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yoffs" sheetId="1" r:id="rId4"/>
    <sheet state="visible" name="Stats" sheetId="2" r:id="rId5"/>
    <sheet state="visible" name="Raw Factor Holdings" sheetId="3" r:id="rId6"/>
    <sheet state="visible" name="Factor X 1% Vol Holdings" sheetId="4" r:id="rId7"/>
    <sheet state="visible" name="Final 1% Vol Holdings" sheetId="5" r:id="rId8"/>
    <sheet state="visible" name="Covariances" sheetId="6" r:id="rId9"/>
    <sheet state="visible" name="Volatilities" sheetId="7" r:id="rId10"/>
    <sheet state="visible" name="Correlations" sheetId="8" r:id="rId11"/>
    <sheet state="visible" name="Combined Portfolio" sheetId="9" r:id="rId12"/>
    <sheet state="visible" name="Country Equity PE Ratio" sheetId="10" r:id="rId13"/>
    <sheet state="visible" name="ER" sheetId="11" r:id="rId14"/>
    <sheet state="visible" name="Idiosyncratic Volatility" sheetId="12" r:id="rId15"/>
    <sheet state="visible" name="Value" sheetId="13" r:id="rId16"/>
    <sheet state="visible" name="Monthly_mean" sheetId="14" r:id="rId17"/>
    <sheet state="visible" name="MaxDD" sheetId="15" r:id="rId18"/>
    <sheet state="visible" name="CDaR" sheetId="16" r:id="rId19"/>
    <sheet state="visible" name="CDaR Factor Calculation" sheetId="17" r:id="rId20"/>
  </sheets>
  <definedNames/>
  <calcPr/>
</workbook>
</file>

<file path=xl/sharedStrings.xml><?xml version="1.0" encoding="utf-8"?>
<sst xmlns="http://schemas.openxmlformats.org/spreadsheetml/2006/main" count="582" uniqueCount="101">
  <si>
    <t>Date</t>
  </si>
  <si>
    <t>Factor1: Idiosyncratic Vol</t>
  </si>
  <si>
    <t>Factor2: Value</t>
  </si>
  <si>
    <t>Factor3: CDaR</t>
  </si>
  <si>
    <t>Factor4: Montly Mean</t>
  </si>
  <si>
    <t>Factor5: Max DD</t>
  </si>
  <si>
    <t>Combined</t>
  </si>
  <si>
    <t>Arithmetic annualized return</t>
  </si>
  <si>
    <t>Annualized volatility</t>
  </si>
  <si>
    <t>Annualized IR</t>
  </si>
  <si>
    <t>Annualized turnover</t>
  </si>
  <si>
    <t>Average DD</t>
  </si>
  <si>
    <t>Maximum DD</t>
  </si>
  <si>
    <t>AUD</t>
  </si>
  <si>
    <t>CAD</t>
  </si>
  <si>
    <t>FRF</t>
  </si>
  <si>
    <t>DEM</t>
  </si>
  <si>
    <t>ITL</t>
  </si>
  <si>
    <t>JPY</t>
  </si>
  <si>
    <t>NLG</t>
  </si>
  <si>
    <t>ESP</t>
  </si>
  <si>
    <t>GBP</t>
  </si>
  <si>
    <t>USD</t>
  </si>
  <si>
    <t>Cov</t>
  </si>
  <si>
    <t>Vol</t>
  </si>
  <si>
    <t>Corr</t>
  </si>
  <si>
    <t>0.2 Idiosyncratic +0.2 Value + 0.2 CDaR + 0.2 Montly Mean + 0.2 Max DD</t>
  </si>
  <si>
    <t>Equity Index Returns</t>
  </si>
  <si>
    <t>Strategy Risk</t>
  </si>
  <si>
    <t>Holdings of Combined Strategy Scaled to 1% risk</t>
  </si>
  <si>
    <t>Drifted Portfolio Weights (WW)</t>
  </si>
  <si>
    <t>TO</t>
  </si>
  <si>
    <t>Returns of combined strategy scaled to 1% risk</t>
  </si>
  <si>
    <t>Monthly return</t>
  </si>
  <si>
    <t>Cumulative</t>
  </si>
  <si>
    <t>Annual return</t>
  </si>
  <si>
    <t>Annual volatility</t>
  </si>
  <si>
    <t>Annual IR</t>
  </si>
  <si>
    <t>P/E : Current price divided by the last 4 quarterly earnings (note that there is missing data)</t>
  </si>
  <si>
    <t>MSCI Australia NR LCL</t>
  </si>
  <si>
    <t>MSCI Canada NR LCL</t>
  </si>
  <si>
    <t>MSCI France NR LCL</t>
  </si>
  <si>
    <t>MSCI Germany NR LCL</t>
  </si>
  <si>
    <t>MSCI Italy NR LCL</t>
  </si>
  <si>
    <t>MSCI Japan NR JPY</t>
  </si>
  <si>
    <t>MSCI Netherlands NR LCL</t>
  </si>
  <si>
    <t>MSCI Spain NR LCL</t>
  </si>
  <si>
    <t>MSCI United Kingdom NR LCL</t>
  </si>
  <si>
    <t>MSCI USA NR USD</t>
  </si>
  <si>
    <t>Total returns in local currency</t>
  </si>
  <si>
    <t>Avg</t>
  </si>
  <si>
    <t>Cum returns 12 months aka momentum</t>
  </si>
  <si>
    <t>Idiosyncratic Errors with past 36 month regress period</t>
  </si>
  <si>
    <t>Idiosyncratic Vol with 36 month window</t>
  </si>
  <si>
    <t>raw portfolio weight</t>
  </si>
  <si>
    <t>portfolio risk</t>
  </si>
  <si>
    <t>Scale to 1 % risk</t>
  </si>
  <si>
    <t>Scaled return</t>
  </si>
  <si>
    <t>Foward P/E</t>
  </si>
  <si>
    <t>Ranked FEP (descending order)</t>
  </si>
  <si>
    <t>P/E FMP weight (no risk adjustment)</t>
  </si>
  <si>
    <t>Equity Return</t>
  </si>
  <si>
    <t>Returns of Value Portfolio</t>
  </si>
  <si>
    <t>Value portfolio holdings scaled to 1% risk</t>
  </si>
  <si>
    <t xml:space="preserve">  </t>
  </si>
  <si>
    <t>Monthy return</t>
  </si>
  <si>
    <t>Portfolio risk</t>
  </si>
  <si>
    <t>P/E FMP realized returns</t>
  </si>
  <si>
    <t>P/E cumulative payoffs (growth of  $1)</t>
  </si>
  <si>
    <t>P/E FMP annual return</t>
  </si>
  <si>
    <t>P/E FMP annual volatility</t>
  </si>
  <si>
    <t>P/E FMP annual IR</t>
  </si>
  <si>
    <t>30-day average</t>
  </si>
  <si>
    <t>Rank (descending order)(not used)</t>
  </si>
  <si>
    <t>Monthly Mean FMP weight (no risk adjustment)</t>
  </si>
  <si>
    <t>Returns of Monthly Mean  Portfolio</t>
  </si>
  <si>
    <t>Monthly Mean portfolio holdings scaled to 1% risk</t>
  </si>
  <si>
    <t>Monthly mean realized returns</t>
  </si>
  <si>
    <t>Monthly mean cumulative payoffs (growth of  $1)</t>
  </si>
  <si>
    <t>High-Water mark</t>
  </si>
  <si>
    <t>Drawdown</t>
  </si>
  <si>
    <t>Max DD</t>
  </si>
  <si>
    <t>30 day max drawdown</t>
  </si>
  <si>
    <t>Rank(descending order)(not used)</t>
  </si>
  <si>
    <t>Max DD FMP weight (no risk adjustment)</t>
  </si>
  <si>
    <t>Returns of Max DD Portfolio</t>
  </si>
  <si>
    <t>Max DD portfolio holdings scaled to 1% risk</t>
  </si>
  <si>
    <t>MaxDD realized returns</t>
  </si>
  <si>
    <t>MaxDD cumulative payoffs (growth of  $1)</t>
  </si>
  <si>
    <t>High-water mark</t>
  </si>
  <si>
    <t>MaxDD</t>
  </si>
  <si>
    <t>Cumulative returns for Drawdown Calculation</t>
  </si>
  <si>
    <t>High water mark for Drawdown calculation</t>
  </si>
  <si>
    <t>CDAR is Below starting row 15</t>
  </si>
  <si>
    <t>CDaR</t>
  </si>
  <si>
    <t>Ranked Order</t>
  </si>
  <si>
    <t>Factor Weight</t>
  </si>
  <si>
    <t>Monthly Returns</t>
  </si>
  <si>
    <t>Portfolio Risk</t>
  </si>
  <si>
    <t>Holdings scaled to 1% risk</t>
  </si>
  <si>
    <t>Portfolio Realized Returns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</si>
</sst>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"/>
    <numFmt numFmtId="165" formatCode="#,##0.0000"/>
    <numFmt numFmtId="166" formatCode="#,##0.0000000"/>
    <numFmt numFmtId="167" formatCode="#,##0.00000000"/>
  </numFmts>
  <fonts count="12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sz val="12.0"/>
      <color rgb="FF000000"/>
      <name val="Calibri"/>
    </font>
    <font>
      <b/>
      <sz val="12.0"/>
      <color rgb="FF000000"/>
      <name val="Calibri"/>
    </font>
    <font>
      <sz val="12.0"/>
      <color rgb="FFFF0000"/>
      <name val="Calibri"/>
    </font>
    <font>
      <sz val="12.0"/>
      <color rgb="FF000000"/>
      <name val="等线"/>
    </font>
    <font>
      <color rgb="FF999999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sz val="8.0"/>
      <color rgb="FF000000"/>
      <name val="&quot;Helvetica Neue&quot;"/>
    </font>
    <font>
      <sz val="12.0"/>
      <color theme="1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E7E6E6"/>
        <bgColor rgb="FFE7E6E6"/>
      </patternFill>
    </fill>
    <fill>
      <patternFill patternType="solid">
        <fgColor rgb="FFF8CBAD"/>
        <bgColor rgb="FFF8CBAD"/>
      </patternFill>
    </fill>
    <fill>
      <patternFill patternType="solid">
        <fgColor rgb="FFD0CECE"/>
        <bgColor rgb="FFD0CECE"/>
      </patternFill>
    </fill>
    <fill>
      <patternFill patternType="solid">
        <fgColor rgb="FF999999"/>
        <bgColor rgb="FF999999"/>
      </patternFill>
    </fill>
    <fill>
      <patternFill patternType="solid">
        <fgColor rgb="FFFFE599"/>
        <bgColor rgb="FFFFE599"/>
      </patternFill>
    </fill>
  </fills>
  <borders count="3">
    <border/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2" fontId="1" numFmtId="0" xfId="0" applyFill="1" applyFont="1"/>
    <xf borderId="0" fillId="0" fontId="1" numFmtId="10" xfId="0" applyFont="1" applyNumberFormat="1"/>
    <xf borderId="0" fillId="0" fontId="1" numFmtId="10" xfId="0" applyAlignment="1" applyFont="1" applyNumberFormat="1">
      <alignment readingOrder="0"/>
    </xf>
    <xf borderId="0" fillId="3" fontId="1" numFmtId="0" xfId="0" applyFill="1" applyFont="1"/>
    <xf borderId="0" fillId="0" fontId="1" numFmtId="0" xfId="0" applyAlignment="1" applyFont="1">
      <alignment horizontal="center" readingOrder="0"/>
    </xf>
    <xf borderId="0" fillId="0" fontId="1" numFmtId="11" xfId="0" applyFont="1" applyNumberForma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1" numFmtId="166" xfId="0" applyAlignment="1" applyFont="1" applyNumberFormat="1">
      <alignment horizontal="center" readingOrder="0"/>
    </xf>
    <xf borderId="0" fillId="3" fontId="1" numFmtId="0" xfId="0" applyAlignment="1" applyFont="1">
      <alignment readingOrder="0"/>
    </xf>
    <xf borderId="0" fillId="0" fontId="1" numFmtId="167" xfId="0" applyAlignment="1" applyFont="1" applyNumberFormat="1">
      <alignment horizontal="center" readingOrder="0"/>
    </xf>
    <xf borderId="0" fillId="0" fontId="1" numFmtId="166" xfId="0" applyAlignment="1" applyFont="1" applyNumberFormat="1">
      <alignment readingOrder="0"/>
    </xf>
    <xf borderId="0" fillId="0" fontId="1" numFmtId="167" xfId="0" applyFont="1" applyNumberFormat="1"/>
    <xf borderId="0" fillId="3" fontId="1" numFmtId="164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6" xfId="0" applyFont="1" applyNumberFormat="1"/>
    <xf borderId="0" fillId="0" fontId="4" numFmtId="0" xfId="0" applyAlignment="1" applyFont="1">
      <alignment readingOrder="0" vertical="bottom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horizontal="center" readingOrder="0" vertical="bottom"/>
    </xf>
    <xf borderId="0" fillId="0" fontId="3" numFmtId="10" xfId="0" applyAlignment="1" applyFont="1" applyNumberFormat="1">
      <alignment horizontal="right" readingOrder="0" shrinkToFit="0" vertical="bottom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0" fillId="0" fontId="5" numFmtId="10" xfId="0" applyAlignment="1" applyFont="1" applyNumberFormat="1">
      <alignment horizontal="right" readingOrder="0" shrinkToFit="0" vertical="bottom" wrapText="0"/>
    </xf>
    <xf borderId="0" fillId="4" fontId="6" numFmtId="0" xfId="0" applyAlignment="1" applyFill="1" applyFont="1">
      <alignment readingOrder="0" vertical="bottom"/>
    </xf>
    <xf borderId="0" fillId="0" fontId="6" numFmtId="0" xfId="0" applyAlignment="1" applyFont="1">
      <alignment vertical="bottom"/>
    </xf>
    <xf borderId="0" fillId="5" fontId="6" numFmtId="0" xfId="0" applyAlignment="1" applyFill="1" applyFont="1">
      <alignment readingOrder="0" vertical="bottom"/>
    </xf>
    <xf borderId="0" fillId="6" fontId="6" numFmtId="0" xfId="0" applyAlignment="1" applyFill="1" applyFont="1">
      <alignment readingOrder="0" vertical="bottom"/>
    </xf>
    <xf borderId="0" fillId="4" fontId="6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5" fontId="6" numFmtId="0" xfId="0" applyAlignment="1" applyFont="1">
      <alignment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0" fontId="6" numFmtId="11" xfId="0" applyAlignment="1" applyFont="1" applyNumberFormat="1">
      <alignment horizontal="right" readingOrder="0" shrinkToFit="0" vertical="bottom" wrapText="0"/>
    </xf>
    <xf borderId="0" fillId="5" fontId="6" numFmtId="0" xfId="0" applyAlignment="1" applyFont="1">
      <alignment horizontal="right" readingOrder="0" shrinkToFit="0" vertical="bottom" wrapText="0"/>
    </xf>
    <xf borderId="0" fillId="5" fontId="6" numFmtId="11" xfId="0" applyAlignment="1" applyFont="1" applyNumberFormat="1">
      <alignment horizontal="right" readingOrder="0" shrinkToFit="0" vertical="bottom" wrapText="0"/>
    </xf>
    <xf borderId="0" fillId="5" fontId="6" numFmtId="4" xfId="0" applyAlignment="1" applyFont="1" applyNumberFormat="1">
      <alignment horizontal="right" readingOrder="0" shrinkToFit="0" vertical="bottom" wrapText="0"/>
    </xf>
    <xf borderId="0" fillId="0" fontId="6" numFmtId="0" xfId="0" applyAlignment="1" applyFont="1">
      <alignment horizontal="right" readingOrder="0" vertical="bottom"/>
    </xf>
    <xf borderId="0" fillId="7" fontId="7" numFmtId="0" xfId="0" applyAlignment="1" applyFill="1" applyFont="1">
      <alignment readingOrder="0"/>
    </xf>
    <xf borderId="0" fillId="7" fontId="1" numFmtId="0" xfId="0" applyFont="1"/>
    <xf borderId="0" fillId="0" fontId="4" numFmtId="0" xfId="0" applyAlignment="1" applyFont="1">
      <alignment horizontal="center" readingOrder="0" shrinkToFit="0" vertical="bottom" wrapText="0"/>
    </xf>
    <xf borderId="0" fillId="7" fontId="3" numFmtId="0" xfId="0" applyAlignment="1" applyFont="1">
      <alignment readingOrder="0" vertical="bottom"/>
    </xf>
    <xf borderId="0" fillId="0" fontId="8" numFmtId="0" xfId="0" applyAlignment="1" applyFont="1">
      <alignment readingOrder="0" shrinkToFit="0" vertical="bottom" wrapText="0"/>
    </xf>
    <xf borderId="1" fillId="0" fontId="3" numFmtId="0" xfId="0" applyAlignment="1" applyBorder="1" applyFont="1">
      <alignment readingOrder="0" vertical="bottom"/>
    </xf>
    <xf borderId="0" fillId="0" fontId="9" numFmtId="0" xfId="0" applyAlignment="1" applyFont="1">
      <alignment shrinkToFit="0" vertical="bottom" wrapText="0"/>
    </xf>
    <xf borderId="0" fillId="0" fontId="9" numFmtId="0" xfId="0" applyAlignment="1" applyFont="1">
      <alignment horizontal="right" readingOrder="0" shrinkToFit="0" vertical="bottom" wrapText="0"/>
    </xf>
    <xf borderId="0" fillId="7" fontId="7" numFmtId="0" xfId="0" applyFont="1"/>
    <xf borderId="2" fillId="0" fontId="10" numFmtId="0" xfId="0" applyAlignment="1" applyBorder="1" applyFont="1">
      <alignment readingOrder="0" vertical="top"/>
    </xf>
    <xf borderId="2" fillId="0" fontId="10" numFmtId="11" xfId="0" applyAlignment="1" applyBorder="1" applyFont="1" applyNumberFormat="1">
      <alignment readingOrder="0" vertical="top"/>
    </xf>
    <xf borderId="0" fillId="0" fontId="11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8" fontId="3" numFmtId="164" xfId="0" applyAlignment="1" applyFill="1" applyFont="1" applyNumberFormat="1">
      <alignment horizontal="right" readingOrder="0" shrinkToFit="0" vertical="bottom" wrapText="0"/>
    </xf>
    <xf borderId="0" fillId="8" fontId="3" numFmtId="10" xfId="0" applyAlignment="1" applyFont="1" applyNumberFormat="1">
      <alignment horizontal="right" readingOrder="0" shrinkToFit="0" vertical="bottom" wrapText="0"/>
    </xf>
    <xf borderId="0" fillId="8" fontId="1" numFmtId="10" xfId="0" applyFont="1" applyNumberFormat="1"/>
    <xf borderId="0" fillId="8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Factor1: Payoff of Idiosyncratic Vol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Payoffs!$B$1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Payoffs!$A$2:$A$133</c:f>
            </c:strRef>
          </c:cat>
          <c:val>
            <c:numRef>
              <c:f>Payoffs!$B$2:$B$133</c:f>
              <c:numCache/>
            </c:numRef>
          </c:val>
          <c:smooth val="0"/>
        </c:ser>
        <c:axId val="172905739"/>
        <c:axId val="1473516983"/>
      </c:lineChart>
      <c:catAx>
        <c:axId val="1729057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3516983"/>
      </c:catAx>
      <c:valAx>
        <c:axId val="1473516983"/>
        <c:scaling>
          <c:orientation val="minMax"/>
          <c:max val="1.0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Factor1: Idiosyncratic vol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9057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Factor2: Payoff of Value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Payoffs!$C$1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Payoffs!$A$2:$A$133</c:f>
            </c:strRef>
          </c:cat>
          <c:val>
            <c:numRef>
              <c:f>Payoffs!$C$2:$C$133</c:f>
              <c:numCache/>
            </c:numRef>
          </c:val>
          <c:smooth val="0"/>
        </c:ser>
        <c:axId val="1273306188"/>
        <c:axId val="1831673242"/>
      </c:lineChart>
      <c:catAx>
        <c:axId val="12733061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1673242"/>
      </c:catAx>
      <c:valAx>
        <c:axId val="1831673242"/>
        <c:scaling>
          <c:orientation val="minMax"/>
          <c:min val="0.9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Factor2: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33061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Factor3: Payoff of CDaR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Payoffs!$D$1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Payoffs!$A$2:$A$133</c:f>
            </c:strRef>
          </c:cat>
          <c:val>
            <c:numRef>
              <c:f>Payoffs!$D$2:$D$133</c:f>
              <c:numCache/>
            </c:numRef>
          </c:val>
          <c:smooth val="0"/>
        </c:ser>
        <c:axId val="1958431297"/>
        <c:axId val="1877758665"/>
      </c:lineChart>
      <c:catAx>
        <c:axId val="19584312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7758665"/>
      </c:catAx>
      <c:valAx>
        <c:axId val="1877758665"/>
        <c:scaling>
          <c:orientation val="minMax"/>
          <c:min val="0.97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Factor3: CDaR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84312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Factor4: Payoff of Monthly Mean Return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Payoffs!$E$1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Payoffs!$A$2:$A$133</c:f>
            </c:strRef>
          </c:cat>
          <c:val>
            <c:numRef>
              <c:f>Payoffs!$E$2:$E$133</c:f>
              <c:numCache/>
            </c:numRef>
          </c:val>
          <c:smooth val="0"/>
        </c:ser>
        <c:axId val="1586833434"/>
        <c:axId val="872646593"/>
      </c:lineChart>
      <c:catAx>
        <c:axId val="15868334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2646593"/>
      </c:catAx>
      <c:valAx>
        <c:axId val="872646593"/>
        <c:scaling>
          <c:orientation val="minMax"/>
          <c:min val="0.9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Factor4: Montly Mean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68334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Garamond"/>
              </a:defRPr>
            </a:pPr>
            <a:r>
              <a:rPr b="1">
                <a:solidFill>
                  <a:srgbClr val="000000"/>
                </a:solidFill>
                <a:latin typeface="Garamond"/>
              </a:rPr>
              <a:t>Cumulative payoffs (growth of  $1)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'Combined Portfolio'!$BA$3:$BA$134</c:f>
            </c:strRef>
          </c:cat>
          <c:val>
            <c:numRef>
              <c:f>'Combined Portfolio'!$BC$3:$BC$134</c:f>
              <c:numCache/>
            </c:numRef>
          </c:val>
          <c:smooth val="0"/>
        </c:ser>
        <c:axId val="1732168516"/>
        <c:axId val="1776531574"/>
      </c:lineChart>
      <c:catAx>
        <c:axId val="17321685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6531574"/>
      </c:catAx>
      <c:valAx>
        <c:axId val="1776531574"/>
        <c:scaling>
          <c:orientation val="minMax"/>
          <c:max val="1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21685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Factor5: Payoff of Monthly Max Drawdown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Payoffs!$F$1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Payoffs!$A$2:$A$133</c:f>
            </c:strRef>
          </c:cat>
          <c:val>
            <c:numRef>
              <c:f>Payoffs!$F$2:$F$133</c:f>
              <c:numCache/>
            </c:numRef>
          </c:val>
          <c:smooth val="0"/>
        </c:ser>
        <c:axId val="1358255458"/>
        <c:axId val="622733092"/>
      </c:lineChart>
      <c:catAx>
        <c:axId val="13582554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2733092"/>
      </c:catAx>
      <c:valAx>
        <c:axId val="622733092"/>
        <c:scaling>
          <c:orientation val="minMax"/>
          <c:min val="0.9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Factor5: Max DD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82554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Garamond"/>
              </a:defRPr>
            </a:pPr>
            <a:r>
              <a:rPr b="1">
                <a:solidFill>
                  <a:srgbClr val="000000"/>
                </a:solidFill>
                <a:latin typeface="Garamond"/>
              </a:rPr>
              <a:t>Cumulative payoffs (growth of  $1)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'Combined Portfolio'!$BA$3:$BA$134</c:f>
            </c:strRef>
          </c:cat>
          <c:val>
            <c:numRef>
              <c:f>'Combined Portfolio'!$BC$3:$BC$134</c:f>
              <c:numCache/>
            </c:numRef>
          </c:val>
          <c:smooth val="0"/>
        </c:ser>
        <c:axId val="2104060596"/>
        <c:axId val="956457746"/>
      </c:lineChart>
      <c:catAx>
        <c:axId val="21040605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6457746"/>
      </c:catAx>
      <c:valAx>
        <c:axId val="956457746"/>
        <c:scaling>
          <c:orientation val="minMax"/>
          <c:max val="1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40605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Factor1: Idiosyncratic Vol Asset Weights 1% Risk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'Factor X 1% Vol Holdings'!$C$2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Holdings'!$C$3:$C$134</c:f>
              <c:numCache/>
            </c:numRef>
          </c:val>
        </c:ser>
        <c:ser>
          <c:idx val="1"/>
          <c:order val="1"/>
          <c:tx>
            <c:strRef>
              <c:f>'Factor X 1% Vol Holdings'!$D$2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Holdings'!$D$3:$D$134</c:f>
              <c:numCache/>
            </c:numRef>
          </c:val>
        </c:ser>
        <c:ser>
          <c:idx val="2"/>
          <c:order val="2"/>
          <c:tx>
            <c:strRef>
              <c:f>'Factor X 1% Vol Holdings'!$E$2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Holdings'!$E$3:$E$134</c:f>
              <c:numCache/>
            </c:numRef>
          </c:val>
        </c:ser>
        <c:ser>
          <c:idx val="3"/>
          <c:order val="3"/>
          <c:tx>
            <c:strRef>
              <c:f>'Factor X 1% Vol Holdings'!$F$2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Holdings'!$F$3:$F$134</c:f>
              <c:numCache/>
            </c:numRef>
          </c:val>
        </c:ser>
        <c:ser>
          <c:idx val="4"/>
          <c:order val="4"/>
          <c:tx>
            <c:strRef>
              <c:f>'Factor X 1% Vol Holdings'!$G$2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Holdings'!$G$3:$G$134</c:f>
              <c:numCache/>
            </c:numRef>
          </c:val>
        </c:ser>
        <c:ser>
          <c:idx val="5"/>
          <c:order val="5"/>
          <c:tx>
            <c:strRef>
              <c:f>'Factor X 1% Vol Holdings'!$H$2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Holdings'!$H$3:$H$134</c:f>
              <c:numCache/>
            </c:numRef>
          </c:val>
        </c:ser>
        <c:ser>
          <c:idx val="6"/>
          <c:order val="6"/>
          <c:tx>
            <c:strRef>
              <c:f>'Factor X 1% Vol Holdings'!$I$2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Holdings'!$I$3:$I$134</c:f>
              <c:numCache/>
            </c:numRef>
          </c:val>
        </c:ser>
        <c:ser>
          <c:idx val="7"/>
          <c:order val="7"/>
          <c:tx>
            <c:strRef>
              <c:f>'Factor X 1% Vol Holdings'!$J$2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Holdings'!$J$3:$J$134</c:f>
              <c:numCache/>
            </c:numRef>
          </c:val>
        </c:ser>
        <c:ser>
          <c:idx val="8"/>
          <c:order val="8"/>
          <c:tx>
            <c:strRef>
              <c:f>'Factor X 1% Vol Holdings'!$K$2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Holdings'!$K$3:$K$134</c:f>
              <c:numCache/>
            </c:numRef>
          </c:val>
        </c:ser>
        <c:ser>
          <c:idx val="9"/>
          <c:order val="9"/>
          <c:tx>
            <c:strRef>
              <c:f>'Factor X 1% Vol Holdings'!$L$2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Holdings'!$L$3:$L$134</c:f>
              <c:numCache/>
            </c:numRef>
          </c:val>
        </c:ser>
        <c:overlap val="100"/>
        <c:axId val="1407023854"/>
        <c:axId val="957756466"/>
      </c:barChart>
      <c:catAx>
        <c:axId val="14070238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7756466"/>
      </c:catAx>
      <c:valAx>
        <c:axId val="9577564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70238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Factor2: Value Asset Weights 1% Risk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'Factor X 1% Vol Holdings'!$N$2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Holdings'!$N$3:$N$134</c:f>
              <c:numCache/>
            </c:numRef>
          </c:val>
        </c:ser>
        <c:ser>
          <c:idx val="1"/>
          <c:order val="1"/>
          <c:tx>
            <c:strRef>
              <c:f>'Factor X 1% Vol Holdings'!$O$2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Holdings'!$O$3:$O$134</c:f>
              <c:numCache/>
            </c:numRef>
          </c:val>
        </c:ser>
        <c:ser>
          <c:idx val="2"/>
          <c:order val="2"/>
          <c:tx>
            <c:strRef>
              <c:f>'Factor X 1% Vol Holdings'!$P$2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Holdings'!$P$3:$P$134</c:f>
              <c:numCache/>
            </c:numRef>
          </c:val>
        </c:ser>
        <c:ser>
          <c:idx val="3"/>
          <c:order val="3"/>
          <c:tx>
            <c:strRef>
              <c:f>'Factor X 1% Vol Holdings'!$Q$2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Holdings'!$Q$3:$Q$134</c:f>
              <c:numCache/>
            </c:numRef>
          </c:val>
        </c:ser>
        <c:ser>
          <c:idx val="4"/>
          <c:order val="4"/>
          <c:tx>
            <c:strRef>
              <c:f>'Factor X 1% Vol Holdings'!$R$2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Holdings'!$R$3:$R$134</c:f>
              <c:numCache/>
            </c:numRef>
          </c:val>
        </c:ser>
        <c:ser>
          <c:idx val="5"/>
          <c:order val="5"/>
          <c:tx>
            <c:strRef>
              <c:f>'Factor X 1% Vol Holdings'!$S$2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Holdings'!$S$3:$S$134</c:f>
              <c:numCache/>
            </c:numRef>
          </c:val>
        </c:ser>
        <c:ser>
          <c:idx val="6"/>
          <c:order val="6"/>
          <c:tx>
            <c:strRef>
              <c:f>'Factor X 1% Vol Holdings'!$T$2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Holdings'!$T$3:$T$134</c:f>
              <c:numCache/>
            </c:numRef>
          </c:val>
        </c:ser>
        <c:ser>
          <c:idx val="7"/>
          <c:order val="7"/>
          <c:tx>
            <c:strRef>
              <c:f>'Factor X 1% Vol Holdings'!$U$2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Holdings'!$U$3:$U$134</c:f>
              <c:numCache/>
            </c:numRef>
          </c:val>
        </c:ser>
        <c:ser>
          <c:idx val="8"/>
          <c:order val="8"/>
          <c:tx>
            <c:strRef>
              <c:f>'Factor X 1% Vol Holdings'!$V$2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Holdings'!$V$3:$V$134</c:f>
              <c:numCache/>
            </c:numRef>
          </c:val>
        </c:ser>
        <c:ser>
          <c:idx val="9"/>
          <c:order val="9"/>
          <c:tx>
            <c:strRef>
              <c:f>'Factor X 1% Vol Holdings'!$W$2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Holdings'!$W$3:$W$134</c:f>
              <c:numCache/>
            </c:numRef>
          </c:val>
        </c:ser>
        <c:overlap val="100"/>
        <c:axId val="1275111394"/>
        <c:axId val="1482219391"/>
      </c:barChart>
      <c:catAx>
        <c:axId val="12751113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2219391"/>
      </c:catAx>
      <c:valAx>
        <c:axId val="14822193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51113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Factor4: Montly Mean Asset Weights 1% Risk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'Factor X 1% Vol Holdings'!$AJ$2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Holdings'!$AJ$3:$AJ$134</c:f>
              <c:numCache/>
            </c:numRef>
          </c:val>
        </c:ser>
        <c:ser>
          <c:idx val="1"/>
          <c:order val="1"/>
          <c:tx>
            <c:strRef>
              <c:f>'Factor X 1% Vol Holdings'!$AK$2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Holdings'!$AK$3:$AK$134</c:f>
              <c:numCache/>
            </c:numRef>
          </c:val>
        </c:ser>
        <c:ser>
          <c:idx val="2"/>
          <c:order val="2"/>
          <c:tx>
            <c:strRef>
              <c:f>'Factor X 1% Vol Holdings'!$AL$2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Holdings'!$AL$3:$AL$134</c:f>
              <c:numCache/>
            </c:numRef>
          </c:val>
        </c:ser>
        <c:ser>
          <c:idx val="3"/>
          <c:order val="3"/>
          <c:tx>
            <c:strRef>
              <c:f>'Factor X 1% Vol Holdings'!$AM$2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Holdings'!$AM$3:$AM$134</c:f>
              <c:numCache/>
            </c:numRef>
          </c:val>
        </c:ser>
        <c:ser>
          <c:idx val="4"/>
          <c:order val="4"/>
          <c:tx>
            <c:strRef>
              <c:f>'Factor X 1% Vol Holdings'!$AN$2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Holdings'!$AN$3:$AN$134</c:f>
              <c:numCache/>
            </c:numRef>
          </c:val>
        </c:ser>
        <c:ser>
          <c:idx val="5"/>
          <c:order val="5"/>
          <c:tx>
            <c:strRef>
              <c:f>'Factor X 1% Vol Holdings'!$AO$2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Holdings'!$AO$3:$AO$134</c:f>
              <c:numCache/>
            </c:numRef>
          </c:val>
        </c:ser>
        <c:ser>
          <c:idx val="6"/>
          <c:order val="6"/>
          <c:tx>
            <c:strRef>
              <c:f>'Factor X 1% Vol Holdings'!$AP$2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Holdings'!$AP$3:$AP$134</c:f>
              <c:numCache/>
            </c:numRef>
          </c:val>
        </c:ser>
        <c:ser>
          <c:idx val="7"/>
          <c:order val="7"/>
          <c:tx>
            <c:strRef>
              <c:f>'Factor X 1% Vol Holdings'!$AQ$2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Holdings'!$AQ$3:$AQ$134</c:f>
              <c:numCache/>
            </c:numRef>
          </c:val>
        </c:ser>
        <c:ser>
          <c:idx val="8"/>
          <c:order val="8"/>
          <c:tx>
            <c:strRef>
              <c:f>'Factor X 1% Vol Holdings'!$AR$2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Holdings'!$AR$3:$AR$134</c:f>
              <c:numCache/>
            </c:numRef>
          </c:val>
        </c:ser>
        <c:ser>
          <c:idx val="9"/>
          <c:order val="9"/>
          <c:tx>
            <c:strRef>
              <c:f>'Factor X 1% Vol Holdings'!$AS$2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Holdings'!$AS$3:$AS$134</c:f>
              <c:numCache/>
            </c:numRef>
          </c:val>
        </c:ser>
        <c:overlap val="100"/>
        <c:axId val="1671032525"/>
        <c:axId val="421650742"/>
      </c:barChart>
      <c:catAx>
        <c:axId val="16710325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1650742"/>
      </c:catAx>
      <c:valAx>
        <c:axId val="4216507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10325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Factor5: Max DD Asset Weights 1% Risk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'Factor X 1% Vol Holdings'!$AU$2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Holdings'!$AU$3:$AU$134</c:f>
              <c:numCache/>
            </c:numRef>
          </c:val>
        </c:ser>
        <c:ser>
          <c:idx val="1"/>
          <c:order val="1"/>
          <c:tx>
            <c:strRef>
              <c:f>'Factor X 1% Vol Holdings'!$AV$2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Holdings'!$AV$3:$AV$134</c:f>
              <c:numCache/>
            </c:numRef>
          </c:val>
        </c:ser>
        <c:ser>
          <c:idx val="2"/>
          <c:order val="2"/>
          <c:tx>
            <c:strRef>
              <c:f>'Factor X 1% Vol Holdings'!$AW$2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Holdings'!$AW$3:$AW$134</c:f>
              <c:numCache/>
            </c:numRef>
          </c:val>
        </c:ser>
        <c:ser>
          <c:idx val="3"/>
          <c:order val="3"/>
          <c:tx>
            <c:strRef>
              <c:f>'Factor X 1% Vol Holdings'!$AX$2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Holdings'!$AX$3:$AX$134</c:f>
              <c:numCache/>
            </c:numRef>
          </c:val>
        </c:ser>
        <c:ser>
          <c:idx val="4"/>
          <c:order val="4"/>
          <c:tx>
            <c:strRef>
              <c:f>'Factor X 1% Vol Holdings'!$AY$2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Holdings'!$AY$3:$AY$134</c:f>
              <c:numCache/>
            </c:numRef>
          </c:val>
        </c:ser>
        <c:ser>
          <c:idx val="5"/>
          <c:order val="5"/>
          <c:tx>
            <c:strRef>
              <c:f>'Factor X 1% Vol Holdings'!$AZ$2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Holdings'!$AZ$3:$AZ$134</c:f>
              <c:numCache/>
            </c:numRef>
          </c:val>
        </c:ser>
        <c:ser>
          <c:idx val="6"/>
          <c:order val="6"/>
          <c:tx>
            <c:strRef>
              <c:f>'Factor X 1% Vol Holdings'!$BA$2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Holdings'!$BA$3:$BA$134</c:f>
              <c:numCache/>
            </c:numRef>
          </c:val>
        </c:ser>
        <c:ser>
          <c:idx val="7"/>
          <c:order val="7"/>
          <c:tx>
            <c:strRef>
              <c:f>'Factor X 1% Vol Holdings'!$BB$2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Holdings'!$BB$3:$BB$134</c:f>
              <c:numCache/>
            </c:numRef>
          </c:val>
        </c:ser>
        <c:ser>
          <c:idx val="8"/>
          <c:order val="8"/>
          <c:tx>
            <c:strRef>
              <c:f>'Factor X 1% Vol Holdings'!$BC$2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Holdings'!$BC$3:$BC$134</c:f>
              <c:numCache/>
            </c:numRef>
          </c:val>
        </c:ser>
        <c:ser>
          <c:idx val="9"/>
          <c:order val="9"/>
          <c:tx>
            <c:strRef>
              <c:f>'Factor X 1% Vol Holdings'!$BD$2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Holdings'!$BD$3:$BD$134</c:f>
              <c:numCache/>
            </c:numRef>
          </c:val>
        </c:ser>
        <c:overlap val="100"/>
        <c:axId val="480557565"/>
        <c:axId val="1546747217"/>
      </c:barChart>
      <c:catAx>
        <c:axId val="480557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6747217"/>
      </c:catAx>
      <c:valAx>
        <c:axId val="15467472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05575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Factor3: CDaR Asset Weights 1% Risk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'Factor X 1% Vol Holdings'!$Y$2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Holdings'!$Y$3:$Y$134</c:f>
              <c:numCache/>
            </c:numRef>
          </c:val>
        </c:ser>
        <c:ser>
          <c:idx val="1"/>
          <c:order val="1"/>
          <c:tx>
            <c:strRef>
              <c:f>'Factor X 1% Vol Holdings'!$Z$2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Holdings'!$Z$3:$Z$134</c:f>
              <c:numCache/>
            </c:numRef>
          </c:val>
        </c:ser>
        <c:ser>
          <c:idx val="2"/>
          <c:order val="2"/>
          <c:tx>
            <c:strRef>
              <c:f>'Factor X 1% Vol Holdings'!$AA$2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Holdings'!$AA$3:$AA$134</c:f>
              <c:numCache/>
            </c:numRef>
          </c:val>
        </c:ser>
        <c:ser>
          <c:idx val="3"/>
          <c:order val="3"/>
          <c:tx>
            <c:strRef>
              <c:f>'Factor X 1% Vol Holdings'!$AB$2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Holdings'!$AB$3:$AB$134</c:f>
              <c:numCache/>
            </c:numRef>
          </c:val>
        </c:ser>
        <c:ser>
          <c:idx val="4"/>
          <c:order val="4"/>
          <c:tx>
            <c:strRef>
              <c:f>'Factor X 1% Vol Holdings'!$AC$2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Holdings'!$AC$3:$AC$134</c:f>
              <c:numCache/>
            </c:numRef>
          </c:val>
        </c:ser>
        <c:ser>
          <c:idx val="5"/>
          <c:order val="5"/>
          <c:tx>
            <c:strRef>
              <c:f>'Factor X 1% Vol Holdings'!$AD$2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Holdings'!$AD$3:$AD$134</c:f>
              <c:numCache/>
            </c:numRef>
          </c:val>
        </c:ser>
        <c:ser>
          <c:idx val="6"/>
          <c:order val="6"/>
          <c:tx>
            <c:strRef>
              <c:f>'Factor X 1% Vol Holdings'!$AE$2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Holdings'!$AE$3:$AE$134</c:f>
              <c:numCache/>
            </c:numRef>
          </c:val>
        </c:ser>
        <c:ser>
          <c:idx val="7"/>
          <c:order val="7"/>
          <c:tx>
            <c:strRef>
              <c:f>'Factor X 1% Vol Holdings'!$AF$2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Holdings'!$AF$3:$AF$134</c:f>
              <c:numCache/>
            </c:numRef>
          </c:val>
        </c:ser>
        <c:ser>
          <c:idx val="8"/>
          <c:order val="8"/>
          <c:tx>
            <c:strRef>
              <c:f>'Factor X 1% Vol Holdings'!$AG$2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Holdings'!$AG$3:$AG$134</c:f>
              <c:numCache/>
            </c:numRef>
          </c:val>
        </c:ser>
        <c:ser>
          <c:idx val="9"/>
          <c:order val="9"/>
          <c:tx>
            <c:strRef>
              <c:f>'Factor X 1% Vol Holdings'!$AH$2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'Factor X 1% Vol Holdings'!$A$3:$A$134</c:f>
            </c:strRef>
          </c:cat>
          <c:val>
            <c:numRef>
              <c:f>'Factor X 1% Vol Holdings'!$AH$3:$AH$134</c:f>
              <c:numCache/>
            </c:numRef>
          </c:val>
        </c:ser>
        <c:overlap val="100"/>
        <c:axId val="243969492"/>
        <c:axId val="1362623449"/>
      </c:barChart>
      <c:catAx>
        <c:axId val="2439694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2623449"/>
      </c:catAx>
      <c:valAx>
        <c:axId val="13626234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39694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Portfolio Asset Weights 1% Risk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'Final 1% Vol Holdings'!$B$1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Holdings'!$B$2:$B$133</c:f>
              <c:numCache/>
            </c:numRef>
          </c:val>
        </c:ser>
        <c:ser>
          <c:idx val="1"/>
          <c:order val="1"/>
          <c:tx>
            <c:strRef>
              <c:f>'Final 1% Vol Holdings'!$C$1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Holdings'!$C$2:$C$133</c:f>
              <c:numCache/>
            </c:numRef>
          </c:val>
        </c:ser>
        <c:ser>
          <c:idx val="2"/>
          <c:order val="2"/>
          <c:tx>
            <c:strRef>
              <c:f>'Final 1% Vol Holdings'!$D$1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Holdings'!$D$2:$D$133</c:f>
              <c:numCache/>
            </c:numRef>
          </c:val>
        </c:ser>
        <c:ser>
          <c:idx val="3"/>
          <c:order val="3"/>
          <c:tx>
            <c:strRef>
              <c:f>'Final 1% Vol Holdings'!$E$1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Holdings'!$E$2:$E$133</c:f>
              <c:numCache/>
            </c:numRef>
          </c:val>
        </c:ser>
        <c:ser>
          <c:idx val="4"/>
          <c:order val="4"/>
          <c:tx>
            <c:strRef>
              <c:f>'Final 1% Vol Holdings'!$F$1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Holdings'!$F$2:$F$133</c:f>
              <c:numCache/>
            </c:numRef>
          </c:val>
        </c:ser>
        <c:ser>
          <c:idx val="5"/>
          <c:order val="5"/>
          <c:tx>
            <c:strRef>
              <c:f>'Final 1% Vol Holdings'!$G$1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Holdings'!$G$2:$G$133</c:f>
              <c:numCache/>
            </c:numRef>
          </c:val>
        </c:ser>
        <c:ser>
          <c:idx val="6"/>
          <c:order val="6"/>
          <c:tx>
            <c:strRef>
              <c:f>'Final 1% Vol Holdings'!$H$1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Holdings'!$H$2:$H$133</c:f>
              <c:numCache/>
            </c:numRef>
          </c:val>
        </c:ser>
        <c:ser>
          <c:idx val="7"/>
          <c:order val="7"/>
          <c:tx>
            <c:strRef>
              <c:f>'Final 1% Vol Holdings'!$I$1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Holdings'!$I$2:$I$133</c:f>
              <c:numCache/>
            </c:numRef>
          </c:val>
        </c:ser>
        <c:ser>
          <c:idx val="8"/>
          <c:order val="8"/>
          <c:tx>
            <c:strRef>
              <c:f>'Final 1% Vol Holdings'!$J$1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Holdings'!$J$2:$J$133</c:f>
              <c:numCache/>
            </c:numRef>
          </c:val>
        </c:ser>
        <c:ser>
          <c:idx val="9"/>
          <c:order val="9"/>
          <c:tx>
            <c:strRef>
              <c:f>'Final 1% Vol Holdings'!$K$1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'Final 1% Vol Holdings'!$A$2:$A$133</c:f>
            </c:strRef>
          </c:cat>
          <c:val>
            <c:numRef>
              <c:f>'Final 1% Vol Holdings'!$K$2:$K$133</c:f>
              <c:numCache/>
            </c:numRef>
          </c:val>
        </c:ser>
        <c:overlap val="100"/>
        <c:axId val="1093352783"/>
        <c:axId val="1728507538"/>
      </c:barChart>
      <c:catAx>
        <c:axId val="1093352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8507538"/>
      </c:catAx>
      <c:valAx>
        <c:axId val="17285075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33527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Garamond"/>
              </a:defRPr>
            </a:pPr>
            <a:r>
              <a:rPr b="1">
                <a:solidFill>
                  <a:srgbClr val="000000"/>
                </a:solidFill>
                <a:latin typeface="Garamond"/>
              </a:rPr>
              <a:t>Cumulative payoffs (growth of  $1)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'Combined Portfolio'!$BA$3:$BA$134</c:f>
            </c:strRef>
          </c:cat>
          <c:val>
            <c:numRef>
              <c:f>'Combined Portfolio'!$BC$3:$BC$134</c:f>
              <c:numCache/>
            </c:numRef>
          </c:val>
          <c:smooth val="0"/>
        </c:ser>
        <c:axId val="1619874614"/>
        <c:axId val="436089888"/>
      </c:lineChart>
      <c:catAx>
        <c:axId val="16198746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6089888"/>
      </c:catAx>
      <c:valAx>
        <c:axId val="436089888"/>
        <c:scaling>
          <c:orientation val="minMax"/>
          <c:max val="1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98746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523875</xdr:colOff>
      <xdr:row>0</xdr:row>
      <xdr:rowOff>114300</xdr:rowOff>
    </xdr:from>
    <xdr:ext cx="4171950" cy="25812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523875</xdr:colOff>
      <xdr:row>14</xdr:row>
      <xdr:rowOff>38100</xdr:rowOff>
    </xdr:from>
    <xdr:ext cx="4171950" cy="25812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523875</xdr:colOff>
      <xdr:row>28</xdr:row>
      <xdr:rowOff>9525</xdr:rowOff>
    </xdr:from>
    <xdr:ext cx="4171950" cy="25812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523875</xdr:colOff>
      <xdr:row>41</xdr:row>
      <xdr:rowOff>190500</xdr:rowOff>
    </xdr:from>
    <xdr:ext cx="4171950" cy="25812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895350</xdr:colOff>
      <xdr:row>2</xdr:row>
      <xdr:rowOff>171450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8</xdr:col>
      <xdr:colOff>523875</xdr:colOff>
      <xdr:row>55</xdr:row>
      <xdr:rowOff>104775</xdr:rowOff>
    </xdr:from>
    <xdr:ext cx="4171950" cy="25812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1000125</xdr:colOff>
      <xdr:row>3</xdr:row>
      <xdr:rowOff>142875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47625</xdr:colOff>
      <xdr:row>13</xdr:row>
      <xdr:rowOff>57150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695325</xdr:colOff>
      <xdr:row>14</xdr:row>
      <xdr:rowOff>47625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36</xdr:col>
      <xdr:colOff>904875</xdr:colOff>
      <xdr:row>11</xdr:row>
      <xdr:rowOff>171450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48</xdr:col>
      <xdr:colOff>342900</xdr:colOff>
      <xdr:row>12</xdr:row>
      <xdr:rowOff>47625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26</xdr:col>
      <xdr:colOff>304800</xdr:colOff>
      <xdr:row>15</xdr:row>
      <xdr:rowOff>9525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304800</xdr:colOff>
      <xdr:row>2</xdr:row>
      <xdr:rowOff>171450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55</xdr:col>
      <xdr:colOff>304800</xdr:colOff>
      <xdr:row>7</xdr:row>
      <xdr:rowOff>38100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0.0"/>
    <col customWidth="1" min="5" max="5" width="1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6</v>
      </c>
    </row>
    <row r="2">
      <c r="A2" s="2">
        <v>41305.0</v>
      </c>
      <c r="B2" s="3">
        <v>1.0</v>
      </c>
      <c r="C2" s="3">
        <f t="array" ref="C2:C133">Value!BM3:BM134</f>
        <v>1</v>
      </c>
      <c r="D2" s="3">
        <f t="array" ref="D2:D133">'CDaR Factor Calculation'!BL3:BL134</f>
        <v>1</v>
      </c>
      <c r="E2" s="3">
        <f t="array" ref="E2:E133">Monthly_mean!BM3:BM134</f>
        <v>1</v>
      </c>
      <c r="F2" s="3">
        <f t="array" ref="F2:F133">MaxDD!BM3:BM134</f>
        <v>1</v>
      </c>
      <c r="H2" s="1">
        <v>1.0</v>
      </c>
    </row>
    <row r="3">
      <c r="A3" s="2">
        <v>41333.0</v>
      </c>
      <c r="B3" s="3">
        <v>0.996020794</v>
      </c>
      <c r="C3" s="3">
        <v>0.9965607708382033</v>
      </c>
      <c r="D3" s="3">
        <v>0.9966883253903749</v>
      </c>
      <c r="E3" s="3">
        <v>0.9967351029454645</v>
      </c>
      <c r="F3" s="3">
        <v>0.9953479176323441</v>
      </c>
      <c r="H3" s="4">
        <v>0.9955916385698361</v>
      </c>
    </row>
    <row r="4">
      <c r="A4" s="2">
        <v>41364.0</v>
      </c>
      <c r="B4" s="3">
        <v>0.993924649314632</v>
      </c>
      <c r="C4" s="3">
        <v>0.9936018967583031</v>
      </c>
      <c r="D4" s="3">
        <v>0.9946385980892073</v>
      </c>
      <c r="E4" s="3">
        <v>0.9949537189865214</v>
      </c>
      <c r="F4" s="3">
        <v>0.993567099346043</v>
      </c>
      <c r="H4" s="4">
        <v>0.9932953038358346</v>
      </c>
    </row>
    <row r="5">
      <c r="A5" s="2">
        <v>41394.0</v>
      </c>
      <c r="B5" s="3">
        <v>0.9982259536513074</v>
      </c>
      <c r="C5" s="3">
        <v>0.9923173372889564</v>
      </c>
      <c r="D5" s="3">
        <v>1.002544254586971</v>
      </c>
      <c r="E5" s="3">
        <v>0.993838183066839</v>
      </c>
      <c r="F5" s="3">
        <v>0.9963309270135435</v>
      </c>
      <c r="H5" s="4">
        <v>0.9962443256506601</v>
      </c>
    </row>
    <row r="6">
      <c r="A6" s="2">
        <v>41425.0</v>
      </c>
      <c r="B6" s="3">
        <v>0.9980311917819424</v>
      </c>
      <c r="C6" s="3">
        <v>0.999311018873909</v>
      </c>
      <c r="D6" s="3">
        <v>1.0002869957718057</v>
      </c>
      <c r="E6" s="3">
        <v>0.9974865251745056</v>
      </c>
      <c r="F6" s="3">
        <v>1.002952006055895</v>
      </c>
      <c r="H6" s="4">
        <v>1.0016382821736423</v>
      </c>
    </row>
    <row r="7">
      <c r="A7" s="2">
        <v>41455.0</v>
      </c>
      <c r="B7" s="3">
        <v>0.9952777215308729</v>
      </c>
      <c r="C7" s="3">
        <v>0.9930973827980757</v>
      </c>
      <c r="D7" s="3">
        <v>0.9980252715877982</v>
      </c>
      <c r="E7" s="3">
        <v>0.9970525166375273</v>
      </c>
      <c r="F7" s="3">
        <v>1.0051529256931535</v>
      </c>
      <c r="H7" s="4">
        <v>0.9985424677751412</v>
      </c>
    </row>
    <row r="8">
      <c r="A8" s="2">
        <v>41486.0</v>
      </c>
      <c r="B8" s="3">
        <v>0.9969994275794062</v>
      </c>
      <c r="C8" s="3">
        <v>0.9965825029492406</v>
      </c>
      <c r="D8" s="3">
        <v>0.9981436566448847</v>
      </c>
      <c r="E8" s="3">
        <v>0.9988926246253174</v>
      </c>
      <c r="F8" s="3">
        <v>1.0043369297344074</v>
      </c>
      <c r="H8" s="4">
        <v>1.0000983162571548</v>
      </c>
      <c r="P8" s="5"/>
    </row>
    <row r="9">
      <c r="A9" s="2">
        <v>41517.0</v>
      </c>
      <c r="B9" s="3">
        <v>0.9964619621369883</v>
      </c>
      <c r="C9" s="3">
        <v>0.9966763984208995</v>
      </c>
      <c r="D9" s="3">
        <v>0.999535462516199</v>
      </c>
      <c r="E9" s="3">
        <v>0.997056739988084</v>
      </c>
      <c r="F9" s="3">
        <v>1.0038175272082288</v>
      </c>
      <c r="H9" s="4">
        <v>0.9997266289458597</v>
      </c>
      <c r="P9" s="5"/>
    </row>
    <row r="10">
      <c r="A10" s="2">
        <v>41547.0</v>
      </c>
      <c r="B10" s="3">
        <v>1.0010313520610312</v>
      </c>
      <c r="C10" s="3">
        <v>0.9985920099177661</v>
      </c>
      <c r="D10" s="3">
        <v>1.00329565732667</v>
      </c>
      <c r="E10" s="3">
        <v>0.9994093421190675</v>
      </c>
      <c r="F10" s="3">
        <v>1.0094480377627209</v>
      </c>
      <c r="H10" s="4">
        <v>1.0067172220080565</v>
      </c>
      <c r="P10" s="5"/>
    </row>
    <row r="11">
      <c r="A11" s="2">
        <v>41578.0</v>
      </c>
      <c r="B11" s="3">
        <v>1.0033858488743048</v>
      </c>
      <c r="C11" s="3">
        <v>0.994847157817476</v>
      </c>
      <c r="D11" s="3">
        <v>1.0051129624957154</v>
      </c>
      <c r="E11" s="3">
        <v>0.99988748503265</v>
      </c>
      <c r="F11" s="3">
        <v>1.0130100418900458</v>
      </c>
      <c r="H11" s="4">
        <v>1.008990237429194</v>
      </c>
    </row>
    <row r="12">
      <c r="A12" s="2">
        <v>41608.0</v>
      </c>
      <c r="B12" s="3">
        <v>1.0034645329878333</v>
      </c>
      <c r="C12" s="3">
        <v>0.9982716655398873</v>
      </c>
      <c r="D12" s="3">
        <v>1.004389744158639</v>
      </c>
      <c r="E12" s="3">
        <v>1.0028729828992544</v>
      </c>
      <c r="F12" s="3">
        <v>1.0161120257503455</v>
      </c>
      <c r="H12" s="4">
        <v>1.0124940832250464</v>
      </c>
    </row>
    <row r="13">
      <c r="A13" s="2">
        <v>41639.0</v>
      </c>
      <c r="B13" s="3">
        <v>1.0031173984811497</v>
      </c>
      <c r="C13" s="3">
        <v>0.9993905844019009</v>
      </c>
      <c r="D13" s="3">
        <v>1.0037407629591837</v>
      </c>
      <c r="E13" s="3">
        <v>1.0008403244700796</v>
      </c>
      <c r="F13" s="3">
        <v>1.0150816988182794</v>
      </c>
      <c r="H13" s="4">
        <v>1.0116977191535208</v>
      </c>
    </row>
    <row r="14">
      <c r="A14" s="2">
        <v>41670.0</v>
      </c>
      <c r="B14" s="3">
        <v>1.0044608003853654</v>
      </c>
      <c r="C14" s="3">
        <v>0.9975553652459554</v>
      </c>
      <c r="D14" s="3">
        <v>1.0057210859185064</v>
      </c>
      <c r="E14" s="3">
        <v>1.0035331521146045</v>
      </c>
      <c r="F14" s="3">
        <v>1.0163972011942588</v>
      </c>
      <c r="H14" s="4">
        <v>1.0136861688067929</v>
      </c>
    </row>
    <row r="15">
      <c r="A15" s="2">
        <v>41698.0</v>
      </c>
      <c r="B15" s="3">
        <v>1.0028957921996386</v>
      </c>
      <c r="C15" s="3">
        <v>0.9953824441550837</v>
      </c>
      <c r="D15" s="3">
        <v>1.0042152260530148</v>
      </c>
      <c r="E15" s="3">
        <v>1.0033902619460509</v>
      </c>
      <c r="F15" s="3">
        <v>1.015199738225352</v>
      </c>
      <c r="H15" s="4">
        <v>1.011139087850001</v>
      </c>
    </row>
    <row r="16">
      <c r="A16" s="2">
        <v>41729.0</v>
      </c>
      <c r="B16" s="3">
        <v>1.0050015564481876</v>
      </c>
      <c r="C16" s="3">
        <v>0.9909770284007376</v>
      </c>
      <c r="D16" s="3">
        <v>1.0072655520130736</v>
      </c>
      <c r="E16" s="3">
        <v>1.001299263477041</v>
      </c>
      <c r="F16" s="3">
        <v>1.0142399791463383</v>
      </c>
      <c r="H16" s="4">
        <v>1.0103695259552652</v>
      </c>
    </row>
    <row r="17">
      <c r="A17" s="2">
        <v>41759.0</v>
      </c>
      <c r="B17" s="3">
        <v>1.0042180893948303</v>
      </c>
      <c r="C17" s="3">
        <v>0.9894013370425861</v>
      </c>
      <c r="D17" s="3">
        <v>1.0078074445114478</v>
      </c>
      <c r="E17" s="3">
        <v>1.001667782373</v>
      </c>
      <c r="F17" s="3">
        <v>1.0112936972409934</v>
      </c>
      <c r="H17" s="4">
        <v>1.0083216207478127</v>
      </c>
    </row>
    <row r="18">
      <c r="A18" s="2">
        <v>41790.0</v>
      </c>
      <c r="B18" s="3">
        <v>1.005478475485085</v>
      </c>
      <c r="C18" s="3">
        <v>0.9899947297638032</v>
      </c>
      <c r="D18" s="3">
        <v>1.0076519740089778</v>
      </c>
      <c r="E18" s="3">
        <v>1.0034208582387198</v>
      </c>
      <c r="F18" s="3">
        <v>1.013375061324158</v>
      </c>
      <c r="H18" s="4">
        <v>1.0100601740343027</v>
      </c>
    </row>
    <row r="19">
      <c r="A19" s="2">
        <v>41820.0</v>
      </c>
      <c r="B19" s="3">
        <v>1.0056218979403067</v>
      </c>
      <c r="C19" s="3">
        <v>0.9905574555367817</v>
      </c>
      <c r="D19" s="3">
        <v>1.0080364112472684</v>
      </c>
      <c r="E19" s="3">
        <v>1.0037407172706048</v>
      </c>
      <c r="F19" s="3">
        <v>1.0135712111411095</v>
      </c>
      <c r="H19" s="4">
        <v>1.0104603970874453</v>
      </c>
    </row>
    <row r="20">
      <c r="A20" s="2">
        <v>41851.0</v>
      </c>
      <c r="B20" s="3">
        <v>1.0040932450538942</v>
      </c>
      <c r="C20" s="3">
        <v>0.9932579506763842</v>
      </c>
      <c r="D20" s="3">
        <v>1.0086058961379079</v>
      </c>
      <c r="E20" s="3">
        <v>1.0007463763772404</v>
      </c>
      <c r="F20" s="3">
        <v>1.0106475242305695</v>
      </c>
      <c r="H20" s="4">
        <v>1.0091972620485676</v>
      </c>
    </row>
    <row r="21">
      <c r="A21" s="2">
        <v>41882.0</v>
      </c>
      <c r="B21" s="3">
        <v>1.0019326070863899</v>
      </c>
      <c r="C21" s="3">
        <v>0.989289716432347</v>
      </c>
      <c r="D21" s="3">
        <v>1.0058540439305275</v>
      </c>
      <c r="E21" s="3">
        <v>1.0026976094809437</v>
      </c>
      <c r="F21" s="3">
        <v>1.0107223897386328</v>
      </c>
      <c r="H21" s="4">
        <v>1.0074806626612027</v>
      </c>
    </row>
    <row r="22">
      <c r="A22" s="2">
        <v>41912.0</v>
      </c>
      <c r="B22" s="3">
        <v>1.00566483810963</v>
      </c>
      <c r="C22" s="3">
        <v>0.9917796339474038</v>
      </c>
      <c r="D22" s="3">
        <v>1.0105936650902754</v>
      </c>
      <c r="E22" s="3">
        <v>1.005112119206313</v>
      </c>
      <c r="F22" s="3">
        <v>1.0146422220967295</v>
      </c>
      <c r="H22" s="4">
        <v>1.011227896305086</v>
      </c>
    </row>
    <row r="23">
      <c r="A23" s="2">
        <v>41943.0</v>
      </c>
      <c r="B23" s="3">
        <v>1.0038013944648492</v>
      </c>
      <c r="C23" s="3">
        <v>0.990156051847173</v>
      </c>
      <c r="D23" s="3">
        <v>1.007544106733297</v>
      </c>
      <c r="E23" s="3">
        <v>1.0087873920167048</v>
      </c>
      <c r="F23" s="3">
        <v>1.0181923408989477</v>
      </c>
      <c r="H23" s="4">
        <v>1.0115553457893103</v>
      </c>
    </row>
    <row r="24">
      <c r="A24" s="2">
        <v>41973.0</v>
      </c>
      <c r="B24" s="3">
        <v>1.0044263110229734</v>
      </c>
      <c r="C24" s="3">
        <v>0.9882930070854016</v>
      </c>
      <c r="D24" s="3">
        <v>1.0096172582789251</v>
      </c>
      <c r="E24" s="3">
        <v>1.0102244192489416</v>
      </c>
      <c r="F24" s="3">
        <v>1.0208671157939044</v>
      </c>
      <c r="H24" s="4">
        <v>1.0126924569098843</v>
      </c>
    </row>
    <row r="25">
      <c r="A25" s="2">
        <v>42004.0</v>
      </c>
      <c r="B25" s="3">
        <v>1.0021646041213905</v>
      </c>
      <c r="C25" s="3">
        <v>0.9872483983667741</v>
      </c>
      <c r="D25" s="3">
        <v>1.006645524270472</v>
      </c>
      <c r="E25" s="3">
        <v>1.0120526935734535</v>
      </c>
      <c r="F25" s="3">
        <v>1.0215691960821487</v>
      </c>
      <c r="H25" s="4">
        <v>1.0115132537313625</v>
      </c>
    </row>
    <row r="26">
      <c r="A26" s="2">
        <v>42035.0</v>
      </c>
      <c r="B26" s="3">
        <v>1.0020590801972349</v>
      </c>
      <c r="C26" s="3">
        <v>0.9916350216939087</v>
      </c>
      <c r="D26" s="3">
        <v>1.0137173493304696</v>
      </c>
      <c r="E26" s="3">
        <v>1.0140617267670256</v>
      </c>
      <c r="F26" s="3">
        <v>1.0241910759366093</v>
      </c>
      <c r="H26" s="4">
        <v>1.0155709521186564</v>
      </c>
    </row>
    <row r="27">
      <c r="A27" s="2">
        <v>42063.0</v>
      </c>
      <c r="B27" s="3">
        <v>1.0042086552495926</v>
      </c>
      <c r="C27" s="3">
        <v>0.9930974781083988</v>
      </c>
      <c r="D27" s="3">
        <v>1.0156016022521202</v>
      </c>
      <c r="E27" s="3">
        <v>1.01261561905002</v>
      </c>
      <c r="F27" s="3">
        <v>1.0248861075710545</v>
      </c>
      <c r="H27" s="4">
        <v>1.0168223948282842</v>
      </c>
    </row>
    <row r="28">
      <c r="A28" s="2">
        <v>42094.0</v>
      </c>
      <c r="B28" s="3">
        <v>1.0067520104939087</v>
      </c>
      <c r="C28" s="3">
        <v>0.9926520117925357</v>
      </c>
      <c r="D28" s="3">
        <v>1.0177649375932751</v>
      </c>
      <c r="E28" s="3">
        <v>1.008605579626068</v>
      </c>
      <c r="F28" s="3">
        <v>1.0286754767283286</v>
      </c>
      <c r="H28" s="4">
        <v>1.01836105147832</v>
      </c>
    </row>
    <row r="29">
      <c r="A29" s="2">
        <v>42124.0</v>
      </c>
      <c r="B29" s="3">
        <v>1.006450523503086</v>
      </c>
      <c r="C29" s="3">
        <v>0.9941741705328256</v>
      </c>
      <c r="D29" s="3">
        <v>1.0192992916950554</v>
      </c>
      <c r="E29" s="3">
        <v>1.011602660782945</v>
      </c>
      <c r="F29" s="3">
        <v>1.0301897930102077</v>
      </c>
      <c r="H29" s="4">
        <v>1.022425683075948</v>
      </c>
    </row>
    <row r="30">
      <c r="A30" s="2">
        <v>42155.0</v>
      </c>
      <c r="B30" s="3">
        <v>1.0078936256055626</v>
      </c>
      <c r="C30" s="3">
        <v>0.9919934267070296</v>
      </c>
      <c r="D30" s="3">
        <v>1.0209721165531935</v>
      </c>
      <c r="E30" s="3">
        <v>1.0079932675734906</v>
      </c>
      <c r="F30" s="3">
        <v>1.0302554316673913</v>
      </c>
      <c r="H30" s="4">
        <v>1.0212934304323067</v>
      </c>
    </row>
    <row r="31">
      <c r="A31" s="2">
        <v>42185.0</v>
      </c>
      <c r="B31" s="3">
        <v>1.0079430969554926</v>
      </c>
      <c r="C31" s="3">
        <v>0.991312150515065</v>
      </c>
      <c r="D31" s="3">
        <v>1.0207442300119836</v>
      </c>
      <c r="E31" s="3">
        <v>1.008236362927838</v>
      </c>
      <c r="F31" s="3">
        <v>1.0297361239085943</v>
      </c>
      <c r="H31" s="4">
        <v>1.0204594154874145</v>
      </c>
    </row>
    <row r="32">
      <c r="A32" s="2">
        <v>42216.0</v>
      </c>
      <c r="B32" s="3">
        <v>1.0094013235118664</v>
      </c>
      <c r="C32" s="3">
        <v>0.9890739239298776</v>
      </c>
      <c r="D32" s="3">
        <v>1.0207485664554552</v>
      </c>
      <c r="E32" s="3">
        <v>1.0101684701998779</v>
      </c>
      <c r="F32" s="3">
        <v>1.0335758621481668</v>
      </c>
      <c r="H32" s="4">
        <v>1.0224418635526842</v>
      </c>
    </row>
    <row r="33">
      <c r="A33" s="2">
        <v>42247.0</v>
      </c>
      <c r="B33" s="3">
        <v>1.0080042494972439</v>
      </c>
      <c r="C33" s="3">
        <v>0.9904679892542928</v>
      </c>
      <c r="D33" s="3">
        <v>1.021792191472063</v>
      </c>
      <c r="E33" s="3">
        <v>1.0121163200256271</v>
      </c>
      <c r="F33" s="3">
        <v>1.0331310201211943</v>
      </c>
      <c r="H33" s="4">
        <v>1.0244494170014247</v>
      </c>
    </row>
    <row r="34">
      <c r="A34" s="2">
        <v>42277.0</v>
      </c>
      <c r="B34" s="3">
        <v>1.0055512257959012</v>
      </c>
      <c r="C34" s="3">
        <v>0.9884917701093408</v>
      </c>
      <c r="D34" s="3">
        <v>1.02340065646426</v>
      </c>
      <c r="E34" s="3">
        <v>1.0100277001180598</v>
      </c>
      <c r="F34" s="3">
        <v>1.0302861537433174</v>
      </c>
      <c r="H34" s="4">
        <v>1.0214445652108555</v>
      </c>
    </row>
    <row r="35">
      <c r="A35" s="2">
        <v>42308.0</v>
      </c>
      <c r="B35" s="3">
        <v>1.0088876739240773</v>
      </c>
      <c r="C35" s="3">
        <v>0.9907958711145494</v>
      </c>
      <c r="D35" s="3">
        <v>1.0192511958114534</v>
      </c>
      <c r="E35" s="3">
        <v>1.01450544034587</v>
      </c>
      <c r="F35" s="3">
        <v>1.0354835306392731</v>
      </c>
      <c r="H35" s="4">
        <v>1.0253765287908163</v>
      </c>
    </row>
    <row r="36">
      <c r="A36" s="2">
        <v>42338.0</v>
      </c>
      <c r="B36" s="3">
        <v>1.0100632459839365</v>
      </c>
      <c r="C36" s="3">
        <v>0.9892455710456688</v>
      </c>
      <c r="D36" s="3">
        <v>1.0201055522750122</v>
      </c>
      <c r="E36" s="3">
        <v>1.0119009133788317</v>
      </c>
      <c r="F36" s="3">
        <v>1.0345590490132492</v>
      </c>
      <c r="H36" s="4">
        <v>1.023880496768098</v>
      </c>
    </row>
    <row r="37">
      <c r="A37" s="2">
        <v>42369.0</v>
      </c>
      <c r="B37" s="3">
        <v>1.00752131980903</v>
      </c>
      <c r="C37" s="3">
        <v>0.9942180881321027</v>
      </c>
      <c r="D37" s="3">
        <v>1.018003552762953</v>
      </c>
      <c r="E37" s="3">
        <v>1.0160020197588735</v>
      </c>
      <c r="F37" s="3">
        <v>1.0370334236001157</v>
      </c>
      <c r="H37" s="4">
        <v>1.0270265350791545</v>
      </c>
    </row>
    <row r="38">
      <c r="A38" s="2">
        <v>42400.0</v>
      </c>
      <c r="B38" s="3">
        <v>1.0010595868620413</v>
      </c>
      <c r="C38" s="3">
        <v>0.9963230257098814</v>
      </c>
      <c r="D38" s="3">
        <v>1.011095332279513</v>
      </c>
      <c r="E38" s="3">
        <v>1.0148839662788594</v>
      </c>
      <c r="F38" s="3">
        <v>1.0360092250686797</v>
      </c>
      <c r="H38" s="4">
        <v>1.0219706889014715</v>
      </c>
    </row>
    <row r="39">
      <c r="A39" s="2">
        <v>42429.0</v>
      </c>
      <c r="B39" s="3">
        <v>0.9951725236097163</v>
      </c>
      <c r="C39" s="3">
        <v>0.9924393974657435</v>
      </c>
      <c r="D39" s="3">
        <v>1.0087815604014028</v>
      </c>
      <c r="E39" s="3">
        <v>1.0125738477870223</v>
      </c>
      <c r="F39" s="3">
        <v>1.0296056241083404</v>
      </c>
      <c r="H39" s="4">
        <v>1.0159700103249023</v>
      </c>
    </row>
    <row r="40">
      <c r="A40" s="2">
        <v>42460.0</v>
      </c>
      <c r="B40" s="3">
        <v>0.9943952859073969</v>
      </c>
      <c r="C40" s="3">
        <v>0.9949966538321547</v>
      </c>
      <c r="D40" s="3">
        <v>1.0082639257232833</v>
      </c>
      <c r="E40" s="3">
        <v>1.0128912604860012</v>
      </c>
      <c r="F40" s="3">
        <v>1.0288809231068328</v>
      </c>
      <c r="H40" s="4">
        <v>1.016212618357391</v>
      </c>
    </row>
    <row r="41">
      <c r="A41" s="2">
        <v>42490.0</v>
      </c>
      <c r="B41" s="3">
        <v>0.9939283924607812</v>
      </c>
      <c r="C41" s="3">
        <v>0.9958732088183008</v>
      </c>
      <c r="D41" s="3">
        <v>1.0107549748955735</v>
      </c>
      <c r="E41" s="3">
        <v>1.013074915739113</v>
      </c>
      <c r="F41" s="3">
        <v>1.0314633677473197</v>
      </c>
      <c r="H41" s="4">
        <v>1.0177245788354494</v>
      </c>
    </row>
    <row r="42">
      <c r="A42" s="2">
        <v>42521.0</v>
      </c>
      <c r="B42" s="3">
        <v>0.993622426514088</v>
      </c>
      <c r="C42" s="3">
        <v>0.9966432334039531</v>
      </c>
      <c r="D42" s="3">
        <v>1.0079203737898708</v>
      </c>
      <c r="E42" s="3">
        <v>1.0150568535349955</v>
      </c>
      <c r="F42" s="3">
        <v>1.0299139335834187</v>
      </c>
      <c r="H42" s="4">
        <v>1.0171496226677013</v>
      </c>
    </row>
    <row r="43">
      <c r="A43" s="2">
        <v>42551.0</v>
      </c>
      <c r="B43" s="3">
        <v>0.9842640384029743</v>
      </c>
      <c r="C43" s="3">
        <v>0.987685840462582</v>
      </c>
      <c r="D43" s="3">
        <v>0.9991761168659005</v>
      </c>
      <c r="E43" s="3">
        <v>1.0237196714967451</v>
      </c>
      <c r="F43" s="3">
        <v>1.035114567602815</v>
      </c>
      <c r="H43" s="4">
        <v>1.011241215034069</v>
      </c>
    </row>
    <row r="44">
      <c r="A44" s="2">
        <v>42582.0</v>
      </c>
      <c r="B44" s="3">
        <v>0.9856541440323319</v>
      </c>
      <c r="C44" s="3">
        <v>0.9895304865694736</v>
      </c>
      <c r="D44" s="3">
        <v>1.0004445037972107</v>
      </c>
      <c r="E44" s="3">
        <v>1.024977302594777</v>
      </c>
      <c r="F44" s="3">
        <v>1.0349763204423492</v>
      </c>
      <c r="H44" s="4">
        <v>1.012446349826207</v>
      </c>
    </row>
    <row r="45">
      <c r="A45" s="2">
        <v>42613.0</v>
      </c>
      <c r="B45" s="3">
        <v>0.9864285754502605</v>
      </c>
      <c r="C45" s="3">
        <v>0.9898315228603747</v>
      </c>
      <c r="D45" s="3">
        <v>1.0009253354811798</v>
      </c>
      <c r="E45" s="3">
        <v>1.0242787458362246</v>
      </c>
      <c r="F45" s="3">
        <v>1.0363525226882058</v>
      </c>
      <c r="H45" s="4">
        <v>1.0131865516197271</v>
      </c>
    </row>
    <row r="46">
      <c r="A46" s="2">
        <v>42643.0</v>
      </c>
      <c r="B46" s="3">
        <v>0.9846340142779441</v>
      </c>
      <c r="C46" s="3">
        <v>0.9877754037737824</v>
      </c>
      <c r="D46" s="3">
        <v>0.9988253134127416</v>
      </c>
      <c r="E46" s="3">
        <v>1.0247543515163884</v>
      </c>
      <c r="F46" s="3">
        <v>1.0337044812205567</v>
      </c>
      <c r="H46" s="4">
        <v>1.0107616880447974</v>
      </c>
    </row>
    <row r="47">
      <c r="A47" s="2">
        <v>42674.0</v>
      </c>
      <c r="B47" s="3">
        <v>0.9881350528266619</v>
      </c>
      <c r="C47" s="3">
        <v>0.99128943158649</v>
      </c>
      <c r="D47" s="3">
        <v>1.0041840278432552</v>
      </c>
      <c r="E47" s="3">
        <v>1.026283853109861</v>
      </c>
      <c r="F47" s="3">
        <v>1.0369780147845238</v>
      </c>
      <c r="H47" s="4">
        <v>1.014566034002059</v>
      </c>
    </row>
    <row r="48">
      <c r="A48" s="2">
        <v>42704.0</v>
      </c>
      <c r="B48" s="3">
        <v>0.9868816776222803</v>
      </c>
      <c r="C48" s="3">
        <v>0.9893426737954919</v>
      </c>
      <c r="D48" s="3">
        <v>1.0026021479521932</v>
      </c>
      <c r="E48" s="3">
        <v>1.0271532046629297</v>
      </c>
      <c r="F48" s="3">
        <v>1.0311234698978422</v>
      </c>
      <c r="H48" s="4">
        <v>1.0096549731513693</v>
      </c>
    </row>
    <row r="49">
      <c r="A49" s="2">
        <v>42735.0</v>
      </c>
      <c r="B49" s="3">
        <v>0.9913223017367567</v>
      </c>
      <c r="C49" s="3">
        <v>0.9990643227368209</v>
      </c>
      <c r="D49" s="3">
        <v>1.008244582393323</v>
      </c>
      <c r="E49" s="3">
        <v>1.034714517963641</v>
      </c>
      <c r="F49" s="3">
        <v>1.0352614543231966</v>
      </c>
      <c r="H49" s="4">
        <v>1.017100101754303</v>
      </c>
    </row>
    <row r="50">
      <c r="A50" s="2">
        <v>42766.0</v>
      </c>
      <c r="B50" s="3">
        <v>0.9896937723292981</v>
      </c>
      <c r="C50" s="3">
        <v>0.9959141757812705</v>
      </c>
      <c r="D50" s="3">
        <v>1.0062927786273823</v>
      </c>
      <c r="E50" s="3">
        <v>1.0379949394629164</v>
      </c>
      <c r="F50" s="3">
        <v>1.0369403637432606</v>
      </c>
      <c r="H50" s="4">
        <v>1.0159674894894268</v>
      </c>
    </row>
    <row r="51">
      <c r="A51" s="2">
        <v>42794.0</v>
      </c>
      <c r="B51" s="3">
        <v>0.9892570788595018</v>
      </c>
      <c r="C51" s="3">
        <v>0.9938198822911753</v>
      </c>
      <c r="D51" s="3">
        <v>1.0043057112594205</v>
      </c>
      <c r="E51" s="3">
        <v>1.037669450750992</v>
      </c>
      <c r="F51" s="3">
        <v>1.0354715791268188</v>
      </c>
      <c r="H51" s="4">
        <v>1.0144764987828896</v>
      </c>
    </row>
    <row r="52">
      <c r="A52" s="2">
        <v>42825.0</v>
      </c>
      <c r="B52" s="3">
        <v>0.9934412524713309</v>
      </c>
      <c r="C52" s="3">
        <v>0.9972650570366787</v>
      </c>
      <c r="D52" s="3">
        <v>1.0090374279641006</v>
      </c>
      <c r="E52" s="3">
        <v>1.0376792963024062</v>
      </c>
      <c r="F52" s="3">
        <v>1.0405664920634954</v>
      </c>
      <c r="H52" s="4">
        <v>1.0185294592910283</v>
      </c>
    </row>
    <row r="53">
      <c r="A53" s="2">
        <v>42855.0</v>
      </c>
      <c r="B53" s="3">
        <v>0.994391913163147</v>
      </c>
      <c r="C53" s="3">
        <v>0.9980785911484004</v>
      </c>
      <c r="D53" s="3">
        <v>1.0099519094359724</v>
      </c>
      <c r="E53" s="3">
        <v>1.0362719467310235</v>
      </c>
      <c r="F53" s="3">
        <v>1.0396422326817694</v>
      </c>
      <c r="H53" s="4">
        <v>1.018720119359964</v>
      </c>
    </row>
    <row r="54">
      <c r="A54" s="2">
        <v>42886.0</v>
      </c>
      <c r="B54" s="3">
        <v>0.995104171230748</v>
      </c>
      <c r="C54" s="3">
        <v>1.0022038397056756</v>
      </c>
      <c r="D54" s="3">
        <v>1.0104219229273412</v>
      </c>
      <c r="E54" s="3">
        <v>1.0352973913948833</v>
      </c>
      <c r="F54" s="3">
        <v>1.0399163982349868</v>
      </c>
      <c r="H54" s="4">
        <v>1.0203564171841277</v>
      </c>
    </row>
    <row r="55">
      <c r="A55" s="2">
        <v>42916.0</v>
      </c>
      <c r="B55" s="3">
        <v>0.9952653800966956</v>
      </c>
      <c r="C55" s="3">
        <v>1.004486049541325</v>
      </c>
      <c r="D55" s="3">
        <v>1.0104993642077493</v>
      </c>
      <c r="E55" s="3">
        <v>1.0364848531215647</v>
      </c>
      <c r="F55" s="3">
        <v>1.0395515205105532</v>
      </c>
      <c r="H55" s="4">
        <v>1.0212265635100748</v>
      </c>
    </row>
    <row r="56">
      <c r="A56" s="2">
        <v>42947.0</v>
      </c>
      <c r="B56" s="3">
        <v>0.9957504157128282</v>
      </c>
      <c r="C56" s="3">
        <v>1.0014991763545267</v>
      </c>
      <c r="D56" s="3">
        <v>1.010884496132644</v>
      </c>
      <c r="E56" s="3">
        <v>1.0361857382664015</v>
      </c>
      <c r="F56" s="3">
        <v>1.039441682287683</v>
      </c>
      <c r="H56" s="4">
        <v>1.0205616136003763</v>
      </c>
    </row>
    <row r="57">
      <c r="A57" s="2">
        <v>42978.0</v>
      </c>
      <c r="B57" s="3">
        <v>0.9948058647919904</v>
      </c>
      <c r="C57" s="3">
        <v>0.9994159115694309</v>
      </c>
      <c r="D57" s="3">
        <v>1.0100385026492351</v>
      </c>
      <c r="E57" s="3">
        <v>1.0358260479897865</v>
      </c>
      <c r="F57" s="3">
        <v>1.0384051576662587</v>
      </c>
      <c r="H57" s="4">
        <v>1.0190877724107963</v>
      </c>
    </row>
    <row r="58">
      <c r="A58" s="2">
        <v>43008.0</v>
      </c>
      <c r="B58" s="3">
        <v>0.9966731681249159</v>
      </c>
      <c r="C58" s="3">
        <v>1.0028008581301666</v>
      </c>
      <c r="D58" s="3">
        <v>1.0120834752541588</v>
      </c>
      <c r="E58" s="3">
        <v>1.0370932224411442</v>
      </c>
      <c r="F58" s="3">
        <v>1.0404008361152808</v>
      </c>
      <c r="H58" s="4">
        <v>1.0215031954105738</v>
      </c>
    </row>
    <row r="59">
      <c r="A59" s="2">
        <v>43039.0</v>
      </c>
      <c r="B59" s="3">
        <v>0.9964320260419076</v>
      </c>
      <c r="C59" s="3">
        <v>1.0043948859972793</v>
      </c>
      <c r="D59" s="3">
        <v>1.0119023633910438</v>
      </c>
      <c r="E59" s="3">
        <v>1.0361814692764224</v>
      </c>
      <c r="F59" s="3">
        <v>1.0401635983447919</v>
      </c>
      <c r="H59" s="4">
        <v>1.0215420699034603</v>
      </c>
    </row>
    <row r="60">
      <c r="A60" s="2">
        <v>43069.0</v>
      </c>
      <c r="B60" s="3">
        <v>0.9947144034190812</v>
      </c>
      <c r="C60" s="3">
        <v>1.0038723221107304</v>
      </c>
      <c r="D60" s="3">
        <v>1.010072064758734</v>
      </c>
      <c r="E60" s="3">
        <v>1.032092081270283</v>
      </c>
      <c r="F60" s="3">
        <v>1.0366090655159603</v>
      </c>
      <c r="H60" s="4">
        <v>1.0188303443218834</v>
      </c>
    </row>
    <row r="61">
      <c r="A61" s="2">
        <v>43100.0</v>
      </c>
      <c r="B61" s="3">
        <v>0.9919385215740391</v>
      </c>
      <c r="C61" s="3">
        <v>1.0010340006907381</v>
      </c>
      <c r="D61" s="3">
        <v>1.007752950393968</v>
      </c>
      <c r="E61" s="3">
        <v>1.0306787872414085</v>
      </c>
      <c r="F61" s="3">
        <v>1.0343596315366017</v>
      </c>
      <c r="H61" s="4">
        <v>1.0162251071006076</v>
      </c>
    </row>
    <row r="62">
      <c r="A62" s="2">
        <v>43131.0</v>
      </c>
      <c r="B62" s="3">
        <v>0.9954789564807494</v>
      </c>
      <c r="C62" s="3">
        <v>1.0031914048978823</v>
      </c>
      <c r="D62" s="3">
        <v>1.0099097758951068</v>
      </c>
      <c r="E62" s="3">
        <v>1.0365552832112181</v>
      </c>
      <c r="F62" s="3">
        <v>1.0389544948818936</v>
      </c>
      <c r="H62" s="4">
        <v>1.0199792818707463</v>
      </c>
    </row>
    <row r="63">
      <c r="A63" s="2">
        <v>43159.0</v>
      </c>
      <c r="B63" s="3">
        <v>0.9939415537125449</v>
      </c>
      <c r="C63" s="3">
        <v>1.0039014474051262</v>
      </c>
      <c r="D63" s="3">
        <v>1.0095088011551285</v>
      </c>
      <c r="E63" s="3">
        <v>1.0382230816179183</v>
      </c>
      <c r="F63" s="3">
        <v>1.0395347244047355</v>
      </c>
      <c r="H63" s="4">
        <v>1.0205501960855523</v>
      </c>
    </row>
    <row r="64">
      <c r="A64" s="2">
        <v>43190.0</v>
      </c>
      <c r="B64" s="3">
        <v>0.9937686416762118</v>
      </c>
      <c r="C64" s="3">
        <v>1.0039389232888642</v>
      </c>
      <c r="D64" s="3">
        <v>1.008948442848338</v>
      </c>
      <c r="E64" s="3">
        <v>1.0391692186957637</v>
      </c>
      <c r="F64" s="3">
        <v>1.0397289561480716</v>
      </c>
      <c r="H64" s="4">
        <v>1.020640601472183</v>
      </c>
    </row>
    <row r="65">
      <c r="A65" s="2">
        <v>43220.0</v>
      </c>
      <c r="B65" s="3">
        <v>0.9957196351053039</v>
      </c>
      <c r="C65" s="3">
        <v>1.0083231372153827</v>
      </c>
      <c r="D65" s="3">
        <v>1.012657728640748</v>
      </c>
      <c r="E65" s="3">
        <v>1.036150765545092</v>
      </c>
      <c r="F65" s="3">
        <v>1.034392030061981</v>
      </c>
      <c r="H65" s="4">
        <v>1.0219157564577026</v>
      </c>
    </row>
    <row r="66">
      <c r="A66" s="2">
        <v>43251.0</v>
      </c>
      <c r="B66" s="3">
        <v>0.9889182745571929</v>
      </c>
      <c r="C66" s="3">
        <v>1.001961143094089</v>
      </c>
      <c r="D66" s="3">
        <v>1.0060435473090046</v>
      </c>
      <c r="E66" s="3">
        <v>1.0419597922165327</v>
      </c>
      <c r="F66" s="3">
        <v>1.0397810370311447</v>
      </c>
      <c r="H66" s="4">
        <v>1.0148104737808419</v>
      </c>
    </row>
    <row r="67">
      <c r="A67" s="2">
        <v>43281.0</v>
      </c>
      <c r="B67" s="3">
        <v>0.9879354104403126</v>
      </c>
      <c r="C67" s="3">
        <v>1.0006580876701516</v>
      </c>
      <c r="D67" s="3">
        <v>1.0060140448705357</v>
      </c>
      <c r="E67" s="3">
        <v>1.041398254634786</v>
      </c>
      <c r="F67" s="3">
        <v>1.0388842313702005</v>
      </c>
      <c r="H67" s="4">
        <v>1.0140096739083595</v>
      </c>
    </row>
    <row r="68">
      <c r="A68" s="2">
        <v>43312.0</v>
      </c>
      <c r="B68" s="3">
        <v>0.9888258583603216</v>
      </c>
      <c r="C68" s="3">
        <v>0.9995871666383032</v>
      </c>
      <c r="D68" s="3">
        <v>1.0069653450053841</v>
      </c>
      <c r="E68" s="3">
        <v>1.043000784944001</v>
      </c>
      <c r="F68" s="3">
        <v>1.0410470116618158</v>
      </c>
      <c r="H68" s="4">
        <v>1.0150020233640369</v>
      </c>
    </row>
    <row r="69">
      <c r="A69" s="2">
        <v>43343.0</v>
      </c>
      <c r="B69" s="3">
        <v>0.9848075815520906</v>
      </c>
      <c r="C69" s="3">
        <v>0.9912271909542525</v>
      </c>
      <c r="D69" s="3">
        <v>1.0024993502738078</v>
      </c>
      <c r="E69" s="3">
        <v>1.046844081896651</v>
      </c>
      <c r="F69" s="3">
        <v>1.0393558441829756</v>
      </c>
      <c r="H69" s="4">
        <v>1.0097276800031703</v>
      </c>
    </row>
    <row r="70">
      <c r="A70" s="2">
        <v>43373.0</v>
      </c>
      <c r="B70" s="3">
        <v>0.9866935757186375</v>
      </c>
      <c r="C70" s="3">
        <v>0.9955645721119784</v>
      </c>
      <c r="D70" s="3">
        <v>1.005395748873967</v>
      </c>
      <c r="E70" s="3">
        <v>1.0480795887966818</v>
      </c>
      <c r="F70" s="3">
        <v>1.0424108586159346</v>
      </c>
      <c r="H70" s="4">
        <v>1.0125082595704735</v>
      </c>
    </row>
    <row r="71">
      <c r="A71" s="2">
        <v>43404.0</v>
      </c>
      <c r="B71" s="3">
        <v>0.9863896898844133</v>
      </c>
      <c r="C71" s="3">
        <v>0.9962834164907752</v>
      </c>
      <c r="D71" s="3">
        <v>1.0049878106006644</v>
      </c>
      <c r="E71" s="3">
        <v>1.0512400545613538</v>
      </c>
      <c r="F71" s="3">
        <v>1.0424234801333865</v>
      </c>
      <c r="H71" s="4">
        <v>1.013410485129362</v>
      </c>
    </row>
    <row r="72">
      <c r="A72" s="2">
        <v>43434.0</v>
      </c>
      <c r="B72" s="3">
        <v>0.9867638541263082</v>
      </c>
      <c r="C72" s="3">
        <v>0.9953702012626643</v>
      </c>
      <c r="D72" s="3">
        <v>1.0065016789030357</v>
      </c>
      <c r="E72" s="3">
        <v>1.0528904137314057</v>
      </c>
      <c r="F72" s="3">
        <v>1.0446905077694468</v>
      </c>
      <c r="H72" s="4">
        <v>1.0151490030171504</v>
      </c>
    </row>
    <row r="73">
      <c r="A73" s="2">
        <v>43465.0</v>
      </c>
      <c r="B73" s="3">
        <v>0.986562402338433</v>
      </c>
      <c r="C73" s="3">
        <v>0.9965736754252775</v>
      </c>
      <c r="D73" s="3">
        <v>1.003881683955916</v>
      </c>
      <c r="E73" s="3">
        <v>1.0615105331651713</v>
      </c>
      <c r="F73" s="3">
        <v>1.0440422251830503</v>
      </c>
      <c r="H73" s="4">
        <v>1.0175162531885695</v>
      </c>
    </row>
    <row r="74">
      <c r="A74" s="2">
        <v>43496.0</v>
      </c>
      <c r="B74" s="3">
        <v>0.9870815738967267</v>
      </c>
      <c r="C74" s="3">
        <v>0.996426024958683</v>
      </c>
      <c r="D74" s="3">
        <v>1.0048371704542665</v>
      </c>
      <c r="E74" s="3">
        <v>1.063584861181823</v>
      </c>
      <c r="F74" s="3">
        <v>1.0459448980622</v>
      </c>
      <c r="H74" s="4">
        <v>1.0199013264108696</v>
      </c>
    </row>
    <row r="75">
      <c r="A75" s="2">
        <v>43524.0</v>
      </c>
      <c r="B75" s="3">
        <v>0.9866497099148417</v>
      </c>
      <c r="C75" s="3">
        <v>0.994517333737729</v>
      </c>
      <c r="D75" s="3">
        <v>1.003425053162436</v>
      </c>
      <c r="E75" s="3">
        <v>1.0633895759867042</v>
      </c>
      <c r="F75" s="3">
        <v>1.043977907554231</v>
      </c>
      <c r="H75" s="4">
        <v>1.017691420745903</v>
      </c>
    </row>
    <row r="76">
      <c r="A76" s="2">
        <v>43555.0</v>
      </c>
      <c r="B76" s="3">
        <v>0.9866438942561241</v>
      </c>
      <c r="C76" s="3">
        <v>0.9935749106350383</v>
      </c>
      <c r="D76" s="3">
        <v>1.0035712884688708</v>
      </c>
      <c r="E76" s="3">
        <v>1.0625777579710804</v>
      </c>
      <c r="F76" s="3">
        <v>1.043169882421995</v>
      </c>
      <c r="H76" s="4">
        <v>1.0171935477005127</v>
      </c>
    </row>
    <row r="77">
      <c r="A77" s="2">
        <v>43585.0</v>
      </c>
      <c r="B77" s="3">
        <v>0.9865815437885485</v>
      </c>
      <c r="C77" s="3">
        <v>0.9927285616827602</v>
      </c>
      <c r="D77" s="3">
        <v>1.0044953769679654</v>
      </c>
      <c r="E77" s="3">
        <v>1.0658273479408409</v>
      </c>
      <c r="F77" s="3">
        <v>1.0465862963241068</v>
      </c>
      <c r="H77" s="4">
        <v>1.0187248555412831</v>
      </c>
    </row>
    <row r="78">
      <c r="A78" s="2">
        <v>43616.0</v>
      </c>
      <c r="B78" s="3">
        <v>0.9826838067544258</v>
      </c>
      <c r="C78" s="3">
        <v>0.9911089857398876</v>
      </c>
      <c r="D78" s="3">
        <v>0.9998912337780542</v>
      </c>
      <c r="E78" s="3">
        <v>1.0642431781628265</v>
      </c>
      <c r="F78" s="3">
        <v>1.050539068665043</v>
      </c>
      <c r="H78" s="4">
        <v>1.0169208354769037</v>
      </c>
    </row>
    <row r="79">
      <c r="A79" s="2">
        <v>43646.0</v>
      </c>
      <c r="B79" s="3">
        <v>0.9838098700246886</v>
      </c>
      <c r="C79" s="3">
        <v>0.9894728718172844</v>
      </c>
      <c r="D79" s="3">
        <v>1.0007766150319524</v>
      </c>
      <c r="E79" s="3">
        <v>1.0661084394134763</v>
      </c>
      <c r="F79" s="3">
        <v>1.0524504645485246</v>
      </c>
      <c r="H79" s="4">
        <v>1.017819378925034</v>
      </c>
    </row>
    <row r="80">
      <c r="A80" s="2">
        <v>43677.0</v>
      </c>
      <c r="B80" s="3">
        <v>0.982390095632671</v>
      </c>
      <c r="C80" s="3">
        <v>0.9874504756379996</v>
      </c>
      <c r="D80" s="3">
        <v>0.9992053268348733</v>
      </c>
      <c r="E80" s="3">
        <v>1.0642233088397888</v>
      </c>
      <c r="F80" s="3">
        <v>1.0530426107267095</v>
      </c>
      <c r="H80" s="4">
        <v>1.0156149503602716</v>
      </c>
    </row>
    <row r="81">
      <c r="A81" s="2">
        <v>43708.0</v>
      </c>
      <c r="B81" s="3">
        <v>0.983054296453059</v>
      </c>
      <c r="C81" s="3">
        <v>0.9868589863722663</v>
      </c>
      <c r="D81" s="3">
        <v>0.999287609688445</v>
      </c>
      <c r="E81" s="3">
        <v>1.0633917652662999</v>
      </c>
      <c r="F81" s="3">
        <v>1.0525068416077987</v>
      </c>
      <c r="H81" s="4">
        <v>1.015371921043349</v>
      </c>
    </row>
    <row r="82">
      <c r="A82" s="2">
        <v>43738.0</v>
      </c>
      <c r="B82" s="3">
        <v>0.9846077119709339</v>
      </c>
      <c r="C82" s="3">
        <v>0.9891644141084929</v>
      </c>
      <c r="D82" s="3">
        <v>1.0017050124949674</v>
      </c>
      <c r="E82" s="3">
        <v>1.0630722488630462</v>
      </c>
      <c r="F82" s="3">
        <v>1.0530963980137895</v>
      </c>
      <c r="H82" s="4">
        <v>1.0168273602077</v>
      </c>
    </row>
    <row r="83">
      <c r="A83" s="2">
        <v>43769.0</v>
      </c>
      <c r="B83" s="3">
        <v>0.9869149638991572</v>
      </c>
      <c r="C83" s="3">
        <v>0.9893425220476754</v>
      </c>
      <c r="D83" s="3">
        <v>1.0049619415538644</v>
      </c>
      <c r="E83" s="3">
        <v>1.0603746701796584</v>
      </c>
      <c r="F83" s="3">
        <v>1.0551915300167694</v>
      </c>
      <c r="H83" s="4">
        <v>1.0206842871514439</v>
      </c>
    </row>
    <row r="84">
      <c r="A84" s="2">
        <v>43799.0</v>
      </c>
      <c r="B84" s="3">
        <v>0.9858325846508001</v>
      </c>
      <c r="C84" s="3">
        <v>0.9869978180115196</v>
      </c>
      <c r="D84" s="3">
        <v>1.0037661627164831</v>
      </c>
      <c r="E84" s="3">
        <v>1.0607535853803862</v>
      </c>
      <c r="F84" s="3">
        <v>1.057713322303937</v>
      </c>
      <c r="H84" s="4">
        <v>1.01980306901182</v>
      </c>
    </row>
    <row r="85">
      <c r="A85" s="2">
        <v>43830.0</v>
      </c>
      <c r="B85" s="3">
        <v>0.9870080441047736</v>
      </c>
      <c r="C85" s="3">
        <v>0.9863187681729676</v>
      </c>
      <c r="D85" s="3">
        <v>1.0047230461029126</v>
      </c>
      <c r="E85" s="3">
        <v>1.059889224035117</v>
      </c>
      <c r="F85" s="3">
        <v>1.0570625655622818</v>
      </c>
      <c r="H85" s="4">
        <v>1.0198097211273371</v>
      </c>
    </row>
    <row r="86">
      <c r="A86" s="2">
        <v>43861.0</v>
      </c>
      <c r="B86" s="3">
        <v>0.9841403721802788</v>
      </c>
      <c r="C86" s="3">
        <v>0.9860502454571356</v>
      </c>
      <c r="D86" s="3">
        <v>1.0000921085216528</v>
      </c>
      <c r="E86" s="3">
        <v>1.0684019650285679</v>
      </c>
      <c r="F86" s="3">
        <v>1.0633984602939335</v>
      </c>
      <c r="H86" s="4">
        <v>1.0222515175966693</v>
      </c>
    </row>
    <row r="87">
      <c r="A87" s="2">
        <v>43890.0</v>
      </c>
      <c r="B87" s="3">
        <v>0.9848210007092577</v>
      </c>
      <c r="C87" s="3">
        <v>0.9881014380813887</v>
      </c>
      <c r="D87" s="3">
        <v>0.9994429605259035</v>
      </c>
      <c r="E87" s="3">
        <v>1.065984669609402</v>
      </c>
      <c r="F87" s="3">
        <v>1.0632070418662538</v>
      </c>
      <c r="H87" s="4">
        <v>1.0221714911300355</v>
      </c>
    </row>
    <row r="88">
      <c r="A88" s="2">
        <v>43921.0</v>
      </c>
      <c r="B88" s="3">
        <v>0.9837274623638171</v>
      </c>
      <c r="C88" s="3">
        <v>0.9811896180559145</v>
      </c>
      <c r="D88" s="3">
        <v>0.999794208263552</v>
      </c>
      <c r="E88" s="3">
        <v>1.0759691485891694</v>
      </c>
      <c r="F88" s="3">
        <v>1.080895346089536</v>
      </c>
      <c r="H88" s="4">
        <v>1.0285617320845029</v>
      </c>
    </row>
    <row r="89">
      <c r="A89" s="2">
        <v>43951.0</v>
      </c>
      <c r="B89" s="3">
        <v>0.9794443011879556</v>
      </c>
      <c r="C89" s="3">
        <v>0.9728827257481291</v>
      </c>
      <c r="D89" s="3">
        <v>0.9930341606687464</v>
      </c>
      <c r="E89" s="3">
        <v>1.0709104006701937</v>
      </c>
      <c r="F89" s="3">
        <v>1.0799554075926578</v>
      </c>
      <c r="H89" s="4">
        <v>1.0218849952988731</v>
      </c>
    </row>
    <row r="90">
      <c r="A90" s="2">
        <v>43982.0</v>
      </c>
      <c r="B90" s="3">
        <v>0.9791206624280697</v>
      </c>
      <c r="C90" s="3">
        <v>0.9705087639509901</v>
      </c>
      <c r="D90" s="3">
        <v>0.9940472517587369</v>
      </c>
      <c r="E90" s="3">
        <v>1.0690712007385768</v>
      </c>
      <c r="F90" s="3">
        <v>1.076766248551607</v>
      </c>
      <c r="H90" s="4">
        <v>1.0203412781050927</v>
      </c>
    </row>
    <row r="91">
      <c r="A91" s="2">
        <v>44012.0</v>
      </c>
      <c r="B91" s="3">
        <v>0.982944457599394</v>
      </c>
      <c r="C91" s="3">
        <v>0.969231560304236</v>
      </c>
      <c r="D91" s="3">
        <v>0.9956817073569024</v>
      </c>
      <c r="E91" s="3">
        <v>1.0706606836508437</v>
      </c>
      <c r="F91" s="3">
        <v>1.0802656993942237</v>
      </c>
      <c r="H91" s="4">
        <v>1.0225008301605194</v>
      </c>
    </row>
    <row r="92">
      <c r="A92" s="2">
        <v>44043.0</v>
      </c>
      <c r="B92" s="3">
        <v>0.9840906858414563</v>
      </c>
      <c r="C92" s="3">
        <v>0.9654900366873722</v>
      </c>
      <c r="D92" s="3">
        <v>0.9887358908151836</v>
      </c>
      <c r="E92" s="3">
        <v>1.0727373434569003</v>
      </c>
      <c r="F92" s="3">
        <v>1.083535525748402</v>
      </c>
      <c r="H92" s="4">
        <v>1.0209666875367307</v>
      </c>
    </row>
    <row r="93">
      <c r="A93" s="2">
        <v>44074.0</v>
      </c>
      <c r="B93" s="3">
        <v>0.9834011207047083</v>
      </c>
      <c r="C93" s="3">
        <v>0.9617850922843315</v>
      </c>
      <c r="D93" s="3">
        <v>0.9852074570545244</v>
      </c>
      <c r="E93" s="3">
        <v>1.0715742353095832</v>
      </c>
      <c r="F93" s="3">
        <v>1.0824549165526003</v>
      </c>
      <c r="H93" s="4">
        <v>1.018344060784625</v>
      </c>
    </row>
    <row r="94">
      <c r="A94" s="2">
        <v>44104.0</v>
      </c>
      <c r="B94" s="3">
        <v>0.9802924491358004</v>
      </c>
      <c r="C94" s="3">
        <v>0.961102516166573</v>
      </c>
      <c r="D94" s="3">
        <v>0.9834671327964675</v>
      </c>
      <c r="E94" s="3">
        <v>1.070485814640987</v>
      </c>
      <c r="F94" s="3">
        <v>1.0825859218589562</v>
      </c>
      <c r="H94" s="4">
        <v>1.0167574517097704</v>
      </c>
    </row>
    <row r="95">
      <c r="A95" s="2">
        <v>44135.0</v>
      </c>
      <c r="B95" s="3">
        <v>0.9784609952209761</v>
      </c>
      <c r="C95" s="3">
        <v>0.9612212242731933</v>
      </c>
      <c r="D95" s="3">
        <v>0.981699451280557</v>
      </c>
      <c r="E95" s="3">
        <v>1.0738314312561315</v>
      </c>
      <c r="F95" s="3">
        <v>1.0852764625367035</v>
      </c>
      <c r="H95" s="4">
        <v>1.0175732637780095</v>
      </c>
    </row>
    <row r="96">
      <c r="A96" s="2">
        <v>44165.0</v>
      </c>
      <c r="B96" s="3">
        <v>0.9870468280295149</v>
      </c>
      <c r="C96" s="3">
        <v>0.9604781507835755</v>
      </c>
      <c r="D96" s="3">
        <v>0.9928819437521761</v>
      </c>
      <c r="E96" s="3">
        <v>1.0821284420619455</v>
      </c>
      <c r="F96" s="3">
        <v>1.0955758518691645</v>
      </c>
      <c r="H96" s="4">
        <v>1.027917937046085</v>
      </c>
    </row>
    <row r="97">
      <c r="A97" s="2">
        <v>44196.0</v>
      </c>
      <c r="B97" s="3">
        <v>0.9853838140258714</v>
      </c>
      <c r="C97" s="3">
        <v>0.9589376091190762</v>
      </c>
      <c r="D97" s="3">
        <v>0.990685449842239</v>
      </c>
      <c r="E97" s="3">
        <v>1.0838362305516382</v>
      </c>
      <c r="F97" s="3">
        <v>1.096409167786026</v>
      </c>
      <c r="H97" s="4">
        <v>1.0259037132754498</v>
      </c>
    </row>
    <row r="98">
      <c r="A98" s="2">
        <v>44227.0</v>
      </c>
      <c r="B98" s="3">
        <v>0.982120284912998</v>
      </c>
      <c r="C98" s="3">
        <v>0.9554719757419651</v>
      </c>
      <c r="D98" s="3">
        <v>0.9873588945782644</v>
      </c>
      <c r="E98" s="3">
        <v>1.0800234779279272</v>
      </c>
      <c r="F98" s="3">
        <v>1.0930512853489625</v>
      </c>
      <c r="H98" s="4">
        <v>1.0221406142046379</v>
      </c>
    </row>
    <row r="99">
      <c r="A99" s="2">
        <v>44255.0</v>
      </c>
      <c r="B99" s="3">
        <v>0.9839009868439794</v>
      </c>
      <c r="C99" s="3">
        <v>0.9574546801696235</v>
      </c>
      <c r="D99" s="3">
        <v>0.9884245453967615</v>
      </c>
      <c r="E99" s="3">
        <v>1.082144833286116</v>
      </c>
      <c r="F99" s="3">
        <v>1.0950266282226784</v>
      </c>
      <c r="H99" s="4">
        <v>1.0240266272342675</v>
      </c>
    </row>
    <row r="100">
      <c r="A100" s="2">
        <v>44286.0</v>
      </c>
      <c r="B100" s="3">
        <v>0.9848309543143287</v>
      </c>
      <c r="C100" s="3">
        <v>0.9576748078533367</v>
      </c>
      <c r="D100" s="3">
        <v>0.9880602507930213</v>
      </c>
      <c r="E100" s="3">
        <v>1.0785949352581228</v>
      </c>
      <c r="F100" s="3">
        <v>1.0940953901947272</v>
      </c>
      <c r="H100" s="4">
        <v>1.0224199522387671</v>
      </c>
    </row>
    <row r="101">
      <c r="A101" s="2">
        <v>44316.0</v>
      </c>
      <c r="B101" s="3">
        <v>0.9837745576642262</v>
      </c>
      <c r="C101" s="3">
        <v>0.9551004381862505</v>
      </c>
      <c r="D101" s="3">
        <v>0.9877024314979493</v>
      </c>
      <c r="E101" s="3">
        <v>1.0825426620712484</v>
      </c>
      <c r="F101" s="3">
        <v>1.09394960836755</v>
      </c>
      <c r="H101" s="4">
        <v>1.0220830732210282</v>
      </c>
    </row>
    <row r="102">
      <c r="A102" s="2">
        <v>44347.0</v>
      </c>
      <c r="B102" s="3">
        <v>0.985926332338321</v>
      </c>
      <c r="C102" s="3">
        <v>0.9579477736035611</v>
      </c>
      <c r="D102" s="3">
        <v>0.9899396187959095</v>
      </c>
      <c r="E102" s="3">
        <v>1.082835952239256</v>
      </c>
      <c r="F102" s="3">
        <v>1.092969829961916</v>
      </c>
      <c r="H102" s="4">
        <v>1.0244573167706137</v>
      </c>
    </row>
    <row r="103">
      <c r="A103" s="2">
        <v>44377.0</v>
      </c>
      <c r="B103" s="3">
        <v>0.9836931125747942</v>
      </c>
      <c r="C103" s="3">
        <v>0.9539547364392243</v>
      </c>
      <c r="D103" s="3">
        <v>0.9871339543650995</v>
      </c>
      <c r="E103" s="3">
        <v>1.0854132007393473</v>
      </c>
      <c r="F103" s="3">
        <v>1.0950415884938969</v>
      </c>
      <c r="H103" s="4">
        <v>1.01970536464493</v>
      </c>
    </row>
    <row r="104">
      <c r="A104" s="2">
        <v>44408.0</v>
      </c>
      <c r="B104" s="3">
        <v>0.9826222662198314</v>
      </c>
      <c r="C104" s="3">
        <v>0.9457905009253639</v>
      </c>
      <c r="D104" s="3">
        <v>0.9845025714041181</v>
      </c>
      <c r="E104" s="3">
        <v>1.0834314463024768</v>
      </c>
      <c r="F104" s="3">
        <v>1.0920259482534656</v>
      </c>
      <c r="H104" s="4">
        <v>1.015820920784285</v>
      </c>
    </row>
    <row r="105">
      <c r="A105" s="2">
        <v>44439.0</v>
      </c>
      <c r="B105" s="3">
        <v>0.9810306028815413</v>
      </c>
      <c r="C105" s="3">
        <v>0.9431059939179154</v>
      </c>
      <c r="D105" s="3">
        <v>0.9821899220731151</v>
      </c>
      <c r="E105" s="3">
        <v>1.0821510080541423</v>
      </c>
      <c r="F105" s="3">
        <v>1.093397241676552</v>
      </c>
      <c r="H105" s="4">
        <v>1.014319934433322</v>
      </c>
    </row>
    <row r="106">
      <c r="A106" s="2">
        <v>44469.0</v>
      </c>
      <c r="B106" s="3">
        <v>0.9808173199612606</v>
      </c>
      <c r="C106" s="3">
        <v>0.9476814680094281</v>
      </c>
      <c r="D106" s="3">
        <v>0.9855960661582529</v>
      </c>
      <c r="E106" s="3">
        <v>1.0899795522383715</v>
      </c>
      <c r="F106" s="3">
        <v>1.0990718482516928</v>
      </c>
      <c r="H106" s="4">
        <v>1.0198361810458296</v>
      </c>
    </row>
    <row r="107">
      <c r="A107" s="2">
        <v>44500.0</v>
      </c>
      <c r="B107" s="3">
        <v>0.9824531692626367</v>
      </c>
      <c r="C107" s="3">
        <v>0.9440264229927933</v>
      </c>
      <c r="D107" s="3">
        <v>0.9843648751728257</v>
      </c>
      <c r="E107" s="3">
        <v>1.0982613704379858</v>
      </c>
      <c r="F107" s="3">
        <v>1.1053454256070807</v>
      </c>
      <c r="H107" s="4">
        <v>1.024070109448606</v>
      </c>
    </row>
    <row r="108">
      <c r="A108" s="2">
        <v>44530.0</v>
      </c>
      <c r="B108" s="3">
        <v>0.9794542093494928</v>
      </c>
      <c r="C108" s="3">
        <v>0.9402123517801273</v>
      </c>
      <c r="D108" s="3">
        <v>0.9822564255266921</v>
      </c>
      <c r="E108" s="3">
        <v>1.0981802147113837</v>
      </c>
      <c r="F108" s="3">
        <v>1.1037904409257178</v>
      </c>
      <c r="H108" s="4">
        <v>1.0199540635458442</v>
      </c>
    </row>
    <row r="109">
      <c r="A109" s="2">
        <v>44561.0</v>
      </c>
      <c r="B109" s="3">
        <v>0.9815378826042872</v>
      </c>
      <c r="C109" s="3">
        <v>0.9417095483439937</v>
      </c>
      <c r="D109" s="3">
        <v>0.9839690839415712</v>
      </c>
      <c r="E109" s="3">
        <v>1.0985808386707048</v>
      </c>
      <c r="F109" s="3">
        <v>1.1046228871974395</v>
      </c>
      <c r="H109" s="4">
        <v>1.021436320210999</v>
      </c>
    </row>
    <row r="110">
      <c r="A110" s="2">
        <v>44592.0</v>
      </c>
      <c r="B110" s="3">
        <v>0.9836771826994005</v>
      </c>
      <c r="C110" s="3">
        <v>0.947177464811232</v>
      </c>
      <c r="D110" s="3">
        <v>0.9882195106753574</v>
      </c>
      <c r="E110" s="3">
        <v>1.0883925099276281</v>
      </c>
      <c r="F110" s="3">
        <v>1.0967053782091356</v>
      </c>
      <c r="H110" s="4">
        <v>1.0195318582474882</v>
      </c>
    </row>
    <row r="111">
      <c r="A111" s="2">
        <v>44620.0</v>
      </c>
      <c r="B111" s="3">
        <v>0.980835377681992</v>
      </c>
      <c r="C111" s="3">
        <v>0.9473324351142492</v>
      </c>
      <c r="D111" s="3">
        <v>0.9875414924648344</v>
      </c>
      <c r="E111" s="3">
        <v>1.0846581962726969</v>
      </c>
      <c r="F111" s="3">
        <v>1.0955870253012003</v>
      </c>
      <c r="H111" s="4">
        <v>1.014907761772932</v>
      </c>
    </row>
    <row r="112">
      <c r="A112" s="2">
        <v>44651.0</v>
      </c>
      <c r="B112" s="3">
        <v>0.9767428607044861</v>
      </c>
      <c r="C112" s="3">
        <v>0.945056026542061</v>
      </c>
      <c r="D112" s="3">
        <v>0.9859834599833808</v>
      </c>
      <c r="E112" s="3">
        <v>1.076999916697654</v>
      </c>
      <c r="F112" s="3">
        <v>1.0877327608159437</v>
      </c>
      <c r="H112" s="4">
        <v>1.009044789300279</v>
      </c>
    </row>
    <row r="113">
      <c r="A113" s="2">
        <v>44681.0</v>
      </c>
      <c r="B113" s="3">
        <v>0.9792516384166057</v>
      </c>
      <c r="C113" s="3">
        <v>0.9497836611124325</v>
      </c>
      <c r="D113" s="3">
        <v>0.9852319295115486</v>
      </c>
      <c r="E113" s="3">
        <v>1.0782312783631596</v>
      </c>
      <c r="F113" s="3">
        <v>1.0886702474878602</v>
      </c>
      <c r="H113" s="4">
        <v>1.0113140103023217</v>
      </c>
    </row>
    <row r="114">
      <c r="A114" s="2">
        <v>44712.0</v>
      </c>
      <c r="B114" s="3">
        <v>0.9806560987429522</v>
      </c>
      <c r="C114" s="3">
        <v>0.9526173555444081</v>
      </c>
      <c r="D114" s="3">
        <v>0.9861183808199556</v>
      </c>
      <c r="E114" s="3">
        <v>1.0761384174490567</v>
      </c>
      <c r="F114" s="3">
        <v>1.0868985645466183</v>
      </c>
      <c r="H114" s="4">
        <v>1.0122324037856931</v>
      </c>
    </row>
    <row r="115">
      <c r="A115" s="2">
        <v>44742.0</v>
      </c>
      <c r="B115" s="3">
        <v>0.9767525667415669</v>
      </c>
      <c r="C115" s="3">
        <v>0.9516318260821431</v>
      </c>
      <c r="D115" s="3">
        <v>0.9820440519734597</v>
      </c>
      <c r="E115" s="3">
        <v>1.0789736178571565</v>
      </c>
      <c r="F115" s="3">
        <v>1.0883394764501724</v>
      </c>
      <c r="H115" s="4">
        <v>1.007543367397361</v>
      </c>
    </row>
    <row r="116">
      <c r="A116" s="2">
        <v>44773.0</v>
      </c>
      <c r="B116" s="3">
        <v>0.9750384490109035</v>
      </c>
      <c r="C116" s="3">
        <v>0.9458660947954204</v>
      </c>
      <c r="D116" s="3">
        <v>0.9882971691754031</v>
      </c>
      <c r="E116" s="3">
        <v>1.0764867866536125</v>
      </c>
      <c r="F116" s="3">
        <v>1.0888950535752513</v>
      </c>
      <c r="H116" s="4">
        <v>1.006599080053289</v>
      </c>
    </row>
    <row r="117">
      <c r="A117" s="2">
        <v>44804.0</v>
      </c>
      <c r="B117" s="3">
        <v>0.9725136512997274</v>
      </c>
      <c r="C117" s="3">
        <v>0.946850642687931</v>
      </c>
      <c r="D117" s="3">
        <v>0.9821667194495937</v>
      </c>
      <c r="E117" s="3">
        <v>1.0808749303655736</v>
      </c>
      <c r="F117" s="3">
        <v>1.0870958405714026</v>
      </c>
      <c r="H117" s="4">
        <v>1.005102049329635</v>
      </c>
    </row>
    <row r="118">
      <c r="A118" s="2">
        <v>44834.0</v>
      </c>
      <c r="B118" s="3">
        <v>0.972412131572182</v>
      </c>
      <c r="C118" s="3">
        <v>0.9492114386115986</v>
      </c>
      <c r="D118" s="3">
        <v>0.9803686722502363</v>
      </c>
      <c r="E118" s="3">
        <v>1.0798819156539163</v>
      </c>
      <c r="F118" s="3">
        <v>1.0848416812700705</v>
      </c>
      <c r="H118" s="4">
        <v>1.00444025468686</v>
      </c>
    </row>
    <row r="119">
      <c r="A119" s="2">
        <v>44865.0</v>
      </c>
      <c r="B119" s="3">
        <v>0.9763574234654635</v>
      </c>
      <c r="C119" s="3">
        <v>0.9497818607776318</v>
      </c>
      <c r="D119" s="3">
        <v>0.9826414977250202</v>
      </c>
      <c r="E119" s="3">
        <v>1.0780528672690133</v>
      </c>
      <c r="F119" s="3">
        <v>1.087284860871162</v>
      </c>
      <c r="H119" s="4">
        <v>1.0089570946017274</v>
      </c>
    </row>
    <row r="120">
      <c r="A120" s="2">
        <v>44895.0</v>
      </c>
      <c r="B120" s="3">
        <v>0.9785550068014847</v>
      </c>
      <c r="C120" s="3">
        <v>0.9497043415720147</v>
      </c>
      <c r="D120" s="3">
        <v>0.9867107616562752</v>
      </c>
      <c r="E120" s="3">
        <v>1.0787999086208202</v>
      </c>
      <c r="F120" s="3">
        <v>1.0910455274307833</v>
      </c>
      <c r="H120" s="4">
        <v>1.014316711148376</v>
      </c>
    </row>
    <row r="121">
      <c r="A121" s="2">
        <v>44926.0</v>
      </c>
      <c r="B121" s="3">
        <v>0.9769157833175062</v>
      </c>
      <c r="C121" s="3">
        <v>0.9518428224822321</v>
      </c>
      <c r="D121" s="3">
        <v>0.983295166704995</v>
      </c>
      <c r="E121" s="3">
        <v>1.0822264186006716</v>
      </c>
      <c r="F121" s="3">
        <v>1.0879361960152525</v>
      </c>
      <c r="H121" s="4">
        <v>1.012877018885856</v>
      </c>
    </row>
    <row r="122">
      <c r="A122" s="2">
        <v>44957.0</v>
      </c>
      <c r="B122" s="3">
        <v>0.9813866159307958</v>
      </c>
      <c r="C122" s="3">
        <v>0.951988577818539</v>
      </c>
      <c r="D122" s="3">
        <v>0.9877458745957478</v>
      </c>
      <c r="E122" s="3">
        <v>1.0822960192677422</v>
      </c>
      <c r="F122" s="3">
        <v>1.0892988808096864</v>
      </c>
      <c r="H122" s="4">
        <v>1.0176672971883862</v>
      </c>
    </row>
    <row r="123">
      <c r="A123" s="2">
        <v>44985.0</v>
      </c>
      <c r="B123" s="3">
        <v>0.9847926015992461</v>
      </c>
      <c r="C123" s="3">
        <v>0.9552608201290124</v>
      </c>
      <c r="D123" s="3">
        <v>0.9878430121435816</v>
      </c>
      <c r="E123" s="3">
        <v>1.0835801417221052</v>
      </c>
      <c r="F123" s="3">
        <v>1.091431975494253</v>
      </c>
      <c r="H123" s="4">
        <v>1.0218757342886504</v>
      </c>
    </row>
    <row r="124">
      <c r="A124" s="2">
        <v>45016.0</v>
      </c>
      <c r="B124" s="3">
        <v>0.9843943760909744</v>
      </c>
      <c r="C124" s="3">
        <v>0.9521990385724861</v>
      </c>
      <c r="D124" s="3">
        <v>0.9896193831478405</v>
      </c>
      <c r="E124" s="3">
        <v>1.085549344767899</v>
      </c>
      <c r="F124" s="3">
        <v>1.0938883255713128</v>
      </c>
      <c r="H124" s="4">
        <v>1.0228869526710156</v>
      </c>
    </row>
    <row r="125">
      <c r="A125" s="2">
        <v>45046.0</v>
      </c>
      <c r="B125" s="3">
        <v>0.9829211915157735</v>
      </c>
      <c r="C125" s="3">
        <v>0.953820681549965</v>
      </c>
      <c r="D125" s="3">
        <v>0.9879294924299954</v>
      </c>
      <c r="E125" s="3">
        <v>1.088706885947208</v>
      </c>
      <c r="F125" s="3">
        <v>1.0955201734740518</v>
      </c>
      <c r="H125" s="4">
        <v>1.0238999091730978</v>
      </c>
    </row>
    <row r="126">
      <c r="A126" s="2">
        <v>45077.0</v>
      </c>
      <c r="B126" s="3">
        <v>0.9851200687865743</v>
      </c>
      <c r="C126" s="3">
        <v>0.9509266241750014</v>
      </c>
      <c r="D126" s="3">
        <v>0.9906710277235935</v>
      </c>
      <c r="E126" s="3">
        <v>1.0961155854125675</v>
      </c>
      <c r="F126" s="3">
        <v>1.1040057077757315</v>
      </c>
      <c r="H126" s="4">
        <v>1.0310861697829177</v>
      </c>
    </row>
    <row r="127">
      <c r="A127" s="2">
        <v>45107.0</v>
      </c>
      <c r="B127" s="3">
        <v>0.9879567949235304</v>
      </c>
      <c r="C127" s="3">
        <v>0.9516447418416181</v>
      </c>
      <c r="D127" s="3">
        <v>0.9916257573158036</v>
      </c>
      <c r="E127" s="3">
        <v>1.0970124624105073</v>
      </c>
      <c r="F127" s="3">
        <v>1.1036628652022464</v>
      </c>
      <c r="H127" s="4">
        <v>1.0327884512499803</v>
      </c>
    </row>
    <row r="128">
      <c r="A128" s="2">
        <v>45138.0</v>
      </c>
      <c r="B128" s="3">
        <v>0.9879714206359226</v>
      </c>
      <c r="C128" s="3">
        <v>0.9523152536488279</v>
      </c>
      <c r="D128" s="3">
        <v>0.9916536331573483</v>
      </c>
      <c r="E128" s="3">
        <v>1.0963214629566278</v>
      </c>
      <c r="F128" s="3">
        <v>1.1034619812368613</v>
      </c>
      <c r="H128" s="4">
        <v>1.0327546162026862</v>
      </c>
    </row>
    <row r="129">
      <c r="A129" s="2">
        <v>45169.0</v>
      </c>
      <c r="B129" s="3">
        <v>0.9862867199137972</v>
      </c>
      <c r="C129" s="3">
        <v>0.9535530576111466</v>
      </c>
      <c r="D129" s="3">
        <v>0.9893334347876055</v>
      </c>
      <c r="E129" s="3">
        <v>1.098624413444119</v>
      </c>
      <c r="F129" s="3">
        <v>1.102799273610867</v>
      </c>
      <c r="H129" s="4">
        <v>1.0319488181269774</v>
      </c>
    </row>
    <row r="130">
      <c r="A130" s="2">
        <v>45199.0</v>
      </c>
      <c r="B130" s="3">
        <v>0.9843884237268464</v>
      </c>
      <c r="C130" s="3">
        <v>0.9569562532244359</v>
      </c>
      <c r="D130" s="3">
        <v>0.9856153115332891</v>
      </c>
      <c r="E130" s="3">
        <v>1.0943224283003088</v>
      </c>
      <c r="F130" s="3">
        <v>1.0993162551786833</v>
      </c>
      <c r="H130" s="4">
        <v>1.0285594260521562</v>
      </c>
    </row>
    <row r="131">
      <c r="A131" s="2">
        <v>45230.0</v>
      </c>
      <c r="B131" s="3">
        <v>0.9858029268908828</v>
      </c>
      <c r="C131" s="3">
        <v>0.9564644855830888</v>
      </c>
      <c r="D131" s="3">
        <v>0.987338043507262</v>
      </c>
      <c r="E131" s="3">
        <v>1.0957693690119616</v>
      </c>
      <c r="F131" s="3">
        <v>1.1012544624305554</v>
      </c>
      <c r="H131" s="4">
        <v>1.0304390958743002</v>
      </c>
    </row>
    <row r="132">
      <c r="A132" s="2">
        <v>45260.0</v>
      </c>
      <c r="B132" s="3">
        <v>0.9892350401987734</v>
      </c>
      <c r="C132" s="3">
        <v>0.9559657694116412</v>
      </c>
      <c r="D132" s="3">
        <v>0.9895073167394153</v>
      </c>
      <c r="E132" s="3">
        <v>1.0930586494483139</v>
      </c>
      <c r="F132" s="3">
        <v>1.1031620364104389</v>
      </c>
      <c r="H132" s="4">
        <v>1.0342055256451232</v>
      </c>
    </row>
    <row r="133">
      <c r="A133" s="2">
        <v>45291.0</v>
      </c>
      <c r="B133" s="3">
        <v>0.9889438806278619</v>
      </c>
      <c r="C133" s="3">
        <v>0.9531327538808141</v>
      </c>
      <c r="D133" s="3">
        <v>0.9906424663792112</v>
      </c>
      <c r="E133" s="3">
        <v>1.0952758993569935</v>
      </c>
      <c r="F133" s="3">
        <v>1.104385060966542</v>
      </c>
      <c r="H133" s="4">
        <v>1.0352683497889517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25"/>
    <col customWidth="1" min="2" max="2" width="15.25"/>
    <col customWidth="1" min="4" max="4" width="17.5"/>
  </cols>
  <sheetData>
    <row r="1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</row>
    <row r="2">
      <c r="A2" s="6">
        <v>0.0032322336079190477</v>
      </c>
      <c r="B2" s="6">
        <v>0.010701431537994764</v>
      </c>
      <c r="C2" s="4">
        <v>0.30203749810884684</v>
      </c>
      <c r="D2" s="6">
        <v>2.7048333396266746</v>
      </c>
      <c r="E2" s="7">
        <v>-0.0072</v>
      </c>
      <c r="F2" s="7">
        <v>-0.0235148453679436</v>
      </c>
    </row>
    <row r="18">
      <c r="B18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0"/>
    <col customWidth="1" min="2" max="2" width="2.13"/>
    <col customWidth="1" min="13" max="13" width="2.13"/>
    <col customWidth="1" min="24" max="24" width="2.13"/>
    <col customWidth="1" min="35" max="35" width="2.13"/>
    <col customWidth="1" min="46" max="46" width="2.13"/>
  </cols>
  <sheetData>
    <row r="1">
      <c r="A1" s="1"/>
      <c r="B1" s="8"/>
      <c r="C1" s="9" t="s">
        <v>1</v>
      </c>
      <c r="M1" s="8"/>
      <c r="N1" s="9" t="s">
        <v>2</v>
      </c>
      <c r="X1" s="8"/>
      <c r="Y1" s="9" t="s">
        <v>3</v>
      </c>
      <c r="AI1" s="8"/>
      <c r="AJ1" s="9" t="s">
        <v>4</v>
      </c>
      <c r="AT1" s="8"/>
      <c r="AU1" s="9" t="s">
        <v>5</v>
      </c>
    </row>
    <row r="2">
      <c r="A2" s="1" t="s">
        <v>0</v>
      </c>
      <c r="B2" s="8"/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8"/>
      <c r="N2" s="4" t="str">
        <f t="array" ref="N2:W134">Value!X2:AG134</f>
        <v>AUD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8"/>
      <c r="Y2" s="1" t="s">
        <v>13</v>
      </c>
      <c r="Z2" s="1" t="s">
        <v>14</v>
      </c>
      <c r="AA2" s="1" t="s">
        <v>15</v>
      </c>
      <c r="AB2" s="1" t="s">
        <v>16</v>
      </c>
      <c r="AC2" s="1" t="s">
        <v>17</v>
      </c>
      <c r="AD2" s="1" t="s">
        <v>18</v>
      </c>
      <c r="AE2" s="1" t="s">
        <v>19</v>
      </c>
      <c r="AF2" s="1" t="s">
        <v>20</v>
      </c>
      <c r="AG2" s="1" t="s">
        <v>21</v>
      </c>
      <c r="AH2" s="1" t="s">
        <v>22</v>
      </c>
      <c r="AI2" s="8"/>
      <c r="AJ2" s="4" t="str">
        <f t="array" ref="AJ2:AS134">Monthly_mean!X2:AG134</f>
        <v>AUD</v>
      </c>
      <c r="AK2" s="4" t="s">
        <v>14</v>
      </c>
      <c r="AL2" s="4" t="s">
        <v>15</v>
      </c>
      <c r="AM2" s="4" t="s">
        <v>16</v>
      </c>
      <c r="AN2" s="4" t="s">
        <v>17</v>
      </c>
      <c r="AO2" s="4" t="s">
        <v>18</v>
      </c>
      <c r="AP2" s="4" t="s">
        <v>19</v>
      </c>
      <c r="AQ2" s="4" t="s">
        <v>20</v>
      </c>
      <c r="AR2" s="4" t="s">
        <v>21</v>
      </c>
      <c r="AS2" s="4" t="s">
        <v>22</v>
      </c>
      <c r="AT2" s="8"/>
      <c r="AU2" s="4" t="str">
        <f t="array" ref="AU2:BD134">MaxDD!X2:AG134</f>
        <v>AUD</v>
      </c>
      <c r="AV2" s="4" t="s">
        <v>14</v>
      </c>
      <c r="AW2" s="4" t="s">
        <v>15</v>
      </c>
      <c r="AX2" s="4" t="s">
        <v>16</v>
      </c>
      <c r="AY2" s="4" t="s">
        <v>17</v>
      </c>
      <c r="AZ2" s="4" t="s">
        <v>18</v>
      </c>
      <c r="BA2" s="4" t="s">
        <v>19</v>
      </c>
      <c r="BB2" s="4" t="s">
        <v>20</v>
      </c>
      <c r="BC2" s="4" t="s">
        <v>21</v>
      </c>
      <c r="BD2" s="4" t="s">
        <v>22</v>
      </c>
    </row>
    <row r="3">
      <c r="A3" s="2">
        <v>41305.0</v>
      </c>
      <c r="B3" s="8"/>
      <c r="C3" s="6">
        <v>-0.965539185</v>
      </c>
      <c r="D3" s="6">
        <v>-1.252435194</v>
      </c>
      <c r="E3" s="6">
        <v>-0.06200746</v>
      </c>
      <c r="F3" s="6">
        <v>0.383009962</v>
      </c>
      <c r="G3" s="6">
        <v>1.250932233</v>
      </c>
      <c r="H3" s="6">
        <v>0.209061992</v>
      </c>
      <c r="I3" s="6">
        <v>-0.504186321</v>
      </c>
      <c r="J3" s="6">
        <v>1.970391725</v>
      </c>
      <c r="K3" s="6">
        <v>-0.706652887</v>
      </c>
      <c r="L3" s="6">
        <v>-0.322574866</v>
      </c>
      <c r="M3" s="8"/>
      <c r="N3" s="6">
        <v>-1.1560119533826787</v>
      </c>
      <c r="O3" s="6">
        <v>-0.1651445647689541</v>
      </c>
      <c r="P3" s="6">
        <v>0.1651445647689541</v>
      </c>
      <c r="Q3" s="6">
        <v>0.49543369430686224</v>
      </c>
      <c r="R3" s="6">
        <v>0.8257228238447705</v>
      </c>
      <c r="S3" s="6">
        <v>-0.49543369430686224</v>
      </c>
      <c r="T3" s="6">
        <v>-1.4863010829205867</v>
      </c>
      <c r="U3" s="6">
        <v>1.4863010829205867</v>
      </c>
      <c r="V3" s="6">
        <v>1.1560119533826787</v>
      </c>
      <c r="W3" s="6">
        <v>-0.8257228238447705</v>
      </c>
      <c r="X3" s="8"/>
      <c r="Y3" s="6">
        <f t="array" ref="Y3:AH134">'CDaR Factor Calculation'!AJ3:AS134</f>
        <v>0.1651445648</v>
      </c>
      <c r="Z3" s="6">
        <v>-0.8257228238447705</v>
      </c>
      <c r="AA3" s="6">
        <v>0.49543369430686224</v>
      </c>
      <c r="AB3" s="6">
        <v>-0.49543369430686224</v>
      </c>
      <c r="AC3" s="6">
        <v>1.4863010829205867</v>
      </c>
      <c r="AD3" s="6">
        <v>1.1560119533826787</v>
      </c>
      <c r="AE3" s="6">
        <v>-0.1651445647689541</v>
      </c>
      <c r="AF3" s="6">
        <v>0.8257228238447705</v>
      </c>
      <c r="AG3" s="6">
        <v>-1.1560119533826787</v>
      </c>
      <c r="AH3" s="6">
        <v>-1.4863010829205867</v>
      </c>
      <c r="AI3" s="8"/>
      <c r="AJ3" s="6">
        <v>-0.004032179364448144</v>
      </c>
      <c r="AK3" s="6">
        <v>0.5042188443507769</v>
      </c>
      <c r="AL3" s="6">
        <v>0.8768240687061903</v>
      </c>
      <c r="AM3" s="6">
        <v>0.7349572661342394</v>
      </c>
      <c r="AN3" s="6">
        <v>0.24844982753085484</v>
      </c>
      <c r="AO3" s="6">
        <v>-2.6216944317276827</v>
      </c>
      <c r="AP3" s="6">
        <v>0.010679356771475699</v>
      </c>
      <c r="AQ3" s="6">
        <v>0.6482952050398989</v>
      </c>
      <c r="AR3" s="6">
        <v>-0.23256027992534453</v>
      </c>
      <c r="AS3" s="6">
        <v>-0.1651376775159611</v>
      </c>
      <c r="AT3" s="8"/>
      <c r="AU3" s="6">
        <v>-0.8073031979961348</v>
      </c>
      <c r="AV3" s="6">
        <v>-0.31014095343896114</v>
      </c>
      <c r="AW3" s="6">
        <v>-0.146281476179896</v>
      </c>
      <c r="AX3" s="6">
        <v>-0.5212066101578288</v>
      </c>
      <c r="AY3" s="6">
        <v>1.963578820352201</v>
      </c>
      <c r="AZ3" s="6">
        <v>0.3726946705854721</v>
      </c>
      <c r="BA3" s="6">
        <v>-0.6839298732005177</v>
      </c>
      <c r="BB3" s="6">
        <v>1.5665442481997902</v>
      </c>
      <c r="BC3" s="6">
        <v>-0.6317102682473958</v>
      </c>
      <c r="BD3" s="6">
        <v>-0.8022453599167316</v>
      </c>
    </row>
    <row r="4">
      <c r="A4" s="2">
        <v>41333.0</v>
      </c>
      <c r="B4" s="8"/>
      <c r="C4" s="6">
        <v>-0.909375467</v>
      </c>
      <c r="D4" s="6">
        <v>-1.276417318</v>
      </c>
      <c r="E4" s="6">
        <v>-0.073777904</v>
      </c>
      <c r="F4" s="6">
        <v>0.376777299</v>
      </c>
      <c r="G4" s="6">
        <v>1.346110693</v>
      </c>
      <c r="H4" s="6">
        <v>0.207615451</v>
      </c>
      <c r="I4" s="6">
        <v>-0.55632022</v>
      </c>
      <c r="J4" s="6">
        <v>1.907039388</v>
      </c>
      <c r="K4" s="6">
        <v>-0.701999789</v>
      </c>
      <c r="L4" s="6">
        <v>-0.319652133</v>
      </c>
      <c r="M4" s="8"/>
      <c r="N4" s="6">
        <v>-1.4863010829205867</v>
      </c>
      <c r="O4" s="6">
        <v>-0.1651445647689541</v>
      </c>
      <c r="P4" s="6">
        <v>0.49543369430686224</v>
      </c>
      <c r="Q4" s="6">
        <v>1.1560119533826787</v>
      </c>
      <c r="R4" s="6">
        <v>1.4863010829205867</v>
      </c>
      <c r="S4" s="6">
        <v>-0.49543369430686224</v>
      </c>
      <c r="T4" s="6">
        <v>-1.1560119533826787</v>
      </c>
      <c r="U4" s="6">
        <v>0.1651445647689541</v>
      </c>
      <c r="V4" s="6">
        <v>0.8257228238447705</v>
      </c>
      <c r="W4" s="6">
        <v>-0.8257228238447705</v>
      </c>
      <c r="X4" s="8"/>
      <c r="Y4" s="6">
        <v>0.1651445647689541</v>
      </c>
      <c r="Z4" s="6">
        <v>-0.49543369430686224</v>
      </c>
      <c r="AA4" s="6">
        <v>0.49543369430686224</v>
      </c>
      <c r="AB4" s="6">
        <v>-0.8257228238447705</v>
      </c>
      <c r="AC4" s="6">
        <v>1.4863010829205867</v>
      </c>
      <c r="AD4" s="6">
        <v>1.1560119533826787</v>
      </c>
      <c r="AE4" s="6">
        <v>-0.1651445647689541</v>
      </c>
      <c r="AF4" s="6">
        <v>0.8257228238447705</v>
      </c>
      <c r="AG4" s="6">
        <v>-1.1560119533826787</v>
      </c>
      <c r="AH4" s="6">
        <v>-1.4863010829205867</v>
      </c>
      <c r="AI4" s="8"/>
      <c r="AJ4" s="6">
        <v>-1.3253331606178471</v>
      </c>
      <c r="AK4" s="6">
        <v>-0.32542474260849463</v>
      </c>
      <c r="AL4" s="6">
        <v>-0.006457096111431054</v>
      </c>
      <c r="AM4" s="6">
        <v>0.08337687344834542</v>
      </c>
      <c r="AN4" s="6">
        <v>2.3827241519606037</v>
      </c>
      <c r="AO4" s="6">
        <v>-0.4927226107119308</v>
      </c>
      <c r="AP4" s="6">
        <v>0.7530960527382906</v>
      </c>
      <c r="AQ4" s="6">
        <v>-0.07054436219069737</v>
      </c>
      <c r="AR4" s="6">
        <v>-0.7635556742898454</v>
      </c>
      <c r="AS4" s="6">
        <v>-0.23515943161699301</v>
      </c>
      <c r="AT4" s="8"/>
      <c r="AU4" s="6">
        <v>-0.6150062168354185</v>
      </c>
      <c r="AV4" s="6">
        <v>-1.0588958066131136</v>
      </c>
      <c r="AW4" s="6">
        <v>0.11656589863670382</v>
      </c>
      <c r="AX4" s="6">
        <v>-0.4954945199176784</v>
      </c>
      <c r="AY4" s="6">
        <v>2.4779413389270215</v>
      </c>
      <c r="AZ4" s="6">
        <v>-0.14203199368682962</v>
      </c>
      <c r="BA4" s="6">
        <v>0.6531804962066808</v>
      </c>
      <c r="BB4" s="6">
        <v>0.05777546120759814</v>
      </c>
      <c r="BC4" s="6">
        <v>-0.7771985332596851</v>
      </c>
      <c r="BD4" s="6">
        <v>-0.2168361246652775</v>
      </c>
    </row>
    <row r="5">
      <c r="A5" s="2">
        <v>41364.0</v>
      </c>
      <c r="B5" s="8"/>
      <c r="C5" s="6">
        <v>-0.854471644</v>
      </c>
      <c r="D5" s="6">
        <v>-1.248006978</v>
      </c>
      <c r="E5" s="6">
        <v>-0.079050499</v>
      </c>
      <c r="F5" s="6">
        <v>0.305060671</v>
      </c>
      <c r="G5" s="6">
        <v>1.334132259</v>
      </c>
      <c r="H5" s="6">
        <v>0.077033</v>
      </c>
      <c r="I5" s="6">
        <v>-0.563360415</v>
      </c>
      <c r="J5" s="6">
        <v>1.991352415</v>
      </c>
      <c r="K5" s="6">
        <v>-0.682539041</v>
      </c>
      <c r="L5" s="6">
        <v>-0.280149768</v>
      </c>
      <c r="M5" s="8"/>
      <c r="N5" s="6">
        <v>-1.4863010829205867</v>
      </c>
      <c r="O5" s="6">
        <v>0.1651445647689541</v>
      </c>
      <c r="P5" s="6">
        <v>0.49543369430686224</v>
      </c>
      <c r="Q5" s="6">
        <v>0.8257228238447705</v>
      </c>
      <c r="R5" s="6">
        <v>1.1560119533826787</v>
      </c>
      <c r="S5" s="6">
        <v>-0.1651445647689541</v>
      </c>
      <c r="T5" s="6">
        <v>-0.8257228238447705</v>
      </c>
      <c r="U5" s="6">
        <v>-0.49543369430686224</v>
      </c>
      <c r="V5" s="6">
        <v>1.4863010829205867</v>
      </c>
      <c r="W5" s="6">
        <v>-1.1560119533826787</v>
      </c>
      <c r="X5" s="8"/>
      <c r="Y5" s="6">
        <v>0.1651445647689541</v>
      </c>
      <c r="Z5" s="6">
        <v>-0.49543369430686224</v>
      </c>
      <c r="AA5" s="6">
        <v>0.49543369430686224</v>
      </c>
      <c r="AB5" s="6">
        <v>-0.8257228238447705</v>
      </c>
      <c r="AC5" s="6">
        <v>1.4863010829205867</v>
      </c>
      <c r="AD5" s="6">
        <v>1.1560119533826787</v>
      </c>
      <c r="AE5" s="6">
        <v>-0.1651445647689541</v>
      </c>
      <c r="AF5" s="6">
        <v>0.8257228238447705</v>
      </c>
      <c r="AG5" s="6">
        <v>-1.1560119533826787</v>
      </c>
      <c r="AH5" s="6">
        <v>-1.4863010829205867</v>
      </c>
      <c r="AI5" s="8"/>
      <c r="AJ5" s="6">
        <v>0.4728432450646102</v>
      </c>
      <c r="AK5" s="6">
        <v>0.30805947326407424</v>
      </c>
      <c r="AL5" s="6">
        <v>0.10828562470701826</v>
      </c>
      <c r="AM5" s="6">
        <v>0.017410905361397663</v>
      </c>
      <c r="AN5" s="6">
        <v>1.1137001950268859</v>
      </c>
      <c r="AO5" s="6">
        <v>-2.108299627307831</v>
      </c>
      <c r="AP5" s="6">
        <v>-0.2682406908194762</v>
      </c>
      <c r="AQ5" s="6">
        <v>1.470093192146963</v>
      </c>
      <c r="AR5" s="6">
        <v>-0.30121762041049377</v>
      </c>
      <c r="AS5" s="6">
        <v>-0.812634697033148</v>
      </c>
      <c r="AT5" s="8"/>
      <c r="AU5" s="6">
        <v>-0.2462535748672072</v>
      </c>
      <c r="AV5" s="6">
        <v>-0.7093473090838853</v>
      </c>
      <c r="AW5" s="6">
        <v>0.22271621438307476</v>
      </c>
      <c r="AX5" s="6">
        <v>-0.2431058200519983</v>
      </c>
      <c r="AY5" s="6">
        <v>0.9585528354624115</v>
      </c>
      <c r="AZ5" s="6">
        <v>-0.6683500794209113</v>
      </c>
      <c r="BA5" s="6">
        <v>-0.050181327707017935</v>
      </c>
      <c r="BB5" s="6">
        <v>2.370557280467283</v>
      </c>
      <c r="BC5" s="6">
        <v>-0.8618359116568229</v>
      </c>
      <c r="BD5" s="6">
        <v>-0.772752307524924</v>
      </c>
    </row>
    <row r="6">
      <c r="A6" s="2">
        <v>41394.0</v>
      </c>
      <c r="B6" s="8"/>
      <c r="C6" s="6">
        <v>-0.83421172</v>
      </c>
      <c r="D6" s="6">
        <v>-1.21429872</v>
      </c>
      <c r="E6" s="6">
        <v>-0.114557318</v>
      </c>
      <c r="F6" s="6">
        <v>0.297683962</v>
      </c>
      <c r="G6" s="6">
        <v>1.373228165</v>
      </c>
      <c r="H6" s="6">
        <v>0.074827583</v>
      </c>
      <c r="I6" s="6">
        <v>-0.560283114</v>
      </c>
      <c r="J6" s="6">
        <v>1.979479726</v>
      </c>
      <c r="K6" s="6">
        <v>-0.727151079</v>
      </c>
      <c r="L6" s="6">
        <v>-0.274717485</v>
      </c>
      <c r="M6" s="8"/>
      <c r="N6" s="6">
        <v>-1.486301082920587</v>
      </c>
      <c r="O6" s="6">
        <v>0.49543369430686235</v>
      </c>
      <c r="P6" s="6">
        <v>0.16514456476895412</v>
      </c>
      <c r="Q6" s="6">
        <v>0.8257228238447706</v>
      </c>
      <c r="R6" s="6">
        <v>1.486301082920587</v>
      </c>
      <c r="S6" s="6">
        <v>-1.1560119533826787</v>
      </c>
      <c r="T6" s="6">
        <v>-0.16514456476895412</v>
      </c>
      <c r="U6" s="6">
        <v>-0.49543369430686235</v>
      </c>
      <c r="V6" s="6">
        <v>1.1560119533826787</v>
      </c>
      <c r="W6" s="6">
        <v>-0.8257228238447706</v>
      </c>
      <c r="X6" s="8"/>
      <c r="Y6" s="6">
        <v>0.1651445647689541</v>
      </c>
      <c r="Z6" s="6">
        <v>-0.49543369430686224</v>
      </c>
      <c r="AA6" s="6">
        <v>0.49543369430686224</v>
      </c>
      <c r="AB6" s="6">
        <v>-0.8257228238447705</v>
      </c>
      <c r="AC6" s="6">
        <v>1.4863010829205867</v>
      </c>
      <c r="AD6" s="6">
        <v>1.1560119533826787</v>
      </c>
      <c r="AE6" s="6">
        <v>-0.1651445647689541</v>
      </c>
      <c r="AF6" s="6">
        <v>0.8257228238447705</v>
      </c>
      <c r="AG6" s="6">
        <v>-1.4863010829205867</v>
      </c>
      <c r="AH6" s="6">
        <v>-1.1560119533826787</v>
      </c>
      <c r="AI6" s="8"/>
      <c r="AJ6" s="6">
        <v>-0.14787029694971218</v>
      </c>
      <c r="AK6" s="6">
        <v>1.1417284508968784</v>
      </c>
      <c r="AL6" s="6">
        <v>0.22325904152992587</v>
      </c>
      <c r="AM6" s="6">
        <v>0.5701696765512992</v>
      </c>
      <c r="AN6" s="6">
        <v>-0.6195288049647457</v>
      </c>
      <c r="AO6" s="6">
        <v>-2.374129519305826</v>
      </c>
      <c r="AP6" s="6">
        <v>0.8470002085097112</v>
      </c>
      <c r="AQ6" s="6">
        <v>-0.46257739402680853</v>
      </c>
      <c r="AR6" s="6">
        <v>0.4822434045742528</v>
      </c>
      <c r="AS6" s="6">
        <v>0.3397052331850256</v>
      </c>
      <c r="AT6" s="8"/>
      <c r="AU6" s="6">
        <v>-1.4799684370918313</v>
      </c>
      <c r="AV6" s="6">
        <v>1.6141325344757107</v>
      </c>
      <c r="AW6" s="6">
        <v>1.1535431703294303</v>
      </c>
      <c r="AX6" s="6">
        <v>1.071751950522902</v>
      </c>
      <c r="AY6" s="6">
        <v>-0.3836326724173496</v>
      </c>
      <c r="AZ6" s="6">
        <v>-1.1433370485768013</v>
      </c>
      <c r="BA6" s="6">
        <v>-0.426785904781834</v>
      </c>
      <c r="BB6" s="6">
        <v>-0.01854116946067387</v>
      </c>
      <c r="BC6" s="6">
        <v>-0.11257346889324181</v>
      </c>
      <c r="BD6" s="6">
        <v>-0.2745889541063114</v>
      </c>
    </row>
    <row r="7">
      <c r="A7" s="2">
        <v>41425.0</v>
      </c>
      <c r="B7" s="8"/>
      <c r="C7" s="6">
        <v>-0.840012831</v>
      </c>
      <c r="D7" s="6">
        <v>-1.185568124</v>
      </c>
      <c r="E7" s="6">
        <v>-0.165758394</v>
      </c>
      <c r="F7" s="6">
        <v>0.295522644</v>
      </c>
      <c r="G7" s="6">
        <v>1.279004281</v>
      </c>
      <c r="H7" s="6">
        <v>0.555203274</v>
      </c>
      <c r="I7" s="6">
        <v>-0.583225747</v>
      </c>
      <c r="J7" s="6">
        <v>1.904046687</v>
      </c>
      <c r="K7" s="6">
        <v>-0.818737248</v>
      </c>
      <c r="L7" s="6">
        <v>-0.440474541</v>
      </c>
      <c r="M7" s="8"/>
      <c r="N7" s="6">
        <v>-0.16514456476895412</v>
      </c>
      <c r="O7" s="6">
        <v>0.16514456476895412</v>
      </c>
      <c r="P7" s="6">
        <v>-1.1560119533826787</v>
      </c>
      <c r="Q7" s="6">
        <v>0.49543369430686235</v>
      </c>
      <c r="R7" s="6">
        <v>1.486301082920587</v>
      </c>
      <c r="S7" s="6">
        <v>-1.486301082920587</v>
      </c>
      <c r="T7" s="6">
        <v>0.8257228238447706</v>
      </c>
      <c r="U7" s="6">
        <v>-0.49543369430686235</v>
      </c>
      <c r="V7" s="6">
        <v>1.1560119533826787</v>
      </c>
      <c r="W7" s="6">
        <v>-0.8257228238447706</v>
      </c>
      <c r="X7" s="8"/>
      <c r="Y7" s="6">
        <v>0.1651445647689541</v>
      </c>
      <c r="Z7" s="6">
        <v>-0.49543369430686224</v>
      </c>
      <c r="AA7" s="6">
        <v>0.49543369430686224</v>
      </c>
      <c r="AB7" s="6">
        <v>-0.8257228238447705</v>
      </c>
      <c r="AC7" s="6">
        <v>1.4863010829205867</v>
      </c>
      <c r="AD7" s="6">
        <v>1.1560119533826787</v>
      </c>
      <c r="AE7" s="6">
        <v>-0.1651445647689541</v>
      </c>
      <c r="AF7" s="6">
        <v>0.8257228238447705</v>
      </c>
      <c r="AG7" s="6">
        <v>-1.4863010829205867</v>
      </c>
      <c r="AH7" s="6">
        <v>-1.1560119533826787</v>
      </c>
      <c r="AI7" s="8"/>
      <c r="AJ7" s="6">
        <v>2.162422278069737</v>
      </c>
      <c r="AK7" s="6">
        <v>-0.5607914900902267</v>
      </c>
      <c r="AL7" s="6">
        <v>-0.3398961318772905</v>
      </c>
      <c r="AM7" s="6">
        <v>-0.5198273523940428</v>
      </c>
      <c r="AN7" s="6">
        <v>0.11427941149651871</v>
      </c>
      <c r="AO7" s="6">
        <v>0.11077950585412245</v>
      </c>
      <c r="AP7" s="6">
        <v>-1.332366769416032</v>
      </c>
      <c r="AQ7" s="6">
        <v>1.1836980367517533</v>
      </c>
      <c r="AR7" s="6">
        <v>-0.20032655168868854</v>
      </c>
      <c r="AS7" s="6">
        <v>-0.6179709367058503</v>
      </c>
      <c r="AT7" s="8"/>
      <c r="AU7" s="6">
        <v>1.0285969348427138</v>
      </c>
      <c r="AV7" s="6">
        <v>-1.3589833790966368</v>
      </c>
      <c r="AW7" s="6">
        <v>-0.3591641085853912</v>
      </c>
      <c r="AX7" s="6">
        <v>-0.5056850315737426</v>
      </c>
      <c r="AY7" s="6">
        <v>0.05088542667911985</v>
      </c>
      <c r="AZ7" s="6">
        <v>2.242028666872538</v>
      </c>
      <c r="BA7" s="6">
        <v>-0.42881763314597265</v>
      </c>
      <c r="BB7" s="6">
        <v>0.07994353144227274</v>
      </c>
      <c r="BC7" s="6">
        <v>-0.04996045842433848</v>
      </c>
      <c r="BD7" s="6">
        <v>-0.6988439490105611</v>
      </c>
    </row>
    <row r="8">
      <c r="A8" s="2">
        <v>41455.0</v>
      </c>
      <c r="B8" s="8"/>
      <c r="C8" s="6">
        <v>-0.839590679</v>
      </c>
      <c r="D8" s="6">
        <v>-1.183722591</v>
      </c>
      <c r="E8" s="6">
        <v>-0.125221276</v>
      </c>
      <c r="F8" s="6">
        <v>0.286376536</v>
      </c>
      <c r="G8" s="6">
        <v>1.36385331</v>
      </c>
      <c r="H8" s="6">
        <v>0.546068101</v>
      </c>
      <c r="I8" s="6">
        <v>-0.545490416</v>
      </c>
      <c r="J8" s="6">
        <v>1.843225828</v>
      </c>
      <c r="K8" s="6">
        <v>-0.810018183</v>
      </c>
      <c r="L8" s="6">
        <v>-0.53548063</v>
      </c>
      <c r="M8" s="8"/>
      <c r="N8" s="6">
        <v>-0.49543369430686224</v>
      </c>
      <c r="O8" s="6">
        <v>0.1651445647689541</v>
      </c>
      <c r="P8" s="6">
        <v>-1.1560119533826787</v>
      </c>
      <c r="Q8" s="6">
        <v>0.8257228238447705</v>
      </c>
      <c r="R8" s="6">
        <v>1.4863010829205867</v>
      </c>
      <c r="S8" s="6">
        <v>-1.4863010829205867</v>
      </c>
      <c r="T8" s="6">
        <v>0.49543369430686224</v>
      </c>
      <c r="U8" s="6">
        <v>-0.1651445647689541</v>
      </c>
      <c r="V8" s="6">
        <v>1.1560119533826787</v>
      </c>
      <c r="W8" s="6">
        <v>-0.8257228238447705</v>
      </c>
      <c r="X8" s="8"/>
      <c r="Y8" s="6">
        <v>0.1651445647689541</v>
      </c>
      <c r="Z8" s="6">
        <v>-0.1651445647689541</v>
      </c>
      <c r="AA8" s="6">
        <v>0.49543369430686224</v>
      </c>
      <c r="AB8" s="6">
        <v>-0.8257228238447705</v>
      </c>
      <c r="AC8" s="6">
        <v>1.4863010829205867</v>
      </c>
      <c r="AD8" s="6">
        <v>1.1560119533826787</v>
      </c>
      <c r="AE8" s="6">
        <v>-0.49543369430686224</v>
      </c>
      <c r="AF8" s="6">
        <v>0.8257228238447705</v>
      </c>
      <c r="AG8" s="6">
        <v>-1.4863010829205867</v>
      </c>
      <c r="AH8" s="6">
        <v>-1.1560119533826787</v>
      </c>
      <c r="AI8" s="8"/>
      <c r="AJ8" s="6">
        <v>-1.007553872207299</v>
      </c>
      <c r="AK8" s="6">
        <v>-0.1871073489368039</v>
      </c>
      <c r="AL8" s="6">
        <v>-0.09826668748798248</v>
      </c>
      <c r="AM8" s="6">
        <v>-0.12397757991551674</v>
      </c>
      <c r="AN8" s="6">
        <v>2.361047889493199</v>
      </c>
      <c r="AO8" s="6">
        <v>0.13260687050256387</v>
      </c>
      <c r="AP8" s="6">
        <v>0.1977946169606714</v>
      </c>
      <c r="AQ8" s="6">
        <v>0.2234057774512088</v>
      </c>
      <c r="AR8" s="6">
        <v>-7.294310223222585E-5</v>
      </c>
      <c r="AS8" s="6">
        <v>-1.4978767227578114</v>
      </c>
      <c r="AT8" s="8"/>
      <c r="AU8" s="6">
        <v>-1.1439162147303727</v>
      </c>
      <c r="AV8" s="6">
        <v>-0.6105179087140405</v>
      </c>
      <c r="AW8" s="6">
        <v>-0.07698467744616266</v>
      </c>
      <c r="AX8" s="6">
        <v>-0.3111218568225855</v>
      </c>
      <c r="AY8" s="6">
        <v>1.3584340625719569</v>
      </c>
      <c r="AZ8" s="6">
        <v>1.9150321930723866</v>
      </c>
      <c r="BA8" s="6">
        <v>-0.15753365093704338</v>
      </c>
      <c r="BB8" s="6">
        <v>0.3717528449569471</v>
      </c>
      <c r="BC8" s="6">
        <v>-0.10884176924187647</v>
      </c>
      <c r="BD8" s="6">
        <v>-1.2363030227092071</v>
      </c>
    </row>
    <row r="9">
      <c r="A9" s="2">
        <v>41486.0</v>
      </c>
      <c r="B9" s="8"/>
      <c r="C9" s="6">
        <v>-0.864371183</v>
      </c>
      <c r="D9" s="6">
        <v>-1.21914301</v>
      </c>
      <c r="E9" s="6">
        <v>-0.105440117</v>
      </c>
      <c r="F9" s="6">
        <v>0.340662159</v>
      </c>
      <c r="G9" s="6">
        <v>1.376243927</v>
      </c>
      <c r="H9" s="6">
        <v>0.686590317</v>
      </c>
      <c r="I9" s="6">
        <v>-0.476311109</v>
      </c>
      <c r="J9" s="6">
        <v>1.718023488</v>
      </c>
      <c r="K9" s="6">
        <v>-0.860632563</v>
      </c>
      <c r="L9" s="6">
        <v>-0.595621908</v>
      </c>
      <c r="M9" s="8"/>
      <c r="N9" s="6">
        <v>-1.4908256020104285</v>
      </c>
      <c r="O9" s="6">
        <v>0.16564728911226984</v>
      </c>
      <c r="P9" s="6">
        <v>-1.159531023785889</v>
      </c>
      <c r="Q9" s="6">
        <v>1.159531023785889</v>
      </c>
      <c r="R9" s="6">
        <v>1.4908256020104285</v>
      </c>
      <c r="S9" s="6">
        <v>-0.33129457822453967</v>
      </c>
      <c r="T9" s="6">
        <v>0.4969418673368095</v>
      </c>
      <c r="U9" s="6">
        <v>-0.33129457822453967</v>
      </c>
      <c r="V9" s="6">
        <v>0.8282364455613491</v>
      </c>
      <c r="W9" s="6">
        <v>-0.8282364455613491</v>
      </c>
      <c r="X9" s="8"/>
      <c r="Y9" s="6">
        <v>0.1651445647689541</v>
      </c>
      <c r="Z9" s="6">
        <v>-0.1651445647689541</v>
      </c>
      <c r="AA9" s="6">
        <v>0.49543369430686224</v>
      </c>
      <c r="AB9" s="6">
        <v>-0.8257228238447705</v>
      </c>
      <c r="AC9" s="6">
        <v>1.4863010829205867</v>
      </c>
      <c r="AD9" s="6">
        <v>1.1560119533826787</v>
      </c>
      <c r="AE9" s="6">
        <v>-0.49543369430686224</v>
      </c>
      <c r="AF9" s="6">
        <v>0.8257228238447705</v>
      </c>
      <c r="AG9" s="6">
        <v>-1.1560119533826787</v>
      </c>
      <c r="AH9" s="6">
        <v>-1.4863010829205867</v>
      </c>
      <c r="AI9" s="8"/>
      <c r="AJ9" s="6">
        <v>-1.6334844768877124</v>
      </c>
      <c r="AK9" s="6">
        <v>0.2598815786764546</v>
      </c>
      <c r="AL9" s="6">
        <v>-0.101761003280877</v>
      </c>
      <c r="AM9" s="6">
        <v>0.6474374471867479</v>
      </c>
      <c r="AN9" s="6">
        <v>0.42814706898461624</v>
      </c>
      <c r="AO9" s="6">
        <v>1.9060001866279765</v>
      </c>
      <c r="AP9" s="6">
        <v>-0.8293701496708746</v>
      </c>
      <c r="AQ9" s="6">
        <v>-0.5037473219287544</v>
      </c>
      <c r="AR9" s="6">
        <v>0.6421163885229457</v>
      </c>
      <c r="AS9" s="6">
        <v>-0.8152197182305227</v>
      </c>
      <c r="AT9" s="8"/>
      <c r="AU9" s="6">
        <v>-0.4689570192627582</v>
      </c>
      <c r="AV9" s="6">
        <v>-0.22691836930590648</v>
      </c>
      <c r="AW9" s="6">
        <v>-0.2553708741384095</v>
      </c>
      <c r="AX9" s="6">
        <v>0.09966122863837652</v>
      </c>
      <c r="AY9" s="6">
        <v>0.49141512896500045</v>
      </c>
      <c r="AZ9" s="6">
        <v>2.4421974036436507</v>
      </c>
      <c r="BA9" s="6">
        <v>-0.8907103570732511</v>
      </c>
      <c r="BB9" s="6">
        <v>0.4639048393945572</v>
      </c>
      <c r="BC9" s="6">
        <v>-0.6416389584070626</v>
      </c>
      <c r="BD9" s="6">
        <v>-1.0135830224541973</v>
      </c>
    </row>
    <row r="10">
      <c r="A10" s="2">
        <v>41517.0</v>
      </c>
      <c r="B10" s="8"/>
      <c r="C10" s="6">
        <v>-0.868120866</v>
      </c>
      <c r="D10" s="6">
        <v>-1.219102022</v>
      </c>
      <c r="E10" s="6">
        <v>-0.111229654</v>
      </c>
      <c r="F10" s="6">
        <v>0.333450717</v>
      </c>
      <c r="G10" s="6">
        <v>1.346499901</v>
      </c>
      <c r="H10" s="6">
        <v>0.75187649</v>
      </c>
      <c r="I10" s="6">
        <v>-0.53438441</v>
      </c>
      <c r="J10" s="6">
        <v>1.716514287</v>
      </c>
      <c r="K10" s="6">
        <v>-0.818206642</v>
      </c>
      <c r="L10" s="6">
        <v>-0.597297802</v>
      </c>
      <c r="M10" s="8"/>
      <c r="N10" s="6">
        <v>-1.1560119533826787</v>
      </c>
      <c r="O10" s="6">
        <v>-0.1651445647689541</v>
      </c>
      <c r="P10" s="6">
        <v>-0.8257228238447705</v>
      </c>
      <c r="Q10" s="6">
        <v>1.4863010829205867</v>
      </c>
      <c r="R10" s="6">
        <v>-1.4863010829205867</v>
      </c>
      <c r="S10" s="6">
        <v>0.1651445647689541</v>
      </c>
      <c r="T10" s="6">
        <v>1.1560119533826787</v>
      </c>
      <c r="U10" s="6">
        <v>0.49543369430686224</v>
      </c>
      <c r="V10" s="6">
        <v>0.8257228238447705</v>
      </c>
      <c r="W10" s="6">
        <v>-0.49543369430686224</v>
      </c>
      <c r="X10" s="8"/>
      <c r="Y10" s="6">
        <v>0.1651445647689541</v>
      </c>
      <c r="Z10" s="6">
        <v>-0.1651445647689541</v>
      </c>
      <c r="AA10" s="6">
        <v>0.49543369430686224</v>
      </c>
      <c r="AB10" s="6">
        <v>-0.8257228238447705</v>
      </c>
      <c r="AC10" s="6">
        <v>1.4863010829205867</v>
      </c>
      <c r="AD10" s="6">
        <v>1.1560119533826787</v>
      </c>
      <c r="AE10" s="6">
        <v>-0.49543369430686224</v>
      </c>
      <c r="AF10" s="6">
        <v>0.8257228238447705</v>
      </c>
      <c r="AG10" s="6">
        <v>-1.1560119533826787</v>
      </c>
      <c r="AH10" s="6">
        <v>-1.4863010829205867</v>
      </c>
      <c r="AI10" s="8"/>
      <c r="AJ10" s="6">
        <v>-1.1979092210732332</v>
      </c>
      <c r="AK10" s="6">
        <v>-0.16609230445807824</v>
      </c>
      <c r="AL10" s="6">
        <v>0.7904418701282828</v>
      </c>
      <c r="AM10" s="6">
        <v>0.8620522226838514</v>
      </c>
      <c r="AN10" s="6">
        <v>-1.9886551201440454</v>
      </c>
      <c r="AO10" s="6">
        <v>0.12414436908144022</v>
      </c>
      <c r="AP10" s="6">
        <v>-0.5745439748408636</v>
      </c>
      <c r="AQ10" s="6">
        <v>0.4417270685042421</v>
      </c>
      <c r="AR10" s="6">
        <v>0.5272698843259926</v>
      </c>
      <c r="AS10" s="6">
        <v>1.181565205792413</v>
      </c>
      <c r="AT10" s="8"/>
      <c r="AU10" s="6">
        <v>-0.9953203236428371</v>
      </c>
      <c r="AV10" s="6">
        <v>-1.2411201811230592</v>
      </c>
      <c r="AW10" s="6">
        <v>0.3826218184957565</v>
      </c>
      <c r="AX10" s="6">
        <v>0.008524170633977294</v>
      </c>
      <c r="AY10" s="6">
        <v>0.5173501903019878</v>
      </c>
      <c r="AZ10" s="6">
        <v>1.5209043095088681</v>
      </c>
      <c r="BA10" s="6">
        <v>0.060657669223327076</v>
      </c>
      <c r="BB10" s="6">
        <v>1.4225917566643966</v>
      </c>
      <c r="BC10" s="6">
        <v>-1.2314234317875348</v>
      </c>
      <c r="BD10" s="6">
        <v>-0.4447859782748835</v>
      </c>
    </row>
    <row r="11">
      <c r="A11" s="2">
        <v>41547.0</v>
      </c>
      <c r="B11" s="8"/>
      <c r="C11" s="6">
        <v>-0.84044643</v>
      </c>
      <c r="D11" s="6">
        <v>-1.149788496</v>
      </c>
      <c r="E11" s="6">
        <v>-0.127968663</v>
      </c>
      <c r="F11" s="6">
        <v>0.346528225</v>
      </c>
      <c r="G11" s="6">
        <v>1.302639303</v>
      </c>
      <c r="H11" s="6">
        <v>0.74528052</v>
      </c>
      <c r="I11" s="6">
        <v>-0.520341486</v>
      </c>
      <c r="J11" s="6">
        <v>1.771639636</v>
      </c>
      <c r="K11" s="6">
        <v>-0.821696884</v>
      </c>
      <c r="L11" s="6">
        <v>-0.705845724</v>
      </c>
      <c r="M11" s="8"/>
      <c r="N11" s="6">
        <v>-0.8257228238447705</v>
      </c>
      <c r="O11" s="6">
        <v>0.49543369430686224</v>
      </c>
      <c r="P11" s="6">
        <v>-1.1560119533826787</v>
      </c>
      <c r="Q11" s="6">
        <v>1.1560119533826787</v>
      </c>
      <c r="R11" s="6">
        <v>-1.4863010829205867</v>
      </c>
      <c r="S11" s="6">
        <v>1.4863010829205867</v>
      </c>
      <c r="T11" s="6">
        <v>-0.1651445647689541</v>
      </c>
      <c r="U11" s="6">
        <v>0.8257228238447705</v>
      </c>
      <c r="V11" s="6">
        <v>0.1651445647689541</v>
      </c>
      <c r="W11" s="6">
        <v>-0.49543369430686224</v>
      </c>
      <c r="X11" s="8"/>
      <c r="Y11" s="6">
        <v>-0.1651445647689541</v>
      </c>
      <c r="Z11" s="6">
        <v>0.1651445647689541</v>
      </c>
      <c r="AA11" s="6">
        <v>0.49543369430686224</v>
      </c>
      <c r="AB11" s="6">
        <v>-0.8257228238447705</v>
      </c>
      <c r="AC11" s="6">
        <v>1.4863010829205867</v>
      </c>
      <c r="AD11" s="6">
        <v>1.1560119533826787</v>
      </c>
      <c r="AE11" s="6">
        <v>-0.49543369430686224</v>
      </c>
      <c r="AF11" s="6">
        <v>0.8257228238447705</v>
      </c>
      <c r="AG11" s="6">
        <v>-1.4863010829205867</v>
      </c>
      <c r="AH11" s="6">
        <v>-1.1560119533826787</v>
      </c>
      <c r="AI11" s="8"/>
      <c r="AJ11" s="6">
        <v>0.7552630657236219</v>
      </c>
      <c r="AK11" s="6">
        <v>0.9884917629098307</v>
      </c>
      <c r="AL11" s="6">
        <v>-0.23213622346979823</v>
      </c>
      <c r="AM11" s="6">
        <v>0.114004815517042</v>
      </c>
      <c r="AN11" s="6">
        <v>0.47173631027784463</v>
      </c>
      <c r="AO11" s="6">
        <v>-1.494947751686557</v>
      </c>
      <c r="AP11" s="6">
        <v>0.19527917259078378</v>
      </c>
      <c r="AQ11" s="6">
        <v>-1.880621032677725</v>
      </c>
      <c r="AR11" s="6">
        <v>1.1607126687519214</v>
      </c>
      <c r="AS11" s="6">
        <v>-0.07778278793696418</v>
      </c>
      <c r="AT11" s="8"/>
      <c r="AU11" s="6">
        <v>0.1610328268774626</v>
      </c>
      <c r="AV11" s="6">
        <v>-0.2578879078836912</v>
      </c>
      <c r="AW11" s="6">
        <v>-0.9290770885005876</v>
      </c>
      <c r="AX11" s="6">
        <v>-1.1793680485123308</v>
      </c>
      <c r="AY11" s="6">
        <v>2.1047634508536865</v>
      </c>
      <c r="AZ11" s="6">
        <v>0.6593458610674066</v>
      </c>
      <c r="BA11" s="6">
        <v>-0.47369200166660486</v>
      </c>
      <c r="BB11" s="6">
        <v>-1.040326167518539</v>
      </c>
      <c r="BC11" s="6">
        <v>0.5912444092361646</v>
      </c>
      <c r="BD11" s="6">
        <v>0.3639646660470328</v>
      </c>
    </row>
    <row r="12">
      <c r="A12" s="2">
        <v>41578.0</v>
      </c>
      <c r="B12" s="8"/>
      <c r="C12" s="6">
        <v>-0.846430968</v>
      </c>
      <c r="D12" s="6">
        <v>-1.107495054</v>
      </c>
      <c r="E12" s="6">
        <v>-0.153309709</v>
      </c>
      <c r="F12" s="6">
        <v>0.303574727</v>
      </c>
      <c r="G12" s="6">
        <v>1.341204351</v>
      </c>
      <c r="H12" s="6">
        <v>0.75952583</v>
      </c>
      <c r="I12" s="6">
        <v>-0.522261554</v>
      </c>
      <c r="J12" s="6">
        <v>1.762644136</v>
      </c>
      <c r="K12" s="6">
        <v>-0.813940973</v>
      </c>
      <c r="L12" s="6">
        <v>-0.723510785</v>
      </c>
      <c r="M12" s="8"/>
      <c r="N12" s="6">
        <v>-1.1560119533826787</v>
      </c>
      <c r="O12" s="6">
        <v>0.49543369430686224</v>
      </c>
      <c r="P12" s="6">
        <v>-0.49543369430686224</v>
      </c>
      <c r="Q12" s="6">
        <v>1.1560119533826787</v>
      </c>
      <c r="R12" s="6">
        <v>-1.4863010829205867</v>
      </c>
      <c r="S12" s="6">
        <v>0.8257228238447705</v>
      </c>
      <c r="T12" s="6">
        <v>0.1651445647689541</v>
      </c>
      <c r="U12" s="6">
        <v>-0.1651445647689541</v>
      </c>
      <c r="V12" s="6">
        <v>1.4863010829205867</v>
      </c>
      <c r="W12" s="6">
        <v>-0.8257228238447705</v>
      </c>
      <c r="X12" s="8"/>
      <c r="Y12" s="6">
        <v>-0.1651445647689541</v>
      </c>
      <c r="Z12" s="6">
        <v>0.1651445647689541</v>
      </c>
      <c r="AA12" s="6">
        <v>0.49543369430686224</v>
      </c>
      <c r="AB12" s="6">
        <v>-0.8257228238447705</v>
      </c>
      <c r="AC12" s="6">
        <v>1.4863010829205867</v>
      </c>
      <c r="AD12" s="6">
        <v>1.1560119533826787</v>
      </c>
      <c r="AE12" s="6">
        <v>-0.49543369430686224</v>
      </c>
      <c r="AF12" s="6">
        <v>0.8257228238447705</v>
      </c>
      <c r="AG12" s="6">
        <v>-1.1560119533826787</v>
      </c>
      <c r="AH12" s="6">
        <v>-1.4863010829205867</v>
      </c>
      <c r="AI12" s="8"/>
      <c r="AJ12" s="6">
        <v>-0.3587877939610695</v>
      </c>
      <c r="AK12" s="6">
        <v>0.10459331037033702</v>
      </c>
      <c r="AL12" s="6">
        <v>0.5709687763977741</v>
      </c>
      <c r="AM12" s="6">
        <v>0.03940860979785402</v>
      </c>
      <c r="AN12" s="6">
        <v>-2.165875427067065</v>
      </c>
      <c r="AO12" s="6">
        <v>1.450941819356649</v>
      </c>
      <c r="AP12" s="6">
        <v>0.3709244029741488</v>
      </c>
      <c r="AQ12" s="6">
        <v>-1.023881573502941</v>
      </c>
      <c r="AR12" s="6">
        <v>0.36651649604145803</v>
      </c>
      <c r="AS12" s="6">
        <v>0.6451913795928562</v>
      </c>
      <c r="AT12" s="8"/>
      <c r="AU12" s="6">
        <v>-0.6861834321555799</v>
      </c>
      <c r="AV12" s="6">
        <v>-1.1918974995891143</v>
      </c>
      <c r="AW12" s="6">
        <v>-0.9087319022196582</v>
      </c>
      <c r="AX12" s="6">
        <v>-0.7625645922471661</v>
      </c>
      <c r="AY12" s="6">
        <v>0.05014090693288422</v>
      </c>
      <c r="AZ12" s="6">
        <v>1.9907507404290465</v>
      </c>
      <c r="BA12" s="6">
        <v>0.9565987029433858</v>
      </c>
      <c r="BB12" s="6">
        <v>0.4730960016028763</v>
      </c>
      <c r="BC12" s="6">
        <v>-0.505410243599692</v>
      </c>
      <c r="BD12" s="6">
        <v>0.5842013179030139</v>
      </c>
    </row>
    <row r="13">
      <c r="A13" s="2">
        <v>41608.0</v>
      </c>
      <c r="B13" s="8"/>
      <c r="C13" s="6">
        <v>-0.828906364</v>
      </c>
      <c r="D13" s="6">
        <v>-1.14076777</v>
      </c>
      <c r="E13" s="6">
        <v>-0.162805952</v>
      </c>
      <c r="F13" s="6">
        <v>0.376218732</v>
      </c>
      <c r="G13" s="6">
        <v>1.392097841</v>
      </c>
      <c r="H13" s="6">
        <v>0.778151957</v>
      </c>
      <c r="I13" s="6">
        <v>-0.541143848</v>
      </c>
      <c r="J13" s="6">
        <v>1.674616833</v>
      </c>
      <c r="K13" s="6">
        <v>-0.826472153</v>
      </c>
      <c r="L13" s="6">
        <v>-0.720989275</v>
      </c>
      <c r="M13" s="8"/>
      <c r="N13" s="6">
        <v>-0.8257228238447705</v>
      </c>
      <c r="O13" s="6">
        <v>0.1651445647689541</v>
      </c>
      <c r="P13" s="6">
        <v>-1.1560119533826787</v>
      </c>
      <c r="Q13" s="6">
        <v>0.8257228238447705</v>
      </c>
      <c r="R13" s="6">
        <v>0.49543369430686224</v>
      </c>
      <c r="S13" s="6">
        <v>1.1560119533826787</v>
      </c>
      <c r="T13" s="6">
        <v>-0.49543369430686224</v>
      </c>
      <c r="U13" s="6">
        <v>-0.1651445647689541</v>
      </c>
      <c r="V13" s="6">
        <v>1.4863010829205867</v>
      </c>
      <c r="W13" s="6">
        <v>-1.4863010829205867</v>
      </c>
      <c r="X13" s="8"/>
      <c r="Y13" s="6">
        <v>-0.1651445647689541</v>
      </c>
      <c r="Z13" s="6">
        <v>0.1651445647689541</v>
      </c>
      <c r="AA13" s="6">
        <v>0.49543369430686224</v>
      </c>
      <c r="AB13" s="6">
        <v>-0.8257228238447705</v>
      </c>
      <c r="AC13" s="6">
        <v>1.4863010829205867</v>
      </c>
      <c r="AD13" s="6">
        <v>1.1560119533826787</v>
      </c>
      <c r="AE13" s="6">
        <v>-0.49543369430686224</v>
      </c>
      <c r="AF13" s="6">
        <v>0.8257228238447705</v>
      </c>
      <c r="AG13" s="6">
        <v>-1.1560119533826787</v>
      </c>
      <c r="AH13" s="6">
        <v>-1.4863010829205867</v>
      </c>
      <c r="AI13" s="8"/>
      <c r="AJ13" s="6">
        <v>0.7206328101253532</v>
      </c>
      <c r="AK13" s="6">
        <v>0.15936626320824768</v>
      </c>
      <c r="AL13" s="6">
        <v>0.267002987652199</v>
      </c>
      <c r="AM13" s="6">
        <v>-1.2737519144562461</v>
      </c>
      <c r="AN13" s="6">
        <v>1.1055654590841006</v>
      </c>
      <c r="AO13" s="6">
        <v>-1.8356851750753445</v>
      </c>
      <c r="AP13" s="6">
        <v>0.27231726932470546</v>
      </c>
      <c r="AQ13" s="6">
        <v>0.8364673736055949</v>
      </c>
      <c r="AR13" s="6">
        <v>0.6998681716978772</v>
      </c>
      <c r="AS13" s="6">
        <v>-0.9517832451664869</v>
      </c>
      <c r="AT13" s="8"/>
      <c r="AU13" s="6">
        <v>0.8831242631819473</v>
      </c>
      <c r="AV13" s="6">
        <v>-0.8359359918722562</v>
      </c>
      <c r="AW13" s="6">
        <v>-0.4025797403601041</v>
      </c>
      <c r="AX13" s="6">
        <v>-1.2653418526385787</v>
      </c>
      <c r="AY13" s="6">
        <v>0.98366181763973</v>
      </c>
      <c r="AZ13" s="6">
        <v>-0.46312144003858013</v>
      </c>
      <c r="BA13" s="6">
        <v>-0.6875620514728304</v>
      </c>
      <c r="BB13" s="6">
        <v>2.012170148285043</v>
      </c>
      <c r="BC13" s="6">
        <v>0.008868229474105593</v>
      </c>
      <c r="BD13" s="6">
        <v>-0.23328338219847528</v>
      </c>
    </row>
    <row r="14">
      <c r="A14" s="2">
        <v>41639.0</v>
      </c>
      <c r="B14" s="8"/>
      <c r="C14" s="6">
        <v>-0.791454741</v>
      </c>
      <c r="D14" s="6">
        <v>-1.098787273</v>
      </c>
      <c r="E14" s="6">
        <v>-0.163588772</v>
      </c>
      <c r="F14" s="6">
        <v>0.423097655</v>
      </c>
      <c r="G14" s="6">
        <v>1.390645904</v>
      </c>
      <c r="H14" s="6">
        <v>0.798038124</v>
      </c>
      <c r="I14" s="6">
        <v>-0.604796712</v>
      </c>
      <c r="J14" s="6">
        <v>1.651792448</v>
      </c>
      <c r="K14" s="6">
        <v>-0.864149595</v>
      </c>
      <c r="L14" s="6">
        <v>-0.740797038</v>
      </c>
      <c r="M14" s="8"/>
      <c r="N14" s="6">
        <v>-0.1651445647689541</v>
      </c>
      <c r="O14" s="6">
        <v>0.1651445647689541</v>
      </c>
      <c r="P14" s="6">
        <v>-0.8257228238447705</v>
      </c>
      <c r="Q14" s="6">
        <v>0.8257228238447705</v>
      </c>
      <c r="R14" s="6">
        <v>0.49543369430686224</v>
      </c>
      <c r="S14" s="6">
        <v>1.1560119533826787</v>
      </c>
      <c r="T14" s="6">
        <v>-0.49543369430686224</v>
      </c>
      <c r="U14" s="6">
        <v>-1.1560119533826787</v>
      </c>
      <c r="V14" s="6">
        <v>1.4863010829205867</v>
      </c>
      <c r="W14" s="6">
        <v>-1.4863010829205867</v>
      </c>
      <c r="X14" s="8"/>
      <c r="Y14" s="6">
        <v>-0.1651445647689541</v>
      </c>
      <c r="Z14" s="6">
        <v>0.1651445647689541</v>
      </c>
      <c r="AA14" s="6">
        <v>0.49543369430686224</v>
      </c>
      <c r="AB14" s="6">
        <v>-1.1560119533826787</v>
      </c>
      <c r="AC14" s="6">
        <v>1.4863010829205867</v>
      </c>
      <c r="AD14" s="6">
        <v>1.1560119533826787</v>
      </c>
      <c r="AE14" s="6">
        <v>-0.49543369430686224</v>
      </c>
      <c r="AF14" s="6">
        <v>0.8257228238447705</v>
      </c>
      <c r="AG14" s="6">
        <v>-0.8257228238447705</v>
      </c>
      <c r="AH14" s="6">
        <v>-1.4863010829205867</v>
      </c>
      <c r="AI14" s="8"/>
      <c r="AJ14" s="6">
        <v>0.672460193589123</v>
      </c>
      <c r="AK14" s="6">
        <v>-0.4271422257671184</v>
      </c>
      <c r="AL14" s="6">
        <v>0.793970588944967</v>
      </c>
      <c r="AM14" s="6">
        <v>-0.3819725007576618</v>
      </c>
      <c r="AN14" s="6">
        <v>0.8054196610675146</v>
      </c>
      <c r="AO14" s="6">
        <v>-2.092794601774191</v>
      </c>
      <c r="AP14" s="6">
        <v>1.4350246512236884</v>
      </c>
      <c r="AQ14" s="6">
        <v>0.05682017560099605</v>
      </c>
      <c r="AR14" s="6">
        <v>-0.1791960730775357</v>
      </c>
      <c r="AS14" s="6">
        <v>-0.682589869049782</v>
      </c>
      <c r="AT14" s="8"/>
      <c r="AU14" s="6">
        <v>0.31535890281918827</v>
      </c>
      <c r="AV14" s="6">
        <v>-1.0692096430006452</v>
      </c>
      <c r="AW14" s="6">
        <v>0.5943876452123745</v>
      </c>
      <c r="AX14" s="6">
        <v>0.16882803712460992</v>
      </c>
      <c r="AY14" s="6">
        <v>0.7517297528266474</v>
      </c>
      <c r="AZ14" s="6">
        <v>-0.44985787272041505</v>
      </c>
      <c r="BA14" s="6">
        <v>1.6308465586740537</v>
      </c>
      <c r="BB14" s="6">
        <v>0.6818109520837208</v>
      </c>
      <c r="BC14" s="6">
        <v>-1.1685372851434923</v>
      </c>
      <c r="BD14" s="6">
        <v>-1.4553570478760411</v>
      </c>
    </row>
    <row r="15">
      <c r="A15" s="2">
        <v>41670.0</v>
      </c>
      <c r="B15" s="8"/>
      <c r="C15" s="6">
        <v>-0.79691927</v>
      </c>
      <c r="D15" s="6">
        <v>-1.164849333</v>
      </c>
      <c r="E15" s="6">
        <v>-0.183008502</v>
      </c>
      <c r="F15" s="6">
        <v>0.484906802</v>
      </c>
      <c r="G15" s="6">
        <v>1.343011178</v>
      </c>
      <c r="H15" s="6">
        <v>0.957920074</v>
      </c>
      <c r="I15" s="6">
        <v>-0.584027025</v>
      </c>
      <c r="J15" s="6">
        <v>1.543860444</v>
      </c>
      <c r="K15" s="6">
        <v>-0.878245234</v>
      </c>
      <c r="L15" s="6">
        <v>-0.722649134</v>
      </c>
      <c r="M15" s="8"/>
      <c r="N15" s="6">
        <v>-1.4863010829205867</v>
      </c>
      <c r="O15" s="6">
        <v>0.1651445647689541</v>
      </c>
      <c r="P15" s="6">
        <v>-0.49543369430686224</v>
      </c>
      <c r="Q15" s="6">
        <v>0.8257228238447705</v>
      </c>
      <c r="R15" s="6">
        <v>-0.1651445647689541</v>
      </c>
      <c r="S15" s="6">
        <v>1.1560119533826787</v>
      </c>
      <c r="T15" s="6">
        <v>0.49543369430686224</v>
      </c>
      <c r="U15" s="6">
        <v>-0.8257228238447705</v>
      </c>
      <c r="V15" s="6">
        <v>1.4863010829205867</v>
      </c>
      <c r="W15" s="6">
        <v>-1.1560119533826787</v>
      </c>
      <c r="X15" s="8"/>
      <c r="Y15" s="6">
        <v>-0.1651445647689541</v>
      </c>
      <c r="Z15" s="6">
        <v>0.1651445647689541</v>
      </c>
      <c r="AA15" s="6">
        <v>0.49543369430686224</v>
      </c>
      <c r="AB15" s="6">
        <v>-1.1560119533826787</v>
      </c>
      <c r="AC15" s="6">
        <v>1.4863010829205867</v>
      </c>
      <c r="AD15" s="6">
        <v>1.1560119533826787</v>
      </c>
      <c r="AE15" s="6">
        <v>-0.8257228238447705</v>
      </c>
      <c r="AF15" s="6">
        <v>0.8257228238447705</v>
      </c>
      <c r="AG15" s="6">
        <v>-0.49543369430686224</v>
      </c>
      <c r="AH15" s="6">
        <v>-1.4863010829205867</v>
      </c>
      <c r="AI15" s="8"/>
      <c r="AJ15" s="6">
        <v>0.8385858608143861</v>
      </c>
      <c r="AK15" s="6">
        <v>-1.3963185625930543</v>
      </c>
      <c r="AL15" s="6">
        <v>0.07818223876199404</v>
      </c>
      <c r="AM15" s="6">
        <v>0.1563603014667922</v>
      </c>
      <c r="AN15" s="6">
        <v>-0.8678408383191853</v>
      </c>
      <c r="AO15" s="6">
        <v>1.108802010537167</v>
      </c>
      <c r="AP15" s="6">
        <v>1.065060785866722</v>
      </c>
      <c r="AQ15" s="6">
        <v>-1.6187307501999078</v>
      </c>
      <c r="AR15" s="6">
        <v>0.7521672455683782</v>
      </c>
      <c r="AS15" s="6">
        <v>-0.11626829190329156</v>
      </c>
      <c r="AT15" s="8"/>
      <c r="AU15" s="6">
        <v>-0.5365461389381404</v>
      </c>
      <c r="AV15" s="6">
        <v>-1.4750520928997255</v>
      </c>
      <c r="AW15" s="6">
        <v>-0.3773167705011803</v>
      </c>
      <c r="AX15" s="6">
        <v>-0.13111133784723514</v>
      </c>
      <c r="AY15" s="6">
        <v>-0.10759589084858691</v>
      </c>
      <c r="AZ15" s="6">
        <v>-0.3580306611541466</v>
      </c>
      <c r="BA15" s="6">
        <v>1.3904187131832677</v>
      </c>
      <c r="BB15" s="6">
        <v>2.042604203443203</v>
      </c>
      <c r="BC15" s="6">
        <v>-0.3490893711512775</v>
      </c>
      <c r="BD15" s="6">
        <v>-0.09828065328617722</v>
      </c>
    </row>
    <row r="16">
      <c r="A16" s="2">
        <v>41698.0</v>
      </c>
      <c r="B16" s="8"/>
      <c r="C16" s="6">
        <v>-0.778720286</v>
      </c>
      <c r="D16" s="6">
        <v>-1.201209425</v>
      </c>
      <c r="E16" s="6">
        <v>-0.148663789</v>
      </c>
      <c r="F16" s="6">
        <v>0.492356095</v>
      </c>
      <c r="G16" s="6">
        <v>1.346131331</v>
      </c>
      <c r="H16" s="6">
        <v>0.92063128</v>
      </c>
      <c r="I16" s="6">
        <v>-0.608463337</v>
      </c>
      <c r="J16" s="6">
        <v>1.55219102</v>
      </c>
      <c r="K16" s="6">
        <v>-0.849907818</v>
      </c>
      <c r="L16" s="6">
        <v>-0.724345069</v>
      </c>
      <c r="M16" s="8"/>
      <c r="N16" s="6">
        <v>-0.8257228238447705</v>
      </c>
      <c r="O16" s="6">
        <v>0.49543369430686224</v>
      </c>
      <c r="P16" s="6">
        <v>-0.49543369430686224</v>
      </c>
      <c r="Q16" s="6">
        <v>0.8257228238447705</v>
      </c>
      <c r="R16" s="6">
        <v>-1.4863010829205867</v>
      </c>
      <c r="S16" s="6">
        <v>1.1560119533826787</v>
      </c>
      <c r="T16" s="6">
        <v>0.1651445647689541</v>
      </c>
      <c r="U16" s="6">
        <v>-1.1560119533826787</v>
      </c>
      <c r="V16" s="6">
        <v>1.4863010829205867</v>
      </c>
      <c r="W16" s="6">
        <v>-0.1651445647689541</v>
      </c>
      <c r="X16" s="8"/>
      <c r="Y16" s="6">
        <v>-0.1651445647689541</v>
      </c>
      <c r="Z16" s="6">
        <v>0.1651445647689541</v>
      </c>
      <c r="AA16" s="6">
        <v>0.49543369430686224</v>
      </c>
      <c r="AB16" s="6">
        <v>-1.1560119533826787</v>
      </c>
      <c r="AC16" s="6">
        <v>1.4863010829205867</v>
      </c>
      <c r="AD16" s="6">
        <v>0.8257228238447705</v>
      </c>
      <c r="AE16" s="6">
        <v>-0.8257228238447705</v>
      </c>
      <c r="AF16" s="6">
        <v>1.1560119533826787</v>
      </c>
      <c r="AG16" s="6">
        <v>-0.49543369430686224</v>
      </c>
      <c r="AH16" s="6">
        <v>-1.4863010829205867</v>
      </c>
      <c r="AI16" s="8"/>
      <c r="AJ16" s="6">
        <v>-0.6481832351486664</v>
      </c>
      <c r="AK16" s="6">
        <v>-0.053770263141901045</v>
      </c>
      <c r="AL16" s="6">
        <v>-1.3729984355072296</v>
      </c>
      <c r="AM16" s="6">
        <v>0.004800366385976212</v>
      </c>
      <c r="AN16" s="6">
        <v>-1.3934632400304545</v>
      </c>
      <c r="AO16" s="6">
        <v>1.9183022631948037</v>
      </c>
      <c r="AP16" s="6">
        <v>0.7397342355311448</v>
      </c>
      <c r="AQ16" s="6">
        <v>0.7037297392625326</v>
      </c>
      <c r="AR16" s="6">
        <v>0.15714876417347232</v>
      </c>
      <c r="AS16" s="6">
        <v>-0.05530019471968086</v>
      </c>
      <c r="AT16" s="8"/>
      <c r="AU16" s="6">
        <v>0.6993805417015843</v>
      </c>
      <c r="AV16" s="6">
        <v>-0.6893388370113457</v>
      </c>
      <c r="AW16" s="6">
        <v>-0.46940343294677533</v>
      </c>
      <c r="AX16" s="6">
        <v>-0.47759216666155196</v>
      </c>
      <c r="AY16" s="6">
        <v>-0.6528592477921815</v>
      </c>
      <c r="AZ16" s="6">
        <v>2.6084205436637675</v>
      </c>
      <c r="BA16" s="6">
        <v>-0.21260838033506457</v>
      </c>
      <c r="BB16" s="6">
        <v>-0.01691731882185897</v>
      </c>
      <c r="BC16" s="6">
        <v>-0.38133952514133307</v>
      </c>
      <c r="BD16" s="6">
        <v>-0.40774217665524165</v>
      </c>
    </row>
    <row r="17">
      <c r="A17" s="2">
        <v>41729.0</v>
      </c>
      <c r="B17" s="8"/>
      <c r="C17" s="6">
        <v>-0.775043244</v>
      </c>
      <c r="D17" s="6">
        <v>-1.205821055</v>
      </c>
      <c r="E17" s="6">
        <v>-0.158825918</v>
      </c>
      <c r="F17" s="6">
        <v>0.492555021</v>
      </c>
      <c r="G17" s="6">
        <v>1.367520513</v>
      </c>
      <c r="H17" s="6">
        <v>0.869087156</v>
      </c>
      <c r="I17" s="6">
        <v>-0.607248754</v>
      </c>
      <c r="J17" s="6">
        <v>1.571670244</v>
      </c>
      <c r="K17" s="6">
        <v>-0.831034728</v>
      </c>
      <c r="L17" s="6">
        <v>-0.722859234</v>
      </c>
      <c r="M17" s="8"/>
      <c r="N17" s="6">
        <v>-0.1651445647689541</v>
      </c>
      <c r="O17" s="6">
        <v>0.1651445647689541</v>
      </c>
      <c r="P17" s="6">
        <v>-0.49543369430686224</v>
      </c>
      <c r="Q17" s="6">
        <v>0.49543369430686224</v>
      </c>
      <c r="R17" s="6">
        <v>-1.4863010829205867</v>
      </c>
      <c r="S17" s="6">
        <v>1.1560119533826787</v>
      </c>
      <c r="T17" s="6">
        <v>0.8257228238447705</v>
      </c>
      <c r="U17" s="6">
        <v>-1.1560119533826787</v>
      </c>
      <c r="V17" s="6">
        <v>1.4863010829205867</v>
      </c>
      <c r="W17" s="6">
        <v>-0.8257228238447705</v>
      </c>
      <c r="X17" s="8"/>
      <c r="Y17" s="6">
        <v>-0.1651445647689541</v>
      </c>
      <c r="Z17" s="6">
        <v>0.1651445647689541</v>
      </c>
      <c r="AA17" s="6">
        <v>0.49543369430686224</v>
      </c>
      <c r="AB17" s="6">
        <v>-0.8257228238447705</v>
      </c>
      <c r="AC17" s="6">
        <v>1.4863010829205867</v>
      </c>
      <c r="AD17" s="6">
        <v>0.8257228238447705</v>
      </c>
      <c r="AE17" s="6">
        <v>-1.1560119533826787</v>
      </c>
      <c r="AF17" s="6">
        <v>1.1560119533826787</v>
      </c>
      <c r="AG17" s="6">
        <v>-0.49543369430686224</v>
      </c>
      <c r="AH17" s="6">
        <v>-1.4863010829205867</v>
      </c>
      <c r="AI17" s="8"/>
      <c r="AJ17" s="6">
        <v>0.5027592837141</v>
      </c>
      <c r="AK17" s="6">
        <v>-0.05351579081561365</v>
      </c>
      <c r="AL17" s="6">
        <v>0.1513863430511293</v>
      </c>
      <c r="AM17" s="6">
        <v>0.9160666784728162</v>
      </c>
      <c r="AN17" s="6">
        <v>-2.0952817097361507</v>
      </c>
      <c r="AO17" s="6">
        <v>0.2525493372909737</v>
      </c>
      <c r="AP17" s="6">
        <v>-0.2874133977240679</v>
      </c>
      <c r="AQ17" s="6">
        <v>-0.9979912764303158</v>
      </c>
      <c r="AR17" s="6">
        <v>1.5307455153685927</v>
      </c>
      <c r="AS17" s="6">
        <v>0.08069501680853627</v>
      </c>
      <c r="AT17" s="8"/>
      <c r="AU17" s="6">
        <v>-0.5008876034973798</v>
      </c>
      <c r="AV17" s="6">
        <v>-1.4654331108480851</v>
      </c>
      <c r="AW17" s="6">
        <v>-0.014778247871811966</v>
      </c>
      <c r="AX17" s="6">
        <v>0.7571334554923294</v>
      </c>
      <c r="AY17" s="6">
        <v>-0.8229912577730837</v>
      </c>
      <c r="AZ17" s="6">
        <v>1.9802244930955155</v>
      </c>
      <c r="BA17" s="6">
        <v>0.39572941866992073</v>
      </c>
      <c r="BB17" s="6">
        <v>0.3069263025623729</v>
      </c>
      <c r="BC17" s="6">
        <v>0.38080126845389006</v>
      </c>
      <c r="BD17" s="6">
        <v>-1.0167247182836625</v>
      </c>
    </row>
    <row r="18">
      <c r="A18" s="2">
        <v>41759.0</v>
      </c>
      <c r="B18" s="8"/>
      <c r="C18" s="6">
        <v>-0.77044217</v>
      </c>
      <c r="D18" s="6">
        <v>-1.219275794</v>
      </c>
      <c r="E18" s="6">
        <v>-0.165913651</v>
      </c>
      <c r="F18" s="6">
        <v>0.454168653</v>
      </c>
      <c r="G18" s="6">
        <v>1.377735395</v>
      </c>
      <c r="H18" s="6">
        <v>0.890635582</v>
      </c>
      <c r="I18" s="6">
        <v>-0.58324242</v>
      </c>
      <c r="J18" s="6">
        <v>1.565488004</v>
      </c>
      <c r="K18" s="6">
        <v>-0.817817356</v>
      </c>
      <c r="L18" s="6">
        <v>-0.731336242</v>
      </c>
      <c r="M18" s="8"/>
      <c r="N18" s="6">
        <v>-0.1651445647689541</v>
      </c>
      <c r="O18" s="6">
        <v>0.1651445647689541</v>
      </c>
      <c r="P18" s="6">
        <v>-0.8257228238447705</v>
      </c>
      <c r="Q18" s="6">
        <v>0.49543369430686224</v>
      </c>
      <c r="R18" s="6">
        <v>-1.4863010829205867</v>
      </c>
      <c r="S18" s="6">
        <v>1.4863010829205867</v>
      </c>
      <c r="T18" s="6">
        <v>0.8257228238447705</v>
      </c>
      <c r="U18" s="6">
        <v>-1.1560119533826787</v>
      </c>
      <c r="V18" s="6">
        <v>1.1560119533826787</v>
      </c>
      <c r="W18" s="6">
        <v>-0.49543369430686224</v>
      </c>
      <c r="X18" s="8"/>
      <c r="Y18" s="6">
        <v>-0.1651445647689541</v>
      </c>
      <c r="Z18" s="6">
        <v>0.1651445647689541</v>
      </c>
      <c r="AA18" s="6">
        <v>0.49543369430686224</v>
      </c>
      <c r="AB18" s="6">
        <v>-0.8257228238447705</v>
      </c>
      <c r="AC18" s="6">
        <v>1.4863010829205867</v>
      </c>
      <c r="AD18" s="6">
        <v>0.8257228238447705</v>
      </c>
      <c r="AE18" s="6">
        <v>-1.1560119533826787</v>
      </c>
      <c r="AF18" s="6">
        <v>1.1560119533826787</v>
      </c>
      <c r="AG18" s="6">
        <v>-0.49543369430686224</v>
      </c>
      <c r="AH18" s="6">
        <v>-1.4863010829205867</v>
      </c>
      <c r="AI18" s="8"/>
      <c r="AJ18" s="6">
        <v>-0.9668667549734453</v>
      </c>
      <c r="AK18" s="6">
        <v>-0.833304350799558</v>
      </c>
      <c r="AL18" s="6">
        <v>-0.841494385846243</v>
      </c>
      <c r="AM18" s="6">
        <v>-0.11866968378924249</v>
      </c>
      <c r="AN18" s="6">
        <v>0.023448428619549457</v>
      </c>
      <c r="AO18" s="6">
        <v>2.0625353892701024</v>
      </c>
      <c r="AP18" s="6">
        <v>1.4107977873104316</v>
      </c>
      <c r="AQ18" s="6">
        <v>-0.6073115228660899</v>
      </c>
      <c r="AR18" s="6">
        <v>-0.17958829163717507</v>
      </c>
      <c r="AS18" s="6">
        <v>0.05045338471167088</v>
      </c>
      <c r="AT18" s="8"/>
      <c r="AU18" s="6">
        <v>-1.0873855732925484</v>
      </c>
      <c r="AV18" s="6">
        <v>-1.5652022279960105</v>
      </c>
      <c r="AW18" s="6">
        <v>-0.7889938639415005</v>
      </c>
      <c r="AX18" s="6">
        <v>0.5337211840240839</v>
      </c>
      <c r="AY18" s="6">
        <v>0.8903218563629793</v>
      </c>
      <c r="AZ18" s="6">
        <v>1.5851342859189623</v>
      </c>
      <c r="BA18" s="6">
        <v>0.6482045366123669</v>
      </c>
      <c r="BB18" s="6">
        <v>0.342910147715721</v>
      </c>
      <c r="BC18" s="6">
        <v>-0.7595666640382318</v>
      </c>
      <c r="BD18" s="6">
        <v>0.2008563186341763</v>
      </c>
    </row>
    <row r="19">
      <c r="A19" s="2">
        <v>41790.0</v>
      </c>
      <c r="B19" s="8"/>
      <c r="C19" s="6">
        <v>-0.784155823</v>
      </c>
      <c r="D19" s="6">
        <v>-1.212090182</v>
      </c>
      <c r="E19" s="6">
        <v>-0.160187443</v>
      </c>
      <c r="F19" s="6">
        <v>0.425354652</v>
      </c>
      <c r="G19" s="6">
        <v>1.358209851</v>
      </c>
      <c r="H19" s="6">
        <v>0.935149326</v>
      </c>
      <c r="I19" s="6">
        <v>-0.574016782</v>
      </c>
      <c r="J19" s="6">
        <v>1.565528115</v>
      </c>
      <c r="K19" s="6">
        <v>-0.812981067</v>
      </c>
      <c r="L19" s="6">
        <v>-0.740810648</v>
      </c>
      <c r="M19" s="8"/>
      <c r="N19" s="6">
        <v>0.49543369430686224</v>
      </c>
      <c r="O19" s="6">
        <v>0.1651445647689541</v>
      </c>
      <c r="P19" s="6">
        <v>-0.49543369430686224</v>
      </c>
      <c r="Q19" s="6">
        <v>-0.1651445647689541</v>
      </c>
      <c r="R19" s="6">
        <v>1.1560119533826787</v>
      </c>
      <c r="S19" s="6">
        <v>1.4863010829205867</v>
      </c>
      <c r="T19" s="6">
        <v>-1.4863010829205867</v>
      </c>
      <c r="U19" s="6">
        <v>-0.8257228238447705</v>
      </c>
      <c r="V19" s="6">
        <v>0.8257228238447705</v>
      </c>
      <c r="W19" s="6">
        <v>-1.1560119533826787</v>
      </c>
      <c r="X19" s="8"/>
      <c r="Y19" s="6">
        <v>-0.1651445647689541</v>
      </c>
      <c r="Z19" s="6">
        <v>0.1651445647689541</v>
      </c>
      <c r="AA19" s="6">
        <v>0.49543369430686224</v>
      </c>
      <c r="AB19" s="6">
        <v>-0.8257228238447705</v>
      </c>
      <c r="AC19" s="6">
        <v>1.4863010829205867</v>
      </c>
      <c r="AD19" s="6">
        <v>0.8257228238447705</v>
      </c>
      <c r="AE19" s="6">
        <v>-1.1560119533826787</v>
      </c>
      <c r="AF19" s="6">
        <v>1.1560119533826787</v>
      </c>
      <c r="AG19" s="6">
        <v>-0.49543369430686224</v>
      </c>
      <c r="AH19" s="6">
        <v>-1.4863010829205867</v>
      </c>
      <c r="AI19" s="8"/>
      <c r="AJ19" s="6">
        <v>-0.16877311015371188</v>
      </c>
      <c r="AK19" s="6">
        <v>0.9175125150996192</v>
      </c>
      <c r="AL19" s="6">
        <v>-0.18144570507444446</v>
      </c>
      <c r="AM19" s="6">
        <v>-0.8837866415116638</v>
      </c>
      <c r="AN19" s="6">
        <v>2.288936476067094</v>
      </c>
      <c r="AO19" s="6">
        <v>0.2094667461857359</v>
      </c>
      <c r="AP19" s="6">
        <v>-0.7647004468262867</v>
      </c>
      <c r="AQ19" s="6">
        <v>-1.0816350635187701</v>
      </c>
      <c r="AR19" s="6">
        <v>0.16505803233688993</v>
      </c>
      <c r="AS19" s="6">
        <v>-0.5006328026044614</v>
      </c>
      <c r="AT19" s="8"/>
      <c r="AU19" s="6">
        <v>-0.8266570592998032</v>
      </c>
      <c r="AV19" s="6">
        <v>-0.5590313623474947</v>
      </c>
      <c r="AW19" s="6">
        <v>-0.6258039421479396</v>
      </c>
      <c r="AX19" s="6">
        <v>-0.4184733746994584</v>
      </c>
      <c r="AY19" s="6">
        <v>2.627026559627986</v>
      </c>
      <c r="AZ19" s="6">
        <v>0.45457984403738344</v>
      </c>
      <c r="BA19" s="6">
        <v>-0.40103128521394077</v>
      </c>
      <c r="BB19" s="6">
        <v>0.12526222772781506</v>
      </c>
      <c r="BC19" s="6">
        <v>-0.3907949583537013</v>
      </c>
      <c r="BD19" s="6">
        <v>0.014923350669151972</v>
      </c>
    </row>
    <row r="20">
      <c r="A20" s="2">
        <v>41820.0</v>
      </c>
      <c r="B20" s="8"/>
      <c r="C20" s="6">
        <v>-0.755390768</v>
      </c>
      <c r="D20" s="6">
        <v>-1.227034009</v>
      </c>
      <c r="E20" s="6">
        <v>-0.139258335</v>
      </c>
      <c r="F20" s="6">
        <v>0.425916247</v>
      </c>
      <c r="G20" s="6">
        <v>1.359771334</v>
      </c>
      <c r="H20" s="6">
        <v>0.953116</v>
      </c>
      <c r="I20" s="6">
        <v>-0.601039386</v>
      </c>
      <c r="J20" s="6">
        <v>1.544654073</v>
      </c>
      <c r="K20" s="6">
        <v>-0.794771426</v>
      </c>
      <c r="L20" s="6">
        <v>-0.76596373</v>
      </c>
      <c r="M20" s="8"/>
      <c r="N20" s="6">
        <v>0.8257228238447705</v>
      </c>
      <c r="O20" s="6">
        <v>-0.49543369430686224</v>
      </c>
      <c r="P20" s="6">
        <v>-0.1651445647689541</v>
      </c>
      <c r="Q20" s="6">
        <v>0.49543369430686224</v>
      </c>
      <c r="R20" s="6">
        <v>1.1560119533826787</v>
      </c>
      <c r="S20" s="6">
        <v>1.4863010829205867</v>
      </c>
      <c r="T20" s="6">
        <v>-1.4863010829205867</v>
      </c>
      <c r="U20" s="6">
        <v>-0.8257228238447705</v>
      </c>
      <c r="V20" s="6">
        <v>0.1651445647689541</v>
      </c>
      <c r="W20" s="6">
        <v>-1.1560119533826787</v>
      </c>
      <c r="X20" s="8"/>
      <c r="Y20" s="6">
        <v>-0.49543369430686224</v>
      </c>
      <c r="Z20" s="6">
        <v>0.1651445647689541</v>
      </c>
      <c r="AA20" s="6">
        <v>0.49543369430686224</v>
      </c>
      <c r="AB20" s="6">
        <v>-0.8257228238447705</v>
      </c>
      <c r="AC20" s="6">
        <v>1.4863010829205867</v>
      </c>
      <c r="AD20" s="6">
        <v>1.1560119533826787</v>
      </c>
      <c r="AE20" s="6">
        <v>-1.1560119533826787</v>
      </c>
      <c r="AF20" s="6">
        <v>0.8257228238447705</v>
      </c>
      <c r="AG20" s="6">
        <v>-0.1651445647689541</v>
      </c>
      <c r="AH20" s="6">
        <v>-1.4863010829205867</v>
      </c>
      <c r="AI20" s="8"/>
      <c r="AJ20" s="6">
        <v>0.7410909957828886</v>
      </c>
      <c r="AK20" s="6">
        <v>-1.2592674026997732</v>
      </c>
      <c r="AL20" s="6">
        <v>0.91202256400831</v>
      </c>
      <c r="AM20" s="6">
        <v>0.5414697391507174</v>
      </c>
      <c r="AN20" s="6">
        <v>0.6712098443891</v>
      </c>
      <c r="AO20" s="6">
        <v>-1.8956474377796901</v>
      </c>
      <c r="AP20" s="6">
        <v>0.23808286621930266</v>
      </c>
      <c r="AQ20" s="6">
        <v>-0.22156945701239858</v>
      </c>
      <c r="AR20" s="6">
        <v>1.0175303154019015</v>
      </c>
      <c r="AS20" s="6">
        <v>-0.7449220274603585</v>
      </c>
      <c r="AT20" s="8"/>
      <c r="AU20" s="6">
        <v>0.143933417689257</v>
      </c>
      <c r="AV20" s="6">
        <v>-1.1592273174677004</v>
      </c>
      <c r="AW20" s="6">
        <v>1.041826151202432</v>
      </c>
      <c r="AX20" s="6">
        <v>-0.49001453694676705</v>
      </c>
      <c r="AY20" s="6">
        <v>1.9566623023728558</v>
      </c>
      <c r="AZ20" s="6">
        <v>-1.0301441558203004</v>
      </c>
      <c r="BA20" s="6">
        <v>0.2592262305959805</v>
      </c>
      <c r="BB20" s="6">
        <v>-0.13610340285049993</v>
      </c>
      <c r="BC20" s="6">
        <v>0.46939081750491507</v>
      </c>
      <c r="BD20" s="6">
        <v>-1.0555495062801736</v>
      </c>
    </row>
    <row r="21">
      <c r="A21" s="2">
        <v>41851.0</v>
      </c>
      <c r="B21" s="8"/>
      <c r="C21" s="6">
        <v>-0.766266347</v>
      </c>
      <c r="D21" s="6">
        <v>-1.240460179</v>
      </c>
      <c r="E21" s="6">
        <v>-0.209427318</v>
      </c>
      <c r="F21" s="6">
        <v>0.464816439</v>
      </c>
      <c r="G21" s="6">
        <v>1.345015522</v>
      </c>
      <c r="H21" s="6">
        <v>0.981424851</v>
      </c>
      <c r="I21" s="6">
        <v>-0.565243683</v>
      </c>
      <c r="J21" s="6">
        <v>1.528899309</v>
      </c>
      <c r="K21" s="6">
        <v>-0.791698457</v>
      </c>
      <c r="L21" s="6">
        <v>-0.747060137</v>
      </c>
      <c r="M21" s="8"/>
      <c r="N21" s="6">
        <v>-0.1651445647689541</v>
      </c>
      <c r="O21" s="6">
        <v>-0.8257228238447705</v>
      </c>
      <c r="P21" s="6">
        <v>0.1651445647689541</v>
      </c>
      <c r="Q21" s="6">
        <v>0.8257228238447705</v>
      </c>
      <c r="R21" s="6">
        <v>1.4863010829205867</v>
      </c>
      <c r="S21" s="6">
        <v>1.1560119533826787</v>
      </c>
      <c r="T21" s="6">
        <v>-1.4863010829205867</v>
      </c>
      <c r="U21" s="6">
        <v>-0.49543369430686224</v>
      </c>
      <c r="V21" s="6">
        <v>0.49543369430686224</v>
      </c>
      <c r="W21" s="6">
        <v>-1.1560119533826787</v>
      </c>
      <c r="X21" s="8"/>
      <c r="Y21" s="6">
        <v>-0.8257228238447705</v>
      </c>
      <c r="Z21" s="6">
        <v>0.1651445647689541</v>
      </c>
      <c r="AA21" s="6">
        <v>0.49543369430686224</v>
      </c>
      <c r="AB21" s="6">
        <v>-0.49543369430686224</v>
      </c>
      <c r="AC21" s="6">
        <v>1.4863010829205867</v>
      </c>
      <c r="AD21" s="6">
        <v>1.1560119533826787</v>
      </c>
      <c r="AE21" s="6">
        <v>-1.1560119533826787</v>
      </c>
      <c r="AF21" s="6">
        <v>0.8257228238447705</v>
      </c>
      <c r="AG21" s="6">
        <v>-0.1651445647689541</v>
      </c>
      <c r="AH21" s="6">
        <v>-1.4863010829205867</v>
      </c>
      <c r="AI21" s="8"/>
      <c r="AJ21" s="6">
        <v>-2.0741428641122273</v>
      </c>
      <c r="AK21" s="6">
        <v>-0.9613310956738279</v>
      </c>
      <c r="AL21" s="6">
        <v>0.9213675653690886</v>
      </c>
      <c r="AM21" s="6">
        <v>1.0287142246353846</v>
      </c>
      <c r="AN21" s="6">
        <v>0.26180640199857386</v>
      </c>
      <c r="AO21" s="6">
        <v>-0.715416804087433</v>
      </c>
      <c r="AP21" s="6">
        <v>0.9222748539878948</v>
      </c>
      <c r="AQ21" s="6">
        <v>-0.1442351178380564</v>
      </c>
      <c r="AR21" s="6">
        <v>0.13016954501633726</v>
      </c>
      <c r="AS21" s="6">
        <v>0.630793290704265</v>
      </c>
      <c r="AT21" s="8"/>
      <c r="AU21" s="6">
        <v>-1.5653011415206792</v>
      </c>
      <c r="AV21" s="6">
        <v>-1.521391279621432</v>
      </c>
      <c r="AW21" s="6">
        <v>0.4492546617848994</v>
      </c>
      <c r="AX21" s="6">
        <v>0.9493797150583844</v>
      </c>
      <c r="AY21" s="6">
        <v>1.235553132479284</v>
      </c>
      <c r="AZ21" s="6">
        <v>-0.6693812686353671</v>
      </c>
      <c r="BA21" s="6">
        <v>0.8458301490107478</v>
      </c>
      <c r="BB21" s="6">
        <v>0.6136937175931425</v>
      </c>
      <c r="BC21" s="6">
        <v>-0.10425001691201166</v>
      </c>
      <c r="BD21" s="6">
        <v>-0.23338766923696927</v>
      </c>
    </row>
    <row r="22">
      <c r="A22" s="2">
        <v>41882.0</v>
      </c>
      <c r="B22" s="8"/>
      <c r="C22" s="6">
        <v>-0.585961904</v>
      </c>
      <c r="D22" s="6">
        <v>-1.069451727</v>
      </c>
      <c r="E22" s="6">
        <v>-0.304645765</v>
      </c>
      <c r="F22" s="6">
        <v>-0.121183189</v>
      </c>
      <c r="G22" s="6">
        <v>1.315763331</v>
      </c>
      <c r="H22" s="6">
        <v>1.131549366</v>
      </c>
      <c r="I22" s="6">
        <v>-0.625591633</v>
      </c>
      <c r="J22" s="6">
        <v>1.714921985</v>
      </c>
      <c r="K22" s="6">
        <v>-0.76214272</v>
      </c>
      <c r="L22" s="6">
        <v>-0.693257744</v>
      </c>
      <c r="M22" s="8"/>
      <c r="N22" s="6">
        <v>0.1651445647689541</v>
      </c>
      <c r="O22" s="6">
        <v>-0.49543369430686224</v>
      </c>
      <c r="P22" s="6">
        <v>-0.1651445647689541</v>
      </c>
      <c r="Q22" s="6">
        <v>0.8257228238447705</v>
      </c>
      <c r="R22" s="6">
        <v>1.4863010829205867</v>
      </c>
      <c r="S22" s="6">
        <v>1.1560119533826787</v>
      </c>
      <c r="T22" s="6">
        <v>-1.4863010829205867</v>
      </c>
      <c r="U22" s="6">
        <v>-0.8257228238447705</v>
      </c>
      <c r="V22" s="6">
        <v>0.49543369430686224</v>
      </c>
      <c r="W22" s="6">
        <v>-1.1560119533826787</v>
      </c>
      <c r="X22" s="8"/>
      <c r="Y22" s="6">
        <v>-1.4863010829205867</v>
      </c>
      <c r="Z22" s="6">
        <v>-0.49543369430686224</v>
      </c>
      <c r="AA22" s="6">
        <v>0.49543369430686224</v>
      </c>
      <c r="AB22" s="6">
        <v>0.1651445647689541</v>
      </c>
      <c r="AC22" s="6">
        <v>1.4863010829205867</v>
      </c>
      <c r="AD22" s="6">
        <v>1.1560119533826787</v>
      </c>
      <c r="AE22" s="6">
        <v>-0.8257228238447705</v>
      </c>
      <c r="AF22" s="6">
        <v>0.8257228238447705</v>
      </c>
      <c r="AG22" s="6">
        <v>-0.1651445647689541</v>
      </c>
      <c r="AH22" s="6">
        <v>-1.1560119533826787</v>
      </c>
      <c r="AI22" s="8"/>
      <c r="AJ22" s="6">
        <v>0.002780635657785296</v>
      </c>
      <c r="AK22" s="6">
        <v>-0.32100132857788233</v>
      </c>
      <c r="AL22" s="6">
        <v>0.04364021928896872</v>
      </c>
      <c r="AM22" s="6">
        <v>-0.02612880155045004</v>
      </c>
      <c r="AN22" s="6">
        <v>1.7657944346876435</v>
      </c>
      <c r="AO22" s="6">
        <v>0.9071657421688303</v>
      </c>
      <c r="AP22" s="6">
        <v>-1.619289383083877</v>
      </c>
      <c r="AQ22" s="6">
        <v>0.9226631266127896</v>
      </c>
      <c r="AR22" s="6">
        <v>-0.6427235792289236</v>
      </c>
      <c r="AS22" s="6">
        <v>-1.0329010659748836</v>
      </c>
      <c r="AT22" s="8"/>
      <c r="AU22" s="6">
        <v>-0.31317810776346744</v>
      </c>
      <c r="AV22" s="6">
        <v>-1.1697924198775698</v>
      </c>
      <c r="AW22" s="6">
        <v>-0.15541292893047856</v>
      </c>
      <c r="AX22" s="6">
        <v>-0.35994988286702123</v>
      </c>
      <c r="AY22" s="6">
        <v>2.186892136816796</v>
      </c>
      <c r="AZ22" s="6">
        <v>0.8120605370610029</v>
      </c>
      <c r="BA22" s="6">
        <v>-0.5021985960745317</v>
      </c>
      <c r="BB22" s="6">
        <v>0.8675439324113108</v>
      </c>
      <c r="BC22" s="6">
        <v>-0.6894201599407371</v>
      </c>
      <c r="BD22" s="6">
        <v>-0.6765445108353046</v>
      </c>
    </row>
    <row r="23">
      <c r="A23" s="2">
        <v>41912.0</v>
      </c>
      <c r="B23" s="8"/>
      <c r="C23" s="6">
        <v>-0.494061518</v>
      </c>
      <c r="D23" s="6">
        <v>-1.102820789</v>
      </c>
      <c r="E23" s="6">
        <v>-0.402090473</v>
      </c>
      <c r="F23" s="6">
        <v>-0.118694873</v>
      </c>
      <c r="G23" s="6">
        <v>1.302333997</v>
      </c>
      <c r="H23" s="6">
        <v>1.168668605</v>
      </c>
      <c r="I23" s="6">
        <v>-0.569534446</v>
      </c>
      <c r="J23" s="6">
        <v>1.697056262</v>
      </c>
      <c r="K23" s="6">
        <v>-0.715666172</v>
      </c>
      <c r="L23" s="6">
        <v>-0.765190593</v>
      </c>
      <c r="M23" s="8"/>
      <c r="N23" s="6">
        <v>0.49543369430686224</v>
      </c>
      <c r="O23" s="6">
        <v>-0.1651445647689541</v>
      </c>
      <c r="P23" s="6">
        <v>-0.49543369430686224</v>
      </c>
      <c r="Q23" s="6">
        <v>1.1560119533826787</v>
      </c>
      <c r="R23" s="6">
        <v>1.4863010829205867</v>
      </c>
      <c r="S23" s="6">
        <v>0.1651445647689541</v>
      </c>
      <c r="T23" s="6">
        <v>-1.4863010829205867</v>
      </c>
      <c r="U23" s="6">
        <v>-0.8257228238447705</v>
      </c>
      <c r="V23" s="6">
        <v>0.8257228238447705</v>
      </c>
      <c r="W23" s="6">
        <v>-1.1560119533826787</v>
      </c>
      <c r="X23" s="8"/>
      <c r="Y23" s="6">
        <v>-0.8257228238447705</v>
      </c>
      <c r="Z23" s="6">
        <v>-1.4863010829205867</v>
      </c>
      <c r="AA23" s="6">
        <v>0.49543369430686224</v>
      </c>
      <c r="AB23" s="6">
        <v>0.1651445647689541</v>
      </c>
      <c r="AC23" s="6">
        <v>1.4863010829205867</v>
      </c>
      <c r="AD23" s="6">
        <v>1.1560119533826787</v>
      </c>
      <c r="AE23" s="6">
        <v>-0.49543369430686224</v>
      </c>
      <c r="AF23" s="6">
        <v>0.8257228238447705</v>
      </c>
      <c r="AG23" s="6">
        <v>-0.1651445647689541</v>
      </c>
      <c r="AH23" s="6">
        <v>-1.1560119533826787</v>
      </c>
      <c r="AI23" s="8"/>
      <c r="AJ23" s="6">
        <v>1.7445345017276617</v>
      </c>
      <c r="AK23" s="6">
        <v>1.338439832311047</v>
      </c>
      <c r="AL23" s="6">
        <v>-0.4259270692644548</v>
      </c>
      <c r="AM23" s="6">
        <v>-0.21144470883567934</v>
      </c>
      <c r="AN23" s="6">
        <v>-1.1765914559231414</v>
      </c>
      <c r="AO23" s="6">
        <v>-1.020316766088914</v>
      </c>
      <c r="AP23" s="6">
        <v>-0.7151489993568472</v>
      </c>
      <c r="AQ23" s="6">
        <v>-0.6317041055523598</v>
      </c>
      <c r="AR23" s="6">
        <v>0.558491761089287</v>
      </c>
      <c r="AS23" s="6">
        <v>0.5396670098934007</v>
      </c>
      <c r="AT23" s="8"/>
      <c r="AU23" s="6">
        <v>2.278594629235885</v>
      </c>
      <c r="AV23" s="6">
        <v>1.2200835614734096</v>
      </c>
      <c r="AW23" s="6">
        <v>-0.6149495834990066</v>
      </c>
      <c r="AX23" s="6">
        <v>-0.3670918929008801</v>
      </c>
      <c r="AY23" s="6">
        <v>-0.21380110220871032</v>
      </c>
      <c r="AZ23" s="6">
        <v>-0.9765505574382964</v>
      </c>
      <c r="BA23" s="6">
        <v>-0.7995916151069404</v>
      </c>
      <c r="BB23" s="6">
        <v>0.04669737670569273</v>
      </c>
      <c r="BC23" s="6">
        <v>-0.26214588680082457</v>
      </c>
      <c r="BD23" s="6">
        <v>-0.3112449294603306</v>
      </c>
    </row>
    <row r="24">
      <c r="A24" s="2">
        <v>41943.0</v>
      </c>
      <c r="B24" s="8"/>
      <c r="C24" s="6">
        <v>-0.405780732</v>
      </c>
      <c r="D24" s="6">
        <v>-0.928964294</v>
      </c>
      <c r="E24" s="6">
        <v>-0.381042408</v>
      </c>
      <c r="F24" s="6">
        <v>-0.318685595</v>
      </c>
      <c r="G24" s="6">
        <v>1.234020701</v>
      </c>
      <c r="H24" s="6">
        <v>1.252600345</v>
      </c>
      <c r="I24" s="6">
        <v>-0.579239784</v>
      </c>
      <c r="J24" s="6">
        <v>1.729352326</v>
      </c>
      <c r="K24" s="6">
        <v>-0.691583136</v>
      </c>
      <c r="L24" s="6">
        <v>-0.910677422</v>
      </c>
      <c r="M24" s="8"/>
      <c r="N24" s="6">
        <v>0.1651445647689541</v>
      </c>
      <c r="O24" s="6">
        <v>-0.49543369430686224</v>
      </c>
      <c r="P24" s="6">
        <v>-0.1651445647689541</v>
      </c>
      <c r="Q24" s="6">
        <v>0.8257228238447705</v>
      </c>
      <c r="R24" s="6">
        <v>1.4863010829205867</v>
      </c>
      <c r="S24" s="6">
        <v>0.49543369430686224</v>
      </c>
      <c r="T24" s="6">
        <v>-1.4863010829205867</v>
      </c>
      <c r="U24" s="6">
        <v>-0.8257228238447705</v>
      </c>
      <c r="V24" s="6">
        <v>1.1560119533826787</v>
      </c>
      <c r="W24" s="6">
        <v>-1.1560119533826787</v>
      </c>
      <c r="X24" s="8"/>
      <c r="Y24" s="6">
        <v>-0.49543369430686224</v>
      </c>
      <c r="Z24" s="6">
        <v>-1.4863010829205867</v>
      </c>
      <c r="AA24" s="6">
        <v>0.49543369430686224</v>
      </c>
      <c r="AB24" s="6">
        <v>0.8257228238447705</v>
      </c>
      <c r="AC24" s="6">
        <v>1.4863010829205867</v>
      </c>
      <c r="AD24" s="6">
        <v>1.1560119533826787</v>
      </c>
      <c r="AE24" s="6">
        <v>-0.8257228238447705</v>
      </c>
      <c r="AF24" s="6">
        <v>0.1651445647689541</v>
      </c>
      <c r="AG24" s="6">
        <v>-0.1651445647689541</v>
      </c>
      <c r="AH24" s="6">
        <v>-1.1560119533826787</v>
      </c>
      <c r="AI24" s="8"/>
      <c r="AJ24" s="6">
        <v>-1.6974058514205403</v>
      </c>
      <c r="AK24" s="6">
        <v>0.3527576210011326</v>
      </c>
      <c r="AL24" s="6">
        <v>0.6908246269539234</v>
      </c>
      <c r="AM24" s="6">
        <v>0.13986985172005592</v>
      </c>
      <c r="AN24" s="6">
        <v>1.5014094093677106</v>
      </c>
      <c r="AO24" s="6">
        <v>-0.5570989231196932</v>
      </c>
      <c r="AP24" s="6">
        <v>-0.20732516685108754</v>
      </c>
      <c r="AQ24" s="6">
        <v>1.0102590711374644</v>
      </c>
      <c r="AR24" s="6">
        <v>0.1279598631002681</v>
      </c>
      <c r="AS24" s="6">
        <v>-1.361250501889234</v>
      </c>
      <c r="AT24" s="8"/>
      <c r="AU24" s="6">
        <v>-1.569394352677262</v>
      </c>
      <c r="AV24" s="6">
        <v>-0.5362727087106806</v>
      </c>
      <c r="AW24" s="6">
        <v>0.5615885983339222</v>
      </c>
      <c r="AX24" s="6">
        <v>0.1463433607991563</v>
      </c>
      <c r="AY24" s="6">
        <v>1.4832312135095227</v>
      </c>
      <c r="AZ24" s="6">
        <v>0.6740686106031234</v>
      </c>
      <c r="BA24" s="6">
        <v>0.2475888924693959</v>
      </c>
      <c r="BB24" s="6">
        <v>0.9762601859460185</v>
      </c>
      <c r="BC24" s="6">
        <v>-0.6196033337574488</v>
      </c>
      <c r="BD24" s="6">
        <v>-1.363810466515746</v>
      </c>
    </row>
    <row r="25">
      <c r="A25" s="2">
        <v>41973.0</v>
      </c>
      <c r="B25" s="8"/>
      <c r="C25" s="6">
        <v>-0.424006621</v>
      </c>
      <c r="D25" s="6">
        <v>-0.957805422</v>
      </c>
      <c r="E25" s="6">
        <v>-0.393226694</v>
      </c>
      <c r="F25" s="6">
        <v>-0.234920058</v>
      </c>
      <c r="G25" s="6">
        <v>1.217957427</v>
      </c>
      <c r="H25" s="6">
        <v>1.275434121</v>
      </c>
      <c r="I25" s="6">
        <v>-0.558248086</v>
      </c>
      <c r="J25" s="6">
        <v>1.705914043</v>
      </c>
      <c r="K25" s="6">
        <v>-0.691382417</v>
      </c>
      <c r="L25" s="6">
        <v>-0.939716293</v>
      </c>
      <c r="M25" s="8"/>
      <c r="N25" s="6">
        <v>1.1560119533826787</v>
      </c>
      <c r="O25" s="6">
        <v>0.1651445647689541</v>
      </c>
      <c r="P25" s="6">
        <v>-0.49543369430686224</v>
      </c>
      <c r="Q25" s="6">
        <v>0.49543369430686224</v>
      </c>
      <c r="R25" s="6">
        <v>1.4863010829205867</v>
      </c>
      <c r="S25" s="6">
        <v>-0.1651445647689541</v>
      </c>
      <c r="T25" s="6">
        <v>-1.4863010829205867</v>
      </c>
      <c r="U25" s="6">
        <v>-0.8257228238447705</v>
      </c>
      <c r="V25" s="6">
        <v>0.8257228238447705</v>
      </c>
      <c r="W25" s="6">
        <v>-1.1560119533826787</v>
      </c>
      <c r="X25" s="8"/>
      <c r="Y25" s="6">
        <v>-0.49543369430686224</v>
      </c>
      <c r="Z25" s="6">
        <v>-1.1560119533826787</v>
      </c>
      <c r="AA25" s="6">
        <v>0.49543369430686224</v>
      </c>
      <c r="AB25" s="6">
        <v>0.8257228238447705</v>
      </c>
      <c r="AC25" s="6">
        <v>1.4863010829205867</v>
      </c>
      <c r="AD25" s="6">
        <v>1.1560119533826787</v>
      </c>
      <c r="AE25" s="6">
        <v>-0.8257228238447705</v>
      </c>
      <c r="AF25" s="6">
        <v>-0.1651445647689541</v>
      </c>
      <c r="AG25" s="6">
        <v>0.1651445647689541</v>
      </c>
      <c r="AH25" s="6">
        <v>-1.4863010829205867</v>
      </c>
      <c r="AI25" s="8"/>
      <c r="AJ25" s="6">
        <v>2.4467226365978707</v>
      </c>
      <c r="AK25" s="6">
        <v>0.05511844716400953</v>
      </c>
      <c r="AL25" s="6">
        <v>-0.3706400699668784</v>
      </c>
      <c r="AM25" s="6">
        <v>-0.8755185291776671</v>
      </c>
      <c r="AN25" s="6">
        <v>0.046001083791704</v>
      </c>
      <c r="AO25" s="6">
        <v>-1.194063697732368</v>
      </c>
      <c r="AP25" s="6">
        <v>-0.630616408620136</v>
      </c>
      <c r="AQ25" s="6">
        <v>0.2775126000142675</v>
      </c>
      <c r="AR25" s="6">
        <v>-0.17211210181682765</v>
      </c>
      <c r="AS25" s="6">
        <v>0.417596039746025</v>
      </c>
      <c r="AT25" s="8"/>
      <c r="AU25" s="6">
        <v>2.165041916169033</v>
      </c>
      <c r="AV25" s="6">
        <v>-0.3056994279739807</v>
      </c>
      <c r="AW25" s="6">
        <v>-0.3961831344300043</v>
      </c>
      <c r="AX25" s="6">
        <v>-0.33656024028789383</v>
      </c>
      <c r="AY25" s="6">
        <v>1.1462284826729636</v>
      </c>
      <c r="AZ25" s="6">
        <v>0.392962994102026</v>
      </c>
      <c r="BA25" s="6">
        <v>-0.697513232969246</v>
      </c>
      <c r="BB25" s="6">
        <v>0.02524896740172303</v>
      </c>
      <c r="BC25" s="6">
        <v>-0.9401415398543895</v>
      </c>
      <c r="BD25" s="6">
        <v>-1.053384784830232</v>
      </c>
    </row>
    <row r="26">
      <c r="A26" s="2">
        <v>42004.0</v>
      </c>
      <c r="B26" s="8"/>
      <c r="C26" s="6">
        <v>-0.435812597</v>
      </c>
      <c r="D26" s="6">
        <v>-0.97645628</v>
      </c>
      <c r="E26" s="6">
        <v>-0.367169129</v>
      </c>
      <c r="F26" s="6">
        <v>-0.257490015</v>
      </c>
      <c r="G26" s="6">
        <v>1.243012781</v>
      </c>
      <c r="H26" s="6">
        <v>1.252573834</v>
      </c>
      <c r="I26" s="6">
        <v>-0.569350113</v>
      </c>
      <c r="J26" s="6">
        <v>1.706682236</v>
      </c>
      <c r="K26" s="6">
        <v>-0.673602313</v>
      </c>
      <c r="L26" s="6">
        <v>-0.922388404</v>
      </c>
      <c r="M26" s="8"/>
      <c r="N26" s="6">
        <v>1.1560119533826787</v>
      </c>
      <c r="O26" s="6">
        <v>0.49543369430686224</v>
      </c>
      <c r="P26" s="6">
        <v>-0.1651445647689541</v>
      </c>
      <c r="Q26" s="6">
        <v>0.8257228238447705</v>
      </c>
      <c r="R26" s="6">
        <v>1.4863010829205867</v>
      </c>
      <c r="S26" s="6">
        <v>0.1651445647689541</v>
      </c>
      <c r="T26" s="6">
        <v>-1.4863010829205867</v>
      </c>
      <c r="U26" s="6">
        <v>-0.49543369430686224</v>
      </c>
      <c r="V26" s="6">
        <v>-0.8257228238447705</v>
      </c>
      <c r="W26" s="6">
        <v>-1.1560119533826787</v>
      </c>
      <c r="X26" s="8"/>
      <c r="Y26" s="6">
        <v>0.1651445647689541</v>
      </c>
      <c r="Z26" s="6">
        <v>-0.49543369430686224</v>
      </c>
      <c r="AA26" s="6">
        <v>0.49543369430686224</v>
      </c>
      <c r="AB26" s="6">
        <v>0.8257228238447705</v>
      </c>
      <c r="AC26" s="6">
        <v>1.4863010829205867</v>
      </c>
      <c r="AD26" s="6">
        <v>1.1560119533826787</v>
      </c>
      <c r="AE26" s="6">
        <v>-1.1560119533826787</v>
      </c>
      <c r="AF26" s="6">
        <v>-0.8257228238447705</v>
      </c>
      <c r="AG26" s="6">
        <v>-0.1651445647689541</v>
      </c>
      <c r="AH26" s="6">
        <v>-1.4863010829205867</v>
      </c>
      <c r="AI26" s="8"/>
      <c r="AJ26" s="6">
        <v>-1.9321777841432861</v>
      </c>
      <c r="AK26" s="6">
        <v>0.023342413687351234</v>
      </c>
      <c r="AL26" s="6">
        <v>0.18705444361375645</v>
      </c>
      <c r="AM26" s="6">
        <v>-0.09678157239300231</v>
      </c>
      <c r="AN26" s="6">
        <v>1.7493264439227496</v>
      </c>
      <c r="AO26" s="6">
        <v>-0.3425409103476636</v>
      </c>
      <c r="AP26" s="6">
        <v>-0.11502843999219657</v>
      </c>
      <c r="AQ26" s="6">
        <v>1.0682383855641915</v>
      </c>
      <c r="AR26" s="6">
        <v>0.3389437414921467</v>
      </c>
      <c r="AS26" s="6">
        <v>-0.8803767214040442</v>
      </c>
      <c r="AT26" s="8"/>
      <c r="AU26" s="6">
        <v>-1.8203517282339055</v>
      </c>
      <c r="AV26" s="6">
        <v>0.16197908138892486</v>
      </c>
      <c r="AW26" s="6">
        <v>0.62533417203828</v>
      </c>
      <c r="AX26" s="6">
        <v>-0.281172238640587</v>
      </c>
      <c r="AY26" s="6">
        <v>1.4853577264959343</v>
      </c>
      <c r="AZ26" s="6">
        <v>-0.3035876981395019</v>
      </c>
      <c r="BA26" s="6">
        <v>0.0374682984105543</v>
      </c>
      <c r="BB26" s="6">
        <v>1.0781200661008756</v>
      </c>
      <c r="BC26" s="6">
        <v>0.29725193699655306</v>
      </c>
      <c r="BD26" s="6">
        <v>-1.280399616417124</v>
      </c>
    </row>
    <row r="27">
      <c r="A27" s="2">
        <v>42035.0</v>
      </c>
      <c r="B27" s="8"/>
      <c r="C27" s="6">
        <v>-0.478427157</v>
      </c>
      <c r="D27" s="6">
        <v>-1.023984055</v>
      </c>
      <c r="E27" s="6">
        <v>-0.294228335</v>
      </c>
      <c r="F27" s="6">
        <v>-0.334728483</v>
      </c>
      <c r="G27" s="6">
        <v>1.264062553</v>
      </c>
      <c r="H27" s="6">
        <v>1.217393236</v>
      </c>
      <c r="I27" s="6">
        <v>-0.489826289</v>
      </c>
      <c r="J27" s="6">
        <v>1.713273774</v>
      </c>
      <c r="K27" s="6">
        <v>-0.662657159</v>
      </c>
      <c r="L27" s="6">
        <v>-0.910878084</v>
      </c>
      <c r="M27" s="8"/>
      <c r="N27" s="6">
        <v>0.49543369430686224</v>
      </c>
      <c r="O27" s="6">
        <v>0.8257228238447705</v>
      </c>
      <c r="P27" s="6">
        <v>-0.8257228238447705</v>
      </c>
      <c r="Q27" s="6">
        <v>-0.1651445647689541</v>
      </c>
      <c r="R27" s="6">
        <v>1.4863010829205867</v>
      </c>
      <c r="S27" s="6">
        <v>1.1560119533826787</v>
      </c>
      <c r="T27" s="6">
        <v>-1.4863010829205867</v>
      </c>
      <c r="U27" s="6">
        <v>0.1651445647689541</v>
      </c>
      <c r="V27" s="6">
        <v>-0.49543369430686224</v>
      </c>
      <c r="W27" s="6">
        <v>-1.1560119533826787</v>
      </c>
      <c r="X27" s="8"/>
      <c r="Y27" s="6">
        <v>-0.49543369430686224</v>
      </c>
      <c r="Z27" s="6">
        <v>0.1651445647689541</v>
      </c>
      <c r="AA27" s="6">
        <v>0.49543369430686224</v>
      </c>
      <c r="AB27" s="6">
        <v>0.8257228238447705</v>
      </c>
      <c r="AC27" s="6">
        <v>1.4863010829205867</v>
      </c>
      <c r="AD27" s="6">
        <v>1.1560119533826787</v>
      </c>
      <c r="AE27" s="6">
        <v>-1.1560119533826787</v>
      </c>
      <c r="AF27" s="6">
        <v>-0.8257228238447705</v>
      </c>
      <c r="AG27" s="6">
        <v>-0.1651445647689541</v>
      </c>
      <c r="AH27" s="6">
        <v>-1.4863010829205867</v>
      </c>
      <c r="AI27" s="8"/>
      <c r="AJ27" s="6">
        <v>-0.37943067604803943</v>
      </c>
      <c r="AK27" s="6">
        <v>0.6950361434797837</v>
      </c>
      <c r="AL27" s="6">
        <v>-1.1275794992199377</v>
      </c>
      <c r="AM27" s="6">
        <v>-1.178699257093118</v>
      </c>
      <c r="AN27" s="6">
        <v>-0.8532361798934136</v>
      </c>
      <c r="AO27" s="6">
        <v>0.6457900105925332</v>
      </c>
      <c r="AP27" s="6">
        <v>-0.7004874302148217</v>
      </c>
      <c r="AQ27" s="6">
        <v>1.1523677284945213</v>
      </c>
      <c r="AR27" s="6">
        <v>0.09087175611782666</v>
      </c>
      <c r="AS27" s="6">
        <v>1.655367403784667</v>
      </c>
      <c r="AT27" s="8"/>
      <c r="AU27" s="6">
        <v>-0.24127355080580484</v>
      </c>
      <c r="AV27" s="6">
        <v>-0.3011334946516232</v>
      </c>
      <c r="AW27" s="6">
        <v>-1.2986109384062767</v>
      </c>
      <c r="AX27" s="6">
        <v>-1.0636864239267185</v>
      </c>
      <c r="AY27" s="6">
        <v>0.5934205207296198</v>
      </c>
      <c r="AZ27" s="6">
        <v>0.7519278673493708</v>
      </c>
      <c r="BA27" s="6">
        <v>-1.0258027612604639</v>
      </c>
      <c r="BB27" s="6">
        <v>1.2778951981166098</v>
      </c>
      <c r="BC27" s="6">
        <v>-0.2340580762225206</v>
      </c>
      <c r="BD27" s="6">
        <v>1.541321659077806</v>
      </c>
    </row>
    <row r="28">
      <c r="A28" s="2">
        <v>42063.0</v>
      </c>
      <c r="B28" s="8"/>
      <c r="C28" s="6">
        <v>-0.421485743</v>
      </c>
      <c r="D28" s="6">
        <v>-1.023812379</v>
      </c>
      <c r="E28" s="6">
        <v>-0.281122817</v>
      </c>
      <c r="F28" s="6">
        <v>-0.364047464</v>
      </c>
      <c r="G28" s="6">
        <v>1.359376158</v>
      </c>
      <c r="H28" s="6">
        <v>1.008328858</v>
      </c>
      <c r="I28" s="6">
        <v>-0.467424361</v>
      </c>
      <c r="J28" s="6">
        <v>1.785183106</v>
      </c>
      <c r="K28" s="6">
        <v>-0.696015145</v>
      </c>
      <c r="L28" s="6">
        <v>-0.898980214</v>
      </c>
      <c r="M28" s="8"/>
      <c r="N28" s="6">
        <v>1.1560119533826787</v>
      </c>
      <c r="O28" s="6">
        <v>0.8257228238447705</v>
      </c>
      <c r="P28" s="6">
        <v>-0.8257228238447705</v>
      </c>
      <c r="Q28" s="6">
        <v>-0.49543369430686224</v>
      </c>
      <c r="R28" s="6">
        <v>1.4863010829205867</v>
      </c>
      <c r="S28" s="6">
        <v>0.49543369430686224</v>
      </c>
      <c r="T28" s="6">
        <v>-1.4863010829205867</v>
      </c>
      <c r="U28" s="6">
        <v>0.1651445647689541</v>
      </c>
      <c r="V28" s="6">
        <v>-0.1651445647689541</v>
      </c>
      <c r="W28" s="6">
        <v>-1.1560119533826787</v>
      </c>
      <c r="X28" s="8"/>
      <c r="Y28" s="6">
        <v>-0.8257228238447706</v>
      </c>
      <c r="Z28" s="6">
        <v>0.8257228238447706</v>
      </c>
      <c r="AA28" s="6">
        <v>0.16514456476895412</v>
      </c>
      <c r="AB28" s="6">
        <v>0.49543369430686235</v>
      </c>
      <c r="AC28" s="6">
        <v>1.486301082920587</v>
      </c>
      <c r="AD28" s="6">
        <v>1.1560119533826787</v>
      </c>
      <c r="AE28" s="6">
        <v>-1.1560119533826787</v>
      </c>
      <c r="AF28" s="6">
        <v>-0.49543369430686235</v>
      </c>
      <c r="AG28" s="6">
        <v>-0.16514456476895412</v>
      </c>
      <c r="AH28" s="6">
        <v>-1.486301082920587</v>
      </c>
      <c r="AI28" s="8"/>
      <c r="AJ28" s="6">
        <v>-0.0791356443722463</v>
      </c>
      <c r="AK28" s="6">
        <v>1.5481233656539162</v>
      </c>
      <c r="AL28" s="6">
        <v>-0.4125165130595639</v>
      </c>
      <c r="AM28" s="6">
        <v>-0.10945254515738351</v>
      </c>
      <c r="AN28" s="6">
        <v>-1.3835287834477663</v>
      </c>
      <c r="AO28" s="6">
        <v>-7.597440092956313E-4</v>
      </c>
      <c r="AP28" s="6">
        <v>-0.4694920721716247</v>
      </c>
      <c r="AQ28" s="6">
        <v>-1.2141160366334895</v>
      </c>
      <c r="AR28" s="6">
        <v>1.5882586265510625</v>
      </c>
      <c r="AS28" s="6">
        <v>0.532619346646391</v>
      </c>
      <c r="AT28" s="8"/>
      <c r="AU28" s="6">
        <v>-0.7987452505254119</v>
      </c>
      <c r="AV28" s="6">
        <v>-0.7572864874926237</v>
      </c>
      <c r="AW28" s="6">
        <v>-0.28312336016497347</v>
      </c>
      <c r="AX28" s="6">
        <v>0.8924075617100988</v>
      </c>
      <c r="AY28" s="6">
        <v>1.7344110378341457</v>
      </c>
      <c r="AZ28" s="6">
        <v>-0.24311550634777043</v>
      </c>
      <c r="BA28" s="6">
        <v>0.13567789637310868</v>
      </c>
      <c r="BB28" s="6">
        <v>1.3086020769570146</v>
      </c>
      <c r="BC28" s="6">
        <v>-1.2552971750396344</v>
      </c>
      <c r="BD28" s="6">
        <v>-0.7335307933039552</v>
      </c>
    </row>
    <row r="29">
      <c r="A29" s="2">
        <v>42094.0</v>
      </c>
      <c r="B29" s="8"/>
      <c r="C29" s="6">
        <v>-0.406338399</v>
      </c>
      <c r="D29" s="6">
        <v>-1.059409015</v>
      </c>
      <c r="E29" s="6">
        <v>-0.285177003</v>
      </c>
      <c r="F29" s="6">
        <v>-0.341231104</v>
      </c>
      <c r="G29" s="6">
        <v>1.3860905</v>
      </c>
      <c r="H29" s="6">
        <v>1.011359205</v>
      </c>
      <c r="I29" s="6">
        <v>-0.460415198</v>
      </c>
      <c r="J29" s="6">
        <v>1.751597676</v>
      </c>
      <c r="K29" s="6">
        <v>-0.708134785</v>
      </c>
      <c r="L29" s="6">
        <v>-0.888341876</v>
      </c>
      <c r="M29" s="8"/>
      <c r="N29" s="6">
        <v>1.1560119533826787</v>
      </c>
      <c r="O29" s="6">
        <v>1.4863010829205867</v>
      </c>
      <c r="P29" s="6">
        <v>-1.1560119533826787</v>
      </c>
      <c r="Q29" s="6">
        <v>-0.1651445647689541</v>
      </c>
      <c r="R29" s="6">
        <v>-0.8257228238447705</v>
      </c>
      <c r="S29" s="6">
        <v>0.8257228238447705</v>
      </c>
      <c r="T29" s="6">
        <v>-1.4863010829205867</v>
      </c>
      <c r="U29" s="6">
        <v>-0.49543369430686224</v>
      </c>
      <c r="V29" s="6">
        <v>0.49543369430686224</v>
      </c>
      <c r="W29" s="6">
        <v>0.1651445647689541</v>
      </c>
      <c r="X29" s="8"/>
      <c r="Y29" s="6">
        <v>-0.49543369430686224</v>
      </c>
      <c r="Z29" s="6">
        <v>0.8257228238447705</v>
      </c>
      <c r="AA29" s="6">
        <v>0.1651445647689541</v>
      </c>
      <c r="AB29" s="6">
        <v>0.49543369430686224</v>
      </c>
      <c r="AC29" s="6">
        <v>1.4863010829205867</v>
      </c>
      <c r="AD29" s="6">
        <v>1.1560119533826787</v>
      </c>
      <c r="AE29" s="6">
        <v>-1.1560119533826787</v>
      </c>
      <c r="AF29" s="6">
        <v>-0.8257228238447705</v>
      </c>
      <c r="AG29" s="6">
        <v>-0.1651445647689541</v>
      </c>
      <c r="AH29" s="6">
        <v>-1.4863010829205867</v>
      </c>
      <c r="AI29" s="8"/>
      <c r="AJ29" s="6">
        <v>0.48797597511941776</v>
      </c>
      <c r="AK29" s="6">
        <v>1.4370986591181112</v>
      </c>
      <c r="AL29" s="6">
        <v>-0.042312835053068966</v>
      </c>
      <c r="AM29" s="6">
        <v>-1.1938061092729273</v>
      </c>
      <c r="AN29" s="6">
        <v>-1.0613094429138694</v>
      </c>
      <c r="AO29" s="6">
        <v>-0.36024821431528514</v>
      </c>
      <c r="AP29" s="6">
        <v>-0.826783653922599</v>
      </c>
      <c r="AQ29" s="6">
        <v>-0.7638994796830373</v>
      </c>
      <c r="AR29" s="6">
        <v>1.3158607790282766</v>
      </c>
      <c r="AS29" s="6">
        <v>1.0074243218949825</v>
      </c>
      <c r="AT29" s="8"/>
      <c r="AU29" s="6">
        <v>-0.36429884014530245</v>
      </c>
      <c r="AV29" s="6">
        <v>1.790131720405047</v>
      </c>
      <c r="AW29" s="6">
        <v>-1.0805290035729123</v>
      </c>
      <c r="AX29" s="6">
        <v>-0.1250243785590465</v>
      </c>
      <c r="AY29" s="6">
        <v>-1.3848094239804458</v>
      </c>
      <c r="AZ29" s="6">
        <v>-0.7387186550552088</v>
      </c>
      <c r="BA29" s="6">
        <v>0.7045521486893178</v>
      </c>
      <c r="BB29" s="6">
        <v>-0.4274861059793601</v>
      </c>
      <c r="BC29" s="6">
        <v>0.7271685159935137</v>
      </c>
      <c r="BD29" s="6">
        <v>0.8990140222044019</v>
      </c>
    </row>
    <row r="30">
      <c r="A30" s="2">
        <v>42124.0</v>
      </c>
      <c r="B30" s="8"/>
      <c r="C30" s="6">
        <v>-0.33328096</v>
      </c>
      <c r="D30" s="6">
        <v>-1.086961403</v>
      </c>
      <c r="E30" s="6">
        <v>-0.418622803</v>
      </c>
      <c r="F30" s="6">
        <v>-0.243293447</v>
      </c>
      <c r="G30" s="6">
        <v>1.407981014</v>
      </c>
      <c r="H30" s="6">
        <v>1.118900839</v>
      </c>
      <c r="I30" s="6">
        <v>-0.492641167</v>
      </c>
      <c r="J30" s="6">
        <v>1.642225455</v>
      </c>
      <c r="K30" s="6">
        <v>-0.678527627</v>
      </c>
      <c r="L30" s="6">
        <v>-0.915779901</v>
      </c>
      <c r="M30" s="8"/>
      <c r="N30" s="6">
        <v>1.1560119533826787</v>
      </c>
      <c r="O30" s="6">
        <v>1.4863010829205867</v>
      </c>
      <c r="P30" s="6">
        <v>-0.8257228238447705</v>
      </c>
      <c r="Q30" s="6">
        <v>0.1651445647689541</v>
      </c>
      <c r="R30" s="6">
        <v>-1.1560119533826787</v>
      </c>
      <c r="S30" s="6">
        <v>0.8257228238447705</v>
      </c>
      <c r="T30" s="6">
        <v>-1.4863010829205867</v>
      </c>
      <c r="U30" s="6">
        <v>0.49543369430686224</v>
      </c>
      <c r="V30" s="6">
        <v>-0.49543369430686224</v>
      </c>
      <c r="W30" s="6">
        <v>-0.1651445647689541</v>
      </c>
      <c r="X30" s="8"/>
      <c r="Y30" s="6">
        <v>-0.49543369430686235</v>
      </c>
      <c r="Z30" s="6">
        <v>0.8257228238447706</v>
      </c>
      <c r="AA30" s="6">
        <v>0.16514456476895412</v>
      </c>
      <c r="AB30" s="6">
        <v>0.49543369430686235</v>
      </c>
      <c r="AC30" s="6">
        <v>1.486301082920587</v>
      </c>
      <c r="AD30" s="6">
        <v>1.1560119533826787</v>
      </c>
      <c r="AE30" s="6">
        <v>-1.486301082920587</v>
      </c>
      <c r="AF30" s="6">
        <v>-0.8257228238447706</v>
      </c>
      <c r="AG30" s="6">
        <v>-0.16514456476895412</v>
      </c>
      <c r="AH30" s="6">
        <v>-1.1560119533826787</v>
      </c>
      <c r="AI30" s="8"/>
      <c r="AJ30" s="6">
        <v>0.7085452319451857</v>
      </c>
      <c r="AK30" s="6">
        <v>-0.2598608455828524</v>
      </c>
      <c r="AL30" s="6">
        <v>-0.5879890828638621</v>
      </c>
      <c r="AM30" s="6">
        <v>1.735466755625404</v>
      </c>
      <c r="AN30" s="6">
        <v>0.21207979917250133</v>
      </c>
      <c r="AO30" s="6">
        <v>-1.724095603903593</v>
      </c>
      <c r="AP30" s="6">
        <v>-0.18854972210243423</v>
      </c>
      <c r="AQ30" s="6">
        <v>0.6648608333427812</v>
      </c>
      <c r="AR30" s="6">
        <v>-1.1230600201526715</v>
      </c>
      <c r="AS30" s="6">
        <v>0.5626026545195404</v>
      </c>
      <c r="AT30" s="8"/>
      <c r="AU30" s="6">
        <v>-0.29753913099522245</v>
      </c>
      <c r="AV30" s="6">
        <v>-1.1180420174689722</v>
      </c>
      <c r="AW30" s="6">
        <v>-0.32689569432125676</v>
      </c>
      <c r="AX30" s="6">
        <v>1.4479413524437112</v>
      </c>
      <c r="AY30" s="6">
        <v>1.0437842759390596</v>
      </c>
      <c r="AZ30" s="6">
        <v>-0.996789880598281</v>
      </c>
      <c r="BA30" s="6">
        <v>1.1926237774764483</v>
      </c>
      <c r="BB30" s="6">
        <v>0.7323956920336077</v>
      </c>
      <c r="BC30" s="6">
        <v>-0.7706947015373564</v>
      </c>
      <c r="BD30" s="6">
        <v>-0.9067836729717399</v>
      </c>
    </row>
    <row r="31">
      <c r="A31" s="2">
        <v>42155.0</v>
      </c>
      <c r="B31" s="8"/>
      <c r="C31" s="6">
        <v>-0.330772187</v>
      </c>
      <c r="D31" s="6">
        <v>-1.11507239</v>
      </c>
      <c r="E31" s="6">
        <v>-0.324436962</v>
      </c>
      <c r="F31" s="6">
        <v>-0.258169917</v>
      </c>
      <c r="G31" s="6">
        <v>1.402186896</v>
      </c>
      <c r="H31" s="6">
        <v>1.123672529</v>
      </c>
      <c r="I31" s="6">
        <v>-0.39756134</v>
      </c>
      <c r="J31" s="6">
        <v>1.610249576</v>
      </c>
      <c r="K31" s="6">
        <v>-0.725914439</v>
      </c>
      <c r="L31" s="6">
        <v>-0.984181765</v>
      </c>
      <c r="M31" s="8"/>
      <c r="N31" s="6">
        <v>1.4863010829205867</v>
      </c>
      <c r="O31" s="6">
        <v>1.1560119533826787</v>
      </c>
      <c r="P31" s="6">
        <v>-0.8257228238447705</v>
      </c>
      <c r="Q31" s="6">
        <v>-0.1651445647689541</v>
      </c>
      <c r="R31" s="6">
        <v>-1.1560119533826787</v>
      </c>
      <c r="S31" s="6">
        <v>0.1651445647689541</v>
      </c>
      <c r="T31" s="6">
        <v>-1.4863010829205867</v>
      </c>
      <c r="U31" s="6">
        <v>0.8257228238447705</v>
      </c>
      <c r="V31" s="6">
        <v>0.49543369430686224</v>
      </c>
      <c r="W31" s="6">
        <v>-0.49543369430686224</v>
      </c>
      <c r="X31" s="8"/>
      <c r="Y31" s="6">
        <v>-0.1651445647689541</v>
      </c>
      <c r="Z31" s="6">
        <v>0.49543369430686224</v>
      </c>
      <c r="AA31" s="6">
        <v>0.1651445647689541</v>
      </c>
      <c r="AB31" s="6">
        <v>0.8257228238447705</v>
      </c>
      <c r="AC31" s="6">
        <v>1.4863010829205867</v>
      </c>
      <c r="AD31" s="6">
        <v>1.1560119533826787</v>
      </c>
      <c r="AE31" s="6">
        <v>-1.4863010829205867</v>
      </c>
      <c r="AF31" s="6">
        <v>-0.8257228238447705</v>
      </c>
      <c r="AG31" s="6">
        <v>-0.49543369430686224</v>
      </c>
      <c r="AH31" s="6">
        <v>-1.1560119533826787</v>
      </c>
      <c r="AI31" s="8"/>
      <c r="AJ31" s="6">
        <v>0.13722628444963322</v>
      </c>
      <c r="AK31" s="6">
        <v>1.2048830660816716</v>
      </c>
      <c r="AL31" s="6">
        <v>0.19544121248761054</v>
      </c>
      <c r="AM31" s="6">
        <v>1.1594883394518198</v>
      </c>
      <c r="AN31" s="6">
        <v>-1.6954415167921828</v>
      </c>
      <c r="AO31" s="6">
        <v>-0.3463522662342051</v>
      </c>
      <c r="AP31" s="6">
        <v>-1.5599027223581243</v>
      </c>
      <c r="AQ31" s="6">
        <v>-0.1945782178360525</v>
      </c>
      <c r="AR31" s="6">
        <v>0.35338264724931606</v>
      </c>
      <c r="AS31" s="6">
        <v>0.7458531735005148</v>
      </c>
      <c r="AT31" s="8"/>
      <c r="AU31" s="6">
        <v>-0.8719084087077212</v>
      </c>
      <c r="AV31" s="6">
        <v>-0.4657101573956954</v>
      </c>
      <c r="AW31" s="6">
        <v>1.3657388682713396</v>
      </c>
      <c r="AX31" s="6">
        <v>2.0860965951495634</v>
      </c>
      <c r="AY31" s="6">
        <v>-0.43378525295587156</v>
      </c>
      <c r="AZ31" s="6">
        <v>-1.1515792162680702</v>
      </c>
      <c r="BA31" s="6">
        <v>0.07704515705347799</v>
      </c>
      <c r="BB31" s="6">
        <v>0.09094184532058262</v>
      </c>
      <c r="BC31" s="6">
        <v>-0.21699519865474545</v>
      </c>
      <c r="BD31" s="6">
        <v>-0.47984423181285835</v>
      </c>
    </row>
    <row r="32">
      <c r="A32" s="2">
        <v>42185.0</v>
      </c>
      <c r="B32" s="8"/>
      <c r="C32" s="6">
        <v>-0.16337843</v>
      </c>
      <c r="D32" s="6">
        <v>-1.247377461</v>
      </c>
      <c r="E32" s="6">
        <v>-0.323161288</v>
      </c>
      <c r="F32" s="6">
        <v>-0.112119617</v>
      </c>
      <c r="G32" s="6">
        <v>1.470445539</v>
      </c>
      <c r="H32" s="6">
        <v>1.374941263</v>
      </c>
      <c r="I32" s="6">
        <v>-0.331532446</v>
      </c>
      <c r="J32" s="6">
        <v>1.163264873</v>
      </c>
      <c r="K32" s="6">
        <v>-0.683001964</v>
      </c>
      <c r="L32" s="6">
        <v>-1.148080468</v>
      </c>
      <c r="M32" s="8"/>
      <c r="N32" s="6">
        <v>1.4863010829205867</v>
      </c>
      <c r="O32" s="6">
        <v>0.8257228238447705</v>
      </c>
      <c r="P32" s="6">
        <v>-0.8257228238447705</v>
      </c>
      <c r="Q32" s="6">
        <v>0.49543369430686224</v>
      </c>
      <c r="R32" s="6">
        <v>-1.1560119533826787</v>
      </c>
      <c r="S32" s="6">
        <v>-0.1651445647689541</v>
      </c>
      <c r="T32" s="6">
        <v>-1.4863010829205867</v>
      </c>
      <c r="U32" s="6">
        <v>0.1651445647689541</v>
      </c>
      <c r="V32" s="6">
        <v>1.1560119533826787</v>
      </c>
      <c r="W32" s="6">
        <v>-0.49543369430686224</v>
      </c>
      <c r="X32" s="8"/>
      <c r="Y32" s="6">
        <v>-0.1651445647689541</v>
      </c>
      <c r="Z32" s="6">
        <v>0.8257228238447705</v>
      </c>
      <c r="AA32" s="6">
        <v>0.49543369430686224</v>
      </c>
      <c r="AB32" s="6">
        <v>1.1560119533826787</v>
      </c>
      <c r="AC32" s="6">
        <v>1.4863010829205867</v>
      </c>
      <c r="AD32" s="6">
        <v>0.1651445647689541</v>
      </c>
      <c r="AE32" s="6">
        <v>-1.4863010829205867</v>
      </c>
      <c r="AF32" s="6">
        <v>-0.49543369430686224</v>
      </c>
      <c r="AG32" s="6">
        <v>-0.8257228238447705</v>
      </c>
      <c r="AH32" s="6">
        <v>-1.1560119533826787</v>
      </c>
      <c r="AI32" s="8"/>
      <c r="AJ32" s="6">
        <v>1.8283277379203058</v>
      </c>
      <c r="AK32" s="6">
        <v>-0.7884607013579599</v>
      </c>
      <c r="AL32" s="6">
        <v>0.23404466681370942</v>
      </c>
      <c r="AM32" s="6">
        <v>-0.24659016439733694</v>
      </c>
      <c r="AN32" s="6">
        <v>-0.061901628924081124</v>
      </c>
      <c r="AO32" s="6">
        <v>-0.6776391325533194</v>
      </c>
      <c r="AP32" s="6">
        <v>-0.24249415148463668</v>
      </c>
      <c r="AQ32" s="6">
        <v>-0.569668553492834</v>
      </c>
      <c r="AR32" s="6">
        <v>1.66506717121651</v>
      </c>
      <c r="AS32" s="6">
        <v>-1.1406852437403552</v>
      </c>
      <c r="AT32" s="8"/>
      <c r="AU32" s="6">
        <v>0.8799656956530101</v>
      </c>
      <c r="AV32" s="6">
        <v>-1.4691413488653753</v>
      </c>
      <c r="AW32" s="6">
        <v>0.8241907751152034</v>
      </c>
      <c r="AX32" s="6">
        <v>0.07394157426699624</v>
      </c>
      <c r="AY32" s="6">
        <v>0.9065732040660126</v>
      </c>
      <c r="AZ32" s="6">
        <v>-1.4012222101200855</v>
      </c>
      <c r="BA32" s="6">
        <v>0.05944965711276928</v>
      </c>
      <c r="BB32" s="6">
        <v>0.8093702528658138</v>
      </c>
      <c r="BC32" s="6">
        <v>0.5818216822713702</v>
      </c>
      <c r="BD32" s="6">
        <v>-1.2649492823657147</v>
      </c>
    </row>
    <row r="33">
      <c r="A33" s="2">
        <v>42216.0</v>
      </c>
      <c r="B33" s="8"/>
      <c r="C33" s="6">
        <v>-0.160028393</v>
      </c>
      <c r="D33" s="6">
        <v>-1.234161105</v>
      </c>
      <c r="E33" s="6">
        <v>-0.282389491</v>
      </c>
      <c r="F33" s="6">
        <v>-0.18987796</v>
      </c>
      <c r="G33" s="6">
        <v>1.500997443</v>
      </c>
      <c r="H33" s="6">
        <v>1.361190152</v>
      </c>
      <c r="I33" s="6">
        <v>-0.437494306</v>
      </c>
      <c r="J33" s="6">
        <v>1.183562172</v>
      </c>
      <c r="K33" s="6">
        <v>-0.62548517</v>
      </c>
      <c r="L33" s="6">
        <v>-1.116313344</v>
      </c>
      <c r="M33" s="8"/>
      <c r="N33" s="6">
        <v>1.4863010829205867</v>
      </c>
      <c r="O33" s="6">
        <v>0.8257228238447705</v>
      </c>
      <c r="P33" s="6">
        <v>-0.8257228238447705</v>
      </c>
      <c r="Q33" s="6">
        <v>0.1651445647689541</v>
      </c>
      <c r="R33" s="6">
        <v>-1.1560119533826787</v>
      </c>
      <c r="S33" s="6">
        <v>0.49543369430686224</v>
      </c>
      <c r="T33" s="6">
        <v>-1.4863010829205867</v>
      </c>
      <c r="U33" s="6">
        <v>-0.1651445647689541</v>
      </c>
      <c r="V33" s="6">
        <v>1.1560119533826787</v>
      </c>
      <c r="W33" s="6">
        <v>-0.49543369430686224</v>
      </c>
      <c r="X33" s="8"/>
      <c r="Y33" s="6">
        <v>0.1651445647689541</v>
      </c>
      <c r="Z33" s="6">
        <v>0.8257228238447705</v>
      </c>
      <c r="AA33" s="6">
        <v>0.49543369430686224</v>
      </c>
      <c r="AB33" s="6">
        <v>1.1560119533826787</v>
      </c>
      <c r="AC33" s="6">
        <v>1.4863010829205867</v>
      </c>
      <c r="AD33" s="6">
        <v>-0.8257228238447705</v>
      </c>
      <c r="AE33" s="6">
        <v>-1.4863010829205867</v>
      </c>
      <c r="AF33" s="6">
        <v>-0.1651445647689541</v>
      </c>
      <c r="AG33" s="6">
        <v>-0.49543369430686224</v>
      </c>
      <c r="AH33" s="6">
        <v>-1.1560119533826787</v>
      </c>
      <c r="AI33" s="8"/>
      <c r="AJ33" s="6">
        <v>-1.4369317153798329</v>
      </c>
      <c r="AK33" s="6">
        <v>1.1963631473688268</v>
      </c>
      <c r="AL33" s="6">
        <v>-1.5842922293713344</v>
      </c>
      <c r="AM33" s="6">
        <v>0.6661330684540204</v>
      </c>
      <c r="AN33" s="6">
        <v>-0.9041412423700164</v>
      </c>
      <c r="AO33" s="6">
        <v>0.433186933508895</v>
      </c>
      <c r="AP33" s="6">
        <v>0.5606132879320901</v>
      </c>
      <c r="AQ33" s="6">
        <v>-0.34032161774968617</v>
      </c>
      <c r="AR33" s="6">
        <v>0.45790746101712193</v>
      </c>
      <c r="AS33" s="6">
        <v>0.9514829065899137</v>
      </c>
      <c r="AT33" s="8"/>
      <c r="AU33" s="6">
        <v>-1.5297825106267142</v>
      </c>
      <c r="AV33" s="6">
        <v>-0.4319728737111995</v>
      </c>
      <c r="AW33" s="6">
        <v>-0.37437372916688455</v>
      </c>
      <c r="AX33" s="6">
        <v>1.1088475166579241</v>
      </c>
      <c r="AY33" s="6">
        <v>2.0076877413239824</v>
      </c>
      <c r="AZ33" s="6">
        <v>0.24668370996011865</v>
      </c>
      <c r="BA33" s="6">
        <v>0.22857829849681735</v>
      </c>
      <c r="BB33" s="6">
        <v>-0.1264973188158137</v>
      </c>
      <c r="BC33" s="6">
        <v>-0.17340739727506221</v>
      </c>
      <c r="BD33" s="6">
        <v>-0.9557634368431691</v>
      </c>
    </row>
    <row r="34">
      <c r="A34" s="2">
        <v>42247.0</v>
      </c>
      <c r="B34" s="8"/>
      <c r="C34" s="6">
        <v>-0.078555385</v>
      </c>
      <c r="D34" s="6">
        <v>-1.420464368</v>
      </c>
      <c r="E34" s="6">
        <v>-0.180256052</v>
      </c>
      <c r="F34" s="6">
        <v>-0.050071872</v>
      </c>
      <c r="G34" s="6">
        <v>1.345608557</v>
      </c>
      <c r="H34" s="6">
        <v>1.52342879</v>
      </c>
      <c r="I34" s="6">
        <v>-0.103237245</v>
      </c>
      <c r="J34" s="6">
        <v>0.899523959</v>
      </c>
      <c r="K34" s="6">
        <v>-0.727354274</v>
      </c>
      <c r="L34" s="6">
        <v>-1.20862211</v>
      </c>
      <c r="M34" s="8"/>
      <c r="N34" s="6">
        <v>1.4863010829205867</v>
      </c>
      <c r="O34" s="6">
        <v>-0.1651445647689541</v>
      </c>
      <c r="P34" s="6">
        <v>-0.8257228238447705</v>
      </c>
      <c r="Q34" s="6">
        <v>0.8257228238447705</v>
      </c>
      <c r="R34" s="6">
        <v>-1.1560119533826787</v>
      </c>
      <c r="S34" s="6">
        <v>1.1560119533826787</v>
      </c>
      <c r="T34" s="6">
        <v>-1.4863010829205867</v>
      </c>
      <c r="U34" s="6">
        <v>0.1651445647689541</v>
      </c>
      <c r="V34" s="6">
        <v>0.49543369430686224</v>
      </c>
      <c r="W34" s="6">
        <v>-0.49543369430686224</v>
      </c>
      <c r="X34" s="8"/>
      <c r="Y34" s="6">
        <v>0.49543369430686224</v>
      </c>
      <c r="Z34" s="6">
        <v>0.8257228238447705</v>
      </c>
      <c r="AA34" s="6">
        <v>-0.1651445647689541</v>
      </c>
      <c r="AB34" s="6">
        <v>1.1560119533826787</v>
      </c>
      <c r="AC34" s="6">
        <v>1.4863010829205867</v>
      </c>
      <c r="AD34" s="6">
        <v>-0.8257228238447705</v>
      </c>
      <c r="AE34" s="6">
        <v>-1.4863010829205867</v>
      </c>
      <c r="AF34" s="6">
        <v>-0.49543369430686224</v>
      </c>
      <c r="AG34" s="6">
        <v>0.1651445647689541</v>
      </c>
      <c r="AH34" s="6">
        <v>-1.1560119533826787</v>
      </c>
      <c r="AI34" s="8"/>
      <c r="AJ34" s="6">
        <v>-0.34560947353191224</v>
      </c>
      <c r="AK34" s="6">
        <v>-1.6801744800711422</v>
      </c>
      <c r="AL34" s="6">
        <v>0.9059714906306581</v>
      </c>
      <c r="AM34" s="6">
        <v>1.2324292862360575</v>
      </c>
      <c r="AN34" s="6">
        <v>-0.06073530736062319</v>
      </c>
      <c r="AO34" s="6">
        <v>-0.03716788953553789</v>
      </c>
      <c r="AP34" s="6">
        <v>1.2335340083313657</v>
      </c>
      <c r="AQ34" s="6">
        <v>0.633038955815725</v>
      </c>
      <c r="AR34" s="6">
        <v>-0.8384982899295843</v>
      </c>
      <c r="AS34" s="6">
        <v>-1.0427883005849965</v>
      </c>
      <c r="AT34" s="8"/>
      <c r="AU34" s="6">
        <v>-0.8339148646034586</v>
      </c>
      <c r="AV34" s="6">
        <v>-1.515002100268094</v>
      </c>
      <c r="AW34" s="6">
        <v>0.6819208058088684</v>
      </c>
      <c r="AX34" s="6">
        <v>1.2262753990272013</v>
      </c>
      <c r="AY34" s="6">
        <v>0.24955633474686487</v>
      </c>
      <c r="AZ34" s="6">
        <v>1.21349012480768</v>
      </c>
      <c r="BA34" s="6">
        <v>0.7612655644497766</v>
      </c>
      <c r="BB34" s="6">
        <v>0.1651619438873872</v>
      </c>
      <c r="BC34" s="6">
        <v>-0.9823574564395227</v>
      </c>
      <c r="BD34" s="6">
        <v>-0.9663957514166999</v>
      </c>
    </row>
    <row r="35">
      <c r="A35" s="2">
        <v>42277.0</v>
      </c>
      <c r="B35" s="8"/>
      <c r="C35" s="6">
        <v>-0.100855335</v>
      </c>
      <c r="D35" s="6">
        <v>-1.432356064</v>
      </c>
      <c r="E35" s="6">
        <v>-0.185511028</v>
      </c>
      <c r="F35" s="6">
        <v>-0.029318599</v>
      </c>
      <c r="G35" s="6">
        <v>1.286474995</v>
      </c>
      <c r="H35" s="6">
        <v>1.607794757</v>
      </c>
      <c r="I35" s="6">
        <v>-0.070174137</v>
      </c>
      <c r="J35" s="6">
        <v>0.841379384</v>
      </c>
      <c r="K35" s="6">
        <v>-0.722318709</v>
      </c>
      <c r="L35" s="6">
        <v>-1.195115265</v>
      </c>
      <c r="M35" s="8"/>
      <c r="N35" s="6">
        <v>0.49543369430686224</v>
      </c>
      <c r="O35" s="6">
        <v>-0.1651445647689541</v>
      </c>
      <c r="P35" s="6">
        <v>-0.8257228238447705</v>
      </c>
      <c r="Q35" s="6">
        <v>1.1560119533826787</v>
      </c>
      <c r="R35" s="6">
        <v>-1.1560119533826787</v>
      </c>
      <c r="S35" s="6">
        <v>1.4863010829205867</v>
      </c>
      <c r="T35" s="6">
        <v>-1.4863010829205867</v>
      </c>
      <c r="U35" s="6">
        <v>0.8257228238447705</v>
      </c>
      <c r="V35" s="6">
        <v>0.1651445647689541</v>
      </c>
      <c r="W35" s="6">
        <v>-0.49543369430686224</v>
      </c>
      <c r="X35" s="8"/>
      <c r="Y35" s="6">
        <v>0.49543369430686235</v>
      </c>
      <c r="Z35" s="6">
        <v>0.8257228238447706</v>
      </c>
      <c r="AA35" s="6">
        <v>-0.49543369430686235</v>
      </c>
      <c r="AB35" s="6">
        <v>1.1560119533826787</v>
      </c>
      <c r="AC35" s="6">
        <v>1.486301082920587</v>
      </c>
      <c r="AD35" s="6">
        <v>-0.8257228238447706</v>
      </c>
      <c r="AE35" s="6">
        <v>-1.1560119533826787</v>
      </c>
      <c r="AF35" s="6">
        <v>-0.16514456476895412</v>
      </c>
      <c r="AG35" s="6">
        <v>0.16514456476895412</v>
      </c>
      <c r="AH35" s="6">
        <v>-1.486301082920587</v>
      </c>
      <c r="AI35" s="8"/>
      <c r="AJ35" s="6">
        <v>-1.4298114254693999</v>
      </c>
      <c r="AK35" s="6">
        <v>-0.11915801923385716</v>
      </c>
      <c r="AL35" s="6">
        <v>-0.021599909002693686</v>
      </c>
      <c r="AM35" s="6">
        <v>-0.08547166142410716</v>
      </c>
      <c r="AN35" s="6">
        <v>-0.6340951280713478</v>
      </c>
      <c r="AO35" s="6">
        <v>2.3368420050503453</v>
      </c>
      <c r="AP35" s="6">
        <v>0.770214241875416</v>
      </c>
      <c r="AQ35" s="6">
        <v>0.05307331862467142</v>
      </c>
      <c r="AR35" s="6">
        <v>-0.6543941496959383</v>
      </c>
      <c r="AS35" s="6">
        <v>-0.2155992726530891</v>
      </c>
      <c r="AT35" s="8"/>
      <c r="AU35" s="6">
        <v>-0.8376819262971364</v>
      </c>
      <c r="AV35" s="6">
        <v>-0.6633296903022664</v>
      </c>
      <c r="AW35" s="6">
        <v>-0.2600261091977889</v>
      </c>
      <c r="AX35" s="6">
        <v>0.13945391329186063</v>
      </c>
      <c r="AY35" s="6">
        <v>-0.02140429156421348</v>
      </c>
      <c r="AZ35" s="6">
        <v>2.2180481920039834</v>
      </c>
      <c r="BA35" s="6">
        <v>0.946353927852271</v>
      </c>
      <c r="BB35" s="6">
        <v>-0.34828768785281417</v>
      </c>
      <c r="BC35" s="6">
        <v>-1.3435384126557839</v>
      </c>
      <c r="BD35" s="6">
        <v>0.17041208472188205</v>
      </c>
    </row>
    <row r="36">
      <c r="A36" s="2">
        <v>42308.0</v>
      </c>
      <c r="B36" s="8"/>
      <c r="C36" s="6">
        <v>-0.208874156</v>
      </c>
      <c r="D36" s="6">
        <v>-1.607475398</v>
      </c>
      <c r="E36" s="6">
        <v>-0.19119076</v>
      </c>
      <c r="F36" s="6">
        <v>0.210117748</v>
      </c>
      <c r="G36" s="6">
        <v>1.09603575</v>
      </c>
      <c r="H36" s="6">
        <v>1.656470555</v>
      </c>
      <c r="I36" s="6">
        <v>-0.098727328</v>
      </c>
      <c r="J36" s="6">
        <v>0.888126423</v>
      </c>
      <c r="K36" s="6">
        <v>-0.757401995</v>
      </c>
      <c r="L36" s="6">
        <v>-0.987080838</v>
      </c>
      <c r="M36" s="8"/>
      <c r="N36" s="6">
        <v>0.8257228238447705</v>
      </c>
      <c r="O36" s="6">
        <v>0.49543369430686224</v>
      </c>
      <c r="P36" s="6">
        <v>-0.8257228238447705</v>
      </c>
      <c r="Q36" s="6">
        <v>-0.1651445647689541</v>
      </c>
      <c r="R36" s="6">
        <v>-1.1560119533826787</v>
      </c>
      <c r="S36" s="6">
        <v>1.4863010829205867</v>
      </c>
      <c r="T36" s="6">
        <v>-1.4863010829205867</v>
      </c>
      <c r="U36" s="6">
        <v>1.1560119533826787</v>
      </c>
      <c r="V36" s="6">
        <v>0.1651445647689541</v>
      </c>
      <c r="W36" s="6">
        <v>-0.49543369430686224</v>
      </c>
      <c r="X36" s="8"/>
      <c r="Y36" s="6">
        <v>-0.1651445647689541</v>
      </c>
      <c r="Z36" s="6">
        <v>0.49543369430686224</v>
      </c>
      <c r="AA36" s="6">
        <v>-0.49543369430686224</v>
      </c>
      <c r="AB36" s="6">
        <v>1.1560119533826787</v>
      </c>
      <c r="AC36" s="6">
        <v>1.4863010829205867</v>
      </c>
      <c r="AD36" s="6">
        <v>-0.8257228238447705</v>
      </c>
      <c r="AE36" s="6">
        <v>-1.1560119533826787</v>
      </c>
      <c r="AF36" s="6">
        <v>0.8257228238447705</v>
      </c>
      <c r="AG36" s="6">
        <v>0.1651445647689541</v>
      </c>
      <c r="AH36" s="6">
        <v>-1.4863010829205867</v>
      </c>
      <c r="AI36" s="8"/>
      <c r="AJ36" s="6">
        <v>0.7329017066351327</v>
      </c>
      <c r="AK36" s="6">
        <v>1.9989975897429126</v>
      </c>
      <c r="AL36" s="6">
        <v>-0.5029093230277178</v>
      </c>
      <c r="AM36" s="6">
        <v>-1.1306012828697385</v>
      </c>
      <c r="AN36" s="6">
        <v>0.5156997616168146</v>
      </c>
      <c r="AO36" s="6">
        <v>-0.9621525736883814</v>
      </c>
      <c r="AP36" s="6">
        <v>-0.5325786685639687</v>
      </c>
      <c r="AQ36" s="6">
        <v>-0.8300447630162002</v>
      </c>
      <c r="AR36" s="6">
        <v>0.8646816366919283</v>
      </c>
      <c r="AS36" s="6">
        <v>-0.153994083520785</v>
      </c>
      <c r="AT36" s="8"/>
      <c r="AU36" s="6">
        <v>0.12317170729815471</v>
      </c>
      <c r="AV36" s="6">
        <v>2.000036895935685</v>
      </c>
      <c r="AW36" s="6">
        <v>-0.5907500120473297</v>
      </c>
      <c r="AX36" s="6">
        <v>0.17049060527243667</v>
      </c>
      <c r="AY36" s="6">
        <v>-0.8615928407874668</v>
      </c>
      <c r="AZ36" s="6">
        <v>1.2953463194043897</v>
      </c>
      <c r="BA36" s="6">
        <v>-0.7524382782954974</v>
      </c>
      <c r="BB36" s="6">
        <v>0.3472985775386948</v>
      </c>
      <c r="BC36" s="6">
        <v>-0.8804337921893797</v>
      </c>
      <c r="BD36" s="6">
        <v>-0.8511291821296849</v>
      </c>
    </row>
    <row r="37">
      <c r="A37" s="2">
        <v>42338.0</v>
      </c>
      <c r="B37" s="8"/>
      <c r="C37" s="6">
        <v>-0.206846746</v>
      </c>
      <c r="D37" s="6">
        <v>-1.617596194</v>
      </c>
      <c r="E37" s="6">
        <v>-0.224188364</v>
      </c>
      <c r="F37" s="6">
        <v>0.278465355</v>
      </c>
      <c r="G37" s="6">
        <v>1.103567995</v>
      </c>
      <c r="H37" s="6">
        <v>1.611751743</v>
      </c>
      <c r="I37" s="6">
        <v>-0.097536175</v>
      </c>
      <c r="J37" s="6">
        <v>0.90631224</v>
      </c>
      <c r="K37" s="6">
        <v>-0.758353269</v>
      </c>
      <c r="L37" s="6">
        <v>-0.995576584</v>
      </c>
      <c r="M37" s="8"/>
      <c r="N37" s="6">
        <v>1.1560119533826787</v>
      </c>
      <c r="O37" s="6">
        <v>0.49543369430686224</v>
      </c>
      <c r="P37" s="6">
        <v>-0.8257228238447705</v>
      </c>
      <c r="Q37" s="6">
        <v>-0.1651445647689541</v>
      </c>
      <c r="R37" s="6">
        <v>-1.1560119533826787</v>
      </c>
      <c r="S37" s="6">
        <v>0.8257228238447705</v>
      </c>
      <c r="T37" s="6">
        <v>-1.4863010829205867</v>
      </c>
      <c r="U37" s="6">
        <v>0.1651445647689541</v>
      </c>
      <c r="V37" s="6">
        <v>1.4863010829205867</v>
      </c>
      <c r="W37" s="6">
        <v>-0.49543369430686224</v>
      </c>
      <c r="X37" s="8"/>
      <c r="Y37" s="6">
        <v>0.49543369430686224</v>
      </c>
      <c r="Z37" s="6">
        <v>0.1651445647689541</v>
      </c>
      <c r="AA37" s="6">
        <v>-0.8257228238447705</v>
      </c>
      <c r="AB37" s="6">
        <v>1.1560119533826787</v>
      </c>
      <c r="AC37" s="6">
        <v>1.4863010829205867</v>
      </c>
      <c r="AD37" s="6">
        <v>-0.49543369430686224</v>
      </c>
      <c r="AE37" s="6">
        <v>-1.1560119533826787</v>
      </c>
      <c r="AF37" s="6">
        <v>0.8257228238447705</v>
      </c>
      <c r="AG37" s="6">
        <v>-0.1651445647689541</v>
      </c>
      <c r="AH37" s="6">
        <v>-1.4863010829205867</v>
      </c>
      <c r="AI37" s="8"/>
      <c r="AJ37" s="6">
        <v>1.9146706959097097</v>
      </c>
      <c r="AK37" s="6">
        <v>0.7829581849761992</v>
      </c>
      <c r="AL37" s="6">
        <v>0.12084369744415853</v>
      </c>
      <c r="AM37" s="6">
        <v>-1.751214308338533</v>
      </c>
      <c r="AN37" s="6">
        <v>-0.1345692932858842</v>
      </c>
      <c r="AO37" s="6">
        <v>-0.6650834629445344</v>
      </c>
      <c r="AP37" s="6">
        <v>-0.9742189018038503</v>
      </c>
      <c r="AQ37" s="6">
        <v>0.44016031650392223</v>
      </c>
      <c r="AR37" s="6">
        <v>0.15409222484377605</v>
      </c>
      <c r="AS37" s="6">
        <v>0.11236084669503593</v>
      </c>
      <c r="AT37" s="8"/>
      <c r="AU37" s="6">
        <v>0.6226258881728406</v>
      </c>
      <c r="AV37" s="6">
        <v>1.6827473225679483</v>
      </c>
      <c r="AW37" s="6">
        <v>-0.10643901370141996</v>
      </c>
      <c r="AX37" s="6">
        <v>-0.8201890965830559</v>
      </c>
      <c r="AY37" s="6">
        <v>-0.8209258078245488</v>
      </c>
      <c r="AZ37" s="6">
        <v>-1.6438085124162838</v>
      </c>
      <c r="BA37" s="6">
        <v>-0.6251838461179571</v>
      </c>
      <c r="BB37" s="6">
        <v>0.19437807587234665</v>
      </c>
      <c r="BC37" s="6">
        <v>0.4922563409122306</v>
      </c>
      <c r="BD37" s="6">
        <v>1.024538649117894</v>
      </c>
    </row>
    <row r="38">
      <c r="A38" s="2">
        <v>42369.0</v>
      </c>
      <c r="B38" s="8"/>
      <c r="C38" s="6">
        <v>-0.220257485</v>
      </c>
      <c r="D38" s="6">
        <v>-1.671886628</v>
      </c>
      <c r="E38" s="6">
        <v>-0.138057597</v>
      </c>
      <c r="F38" s="6">
        <v>0.331975813</v>
      </c>
      <c r="G38" s="6">
        <v>1.180486936</v>
      </c>
      <c r="H38" s="6">
        <v>1.454525193</v>
      </c>
      <c r="I38" s="6">
        <v>-0.033750518</v>
      </c>
      <c r="J38" s="6">
        <v>0.914693481</v>
      </c>
      <c r="K38" s="6">
        <v>-0.790652953</v>
      </c>
      <c r="L38" s="6">
        <v>-1.027076242</v>
      </c>
      <c r="M38" s="8"/>
      <c r="N38" s="6">
        <v>0.1651445647689541</v>
      </c>
      <c r="O38" s="6">
        <v>0.49543369430686224</v>
      </c>
      <c r="P38" s="6">
        <v>-0.8257228238447705</v>
      </c>
      <c r="Q38" s="6">
        <v>-0.1651445647689541</v>
      </c>
      <c r="R38" s="6">
        <v>-1.1560119533826787</v>
      </c>
      <c r="S38" s="6">
        <v>1.1560119533826787</v>
      </c>
      <c r="T38" s="6">
        <v>-1.4863010829205867</v>
      </c>
      <c r="U38" s="6">
        <v>0.8257228238447705</v>
      </c>
      <c r="V38" s="6">
        <v>1.4863010829205867</v>
      </c>
      <c r="W38" s="6">
        <v>-0.49543369430686224</v>
      </c>
      <c r="X38" s="8"/>
      <c r="Y38" s="6">
        <v>0.8257228238447705</v>
      </c>
      <c r="Z38" s="6">
        <v>0.1651445647689541</v>
      </c>
      <c r="AA38" s="6">
        <v>-1.1560119533826787</v>
      </c>
      <c r="AB38" s="6">
        <v>1.1560119533826787</v>
      </c>
      <c r="AC38" s="6">
        <v>1.4863010829205867</v>
      </c>
      <c r="AD38" s="6">
        <v>-0.49543369430686224</v>
      </c>
      <c r="AE38" s="6">
        <v>-0.8257228238447705</v>
      </c>
      <c r="AF38" s="6">
        <v>0.49543369430686224</v>
      </c>
      <c r="AG38" s="6">
        <v>-0.1651445647689541</v>
      </c>
      <c r="AH38" s="6">
        <v>-1.4863010829205867</v>
      </c>
      <c r="AI38" s="8"/>
      <c r="AJ38" s="6">
        <v>-2.0362207959660044</v>
      </c>
      <c r="AK38" s="6">
        <v>0.05827539012734407</v>
      </c>
      <c r="AL38" s="6">
        <v>0.45454931260215353</v>
      </c>
      <c r="AM38" s="6">
        <v>0.5469283481759328</v>
      </c>
      <c r="AN38" s="6">
        <v>0.6693093906937794</v>
      </c>
      <c r="AO38" s="6">
        <v>-0.9105594899808148</v>
      </c>
      <c r="AP38" s="6">
        <v>0.7320266468877005</v>
      </c>
      <c r="AQ38" s="6">
        <v>1.421118002064855</v>
      </c>
      <c r="AR38" s="6">
        <v>-0.27455741979434073</v>
      </c>
      <c r="AS38" s="6">
        <v>-0.6608693848106075</v>
      </c>
      <c r="AT38" s="8"/>
      <c r="AU38" s="6">
        <v>-0.7586763652595702</v>
      </c>
      <c r="AV38" s="6">
        <v>-0.36120992034415145</v>
      </c>
      <c r="AW38" s="6">
        <v>0.4211572585541469</v>
      </c>
      <c r="AX38" s="6">
        <v>0.6574019102062132</v>
      </c>
      <c r="AY38" s="6">
        <v>0.5385676966041522</v>
      </c>
      <c r="AZ38" s="6">
        <v>-1.0068953557237426</v>
      </c>
      <c r="BA38" s="6">
        <v>1.270413491020801</v>
      </c>
      <c r="BB38" s="6">
        <v>1.2090392252738684</v>
      </c>
      <c r="BC38" s="6">
        <v>-0.15884958066899293</v>
      </c>
      <c r="BD38" s="6">
        <v>-1.8109483596627272</v>
      </c>
    </row>
    <row r="39">
      <c r="A39" s="2">
        <v>42400.0</v>
      </c>
      <c r="B39" s="8"/>
      <c r="C39" s="6">
        <v>-0.225105159</v>
      </c>
      <c r="D39" s="6">
        <v>-1.620381066</v>
      </c>
      <c r="E39" s="6">
        <v>-0.133807371</v>
      </c>
      <c r="F39" s="6">
        <v>0.377068759</v>
      </c>
      <c r="G39" s="6">
        <v>1.266954046</v>
      </c>
      <c r="H39" s="6">
        <v>1.449293224</v>
      </c>
      <c r="I39" s="6">
        <v>-0.08318304</v>
      </c>
      <c r="J39" s="6">
        <v>0.837781036</v>
      </c>
      <c r="K39" s="6">
        <v>-0.893588203</v>
      </c>
      <c r="L39" s="6">
        <v>-0.975032228</v>
      </c>
      <c r="M39" s="8"/>
      <c r="N39" s="6">
        <v>0.8257228238447705</v>
      </c>
      <c r="O39" s="6">
        <v>0.1651445647689541</v>
      </c>
      <c r="P39" s="6">
        <v>-1.1560119533826787</v>
      </c>
      <c r="Q39" s="6">
        <v>0.49543369430686224</v>
      </c>
      <c r="R39" s="6">
        <v>-0.8257228238447705</v>
      </c>
      <c r="S39" s="6">
        <v>1.4863010829205867</v>
      </c>
      <c r="T39" s="6">
        <v>-1.4863010829205867</v>
      </c>
      <c r="U39" s="6">
        <v>1.1560119533826787</v>
      </c>
      <c r="V39" s="6">
        <v>-0.1651445647689541</v>
      </c>
      <c r="W39" s="6">
        <v>-0.49543369430686224</v>
      </c>
      <c r="X39" s="8"/>
      <c r="Y39" s="6">
        <v>0.1651445647689541</v>
      </c>
      <c r="Z39" s="6">
        <v>0.49543369430686224</v>
      </c>
      <c r="AA39" s="6">
        <v>-1.1560119533826787</v>
      </c>
      <c r="AB39" s="6">
        <v>1.1560119533826787</v>
      </c>
      <c r="AC39" s="6">
        <v>1.4863010829205867</v>
      </c>
      <c r="AD39" s="6">
        <v>-0.49543369430686224</v>
      </c>
      <c r="AE39" s="6">
        <v>-0.8257228238447705</v>
      </c>
      <c r="AF39" s="6">
        <v>0.8257228238447705</v>
      </c>
      <c r="AG39" s="6">
        <v>-0.1651445647689541</v>
      </c>
      <c r="AH39" s="6">
        <v>-1.4863010829205867</v>
      </c>
      <c r="AI39" s="8"/>
      <c r="AJ39" s="6">
        <v>-0.4644054822861838</v>
      </c>
      <c r="AK39" s="6">
        <v>-1.5028719035750304</v>
      </c>
      <c r="AL39" s="6">
        <v>-0.5327720413585972</v>
      </c>
      <c r="AM39" s="6">
        <v>1.073771069831839</v>
      </c>
      <c r="AN39" s="6">
        <v>1.51914461377937</v>
      </c>
      <c r="AO39" s="6">
        <v>-0.5748735506916612</v>
      </c>
      <c r="AP39" s="6">
        <v>-0.4022000243111211</v>
      </c>
      <c r="AQ39" s="6">
        <v>0.8279319072526596</v>
      </c>
      <c r="AR39" s="6">
        <v>-0.8667851151777449</v>
      </c>
      <c r="AS39" s="6">
        <v>0.9230605265364692</v>
      </c>
      <c r="AT39" s="8"/>
      <c r="AU39" s="6">
        <v>-1.0908054839842982</v>
      </c>
      <c r="AV39" s="6">
        <v>-0.9456696733854584</v>
      </c>
      <c r="AW39" s="6">
        <v>-0.4970802892848511</v>
      </c>
      <c r="AX39" s="6">
        <v>-0.14639945782845643</v>
      </c>
      <c r="AY39" s="6">
        <v>0.775844979975153</v>
      </c>
      <c r="AZ39" s="6">
        <v>2.1941292071303122</v>
      </c>
      <c r="BA39" s="6">
        <v>-0.02003773402168318</v>
      </c>
      <c r="BB39" s="6">
        <v>0.5311775953735419</v>
      </c>
      <c r="BC39" s="6">
        <v>-0.9608085892504202</v>
      </c>
      <c r="BD39" s="6">
        <v>0.15964944527615177</v>
      </c>
    </row>
    <row r="40">
      <c r="A40" s="2">
        <v>42429.0</v>
      </c>
      <c r="B40" s="8"/>
      <c r="C40" s="6">
        <v>-0.317088643</v>
      </c>
      <c r="D40" s="6">
        <v>-1.621707315</v>
      </c>
      <c r="E40" s="6">
        <v>-0.062072283</v>
      </c>
      <c r="F40" s="6">
        <v>0.443202051</v>
      </c>
      <c r="G40" s="6">
        <v>1.113427532</v>
      </c>
      <c r="H40" s="6">
        <v>1.539305554</v>
      </c>
      <c r="I40" s="6">
        <v>-0.115045945</v>
      </c>
      <c r="J40" s="6">
        <v>0.862687859</v>
      </c>
      <c r="K40" s="6">
        <v>-0.872349785</v>
      </c>
      <c r="L40" s="6">
        <v>-0.970359024</v>
      </c>
      <c r="M40" s="8"/>
      <c r="N40" s="6">
        <v>1.1560119533826787</v>
      </c>
      <c r="O40" s="6">
        <v>0.49543369430686224</v>
      </c>
      <c r="P40" s="6">
        <v>-1.1560119533826787</v>
      </c>
      <c r="Q40" s="6">
        <v>0.8257228238447705</v>
      </c>
      <c r="R40" s="6">
        <v>-0.1651445647689541</v>
      </c>
      <c r="S40" s="6">
        <v>1.4863010829205867</v>
      </c>
      <c r="T40" s="6">
        <v>-1.4863010829205867</v>
      </c>
      <c r="U40" s="6">
        <v>0.1651445647689541</v>
      </c>
      <c r="V40" s="6">
        <v>-0.8257228238447705</v>
      </c>
      <c r="W40" s="6">
        <v>-0.49543369430686224</v>
      </c>
      <c r="X40" s="8"/>
      <c r="Y40" s="6">
        <v>0.1651445647689541</v>
      </c>
      <c r="Z40" s="6">
        <v>0.49543369430686224</v>
      </c>
      <c r="AA40" s="6">
        <v>-1.1560119533826787</v>
      </c>
      <c r="AB40" s="6">
        <v>0.8257228238447705</v>
      </c>
      <c r="AC40" s="6">
        <v>1.4863010829205867</v>
      </c>
      <c r="AD40" s="6">
        <v>-0.49543369430686224</v>
      </c>
      <c r="AE40" s="6">
        <v>-0.8257228238447705</v>
      </c>
      <c r="AF40" s="6">
        <v>1.1560119533826787</v>
      </c>
      <c r="AG40" s="6">
        <v>-0.1651445647689541</v>
      </c>
      <c r="AH40" s="6">
        <v>-1.4863010829205867</v>
      </c>
      <c r="AI40" s="8"/>
      <c r="AJ40" s="6">
        <v>0.3210104973008391</v>
      </c>
      <c r="AK40" s="6">
        <v>-0.7966592922878666</v>
      </c>
      <c r="AL40" s="6">
        <v>-0.41902925691569304</v>
      </c>
      <c r="AM40" s="6">
        <v>-0.1092843340554298</v>
      </c>
      <c r="AN40" s="6">
        <v>0.05246127997559126</v>
      </c>
      <c r="AO40" s="6">
        <v>2.6584065310772487</v>
      </c>
      <c r="AP40" s="6">
        <v>-0.11397820040695894</v>
      </c>
      <c r="AQ40" s="6">
        <v>-0.2339951660666971</v>
      </c>
      <c r="AR40" s="6">
        <v>-0.5964382009715478</v>
      </c>
      <c r="AS40" s="6">
        <v>-0.7624938576494852</v>
      </c>
      <c r="AT40" s="8"/>
      <c r="AU40" s="6">
        <v>-0.6326428310618926</v>
      </c>
      <c r="AV40" s="6">
        <v>-1.0625104716198903</v>
      </c>
      <c r="AW40" s="6">
        <v>-0.14833225204282938</v>
      </c>
      <c r="AX40" s="6">
        <v>-0.09008046109112948</v>
      </c>
      <c r="AY40" s="6">
        <v>0.9452818283568769</v>
      </c>
      <c r="AZ40" s="6">
        <v>2.2820597180467788</v>
      </c>
      <c r="BA40" s="6">
        <v>0.14167701703247362</v>
      </c>
      <c r="BB40" s="6">
        <v>0.12459322131889038</v>
      </c>
      <c r="BC40" s="6">
        <v>-0.5715809750108953</v>
      </c>
      <c r="BD40" s="6">
        <v>-0.9884647939283809</v>
      </c>
    </row>
    <row r="41">
      <c r="A41" s="2">
        <v>42460.0</v>
      </c>
      <c r="B41" s="8"/>
      <c r="C41" s="6">
        <v>-0.364094602</v>
      </c>
      <c r="D41" s="6">
        <v>-1.54093896</v>
      </c>
      <c r="E41" s="6">
        <v>-0.116371484</v>
      </c>
      <c r="F41" s="6">
        <v>0.600002484</v>
      </c>
      <c r="G41" s="6">
        <v>1.128198147</v>
      </c>
      <c r="H41" s="6">
        <v>1.49276115</v>
      </c>
      <c r="I41" s="6">
        <v>-0.167159776</v>
      </c>
      <c r="J41" s="6">
        <v>0.874920302</v>
      </c>
      <c r="K41" s="6">
        <v>-1.007845975</v>
      </c>
      <c r="L41" s="6">
        <v>-0.899471286</v>
      </c>
      <c r="M41" s="8"/>
      <c r="N41" s="6">
        <v>1.1560119533826787</v>
      </c>
      <c r="O41" s="6">
        <v>0.1651445647689541</v>
      </c>
      <c r="P41" s="6">
        <v>-0.1651445647689541</v>
      </c>
      <c r="Q41" s="6">
        <v>0.8257228238447705</v>
      </c>
      <c r="R41" s="6">
        <v>-1.1560119533826787</v>
      </c>
      <c r="S41" s="6">
        <v>1.4863010829205867</v>
      </c>
      <c r="T41" s="6">
        <v>-0.49543369430686224</v>
      </c>
      <c r="U41" s="6">
        <v>0.49543369430686224</v>
      </c>
      <c r="V41" s="6">
        <v>-0.8257228238447705</v>
      </c>
      <c r="W41" s="6">
        <v>-1.4863010829205867</v>
      </c>
      <c r="X41" s="8"/>
      <c r="Y41" s="6">
        <v>-0.1651445647689541</v>
      </c>
      <c r="Z41" s="6">
        <v>0.49543369430686224</v>
      </c>
      <c r="AA41" s="6">
        <v>-1.1560119533826787</v>
      </c>
      <c r="AB41" s="6">
        <v>0.8257228238447705</v>
      </c>
      <c r="AC41" s="6">
        <v>1.4863010829205867</v>
      </c>
      <c r="AD41" s="6">
        <v>0.1651445647689541</v>
      </c>
      <c r="AE41" s="6">
        <v>-0.8257228238447705</v>
      </c>
      <c r="AF41" s="6">
        <v>1.1560119533826787</v>
      </c>
      <c r="AG41" s="6">
        <v>-0.49543369430686224</v>
      </c>
      <c r="AH41" s="6">
        <v>-1.4863010829205867</v>
      </c>
      <c r="AI41" s="8"/>
      <c r="AJ41" s="6">
        <v>-0.8370546672343981</v>
      </c>
      <c r="AK41" s="6">
        <v>-0.3214246780938352</v>
      </c>
      <c r="AL41" s="6">
        <v>1.2102500408057042</v>
      </c>
      <c r="AM41" s="6">
        <v>-0.5558198965228291</v>
      </c>
      <c r="AN41" s="6">
        <v>0.8390237105878872</v>
      </c>
      <c r="AO41" s="6">
        <v>0.42878899190273917</v>
      </c>
      <c r="AP41" s="6">
        <v>-0.31122441062959466</v>
      </c>
      <c r="AQ41" s="6">
        <v>0.053993949504742185</v>
      </c>
      <c r="AR41" s="6">
        <v>1.375613480699879</v>
      </c>
      <c r="AS41" s="6">
        <v>-1.882146521020295</v>
      </c>
      <c r="AT41" s="8"/>
      <c r="AU41" s="6">
        <v>0.3501980956640553</v>
      </c>
      <c r="AV41" s="6">
        <v>-0.3838669464449392</v>
      </c>
      <c r="AW41" s="6">
        <v>-0.2470765545891588</v>
      </c>
      <c r="AX41" s="6">
        <v>0.5203961675300095</v>
      </c>
      <c r="AY41" s="6">
        <v>1.2612357764414417</v>
      </c>
      <c r="AZ41" s="6">
        <v>0.29366372876818847</v>
      </c>
      <c r="BA41" s="6">
        <v>-1.1223097264355681</v>
      </c>
      <c r="BB41" s="6">
        <v>1.4536318396887862</v>
      </c>
      <c r="BC41" s="6">
        <v>-0.32506660153352285</v>
      </c>
      <c r="BD41" s="6">
        <v>-1.8008057790892982</v>
      </c>
    </row>
    <row r="42">
      <c r="A42" s="2">
        <v>42490.0</v>
      </c>
      <c r="B42" s="8"/>
      <c r="C42" s="6">
        <v>-0.380701033</v>
      </c>
      <c r="D42" s="6">
        <v>-1.524009413</v>
      </c>
      <c r="E42" s="6">
        <v>-0.080029901</v>
      </c>
      <c r="F42" s="6">
        <v>0.603551593</v>
      </c>
      <c r="G42" s="6">
        <v>1.031842964</v>
      </c>
      <c r="H42" s="6">
        <v>1.481204438</v>
      </c>
      <c r="I42" s="6">
        <v>-0.185923551</v>
      </c>
      <c r="J42" s="6">
        <v>0.992972418</v>
      </c>
      <c r="K42" s="6">
        <v>-1.007356709</v>
      </c>
      <c r="L42" s="6">
        <v>-0.931550805</v>
      </c>
      <c r="M42" s="8"/>
      <c r="N42" s="6">
        <v>0.8257228238447705</v>
      </c>
      <c r="O42" s="6">
        <v>0.49543369430686224</v>
      </c>
      <c r="P42" s="6">
        <v>-0.8257228238447705</v>
      </c>
      <c r="Q42" s="6">
        <v>1.1560119533826787</v>
      </c>
      <c r="R42" s="6">
        <v>0.1651445647689541</v>
      </c>
      <c r="S42" s="6">
        <v>1.4863010829205867</v>
      </c>
      <c r="T42" s="6">
        <v>-0.49543369430686224</v>
      </c>
      <c r="U42" s="6">
        <v>-0.1651445647689541</v>
      </c>
      <c r="V42" s="6">
        <v>-1.4863010829205867</v>
      </c>
      <c r="W42" s="6">
        <v>-1.1560119533826787</v>
      </c>
      <c r="X42" s="8"/>
      <c r="Y42" s="6">
        <v>-0.1651445647689541</v>
      </c>
      <c r="Z42" s="6">
        <v>0.1651445647689541</v>
      </c>
      <c r="AA42" s="6">
        <v>-0.8257228238447705</v>
      </c>
      <c r="AB42" s="6">
        <v>0.8257228238447705</v>
      </c>
      <c r="AC42" s="6">
        <v>1.4863010829205867</v>
      </c>
      <c r="AD42" s="6">
        <v>0.49543369430686224</v>
      </c>
      <c r="AE42" s="6">
        <v>-1.1560119533826787</v>
      </c>
      <c r="AF42" s="6">
        <v>1.1560119533826787</v>
      </c>
      <c r="AG42" s="6">
        <v>-0.49543369430686224</v>
      </c>
      <c r="AH42" s="6">
        <v>-1.4863010829205867</v>
      </c>
      <c r="AI42" s="8"/>
      <c r="AJ42" s="6">
        <v>0.2633635359413524</v>
      </c>
      <c r="AK42" s="6">
        <v>-0.19295809957208504</v>
      </c>
      <c r="AL42" s="6">
        <v>-0.5195251548151796</v>
      </c>
      <c r="AM42" s="6">
        <v>-0.05146143490303979</v>
      </c>
      <c r="AN42" s="6">
        <v>-0.8291160752867925</v>
      </c>
      <c r="AO42" s="6">
        <v>1.543127205045377</v>
      </c>
      <c r="AP42" s="6">
        <v>0.46740384330110035</v>
      </c>
      <c r="AQ42" s="6">
        <v>-2.0671046057849867</v>
      </c>
      <c r="AR42" s="6">
        <v>0.46962256725721574</v>
      </c>
      <c r="AS42" s="6">
        <v>0.9166482188170377</v>
      </c>
      <c r="AT42" s="8"/>
      <c r="AU42" s="6">
        <v>-0.7406294494894782</v>
      </c>
      <c r="AV42" s="6">
        <v>-0.9587894765622634</v>
      </c>
      <c r="AW42" s="6">
        <v>-0.3198385936518329</v>
      </c>
      <c r="AX42" s="6">
        <v>0.023229923175563962</v>
      </c>
      <c r="AY42" s="6">
        <v>1.8002711836571699</v>
      </c>
      <c r="AZ42" s="6">
        <v>1.5826278401181333</v>
      </c>
      <c r="BA42" s="6">
        <v>-0.5706861555764186</v>
      </c>
      <c r="BB42" s="6">
        <v>0.5978595271151053</v>
      </c>
      <c r="BC42" s="6">
        <v>-0.68718381295967</v>
      </c>
      <c r="BD42" s="6">
        <v>-0.7268609858263078</v>
      </c>
    </row>
    <row r="43">
      <c r="A43" s="2">
        <v>42521.0</v>
      </c>
      <c r="B43" s="8"/>
      <c r="C43" s="6">
        <v>-0.498395631</v>
      </c>
      <c r="D43" s="6">
        <v>-1.611588757</v>
      </c>
      <c r="E43" s="6">
        <v>0.078511865</v>
      </c>
      <c r="F43" s="6">
        <v>0.771300286</v>
      </c>
      <c r="G43" s="6">
        <v>1.24344665</v>
      </c>
      <c r="H43" s="6">
        <v>0.978456769</v>
      </c>
      <c r="I43" s="6">
        <v>-0.040564287</v>
      </c>
      <c r="J43" s="6">
        <v>1.049364182</v>
      </c>
      <c r="K43" s="6">
        <v>-1.037567551</v>
      </c>
      <c r="L43" s="6">
        <v>-0.932963525</v>
      </c>
      <c r="M43" s="8"/>
      <c r="N43" s="6">
        <v>0.8257228238447705</v>
      </c>
      <c r="O43" s="6">
        <v>0.49543369430686224</v>
      </c>
      <c r="P43" s="6">
        <v>-0.49543369430686224</v>
      </c>
      <c r="Q43" s="6">
        <v>1.1560119533826787</v>
      </c>
      <c r="R43" s="6">
        <v>0.1651445647689541</v>
      </c>
      <c r="S43" s="6">
        <v>1.4863010829205867</v>
      </c>
      <c r="T43" s="6">
        <v>-0.8257228238447705</v>
      </c>
      <c r="U43" s="6">
        <v>-0.1651445647689541</v>
      </c>
      <c r="V43" s="6">
        <v>-1.1560119533826787</v>
      </c>
      <c r="W43" s="6">
        <v>-1.4863010829205867</v>
      </c>
      <c r="X43" s="8"/>
      <c r="Y43" s="6">
        <v>-0.1651445647689541</v>
      </c>
      <c r="Z43" s="6">
        <v>0.1651445647689541</v>
      </c>
      <c r="AA43" s="6">
        <v>-0.49543369430686224</v>
      </c>
      <c r="AB43" s="6">
        <v>0.8257228238447705</v>
      </c>
      <c r="AC43" s="6">
        <v>1.4863010829205867</v>
      </c>
      <c r="AD43" s="6">
        <v>0.49543369430686224</v>
      </c>
      <c r="AE43" s="6">
        <v>-1.1560119533826787</v>
      </c>
      <c r="AF43" s="6">
        <v>1.1560119533826787</v>
      </c>
      <c r="AG43" s="6">
        <v>-0.8257228238447705</v>
      </c>
      <c r="AH43" s="6">
        <v>-1.4863010829205867</v>
      </c>
      <c r="AI43" s="8"/>
      <c r="AJ43" s="6">
        <v>0.7272495464456924</v>
      </c>
      <c r="AK43" s="6">
        <v>0.894702339082384</v>
      </c>
      <c r="AL43" s="6">
        <v>-0.9178353590359491</v>
      </c>
      <c r="AM43" s="6">
        <v>-0.5210892616966009</v>
      </c>
      <c r="AN43" s="6">
        <v>0.8318881991843015</v>
      </c>
      <c r="AO43" s="6">
        <v>-1.0460890191268668</v>
      </c>
      <c r="AP43" s="6">
        <v>-1.2217745420436392</v>
      </c>
      <c r="AQ43" s="6">
        <v>-0.914551845984011</v>
      </c>
      <c r="AR43" s="6">
        <v>0.8690947452438824</v>
      </c>
      <c r="AS43" s="6">
        <v>1.2984051979308082</v>
      </c>
      <c r="AT43" s="8"/>
      <c r="AU43" s="6">
        <v>-0.29481621980425615</v>
      </c>
      <c r="AV43" s="6">
        <v>-0.854093677180095</v>
      </c>
      <c r="AW43" s="6">
        <v>-0.6249219855696242</v>
      </c>
      <c r="AX43" s="6">
        <v>0.25686487196074365</v>
      </c>
      <c r="AY43" s="6">
        <v>0.7019791902900211</v>
      </c>
      <c r="AZ43" s="6">
        <v>-0.6557918454661946</v>
      </c>
      <c r="BA43" s="6">
        <v>-0.48640513958817566</v>
      </c>
      <c r="BB43" s="6">
        <v>-0.261061685409218</v>
      </c>
      <c r="BC43" s="6">
        <v>-0.3120049504806015</v>
      </c>
      <c r="BD43" s="6">
        <v>2.5302514412473975</v>
      </c>
    </row>
    <row r="44">
      <c r="A44" s="2">
        <v>42551.0</v>
      </c>
      <c r="B44" s="8"/>
      <c r="C44" s="6">
        <v>-0.441334659</v>
      </c>
      <c r="D44" s="6">
        <v>-1.659315947</v>
      </c>
      <c r="E44" s="6">
        <v>0.054319421</v>
      </c>
      <c r="F44" s="6">
        <v>0.812523407</v>
      </c>
      <c r="G44" s="6">
        <v>1.021706405</v>
      </c>
      <c r="H44" s="6">
        <v>1.110157557</v>
      </c>
      <c r="I44" s="6">
        <v>0.035845958</v>
      </c>
      <c r="J44" s="6">
        <v>1.055610688</v>
      </c>
      <c r="K44" s="6">
        <v>-1.088926837</v>
      </c>
      <c r="L44" s="6">
        <v>-0.900585992</v>
      </c>
      <c r="M44" s="8"/>
      <c r="N44" s="6">
        <v>0.1651445647689541</v>
      </c>
      <c r="O44" s="6">
        <v>-0.1651445647689541</v>
      </c>
      <c r="P44" s="6">
        <v>-0.8257228238447705</v>
      </c>
      <c r="Q44" s="6">
        <v>0.49543369430686224</v>
      </c>
      <c r="R44" s="6">
        <v>0.8257228238447705</v>
      </c>
      <c r="S44" s="6">
        <v>1.4863010829205867</v>
      </c>
      <c r="T44" s="6">
        <v>-0.49543369430686224</v>
      </c>
      <c r="U44" s="6">
        <v>1.1560119533826787</v>
      </c>
      <c r="V44" s="6">
        <v>-1.4863010829205867</v>
      </c>
      <c r="W44" s="6">
        <v>-1.1560119533826787</v>
      </c>
      <c r="X44" s="8"/>
      <c r="Y44" s="6">
        <v>-0.1651445647689541</v>
      </c>
      <c r="Z44" s="6">
        <v>0.1651445647689541</v>
      </c>
      <c r="AA44" s="6">
        <v>-0.49543369430686224</v>
      </c>
      <c r="AB44" s="6">
        <v>0.49543369430686224</v>
      </c>
      <c r="AC44" s="6">
        <v>1.4863010829205867</v>
      </c>
      <c r="AD44" s="6">
        <v>0.8257228238447705</v>
      </c>
      <c r="AE44" s="6">
        <v>-1.1560119533826787</v>
      </c>
      <c r="AF44" s="6">
        <v>1.1560119533826787</v>
      </c>
      <c r="AG44" s="6">
        <v>-0.8257228238447705</v>
      </c>
      <c r="AH44" s="6">
        <v>-1.4863010829205867</v>
      </c>
      <c r="AI44" s="8"/>
      <c r="AJ44" s="6">
        <v>-0.12946692672117785</v>
      </c>
      <c r="AK44" s="6">
        <v>-0.9712084565724837</v>
      </c>
      <c r="AL44" s="6">
        <v>0.19011417708332404</v>
      </c>
      <c r="AM44" s="6">
        <v>0.2962203146735467</v>
      </c>
      <c r="AN44" s="6">
        <v>1.2735911628436685</v>
      </c>
      <c r="AO44" s="6">
        <v>1.0860227002213232</v>
      </c>
      <c r="AP44" s="6">
        <v>0.41333640131627775</v>
      </c>
      <c r="AQ44" s="6">
        <v>0.7533565426141539</v>
      </c>
      <c r="AR44" s="6">
        <v>-1.7171888255764454</v>
      </c>
      <c r="AS44" s="6">
        <v>-1.1947770898821863</v>
      </c>
      <c r="AT44" s="8"/>
      <c r="AU44" s="6">
        <v>-1.1983202309691132</v>
      </c>
      <c r="AV44" s="6">
        <v>-1.2680556988517295</v>
      </c>
      <c r="AW44" s="6">
        <v>0.4265218247293311</v>
      </c>
      <c r="AX44" s="6">
        <v>-0.030764198290280168</v>
      </c>
      <c r="AY44" s="6">
        <v>1.9050944506114273</v>
      </c>
      <c r="AZ44" s="6">
        <v>-0.0977901543484964</v>
      </c>
      <c r="BA44" s="6">
        <v>0.33297416346003017</v>
      </c>
      <c r="BB44" s="6">
        <v>1.074110574632687</v>
      </c>
      <c r="BC44" s="6">
        <v>-0.24358883552579289</v>
      </c>
      <c r="BD44" s="6">
        <v>-0.9001818954480616</v>
      </c>
    </row>
    <row r="45">
      <c r="A45" s="2">
        <v>42582.0</v>
      </c>
      <c r="B45" s="8"/>
      <c r="C45" s="6">
        <v>-0.388670023</v>
      </c>
      <c r="D45" s="6">
        <v>-1.607281856</v>
      </c>
      <c r="E45" s="6">
        <v>0.085743816</v>
      </c>
      <c r="F45" s="6">
        <v>0.884630279</v>
      </c>
      <c r="G45" s="6">
        <v>0.967340786</v>
      </c>
      <c r="H45" s="6">
        <v>1.144061271</v>
      </c>
      <c r="I45" s="6">
        <v>-0.022651782</v>
      </c>
      <c r="J45" s="6">
        <v>1.018034425</v>
      </c>
      <c r="K45" s="6">
        <v>-1.159799147</v>
      </c>
      <c r="L45" s="6">
        <v>-0.921407767</v>
      </c>
      <c r="M45" s="8"/>
      <c r="N45" s="6">
        <v>0.1651445647689541</v>
      </c>
      <c r="O45" s="6">
        <v>-0.1651445647689541</v>
      </c>
      <c r="P45" s="6">
        <v>-0.49543369430686224</v>
      </c>
      <c r="Q45" s="6">
        <v>0.49543369430686224</v>
      </c>
      <c r="R45" s="6">
        <v>0.8257228238447705</v>
      </c>
      <c r="S45" s="6">
        <v>1.4863010829205867</v>
      </c>
      <c r="T45" s="6">
        <v>-0.8257228238447705</v>
      </c>
      <c r="U45" s="6">
        <v>1.1560119533826787</v>
      </c>
      <c r="V45" s="6">
        <v>-1.1560119533826787</v>
      </c>
      <c r="W45" s="6">
        <v>-1.4863010829205867</v>
      </c>
      <c r="X45" s="8"/>
      <c r="Y45" s="6">
        <v>-0.1651445647689541</v>
      </c>
      <c r="Z45" s="6">
        <v>0.1651445647689541</v>
      </c>
      <c r="AA45" s="6">
        <v>-0.49543369430686224</v>
      </c>
      <c r="AB45" s="6">
        <v>0.49543369430686224</v>
      </c>
      <c r="AC45" s="6">
        <v>1.4863010829205867</v>
      </c>
      <c r="AD45" s="6">
        <v>0.8257228238447705</v>
      </c>
      <c r="AE45" s="6">
        <v>-0.8257228238447705</v>
      </c>
      <c r="AF45" s="6">
        <v>1.1560119533826787</v>
      </c>
      <c r="AG45" s="6">
        <v>-1.1560119533826787</v>
      </c>
      <c r="AH45" s="6">
        <v>-1.4863010829205867</v>
      </c>
      <c r="AI45" s="8"/>
      <c r="AJ45" s="6">
        <v>-0.45946377231245356</v>
      </c>
      <c r="AK45" s="6">
        <v>2.1587963804296244</v>
      </c>
      <c r="AL45" s="6">
        <v>-0.23603713910364116</v>
      </c>
      <c r="AM45" s="6">
        <v>-1.466615763477143</v>
      </c>
      <c r="AN45" s="6">
        <v>-0.5029362466544991</v>
      </c>
      <c r="AO45" s="6">
        <v>-0.16180037073520337</v>
      </c>
      <c r="AP45" s="6">
        <v>-0.445982088482897</v>
      </c>
      <c r="AQ45" s="6">
        <v>-0.456661865235256</v>
      </c>
      <c r="AR45" s="6">
        <v>0.7561872202541461</v>
      </c>
      <c r="AS45" s="6">
        <v>0.8145136453173257</v>
      </c>
      <c r="AT45" s="8"/>
      <c r="AU45" s="6">
        <v>-1.0888227098176977</v>
      </c>
      <c r="AV45" s="6">
        <v>-0.8754214291716248</v>
      </c>
      <c r="AW45" s="6">
        <v>0.12472802489428868</v>
      </c>
      <c r="AX45" s="6">
        <v>-0.15630708103733937</v>
      </c>
      <c r="AY45" s="6">
        <v>0.6567781364460221</v>
      </c>
      <c r="AZ45" s="6">
        <v>2.192969773002132</v>
      </c>
      <c r="BA45" s="6">
        <v>0.35929566387434553</v>
      </c>
      <c r="BB45" s="6">
        <v>0.2647840849962251</v>
      </c>
      <c r="BC45" s="6">
        <v>-0.2510540191792958</v>
      </c>
      <c r="BD45" s="6">
        <v>-1.226950444007053</v>
      </c>
    </row>
    <row r="46">
      <c r="A46" s="2">
        <v>42613.0</v>
      </c>
      <c r="B46" s="8"/>
      <c r="C46" s="6">
        <v>-0.33265835</v>
      </c>
      <c r="D46" s="6">
        <v>-1.560231319</v>
      </c>
      <c r="E46" s="6">
        <v>0.071520488</v>
      </c>
      <c r="F46" s="6">
        <v>0.871445716</v>
      </c>
      <c r="G46" s="6">
        <v>1.030503724</v>
      </c>
      <c r="H46" s="6">
        <v>1.052799247</v>
      </c>
      <c r="I46" s="6">
        <v>0.022471861</v>
      </c>
      <c r="J46" s="6">
        <v>1.040147216</v>
      </c>
      <c r="K46" s="6">
        <v>-1.213202484</v>
      </c>
      <c r="L46" s="6">
        <v>-0.982796099</v>
      </c>
      <c r="M46" s="8"/>
      <c r="N46" s="6">
        <v>0.1651445647689541</v>
      </c>
      <c r="O46" s="6">
        <v>-0.1651445647689541</v>
      </c>
      <c r="P46" s="6">
        <v>-0.49543369430686224</v>
      </c>
      <c r="Q46" s="6">
        <v>0.49543369430686224</v>
      </c>
      <c r="R46" s="6">
        <v>1.1560119533826787</v>
      </c>
      <c r="S46" s="6">
        <v>1.4863010829205867</v>
      </c>
      <c r="T46" s="6">
        <v>-0.8257228238447705</v>
      </c>
      <c r="U46" s="6">
        <v>0.8257228238447705</v>
      </c>
      <c r="V46" s="6">
        <v>-1.4863010829205867</v>
      </c>
      <c r="W46" s="6">
        <v>-1.1560119533826787</v>
      </c>
      <c r="X46" s="8"/>
      <c r="Y46" s="6">
        <v>-0.1651445647689541</v>
      </c>
      <c r="Z46" s="6">
        <v>0.1651445647689541</v>
      </c>
      <c r="AA46" s="6">
        <v>-0.49543369430686224</v>
      </c>
      <c r="AB46" s="6">
        <v>0.49543369430686224</v>
      </c>
      <c r="AC46" s="6">
        <v>1.4863010829205867</v>
      </c>
      <c r="AD46" s="6">
        <v>0.8257228238447705</v>
      </c>
      <c r="AE46" s="6">
        <v>-0.8257228238447705</v>
      </c>
      <c r="AF46" s="6">
        <v>1.1560119533826787</v>
      </c>
      <c r="AG46" s="6">
        <v>-1.1560119533826787</v>
      </c>
      <c r="AH46" s="6">
        <v>-1.4863010829205867</v>
      </c>
      <c r="AI46" s="8"/>
      <c r="AJ46" s="6">
        <v>0.8683257292646497</v>
      </c>
      <c r="AK46" s="6">
        <v>0.7257571229481599</v>
      </c>
      <c r="AL46" s="6">
        <v>0.3174644218163666</v>
      </c>
      <c r="AM46" s="6">
        <v>-0.4525544149185694</v>
      </c>
      <c r="AN46" s="6">
        <v>-0.5732325078186686</v>
      </c>
      <c r="AO46" s="6">
        <v>1.2138816678222706</v>
      </c>
      <c r="AP46" s="6">
        <v>-1.6413255067094072</v>
      </c>
      <c r="AQ46" s="6">
        <v>-1.1072507264444444</v>
      </c>
      <c r="AR46" s="6">
        <v>-0.5360798876435181</v>
      </c>
      <c r="AS46" s="6">
        <v>1.1850141016831608</v>
      </c>
      <c r="AT46" s="8"/>
      <c r="AU46" s="6">
        <v>-1.2850257519465078</v>
      </c>
      <c r="AV46" s="6">
        <v>-0.3314240718039728</v>
      </c>
      <c r="AW46" s="6">
        <v>-0.0332673090158288</v>
      </c>
      <c r="AX46" s="6">
        <v>0.4035223960652055</v>
      </c>
      <c r="AY46" s="6">
        <v>2.1726239289108875</v>
      </c>
      <c r="AZ46" s="6">
        <v>0.24765564555039601</v>
      </c>
      <c r="BA46" s="6">
        <v>-0.17359036475041428</v>
      </c>
      <c r="BB46" s="6">
        <v>0.7718410593283787</v>
      </c>
      <c r="BC46" s="6">
        <v>-1.1062165710342222</v>
      </c>
      <c r="BD46" s="6">
        <v>-0.666118961303921</v>
      </c>
    </row>
    <row r="47">
      <c r="A47" s="2">
        <v>42643.0</v>
      </c>
      <c r="B47" s="8"/>
      <c r="C47" s="6">
        <v>-0.305655871</v>
      </c>
      <c r="D47" s="6">
        <v>-1.583157848</v>
      </c>
      <c r="E47" s="6">
        <v>0.078845852</v>
      </c>
      <c r="F47" s="6">
        <v>0.91016155</v>
      </c>
      <c r="G47" s="6">
        <v>1.082641925</v>
      </c>
      <c r="H47" s="6">
        <v>1.077602121</v>
      </c>
      <c r="I47" s="6">
        <v>0.062389922</v>
      </c>
      <c r="J47" s="6">
        <v>0.879288194</v>
      </c>
      <c r="K47" s="6">
        <v>-1.224625316</v>
      </c>
      <c r="L47" s="6">
        <v>-0.977490531</v>
      </c>
      <c r="M47" s="8"/>
      <c r="N47" s="6">
        <v>0.8257228238447705</v>
      </c>
      <c r="O47" s="6">
        <v>0.1651445647689541</v>
      </c>
      <c r="P47" s="6">
        <v>-0.49543369430686224</v>
      </c>
      <c r="Q47" s="6">
        <v>0.49543369430686224</v>
      </c>
      <c r="R47" s="6">
        <v>1.4863010829205867</v>
      </c>
      <c r="S47" s="6">
        <v>1.1560119533826787</v>
      </c>
      <c r="T47" s="6">
        <v>-0.8257228238447705</v>
      </c>
      <c r="U47" s="6">
        <v>-0.1651445647689541</v>
      </c>
      <c r="V47" s="6">
        <v>-1.4863010829205867</v>
      </c>
      <c r="W47" s="6">
        <v>-1.1560119533826787</v>
      </c>
      <c r="X47" s="8"/>
      <c r="Y47" s="6">
        <v>-0.1651445647689541</v>
      </c>
      <c r="Z47" s="6">
        <v>0.1651445647689541</v>
      </c>
      <c r="AA47" s="6">
        <v>-0.49543369430686224</v>
      </c>
      <c r="AB47" s="6">
        <v>0.49543369430686224</v>
      </c>
      <c r="AC47" s="6">
        <v>1.4863010829205867</v>
      </c>
      <c r="AD47" s="6">
        <v>0.8257228238447705</v>
      </c>
      <c r="AE47" s="6">
        <v>-0.8257228238447705</v>
      </c>
      <c r="AF47" s="6">
        <v>1.1560119533826787</v>
      </c>
      <c r="AG47" s="6">
        <v>-1.1560119533826787</v>
      </c>
      <c r="AH47" s="6">
        <v>-1.4863010829205867</v>
      </c>
      <c r="AI47" s="8"/>
      <c r="AJ47" s="6">
        <v>-0.37439144985252487</v>
      </c>
      <c r="AK47" s="6">
        <v>-1.0381169190272368</v>
      </c>
      <c r="AL47" s="6">
        <v>0.46300665536215546</v>
      </c>
      <c r="AM47" s="6">
        <v>0.5093417493885523</v>
      </c>
      <c r="AN47" s="6">
        <v>2.1460183216031528</v>
      </c>
      <c r="AO47" s="6">
        <v>-1.2440169756553592</v>
      </c>
      <c r="AP47" s="6">
        <v>0.4871995273049394</v>
      </c>
      <c r="AQ47" s="6">
        <v>0.32422697639694487</v>
      </c>
      <c r="AR47" s="6">
        <v>-0.6703621651639463</v>
      </c>
      <c r="AS47" s="6">
        <v>-0.6029057203566792</v>
      </c>
      <c r="AT47" s="8"/>
      <c r="AU47" s="6">
        <v>-0.312200669924079</v>
      </c>
      <c r="AV47" s="6">
        <v>-0.9362340144127028</v>
      </c>
      <c r="AW47" s="6">
        <v>0.5003363765458155</v>
      </c>
      <c r="AX47" s="6">
        <v>0.2036367999181881</v>
      </c>
      <c r="AY47" s="6">
        <v>2.2208818340439813</v>
      </c>
      <c r="AZ47" s="6">
        <v>-0.6829583769275387</v>
      </c>
      <c r="BA47" s="6">
        <v>-0.15125201170896843</v>
      </c>
      <c r="BB47" s="6">
        <v>0.8783171597674299</v>
      </c>
      <c r="BC47" s="6">
        <v>-0.6855939174693899</v>
      </c>
      <c r="BD47" s="6">
        <v>-1.0349331798327357</v>
      </c>
    </row>
    <row r="48">
      <c r="A48" s="2">
        <v>42674.0</v>
      </c>
      <c r="B48" s="8"/>
      <c r="C48" s="6">
        <v>-0.293693618</v>
      </c>
      <c r="D48" s="6">
        <v>-1.627995648</v>
      </c>
      <c r="E48" s="6">
        <v>0.097784993</v>
      </c>
      <c r="F48" s="6">
        <v>0.868858736</v>
      </c>
      <c r="G48" s="6">
        <v>0.993690191</v>
      </c>
      <c r="H48" s="6">
        <v>1.118301945</v>
      </c>
      <c r="I48" s="6">
        <v>0.052794976</v>
      </c>
      <c r="J48" s="6">
        <v>0.947326108</v>
      </c>
      <c r="K48" s="6">
        <v>-1.209287097</v>
      </c>
      <c r="L48" s="6">
        <v>-0.947780586</v>
      </c>
      <c r="M48" s="8"/>
      <c r="N48" s="6">
        <v>0.49543369430686224</v>
      </c>
      <c r="O48" s="6">
        <v>-0.49543369430686224</v>
      </c>
      <c r="P48" s="6">
        <v>-0.8257228238447705</v>
      </c>
      <c r="Q48" s="6">
        <v>0.1651445647689541</v>
      </c>
      <c r="R48" s="6">
        <v>1.1560119533826787</v>
      </c>
      <c r="S48" s="6">
        <v>0.8257228238447705</v>
      </c>
      <c r="T48" s="6">
        <v>-1.1560119533826787</v>
      </c>
      <c r="U48" s="6">
        <v>-0.1651445647689541</v>
      </c>
      <c r="V48" s="6">
        <v>1.4863010829205867</v>
      </c>
      <c r="W48" s="6">
        <v>-1.4863010829205867</v>
      </c>
      <c r="X48" s="8"/>
      <c r="Y48" s="6">
        <v>-0.1651445647689541</v>
      </c>
      <c r="Z48" s="6">
        <v>0.1651445647689541</v>
      </c>
      <c r="AA48" s="6">
        <v>-0.49543369430686224</v>
      </c>
      <c r="AB48" s="6">
        <v>0.49543369430686224</v>
      </c>
      <c r="AC48" s="6">
        <v>1.4863010829205867</v>
      </c>
      <c r="AD48" s="6">
        <v>0.8257228238447705</v>
      </c>
      <c r="AE48" s="6">
        <v>-0.8257228238447705</v>
      </c>
      <c r="AF48" s="6">
        <v>1.1560119533826787</v>
      </c>
      <c r="AG48" s="6">
        <v>-1.1560119533826787</v>
      </c>
      <c r="AH48" s="6">
        <v>-1.4863010829205867</v>
      </c>
      <c r="AI48" s="8"/>
      <c r="AJ48" s="6">
        <v>1.3450606730538421</v>
      </c>
      <c r="AK48" s="6">
        <v>-0.14784981500605623</v>
      </c>
      <c r="AL48" s="6">
        <v>-0.07532540525308797</v>
      </c>
      <c r="AM48" s="6">
        <v>0.37193463693978507</v>
      </c>
      <c r="AN48" s="6">
        <v>-1.0757392300056838</v>
      </c>
      <c r="AO48" s="6">
        <v>-1.6157091401474108</v>
      </c>
      <c r="AP48" s="6">
        <v>0.4057035014306812</v>
      </c>
      <c r="AQ48" s="6">
        <v>-1.1030617940947118</v>
      </c>
      <c r="AR48" s="6">
        <v>0.747013484691942</v>
      </c>
      <c r="AS48" s="6">
        <v>1.147973088390701</v>
      </c>
      <c r="AT48" s="8"/>
      <c r="AU48" s="6">
        <v>1.2256776488996266</v>
      </c>
      <c r="AV48" s="6">
        <v>-1.6488486869779306</v>
      </c>
      <c r="AW48" s="6">
        <v>-0.08105516103689969</v>
      </c>
      <c r="AX48" s="6">
        <v>0.6132377342089262</v>
      </c>
      <c r="AY48" s="6">
        <v>-0.1147930617370067</v>
      </c>
      <c r="AZ48" s="6">
        <v>-1.7253401848886716</v>
      </c>
      <c r="BA48" s="6">
        <v>1.0640218573274363</v>
      </c>
      <c r="BB48" s="6">
        <v>0.21988390171253958</v>
      </c>
      <c r="BC48" s="6">
        <v>0.47451946746498525</v>
      </c>
      <c r="BD48" s="6">
        <v>-0.027303514973003703</v>
      </c>
    </row>
    <row r="49">
      <c r="A49" s="2">
        <v>42704.0</v>
      </c>
      <c r="B49" s="8"/>
      <c r="C49" s="6">
        <v>-0.313431372</v>
      </c>
      <c r="D49" s="6">
        <v>-1.627243063</v>
      </c>
      <c r="E49" s="6">
        <v>0.08097579</v>
      </c>
      <c r="F49" s="6">
        <v>0.854002379</v>
      </c>
      <c r="G49" s="6">
        <v>0.927614848</v>
      </c>
      <c r="H49" s="6">
        <v>1.229520185</v>
      </c>
      <c r="I49" s="6">
        <v>0.038190813</v>
      </c>
      <c r="J49" s="6">
        <v>0.928736853</v>
      </c>
      <c r="K49" s="6">
        <v>-1.197070132</v>
      </c>
      <c r="L49" s="6">
        <v>-0.921296301</v>
      </c>
      <c r="M49" s="8"/>
      <c r="N49" s="6">
        <v>-0.1651445647689541</v>
      </c>
      <c r="O49" s="6">
        <v>-0.49543369430686224</v>
      </c>
      <c r="P49" s="6">
        <v>-0.8257228238447705</v>
      </c>
      <c r="Q49" s="6">
        <v>0.8257228238447705</v>
      </c>
      <c r="R49" s="6">
        <v>1.4863010829205867</v>
      </c>
      <c r="S49" s="6">
        <v>0.49543369430686224</v>
      </c>
      <c r="T49" s="6">
        <v>-1.1560119533826787</v>
      </c>
      <c r="U49" s="6">
        <v>0.1651445647689541</v>
      </c>
      <c r="V49" s="6">
        <v>1.1560119533826787</v>
      </c>
      <c r="W49" s="6">
        <v>-1.4863010829205867</v>
      </c>
      <c r="X49" s="8"/>
      <c r="Y49" s="6">
        <v>-0.49543369430686224</v>
      </c>
      <c r="Z49" s="6">
        <v>0.1651445647689541</v>
      </c>
      <c r="AA49" s="6">
        <v>-0.1651445647689541</v>
      </c>
      <c r="AB49" s="6">
        <v>0.49543369430686224</v>
      </c>
      <c r="AC49" s="6">
        <v>1.4863010829205867</v>
      </c>
      <c r="AD49" s="6">
        <v>0.8257228238447705</v>
      </c>
      <c r="AE49" s="6">
        <v>-0.8257228238447705</v>
      </c>
      <c r="AF49" s="6">
        <v>1.1560119533826787</v>
      </c>
      <c r="AG49" s="6">
        <v>-1.1560119533826787</v>
      </c>
      <c r="AH49" s="6">
        <v>-1.4863010829205867</v>
      </c>
      <c r="AI49" s="8"/>
      <c r="AJ49" s="6">
        <v>-0.3966985560574201</v>
      </c>
      <c r="AK49" s="6">
        <v>-0.5408258071716899</v>
      </c>
      <c r="AL49" s="6">
        <v>-0.15865379299420113</v>
      </c>
      <c r="AM49" s="6">
        <v>0.1926740295861883</v>
      </c>
      <c r="AN49" s="6">
        <v>0.711040977099599</v>
      </c>
      <c r="AO49" s="6">
        <v>-1.415910563137437</v>
      </c>
      <c r="AP49" s="6">
        <v>0.24674770897787082</v>
      </c>
      <c r="AQ49" s="6">
        <v>1.80240160598449</v>
      </c>
      <c r="AR49" s="6">
        <v>0.9133634620010183</v>
      </c>
      <c r="AS49" s="6">
        <v>-1.3541390642884183</v>
      </c>
      <c r="AT49" s="8"/>
      <c r="AU49" s="6">
        <v>-0.3202349927055248</v>
      </c>
      <c r="AV49" s="6">
        <v>-0.6140856764209431</v>
      </c>
      <c r="AW49" s="6">
        <v>-0.46746379888297784</v>
      </c>
      <c r="AX49" s="6">
        <v>-0.5609764379461173</v>
      </c>
      <c r="AY49" s="6">
        <v>1.040120634024205</v>
      </c>
      <c r="AZ49" s="6">
        <v>1.9640877760623803</v>
      </c>
      <c r="BA49" s="6">
        <v>-0.688701142376704</v>
      </c>
      <c r="BB49" s="6">
        <v>1.096357409225177</v>
      </c>
      <c r="BC49" s="6">
        <v>-0.3236903526278863</v>
      </c>
      <c r="BD49" s="6">
        <v>-1.125413418351604</v>
      </c>
    </row>
    <row r="50">
      <c r="A50" s="2">
        <v>42735.0</v>
      </c>
      <c r="B50" s="8"/>
      <c r="C50" s="6">
        <v>-0.35651074</v>
      </c>
      <c r="D50" s="6">
        <v>-1.580744453</v>
      </c>
      <c r="E50" s="6">
        <v>0.033662716</v>
      </c>
      <c r="F50" s="6">
        <v>0.790910988</v>
      </c>
      <c r="G50" s="6">
        <v>1.254047876</v>
      </c>
      <c r="H50" s="6">
        <v>1.035472996</v>
      </c>
      <c r="I50" s="6">
        <v>-0.035561884</v>
      </c>
      <c r="J50" s="6">
        <v>0.947195248</v>
      </c>
      <c r="K50" s="6">
        <v>-1.152242405</v>
      </c>
      <c r="L50" s="6">
        <v>-0.936230342</v>
      </c>
      <c r="M50" s="8"/>
      <c r="N50" s="6">
        <v>-0.1651445647689541</v>
      </c>
      <c r="O50" s="6">
        <v>-0.49543369430686224</v>
      </c>
      <c r="P50" s="6">
        <v>-0.8257228238447705</v>
      </c>
      <c r="Q50" s="6">
        <v>0.1651445647689541</v>
      </c>
      <c r="R50" s="6">
        <v>1.4863010829205867</v>
      </c>
      <c r="S50" s="6">
        <v>0.49543369430686224</v>
      </c>
      <c r="T50" s="6">
        <v>-1.1560119533826787</v>
      </c>
      <c r="U50" s="6">
        <v>0.8257228238447705</v>
      </c>
      <c r="V50" s="6">
        <v>1.1560119533826787</v>
      </c>
      <c r="W50" s="6">
        <v>-1.4863010829205867</v>
      </c>
      <c r="X50" s="8"/>
      <c r="Y50" s="6">
        <v>-0.49543369430686224</v>
      </c>
      <c r="Z50" s="6">
        <v>0.1651445647689541</v>
      </c>
      <c r="AA50" s="6">
        <v>-0.1651445647689541</v>
      </c>
      <c r="AB50" s="6">
        <v>0.49543369430686224</v>
      </c>
      <c r="AC50" s="6">
        <v>1.4863010829205867</v>
      </c>
      <c r="AD50" s="6">
        <v>0.8257228238447705</v>
      </c>
      <c r="AE50" s="6">
        <v>-0.8257228238447705</v>
      </c>
      <c r="AF50" s="6">
        <v>1.1560119533826787</v>
      </c>
      <c r="AG50" s="6">
        <v>-1.1560119533826787</v>
      </c>
      <c r="AH50" s="6">
        <v>-1.4863010829205867</v>
      </c>
      <c r="AI50" s="8"/>
      <c r="AJ50" s="6">
        <v>0.2708671185498505</v>
      </c>
      <c r="AK50" s="6">
        <v>1.3388100947727593</v>
      </c>
      <c r="AL50" s="6">
        <v>-0.23213318724590906</v>
      </c>
      <c r="AM50" s="6">
        <v>-0.5487827625234795</v>
      </c>
      <c r="AN50" s="6">
        <v>-2.0958789078444213</v>
      </c>
      <c r="AO50" s="6">
        <v>0.3815714739978289</v>
      </c>
      <c r="AP50" s="6">
        <v>0.05504505797420141</v>
      </c>
      <c r="AQ50" s="6">
        <v>-0.624533275428406</v>
      </c>
      <c r="AR50" s="6">
        <v>0.09933302272868795</v>
      </c>
      <c r="AS50" s="6">
        <v>1.355701365018888</v>
      </c>
      <c r="AT50" s="8"/>
      <c r="AU50" s="6">
        <v>1.3320314723526938</v>
      </c>
      <c r="AV50" s="6">
        <v>0.1061146301938914</v>
      </c>
      <c r="AW50" s="6">
        <v>-1.0103820091836333</v>
      </c>
      <c r="AX50" s="6">
        <v>-1.793336554974987</v>
      </c>
      <c r="AY50" s="6">
        <v>-0.37333707976710023</v>
      </c>
      <c r="AZ50" s="6">
        <v>0.47816738462692576</v>
      </c>
      <c r="BA50" s="6">
        <v>0.2795650957404998</v>
      </c>
      <c r="BB50" s="6">
        <v>0.1617821588847636</v>
      </c>
      <c r="BC50" s="6">
        <v>-0.6318027416090057</v>
      </c>
      <c r="BD50" s="6">
        <v>1.4511976437359493</v>
      </c>
    </row>
    <row r="51">
      <c r="A51" s="2">
        <v>42766.0</v>
      </c>
      <c r="B51" s="8"/>
      <c r="C51" s="6">
        <v>-0.345490027</v>
      </c>
      <c r="D51" s="6">
        <v>-1.526982842</v>
      </c>
      <c r="E51" s="6">
        <v>0.055213573</v>
      </c>
      <c r="F51" s="6">
        <v>0.783326579</v>
      </c>
      <c r="G51" s="6">
        <v>1.375593972</v>
      </c>
      <c r="H51" s="6">
        <v>0.878932475</v>
      </c>
      <c r="I51" s="6">
        <v>-0.069010609</v>
      </c>
      <c r="J51" s="6">
        <v>0.985766281</v>
      </c>
      <c r="K51" s="6">
        <v>-1.127415834</v>
      </c>
      <c r="L51" s="6">
        <v>-1.009933569</v>
      </c>
      <c r="M51" s="8"/>
      <c r="N51" s="6">
        <v>-0.1651445647689541</v>
      </c>
      <c r="O51" s="6">
        <v>-0.49543369430686224</v>
      </c>
      <c r="P51" s="6">
        <v>-0.8257228238447705</v>
      </c>
      <c r="Q51" s="6">
        <v>0.1651445647689541</v>
      </c>
      <c r="R51" s="6">
        <v>1.4863010829205867</v>
      </c>
      <c r="S51" s="6">
        <v>0.49543369430686224</v>
      </c>
      <c r="T51" s="6">
        <v>-1.1560119533826787</v>
      </c>
      <c r="U51" s="6">
        <v>0.8257228238447705</v>
      </c>
      <c r="V51" s="6">
        <v>1.1560119533826787</v>
      </c>
      <c r="W51" s="6">
        <v>-1.4863010829205867</v>
      </c>
      <c r="X51" s="8"/>
      <c r="Y51" s="6">
        <v>-0.49543369430686224</v>
      </c>
      <c r="Z51" s="6">
        <v>-0.1651445647689541</v>
      </c>
      <c r="AA51" s="6">
        <v>0.1651445647689541</v>
      </c>
      <c r="AB51" s="6">
        <v>0.49543369430686224</v>
      </c>
      <c r="AC51" s="6">
        <v>1.4863010829205867</v>
      </c>
      <c r="AD51" s="6">
        <v>0.8257228238447705</v>
      </c>
      <c r="AE51" s="6">
        <v>-0.8257228238447705</v>
      </c>
      <c r="AF51" s="6">
        <v>1.1560119533826787</v>
      </c>
      <c r="AG51" s="6">
        <v>-1.1560119533826787</v>
      </c>
      <c r="AH51" s="6">
        <v>-1.4863010829205867</v>
      </c>
      <c r="AI51" s="8"/>
      <c r="AJ51" s="6">
        <v>2.027174385709983</v>
      </c>
      <c r="AK51" s="6">
        <v>-1.0241016157996534</v>
      </c>
      <c r="AL51" s="6">
        <v>0.3507800828616385</v>
      </c>
      <c r="AM51" s="6">
        <v>-0.6744318942965458</v>
      </c>
      <c r="AN51" s="6">
        <v>0.9992113760421006</v>
      </c>
      <c r="AO51" s="6">
        <v>-0.15636062488650826</v>
      </c>
      <c r="AP51" s="6">
        <v>-0.2106219642967986</v>
      </c>
      <c r="AQ51" s="6">
        <v>-0.13204734139493704</v>
      </c>
      <c r="AR51" s="6">
        <v>0.2714402847606567</v>
      </c>
      <c r="AS51" s="6">
        <v>-1.4510426886999355</v>
      </c>
      <c r="AT51" s="8"/>
      <c r="AU51" s="6">
        <v>1.4962155486094366</v>
      </c>
      <c r="AV51" s="6">
        <v>-0.8338094327275153</v>
      </c>
      <c r="AW51" s="6">
        <v>-0.17289449989630049</v>
      </c>
      <c r="AX51" s="6">
        <v>-0.057748590960822924</v>
      </c>
      <c r="AY51" s="6">
        <v>1.6629082335797374</v>
      </c>
      <c r="AZ51" s="6">
        <v>0.47304712522489756</v>
      </c>
      <c r="BA51" s="6">
        <v>-0.46608324159929526</v>
      </c>
      <c r="BB51" s="6">
        <v>-0.6876754753731836</v>
      </c>
      <c r="BC51" s="6">
        <v>0.1158396974749433</v>
      </c>
      <c r="BD51" s="6">
        <v>-1.5297993643318966</v>
      </c>
    </row>
    <row r="52">
      <c r="A52" s="2">
        <v>42794.0</v>
      </c>
      <c r="B52" s="8"/>
      <c r="C52" s="6">
        <v>-0.373547804</v>
      </c>
      <c r="D52" s="6">
        <v>-1.509701382</v>
      </c>
      <c r="E52" s="6">
        <v>0.027276568</v>
      </c>
      <c r="F52" s="6">
        <v>0.782928121</v>
      </c>
      <c r="G52" s="6">
        <v>1.375546578</v>
      </c>
      <c r="H52" s="6">
        <v>0.87390173</v>
      </c>
      <c r="I52" s="6">
        <v>-0.014529688</v>
      </c>
      <c r="J52" s="6">
        <v>0.990970705</v>
      </c>
      <c r="K52" s="6">
        <v>-1.15422416</v>
      </c>
      <c r="L52" s="6">
        <v>-0.998620668</v>
      </c>
      <c r="M52" s="8"/>
      <c r="N52" s="6">
        <v>-0.1651445647689541</v>
      </c>
      <c r="O52" s="6">
        <v>0.1651445647689541</v>
      </c>
      <c r="P52" s="6">
        <v>-0.49543369430686224</v>
      </c>
      <c r="Q52" s="6">
        <v>0.49543369430686224</v>
      </c>
      <c r="R52" s="6">
        <v>1.4863010829205867</v>
      </c>
      <c r="S52" s="6">
        <v>1.1560119533826787</v>
      </c>
      <c r="T52" s="6">
        <v>-0.8257228238447705</v>
      </c>
      <c r="U52" s="6">
        <v>0.8257228238447705</v>
      </c>
      <c r="V52" s="6">
        <v>-1.4863010829205867</v>
      </c>
      <c r="W52" s="6">
        <v>-1.1560119533826787</v>
      </c>
      <c r="X52" s="8"/>
      <c r="Y52" s="6">
        <v>-0.49543369430686224</v>
      </c>
      <c r="Z52" s="6">
        <v>-0.8257228238447705</v>
      </c>
      <c r="AA52" s="6">
        <v>0.1651445647689541</v>
      </c>
      <c r="AB52" s="6">
        <v>0.49543369430686224</v>
      </c>
      <c r="AC52" s="6">
        <v>1.4863010829205867</v>
      </c>
      <c r="AD52" s="6">
        <v>0.8257228238447705</v>
      </c>
      <c r="AE52" s="6">
        <v>-0.1651445647689541</v>
      </c>
      <c r="AF52" s="6">
        <v>1.1560119533826787</v>
      </c>
      <c r="AG52" s="6">
        <v>-1.1560119533826787</v>
      </c>
      <c r="AH52" s="6">
        <v>-1.4863010829205867</v>
      </c>
      <c r="AI52" s="8"/>
      <c r="AJ52" s="6">
        <v>-0.32396304321907843</v>
      </c>
      <c r="AK52" s="6">
        <v>1.8528851978560543</v>
      </c>
      <c r="AL52" s="6">
        <v>0.2525690309807593</v>
      </c>
      <c r="AM52" s="6">
        <v>-0.01784002160375971</v>
      </c>
      <c r="AN52" s="6">
        <v>0.025680028928722873</v>
      </c>
      <c r="AO52" s="6">
        <v>1.1681203809264133</v>
      </c>
      <c r="AP52" s="6">
        <v>-0.937068218095747</v>
      </c>
      <c r="AQ52" s="6">
        <v>0.4097708693926789</v>
      </c>
      <c r="AR52" s="6">
        <v>-1.0851607349064964</v>
      </c>
      <c r="AS52" s="6">
        <v>-1.3449934902595455</v>
      </c>
      <c r="AT52" s="8"/>
      <c r="AU52" s="6">
        <v>-0.31456240614094755</v>
      </c>
      <c r="AV52" s="6">
        <v>2.063156105904414</v>
      </c>
      <c r="AW52" s="6">
        <v>-0.19205306247675227</v>
      </c>
      <c r="AX52" s="6">
        <v>-0.024128615101582603</v>
      </c>
      <c r="AY52" s="6">
        <v>1.1052880548596793</v>
      </c>
      <c r="AZ52" s="6">
        <v>-0.24079308744285044</v>
      </c>
      <c r="BA52" s="6">
        <v>-0.2066172855896636</v>
      </c>
      <c r="BB52" s="6">
        <v>0.32974731606982544</v>
      </c>
      <c r="BC52" s="6">
        <v>-1.2425467498106337</v>
      </c>
      <c r="BD52" s="6">
        <v>-1.2774902702714865</v>
      </c>
    </row>
    <row r="53">
      <c r="A53" s="2">
        <v>42825.0</v>
      </c>
      <c r="B53" s="8"/>
      <c r="C53" s="6">
        <v>-0.384542692</v>
      </c>
      <c r="D53" s="6">
        <v>-1.472514097</v>
      </c>
      <c r="E53" s="6">
        <v>0.012856578</v>
      </c>
      <c r="F53" s="6">
        <v>0.685333034</v>
      </c>
      <c r="G53" s="6">
        <v>1.427657492</v>
      </c>
      <c r="H53" s="6">
        <v>0.809205475</v>
      </c>
      <c r="I53" s="6">
        <v>-0.020482684</v>
      </c>
      <c r="J53" s="6">
        <v>1.091629554</v>
      </c>
      <c r="K53" s="6">
        <v>-1.173266243</v>
      </c>
      <c r="L53" s="6">
        <v>-0.975876417</v>
      </c>
      <c r="M53" s="8"/>
      <c r="N53" s="6">
        <v>0.1651445647689541</v>
      </c>
      <c r="O53" s="6">
        <v>-0.49543369430686224</v>
      </c>
      <c r="P53" s="6">
        <v>0.49543369430686224</v>
      </c>
      <c r="Q53" s="6">
        <v>0.8257228238447705</v>
      </c>
      <c r="R53" s="6">
        <v>1.1560119533826787</v>
      </c>
      <c r="S53" s="6">
        <v>1.4863010829205867</v>
      </c>
      <c r="T53" s="6">
        <v>-0.8257228238447705</v>
      </c>
      <c r="U53" s="6">
        <v>-0.1651445647689541</v>
      </c>
      <c r="V53" s="6">
        <v>-1.4863010829205867</v>
      </c>
      <c r="W53" s="6">
        <v>-1.1560119533826787</v>
      </c>
      <c r="X53" s="8"/>
      <c r="Y53" s="6">
        <v>-0.49543369430686224</v>
      </c>
      <c r="Z53" s="6">
        <v>-0.8257228238447705</v>
      </c>
      <c r="AA53" s="6">
        <v>0.1651445647689541</v>
      </c>
      <c r="AB53" s="6">
        <v>0.49543369430686224</v>
      </c>
      <c r="AC53" s="6">
        <v>1.4863010829205867</v>
      </c>
      <c r="AD53" s="6">
        <v>0.8257228238447705</v>
      </c>
      <c r="AE53" s="6">
        <v>-0.1651445647689541</v>
      </c>
      <c r="AF53" s="6">
        <v>1.1560119533826787</v>
      </c>
      <c r="AG53" s="6">
        <v>-1.1560119533826787</v>
      </c>
      <c r="AH53" s="6">
        <v>-1.4863010829205867</v>
      </c>
      <c r="AI53" s="8"/>
      <c r="AJ53" s="6">
        <v>0.10256101644691046</v>
      </c>
      <c r="AK53" s="6">
        <v>0.7535164312019965</v>
      </c>
      <c r="AL53" s="6">
        <v>-0.5249458922974042</v>
      </c>
      <c r="AM53" s="6">
        <v>0.047284994862588324</v>
      </c>
      <c r="AN53" s="6">
        <v>-1.4717996570548169</v>
      </c>
      <c r="AO53" s="6">
        <v>1.2358256589038368</v>
      </c>
      <c r="AP53" s="6">
        <v>-0.46508367577681997</v>
      </c>
      <c r="AQ53" s="6">
        <v>-1.5577494919215547</v>
      </c>
      <c r="AR53" s="6">
        <v>0.7994648264310393</v>
      </c>
      <c r="AS53" s="6">
        <v>1.0809257892042259</v>
      </c>
      <c r="AT53" s="8"/>
      <c r="AU53" s="6">
        <v>0.027079538055843146</v>
      </c>
      <c r="AV53" s="6">
        <v>0.3205424546648626</v>
      </c>
      <c r="AW53" s="6">
        <v>-1.104313200656975</v>
      </c>
      <c r="AX53" s="6">
        <v>-0.31532914142310214</v>
      </c>
      <c r="AY53" s="6">
        <v>-1.0166298799598061</v>
      </c>
      <c r="AZ53" s="6">
        <v>2.2054305665525074</v>
      </c>
      <c r="BA53" s="6">
        <v>-0.24055467327388397</v>
      </c>
      <c r="BB53" s="6">
        <v>-0.7375152961003105</v>
      </c>
      <c r="BC53" s="6">
        <v>-0.16408770618495477</v>
      </c>
      <c r="BD53" s="6">
        <v>1.0253773383258207</v>
      </c>
    </row>
    <row r="54">
      <c r="A54" s="2">
        <v>42855.0</v>
      </c>
      <c r="B54" s="8"/>
      <c r="C54" s="6">
        <v>-0.380032261</v>
      </c>
      <c r="D54" s="6">
        <v>-1.488042055</v>
      </c>
      <c r="E54" s="6">
        <v>0.022648298</v>
      </c>
      <c r="F54" s="6">
        <v>0.699692103</v>
      </c>
      <c r="G54" s="6">
        <v>1.424854518</v>
      </c>
      <c r="H54" s="6">
        <v>0.790723137</v>
      </c>
      <c r="I54" s="6">
        <v>-0.064724529</v>
      </c>
      <c r="J54" s="6">
        <v>1.112529413</v>
      </c>
      <c r="K54" s="6">
        <v>-1.135119961</v>
      </c>
      <c r="L54" s="6">
        <v>-0.982528665</v>
      </c>
      <c r="M54" s="8"/>
      <c r="N54" s="6">
        <v>-0.49543369430686224</v>
      </c>
      <c r="O54" s="6">
        <v>-0.1651445647689541</v>
      </c>
      <c r="P54" s="6">
        <v>-0.8257228238447705</v>
      </c>
      <c r="Q54" s="6">
        <v>0.49543369430686224</v>
      </c>
      <c r="R54" s="6">
        <v>0.8257228238447705</v>
      </c>
      <c r="S54" s="6">
        <v>1.1560119533826787</v>
      </c>
      <c r="T54" s="6">
        <v>-1.1560119533826787</v>
      </c>
      <c r="U54" s="6">
        <v>0.1651445647689541</v>
      </c>
      <c r="V54" s="6">
        <v>1.4863010829205867</v>
      </c>
      <c r="W54" s="6">
        <v>-1.4863010829205867</v>
      </c>
      <c r="X54" s="8"/>
      <c r="Y54" s="6">
        <v>-0.49543369430686224</v>
      </c>
      <c r="Z54" s="6">
        <v>-0.8257228238447705</v>
      </c>
      <c r="AA54" s="6">
        <v>0.1651445647689541</v>
      </c>
      <c r="AB54" s="6">
        <v>0.49543369430686224</v>
      </c>
      <c r="AC54" s="6">
        <v>1.4863010829205867</v>
      </c>
      <c r="AD54" s="6">
        <v>0.8257228238447705</v>
      </c>
      <c r="AE54" s="6">
        <v>-0.1651445647689541</v>
      </c>
      <c r="AF54" s="6">
        <v>1.1560119533826787</v>
      </c>
      <c r="AG54" s="6">
        <v>-1.1560119533826787</v>
      </c>
      <c r="AH54" s="6">
        <v>-1.4863010829205867</v>
      </c>
      <c r="AI54" s="8"/>
      <c r="AJ54" s="6">
        <v>0.35881174671846666</v>
      </c>
      <c r="AK54" s="6">
        <v>1.3399992756383958</v>
      </c>
      <c r="AL54" s="6">
        <v>-1.4231039750938919</v>
      </c>
      <c r="AM54" s="6">
        <v>-0.11381492798804888</v>
      </c>
      <c r="AN54" s="6">
        <v>-0.15592746604980667</v>
      </c>
      <c r="AO54" s="6">
        <v>0.5388139746871901</v>
      </c>
      <c r="AP54" s="6">
        <v>-1.2166390293095533</v>
      </c>
      <c r="AQ54" s="6">
        <v>-1.194049744725417</v>
      </c>
      <c r="AR54" s="6">
        <v>0.7379322811399067</v>
      </c>
      <c r="AS54" s="6">
        <v>1.1279778649827592</v>
      </c>
      <c r="AT54" s="8"/>
      <c r="AU54" s="6">
        <v>-0.10538146597450243</v>
      </c>
      <c r="AV54" s="6">
        <v>0.5922372940701497</v>
      </c>
      <c r="AW54" s="6">
        <v>0.23497444804156248</v>
      </c>
      <c r="AX54" s="6">
        <v>-0.923242296090477</v>
      </c>
      <c r="AY54" s="6">
        <v>1.2669846215912326</v>
      </c>
      <c r="AZ54" s="6">
        <v>1.4897747776024126</v>
      </c>
      <c r="BA54" s="6">
        <v>-1.8004593005121603</v>
      </c>
      <c r="BB54" s="6">
        <v>-0.1341072062253613</v>
      </c>
      <c r="BC54" s="6">
        <v>0.16582306885666726</v>
      </c>
      <c r="BD54" s="6">
        <v>-0.7866039413595184</v>
      </c>
    </row>
    <row r="55">
      <c r="A55" s="2">
        <v>42886.0</v>
      </c>
      <c r="B55" s="8"/>
      <c r="C55" s="6">
        <v>-0.313785964</v>
      </c>
      <c r="D55" s="6">
        <v>-1.50579102</v>
      </c>
      <c r="E55" s="6">
        <v>0.022088304</v>
      </c>
      <c r="F55" s="6">
        <v>0.704348425</v>
      </c>
      <c r="G55" s="6">
        <v>1.409395626</v>
      </c>
      <c r="H55" s="6">
        <v>0.773295979</v>
      </c>
      <c r="I55" s="6">
        <v>-0.075563767</v>
      </c>
      <c r="J55" s="6">
        <v>1.121682946</v>
      </c>
      <c r="K55" s="6">
        <v>-1.13389455</v>
      </c>
      <c r="L55" s="6">
        <v>-1.001775979</v>
      </c>
      <c r="M55" s="8"/>
      <c r="N55" s="6">
        <v>0.49543369430686224</v>
      </c>
      <c r="O55" s="6">
        <v>-0.1651445647689541</v>
      </c>
      <c r="P55" s="6">
        <v>-0.49543369430686224</v>
      </c>
      <c r="Q55" s="6">
        <v>0.8257228238447705</v>
      </c>
      <c r="R55" s="6">
        <v>1.1560119533826787</v>
      </c>
      <c r="S55" s="6">
        <v>1.4863010829205867</v>
      </c>
      <c r="T55" s="6">
        <v>-0.8257228238447705</v>
      </c>
      <c r="U55" s="6">
        <v>0.1651445647689541</v>
      </c>
      <c r="V55" s="6">
        <v>-1.4863010829205867</v>
      </c>
      <c r="W55" s="6">
        <v>-1.1560119533826787</v>
      </c>
      <c r="X55" s="8"/>
      <c r="Y55" s="6">
        <v>-0.49543369430686224</v>
      </c>
      <c r="Z55" s="6">
        <v>-0.8257228238447705</v>
      </c>
      <c r="AA55" s="6">
        <v>0.1651445647689541</v>
      </c>
      <c r="AB55" s="6">
        <v>0.49543369430686224</v>
      </c>
      <c r="AC55" s="6">
        <v>1.4863010829205867</v>
      </c>
      <c r="AD55" s="6">
        <v>0.8257228238447705</v>
      </c>
      <c r="AE55" s="6">
        <v>-0.1651445647689541</v>
      </c>
      <c r="AF55" s="6">
        <v>1.1560119533826787</v>
      </c>
      <c r="AG55" s="6">
        <v>-1.1560119533826787</v>
      </c>
      <c r="AH55" s="6">
        <v>-1.4863010829205867</v>
      </c>
      <c r="AI55" s="8"/>
      <c r="AJ55" s="6">
        <v>1.4532706119530168</v>
      </c>
      <c r="AK55" s="6">
        <v>0.9798921600346052</v>
      </c>
      <c r="AL55" s="6">
        <v>-0.18149186473085316</v>
      </c>
      <c r="AM55" s="6">
        <v>-0.09636312833979692</v>
      </c>
      <c r="AN55" s="6">
        <v>-0.176824692965169</v>
      </c>
      <c r="AO55" s="6">
        <v>-0.578429424577256</v>
      </c>
      <c r="AP55" s="6">
        <v>0.07596806969211405</v>
      </c>
      <c r="AQ55" s="6">
        <v>0.45002514191843085</v>
      </c>
      <c r="AR55" s="6">
        <v>-2.2776756924087684</v>
      </c>
      <c r="AS55" s="6">
        <v>0.3516288194236768</v>
      </c>
      <c r="AT55" s="8"/>
      <c r="AU55" s="6">
        <v>0.5289452446573977</v>
      </c>
      <c r="AV55" s="6">
        <v>0.49319798110133095</v>
      </c>
      <c r="AW55" s="6">
        <v>0.07767653289889302</v>
      </c>
      <c r="AX55" s="6">
        <v>-0.5388710950981546</v>
      </c>
      <c r="AY55" s="6">
        <v>0.009574263556663161</v>
      </c>
      <c r="AZ55" s="6">
        <v>-0.3793023647201492</v>
      </c>
      <c r="BA55" s="6">
        <v>-0.399637979488208</v>
      </c>
      <c r="BB55" s="6">
        <v>2.155301905371831</v>
      </c>
      <c r="BC55" s="6">
        <v>-1.790870713484594</v>
      </c>
      <c r="BD55" s="6">
        <v>-0.15601377479501174</v>
      </c>
    </row>
    <row r="56">
      <c r="A56" s="2">
        <v>42916.0</v>
      </c>
      <c r="B56" s="8"/>
      <c r="C56" s="6">
        <v>-0.358701096</v>
      </c>
      <c r="D56" s="6">
        <v>-1.554089517</v>
      </c>
      <c r="E56" s="6">
        <v>0.072389961</v>
      </c>
      <c r="F56" s="6">
        <v>0.746827636</v>
      </c>
      <c r="G56" s="6">
        <v>1.313504728</v>
      </c>
      <c r="H56" s="6">
        <v>0.738341586</v>
      </c>
      <c r="I56" s="6">
        <v>0.006699239</v>
      </c>
      <c r="J56" s="6">
        <v>1.163608533</v>
      </c>
      <c r="K56" s="6">
        <v>-1.104577735</v>
      </c>
      <c r="L56" s="6">
        <v>-1.024003336</v>
      </c>
      <c r="M56" s="8"/>
      <c r="N56" s="6">
        <v>0.49543369430686224</v>
      </c>
      <c r="O56" s="6">
        <v>-0.1651445647689541</v>
      </c>
      <c r="P56" s="6">
        <v>0.1651445647689541</v>
      </c>
      <c r="Q56" s="6">
        <v>1.1560119533826787</v>
      </c>
      <c r="R56" s="6">
        <v>-0.49543369430686224</v>
      </c>
      <c r="S56" s="6">
        <v>1.4863010829205867</v>
      </c>
      <c r="T56" s="6">
        <v>-0.8257228238447705</v>
      </c>
      <c r="U56" s="6">
        <v>0.8257228238447705</v>
      </c>
      <c r="V56" s="6">
        <v>-1.4863010829205867</v>
      </c>
      <c r="W56" s="6">
        <v>-1.1560119533826787</v>
      </c>
      <c r="X56" s="8"/>
      <c r="Y56" s="6">
        <v>-0.49543369430686224</v>
      </c>
      <c r="Z56" s="6">
        <v>-0.8257228238447705</v>
      </c>
      <c r="AA56" s="6">
        <v>0.1651445647689541</v>
      </c>
      <c r="AB56" s="6">
        <v>0.49543369430686224</v>
      </c>
      <c r="AC56" s="6">
        <v>1.4863010829205867</v>
      </c>
      <c r="AD56" s="6">
        <v>0.8257228238447705</v>
      </c>
      <c r="AE56" s="6">
        <v>-0.1651445647689541</v>
      </c>
      <c r="AF56" s="6">
        <v>1.1560119533826787</v>
      </c>
      <c r="AG56" s="6">
        <v>-1.1560119533826787</v>
      </c>
      <c r="AH56" s="6">
        <v>-1.4863010829205867</v>
      </c>
      <c r="AI56" s="8"/>
      <c r="AJ56" s="6">
        <v>-0.6478257550988393</v>
      </c>
      <c r="AK56" s="6">
        <v>0.016982985017540822</v>
      </c>
      <c r="AL56" s="6">
        <v>0.14632880128535808</v>
      </c>
      <c r="AM56" s="6">
        <v>0.6676141746827773</v>
      </c>
      <c r="AN56" s="6">
        <v>-0.35679051559338537</v>
      </c>
      <c r="AO56" s="6">
        <v>-1.9243007050864969</v>
      </c>
      <c r="AP56" s="6">
        <v>0.2931194823206087</v>
      </c>
      <c r="AQ56" s="6">
        <v>1.33741357880766</v>
      </c>
      <c r="AR56" s="6">
        <v>1.3058360863127123</v>
      </c>
      <c r="AS56" s="6">
        <v>-0.8383781326479354</v>
      </c>
      <c r="AT56" s="8"/>
      <c r="AU56" s="6">
        <v>-0.013388604567420932</v>
      </c>
      <c r="AV56" s="6">
        <v>-1.1326964169043683</v>
      </c>
      <c r="AW56" s="6">
        <v>0.5466890636973887</v>
      </c>
      <c r="AX56" s="6">
        <v>1.3141694241754156</v>
      </c>
      <c r="AY56" s="6">
        <v>-0.03643623463413301</v>
      </c>
      <c r="AZ56" s="6">
        <v>-1.3379975303200429</v>
      </c>
      <c r="BA56" s="6">
        <v>1.1219446233876889</v>
      </c>
      <c r="BB56" s="6">
        <v>0.933200694777214</v>
      </c>
      <c r="BC56" s="6">
        <v>-0.06685746496909013</v>
      </c>
      <c r="BD56" s="6">
        <v>-1.3286275546426525</v>
      </c>
    </row>
    <row r="57">
      <c r="A57" s="2">
        <v>42947.0</v>
      </c>
      <c r="B57" s="8"/>
      <c r="C57" s="6">
        <v>-0.35311833</v>
      </c>
      <c r="D57" s="6">
        <v>-1.547042065</v>
      </c>
      <c r="E57" s="6">
        <v>0.058044791</v>
      </c>
      <c r="F57" s="6">
        <v>0.743156075</v>
      </c>
      <c r="G57" s="6">
        <v>1.269879221</v>
      </c>
      <c r="H57" s="6">
        <v>0.801308144</v>
      </c>
      <c r="I57" s="6">
        <v>-0.012926458</v>
      </c>
      <c r="J57" s="6">
        <v>1.177800386</v>
      </c>
      <c r="K57" s="6">
        <v>-1.0865419</v>
      </c>
      <c r="L57" s="6">
        <v>-1.050559863</v>
      </c>
      <c r="M57" s="8"/>
      <c r="N57" s="6">
        <v>0.1651445647689541</v>
      </c>
      <c r="O57" s="6">
        <v>0.49543369430686224</v>
      </c>
      <c r="P57" s="6">
        <v>-0.1651445647689541</v>
      </c>
      <c r="Q57" s="6">
        <v>1.1560119533826787</v>
      </c>
      <c r="R57" s="6">
        <v>-0.8257228238447705</v>
      </c>
      <c r="S57" s="6">
        <v>1.4863010829205867</v>
      </c>
      <c r="T57" s="6">
        <v>-0.49543369430686224</v>
      </c>
      <c r="U57" s="6">
        <v>0.8257228238447705</v>
      </c>
      <c r="V57" s="6">
        <v>-1.4863010829205867</v>
      </c>
      <c r="W57" s="6">
        <v>-1.1560119533826787</v>
      </c>
      <c r="X57" s="8"/>
      <c r="Y57" s="6">
        <v>-0.49543369430686224</v>
      </c>
      <c r="Z57" s="6">
        <v>-0.8257228238447705</v>
      </c>
      <c r="AA57" s="6">
        <v>0.1651445647689541</v>
      </c>
      <c r="AB57" s="6">
        <v>0.49543369430686224</v>
      </c>
      <c r="AC57" s="6">
        <v>1.4863010829205867</v>
      </c>
      <c r="AD57" s="6">
        <v>0.8257228238447705</v>
      </c>
      <c r="AE57" s="6">
        <v>-0.1651445647689541</v>
      </c>
      <c r="AF57" s="6">
        <v>1.1560119533826787</v>
      </c>
      <c r="AG57" s="6">
        <v>-1.1560119533826787</v>
      </c>
      <c r="AH57" s="6">
        <v>-1.4863010829205867</v>
      </c>
      <c r="AI57" s="8"/>
      <c r="AJ57" s="6">
        <v>0.5918065584269055</v>
      </c>
      <c r="AK57" s="6">
        <v>0.20292068452287093</v>
      </c>
      <c r="AL57" s="6">
        <v>1.3029625967107799</v>
      </c>
      <c r="AM57" s="6">
        <v>0.9892340721062987</v>
      </c>
      <c r="AN57" s="6">
        <v>-1.123980186214844</v>
      </c>
      <c r="AO57" s="6">
        <v>-0.1418689563305472</v>
      </c>
      <c r="AP57" s="6">
        <v>-1.9177965421119014</v>
      </c>
      <c r="AQ57" s="6">
        <v>0.6505319547768067</v>
      </c>
      <c r="AR57" s="6">
        <v>0.16713662763508397</v>
      </c>
      <c r="AS57" s="6">
        <v>-0.7209468095214535</v>
      </c>
      <c r="AT57" s="8"/>
      <c r="AU57" s="6">
        <v>-0.1694836684000506</v>
      </c>
      <c r="AV57" s="6">
        <v>-0.9060570196229915</v>
      </c>
      <c r="AW57" s="6">
        <v>1.3211707479059709</v>
      </c>
      <c r="AX57" s="6">
        <v>1.9843985756255942</v>
      </c>
      <c r="AY57" s="6">
        <v>-0.6907356130050158</v>
      </c>
      <c r="AZ57" s="6">
        <v>-0.9230812646713938</v>
      </c>
      <c r="BA57" s="6">
        <v>-0.45130759709578266</v>
      </c>
      <c r="BB57" s="6">
        <v>0.6432881762488617</v>
      </c>
      <c r="BC57" s="6">
        <v>-0.09286815615216733</v>
      </c>
      <c r="BD57" s="6">
        <v>-0.7153241808330261</v>
      </c>
    </row>
    <row r="58">
      <c r="A58" s="2">
        <v>42978.0</v>
      </c>
      <c r="B58" s="8"/>
      <c r="C58" s="6">
        <v>-0.358090946</v>
      </c>
      <c r="D58" s="6">
        <v>-1.556376172</v>
      </c>
      <c r="E58" s="6">
        <v>0.073476875</v>
      </c>
      <c r="F58" s="6">
        <v>0.755599647</v>
      </c>
      <c r="G58" s="6">
        <v>1.233827465</v>
      </c>
      <c r="H58" s="6">
        <v>0.792851382</v>
      </c>
      <c r="I58" s="6">
        <v>0.009179787</v>
      </c>
      <c r="J58" s="6">
        <v>1.193160978</v>
      </c>
      <c r="K58" s="6">
        <v>-1.093037305</v>
      </c>
      <c r="L58" s="6">
        <v>-1.050591711</v>
      </c>
      <c r="M58" s="8"/>
      <c r="N58" s="6">
        <v>0.1651445647689541</v>
      </c>
      <c r="O58" s="6">
        <v>-0.1651445647689541</v>
      </c>
      <c r="P58" s="6">
        <v>-0.49543369430686224</v>
      </c>
      <c r="Q58" s="6">
        <v>1.4863010829205867</v>
      </c>
      <c r="R58" s="6">
        <v>0.8257228238447705</v>
      </c>
      <c r="S58" s="6">
        <v>1.1560119533826787</v>
      </c>
      <c r="T58" s="6">
        <v>-0.8257228238447705</v>
      </c>
      <c r="U58" s="6">
        <v>0.49543369430686224</v>
      </c>
      <c r="V58" s="6">
        <v>-1.4863010829205867</v>
      </c>
      <c r="W58" s="6">
        <v>-1.1560119533826787</v>
      </c>
      <c r="X58" s="8"/>
      <c r="Y58" s="6">
        <v>-0.1651445647689541</v>
      </c>
      <c r="Z58" s="6">
        <v>-0.8257228238447705</v>
      </c>
      <c r="AA58" s="6">
        <v>0.1651445647689541</v>
      </c>
      <c r="AB58" s="6">
        <v>0.49543369430686224</v>
      </c>
      <c r="AC58" s="6">
        <v>1.4863010829205867</v>
      </c>
      <c r="AD58" s="6">
        <v>0.8257228238447705</v>
      </c>
      <c r="AE58" s="6">
        <v>-0.49543369430686224</v>
      </c>
      <c r="AF58" s="6">
        <v>1.1560119533826787</v>
      </c>
      <c r="AG58" s="6">
        <v>-1.1560119533826787</v>
      </c>
      <c r="AH58" s="6">
        <v>-1.4863010829205867</v>
      </c>
      <c r="AI58" s="8"/>
      <c r="AJ58" s="6">
        <v>-0.4530351413111611</v>
      </c>
      <c r="AK58" s="6">
        <v>-0.4390658342753686</v>
      </c>
      <c r="AL58" s="6">
        <v>-0.9822088752283046</v>
      </c>
      <c r="AM58" s="6">
        <v>-0.19984479446465112</v>
      </c>
      <c r="AN58" s="6">
        <v>-0.7563082746320333</v>
      </c>
      <c r="AO58" s="6">
        <v>1.8433977238359287</v>
      </c>
      <c r="AP58" s="6">
        <v>1.1627788658854032</v>
      </c>
      <c r="AQ58" s="6">
        <v>0.5358546875834812</v>
      </c>
      <c r="AR58" s="6">
        <v>-1.2871356328106103</v>
      </c>
      <c r="AS58" s="6">
        <v>0.5755672754173153</v>
      </c>
      <c r="AT58" s="8"/>
      <c r="AU58" s="6">
        <v>-1.3370326121550344</v>
      </c>
      <c r="AV58" s="6">
        <v>-0.8686550105074275</v>
      </c>
      <c r="AW58" s="6">
        <v>-0.49941593117481475</v>
      </c>
      <c r="AX58" s="6">
        <v>-0.4162040710940607</v>
      </c>
      <c r="AY58" s="6">
        <v>0.3367641466013022</v>
      </c>
      <c r="AZ58" s="6">
        <v>1.751031893438371</v>
      </c>
      <c r="BA58" s="6">
        <v>1.2275807020609708</v>
      </c>
      <c r="BB58" s="6">
        <v>0.5828282017293166</v>
      </c>
      <c r="BC58" s="6">
        <v>-0.9830870237152801</v>
      </c>
      <c r="BD58" s="6">
        <v>0.20618970481665258</v>
      </c>
    </row>
    <row r="59">
      <c r="A59" s="2">
        <v>43008.0</v>
      </c>
      <c r="B59" s="8"/>
      <c r="C59" s="6">
        <v>-0.448253162</v>
      </c>
      <c r="D59" s="6">
        <v>-1.588482316</v>
      </c>
      <c r="E59" s="6">
        <v>0.115598926</v>
      </c>
      <c r="F59" s="6">
        <v>0.784408489</v>
      </c>
      <c r="G59" s="6">
        <v>1.217939377</v>
      </c>
      <c r="H59" s="6">
        <v>0.783019989</v>
      </c>
      <c r="I59" s="6">
        <v>0.046467052</v>
      </c>
      <c r="J59" s="6">
        <v>1.173316051</v>
      </c>
      <c r="K59" s="6">
        <v>-1.053161793</v>
      </c>
      <c r="L59" s="6">
        <v>-1.030852614</v>
      </c>
      <c r="M59" s="8"/>
      <c r="N59" s="6">
        <v>1.4863010829205867</v>
      </c>
      <c r="O59" s="6">
        <v>0.1651445647689541</v>
      </c>
      <c r="P59" s="6">
        <v>-0.49543369430686224</v>
      </c>
      <c r="Q59" s="6">
        <v>-0.1651445647689541</v>
      </c>
      <c r="R59" s="6">
        <v>0.8257228238447705</v>
      </c>
      <c r="S59" s="6">
        <v>1.1560119533826787</v>
      </c>
      <c r="T59" s="6">
        <v>-0.8257228238447705</v>
      </c>
      <c r="U59" s="6">
        <v>0.49543369430686224</v>
      </c>
      <c r="V59" s="6">
        <v>-1.4863010829205867</v>
      </c>
      <c r="W59" s="6">
        <v>-1.1560119533826787</v>
      </c>
      <c r="X59" s="8"/>
      <c r="Y59" s="6">
        <v>-0.1651445647689541</v>
      </c>
      <c r="Z59" s="6">
        <v>-0.8257228238447705</v>
      </c>
      <c r="AA59" s="6">
        <v>0.1651445647689541</v>
      </c>
      <c r="AB59" s="6">
        <v>0.49543369430686224</v>
      </c>
      <c r="AC59" s="6">
        <v>1.4863010829205867</v>
      </c>
      <c r="AD59" s="6">
        <v>0.8257228238447705</v>
      </c>
      <c r="AE59" s="6">
        <v>-0.49543369430686224</v>
      </c>
      <c r="AF59" s="6">
        <v>1.1560119533826787</v>
      </c>
      <c r="AG59" s="6">
        <v>-1.1560119533826787</v>
      </c>
      <c r="AH59" s="6">
        <v>-1.4863010829205867</v>
      </c>
      <c r="AI59" s="8"/>
      <c r="AJ59" s="6">
        <v>1.292727386980861</v>
      </c>
      <c r="AK59" s="6">
        <v>0.47602912576550555</v>
      </c>
      <c r="AL59" s="6">
        <v>-0.824815632913416</v>
      </c>
      <c r="AM59" s="6">
        <v>-1.4285525142034339</v>
      </c>
      <c r="AN59" s="6">
        <v>-0.6244508258482806</v>
      </c>
      <c r="AO59" s="6">
        <v>-1.1614144746903867</v>
      </c>
      <c r="AP59" s="6">
        <v>-0.11977407833602904</v>
      </c>
      <c r="AQ59" s="6">
        <v>0.5518438050839657</v>
      </c>
      <c r="AR59" s="6">
        <v>1.4820529168428924</v>
      </c>
      <c r="AS59" s="6">
        <v>0.35635429131832375</v>
      </c>
      <c r="AT59" s="8"/>
      <c r="AU59" s="6">
        <v>0.8993131187829558</v>
      </c>
      <c r="AV59" s="6">
        <v>0.392886786427179</v>
      </c>
      <c r="AW59" s="6">
        <v>-1.1193781917307342</v>
      </c>
      <c r="AX59" s="6">
        <v>-1.4050765231690403</v>
      </c>
      <c r="AY59" s="6">
        <v>-0.8367662540855064</v>
      </c>
      <c r="AZ59" s="6">
        <v>-0.2956837044779026</v>
      </c>
      <c r="BA59" s="6">
        <v>0.7920335028936886</v>
      </c>
      <c r="BB59" s="6">
        <v>0.21569883750396068</v>
      </c>
      <c r="BC59" s="6">
        <v>1.7801875244234415</v>
      </c>
      <c r="BD59" s="6">
        <v>-0.4232150965680418</v>
      </c>
    </row>
    <row r="60">
      <c r="A60" s="2">
        <v>43039.0</v>
      </c>
      <c r="B60" s="8"/>
      <c r="C60" s="6">
        <v>-0.441526245</v>
      </c>
      <c r="D60" s="6">
        <v>-1.617490005</v>
      </c>
      <c r="E60" s="6">
        <v>0.056144801</v>
      </c>
      <c r="F60" s="6">
        <v>0.797334743</v>
      </c>
      <c r="G60" s="6">
        <v>1.168220722</v>
      </c>
      <c r="H60" s="6">
        <v>0.865096056</v>
      </c>
      <c r="I60" s="6">
        <v>0.05073882</v>
      </c>
      <c r="J60" s="6">
        <v>1.162304566</v>
      </c>
      <c r="K60" s="6">
        <v>-1.039755439</v>
      </c>
      <c r="L60" s="6">
        <v>-1.001068021</v>
      </c>
      <c r="M60" s="8"/>
      <c r="N60" s="6">
        <v>1.1560119533826787</v>
      </c>
      <c r="O60" s="6">
        <v>-0.1651445647689541</v>
      </c>
      <c r="P60" s="6">
        <v>-0.49543369430686224</v>
      </c>
      <c r="Q60" s="6">
        <v>0.1651445647689541</v>
      </c>
      <c r="R60" s="6">
        <v>1.4863010829205867</v>
      </c>
      <c r="S60" s="6">
        <v>0.49543369430686224</v>
      </c>
      <c r="T60" s="6">
        <v>-0.8257228238447705</v>
      </c>
      <c r="U60" s="6">
        <v>0.8257228238447705</v>
      </c>
      <c r="V60" s="6">
        <v>-1.1560119533826787</v>
      </c>
      <c r="W60" s="6">
        <v>-1.4863010829205867</v>
      </c>
      <c r="X60" s="8"/>
      <c r="Y60" s="6">
        <v>-0.1651445647689541</v>
      </c>
      <c r="Z60" s="6">
        <v>-1.1560119533826787</v>
      </c>
      <c r="AA60" s="6">
        <v>0.1651445647689541</v>
      </c>
      <c r="AB60" s="6">
        <v>0.49543369430686224</v>
      </c>
      <c r="AC60" s="6">
        <v>1.4863010829205867</v>
      </c>
      <c r="AD60" s="6">
        <v>0.8257228238447705</v>
      </c>
      <c r="AE60" s="6">
        <v>-0.49543369430686224</v>
      </c>
      <c r="AF60" s="6">
        <v>1.1560119533826787</v>
      </c>
      <c r="AG60" s="6">
        <v>-0.8257228238447705</v>
      </c>
      <c r="AH60" s="6">
        <v>-1.4863010829205867</v>
      </c>
      <c r="AI60" s="8"/>
      <c r="AJ60" s="6">
        <v>-1.3377880830484576</v>
      </c>
      <c r="AK60" s="6">
        <v>-0.07481553881767902</v>
      </c>
      <c r="AL60" s="6">
        <v>-0.009289861395205639</v>
      </c>
      <c r="AM60" s="6">
        <v>-0.4693234045306722</v>
      </c>
      <c r="AN60" s="6">
        <v>1.2336759224219627</v>
      </c>
      <c r="AO60" s="6">
        <v>-1.840303226006764</v>
      </c>
      <c r="AP60" s="6">
        <v>0.5895497492959422</v>
      </c>
      <c r="AQ60" s="6">
        <v>1.1608580400339665</v>
      </c>
      <c r="AR60" s="6">
        <v>0.5986757433137084</v>
      </c>
      <c r="AS60" s="6">
        <v>0.1487606587331984</v>
      </c>
      <c r="AT60" s="8"/>
      <c r="AU60" s="6">
        <v>-0.4939751976431797</v>
      </c>
      <c r="AV60" s="6">
        <v>-0.9833715766755468</v>
      </c>
      <c r="AW60" s="6">
        <v>-0.6992197427681702</v>
      </c>
      <c r="AX60" s="6">
        <v>-0.41742633975116905</v>
      </c>
      <c r="AY60" s="6">
        <v>1.2884428427422765</v>
      </c>
      <c r="AZ60" s="6">
        <v>-0.9686402553517477</v>
      </c>
      <c r="BA60" s="6">
        <v>0.28726692700828393</v>
      </c>
      <c r="BB60" s="6">
        <v>2.0083455840673077</v>
      </c>
      <c r="BC60" s="6">
        <v>0.44275509434971777</v>
      </c>
      <c r="BD60" s="6">
        <v>-0.4641773359777711</v>
      </c>
    </row>
    <row r="61">
      <c r="A61" s="2">
        <v>43069.0</v>
      </c>
      <c r="B61" s="8"/>
      <c r="C61" s="6">
        <v>-0.520715739</v>
      </c>
      <c r="D61" s="6">
        <v>-1.606286956</v>
      </c>
      <c r="E61" s="6">
        <v>0.111837684</v>
      </c>
      <c r="F61" s="6">
        <v>0.75335733</v>
      </c>
      <c r="G61" s="6">
        <v>1.205409442</v>
      </c>
      <c r="H61" s="6">
        <v>0.795421298</v>
      </c>
      <c r="I61" s="6">
        <v>0.06623488</v>
      </c>
      <c r="J61" s="6">
        <v>1.206319932</v>
      </c>
      <c r="K61" s="6">
        <v>-1.013464759</v>
      </c>
      <c r="L61" s="6">
        <v>-0.998113112</v>
      </c>
      <c r="M61" s="8"/>
      <c r="N61" s="6">
        <v>1.1560119533826787</v>
      </c>
      <c r="O61" s="6">
        <v>-0.1651445647689541</v>
      </c>
      <c r="P61" s="6">
        <v>-0.49543369430686224</v>
      </c>
      <c r="Q61" s="6">
        <v>0.1651445647689541</v>
      </c>
      <c r="R61" s="6">
        <v>1.4863010829205867</v>
      </c>
      <c r="S61" s="6">
        <v>0.49543369430686224</v>
      </c>
      <c r="T61" s="6">
        <v>-0.8257228238447705</v>
      </c>
      <c r="U61" s="6">
        <v>0.8257228238447705</v>
      </c>
      <c r="V61" s="6">
        <v>-1.1560119533826787</v>
      </c>
      <c r="W61" s="6">
        <v>-1.4863010829205867</v>
      </c>
      <c r="X61" s="8"/>
      <c r="Y61" s="6">
        <v>0.1651445647689541</v>
      </c>
      <c r="Z61" s="6">
        <v>-1.1560119533826787</v>
      </c>
      <c r="AA61" s="6">
        <v>-0.1651445647689541</v>
      </c>
      <c r="AB61" s="6">
        <v>0.49543369430686224</v>
      </c>
      <c r="AC61" s="6">
        <v>1.4863010829205867</v>
      </c>
      <c r="AD61" s="6">
        <v>0.8257228238447705</v>
      </c>
      <c r="AE61" s="6">
        <v>-0.8257228238447705</v>
      </c>
      <c r="AF61" s="6">
        <v>1.1560119533826787</v>
      </c>
      <c r="AG61" s="6">
        <v>-0.49543369430686224</v>
      </c>
      <c r="AH61" s="6">
        <v>-1.4863010829205867</v>
      </c>
      <c r="AI61" s="8"/>
      <c r="AJ61" s="6">
        <v>-1.0390157422717294</v>
      </c>
      <c r="AK61" s="6">
        <v>-0.4438937177652448</v>
      </c>
      <c r="AL61" s="6">
        <v>0.7744950021034127</v>
      </c>
      <c r="AM61" s="6">
        <v>0.3543760270462421</v>
      </c>
      <c r="AN61" s="6">
        <v>0.25944252563571385</v>
      </c>
      <c r="AO61" s="6">
        <v>-1.1870867218449233</v>
      </c>
      <c r="AP61" s="6">
        <v>1.5323004886736775</v>
      </c>
      <c r="AQ61" s="6">
        <v>0.6216539283747068</v>
      </c>
      <c r="AR61" s="6">
        <v>0.6608297007691859</v>
      </c>
      <c r="AS61" s="6">
        <v>-1.5331014907210414</v>
      </c>
      <c r="AT61" s="8"/>
      <c r="AU61" s="6">
        <v>-1.2935878186107468</v>
      </c>
      <c r="AV61" s="6">
        <v>-1.203593734159824</v>
      </c>
      <c r="AW61" s="6">
        <v>0.6712245000252098</v>
      </c>
      <c r="AX61" s="6">
        <v>0.42689251513519877</v>
      </c>
      <c r="AY61" s="6">
        <v>0.7975560493984779</v>
      </c>
      <c r="AZ61" s="6">
        <v>0.7340424203828295</v>
      </c>
      <c r="BA61" s="6">
        <v>1.0730810569543736</v>
      </c>
      <c r="BB61" s="6">
        <v>0.6233936890715239</v>
      </c>
      <c r="BC61" s="6">
        <v>-0.25969895425566536</v>
      </c>
      <c r="BD61" s="6">
        <v>-1.5693097239413756</v>
      </c>
    </row>
    <row r="62">
      <c r="A62" s="2">
        <v>43100.0</v>
      </c>
      <c r="B62" s="8"/>
      <c r="C62" s="6">
        <v>-0.513158767</v>
      </c>
      <c r="D62" s="6">
        <v>-1.639167731</v>
      </c>
      <c r="E62" s="6">
        <v>0.114673554</v>
      </c>
      <c r="F62" s="6">
        <v>0.776569566</v>
      </c>
      <c r="G62" s="6">
        <v>1.172334083</v>
      </c>
      <c r="H62" s="6">
        <v>0.817772251</v>
      </c>
      <c r="I62" s="6">
        <v>0.07938811</v>
      </c>
      <c r="J62" s="6">
        <v>1.183326513</v>
      </c>
      <c r="K62" s="6">
        <v>-0.981817864</v>
      </c>
      <c r="L62" s="6">
        <v>-1.009919715</v>
      </c>
      <c r="M62" s="8"/>
      <c r="N62" s="6">
        <v>0.8257228238447705</v>
      </c>
      <c r="O62" s="6">
        <v>-0.1651445647689541</v>
      </c>
      <c r="P62" s="6">
        <v>-0.8257228238447705</v>
      </c>
      <c r="Q62" s="6">
        <v>0.1651445647689541</v>
      </c>
      <c r="R62" s="6">
        <v>1.4863010829205867</v>
      </c>
      <c r="S62" s="6">
        <v>0.49543369430686224</v>
      </c>
      <c r="T62" s="6">
        <v>-0.49543369430686224</v>
      </c>
      <c r="U62" s="6">
        <v>1.1560119533826787</v>
      </c>
      <c r="V62" s="6">
        <v>-1.1560119533826787</v>
      </c>
      <c r="W62" s="6">
        <v>-1.4863010829205867</v>
      </c>
      <c r="X62" s="8"/>
      <c r="Y62" s="6">
        <v>0.49543369430686224</v>
      </c>
      <c r="Z62" s="6">
        <v>-0.8257228238447705</v>
      </c>
      <c r="AA62" s="6">
        <v>-0.1651445647689541</v>
      </c>
      <c r="AB62" s="6">
        <v>0.1651445647689541</v>
      </c>
      <c r="AC62" s="6">
        <v>1.4863010829205867</v>
      </c>
      <c r="AD62" s="6">
        <v>0.8257228238447705</v>
      </c>
      <c r="AE62" s="6">
        <v>-1.1560119533826787</v>
      </c>
      <c r="AF62" s="6">
        <v>1.1560119533826787</v>
      </c>
      <c r="AG62" s="6">
        <v>-0.49543369430686224</v>
      </c>
      <c r="AH62" s="6">
        <v>-1.4863010829205867</v>
      </c>
      <c r="AI62" s="8"/>
      <c r="AJ62" s="6">
        <v>-0.6706220540018053</v>
      </c>
      <c r="AK62" s="6">
        <v>-0.09682154479139973</v>
      </c>
      <c r="AL62" s="6">
        <v>0.5818253450044627</v>
      </c>
      <c r="AM62" s="6">
        <v>0.4159654813751286</v>
      </c>
      <c r="AN62" s="6">
        <v>1.5379632188449581</v>
      </c>
      <c r="AO62" s="6">
        <v>-0.4787827596918854</v>
      </c>
      <c r="AP62" s="6">
        <v>-0.17115566033957544</v>
      </c>
      <c r="AQ62" s="6">
        <v>1.0733683909289762</v>
      </c>
      <c r="AR62" s="6">
        <v>-2.0580299798768578</v>
      </c>
      <c r="AS62" s="6">
        <v>-0.1337104374520018</v>
      </c>
      <c r="AT62" s="8"/>
      <c r="AU62" s="6">
        <v>-0.8822795149271315</v>
      </c>
      <c r="AV62" s="6">
        <v>-0.7441016081159135</v>
      </c>
      <c r="AW62" s="6">
        <v>-0.043394833617694556</v>
      </c>
      <c r="AX62" s="6">
        <v>0.38396996612901874</v>
      </c>
      <c r="AY62" s="6">
        <v>2.2365081179289152</v>
      </c>
      <c r="AZ62" s="6">
        <v>0.16719326508293977</v>
      </c>
      <c r="BA62" s="6">
        <v>-0.19393761513374957</v>
      </c>
      <c r="BB62" s="6">
        <v>0.893766375226883</v>
      </c>
      <c r="BC62" s="6">
        <v>-0.917993859801521</v>
      </c>
      <c r="BD62" s="6">
        <v>-0.8997302927717461</v>
      </c>
    </row>
    <row r="63">
      <c r="A63" s="2">
        <v>43131.0</v>
      </c>
      <c r="B63" s="8"/>
      <c r="C63" s="6">
        <v>-0.479036666</v>
      </c>
      <c r="D63" s="6">
        <v>-1.60191191</v>
      </c>
      <c r="E63" s="6">
        <v>0.034467496</v>
      </c>
      <c r="F63" s="6">
        <v>0.683865136</v>
      </c>
      <c r="G63" s="6">
        <v>1.20540298</v>
      </c>
      <c r="H63" s="6">
        <v>0.853487076</v>
      </c>
      <c r="I63" s="6">
        <v>0.0310152</v>
      </c>
      <c r="J63" s="6">
        <v>1.255975477</v>
      </c>
      <c r="K63" s="6">
        <v>-0.924550044</v>
      </c>
      <c r="L63" s="6">
        <v>-1.058714745</v>
      </c>
      <c r="M63" s="8"/>
      <c r="N63" s="6">
        <v>1.1560119533826787</v>
      </c>
      <c r="O63" s="6">
        <v>0.1651445647689541</v>
      </c>
      <c r="P63" s="6">
        <v>-0.8257228238447705</v>
      </c>
      <c r="Q63" s="6">
        <v>-0.49543369430686224</v>
      </c>
      <c r="R63" s="6">
        <v>1.4863010829205867</v>
      </c>
      <c r="S63" s="6">
        <v>0.49543369430686224</v>
      </c>
      <c r="T63" s="6">
        <v>-0.1651445647689541</v>
      </c>
      <c r="U63" s="6">
        <v>0.8257228238447705</v>
      </c>
      <c r="V63" s="6">
        <v>-1.1560119533826787</v>
      </c>
      <c r="W63" s="6">
        <v>-1.4863010829205867</v>
      </c>
      <c r="X63" s="8"/>
      <c r="Y63" s="6">
        <v>0.49543369430686224</v>
      </c>
      <c r="Z63" s="6">
        <v>-1.1560119533826787</v>
      </c>
      <c r="AA63" s="6">
        <v>0.1651445647689541</v>
      </c>
      <c r="AB63" s="6">
        <v>-0.1651445647689541</v>
      </c>
      <c r="AC63" s="6">
        <v>1.4863010829205867</v>
      </c>
      <c r="AD63" s="6">
        <v>0.8257228238447705</v>
      </c>
      <c r="AE63" s="6">
        <v>-0.49543369430686224</v>
      </c>
      <c r="AF63" s="6">
        <v>1.1560119533826787</v>
      </c>
      <c r="AG63" s="6">
        <v>-0.8257228238447705</v>
      </c>
      <c r="AH63" s="6">
        <v>-1.4863010829205867</v>
      </c>
      <c r="AI63" s="8"/>
      <c r="AJ63" s="6">
        <v>0.7465409918604484</v>
      </c>
      <c r="AK63" s="6">
        <v>1.7757243343050981</v>
      </c>
      <c r="AL63" s="6">
        <v>-0.24864162968397371</v>
      </c>
      <c r="AM63" s="6">
        <v>-0.015326752972963391</v>
      </c>
      <c r="AN63" s="6">
        <v>-1.268523714132814</v>
      </c>
      <c r="AO63" s="6">
        <v>-0.0877151519867917</v>
      </c>
      <c r="AP63" s="6">
        <v>-0.5336067805001667</v>
      </c>
      <c r="AQ63" s="6">
        <v>-1.0421140254673789</v>
      </c>
      <c r="AR63" s="6">
        <v>1.3400579416996887</v>
      </c>
      <c r="AS63" s="6">
        <v>-0.6663952131211459</v>
      </c>
      <c r="AT63" s="8"/>
      <c r="AU63" s="6">
        <v>-0.3151170008112459</v>
      </c>
      <c r="AV63" s="6">
        <v>1.0064006671706032</v>
      </c>
      <c r="AW63" s="6">
        <v>-0.9611102346903398</v>
      </c>
      <c r="AX63" s="6">
        <v>0.5863424603134814</v>
      </c>
      <c r="AY63" s="6">
        <v>-0.18767679799255754</v>
      </c>
      <c r="AZ63" s="6">
        <v>1.1973525114958343</v>
      </c>
      <c r="BA63" s="6">
        <v>-0.1048568337286449</v>
      </c>
      <c r="BB63" s="6">
        <v>-1.5126146220189614</v>
      </c>
      <c r="BC63" s="6">
        <v>1.33097385819066</v>
      </c>
      <c r="BD63" s="6">
        <v>-1.0396940079288193</v>
      </c>
    </row>
    <row r="64">
      <c r="A64" s="2">
        <v>43159.0</v>
      </c>
      <c r="B64" s="8"/>
      <c r="C64" s="6">
        <v>-0.607117361</v>
      </c>
      <c r="D64" s="6">
        <v>-1.590248828</v>
      </c>
      <c r="E64" s="6">
        <v>0.004532811</v>
      </c>
      <c r="F64" s="6">
        <v>0.728237864</v>
      </c>
      <c r="G64" s="6">
        <v>1.191254377</v>
      </c>
      <c r="H64" s="6">
        <v>0.832920007</v>
      </c>
      <c r="I64" s="6">
        <v>0.011180772</v>
      </c>
      <c r="J64" s="6">
        <v>1.303813881</v>
      </c>
      <c r="K64" s="6">
        <v>-0.903709106</v>
      </c>
      <c r="L64" s="6">
        <v>-0.970864418</v>
      </c>
      <c r="M64" s="8"/>
      <c r="N64" s="6">
        <v>-0.1651445647689541</v>
      </c>
      <c r="O64" s="6">
        <v>0.1651445647689541</v>
      </c>
      <c r="P64" s="6">
        <v>-0.49543369430686224</v>
      </c>
      <c r="Q64" s="6">
        <v>0.49543369430686224</v>
      </c>
      <c r="R64" s="6">
        <v>0.8257228238447705</v>
      </c>
      <c r="S64" s="6">
        <v>1.4863010829205867</v>
      </c>
      <c r="T64" s="6">
        <v>-0.8257228238447705</v>
      </c>
      <c r="U64" s="6">
        <v>1.1560119533826787</v>
      </c>
      <c r="V64" s="6">
        <v>-1.1560119533826787</v>
      </c>
      <c r="W64" s="6">
        <v>-1.4863010829205867</v>
      </c>
      <c r="X64" s="8"/>
      <c r="Y64" s="6">
        <v>0.49543369430686224</v>
      </c>
      <c r="Z64" s="6">
        <v>-1.1560119533826787</v>
      </c>
      <c r="AA64" s="6">
        <v>0.1651445647689541</v>
      </c>
      <c r="AB64" s="6">
        <v>-0.1651445647689541</v>
      </c>
      <c r="AC64" s="6">
        <v>1.4863010829205867</v>
      </c>
      <c r="AD64" s="6">
        <v>0.8257228238447705</v>
      </c>
      <c r="AE64" s="6">
        <v>-0.8257228238447705</v>
      </c>
      <c r="AF64" s="6">
        <v>1.1560119533826787</v>
      </c>
      <c r="AG64" s="6">
        <v>-0.49543369430686224</v>
      </c>
      <c r="AH64" s="6">
        <v>-1.4863010829205867</v>
      </c>
      <c r="AI64" s="8"/>
      <c r="AJ64" s="6">
        <v>-2.2671187758592453</v>
      </c>
      <c r="AK64" s="6">
        <v>0.19984165744330243</v>
      </c>
      <c r="AL64" s="6">
        <v>-0.22145685943711602</v>
      </c>
      <c r="AM64" s="6">
        <v>0.6559766332208514</v>
      </c>
      <c r="AN64" s="6">
        <v>-0.02249014646596201</v>
      </c>
      <c r="AO64" s="6">
        <v>0.7988297505815078</v>
      </c>
      <c r="AP64" s="6">
        <v>-0.5637373405520169</v>
      </c>
      <c r="AQ64" s="6">
        <v>1.3936061131030233</v>
      </c>
      <c r="AR64" s="6">
        <v>-0.4568118355428014</v>
      </c>
      <c r="AS64" s="6">
        <v>0.483360803508458</v>
      </c>
      <c r="AT64" s="8"/>
      <c r="AU64" s="6">
        <v>-1.4815682063565634</v>
      </c>
      <c r="AV64" s="6">
        <v>-1.0975486780105783</v>
      </c>
      <c r="AW64" s="6">
        <v>0.04195423450937101</v>
      </c>
      <c r="AX64" s="6">
        <v>-0.112015959499443</v>
      </c>
      <c r="AY64" s="6">
        <v>0.02853161424328222</v>
      </c>
      <c r="AZ64" s="6">
        <v>1.462865248707262</v>
      </c>
      <c r="BA64" s="6">
        <v>0.48913360857014476</v>
      </c>
      <c r="BB64" s="6">
        <v>0.747818091732511</v>
      </c>
      <c r="BC64" s="6">
        <v>-1.1892867863953087</v>
      </c>
      <c r="BD64" s="6">
        <v>1.1101168324993127</v>
      </c>
    </row>
    <row r="65">
      <c r="A65" s="2">
        <v>43190.0</v>
      </c>
      <c r="B65" s="8"/>
      <c r="C65" s="6">
        <v>-0.556675492</v>
      </c>
      <c r="D65" s="6">
        <v>-1.639926221</v>
      </c>
      <c r="E65" s="6">
        <v>0.017989509</v>
      </c>
      <c r="F65" s="6">
        <v>0.718029957</v>
      </c>
      <c r="G65" s="6">
        <v>1.177536398</v>
      </c>
      <c r="H65" s="6">
        <v>0.839961284</v>
      </c>
      <c r="I65" s="6">
        <v>0.001788986</v>
      </c>
      <c r="J65" s="6">
        <v>1.294437645</v>
      </c>
      <c r="K65" s="6">
        <v>-0.919605433</v>
      </c>
      <c r="L65" s="6">
        <v>-0.933536634</v>
      </c>
      <c r="M65" s="8"/>
      <c r="N65" s="6">
        <v>-0.49543369430686224</v>
      </c>
      <c r="O65" s="6">
        <v>-0.1651445647689541</v>
      </c>
      <c r="P65" s="6">
        <v>-1.1560119533826787</v>
      </c>
      <c r="Q65" s="6">
        <v>1.1560119533826787</v>
      </c>
      <c r="R65" s="6">
        <v>0.1651445647689541</v>
      </c>
      <c r="S65" s="6">
        <v>0.8257228238447705</v>
      </c>
      <c r="T65" s="6">
        <v>-0.8257228238447705</v>
      </c>
      <c r="U65" s="6">
        <v>0.49543369430686224</v>
      </c>
      <c r="V65" s="6">
        <v>1.4863010829205867</v>
      </c>
      <c r="W65" s="6">
        <v>-1.4863010829205867</v>
      </c>
      <c r="X65" s="8"/>
      <c r="Y65" s="6">
        <v>0.1651445647689541</v>
      </c>
      <c r="Z65" s="6">
        <v>-0.8257228238447705</v>
      </c>
      <c r="AA65" s="6">
        <v>0.49543369430686224</v>
      </c>
      <c r="AB65" s="6">
        <v>0.8257228238447705</v>
      </c>
      <c r="AC65" s="6">
        <v>1.4863010829205867</v>
      </c>
      <c r="AD65" s="6">
        <v>-0.1651445647689541</v>
      </c>
      <c r="AE65" s="6">
        <v>-1.1560119533826787</v>
      </c>
      <c r="AF65" s="6">
        <v>1.1560119533826787</v>
      </c>
      <c r="AG65" s="6">
        <v>-0.49543369430686224</v>
      </c>
      <c r="AH65" s="6">
        <v>-1.4863010829205867</v>
      </c>
      <c r="AI65" s="8"/>
      <c r="AJ65" s="6">
        <v>1.8344121314084505</v>
      </c>
      <c r="AK65" s="6">
        <v>-0.5869932402950245</v>
      </c>
      <c r="AL65" s="6">
        <v>-0.35247512152253135</v>
      </c>
      <c r="AM65" s="6">
        <v>0.5167766619536944</v>
      </c>
      <c r="AN65" s="6">
        <v>-2.07450263863812</v>
      </c>
      <c r="AO65" s="6">
        <v>0.6437360533899643</v>
      </c>
      <c r="AP65" s="6">
        <v>0.010393976971223278</v>
      </c>
      <c r="AQ65" s="6">
        <v>-0.26427196514248236</v>
      </c>
      <c r="AR65" s="6">
        <v>-0.05579483307374725</v>
      </c>
      <c r="AS65" s="6">
        <v>0.32871897494857455</v>
      </c>
      <c r="AT65" s="8"/>
      <c r="AU65" s="6">
        <v>-0.15933685781777499</v>
      </c>
      <c r="AV65" s="6">
        <v>-0.22856725015809531</v>
      </c>
      <c r="AW65" s="6">
        <v>-0.8438396707321982</v>
      </c>
      <c r="AX65" s="6">
        <v>0.20636879617367354</v>
      </c>
      <c r="AY65" s="6">
        <v>-1.196697742067256</v>
      </c>
      <c r="AZ65" s="6">
        <v>0.5691468345093369</v>
      </c>
      <c r="BA65" s="6">
        <v>0.2773724766598055</v>
      </c>
      <c r="BB65" s="6">
        <v>-0.9298098518421938</v>
      </c>
      <c r="BC65" s="6">
        <v>-0.033250481572663027</v>
      </c>
      <c r="BD65" s="6">
        <v>2.338613746847361</v>
      </c>
    </row>
    <row r="66">
      <c r="A66" s="2">
        <v>43220.0</v>
      </c>
      <c r="B66" s="8"/>
      <c r="C66" s="6">
        <v>-0.568388581</v>
      </c>
      <c r="D66" s="6">
        <v>-1.669631164</v>
      </c>
      <c r="E66" s="6">
        <v>0.097622889</v>
      </c>
      <c r="F66" s="6">
        <v>0.606108973</v>
      </c>
      <c r="G66" s="6">
        <v>1.229310596</v>
      </c>
      <c r="H66" s="6">
        <v>0.831834661</v>
      </c>
      <c r="I66" s="6">
        <v>-0.04854864</v>
      </c>
      <c r="J66" s="6">
        <v>1.306056148</v>
      </c>
      <c r="K66" s="6">
        <v>-0.824744356</v>
      </c>
      <c r="L66" s="6">
        <v>-0.959620526</v>
      </c>
      <c r="M66" s="8"/>
      <c r="N66" s="6">
        <v>-0.49543369430686224</v>
      </c>
      <c r="O66" s="6">
        <v>-0.1651445647689541</v>
      </c>
      <c r="P66" s="6">
        <v>-1.1560119533826787</v>
      </c>
      <c r="Q66" s="6">
        <v>0.8257228238447705</v>
      </c>
      <c r="R66" s="6">
        <v>1.4863010829205867</v>
      </c>
      <c r="S66" s="6">
        <v>0.49543369430686224</v>
      </c>
      <c r="T66" s="6">
        <v>-0.8257228238447705</v>
      </c>
      <c r="U66" s="6">
        <v>0.1651445647689541</v>
      </c>
      <c r="V66" s="6">
        <v>1.1560119533826787</v>
      </c>
      <c r="W66" s="6">
        <v>-1.4863010829205867</v>
      </c>
      <c r="X66" s="8"/>
      <c r="Y66" s="6">
        <v>0.1651445647689541</v>
      </c>
      <c r="Z66" s="6">
        <v>-0.49543369430686224</v>
      </c>
      <c r="AA66" s="6">
        <v>-0.1651445647689541</v>
      </c>
      <c r="AB66" s="6">
        <v>0.8257228238447705</v>
      </c>
      <c r="AC66" s="6">
        <v>1.4863010829205867</v>
      </c>
      <c r="AD66" s="6">
        <v>-0.8257228238447705</v>
      </c>
      <c r="AE66" s="6">
        <v>-1.1560119533826787</v>
      </c>
      <c r="AF66" s="6">
        <v>1.1560119533826787</v>
      </c>
      <c r="AG66" s="6">
        <v>0.49543369430686224</v>
      </c>
      <c r="AH66" s="6">
        <v>-1.4863010829205867</v>
      </c>
      <c r="AI66" s="8"/>
      <c r="AJ66" s="6">
        <v>1.1012828977163178</v>
      </c>
      <c r="AK66" s="6">
        <v>1.178220604996999</v>
      </c>
      <c r="AL66" s="6">
        <v>-1.1019282346009434</v>
      </c>
      <c r="AM66" s="6">
        <v>0.03215745783471673</v>
      </c>
      <c r="AN66" s="6">
        <v>-1.7221343605568775</v>
      </c>
      <c r="AO66" s="6">
        <v>0.4909008826326902</v>
      </c>
      <c r="AP66" s="6">
        <v>0.14548122087368556</v>
      </c>
      <c r="AQ66" s="6">
        <v>0.20522637768149016</v>
      </c>
      <c r="AR66" s="6">
        <v>-1.1288364321703492</v>
      </c>
      <c r="AS66" s="6">
        <v>0.799629585592272</v>
      </c>
      <c r="AT66" s="8"/>
      <c r="AU66" s="6">
        <v>-0.2296860725798202</v>
      </c>
      <c r="AV66" s="6">
        <v>0.16120891397302337</v>
      </c>
      <c r="AW66" s="6">
        <v>-0.857852325682488</v>
      </c>
      <c r="AX66" s="6">
        <v>-0.3657641607140541</v>
      </c>
      <c r="AY66" s="6">
        <v>-0.39314004615245</v>
      </c>
      <c r="AZ66" s="6">
        <v>-0.07218560430703892</v>
      </c>
      <c r="BA66" s="6">
        <v>0.010884833980606471</v>
      </c>
      <c r="BB66" s="6">
        <v>-0.7594642598609165</v>
      </c>
      <c r="BC66" s="6">
        <v>-0.19179696848961286</v>
      </c>
      <c r="BD66" s="6">
        <v>2.6977956898327533</v>
      </c>
    </row>
    <row r="67">
      <c r="A67" s="2">
        <v>43251.0</v>
      </c>
      <c r="B67" s="8"/>
      <c r="C67" s="6">
        <v>-0.575695098</v>
      </c>
      <c r="D67" s="6">
        <v>-1.637477165</v>
      </c>
      <c r="E67" s="6">
        <v>0.065416924</v>
      </c>
      <c r="F67" s="6">
        <v>0.54262493</v>
      </c>
      <c r="G67" s="6">
        <v>1.371502095</v>
      </c>
      <c r="H67" s="6">
        <v>0.772162231</v>
      </c>
      <c r="I67" s="6">
        <v>-0.071302561</v>
      </c>
      <c r="J67" s="6">
        <v>1.287124758</v>
      </c>
      <c r="K67" s="6">
        <v>-0.804331972</v>
      </c>
      <c r="L67" s="6">
        <v>-0.950024142</v>
      </c>
      <c r="M67" s="8"/>
      <c r="N67" s="6">
        <v>-0.1651445647689541</v>
      </c>
      <c r="O67" s="6">
        <v>-0.49543369430686224</v>
      </c>
      <c r="P67" s="6">
        <v>-0.8257228238447705</v>
      </c>
      <c r="Q67" s="6">
        <v>0.8257228238447705</v>
      </c>
      <c r="R67" s="6">
        <v>1.4863010829205867</v>
      </c>
      <c r="S67" s="6">
        <v>0.1651445647689541</v>
      </c>
      <c r="T67" s="6">
        <v>-1.1560119533826787</v>
      </c>
      <c r="U67" s="6">
        <v>0.49543369430686224</v>
      </c>
      <c r="V67" s="6">
        <v>1.1560119533826787</v>
      </c>
      <c r="W67" s="6">
        <v>-1.4863010829205867</v>
      </c>
      <c r="X67" s="8"/>
      <c r="Y67" s="6">
        <v>0.1651445647689541</v>
      </c>
      <c r="Z67" s="6">
        <v>-0.49543369430686224</v>
      </c>
      <c r="AA67" s="6">
        <v>-0.1651445647689541</v>
      </c>
      <c r="AB67" s="6">
        <v>0.8257228238447705</v>
      </c>
      <c r="AC67" s="6">
        <v>1.4863010829205867</v>
      </c>
      <c r="AD67" s="6">
        <v>-1.4863010829205867</v>
      </c>
      <c r="AE67" s="6">
        <v>-0.8257228238447705</v>
      </c>
      <c r="AF67" s="6">
        <v>1.1560119533826787</v>
      </c>
      <c r="AG67" s="6">
        <v>0.49543369430686224</v>
      </c>
      <c r="AH67" s="6">
        <v>-1.1560119533826787</v>
      </c>
      <c r="AI67" s="8"/>
      <c r="AJ67" s="6">
        <v>-0.6283331537166638</v>
      </c>
      <c r="AK67" s="6">
        <v>-1.068173270841698</v>
      </c>
      <c r="AL67" s="6">
        <v>-0.33281505576250575</v>
      </c>
      <c r="AM67" s="6">
        <v>-0.19701250133715778</v>
      </c>
      <c r="AN67" s="6">
        <v>2.3269629209685387</v>
      </c>
      <c r="AO67" s="6">
        <v>0.22206701506753226</v>
      </c>
      <c r="AP67" s="6">
        <v>-0.2560827206804068</v>
      </c>
      <c r="AQ67" s="6">
        <v>1.0445639784536747</v>
      </c>
      <c r="AR67" s="6">
        <v>-0.7511693647341074</v>
      </c>
      <c r="AS67" s="6">
        <v>-0.36000784741720626</v>
      </c>
      <c r="AT67" s="8"/>
      <c r="AU67" s="6">
        <v>-0.7926742547582922</v>
      </c>
      <c r="AV67" s="6">
        <v>-0.87406315077974</v>
      </c>
      <c r="AW67" s="6">
        <v>-0.3281806096547896</v>
      </c>
      <c r="AX67" s="6">
        <v>-0.1110732445506539</v>
      </c>
      <c r="AY67" s="6">
        <v>2.447475423933582</v>
      </c>
      <c r="AZ67" s="6">
        <v>0.21558951574712154</v>
      </c>
      <c r="BA67" s="6">
        <v>-0.5232348825014108</v>
      </c>
      <c r="BB67" s="6">
        <v>0.8547287464447892</v>
      </c>
      <c r="BC67" s="6">
        <v>-0.28317130541352414</v>
      </c>
      <c r="BD67" s="6">
        <v>-0.6053962384670792</v>
      </c>
    </row>
    <row r="68">
      <c r="A68" s="2">
        <v>43281.0</v>
      </c>
      <c r="B68" s="8"/>
      <c r="C68" s="6">
        <v>-0.606887083</v>
      </c>
      <c r="D68" s="6">
        <v>-1.606333699</v>
      </c>
      <c r="E68" s="6">
        <v>0.053807449</v>
      </c>
      <c r="F68" s="6">
        <v>0.55386165</v>
      </c>
      <c r="G68" s="6">
        <v>1.374234011</v>
      </c>
      <c r="H68" s="6">
        <v>0.788445025</v>
      </c>
      <c r="I68" s="6">
        <v>-0.088636003</v>
      </c>
      <c r="J68" s="6">
        <v>1.293003798</v>
      </c>
      <c r="K68" s="6">
        <v>-0.895060745</v>
      </c>
      <c r="L68" s="6">
        <v>-0.866434402</v>
      </c>
      <c r="M68" s="8"/>
      <c r="N68" s="6">
        <v>-0.49543369430686224</v>
      </c>
      <c r="O68" s="6">
        <v>-0.1651445647689541</v>
      </c>
      <c r="P68" s="6">
        <v>-0.8257228238447705</v>
      </c>
      <c r="Q68" s="6">
        <v>0.8257228238447705</v>
      </c>
      <c r="R68" s="6">
        <v>1.4863010829205867</v>
      </c>
      <c r="S68" s="6">
        <v>0.49543369430686224</v>
      </c>
      <c r="T68" s="6">
        <v>-1.1560119533826787</v>
      </c>
      <c r="U68" s="6">
        <v>0.1651445647689541</v>
      </c>
      <c r="V68" s="6">
        <v>1.1560119533826787</v>
      </c>
      <c r="W68" s="6">
        <v>-1.4863010829205867</v>
      </c>
      <c r="X68" s="8"/>
      <c r="Y68" s="6">
        <v>-0.8257228238447705</v>
      </c>
      <c r="Z68" s="6">
        <v>-0.49543369430686224</v>
      </c>
      <c r="AA68" s="6">
        <v>0.1651445647689541</v>
      </c>
      <c r="AB68" s="6">
        <v>0.8257228238447705</v>
      </c>
      <c r="AC68" s="6">
        <v>1.4863010829205867</v>
      </c>
      <c r="AD68" s="6">
        <v>-1.1560119533826787</v>
      </c>
      <c r="AE68" s="6">
        <v>-1.4863010829205867</v>
      </c>
      <c r="AF68" s="6">
        <v>1.1560119533826787</v>
      </c>
      <c r="AG68" s="6">
        <v>0.49543369430686224</v>
      </c>
      <c r="AH68" s="6">
        <v>-0.1651445647689541</v>
      </c>
      <c r="AI68" s="8"/>
      <c r="AJ68" s="6">
        <v>-1.9614870351833193</v>
      </c>
      <c r="AK68" s="6">
        <v>-0.6460579530950148</v>
      </c>
      <c r="AL68" s="6">
        <v>0.8481216194536785</v>
      </c>
      <c r="AM68" s="6">
        <v>1.2730606061194638</v>
      </c>
      <c r="AN68" s="6">
        <v>0.9634992876629688</v>
      </c>
      <c r="AO68" s="6">
        <v>-0.1583429944521672</v>
      </c>
      <c r="AP68" s="6">
        <v>0.35589088646857153</v>
      </c>
      <c r="AQ68" s="6">
        <v>-0.6804335421194685</v>
      </c>
      <c r="AR68" s="6">
        <v>0.6556057890589818</v>
      </c>
      <c r="AS68" s="6">
        <v>-0.6498566639136937</v>
      </c>
      <c r="AT68" s="8"/>
      <c r="AU68" s="6">
        <v>-1.8205698390079816</v>
      </c>
      <c r="AV68" s="6">
        <v>-1.0398114818190933</v>
      </c>
      <c r="AW68" s="6">
        <v>0.43419313590095276</v>
      </c>
      <c r="AX68" s="6">
        <v>1.591133515233263</v>
      </c>
      <c r="AY68" s="6">
        <v>0.828323672776183</v>
      </c>
      <c r="AZ68" s="6">
        <v>-0.3254110307976672</v>
      </c>
      <c r="BA68" s="6">
        <v>0.8733105257579686</v>
      </c>
      <c r="BB68" s="6">
        <v>-0.2724542009413908</v>
      </c>
      <c r="BC68" s="6">
        <v>0.19660304725760214</v>
      </c>
      <c r="BD68" s="6">
        <v>-0.46531734435984107</v>
      </c>
    </row>
    <row r="69">
      <c r="A69" s="2">
        <v>43312.0</v>
      </c>
      <c r="B69" s="8"/>
      <c r="C69" s="6">
        <v>-0.64460795</v>
      </c>
      <c r="D69" s="6">
        <v>-1.590253223</v>
      </c>
      <c r="E69" s="6">
        <v>0.03835051</v>
      </c>
      <c r="F69" s="6">
        <v>0.577999098</v>
      </c>
      <c r="G69" s="6">
        <v>1.361589078</v>
      </c>
      <c r="H69" s="6">
        <v>0.790596179</v>
      </c>
      <c r="I69" s="6">
        <v>-0.06082543</v>
      </c>
      <c r="J69" s="6">
        <v>1.293978074</v>
      </c>
      <c r="K69" s="6">
        <v>-0.916107102</v>
      </c>
      <c r="L69" s="6">
        <v>-0.850719232</v>
      </c>
      <c r="M69" s="8"/>
      <c r="N69" s="6">
        <v>-0.8257228238447705</v>
      </c>
      <c r="O69" s="6">
        <v>-0.1651445647689541</v>
      </c>
      <c r="P69" s="6">
        <v>-0.49543369430686224</v>
      </c>
      <c r="Q69" s="6">
        <v>0.49543369430686224</v>
      </c>
      <c r="R69" s="6">
        <v>1.4863010829205867</v>
      </c>
      <c r="S69" s="6">
        <v>0.8257228238447705</v>
      </c>
      <c r="T69" s="6">
        <v>-1.1560119533826787</v>
      </c>
      <c r="U69" s="6">
        <v>0.1651445647689541</v>
      </c>
      <c r="V69" s="6">
        <v>1.1560119533826787</v>
      </c>
      <c r="W69" s="6">
        <v>-1.4863010829205867</v>
      </c>
      <c r="X69" s="8"/>
      <c r="Y69" s="6">
        <v>-1.4863010829205867</v>
      </c>
      <c r="Z69" s="6">
        <v>-0.8257228238447705</v>
      </c>
      <c r="AA69" s="6">
        <v>-0.1651445647689541</v>
      </c>
      <c r="AB69" s="6">
        <v>0.8257228238447705</v>
      </c>
      <c r="AC69" s="6">
        <v>1.4863010829205867</v>
      </c>
      <c r="AD69" s="6">
        <v>0.1651445647689541</v>
      </c>
      <c r="AE69" s="6">
        <v>-1.1560119533826787</v>
      </c>
      <c r="AF69" s="6">
        <v>1.1560119533826787</v>
      </c>
      <c r="AG69" s="6">
        <v>-0.49543369430686224</v>
      </c>
      <c r="AH69" s="6">
        <v>0.49543369430686224</v>
      </c>
      <c r="AI69" s="8"/>
      <c r="AJ69" s="6">
        <v>0.6539012667742607</v>
      </c>
      <c r="AK69" s="6">
        <v>1.6656310905565102</v>
      </c>
      <c r="AL69" s="6">
        <v>-0.1120678559966054</v>
      </c>
      <c r="AM69" s="6">
        <v>-0.8281628250867552</v>
      </c>
      <c r="AN69" s="6">
        <v>-1.3735999474035614</v>
      </c>
      <c r="AO69" s="6">
        <v>0.17181958331601238</v>
      </c>
      <c r="AP69" s="6">
        <v>-1.4744851791652864</v>
      </c>
      <c r="AQ69" s="6">
        <v>0.9718415770815666</v>
      </c>
      <c r="AR69" s="6">
        <v>0.08529632976087823</v>
      </c>
      <c r="AS69" s="6">
        <v>0.23982596016298183</v>
      </c>
      <c r="AT69" s="8"/>
      <c r="AU69" s="6">
        <v>-1.073015252535773</v>
      </c>
      <c r="AV69" s="6">
        <v>-0.5876957071563687</v>
      </c>
      <c r="AW69" s="6">
        <v>-0.23168242504003156</v>
      </c>
      <c r="AX69" s="6">
        <v>-0.13712659101479283</v>
      </c>
      <c r="AY69" s="6">
        <v>-0.19039355244846623</v>
      </c>
      <c r="AZ69" s="6">
        <v>-0.5522966420653336</v>
      </c>
      <c r="BA69" s="6">
        <v>0.9035234575419273</v>
      </c>
      <c r="BB69" s="6">
        <v>2.1756821509621345</v>
      </c>
      <c r="BC69" s="6">
        <v>-1.0173321158767137</v>
      </c>
      <c r="BD69" s="6">
        <v>0.7103366776334132</v>
      </c>
    </row>
    <row r="70">
      <c r="A70" s="2">
        <v>43343.0</v>
      </c>
      <c r="B70" s="8"/>
      <c r="C70" s="6">
        <v>-0.749716689</v>
      </c>
      <c r="D70" s="6">
        <v>-1.4838671</v>
      </c>
      <c r="E70" s="6">
        <v>-0.027170742</v>
      </c>
      <c r="F70" s="6">
        <v>0.530481473</v>
      </c>
      <c r="G70" s="6">
        <v>1.586768471</v>
      </c>
      <c r="H70" s="6">
        <v>0.695703331</v>
      </c>
      <c r="I70" s="6">
        <v>-0.316622171</v>
      </c>
      <c r="J70" s="6">
        <v>1.295750929</v>
      </c>
      <c r="K70" s="6">
        <v>-0.751968086</v>
      </c>
      <c r="L70" s="6">
        <v>-0.779359416</v>
      </c>
      <c r="M70" s="8"/>
      <c r="N70" s="6">
        <v>-0.8257228238447705</v>
      </c>
      <c r="O70" s="6">
        <v>-0.1651445647689541</v>
      </c>
      <c r="P70" s="6">
        <v>-0.49543369430686224</v>
      </c>
      <c r="Q70" s="6">
        <v>0.1651445647689541</v>
      </c>
      <c r="R70" s="6">
        <v>1.4863010829205867</v>
      </c>
      <c r="S70" s="6">
        <v>0.8257228238447705</v>
      </c>
      <c r="T70" s="6">
        <v>-1.1560119533826787</v>
      </c>
      <c r="U70" s="6">
        <v>0.49543369430686224</v>
      </c>
      <c r="V70" s="6">
        <v>1.1560119533826787</v>
      </c>
      <c r="W70" s="6">
        <v>-1.4863010829205867</v>
      </c>
      <c r="X70" s="8"/>
      <c r="Y70" s="6">
        <v>-1.4863010829205867</v>
      </c>
      <c r="Z70" s="6">
        <v>-0.8257228238447705</v>
      </c>
      <c r="AA70" s="6">
        <v>-0.49543369430686224</v>
      </c>
      <c r="AB70" s="6">
        <v>0.8257228238447705</v>
      </c>
      <c r="AC70" s="6">
        <v>1.4863010829205867</v>
      </c>
      <c r="AD70" s="6">
        <v>0.49543369430686224</v>
      </c>
      <c r="AE70" s="6">
        <v>-1.1560119533826787</v>
      </c>
      <c r="AF70" s="6">
        <v>1.1560119533826787</v>
      </c>
      <c r="AG70" s="6">
        <v>-0.1651445647689541</v>
      </c>
      <c r="AH70" s="6">
        <v>0.1651445647689541</v>
      </c>
      <c r="AI70" s="8"/>
      <c r="AJ70" s="6">
        <v>-0.5152241957744612</v>
      </c>
      <c r="AK70" s="6">
        <v>-0.3174018308478852</v>
      </c>
      <c r="AL70" s="6">
        <v>-0.504236845408304</v>
      </c>
      <c r="AM70" s="6">
        <v>0.049874145119083425</v>
      </c>
      <c r="AN70" s="6">
        <v>2.3752885158360653</v>
      </c>
      <c r="AO70" s="6">
        <v>-0.2111133827217774</v>
      </c>
      <c r="AP70" s="6">
        <v>-0.21443022966243977</v>
      </c>
      <c r="AQ70" s="6">
        <v>0.7753686564185769</v>
      </c>
      <c r="AR70" s="6">
        <v>-0.008705079964397948</v>
      </c>
      <c r="AS70" s="6">
        <v>-1.429419752994459</v>
      </c>
      <c r="AT70" s="8"/>
      <c r="AU70" s="6">
        <v>-0.7447442302913535</v>
      </c>
      <c r="AV70" s="6">
        <v>-0.77378856665601</v>
      </c>
      <c r="AW70" s="6">
        <v>-0.5411440196206948</v>
      </c>
      <c r="AX70" s="6">
        <v>-0.29417033917213703</v>
      </c>
      <c r="AY70" s="6">
        <v>2.454530920725904</v>
      </c>
      <c r="AZ70" s="6">
        <v>0.8236809876880034</v>
      </c>
      <c r="BA70" s="6">
        <v>-0.24343453396444437</v>
      </c>
      <c r="BB70" s="6">
        <v>0.3237958369938793</v>
      </c>
      <c r="BC70" s="6">
        <v>-0.28416529988839007</v>
      </c>
      <c r="BD70" s="6">
        <v>-0.7205607558147574</v>
      </c>
    </row>
    <row r="71">
      <c r="A71" s="2">
        <v>43373.0</v>
      </c>
      <c r="B71" s="8"/>
      <c r="C71" s="6">
        <v>-0.704195134</v>
      </c>
      <c r="D71" s="6">
        <v>-1.51556196</v>
      </c>
      <c r="E71" s="6">
        <v>-0.011455327</v>
      </c>
      <c r="F71" s="6">
        <v>0.532214486</v>
      </c>
      <c r="G71" s="6">
        <v>1.686161113</v>
      </c>
      <c r="H71" s="6">
        <v>0.529445029</v>
      </c>
      <c r="I71" s="6">
        <v>-0.307827582</v>
      </c>
      <c r="J71" s="6">
        <v>1.269809158</v>
      </c>
      <c r="K71" s="6">
        <v>-0.733847624</v>
      </c>
      <c r="L71" s="6">
        <v>-0.744742159</v>
      </c>
      <c r="M71" s="8"/>
      <c r="N71" s="6">
        <v>-0.49543369430686224</v>
      </c>
      <c r="O71" s="6">
        <v>-0.1651445647689541</v>
      </c>
      <c r="P71" s="6">
        <v>-1.1560119533826787</v>
      </c>
      <c r="Q71" s="6">
        <v>0.8257228238447705</v>
      </c>
      <c r="R71" s="6">
        <v>1.4863010829205867</v>
      </c>
      <c r="S71" s="6">
        <v>0.1651445647689541</v>
      </c>
      <c r="T71" s="6">
        <v>-0.8257228238447705</v>
      </c>
      <c r="U71" s="6">
        <v>0.49543369430686224</v>
      </c>
      <c r="V71" s="6">
        <v>1.1560119533826787</v>
      </c>
      <c r="W71" s="6">
        <v>-1.4863010829205867</v>
      </c>
      <c r="X71" s="8"/>
      <c r="Y71" s="6">
        <v>-1.4863010829205867</v>
      </c>
      <c r="Z71" s="6">
        <v>-1.1560119533826787</v>
      </c>
      <c r="AA71" s="6">
        <v>-0.49543369430686224</v>
      </c>
      <c r="AB71" s="6">
        <v>0.8257228238447705</v>
      </c>
      <c r="AC71" s="6">
        <v>1.4863010829205867</v>
      </c>
      <c r="AD71" s="6">
        <v>0.49543369430686224</v>
      </c>
      <c r="AE71" s="6">
        <v>-0.8257228238447705</v>
      </c>
      <c r="AF71" s="6">
        <v>1.1560119533826787</v>
      </c>
      <c r="AG71" s="6">
        <v>-0.1651445647689541</v>
      </c>
      <c r="AH71" s="6">
        <v>0.1651445647689541</v>
      </c>
      <c r="AI71" s="8"/>
      <c r="AJ71" s="6">
        <v>0.7390108133996811</v>
      </c>
      <c r="AK71" s="6">
        <v>0.8191789244387678</v>
      </c>
      <c r="AL71" s="6">
        <v>-0.4210524029356512</v>
      </c>
      <c r="AM71" s="6">
        <v>0.5744680087942535</v>
      </c>
      <c r="AN71" s="6">
        <v>-0.4146488264917884</v>
      </c>
      <c r="AO71" s="6">
        <v>-2.3430804336747006</v>
      </c>
      <c r="AP71" s="6">
        <v>1.2317193336863803</v>
      </c>
      <c r="AQ71" s="6">
        <v>-0.11020437211701067</v>
      </c>
      <c r="AR71" s="6">
        <v>0.16408566445265124</v>
      </c>
      <c r="AS71" s="6">
        <v>-0.23947670955258232</v>
      </c>
      <c r="AT71" s="8"/>
      <c r="AU71" s="6">
        <v>0.08051100229728315</v>
      </c>
      <c r="AV71" s="6">
        <v>-1.2426717014805717</v>
      </c>
      <c r="AW71" s="6">
        <v>-0.26260539819145545</v>
      </c>
      <c r="AX71" s="6">
        <v>-0.106481199781329</v>
      </c>
      <c r="AY71" s="6">
        <v>2.1415881652452597</v>
      </c>
      <c r="AZ71" s="6">
        <v>-0.12331687958692863</v>
      </c>
      <c r="BA71" s="6">
        <v>1.031783760093201</v>
      </c>
      <c r="BB71" s="6">
        <v>-0.14129889857603034</v>
      </c>
      <c r="BC71" s="6">
        <v>-0.08292035729772922</v>
      </c>
      <c r="BD71" s="6">
        <v>-1.2945884927216988</v>
      </c>
    </row>
    <row r="72">
      <c r="A72" s="2">
        <v>43404.0</v>
      </c>
      <c r="B72" s="8"/>
      <c r="C72" s="6">
        <v>-0.661064334</v>
      </c>
      <c r="D72" s="6">
        <v>-1.285200146</v>
      </c>
      <c r="E72" s="6">
        <v>0.038992491</v>
      </c>
      <c r="F72" s="6">
        <v>0.325788754</v>
      </c>
      <c r="G72" s="6">
        <v>1.856660854</v>
      </c>
      <c r="H72" s="6">
        <v>0.598562683</v>
      </c>
      <c r="I72" s="6">
        <v>-0.383588309</v>
      </c>
      <c r="J72" s="6">
        <v>1.195143166</v>
      </c>
      <c r="K72" s="6">
        <v>-0.807207996</v>
      </c>
      <c r="L72" s="6">
        <v>-0.878087163</v>
      </c>
      <c r="M72" s="8"/>
      <c r="N72" s="6">
        <v>-0.49543369430686224</v>
      </c>
      <c r="O72" s="6">
        <v>-0.1651445647689541</v>
      </c>
      <c r="P72" s="6">
        <v>-1.1560119533826787</v>
      </c>
      <c r="Q72" s="6">
        <v>0.49543369430686224</v>
      </c>
      <c r="R72" s="6">
        <v>1.4863010829205867</v>
      </c>
      <c r="S72" s="6">
        <v>0.8257228238447705</v>
      </c>
      <c r="T72" s="6">
        <v>-0.8257228238447705</v>
      </c>
      <c r="U72" s="6">
        <v>0.1651445647689541</v>
      </c>
      <c r="V72" s="6">
        <v>1.1560119533826787</v>
      </c>
      <c r="W72" s="6">
        <v>-1.4863010829205867</v>
      </c>
      <c r="X72" s="8"/>
      <c r="Y72" s="6">
        <v>-1.4863010829205863</v>
      </c>
      <c r="Z72" s="6">
        <v>-0.8257228238447702</v>
      </c>
      <c r="AA72" s="6">
        <v>-1.1560119533826783</v>
      </c>
      <c r="AB72" s="6">
        <v>0.8257228238447702</v>
      </c>
      <c r="AC72" s="6">
        <v>1.4863010829205863</v>
      </c>
      <c r="AD72" s="6">
        <v>0.4954336943068621</v>
      </c>
      <c r="AE72" s="6">
        <v>-0.4954336943068621</v>
      </c>
      <c r="AF72" s="6">
        <v>1.1560119533826783</v>
      </c>
      <c r="AG72" s="6">
        <v>-0.16514456476895403</v>
      </c>
      <c r="AH72" s="6">
        <v>0.16514456476895403</v>
      </c>
      <c r="AI72" s="8"/>
      <c r="AJ72" s="6">
        <v>0.05856600911575008</v>
      </c>
      <c r="AK72" s="6">
        <v>0.8718275292739388</v>
      </c>
      <c r="AL72" s="6">
        <v>-0.1258320077638961</v>
      </c>
      <c r="AM72" s="6">
        <v>-0.9720100572100171</v>
      </c>
      <c r="AN72" s="6">
        <v>-0.5359050687798328</v>
      </c>
      <c r="AO72" s="6">
        <v>1.6884727891778992</v>
      </c>
      <c r="AP72" s="6">
        <v>-0.8715452129902539</v>
      </c>
      <c r="AQ72" s="6">
        <v>-0.624141062550482</v>
      </c>
      <c r="AR72" s="6">
        <v>-0.9401729487302763</v>
      </c>
      <c r="AS72" s="6">
        <v>1.4507400304571705</v>
      </c>
      <c r="AT72" s="8"/>
      <c r="AU72" s="6">
        <v>-0.9291458813235828</v>
      </c>
      <c r="AV72" s="6">
        <v>0.23743105886226507</v>
      </c>
      <c r="AW72" s="6">
        <v>0.3752674363270471</v>
      </c>
      <c r="AX72" s="6">
        <v>-0.36662194327358455</v>
      </c>
      <c r="AY72" s="6">
        <v>-0.5742993474661635</v>
      </c>
      <c r="AZ72" s="6">
        <v>2.1360888077057094</v>
      </c>
      <c r="BA72" s="6">
        <v>-0.25379566364363587</v>
      </c>
      <c r="BB72" s="6">
        <v>-0.6141451987239596</v>
      </c>
      <c r="BC72" s="6">
        <v>-1.1168610306768272</v>
      </c>
      <c r="BD72" s="6">
        <v>1.106081762212732</v>
      </c>
    </row>
    <row r="73">
      <c r="A73" s="2">
        <v>43434.0</v>
      </c>
      <c r="B73" s="8"/>
      <c r="C73" s="6">
        <v>-0.633668423</v>
      </c>
      <c r="D73" s="6">
        <v>-1.293732874</v>
      </c>
      <c r="E73" s="6">
        <v>0.046415905</v>
      </c>
      <c r="F73" s="6">
        <v>0.2747807</v>
      </c>
      <c r="G73" s="6">
        <v>1.863892866</v>
      </c>
      <c r="H73" s="6">
        <v>0.599645972</v>
      </c>
      <c r="I73" s="6">
        <v>-0.359831277</v>
      </c>
      <c r="J73" s="6">
        <v>1.200312506</v>
      </c>
      <c r="K73" s="6">
        <v>-0.818316668</v>
      </c>
      <c r="L73" s="6">
        <v>-0.879498706</v>
      </c>
      <c r="M73" s="8"/>
      <c r="N73" s="6">
        <v>-0.49543369430686224</v>
      </c>
      <c r="O73" s="6">
        <v>-0.1651445647689541</v>
      </c>
      <c r="P73" s="6">
        <v>-1.1560119533826787</v>
      </c>
      <c r="Q73" s="6">
        <v>0.49543369430686224</v>
      </c>
      <c r="R73" s="6">
        <v>1.4863010829205867</v>
      </c>
      <c r="S73" s="6">
        <v>0.8257228238447705</v>
      </c>
      <c r="T73" s="6">
        <v>-0.8257228238447705</v>
      </c>
      <c r="U73" s="6">
        <v>0.1651445647689541</v>
      </c>
      <c r="V73" s="6">
        <v>1.1560119533826787</v>
      </c>
      <c r="W73" s="6">
        <v>-1.4863010829205867</v>
      </c>
      <c r="X73" s="8"/>
      <c r="Y73" s="6">
        <v>-1.4863010829205867</v>
      </c>
      <c r="Z73" s="6">
        <v>-0.8257228238447705</v>
      </c>
      <c r="AA73" s="6">
        <v>-1.1560119533826787</v>
      </c>
      <c r="AB73" s="6">
        <v>0.8257228238447705</v>
      </c>
      <c r="AC73" s="6">
        <v>1.4863010829205867</v>
      </c>
      <c r="AD73" s="6">
        <v>0.49543369430686224</v>
      </c>
      <c r="AE73" s="6">
        <v>-0.1651445647689541</v>
      </c>
      <c r="AF73" s="6">
        <v>1.1560119533826787</v>
      </c>
      <c r="AG73" s="6">
        <v>-0.49543369430686224</v>
      </c>
      <c r="AH73" s="6">
        <v>0.1651445647689541</v>
      </c>
      <c r="AI73" s="8"/>
      <c r="AJ73" s="6">
        <v>1.7577241010352935</v>
      </c>
      <c r="AK73" s="6">
        <v>-0.6963748592314467</v>
      </c>
      <c r="AL73" s="6">
        <v>0.6847432459805671</v>
      </c>
      <c r="AM73" s="6">
        <v>0.865731859124493</v>
      </c>
      <c r="AN73" s="6">
        <v>-0.04257996143838711</v>
      </c>
      <c r="AO73" s="6">
        <v>-1.243217825916611</v>
      </c>
      <c r="AP73" s="6">
        <v>0.410537991931177</v>
      </c>
      <c r="AQ73" s="6">
        <v>-1.2610362810356024</v>
      </c>
      <c r="AR73" s="6">
        <v>0.38988303737808816</v>
      </c>
      <c r="AS73" s="6">
        <v>-0.8654113078275714</v>
      </c>
      <c r="AT73" s="8"/>
      <c r="AU73" s="6">
        <v>0.802285477195444</v>
      </c>
      <c r="AV73" s="6">
        <v>-1.1850435504746304</v>
      </c>
      <c r="AW73" s="6">
        <v>0.14990554086517557</v>
      </c>
      <c r="AX73" s="6">
        <v>0.08884174141262417</v>
      </c>
      <c r="AY73" s="6">
        <v>0.666812870091009</v>
      </c>
      <c r="AZ73" s="6">
        <v>-0.7312279435230902</v>
      </c>
      <c r="BA73" s="6">
        <v>0.8870774860139555</v>
      </c>
      <c r="BB73" s="6">
        <v>-0.9886019837120325</v>
      </c>
      <c r="BC73" s="6">
        <v>-1.2820419725144299</v>
      </c>
      <c r="BD73" s="6">
        <v>1.591992334645975</v>
      </c>
    </row>
    <row r="74">
      <c r="A74" s="2">
        <v>43465.0</v>
      </c>
      <c r="B74" s="8"/>
      <c r="C74" s="6">
        <v>-0.797911058</v>
      </c>
      <c r="D74" s="6">
        <v>-1.243561398</v>
      </c>
      <c r="E74" s="6">
        <v>-0.051244777</v>
      </c>
      <c r="F74" s="6">
        <v>0.243566124</v>
      </c>
      <c r="G74" s="6">
        <v>1.838551614</v>
      </c>
      <c r="H74" s="6">
        <v>0.815210927</v>
      </c>
      <c r="I74" s="6">
        <v>-0.386533875</v>
      </c>
      <c r="J74" s="6">
        <v>1.144938181</v>
      </c>
      <c r="K74" s="6">
        <v>-0.90046299</v>
      </c>
      <c r="L74" s="6">
        <v>-0.662552749</v>
      </c>
      <c r="M74" s="8"/>
      <c r="N74" s="6">
        <v>-1.1560119533826787</v>
      </c>
      <c r="O74" s="6">
        <v>-0.1651445647689541</v>
      </c>
      <c r="P74" s="6">
        <v>-0.8257228238447705</v>
      </c>
      <c r="Q74" s="6">
        <v>0.8257228238447705</v>
      </c>
      <c r="R74" s="6">
        <v>1.4863010829205867</v>
      </c>
      <c r="S74" s="6">
        <v>0.49543369430686224</v>
      </c>
      <c r="T74" s="6">
        <v>-0.49543369430686224</v>
      </c>
      <c r="U74" s="6">
        <v>0.1651445647689541</v>
      </c>
      <c r="V74" s="6">
        <v>1.1560119533826787</v>
      </c>
      <c r="W74" s="6">
        <v>-1.4863010829205867</v>
      </c>
      <c r="X74" s="8"/>
      <c r="Y74" s="6">
        <v>-1.4863010829205867</v>
      </c>
      <c r="Z74" s="6">
        <v>-0.8257228238447705</v>
      </c>
      <c r="AA74" s="6">
        <v>-1.1560119533826787</v>
      </c>
      <c r="AB74" s="6">
        <v>0.8257228238447705</v>
      </c>
      <c r="AC74" s="6">
        <v>1.4863010829205867</v>
      </c>
      <c r="AD74" s="6">
        <v>0.49543369430686224</v>
      </c>
      <c r="AE74" s="6">
        <v>-0.1651445647689541</v>
      </c>
      <c r="AF74" s="6">
        <v>1.1560119533826787</v>
      </c>
      <c r="AG74" s="6">
        <v>0.1651445647689541</v>
      </c>
      <c r="AH74" s="6">
        <v>-0.49543369430686224</v>
      </c>
      <c r="AI74" s="8"/>
      <c r="AJ74" s="6">
        <v>-0.26332381562422486</v>
      </c>
      <c r="AK74" s="6">
        <v>0.8838257120616765</v>
      </c>
      <c r="AL74" s="6">
        <v>-0.6294824689257831</v>
      </c>
      <c r="AM74" s="6">
        <v>-0.5065763560204872</v>
      </c>
      <c r="AN74" s="6">
        <v>-0.9010582906509651</v>
      </c>
      <c r="AO74" s="6">
        <v>1.264828161846921</v>
      </c>
      <c r="AP74" s="6">
        <v>-0.4479636833253148</v>
      </c>
      <c r="AQ74" s="6">
        <v>-0.33384408338485627</v>
      </c>
      <c r="AR74" s="6">
        <v>-1.005789697839241</v>
      </c>
      <c r="AS74" s="6">
        <v>1.9393845218622752</v>
      </c>
      <c r="AT74" s="8"/>
      <c r="AU74" s="6">
        <v>-0.3565126138919025</v>
      </c>
      <c r="AV74" s="6">
        <v>0.5982084304522145</v>
      </c>
      <c r="AW74" s="6">
        <v>-0.45304361649970004</v>
      </c>
      <c r="AX74" s="6">
        <v>-0.6010972851922156</v>
      </c>
      <c r="AY74" s="6">
        <v>-0.9392614867999276</v>
      </c>
      <c r="AZ74" s="6">
        <v>1.1780272258500148</v>
      </c>
      <c r="BA74" s="6">
        <v>-0.2306469533592151</v>
      </c>
      <c r="BB74" s="6">
        <v>-0.47259533957043615</v>
      </c>
      <c r="BC74" s="6">
        <v>-0.875921871817967</v>
      </c>
      <c r="BD74" s="6">
        <v>2.152843510829134</v>
      </c>
    </row>
    <row r="75">
      <c r="A75" s="2">
        <v>43496.0</v>
      </c>
      <c r="B75" s="8"/>
      <c r="C75" s="6">
        <v>-1.074931957</v>
      </c>
      <c r="D75" s="6">
        <v>-1.097971122</v>
      </c>
      <c r="E75" s="6">
        <v>-0.031846043</v>
      </c>
      <c r="F75" s="6">
        <v>0.307710287</v>
      </c>
      <c r="G75" s="6">
        <v>1.78479484</v>
      </c>
      <c r="H75" s="6">
        <v>0.686825965</v>
      </c>
      <c r="I75" s="6">
        <v>-0.292399742</v>
      </c>
      <c r="J75" s="6">
        <v>1.22763035</v>
      </c>
      <c r="K75" s="6">
        <v>-1.032140387</v>
      </c>
      <c r="L75" s="6">
        <v>-0.47767219</v>
      </c>
      <c r="M75" s="8"/>
      <c r="N75" s="6">
        <v>-1.1560119533826787</v>
      </c>
      <c r="O75" s="6">
        <v>-0.8257228238447705</v>
      </c>
      <c r="P75" s="6">
        <v>-0.49543369430686224</v>
      </c>
      <c r="Q75" s="6">
        <v>0.8257228238447705</v>
      </c>
      <c r="R75" s="6">
        <v>1.1560119533826787</v>
      </c>
      <c r="S75" s="6">
        <v>0.49543369430686224</v>
      </c>
      <c r="T75" s="6">
        <v>-0.1651445647689541</v>
      </c>
      <c r="U75" s="6">
        <v>0.1651445647689541</v>
      </c>
      <c r="V75" s="6">
        <v>1.4863010829205867</v>
      </c>
      <c r="W75" s="6">
        <v>-1.4863010829205867</v>
      </c>
      <c r="X75" s="8"/>
      <c r="Y75" s="6">
        <v>-1.4863010829205867</v>
      </c>
      <c r="Z75" s="6">
        <v>-0.8257228238447705</v>
      </c>
      <c r="AA75" s="6">
        <v>-1.1560119533826787</v>
      </c>
      <c r="AB75" s="6">
        <v>0.8257228238447705</v>
      </c>
      <c r="AC75" s="6">
        <v>1.4863010829205867</v>
      </c>
      <c r="AD75" s="6">
        <v>0.49543369430686224</v>
      </c>
      <c r="AE75" s="6">
        <v>0.1651445647689541</v>
      </c>
      <c r="AF75" s="6">
        <v>1.1560119533826787</v>
      </c>
      <c r="AG75" s="6">
        <v>-0.1651445647689541</v>
      </c>
      <c r="AH75" s="6">
        <v>-0.49543369430686224</v>
      </c>
      <c r="AI75" s="8"/>
      <c r="AJ75" s="6">
        <v>1.6271549048683394</v>
      </c>
      <c r="AK75" s="6">
        <v>-0.1093189143140201</v>
      </c>
      <c r="AL75" s="6">
        <v>-0.47653867889942964</v>
      </c>
      <c r="AM75" s="6">
        <v>-0.00351764005583089</v>
      </c>
      <c r="AN75" s="6">
        <v>0.758755192723922</v>
      </c>
      <c r="AO75" s="6">
        <v>0.990729565785376</v>
      </c>
      <c r="AP75" s="6">
        <v>-1.58469085096546</v>
      </c>
      <c r="AQ75" s="6">
        <v>-0.14511710289810875</v>
      </c>
      <c r="AR75" s="6">
        <v>0.3270314019014065</v>
      </c>
      <c r="AS75" s="6">
        <v>-1.3844878781461996</v>
      </c>
      <c r="AT75" s="8"/>
      <c r="AU75" s="6">
        <v>-0.07587673231160479</v>
      </c>
      <c r="AV75" s="6">
        <v>0.2850871787844028</v>
      </c>
      <c r="AW75" s="6">
        <v>-0.9043328147048193</v>
      </c>
      <c r="AX75" s="6">
        <v>-0.665853484308913</v>
      </c>
      <c r="AY75" s="6">
        <v>-0.33980705219364443</v>
      </c>
      <c r="AZ75" s="6">
        <v>0.7293961188771415</v>
      </c>
      <c r="BA75" s="6">
        <v>-1.1281504512049112</v>
      </c>
      <c r="BB75" s="6">
        <v>-0.9522372275380482</v>
      </c>
      <c r="BC75" s="6">
        <v>1.8158518157047248</v>
      </c>
      <c r="BD75" s="6">
        <v>1.235922648895671</v>
      </c>
    </row>
    <row r="76">
      <c r="A76" s="2">
        <v>43524.0</v>
      </c>
      <c r="B76" s="8"/>
      <c r="C76" s="6">
        <v>-0.960547605</v>
      </c>
      <c r="D76" s="6">
        <v>-1.112616149</v>
      </c>
      <c r="E76" s="6">
        <v>-0.021392005</v>
      </c>
      <c r="F76" s="6">
        <v>0.27634846</v>
      </c>
      <c r="G76" s="6">
        <v>1.871773561</v>
      </c>
      <c r="H76" s="6">
        <v>0.433960491</v>
      </c>
      <c r="I76" s="6">
        <v>-0.205276092</v>
      </c>
      <c r="J76" s="6">
        <v>1.275873409</v>
      </c>
      <c r="K76" s="6">
        <v>-1.084744063</v>
      </c>
      <c r="L76" s="6">
        <v>-0.473380006</v>
      </c>
      <c r="M76" s="8"/>
      <c r="N76" s="6">
        <v>-0.49543369430686224</v>
      </c>
      <c r="O76" s="6">
        <v>-0.1651445647689541</v>
      </c>
      <c r="P76" s="6">
        <v>-0.8257228238447705</v>
      </c>
      <c r="Q76" s="6">
        <v>0.8257228238447705</v>
      </c>
      <c r="R76" s="6">
        <v>1.1560119533826787</v>
      </c>
      <c r="S76" s="6">
        <v>0.49543369430686224</v>
      </c>
      <c r="T76" s="6">
        <v>-1.1560119533826787</v>
      </c>
      <c r="U76" s="6">
        <v>1.4863010829205867</v>
      </c>
      <c r="V76" s="6">
        <v>0.1651445647689541</v>
      </c>
      <c r="W76" s="6">
        <v>-1.4863010829205867</v>
      </c>
      <c r="X76" s="8"/>
      <c r="Y76" s="6">
        <v>-1.486301082920587</v>
      </c>
      <c r="Z76" s="6">
        <v>-1.1560119533826787</v>
      </c>
      <c r="AA76" s="6">
        <v>-0.49543369430686235</v>
      </c>
      <c r="AB76" s="6">
        <v>1.1560119533826787</v>
      </c>
      <c r="AC76" s="6">
        <v>1.486301082920587</v>
      </c>
      <c r="AD76" s="6">
        <v>0.49543369430686235</v>
      </c>
      <c r="AE76" s="6">
        <v>0.16514456476895412</v>
      </c>
      <c r="AF76" s="6">
        <v>0.8257228238447706</v>
      </c>
      <c r="AG76" s="6">
        <v>-0.16514456476895412</v>
      </c>
      <c r="AH76" s="6">
        <v>-0.8257228238447706</v>
      </c>
      <c r="AI76" s="8"/>
      <c r="AJ76" s="6">
        <v>-1.9688250999609418</v>
      </c>
      <c r="AK76" s="6">
        <v>-0.42170429598513987</v>
      </c>
      <c r="AL76" s="6">
        <v>0.12028765830467479</v>
      </c>
      <c r="AM76" s="6">
        <v>1.284824967312336</v>
      </c>
      <c r="AN76" s="6">
        <v>0.36699100070248625</v>
      </c>
      <c r="AO76" s="6">
        <v>0.31518109423000873</v>
      </c>
      <c r="AP76" s="6">
        <v>-0.9831488417876715</v>
      </c>
      <c r="AQ76" s="6">
        <v>1.2828669964837636</v>
      </c>
      <c r="AR76" s="6">
        <v>0.4677524149640715</v>
      </c>
      <c r="AS76" s="6">
        <v>-0.46422589426358685</v>
      </c>
      <c r="AT76" s="8"/>
      <c r="AU76" s="6">
        <v>-1.4614390701840259</v>
      </c>
      <c r="AV76" s="6">
        <v>-1.3102995945223637</v>
      </c>
      <c r="AW76" s="6">
        <v>0.467360198832992</v>
      </c>
      <c r="AX76" s="6">
        <v>1.7354559951981163</v>
      </c>
      <c r="AY76" s="6">
        <v>0.38566303644214905</v>
      </c>
      <c r="AZ76" s="6">
        <v>0.6932159353807408</v>
      </c>
      <c r="BA76" s="6">
        <v>0.2146253927141605</v>
      </c>
      <c r="BB76" s="6">
        <v>0.5944465199864897</v>
      </c>
      <c r="BC76" s="6">
        <v>-0.5634810442223196</v>
      </c>
      <c r="BD76" s="6">
        <v>-0.7555473696259398</v>
      </c>
    </row>
    <row r="77">
      <c r="A77" s="2">
        <v>43555.0</v>
      </c>
      <c r="B77" s="8"/>
      <c r="C77" s="6">
        <v>-0.993715612</v>
      </c>
      <c r="D77" s="6">
        <v>-1.133305153</v>
      </c>
      <c r="E77" s="6">
        <v>0.047228345</v>
      </c>
      <c r="F77" s="6">
        <v>-4.03948E-4</v>
      </c>
      <c r="G77" s="6">
        <v>1.919842083</v>
      </c>
      <c r="H77" s="6">
        <v>0.500796113</v>
      </c>
      <c r="I77" s="6">
        <v>-0.157049305</v>
      </c>
      <c r="J77" s="6">
        <v>1.282244286</v>
      </c>
      <c r="K77" s="6">
        <v>-0.885244027</v>
      </c>
      <c r="L77" s="6">
        <v>-0.580392782</v>
      </c>
      <c r="M77" s="8"/>
      <c r="N77" s="6">
        <v>-0.49543369430686224</v>
      </c>
      <c r="O77" s="6">
        <v>0.1651445647689541</v>
      </c>
      <c r="P77" s="6">
        <v>-1.1560119533826787</v>
      </c>
      <c r="Q77" s="6">
        <v>0.49543369430686224</v>
      </c>
      <c r="R77" s="6">
        <v>1.1560119533826787</v>
      </c>
      <c r="S77" s="6">
        <v>0.8257228238447705</v>
      </c>
      <c r="T77" s="6">
        <v>-0.8257228238447705</v>
      </c>
      <c r="U77" s="6">
        <v>1.4863010829205867</v>
      </c>
      <c r="V77" s="6">
        <v>-0.1651445647689541</v>
      </c>
      <c r="W77" s="6">
        <v>-1.4863010829205867</v>
      </c>
      <c r="X77" s="8"/>
      <c r="Y77" s="6">
        <v>-1.486301082920587</v>
      </c>
      <c r="Z77" s="6">
        <v>-1.1560119533826787</v>
      </c>
      <c r="AA77" s="6">
        <v>-0.49543369430686235</v>
      </c>
      <c r="AB77" s="6">
        <v>1.1560119533826787</v>
      </c>
      <c r="AC77" s="6">
        <v>1.486301082920587</v>
      </c>
      <c r="AD77" s="6">
        <v>0.49543369430686235</v>
      </c>
      <c r="AE77" s="6">
        <v>0.16514456476895412</v>
      </c>
      <c r="AF77" s="6">
        <v>0.8257228238447706</v>
      </c>
      <c r="AG77" s="6">
        <v>-0.16514456476895412</v>
      </c>
      <c r="AH77" s="6">
        <v>-0.8257228238447706</v>
      </c>
      <c r="AI77" s="8"/>
      <c r="AJ77" s="6">
        <v>-0.7044339314084237</v>
      </c>
      <c r="AK77" s="6">
        <v>-0.47727710046429095</v>
      </c>
      <c r="AL77" s="6">
        <v>-0.39784759044868834</v>
      </c>
      <c r="AM77" s="6">
        <v>0.8771601300075239</v>
      </c>
      <c r="AN77" s="6">
        <v>-0.5903943058525994</v>
      </c>
      <c r="AO77" s="6">
        <v>0.8282212782656584</v>
      </c>
      <c r="AP77" s="6">
        <v>0.5850023582755907</v>
      </c>
      <c r="AQ77" s="6">
        <v>1.107108697577864</v>
      </c>
      <c r="AR77" s="6">
        <v>-2.0266439309846676</v>
      </c>
      <c r="AS77" s="6">
        <v>0.7991043950320328</v>
      </c>
      <c r="AT77" s="8"/>
      <c r="AU77" s="6">
        <v>-1.6573304508097186</v>
      </c>
      <c r="AV77" s="6">
        <v>-1.3082334256379395</v>
      </c>
      <c r="AW77" s="6">
        <v>0.4937892393391931</v>
      </c>
      <c r="AX77" s="6">
        <v>1.165937227290826</v>
      </c>
      <c r="AY77" s="6">
        <v>-0.9481638315192039</v>
      </c>
      <c r="AZ77" s="6">
        <v>1.1623368134736958</v>
      </c>
      <c r="BA77" s="6">
        <v>0.1396945062346732</v>
      </c>
      <c r="BB77" s="6">
        <v>0.7974938418348054</v>
      </c>
      <c r="BC77" s="6">
        <v>-0.02537706178054725</v>
      </c>
      <c r="BD77" s="6">
        <v>0.1798531415742154</v>
      </c>
    </row>
    <row r="78">
      <c r="A78" s="2">
        <v>43585.0</v>
      </c>
      <c r="B78" s="8"/>
      <c r="C78" s="6">
        <v>-1.116168602</v>
      </c>
      <c r="D78" s="6">
        <v>-1.190875558</v>
      </c>
      <c r="E78" s="6">
        <v>0.033134627</v>
      </c>
      <c r="F78" s="6">
        <v>0.190570815</v>
      </c>
      <c r="G78" s="6">
        <v>1.891432753</v>
      </c>
      <c r="H78" s="6">
        <v>0.53757499</v>
      </c>
      <c r="I78" s="6">
        <v>-0.043408717</v>
      </c>
      <c r="J78" s="6">
        <v>1.144908597</v>
      </c>
      <c r="K78" s="6">
        <v>-0.913603211</v>
      </c>
      <c r="L78" s="6">
        <v>-0.533565695</v>
      </c>
      <c r="M78" s="8"/>
      <c r="N78" s="6">
        <v>-0.49543369430686224</v>
      </c>
      <c r="O78" s="6">
        <v>-0.1651445647689541</v>
      </c>
      <c r="P78" s="6">
        <v>-1.1560119533826787</v>
      </c>
      <c r="Q78" s="6">
        <v>0.1651445647689541</v>
      </c>
      <c r="R78" s="6">
        <v>1.4863010829205867</v>
      </c>
      <c r="S78" s="6">
        <v>0.8257228238447705</v>
      </c>
      <c r="T78" s="6">
        <v>-0.8257228238447705</v>
      </c>
      <c r="U78" s="6">
        <v>1.1560119533826787</v>
      </c>
      <c r="V78" s="6">
        <v>0.49543369430686224</v>
      </c>
      <c r="W78" s="6">
        <v>-1.4863010829205867</v>
      </c>
      <c r="X78" s="8"/>
      <c r="Y78" s="6">
        <v>-1.4863010829205867</v>
      </c>
      <c r="Z78" s="6">
        <v>-1.1560119533826787</v>
      </c>
      <c r="AA78" s="6">
        <v>-0.1651445647689541</v>
      </c>
      <c r="AB78" s="6">
        <v>1.1560119533826787</v>
      </c>
      <c r="AC78" s="6">
        <v>1.4863010829205867</v>
      </c>
      <c r="AD78" s="6">
        <v>0.49543369430686224</v>
      </c>
      <c r="AE78" s="6">
        <v>0.1651445647689541</v>
      </c>
      <c r="AF78" s="6">
        <v>0.8257228238447705</v>
      </c>
      <c r="AG78" s="6">
        <v>-0.49543369430686224</v>
      </c>
      <c r="AH78" s="6">
        <v>-0.8257228238447705</v>
      </c>
      <c r="AI78" s="8"/>
      <c r="AJ78" s="6">
        <v>-0.2319006182422706</v>
      </c>
      <c r="AK78" s="6">
        <v>-0.11938759172988467</v>
      </c>
      <c r="AL78" s="6">
        <v>-0.4732467798172141</v>
      </c>
      <c r="AM78" s="6">
        <v>-1.8891451817957914</v>
      </c>
      <c r="AN78" s="6">
        <v>1.2936450478180797</v>
      </c>
      <c r="AO78" s="6">
        <v>1.4232820467383762</v>
      </c>
      <c r="AP78" s="6">
        <v>-0.5823127158749116</v>
      </c>
      <c r="AQ78" s="6">
        <v>0.8917825174257286</v>
      </c>
      <c r="AR78" s="6">
        <v>0.2018506179616956</v>
      </c>
      <c r="AS78" s="6">
        <v>-0.5145673424838094</v>
      </c>
      <c r="AT78" s="8"/>
      <c r="AU78" s="6">
        <v>1.6058373797834933</v>
      </c>
      <c r="AV78" s="6">
        <v>-0.4264834007194695</v>
      </c>
      <c r="AW78" s="6">
        <v>-0.8088157400436132</v>
      </c>
      <c r="AX78" s="6">
        <v>-0.6715255319103252</v>
      </c>
      <c r="AY78" s="6">
        <v>0.5597697283061717</v>
      </c>
      <c r="AZ78" s="6">
        <v>1.3636309266941962</v>
      </c>
      <c r="BA78" s="6">
        <v>-0.9649367964622073</v>
      </c>
      <c r="BB78" s="6">
        <v>0.8933802293494193</v>
      </c>
      <c r="BC78" s="6">
        <v>-0.6537162994315537</v>
      </c>
      <c r="BD78" s="6">
        <v>-0.8971404955661105</v>
      </c>
    </row>
    <row r="79">
      <c r="A79" s="2">
        <v>43616.0</v>
      </c>
      <c r="B79" s="8"/>
      <c r="C79" s="6">
        <v>-1.196703318</v>
      </c>
      <c r="D79" s="6">
        <v>-1.130286727</v>
      </c>
      <c r="E79" s="6">
        <v>-0.002570266</v>
      </c>
      <c r="F79" s="6">
        <v>0.185399498</v>
      </c>
      <c r="G79" s="6">
        <v>1.923094579</v>
      </c>
      <c r="H79" s="6">
        <v>0.529518505</v>
      </c>
      <c r="I79" s="6">
        <v>-0.076017828</v>
      </c>
      <c r="J79" s="6">
        <v>1.110124479</v>
      </c>
      <c r="K79" s="6">
        <v>-0.933866209</v>
      </c>
      <c r="L79" s="6">
        <v>-0.408692713</v>
      </c>
      <c r="M79" s="8"/>
      <c r="N79" s="6">
        <v>-0.49543369430686224</v>
      </c>
      <c r="O79" s="6">
        <v>0.1651445647689541</v>
      </c>
      <c r="P79" s="6">
        <v>-1.1560119533826787</v>
      </c>
      <c r="Q79" s="6">
        <v>-0.1651445647689541</v>
      </c>
      <c r="R79" s="6">
        <v>1.4863010829205867</v>
      </c>
      <c r="S79" s="6">
        <v>1.1560119533826787</v>
      </c>
      <c r="T79" s="6">
        <v>-0.8257228238447705</v>
      </c>
      <c r="U79" s="6">
        <v>0.8257228238447705</v>
      </c>
      <c r="V79" s="6">
        <v>0.49543369430686224</v>
      </c>
      <c r="W79" s="6">
        <v>-1.4863010829205867</v>
      </c>
      <c r="X79" s="8"/>
      <c r="Y79" s="6">
        <v>-1.4863010829205867</v>
      </c>
      <c r="Z79" s="6">
        <v>-1.1560119533826787</v>
      </c>
      <c r="AA79" s="6">
        <v>-0.1651445647689541</v>
      </c>
      <c r="AB79" s="6">
        <v>1.1560119533826787</v>
      </c>
      <c r="AC79" s="6">
        <v>1.4863010829205867</v>
      </c>
      <c r="AD79" s="6">
        <v>0.49543369430686224</v>
      </c>
      <c r="AE79" s="6">
        <v>0.1651445647689541</v>
      </c>
      <c r="AF79" s="6">
        <v>0.8257228238447705</v>
      </c>
      <c r="AG79" s="6">
        <v>-0.49543369430686224</v>
      </c>
      <c r="AH79" s="6">
        <v>-0.8257228238447705</v>
      </c>
      <c r="AI79" s="8"/>
      <c r="AJ79" s="6">
        <v>-2.5419824646196103</v>
      </c>
      <c r="AK79" s="6">
        <v>-0.03534723514812941</v>
      </c>
      <c r="AL79" s="6">
        <v>0.08302208300636561</v>
      </c>
      <c r="AM79" s="6">
        <v>0.3208005880745145</v>
      </c>
      <c r="AN79" s="6">
        <v>0.7914022581063134</v>
      </c>
      <c r="AO79" s="6">
        <v>0.7666571480899063</v>
      </c>
      <c r="AP79" s="6">
        <v>0.6011395036248179</v>
      </c>
      <c r="AQ79" s="6">
        <v>-0.19773442841592873</v>
      </c>
      <c r="AR79" s="6">
        <v>-0.5225647165692431</v>
      </c>
      <c r="AS79" s="6">
        <v>0.7346072638509921</v>
      </c>
      <c r="AT79" s="8"/>
      <c r="AU79" s="6">
        <v>-1.8609121770752122</v>
      </c>
      <c r="AV79" s="6">
        <v>-0.1308110537939431</v>
      </c>
      <c r="AW79" s="6">
        <v>-0.07147856758540533</v>
      </c>
      <c r="AX79" s="6">
        <v>0.5635075102673033</v>
      </c>
      <c r="AY79" s="6">
        <v>1.1074838255706287</v>
      </c>
      <c r="AZ79" s="6">
        <v>0.9081994344252444</v>
      </c>
      <c r="BA79" s="6">
        <v>0.9850179467500177</v>
      </c>
      <c r="BB79" s="6">
        <v>-0.5195399973407434</v>
      </c>
      <c r="BC79" s="6">
        <v>-1.3345571916384185</v>
      </c>
      <c r="BD79" s="6">
        <v>0.3530902704205314</v>
      </c>
    </row>
    <row r="80">
      <c r="A80" s="2">
        <v>43646.0</v>
      </c>
      <c r="B80" s="8"/>
      <c r="C80" s="6">
        <v>-1.218101553</v>
      </c>
      <c r="D80" s="6">
        <v>-1.118338</v>
      </c>
      <c r="E80" s="6">
        <v>0.086917907</v>
      </c>
      <c r="F80" s="6">
        <v>0.248224405</v>
      </c>
      <c r="G80" s="6">
        <v>2.015779966</v>
      </c>
      <c r="H80" s="6">
        <v>0.310227075</v>
      </c>
      <c r="I80" s="6">
        <v>-0.12590729</v>
      </c>
      <c r="J80" s="6">
        <v>0.99112604</v>
      </c>
      <c r="K80" s="6">
        <v>-1.0015479</v>
      </c>
      <c r="L80" s="6">
        <v>-0.18838065</v>
      </c>
      <c r="M80" s="8"/>
      <c r="N80" s="6">
        <v>-0.4969418673368095</v>
      </c>
      <c r="O80" s="6">
        <v>0.4969418673368095</v>
      </c>
      <c r="P80" s="6">
        <v>-0.993883734673619</v>
      </c>
      <c r="Q80" s="6">
        <v>-0.16564728911226984</v>
      </c>
      <c r="R80" s="6">
        <v>1.4908256020104285</v>
      </c>
      <c r="S80" s="6">
        <v>0.8282364455613491</v>
      </c>
      <c r="T80" s="6">
        <v>-0.993883734673619</v>
      </c>
      <c r="U80" s="6">
        <v>1.159531023785889</v>
      </c>
      <c r="V80" s="6">
        <v>0.16564728911226984</v>
      </c>
      <c r="W80" s="6">
        <v>-1.4908256020104285</v>
      </c>
      <c r="X80" s="8"/>
      <c r="Y80" s="6">
        <v>-1.486301082920587</v>
      </c>
      <c r="Z80" s="6">
        <v>-1.1560119533826787</v>
      </c>
      <c r="AA80" s="6">
        <v>-0.16514456476895412</v>
      </c>
      <c r="AB80" s="6">
        <v>1.1560119533826787</v>
      </c>
      <c r="AC80" s="6">
        <v>1.486301082920587</v>
      </c>
      <c r="AD80" s="6">
        <v>0.8257228238447706</v>
      </c>
      <c r="AE80" s="6">
        <v>0.16514456476895412</v>
      </c>
      <c r="AF80" s="6">
        <v>0.49543369430686235</v>
      </c>
      <c r="AG80" s="6">
        <v>-0.49543369430686235</v>
      </c>
      <c r="AH80" s="6">
        <v>-0.8257228238447706</v>
      </c>
      <c r="AI80" s="8"/>
      <c r="AJ80" s="6">
        <v>0.29688531742711644</v>
      </c>
      <c r="AK80" s="6">
        <v>1.0808229102871472</v>
      </c>
      <c r="AL80" s="6">
        <v>-0.8983310536076928</v>
      </c>
      <c r="AM80" s="6">
        <v>-0.29674696601551526</v>
      </c>
      <c r="AN80" s="6">
        <v>-0.5581301895339282</v>
      </c>
      <c r="AO80" s="6">
        <v>1.6193114128735535</v>
      </c>
      <c r="AP80" s="6">
        <v>-0.9027969676811549</v>
      </c>
      <c r="AQ80" s="6">
        <v>0.7906481418786013</v>
      </c>
      <c r="AR80" s="6">
        <v>0.3918867572768688</v>
      </c>
      <c r="AS80" s="6">
        <v>-1.5235493629049977</v>
      </c>
      <c r="AT80" s="8"/>
      <c r="AU80" s="6">
        <v>0.2620164504614665</v>
      </c>
      <c r="AV80" s="6">
        <v>0.6979850966828606</v>
      </c>
      <c r="AW80" s="6">
        <v>-0.6626384717253416</v>
      </c>
      <c r="AX80" s="6">
        <v>-0.6443857386024521</v>
      </c>
      <c r="AY80" s="6">
        <v>-0.07409646169446833</v>
      </c>
      <c r="AZ80" s="6">
        <v>2.357756283401201</v>
      </c>
      <c r="BA80" s="6">
        <v>-0.7094394364381287</v>
      </c>
      <c r="BB80" s="6">
        <v>-0.6891871522127174</v>
      </c>
      <c r="BC80" s="6">
        <v>-0.9406918008132328</v>
      </c>
      <c r="BD80" s="6">
        <v>0.40268123094081837</v>
      </c>
    </row>
    <row r="81">
      <c r="A81" s="2">
        <v>43677.0</v>
      </c>
      <c r="B81" s="8"/>
      <c r="C81" s="6">
        <v>-1.305804739</v>
      </c>
      <c r="D81" s="6">
        <v>-1.040863897</v>
      </c>
      <c r="E81" s="6">
        <v>0.021176219</v>
      </c>
      <c r="F81" s="6">
        <v>0.121552308</v>
      </c>
      <c r="G81" s="6">
        <v>2.123504942</v>
      </c>
      <c r="H81" s="6">
        <v>0.171102199</v>
      </c>
      <c r="I81" s="6">
        <v>-0.094711686</v>
      </c>
      <c r="J81" s="6">
        <v>0.940047321</v>
      </c>
      <c r="K81" s="6">
        <v>-0.872348937</v>
      </c>
      <c r="L81" s="6">
        <v>-0.06365373</v>
      </c>
      <c r="M81" s="8"/>
      <c r="N81" s="6">
        <v>-0.49543369430686224</v>
      </c>
      <c r="O81" s="6">
        <v>0.49543369430686224</v>
      </c>
      <c r="P81" s="6">
        <v>-1.1560119533826787</v>
      </c>
      <c r="Q81" s="6">
        <v>-0.1651445647689541</v>
      </c>
      <c r="R81" s="6">
        <v>1.4863010829205867</v>
      </c>
      <c r="S81" s="6">
        <v>0.8257228238447705</v>
      </c>
      <c r="T81" s="6">
        <v>-0.8257228238447705</v>
      </c>
      <c r="U81" s="6">
        <v>1.1560119533826787</v>
      </c>
      <c r="V81" s="6">
        <v>0.1651445647689541</v>
      </c>
      <c r="W81" s="6">
        <v>-1.4863010829205867</v>
      </c>
      <c r="X81" s="8"/>
      <c r="Y81" s="6">
        <v>-1.486301082920587</v>
      </c>
      <c r="Z81" s="6">
        <v>-1.1560119533826787</v>
      </c>
      <c r="AA81" s="6">
        <v>-0.16514456476895412</v>
      </c>
      <c r="AB81" s="6">
        <v>1.1560119533826787</v>
      </c>
      <c r="AC81" s="6">
        <v>1.486301082920587</v>
      </c>
      <c r="AD81" s="6">
        <v>0.8257228238447706</v>
      </c>
      <c r="AE81" s="6">
        <v>0.16514456476895412</v>
      </c>
      <c r="AF81" s="6">
        <v>0.49543369430686235</v>
      </c>
      <c r="AG81" s="6">
        <v>-0.49543369430686235</v>
      </c>
      <c r="AH81" s="6">
        <v>-0.8257228238447706</v>
      </c>
      <c r="AI81" s="8"/>
      <c r="AJ81" s="6">
        <v>-1.5290462363171544</v>
      </c>
      <c r="AK81" s="6">
        <v>-0.10301789753621149</v>
      </c>
      <c r="AL81" s="6">
        <v>0.4963847087064608</v>
      </c>
      <c r="AM81" s="6">
        <v>1.338051343719677</v>
      </c>
      <c r="AN81" s="6">
        <v>-0.2572613539047981</v>
      </c>
      <c r="AO81" s="6">
        <v>0.44943247596757857</v>
      </c>
      <c r="AP81" s="6">
        <v>-0.937349671316079</v>
      </c>
      <c r="AQ81" s="6">
        <v>1.6507453781299475</v>
      </c>
      <c r="AR81" s="6">
        <v>-0.29989857249696705</v>
      </c>
      <c r="AS81" s="6">
        <v>-0.8080401749524542</v>
      </c>
      <c r="AT81" s="8"/>
      <c r="AU81" s="6">
        <v>-1.1934185607638055</v>
      </c>
      <c r="AV81" s="6">
        <v>-1.1393549008479338</v>
      </c>
      <c r="AW81" s="6">
        <v>-0.15087825494524187</v>
      </c>
      <c r="AX81" s="6">
        <v>1.172068215129617</v>
      </c>
      <c r="AY81" s="6">
        <v>0.852904589742168</v>
      </c>
      <c r="AZ81" s="6">
        <v>0.5394638851742886</v>
      </c>
      <c r="BA81" s="6">
        <v>-0.2578721624397402</v>
      </c>
      <c r="BB81" s="6">
        <v>1.6100440845510473</v>
      </c>
      <c r="BC81" s="6">
        <v>-0.4188006532708976</v>
      </c>
      <c r="BD81" s="6">
        <v>-1.014156242329506</v>
      </c>
    </row>
    <row r="82">
      <c r="A82" s="2">
        <v>43708.0</v>
      </c>
      <c r="B82" s="8"/>
      <c r="C82" s="6">
        <v>-1.301428358</v>
      </c>
      <c r="D82" s="6">
        <v>-1.063570609</v>
      </c>
      <c r="E82" s="6">
        <v>0.020750473</v>
      </c>
      <c r="F82" s="6">
        <v>0.098054667</v>
      </c>
      <c r="G82" s="6">
        <v>2.138332272</v>
      </c>
      <c r="H82" s="6">
        <v>0.187448323</v>
      </c>
      <c r="I82" s="6">
        <v>-0.143250571</v>
      </c>
      <c r="J82" s="6">
        <v>0.937565208</v>
      </c>
      <c r="K82" s="6">
        <v>-0.808470306</v>
      </c>
      <c r="L82" s="6">
        <v>-0.065431099</v>
      </c>
      <c r="M82" s="8"/>
      <c r="N82" s="6">
        <v>-0.49543369430686224</v>
      </c>
      <c r="O82" s="6">
        <v>0.49543369430686224</v>
      </c>
      <c r="P82" s="6">
        <v>-1.1560119533826787</v>
      </c>
      <c r="Q82" s="6">
        <v>-0.1651445647689541</v>
      </c>
      <c r="R82" s="6">
        <v>1.4863010829205867</v>
      </c>
      <c r="S82" s="6">
        <v>0.8257228238447705</v>
      </c>
      <c r="T82" s="6">
        <v>-0.8257228238447705</v>
      </c>
      <c r="U82" s="6">
        <v>1.1560119533826787</v>
      </c>
      <c r="V82" s="6">
        <v>0.1651445647689541</v>
      </c>
      <c r="W82" s="6">
        <v>-1.4863010829205867</v>
      </c>
      <c r="X82" s="8"/>
      <c r="Y82" s="6">
        <v>-1.486301082920587</v>
      </c>
      <c r="Z82" s="6">
        <v>-1.1560119533826787</v>
      </c>
      <c r="AA82" s="6">
        <v>-0.16514456476895412</v>
      </c>
      <c r="AB82" s="6">
        <v>1.1560119533826787</v>
      </c>
      <c r="AC82" s="6">
        <v>1.486301082920587</v>
      </c>
      <c r="AD82" s="6">
        <v>0.8257228238447706</v>
      </c>
      <c r="AE82" s="6">
        <v>0.16514456476895412</v>
      </c>
      <c r="AF82" s="6">
        <v>0.49543369430686235</v>
      </c>
      <c r="AG82" s="6">
        <v>-0.49543369430686235</v>
      </c>
      <c r="AH82" s="6">
        <v>-0.8257228238447706</v>
      </c>
      <c r="AI82" s="8"/>
      <c r="AJ82" s="6">
        <v>-2.212201462194614</v>
      </c>
      <c r="AK82" s="6">
        <v>0.7522155357323741</v>
      </c>
      <c r="AL82" s="6">
        <v>-0.4634120847156876</v>
      </c>
      <c r="AM82" s="6">
        <v>-0.18939233567174854</v>
      </c>
      <c r="AN82" s="6">
        <v>1.1903348310954887</v>
      </c>
      <c r="AO82" s="6">
        <v>-0.8709206225569522</v>
      </c>
      <c r="AP82" s="6">
        <v>0.48996452140088204</v>
      </c>
      <c r="AQ82" s="6">
        <v>0.26877849914842744</v>
      </c>
      <c r="AR82" s="6">
        <v>0.8825401633071316</v>
      </c>
      <c r="AS82" s="6">
        <v>0.15209295445469817</v>
      </c>
      <c r="AT82" s="8"/>
      <c r="AU82" s="6">
        <v>-0.6010917867451913</v>
      </c>
      <c r="AV82" s="6">
        <v>-1.083762756301807</v>
      </c>
      <c r="AW82" s="6">
        <v>-0.06964164878182423</v>
      </c>
      <c r="AX82" s="6">
        <v>0.26447591282771854</v>
      </c>
      <c r="AY82" s="6">
        <v>2.067491102420024</v>
      </c>
      <c r="AZ82" s="6">
        <v>-0.9005555896509213</v>
      </c>
      <c r="BA82" s="6">
        <v>1.2949217419825902</v>
      </c>
      <c r="BB82" s="6">
        <v>0.07821627874183207</v>
      </c>
      <c r="BC82" s="6">
        <v>-0.7115522727450079</v>
      </c>
      <c r="BD82" s="6">
        <v>-0.3385009817474139</v>
      </c>
    </row>
    <row r="83">
      <c r="A83" s="2">
        <v>43738.0</v>
      </c>
      <c r="B83" s="8"/>
      <c r="C83" s="6">
        <v>-1.33977445</v>
      </c>
      <c r="D83" s="6">
        <v>-1.092901257</v>
      </c>
      <c r="E83" s="6">
        <v>0.008361912</v>
      </c>
      <c r="F83" s="6">
        <v>0.104690034</v>
      </c>
      <c r="G83" s="6">
        <v>2.073513576</v>
      </c>
      <c r="H83" s="6">
        <v>0.335091039</v>
      </c>
      <c r="I83" s="6">
        <v>-0.176985676</v>
      </c>
      <c r="J83" s="6">
        <v>0.967305106</v>
      </c>
      <c r="K83" s="6">
        <v>-0.781855631</v>
      </c>
      <c r="L83" s="6">
        <v>-0.097444654</v>
      </c>
      <c r="M83" s="8"/>
      <c r="N83" s="6">
        <v>-0.4969418673368095</v>
      </c>
      <c r="O83" s="6">
        <v>0.8282364455613491</v>
      </c>
      <c r="P83" s="6">
        <v>-0.993883734673619</v>
      </c>
      <c r="Q83" s="6">
        <v>-0.16564728911226984</v>
      </c>
      <c r="R83" s="6">
        <v>1.4908256020104285</v>
      </c>
      <c r="S83" s="6">
        <v>0.4969418673368095</v>
      </c>
      <c r="T83" s="6">
        <v>-0.993883734673619</v>
      </c>
      <c r="U83" s="6">
        <v>1.159531023785889</v>
      </c>
      <c r="V83" s="6">
        <v>0.16564728911226984</v>
      </c>
      <c r="W83" s="6">
        <v>-1.4908256020104285</v>
      </c>
      <c r="X83" s="8"/>
      <c r="Y83" s="6">
        <v>-1.486301082920587</v>
      </c>
      <c r="Z83" s="6">
        <v>-1.1560119533826787</v>
      </c>
      <c r="AA83" s="6">
        <v>-0.16514456476895412</v>
      </c>
      <c r="AB83" s="6">
        <v>1.1560119533826787</v>
      </c>
      <c r="AC83" s="6">
        <v>1.486301082920587</v>
      </c>
      <c r="AD83" s="6">
        <v>0.8257228238447706</v>
      </c>
      <c r="AE83" s="6">
        <v>0.16514456476895412</v>
      </c>
      <c r="AF83" s="6">
        <v>0.49543369430686235</v>
      </c>
      <c r="AG83" s="6">
        <v>-0.49543369430686235</v>
      </c>
      <c r="AH83" s="6">
        <v>-0.8257228238447706</v>
      </c>
      <c r="AI83" s="8"/>
      <c r="AJ83" s="6">
        <v>1.0096993386959985</v>
      </c>
      <c r="AK83" s="6">
        <v>1.5307513217301425</v>
      </c>
      <c r="AL83" s="6">
        <v>-0.3914567109144198</v>
      </c>
      <c r="AM83" s="6">
        <v>-0.2863868851203869</v>
      </c>
      <c r="AN83" s="6">
        <v>-0.6690956698505316</v>
      </c>
      <c r="AO83" s="6">
        <v>-1.0796456509563466</v>
      </c>
      <c r="AP83" s="6">
        <v>-1.2385813958369316</v>
      </c>
      <c r="AQ83" s="6">
        <v>-0.6933706701463632</v>
      </c>
      <c r="AR83" s="6">
        <v>0.6629106900093594</v>
      </c>
      <c r="AS83" s="6">
        <v>1.1551756323894833</v>
      </c>
      <c r="AT83" s="8"/>
      <c r="AU83" s="6">
        <v>0.24122819733276282</v>
      </c>
      <c r="AV83" s="6">
        <v>0.7890008989927138</v>
      </c>
      <c r="AW83" s="6">
        <v>0.23527509112732325</v>
      </c>
      <c r="AX83" s="6">
        <v>-0.15804574806839408</v>
      </c>
      <c r="AY83" s="6">
        <v>-0.8466794832157097</v>
      </c>
      <c r="AZ83" s="6">
        <v>0.6070755933040879</v>
      </c>
      <c r="BA83" s="6">
        <v>-1.4982314900198652</v>
      </c>
      <c r="BB83" s="6">
        <v>-0.9437624142403221</v>
      </c>
      <c r="BC83" s="6">
        <v>-0.3917442056183184</v>
      </c>
      <c r="BD83" s="6">
        <v>1.9658835604057232</v>
      </c>
    </row>
    <row r="84">
      <c r="A84" s="2">
        <v>43769.0</v>
      </c>
      <c r="B84" s="8"/>
      <c r="C84" s="6">
        <v>-1.368573415</v>
      </c>
      <c r="D84" s="6">
        <v>-1.106818755</v>
      </c>
      <c r="E84" s="6">
        <v>0.002150014</v>
      </c>
      <c r="F84" s="6">
        <v>0.17349144</v>
      </c>
      <c r="G84" s="6">
        <v>2.104859523</v>
      </c>
      <c r="H84" s="6">
        <v>0.299775865</v>
      </c>
      <c r="I84" s="6">
        <v>-0.098645426</v>
      </c>
      <c r="J84" s="6">
        <v>0.857729345</v>
      </c>
      <c r="K84" s="6">
        <v>-0.773235344</v>
      </c>
      <c r="L84" s="6">
        <v>-0.090733248</v>
      </c>
      <c r="M84" s="8"/>
      <c r="N84" s="6">
        <v>-0.1651445647689541</v>
      </c>
      <c r="O84" s="6">
        <v>0.8257228238447705</v>
      </c>
      <c r="P84" s="6">
        <v>-0.8257228238447705</v>
      </c>
      <c r="Q84" s="6">
        <v>-0.49543369430686224</v>
      </c>
      <c r="R84" s="6">
        <v>1.4863010829205867</v>
      </c>
      <c r="S84" s="6">
        <v>0.49543369430686224</v>
      </c>
      <c r="T84" s="6">
        <v>-1.1560119533826787</v>
      </c>
      <c r="U84" s="6">
        <v>1.1560119533826787</v>
      </c>
      <c r="V84" s="6">
        <v>0.1651445647689541</v>
      </c>
      <c r="W84" s="6">
        <v>-1.4863010829205867</v>
      </c>
      <c r="X84" s="8"/>
      <c r="Y84" s="6">
        <v>-1.4863010829205867</v>
      </c>
      <c r="Z84" s="6">
        <v>-1.1560119533826787</v>
      </c>
      <c r="AA84" s="6">
        <v>0.1651445647689541</v>
      </c>
      <c r="AB84" s="6">
        <v>1.1560119533826787</v>
      </c>
      <c r="AC84" s="6">
        <v>1.4863010829205867</v>
      </c>
      <c r="AD84" s="6">
        <v>0.8257228238447705</v>
      </c>
      <c r="AE84" s="6">
        <v>-0.1651445647689541</v>
      </c>
      <c r="AF84" s="6">
        <v>0.49543369430686224</v>
      </c>
      <c r="AG84" s="6">
        <v>-0.49543369430686224</v>
      </c>
      <c r="AH84" s="6">
        <v>-0.8257228238447705</v>
      </c>
      <c r="AI84" s="8"/>
      <c r="AJ84" s="6">
        <v>1.1032548202820947</v>
      </c>
      <c r="AK84" s="6">
        <v>1.1457016838144602</v>
      </c>
      <c r="AL84" s="6">
        <v>-0.1244172707044439</v>
      </c>
      <c r="AM84" s="6">
        <v>-1.0681197432762326</v>
      </c>
      <c r="AN84" s="6">
        <v>0.13369410124555675</v>
      </c>
      <c r="AO84" s="6">
        <v>-1.9459509264748034</v>
      </c>
      <c r="AP84" s="6">
        <v>0.28886129943021016</v>
      </c>
      <c r="AQ84" s="6">
        <v>-0.008536524465815418</v>
      </c>
      <c r="AR84" s="6">
        <v>1.0479007329527428</v>
      </c>
      <c r="AS84" s="6">
        <v>-0.5723881728037716</v>
      </c>
      <c r="AT84" s="8"/>
      <c r="AU84" s="6">
        <v>0.5177930789510892</v>
      </c>
      <c r="AV84" s="6">
        <v>-0.462735558424045</v>
      </c>
      <c r="AW84" s="6">
        <v>0.07091672965158767</v>
      </c>
      <c r="AX84" s="6">
        <v>-0.5466522888118013</v>
      </c>
      <c r="AY84" s="6">
        <v>-0.48585599421996417</v>
      </c>
      <c r="AZ84" s="6">
        <v>-1.319310870363488</v>
      </c>
      <c r="BA84" s="6">
        <v>1.1002712490426547</v>
      </c>
      <c r="BB84" s="6">
        <v>-0.11022971424305741</v>
      </c>
      <c r="BC84" s="6">
        <v>-0.8399938211529905</v>
      </c>
      <c r="BD84" s="6">
        <v>2.075797189570011</v>
      </c>
    </row>
    <row r="85">
      <c r="A85" s="2">
        <v>43799.0</v>
      </c>
      <c r="B85" s="8"/>
      <c r="C85" s="6">
        <v>-1.39637229</v>
      </c>
      <c r="D85" s="6">
        <v>-1.049067671</v>
      </c>
      <c r="E85" s="6">
        <v>0.021532112</v>
      </c>
      <c r="F85" s="6">
        <v>0.22711855</v>
      </c>
      <c r="G85" s="6">
        <v>2.147167697</v>
      </c>
      <c r="H85" s="6">
        <v>0.147350769</v>
      </c>
      <c r="I85" s="6">
        <v>-0.050276941</v>
      </c>
      <c r="J85" s="6">
        <v>0.810313104</v>
      </c>
      <c r="K85" s="6">
        <v>-0.77420703</v>
      </c>
      <c r="L85" s="6">
        <v>-0.0835583</v>
      </c>
      <c r="M85" s="8"/>
      <c r="N85" s="6">
        <v>-0.49543369430686224</v>
      </c>
      <c r="O85" s="6">
        <v>1.1560119533826787</v>
      </c>
      <c r="P85" s="6">
        <v>-1.1560119533826787</v>
      </c>
      <c r="Q85" s="6">
        <v>-0.1651445647689541</v>
      </c>
      <c r="R85" s="6">
        <v>1.4863010829205867</v>
      </c>
      <c r="S85" s="6">
        <v>0.49543369430686224</v>
      </c>
      <c r="T85" s="6">
        <v>-0.8257228238447705</v>
      </c>
      <c r="U85" s="6">
        <v>0.8257228238447705</v>
      </c>
      <c r="V85" s="6">
        <v>0.1651445647689541</v>
      </c>
      <c r="W85" s="6">
        <v>-1.4863010829205867</v>
      </c>
      <c r="X85" s="8"/>
      <c r="Y85" s="6">
        <v>-1.4863010829205867</v>
      </c>
      <c r="Z85" s="6">
        <v>-1.1560119533826787</v>
      </c>
      <c r="AA85" s="6">
        <v>0.1651445647689541</v>
      </c>
      <c r="AB85" s="6">
        <v>1.1560119533826787</v>
      </c>
      <c r="AC85" s="6">
        <v>1.4863010829205867</v>
      </c>
      <c r="AD85" s="6">
        <v>0.8257228238447705</v>
      </c>
      <c r="AE85" s="6">
        <v>-0.49543369430686224</v>
      </c>
      <c r="AF85" s="6">
        <v>0.49543369430686224</v>
      </c>
      <c r="AG85" s="6">
        <v>-0.1651445647689541</v>
      </c>
      <c r="AH85" s="6">
        <v>-0.8257228238447705</v>
      </c>
      <c r="AI85" s="8"/>
      <c r="AJ85" s="6">
        <v>0.8022542571410307</v>
      </c>
      <c r="AK85" s="6">
        <v>-0.8819427409622067</v>
      </c>
      <c r="AL85" s="6">
        <v>-0.1140633140162084</v>
      </c>
      <c r="AM85" s="6">
        <v>0.14497438938479443</v>
      </c>
      <c r="AN85" s="6">
        <v>-0.11453279500553781</v>
      </c>
      <c r="AO85" s="6">
        <v>-0.012898704024366513</v>
      </c>
      <c r="AP85" s="6">
        <v>-1.2293331459595838</v>
      </c>
      <c r="AQ85" s="6">
        <v>1.8250851609636651</v>
      </c>
      <c r="AR85" s="6">
        <v>0.9306338389888485</v>
      </c>
      <c r="AS85" s="6">
        <v>-1.3501769465104356</v>
      </c>
      <c r="AT85" s="8"/>
      <c r="AU85" s="6">
        <v>1.082777525098283</v>
      </c>
      <c r="AV85" s="6">
        <v>-1.3048495754993854</v>
      </c>
      <c r="AW85" s="6">
        <v>-0.5404698942950975</v>
      </c>
      <c r="AX85" s="6">
        <v>-0.3773929418271069</v>
      </c>
      <c r="AY85" s="6">
        <v>-0.042929079002515906</v>
      </c>
      <c r="AZ85" s="6">
        <v>0.078449979658743</v>
      </c>
      <c r="BA85" s="6">
        <v>0.21044433169114457</v>
      </c>
      <c r="BB85" s="6">
        <v>2.087209048270152</v>
      </c>
      <c r="BC85" s="6">
        <v>-0.06286347065837396</v>
      </c>
      <c r="BD85" s="6">
        <v>-1.1303759234358428</v>
      </c>
    </row>
    <row r="86">
      <c r="A86" s="2">
        <v>43830.0</v>
      </c>
      <c r="B86" s="8"/>
      <c r="C86" s="6">
        <v>-1.528984188</v>
      </c>
      <c r="D86" s="6">
        <v>-1.10761267</v>
      </c>
      <c r="E86" s="6">
        <v>0.038676207</v>
      </c>
      <c r="F86" s="6">
        <v>0.173449231</v>
      </c>
      <c r="G86" s="6">
        <v>1.981295146</v>
      </c>
      <c r="H86" s="6">
        <v>0.349590357</v>
      </c>
      <c r="I86" s="6">
        <v>0.067946148</v>
      </c>
      <c r="J86" s="6">
        <v>0.766469958</v>
      </c>
      <c r="K86" s="6">
        <v>-0.865172414</v>
      </c>
      <c r="L86" s="6">
        <v>0.124342224</v>
      </c>
      <c r="M86" s="8"/>
      <c r="N86" s="6">
        <v>-0.49543369430686224</v>
      </c>
      <c r="O86" s="6">
        <v>1.1560119533826787</v>
      </c>
      <c r="P86" s="6">
        <v>-1.1560119533826787</v>
      </c>
      <c r="Q86" s="6">
        <v>-0.1651445647689541</v>
      </c>
      <c r="R86" s="6">
        <v>1.4863010829205867</v>
      </c>
      <c r="S86" s="6">
        <v>0.49543369430686224</v>
      </c>
      <c r="T86" s="6">
        <v>-0.8257228238447705</v>
      </c>
      <c r="U86" s="6">
        <v>0.8257228238447705</v>
      </c>
      <c r="V86" s="6">
        <v>0.1651445647689541</v>
      </c>
      <c r="W86" s="6">
        <v>-1.4863010829205867</v>
      </c>
      <c r="X86" s="8"/>
      <c r="Y86" s="6">
        <v>-1.486301082920587</v>
      </c>
      <c r="Z86" s="6">
        <v>-1.1560119533826787</v>
      </c>
      <c r="AA86" s="6">
        <v>-0.16514456476895412</v>
      </c>
      <c r="AB86" s="6">
        <v>1.1560119533826787</v>
      </c>
      <c r="AC86" s="6">
        <v>1.486301082920587</v>
      </c>
      <c r="AD86" s="6">
        <v>0.8257228238447706</v>
      </c>
      <c r="AE86" s="6">
        <v>-0.49543369430686235</v>
      </c>
      <c r="AF86" s="6">
        <v>0.49543369430686235</v>
      </c>
      <c r="AG86" s="6">
        <v>0.16514456476895412</v>
      </c>
      <c r="AH86" s="6">
        <v>-0.8257228238447706</v>
      </c>
      <c r="AI86" s="8"/>
      <c r="AJ86" s="6">
        <v>1.3977584231443339</v>
      </c>
      <c r="AK86" s="6">
        <v>1.048023693665311</v>
      </c>
      <c r="AL86" s="6">
        <v>0.020409431869511163</v>
      </c>
      <c r="AM86" s="6">
        <v>0.5449630791213139</v>
      </c>
      <c r="AN86" s="6">
        <v>0.748548137975711</v>
      </c>
      <c r="AO86" s="6">
        <v>0.2576805412787521</v>
      </c>
      <c r="AP86" s="6">
        <v>-0.7705472301610891</v>
      </c>
      <c r="AQ86" s="6">
        <v>-1.2899599367822583</v>
      </c>
      <c r="AR86" s="6">
        <v>-1.6308838773948884</v>
      </c>
      <c r="AS86" s="6">
        <v>-0.3259922627166967</v>
      </c>
      <c r="AT86" s="8"/>
      <c r="AU86" s="6">
        <v>2.607517892756855</v>
      </c>
      <c r="AV86" s="6">
        <v>-0.6266918199126797</v>
      </c>
      <c r="AW86" s="6">
        <v>-0.4630702593950328</v>
      </c>
      <c r="AX86" s="6">
        <v>-0.24116271317408994</v>
      </c>
      <c r="AY86" s="6">
        <v>0.5387967748376894</v>
      </c>
      <c r="AZ86" s="6">
        <v>-0.04451037071461075</v>
      </c>
      <c r="BA86" s="6">
        <v>-0.430154699672954</v>
      </c>
      <c r="BB86" s="6">
        <v>-0.6616153677543064</v>
      </c>
      <c r="BC86" s="6">
        <v>0.10195879805637126</v>
      </c>
      <c r="BD86" s="6">
        <v>-0.7810682350272409</v>
      </c>
    </row>
    <row r="87">
      <c r="A87" s="2">
        <v>43861.0</v>
      </c>
      <c r="B87" s="8"/>
      <c r="C87" s="6">
        <v>-1.534490702</v>
      </c>
      <c r="D87" s="6">
        <v>-1.17374362</v>
      </c>
      <c r="E87" s="6">
        <v>0.057834742</v>
      </c>
      <c r="F87" s="6">
        <v>0.203271715</v>
      </c>
      <c r="G87" s="6">
        <v>1.904990155</v>
      </c>
      <c r="H87" s="6">
        <v>0.373990695</v>
      </c>
      <c r="I87" s="6">
        <v>0.142169273</v>
      </c>
      <c r="J87" s="6">
        <v>0.785334948</v>
      </c>
      <c r="K87" s="6">
        <v>-0.893910388</v>
      </c>
      <c r="L87" s="6">
        <v>0.134553183</v>
      </c>
      <c r="M87" s="8"/>
      <c r="N87" s="6">
        <v>-0.49543369430686224</v>
      </c>
      <c r="O87" s="6">
        <v>0.8257228238447705</v>
      </c>
      <c r="P87" s="6">
        <v>-0.8257228238447705</v>
      </c>
      <c r="Q87" s="6">
        <v>-0.1651445647689541</v>
      </c>
      <c r="R87" s="6">
        <v>1.4863010829205867</v>
      </c>
      <c r="S87" s="6">
        <v>0.49543369430686224</v>
      </c>
      <c r="T87" s="6">
        <v>-1.1560119533826787</v>
      </c>
      <c r="U87" s="6">
        <v>1.1560119533826787</v>
      </c>
      <c r="V87" s="6">
        <v>0.1651445647689541</v>
      </c>
      <c r="W87" s="6">
        <v>-1.4863010829205867</v>
      </c>
      <c r="X87" s="8"/>
      <c r="Y87" s="6">
        <v>-1.4863010829205867</v>
      </c>
      <c r="Z87" s="6">
        <v>-1.1560119533826787</v>
      </c>
      <c r="AA87" s="6">
        <v>-0.1651445647689541</v>
      </c>
      <c r="AB87" s="6">
        <v>0.8257228238447705</v>
      </c>
      <c r="AC87" s="6">
        <v>1.4863010829205867</v>
      </c>
      <c r="AD87" s="6">
        <v>1.1560119533826787</v>
      </c>
      <c r="AE87" s="6">
        <v>-0.8257228238447705</v>
      </c>
      <c r="AF87" s="6">
        <v>0.49543369430686224</v>
      </c>
      <c r="AG87" s="6">
        <v>0.1651445647689541</v>
      </c>
      <c r="AH87" s="6">
        <v>-0.49543369430686224</v>
      </c>
      <c r="AI87" s="8"/>
      <c r="AJ87" s="6">
        <v>-2.2096460684543344</v>
      </c>
      <c r="AK87" s="6">
        <v>-0.31716295177320913</v>
      </c>
      <c r="AL87" s="6">
        <v>0.6862517902726667</v>
      </c>
      <c r="AM87" s="6">
        <v>-0.008720520501518664</v>
      </c>
      <c r="AN87" s="6">
        <v>-0.8238495132858751</v>
      </c>
      <c r="AO87" s="6">
        <v>0.4019663772170631</v>
      </c>
      <c r="AP87" s="6">
        <v>-0.2948751993087734</v>
      </c>
      <c r="AQ87" s="6">
        <v>0.5511340119527969</v>
      </c>
      <c r="AR87" s="6">
        <v>1.384899107632604</v>
      </c>
      <c r="AS87" s="6">
        <v>0.6300029662485794</v>
      </c>
      <c r="AT87" s="8"/>
      <c r="AU87" s="6">
        <v>-0.28602395541473347</v>
      </c>
      <c r="AV87" s="6">
        <v>-1.6601146090437946</v>
      </c>
      <c r="AW87" s="6">
        <v>-0.05781376839185425</v>
      </c>
      <c r="AX87" s="6">
        <v>-0.05241876761147069</v>
      </c>
      <c r="AY87" s="6">
        <v>2.1045959540010726</v>
      </c>
      <c r="AZ87" s="6">
        <v>0.5587145974172101</v>
      </c>
      <c r="BA87" s="6">
        <v>0.6956210910674961</v>
      </c>
      <c r="BB87" s="6">
        <v>-0.7410946075175057</v>
      </c>
      <c r="BC87" s="6">
        <v>0.05385750956502455</v>
      </c>
      <c r="BD87" s="6">
        <v>-0.6153234440714432</v>
      </c>
    </row>
    <row r="88">
      <c r="A88" s="2">
        <v>43890.0</v>
      </c>
      <c r="B88" s="8"/>
      <c r="C88" s="6">
        <v>-1.444441815</v>
      </c>
      <c r="D88" s="6">
        <v>-1.381658245</v>
      </c>
      <c r="E88" s="6">
        <v>0.106500525</v>
      </c>
      <c r="F88" s="6">
        <v>0.271830846</v>
      </c>
      <c r="G88" s="6">
        <v>1.855447401</v>
      </c>
      <c r="H88" s="6">
        <v>0.558751293</v>
      </c>
      <c r="I88" s="6">
        <v>0.045877924</v>
      </c>
      <c r="J88" s="6">
        <v>0.629791531</v>
      </c>
      <c r="K88" s="6">
        <v>-0.850009979</v>
      </c>
      <c r="L88" s="6">
        <v>0.207910518</v>
      </c>
      <c r="M88" s="8"/>
      <c r="N88" s="6">
        <v>-0.49543369430686224</v>
      </c>
      <c r="O88" s="6">
        <v>1.1560119533826787</v>
      </c>
      <c r="P88" s="6">
        <v>-0.8257228238447705</v>
      </c>
      <c r="Q88" s="6">
        <v>0.1651445647689541</v>
      </c>
      <c r="R88" s="6">
        <v>1.4863010829205867</v>
      </c>
      <c r="S88" s="6">
        <v>0.8257228238447705</v>
      </c>
      <c r="T88" s="6">
        <v>-1.4863010829205867</v>
      </c>
      <c r="U88" s="6">
        <v>0.49543369430686224</v>
      </c>
      <c r="V88" s="6">
        <v>-0.1651445647689541</v>
      </c>
      <c r="W88" s="6">
        <v>-1.1560119533826787</v>
      </c>
      <c r="X88" s="8"/>
      <c r="Y88" s="6">
        <v>-1.486301082920587</v>
      </c>
      <c r="Z88" s="6">
        <v>-1.1560119533826787</v>
      </c>
      <c r="AA88" s="6">
        <v>-0.16514456476895412</v>
      </c>
      <c r="AB88" s="6">
        <v>0.8257228238447706</v>
      </c>
      <c r="AC88" s="6">
        <v>1.486301082920587</v>
      </c>
      <c r="AD88" s="6">
        <v>1.1560119533826787</v>
      </c>
      <c r="AE88" s="6">
        <v>-0.49543369430686235</v>
      </c>
      <c r="AF88" s="6">
        <v>0.49543369430686235</v>
      </c>
      <c r="AG88" s="6">
        <v>0.16514456476895412</v>
      </c>
      <c r="AH88" s="6">
        <v>-0.8257228238447706</v>
      </c>
      <c r="AI88" s="8"/>
      <c r="AJ88" s="6">
        <v>0.5817435322415585</v>
      </c>
      <c r="AK88" s="6">
        <v>-0.20256588249312693</v>
      </c>
      <c r="AL88" s="6">
        <v>-0.3051230227738559</v>
      </c>
      <c r="AM88" s="6">
        <v>0.1732897384952355</v>
      </c>
      <c r="AN88" s="6">
        <v>-1.5546980327140871</v>
      </c>
      <c r="AO88" s="6">
        <v>1.99557202650002</v>
      </c>
      <c r="AP88" s="6">
        <v>-0.8435550826634778</v>
      </c>
      <c r="AQ88" s="6">
        <v>-0.7942208628436395</v>
      </c>
      <c r="AR88" s="6">
        <v>0.8651739047170034</v>
      </c>
      <c r="AS88" s="6">
        <v>0.08438368153436983</v>
      </c>
      <c r="AT88" s="8"/>
      <c r="AU88" s="6">
        <v>-0.9684464081557064</v>
      </c>
      <c r="AV88" s="6">
        <v>-1.1017256974911358</v>
      </c>
      <c r="AW88" s="6">
        <v>-0.2517220362374263</v>
      </c>
      <c r="AX88" s="6">
        <v>-0.1262396610358812</v>
      </c>
      <c r="AY88" s="6">
        <v>-0.5960514310850357</v>
      </c>
      <c r="AZ88" s="6">
        <v>2.2772017297734974</v>
      </c>
      <c r="BA88" s="6">
        <v>0.7486231273671912</v>
      </c>
      <c r="BB88" s="6">
        <v>-0.608155115425601</v>
      </c>
      <c r="BC88" s="6">
        <v>0.0879396181538015</v>
      </c>
      <c r="BD88" s="6">
        <v>0.5385758741363056</v>
      </c>
    </row>
    <row r="89">
      <c r="A89" s="2">
        <v>43921.0</v>
      </c>
      <c r="B89" s="8"/>
      <c r="C89" s="6">
        <v>-0.209225172</v>
      </c>
      <c r="D89" s="6">
        <v>-0.932900603</v>
      </c>
      <c r="E89" s="6">
        <v>0.191090804</v>
      </c>
      <c r="F89" s="6">
        <v>0.361841966</v>
      </c>
      <c r="G89" s="6">
        <v>2.186104685</v>
      </c>
      <c r="H89" s="6">
        <v>-0.456096608</v>
      </c>
      <c r="I89" s="6">
        <v>-0.523976502</v>
      </c>
      <c r="J89" s="6">
        <v>0.975276004</v>
      </c>
      <c r="K89" s="6">
        <v>-1.264175388</v>
      </c>
      <c r="L89" s="6">
        <v>-0.327939186</v>
      </c>
      <c r="M89" s="8"/>
      <c r="N89" s="6">
        <v>-0.49543369430686224</v>
      </c>
      <c r="O89" s="6">
        <v>1.4863010829205867</v>
      </c>
      <c r="P89" s="6">
        <v>-0.8257228238447705</v>
      </c>
      <c r="Q89" s="6">
        <v>0.1651445647689541</v>
      </c>
      <c r="R89" s="6">
        <v>0.8257228238447705</v>
      </c>
      <c r="S89" s="6">
        <v>0.49543369430686224</v>
      </c>
      <c r="T89" s="6">
        <v>-1.1560119533826787</v>
      </c>
      <c r="U89" s="6">
        <v>1.1560119533826787</v>
      </c>
      <c r="V89" s="6">
        <v>-0.1651445647689541</v>
      </c>
      <c r="W89" s="6">
        <v>-1.4863010829205867</v>
      </c>
      <c r="X89" s="8"/>
      <c r="Y89" s="6">
        <v>-1.486301082920587</v>
      </c>
      <c r="Z89" s="6">
        <v>-1.1560119533826787</v>
      </c>
      <c r="AA89" s="6">
        <v>-0.16514456476895412</v>
      </c>
      <c r="AB89" s="6">
        <v>0.8257228238447706</v>
      </c>
      <c r="AC89" s="6">
        <v>1.486301082920587</v>
      </c>
      <c r="AD89" s="6">
        <v>1.1560119533826787</v>
      </c>
      <c r="AE89" s="6">
        <v>-0.49543369430686235</v>
      </c>
      <c r="AF89" s="6">
        <v>0.49543369430686235</v>
      </c>
      <c r="AG89" s="6">
        <v>0.16514456476895412</v>
      </c>
      <c r="AH89" s="6">
        <v>-0.8257228238447706</v>
      </c>
      <c r="AI89" s="8"/>
      <c r="AJ89" s="6">
        <v>1.044982074005826</v>
      </c>
      <c r="AK89" s="6">
        <v>-0.5216934492239812</v>
      </c>
      <c r="AL89" s="6">
        <v>0.6687539044132068</v>
      </c>
      <c r="AM89" s="6">
        <v>0.23230681448678794</v>
      </c>
      <c r="AN89" s="6">
        <v>1.019002555258062</v>
      </c>
      <c r="AO89" s="6">
        <v>-1.7285232807601467</v>
      </c>
      <c r="AP89" s="6">
        <v>-0.1240961406835589</v>
      </c>
      <c r="AQ89" s="6">
        <v>0.9940143401910992</v>
      </c>
      <c r="AR89" s="6">
        <v>-0.14071566476207273</v>
      </c>
      <c r="AS89" s="6">
        <v>-1.444031152925222</v>
      </c>
      <c r="AT89" s="8"/>
      <c r="AU89" s="6">
        <v>0.6081288329163035</v>
      </c>
      <c r="AV89" s="6">
        <v>0.8241265269323372</v>
      </c>
      <c r="AW89" s="6">
        <v>0.4878591057339028</v>
      </c>
      <c r="AX89" s="6">
        <v>0.02898069577690016</v>
      </c>
      <c r="AY89" s="6">
        <v>1.0071356564737433</v>
      </c>
      <c r="AZ89" s="6">
        <v>-2.4473711970886924</v>
      </c>
      <c r="BA89" s="6">
        <v>-0.4637346701911023</v>
      </c>
      <c r="BB89" s="6">
        <v>0.5389894248351869</v>
      </c>
      <c r="BC89" s="6">
        <v>-0.16547490351173882</v>
      </c>
      <c r="BD89" s="6">
        <v>-0.41863947187685524</v>
      </c>
    </row>
    <row r="90">
      <c r="A90" s="2">
        <v>43951.0</v>
      </c>
      <c r="B90" s="8"/>
      <c r="C90" s="6">
        <v>0.364279552</v>
      </c>
      <c r="D90" s="6">
        <v>-0.373299967</v>
      </c>
      <c r="E90" s="6">
        <v>-0.008477641</v>
      </c>
      <c r="F90" s="6">
        <v>0.606805341</v>
      </c>
      <c r="G90" s="6">
        <v>1.919622588</v>
      </c>
      <c r="H90" s="6">
        <v>-1.128457753</v>
      </c>
      <c r="I90" s="6">
        <v>-0.708621609</v>
      </c>
      <c r="J90" s="6">
        <v>0.550116849</v>
      </c>
      <c r="K90" s="6">
        <v>-1.572732068</v>
      </c>
      <c r="L90" s="6">
        <v>0.350764708</v>
      </c>
      <c r="M90" s="8"/>
      <c r="N90" s="6">
        <v>-0.8257228238447705</v>
      </c>
      <c r="O90" s="6">
        <v>1.4863010829205867</v>
      </c>
      <c r="P90" s="6">
        <v>-0.49543369430686224</v>
      </c>
      <c r="Q90" s="6">
        <v>-0.1651445647689541</v>
      </c>
      <c r="R90" s="6">
        <v>0.8257228238447705</v>
      </c>
      <c r="S90" s="6">
        <v>0.49543369430686224</v>
      </c>
      <c r="T90" s="6">
        <v>-1.1560119533826787</v>
      </c>
      <c r="U90" s="6">
        <v>1.1560119533826787</v>
      </c>
      <c r="V90" s="6">
        <v>0.1651445647689541</v>
      </c>
      <c r="W90" s="6">
        <v>-1.4863010829205867</v>
      </c>
      <c r="X90" s="8"/>
      <c r="Y90" s="6">
        <v>-0.49543369430686224</v>
      </c>
      <c r="Z90" s="6">
        <v>-1.4863010829205867</v>
      </c>
      <c r="AA90" s="6">
        <v>-0.1651445647689541</v>
      </c>
      <c r="AB90" s="6">
        <v>0.49543369430686224</v>
      </c>
      <c r="AC90" s="6">
        <v>1.4863010829205867</v>
      </c>
      <c r="AD90" s="6">
        <v>1.1560119533826787</v>
      </c>
      <c r="AE90" s="6">
        <v>-0.8257228238447705</v>
      </c>
      <c r="AF90" s="6">
        <v>0.8257228238447705</v>
      </c>
      <c r="AG90" s="6">
        <v>0.1651445647689541</v>
      </c>
      <c r="AH90" s="6">
        <v>-1.1560119533826787</v>
      </c>
      <c r="AI90" s="8"/>
      <c r="AJ90" s="6">
        <v>-0.7028527478039516</v>
      </c>
      <c r="AK90" s="6">
        <v>-0.7432574646180347</v>
      </c>
      <c r="AL90" s="6">
        <v>0.5510053465723819</v>
      </c>
      <c r="AM90" s="6">
        <v>-0.5495431858258076</v>
      </c>
      <c r="AN90" s="6">
        <v>1.0182442369059392</v>
      </c>
      <c r="AO90" s="6">
        <v>0.09223100990626197</v>
      </c>
      <c r="AP90" s="6">
        <v>-0.5359493313663408</v>
      </c>
      <c r="AQ90" s="6">
        <v>1.640744785326652</v>
      </c>
      <c r="AR90" s="6">
        <v>0.8448145015268238</v>
      </c>
      <c r="AS90" s="6">
        <v>-1.615437150623925</v>
      </c>
      <c r="AT90" s="8"/>
      <c r="AU90" s="6">
        <v>0.5337186451044856</v>
      </c>
      <c r="AV90" s="6">
        <v>-0.7360084891657355</v>
      </c>
      <c r="AW90" s="6">
        <v>-0.37247913378446273</v>
      </c>
      <c r="AX90" s="6">
        <v>-0.581158936329814</v>
      </c>
      <c r="AY90" s="6">
        <v>0.8727724476524821</v>
      </c>
      <c r="AZ90" s="6">
        <v>-1.3040659977101188</v>
      </c>
      <c r="BA90" s="6">
        <v>-0.9945467440665225</v>
      </c>
      <c r="BB90" s="6">
        <v>2.0004691849796856</v>
      </c>
      <c r="BC90" s="6">
        <v>0.097420163274485</v>
      </c>
      <c r="BD90" s="6">
        <v>0.4838788600455193</v>
      </c>
    </row>
    <row r="91">
      <c r="A91" s="2">
        <v>43982.0</v>
      </c>
      <c r="B91" s="8"/>
      <c r="C91" s="6">
        <v>0.358248393</v>
      </c>
      <c r="D91" s="6">
        <v>-0.504483607</v>
      </c>
      <c r="E91" s="6">
        <v>-0.009691029</v>
      </c>
      <c r="F91" s="6">
        <v>0.745016534</v>
      </c>
      <c r="G91" s="6">
        <v>1.927347326</v>
      </c>
      <c r="H91" s="6">
        <v>-1.075258248</v>
      </c>
      <c r="I91" s="6">
        <v>-0.727138966</v>
      </c>
      <c r="J91" s="6">
        <v>0.571836793</v>
      </c>
      <c r="K91" s="6">
        <v>-1.511470214</v>
      </c>
      <c r="L91" s="6">
        <v>0.225593018</v>
      </c>
      <c r="M91" s="8"/>
      <c r="N91" s="6">
        <v>-0.1651445647689541</v>
      </c>
      <c r="O91" s="6">
        <v>1.1560119533826787</v>
      </c>
      <c r="P91" s="6">
        <v>-0.49543369430686224</v>
      </c>
      <c r="Q91" s="6">
        <v>-0.8257228238447705</v>
      </c>
      <c r="R91" s="6">
        <v>1.4863010829205867</v>
      </c>
      <c r="S91" s="6">
        <v>0.8257228238447705</v>
      </c>
      <c r="T91" s="6">
        <v>-1.1560119533826787</v>
      </c>
      <c r="U91" s="6">
        <v>0.49543369430686224</v>
      </c>
      <c r="V91" s="6">
        <v>0.1651445647689541</v>
      </c>
      <c r="W91" s="6">
        <v>-1.4863010829205867</v>
      </c>
      <c r="X91" s="8"/>
      <c r="Y91" s="6">
        <v>-0.49543369430686224</v>
      </c>
      <c r="Z91" s="6">
        <v>-1.1560119533826787</v>
      </c>
      <c r="AA91" s="6">
        <v>-0.1651445647689541</v>
      </c>
      <c r="AB91" s="6">
        <v>0.8257228238447705</v>
      </c>
      <c r="AC91" s="6">
        <v>1.4863010829205867</v>
      </c>
      <c r="AD91" s="6">
        <v>0.49543369430686224</v>
      </c>
      <c r="AE91" s="6">
        <v>-0.8257228238447705</v>
      </c>
      <c r="AF91" s="6">
        <v>1.1560119533826787</v>
      </c>
      <c r="AG91" s="6">
        <v>0.1651445647689541</v>
      </c>
      <c r="AH91" s="6">
        <v>-1.4863010829205867</v>
      </c>
      <c r="AI91" s="8"/>
      <c r="AJ91" s="6">
        <v>-0.22811077799701462</v>
      </c>
      <c r="AK91" s="6">
        <v>0.053002732893449</v>
      </c>
      <c r="AL91" s="6">
        <v>1.3558045997420163</v>
      </c>
      <c r="AM91" s="6">
        <v>0.31506932848145425</v>
      </c>
      <c r="AN91" s="6">
        <v>-0.161264876006348</v>
      </c>
      <c r="AO91" s="6">
        <v>-1.3837398145195363</v>
      </c>
      <c r="AP91" s="6">
        <v>-1.010181933442049</v>
      </c>
      <c r="AQ91" s="6">
        <v>1.527018058460008</v>
      </c>
      <c r="AR91" s="6">
        <v>0.6621265163848581</v>
      </c>
      <c r="AS91" s="6">
        <v>-1.1297238339968383</v>
      </c>
      <c r="AT91" s="8"/>
      <c r="AU91" s="6">
        <v>-1.282165232795281</v>
      </c>
      <c r="AV91" s="6">
        <v>-0.23591839613625887</v>
      </c>
      <c r="AW91" s="6">
        <v>1.313197394774827</v>
      </c>
      <c r="AX91" s="6">
        <v>-0.3185785036807808</v>
      </c>
      <c r="AY91" s="6">
        <v>0.41725799895843874</v>
      </c>
      <c r="AZ91" s="6">
        <v>-1.4926371379891759</v>
      </c>
      <c r="BA91" s="6">
        <v>0.09784674637654985</v>
      </c>
      <c r="BB91" s="6">
        <v>1.7417740154715613</v>
      </c>
      <c r="BC91" s="6">
        <v>-0.11840839115080867</v>
      </c>
      <c r="BD91" s="6">
        <v>-0.12236849382906896</v>
      </c>
    </row>
    <row r="92">
      <c r="A92" s="2">
        <v>44012.0</v>
      </c>
      <c r="B92" s="8"/>
      <c r="C92" s="6">
        <v>0.414785778</v>
      </c>
      <c r="D92" s="6">
        <v>-0.507036593</v>
      </c>
      <c r="E92" s="6">
        <v>0.043572294</v>
      </c>
      <c r="F92" s="6">
        <v>0.645622059</v>
      </c>
      <c r="G92" s="6">
        <v>2.020105549</v>
      </c>
      <c r="H92" s="6">
        <v>-1.08945836</v>
      </c>
      <c r="I92" s="6">
        <v>-0.718596153</v>
      </c>
      <c r="J92" s="6">
        <v>0.51793075</v>
      </c>
      <c r="K92" s="6">
        <v>-1.444294339</v>
      </c>
      <c r="L92" s="6">
        <v>0.117369016</v>
      </c>
      <c r="M92" s="8"/>
      <c r="N92" s="6">
        <v>-0.1651445647689541</v>
      </c>
      <c r="O92" s="6">
        <v>1.4863010829205867</v>
      </c>
      <c r="P92" s="6">
        <v>-0.49543369430686224</v>
      </c>
      <c r="Q92" s="6">
        <v>-0.8257228238447705</v>
      </c>
      <c r="R92" s="6">
        <v>1.1560119533826787</v>
      </c>
      <c r="S92" s="6">
        <v>0.8257228238447705</v>
      </c>
      <c r="T92" s="6">
        <v>-1.1560119533826787</v>
      </c>
      <c r="U92" s="6">
        <v>0.1651445647689541</v>
      </c>
      <c r="V92" s="6">
        <v>0.49543369430686224</v>
      </c>
      <c r="W92" s="6">
        <v>-1.4863010829205867</v>
      </c>
      <c r="X92" s="8"/>
      <c r="Y92" s="6">
        <v>-0.1651445647689541</v>
      </c>
      <c r="Z92" s="6">
        <v>-0.8257228238447705</v>
      </c>
      <c r="AA92" s="6">
        <v>0.49543369430686224</v>
      </c>
      <c r="AB92" s="6">
        <v>0.1651445647689541</v>
      </c>
      <c r="AC92" s="6">
        <v>1.1560119533826787</v>
      </c>
      <c r="AD92" s="6">
        <v>-0.49543369430686224</v>
      </c>
      <c r="AE92" s="6">
        <v>-1.1560119533826787</v>
      </c>
      <c r="AF92" s="6">
        <v>1.4863010829205867</v>
      </c>
      <c r="AG92" s="6">
        <v>0.8257228238447705</v>
      </c>
      <c r="AH92" s="6">
        <v>-1.4863010829205867</v>
      </c>
      <c r="AI92" s="8"/>
      <c r="AJ92" s="6">
        <v>-0.47861482796589516</v>
      </c>
      <c r="AK92" s="6">
        <v>0.9810226904774355</v>
      </c>
      <c r="AL92" s="6">
        <v>-0.683951396335125</v>
      </c>
      <c r="AM92" s="6">
        <v>-0.8663100974529074</v>
      </c>
      <c r="AN92" s="6">
        <v>-0.27607505728938103</v>
      </c>
      <c r="AO92" s="6">
        <v>0.6310133395817159</v>
      </c>
      <c r="AP92" s="6">
        <v>-1.9389513444568895</v>
      </c>
      <c r="AQ92" s="6">
        <v>0.7003755357292194</v>
      </c>
      <c r="AR92" s="6">
        <v>0.9808635211083252</v>
      </c>
      <c r="AS92" s="6">
        <v>0.9506276366035026</v>
      </c>
      <c r="AT92" s="8"/>
      <c r="AU92" s="6">
        <v>-0.6487639348720146</v>
      </c>
      <c r="AV92" s="6">
        <v>-0.02380624697885025</v>
      </c>
      <c r="AW92" s="6">
        <v>0.28973740710613066</v>
      </c>
      <c r="AX92" s="6">
        <v>-0.143445221098883</v>
      </c>
      <c r="AY92" s="6">
        <v>0.5846780895768277</v>
      </c>
      <c r="AZ92" s="6">
        <v>-1.8879685125969887</v>
      </c>
      <c r="BA92" s="6">
        <v>-0.8934032018448111</v>
      </c>
      <c r="BB92" s="6">
        <v>1.3950174273624338</v>
      </c>
      <c r="BC92" s="6">
        <v>-0.022232301531392103</v>
      </c>
      <c r="BD92" s="6">
        <v>1.350186494877553</v>
      </c>
    </row>
    <row r="93">
      <c r="A93" s="2">
        <v>44043.0</v>
      </c>
      <c r="B93" s="8"/>
      <c r="C93" s="6">
        <v>0.438910905</v>
      </c>
      <c r="D93" s="6">
        <v>-0.421860686</v>
      </c>
      <c r="E93" s="6">
        <v>-0.001149887</v>
      </c>
      <c r="F93" s="6">
        <v>0.596214587</v>
      </c>
      <c r="G93" s="6">
        <v>1.994646256</v>
      </c>
      <c r="H93" s="6">
        <v>-1.087467207</v>
      </c>
      <c r="I93" s="6">
        <v>-0.762784189</v>
      </c>
      <c r="J93" s="6">
        <v>0.5202557</v>
      </c>
      <c r="K93" s="6">
        <v>-1.488426342</v>
      </c>
      <c r="L93" s="6">
        <v>0.211660864</v>
      </c>
      <c r="M93" s="8"/>
      <c r="N93" s="6">
        <v>-0.1651445647689541</v>
      </c>
      <c r="O93" s="6">
        <v>1.1560119533826787</v>
      </c>
      <c r="P93" s="6">
        <v>-0.49543369430686224</v>
      </c>
      <c r="Q93" s="6">
        <v>-0.8257228238447705</v>
      </c>
      <c r="R93" s="6">
        <v>0.8257228238447705</v>
      </c>
      <c r="S93" s="6">
        <v>0.49543369430686224</v>
      </c>
      <c r="T93" s="6">
        <v>-1.1560119533826787</v>
      </c>
      <c r="U93" s="6">
        <v>1.4863010829205867</v>
      </c>
      <c r="V93" s="6">
        <v>0.1651445647689541</v>
      </c>
      <c r="W93" s="6">
        <v>-1.4863010829205867</v>
      </c>
      <c r="X93" s="8"/>
      <c r="Y93" s="6">
        <v>0.1651445647689541</v>
      </c>
      <c r="Z93" s="6">
        <v>-0.8257228238447705</v>
      </c>
      <c r="AA93" s="6">
        <v>0.49543369430686224</v>
      </c>
      <c r="AB93" s="6">
        <v>-0.1651445647689541</v>
      </c>
      <c r="AC93" s="6">
        <v>1.1560119533826787</v>
      </c>
      <c r="AD93" s="6">
        <v>-0.49543369430686224</v>
      </c>
      <c r="AE93" s="6">
        <v>-1.1560119533826787</v>
      </c>
      <c r="AF93" s="6">
        <v>1.4863010829205867</v>
      </c>
      <c r="AG93" s="6">
        <v>0.8257228238447705</v>
      </c>
      <c r="AH93" s="6">
        <v>-1.4863010829205867</v>
      </c>
      <c r="AI93" s="8"/>
      <c r="AJ93" s="6">
        <v>0.253587738658425</v>
      </c>
      <c r="AK93" s="6">
        <v>-1.3033951738555527</v>
      </c>
      <c r="AL93" s="6">
        <v>0.5136998631799381</v>
      </c>
      <c r="AM93" s="6">
        <v>-0.2955682593926249</v>
      </c>
      <c r="AN93" s="6">
        <v>-0.4242604665907212</v>
      </c>
      <c r="AO93" s="6">
        <v>1.5553308395463648</v>
      </c>
      <c r="AP93" s="6">
        <v>0.11849756481509907</v>
      </c>
      <c r="AQ93" s="6">
        <v>0.7323073064969224</v>
      </c>
      <c r="AR93" s="6">
        <v>0.6648116132911083</v>
      </c>
      <c r="AS93" s="6">
        <v>-1.8150110261489592</v>
      </c>
      <c r="AT93" s="8"/>
      <c r="AU93" s="6">
        <v>-0.6378637358915432</v>
      </c>
      <c r="AV93" s="6">
        <v>-1.6582932512538813</v>
      </c>
      <c r="AW93" s="6">
        <v>0.5652073782033428</v>
      </c>
      <c r="AX93" s="6">
        <v>0.005675994845256854</v>
      </c>
      <c r="AY93" s="6">
        <v>0.4192780213351466</v>
      </c>
      <c r="AZ93" s="6">
        <v>1.147741740948012</v>
      </c>
      <c r="BA93" s="6">
        <v>0.11456259788716293</v>
      </c>
      <c r="BB93" s="6">
        <v>1.375051474298187</v>
      </c>
      <c r="BC93" s="6">
        <v>0.12186208642965192</v>
      </c>
      <c r="BD93" s="6">
        <v>-1.453222306801332</v>
      </c>
    </row>
    <row r="94">
      <c r="A94" s="2">
        <v>44074.0</v>
      </c>
      <c r="B94" s="8"/>
      <c r="C94" s="6">
        <v>0.437691678</v>
      </c>
      <c r="D94" s="6">
        <v>-0.496253934</v>
      </c>
      <c r="E94" s="6">
        <v>0.040817959</v>
      </c>
      <c r="F94" s="6">
        <v>0.605316121</v>
      </c>
      <c r="G94" s="6">
        <v>2.033229218</v>
      </c>
      <c r="H94" s="6">
        <v>-0.894491491</v>
      </c>
      <c r="I94" s="6">
        <v>-0.90475867</v>
      </c>
      <c r="J94" s="6">
        <v>0.452282953</v>
      </c>
      <c r="K94" s="6">
        <v>-1.481154383</v>
      </c>
      <c r="L94" s="6">
        <v>0.20732055</v>
      </c>
      <c r="M94" s="8"/>
      <c r="N94" s="6">
        <v>-0.1651445647689541</v>
      </c>
      <c r="O94" s="6">
        <v>1.4863010829205867</v>
      </c>
      <c r="P94" s="6">
        <v>0.1651445647689541</v>
      </c>
      <c r="Q94" s="6">
        <v>-0.8257228238447705</v>
      </c>
      <c r="R94" s="6">
        <v>1.1560119533826787</v>
      </c>
      <c r="S94" s="6">
        <v>0.49543369430686224</v>
      </c>
      <c r="T94" s="6">
        <v>-1.1560119533826787</v>
      </c>
      <c r="U94" s="6">
        <v>-0.49543369430686224</v>
      </c>
      <c r="V94" s="6">
        <v>0.8257228238447705</v>
      </c>
      <c r="W94" s="6">
        <v>-1.4863010829205867</v>
      </c>
      <c r="X94" s="8"/>
      <c r="Y94" s="6">
        <v>0.1651445647689541</v>
      </c>
      <c r="Z94" s="6">
        <v>-0.8257228238447705</v>
      </c>
      <c r="AA94" s="6">
        <v>0.49543369430686224</v>
      </c>
      <c r="AB94" s="6">
        <v>-0.1651445647689541</v>
      </c>
      <c r="AC94" s="6">
        <v>1.1560119533826787</v>
      </c>
      <c r="AD94" s="6">
        <v>-0.49543369430686224</v>
      </c>
      <c r="AE94" s="6">
        <v>-1.1560119533826787</v>
      </c>
      <c r="AF94" s="6">
        <v>1.4863010829205867</v>
      </c>
      <c r="AG94" s="6">
        <v>0.8257228238447705</v>
      </c>
      <c r="AH94" s="6">
        <v>-1.4863010829205867</v>
      </c>
      <c r="AI94" s="8"/>
      <c r="AJ94" s="6">
        <v>0.18742532793379008</v>
      </c>
      <c r="AK94" s="6">
        <v>-0.17177399937707188</v>
      </c>
      <c r="AL94" s="6">
        <v>0.05410752374491814</v>
      </c>
      <c r="AM94" s="6">
        <v>-0.2721994287821262</v>
      </c>
      <c r="AN94" s="6">
        <v>1.0376581633095723</v>
      </c>
      <c r="AO94" s="6">
        <v>-1.3353372616645078</v>
      </c>
      <c r="AP94" s="6">
        <v>0.03130196252657845</v>
      </c>
      <c r="AQ94" s="6">
        <v>0.889204634944027</v>
      </c>
      <c r="AR94" s="6">
        <v>1.3895655739958297</v>
      </c>
      <c r="AS94" s="6">
        <v>-1.8099524966310077</v>
      </c>
      <c r="AT94" s="8"/>
      <c r="AU94" s="6">
        <v>-0.9582865674474741</v>
      </c>
      <c r="AV94" s="6">
        <v>-1.145782800094806</v>
      </c>
      <c r="AW94" s="6">
        <v>0.42906086014071726</v>
      </c>
      <c r="AX94" s="6">
        <v>-0.4379718720345813</v>
      </c>
      <c r="AY94" s="6">
        <v>0.8807301758960793</v>
      </c>
      <c r="AZ94" s="6">
        <v>-0.7555295930033048</v>
      </c>
      <c r="BA94" s="6">
        <v>0.6875254339163275</v>
      </c>
      <c r="BB94" s="6">
        <v>1.3193212804783714</v>
      </c>
      <c r="BC94" s="6">
        <v>1.1806269927651358</v>
      </c>
      <c r="BD94" s="6">
        <v>-1.1996939106164646</v>
      </c>
    </row>
    <row r="95">
      <c r="A95" s="2">
        <v>44104.0</v>
      </c>
      <c r="B95" s="8"/>
      <c r="C95" s="6">
        <v>0.451244879</v>
      </c>
      <c r="D95" s="6">
        <v>-0.513633335</v>
      </c>
      <c r="E95" s="6">
        <v>0.00190853</v>
      </c>
      <c r="F95" s="6">
        <v>0.512582782</v>
      </c>
      <c r="G95" s="6">
        <v>2.008960304</v>
      </c>
      <c r="H95" s="6">
        <v>-0.92849521</v>
      </c>
      <c r="I95" s="6">
        <v>-0.903197863</v>
      </c>
      <c r="J95" s="6">
        <v>0.446279523</v>
      </c>
      <c r="K95" s="6">
        <v>-1.480784617</v>
      </c>
      <c r="L95" s="6">
        <v>0.405135008</v>
      </c>
      <c r="M95" s="8"/>
      <c r="N95" s="6">
        <v>0.49543369430686235</v>
      </c>
      <c r="O95" s="6">
        <v>1.486301082920587</v>
      </c>
      <c r="P95" s="6">
        <v>-0.16514456476895412</v>
      </c>
      <c r="Q95" s="6">
        <v>-0.8257228238447706</v>
      </c>
      <c r="R95" s="6">
        <v>1.1560119533826787</v>
      </c>
      <c r="S95" s="6">
        <v>0.16514456476895412</v>
      </c>
      <c r="T95" s="6">
        <v>-1.1560119533826787</v>
      </c>
      <c r="U95" s="6">
        <v>-0.49543369430686235</v>
      </c>
      <c r="V95" s="6">
        <v>0.8257228238447706</v>
      </c>
      <c r="W95" s="6">
        <v>-1.486301082920587</v>
      </c>
      <c r="X95" s="8"/>
      <c r="Y95" s="6">
        <v>0.1651445647689541</v>
      </c>
      <c r="Z95" s="6">
        <v>-0.8257228238447705</v>
      </c>
      <c r="AA95" s="6">
        <v>0.49543369430686224</v>
      </c>
      <c r="AB95" s="6">
        <v>-0.1651445647689541</v>
      </c>
      <c r="AC95" s="6">
        <v>1.1560119533826787</v>
      </c>
      <c r="AD95" s="6">
        <v>-0.49543369430686224</v>
      </c>
      <c r="AE95" s="6">
        <v>-1.1560119533826787</v>
      </c>
      <c r="AF95" s="6">
        <v>1.4863010829205867</v>
      </c>
      <c r="AG95" s="6">
        <v>0.8257228238447705</v>
      </c>
      <c r="AH95" s="6">
        <v>-1.4863010829205867</v>
      </c>
      <c r="AI95" s="8"/>
      <c r="AJ95" s="6">
        <v>0.9681642503130626</v>
      </c>
      <c r="AK95" s="6">
        <v>0.8318610442922</v>
      </c>
      <c r="AL95" s="6">
        <v>-0.5944187803518594</v>
      </c>
      <c r="AM95" s="6">
        <v>-0.8170811440851399</v>
      </c>
      <c r="AN95" s="6">
        <v>0.6053696668482935</v>
      </c>
      <c r="AO95" s="6">
        <v>-1.665274495622057</v>
      </c>
      <c r="AP95" s="6">
        <v>-0.3127572561314075</v>
      </c>
      <c r="AQ95" s="6">
        <v>-0.5859443058841844</v>
      </c>
      <c r="AR95" s="6">
        <v>-0.09142206422496152</v>
      </c>
      <c r="AS95" s="6">
        <v>1.661503084846054</v>
      </c>
      <c r="AT95" s="8"/>
      <c r="AU95" s="6">
        <v>0.1175578442860857</v>
      </c>
      <c r="AV95" s="6">
        <v>0.3848185373852994</v>
      </c>
      <c r="AW95" s="6">
        <v>-0.5394568256161189</v>
      </c>
      <c r="AX95" s="6">
        <v>-0.31197160512600147</v>
      </c>
      <c r="AY95" s="6">
        <v>-0.15987570254820282</v>
      </c>
      <c r="AZ95" s="6">
        <v>-1.066704117893143</v>
      </c>
      <c r="BA95" s="6">
        <v>0.9165755329408881</v>
      </c>
      <c r="BB95" s="6">
        <v>-0.7795225826279684</v>
      </c>
      <c r="BC95" s="6">
        <v>-0.8305195873852884</v>
      </c>
      <c r="BD95" s="6">
        <v>2.2690985065844504</v>
      </c>
    </row>
    <row r="96">
      <c r="A96" s="2">
        <v>44135.0</v>
      </c>
      <c r="B96" s="8"/>
      <c r="C96" s="6">
        <v>0.429460888</v>
      </c>
      <c r="D96" s="6">
        <v>-0.533952737</v>
      </c>
      <c r="E96" s="6">
        <v>-0.030563589</v>
      </c>
      <c r="F96" s="6">
        <v>0.787014321</v>
      </c>
      <c r="G96" s="6">
        <v>1.916437492</v>
      </c>
      <c r="H96" s="6">
        <v>-1.010752016</v>
      </c>
      <c r="I96" s="6">
        <v>-0.895878024</v>
      </c>
      <c r="J96" s="6">
        <v>0.380090063</v>
      </c>
      <c r="K96" s="6">
        <v>-1.449901175</v>
      </c>
      <c r="L96" s="6">
        <v>0.408044777</v>
      </c>
      <c r="M96" s="8"/>
      <c r="N96" s="6">
        <v>-0.49543369430686235</v>
      </c>
      <c r="O96" s="6">
        <v>1.486301082920587</v>
      </c>
      <c r="P96" s="6">
        <v>-0.16514456476895412</v>
      </c>
      <c r="Q96" s="6">
        <v>0.16514456476895412</v>
      </c>
      <c r="R96" s="6">
        <v>0.8257228238447706</v>
      </c>
      <c r="S96" s="6">
        <v>0.49543369430686235</v>
      </c>
      <c r="T96" s="6">
        <v>-1.1560119533826787</v>
      </c>
      <c r="U96" s="6">
        <v>-0.8257228238447706</v>
      </c>
      <c r="V96" s="6">
        <v>1.1560119533826787</v>
      </c>
      <c r="W96" s="6">
        <v>-1.486301082920587</v>
      </c>
      <c r="X96" s="8"/>
      <c r="Y96" s="6">
        <v>0.1651445647689541</v>
      </c>
      <c r="Z96" s="6">
        <v>-0.8257228238447705</v>
      </c>
      <c r="AA96" s="6">
        <v>0.49543369430686224</v>
      </c>
      <c r="AB96" s="6">
        <v>-0.1651445647689541</v>
      </c>
      <c r="AC96" s="6">
        <v>1.1560119533826787</v>
      </c>
      <c r="AD96" s="6">
        <v>-0.49543369430686224</v>
      </c>
      <c r="AE96" s="6">
        <v>-1.1560119533826787</v>
      </c>
      <c r="AF96" s="6">
        <v>1.4863010829205867</v>
      </c>
      <c r="AG96" s="6">
        <v>0.8257228238447705</v>
      </c>
      <c r="AH96" s="6">
        <v>-1.4863010829205867</v>
      </c>
      <c r="AI96" s="8"/>
      <c r="AJ96" s="6">
        <v>-1.8562570389090587</v>
      </c>
      <c r="AK96" s="6">
        <v>-0.15494473593580482</v>
      </c>
      <c r="AL96" s="6">
        <v>0.11411831399521678</v>
      </c>
      <c r="AM96" s="6">
        <v>1.7968139590716354</v>
      </c>
      <c r="AN96" s="6">
        <v>1.2585920405334952</v>
      </c>
      <c r="AO96" s="6">
        <v>-0.6297749290585</v>
      </c>
      <c r="AP96" s="6">
        <v>-0.5279413661093144</v>
      </c>
      <c r="AQ96" s="6">
        <v>0.060229408919340255</v>
      </c>
      <c r="AR96" s="6">
        <v>-0.13966067357436465</v>
      </c>
      <c r="AS96" s="6">
        <v>0.078825021067355</v>
      </c>
      <c r="AT96" s="8"/>
      <c r="AU96" s="6">
        <v>-1.1259312087735647</v>
      </c>
      <c r="AV96" s="6">
        <v>-0.5070579865324654</v>
      </c>
      <c r="AW96" s="6">
        <v>0.20355717669320764</v>
      </c>
      <c r="AX96" s="6">
        <v>1.728086010853975</v>
      </c>
      <c r="AY96" s="6">
        <v>1.4393058264798086</v>
      </c>
      <c r="AZ96" s="6">
        <v>-1.2890678157708833</v>
      </c>
      <c r="BA96" s="6">
        <v>-0.6001831608536206</v>
      </c>
      <c r="BB96" s="6">
        <v>0.3741466770086244</v>
      </c>
      <c r="BC96" s="6">
        <v>-0.4189333504197228</v>
      </c>
      <c r="BD96" s="6">
        <v>0.1960778313146337</v>
      </c>
    </row>
    <row r="97">
      <c r="A97" s="2">
        <v>44165.0</v>
      </c>
      <c r="B97" s="8"/>
      <c r="C97" s="6">
        <v>-0.144442596</v>
      </c>
      <c r="D97" s="6">
        <v>-0.72361825</v>
      </c>
      <c r="E97" s="6">
        <v>0.386403933</v>
      </c>
      <c r="F97" s="6">
        <v>0.289127182</v>
      </c>
      <c r="G97" s="6">
        <v>1.848821648</v>
      </c>
      <c r="H97" s="6">
        <v>-0.900152885</v>
      </c>
      <c r="I97" s="6">
        <v>-1.028548331</v>
      </c>
      <c r="J97" s="6">
        <v>1.436650071</v>
      </c>
      <c r="K97" s="6">
        <v>-0.89404213</v>
      </c>
      <c r="L97" s="6">
        <v>-0.270198642</v>
      </c>
      <c r="M97" s="8"/>
      <c r="N97" s="6">
        <v>-0.49543369430686224</v>
      </c>
      <c r="O97" s="6">
        <v>1.1560119533826787</v>
      </c>
      <c r="P97" s="6">
        <v>-0.1651445647689541</v>
      </c>
      <c r="Q97" s="6">
        <v>0.1651445647689541</v>
      </c>
      <c r="R97" s="6">
        <v>1.4863010829205867</v>
      </c>
      <c r="S97" s="6">
        <v>0.49543369430686224</v>
      </c>
      <c r="T97" s="6">
        <v>-1.4863010829205867</v>
      </c>
      <c r="U97" s="6">
        <v>-0.8257228238447705</v>
      </c>
      <c r="V97" s="6">
        <v>0.8257228238447705</v>
      </c>
      <c r="W97" s="6">
        <v>-1.1560119533826787</v>
      </c>
      <c r="X97" s="8"/>
      <c r="Y97" s="6">
        <v>0.1651445647689541</v>
      </c>
      <c r="Z97" s="6">
        <v>-0.49543369430686224</v>
      </c>
      <c r="AA97" s="6">
        <v>0.49543369430686224</v>
      </c>
      <c r="AB97" s="6">
        <v>-0.1651445647689541</v>
      </c>
      <c r="AC97" s="6">
        <v>1.1560119533826787</v>
      </c>
      <c r="AD97" s="6">
        <v>-0.8257228238447705</v>
      </c>
      <c r="AE97" s="6">
        <v>-1.4863010829205867</v>
      </c>
      <c r="AF97" s="6">
        <v>1.4863010829205867</v>
      </c>
      <c r="AG97" s="6">
        <v>0.8257228238447705</v>
      </c>
      <c r="AH97" s="6">
        <v>-1.1560119533826787</v>
      </c>
      <c r="AI97" s="8"/>
      <c r="AJ97" s="6">
        <v>0.9172179786689613</v>
      </c>
      <c r="AK97" s="6">
        <v>0.967227338883892</v>
      </c>
      <c r="AL97" s="6">
        <v>-0.7612233247994952</v>
      </c>
      <c r="AM97" s="6">
        <v>0.24220916913946886</v>
      </c>
      <c r="AN97" s="6">
        <v>-1.2631524107108068</v>
      </c>
      <c r="AO97" s="6">
        <v>0.533954228993146</v>
      </c>
      <c r="AP97" s="6">
        <v>0.30039159791816766</v>
      </c>
      <c r="AQ97" s="6">
        <v>-1.9975147480356295</v>
      </c>
      <c r="AR97" s="6">
        <v>0.35530109523124964</v>
      </c>
      <c r="AS97" s="6">
        <v>0.7055890747110489</v>
      </c>
      <c r="AT97" s="8"/>
      <c r="AU97" s="6">
        <v>0.6112714308500193</v>
      </c>
      <c r="AV97" s="6">
        <v>-0.5120746514728044</v>
      </c>
      <c r="AW97" s="6">
        <v>-0.17588963140522895</v>
      </c>
      <c r="AX97" s="6">
        <v>-1.9728929064252745</v>
      </c>
      <c r="AY97" s="6">
        <v>-0.34979797557504216</v>
      </c>
      <c r="AZ97" s="6">
        <v>0.45449619724965723</v>
      </c>
      <c r="BA97" s="6">
        <v>1.8992267771876026</v>
      </c>
      <c r="BB97" s="6">
        <v>-0.3154479815621827</v>
      </c>
      <c r="BC97" s="6">
        <v>0.5929790592950882</v>
      </c>
      <c r="BD97" s="6">
        <v>-0.23187031814183215</v>
      </c>
    </row>
    <row r="98">
      <c r="A98" s="2">
        <v>44196.0</v>
      </c>
      <c r="B98" s="8"/>
      <c r="C98" s="6">
        <v>-0.141318794</v>
      </c>
      <c r="D98" s="6">
        <v>-0.725597733</v>
      </c>
      <c r="E98" s="6">
        <v>0.375923078</v>
      </c>
      <c r="F98" s="6">
        <v>0.305009171</v>
      </c>
      <c r="G98" s="6">
        <v>1.846345786</v>
      </c>
      <c r="H98" s="6">
        <v>-0.895648867</v>
      </c>
      <c r="I98" s="6">
        <v>-1.031826005</v>
      </c>
      <c r="J98" s="6">
        <v>1.437144867</v>
      </c>
      <c r="K98" s="6">
        <v>-0.896039375</v>
      </c>
      <c r="L98" s="6">
        <v>-0.273992129</v>
      </c>
      <c r="M98" s="8"/>
      <c r="N98" s="6">
        <v>-0.49543369430686224</v>
      </c>
      <c r="O98" s="6">
        <v>1.1560119533826787</v>
      </c>
      <c r="P98" s="6">
        <v>0.1651445647689541</v>
      </c>
      <c r="Q98" s="6">
        <v>-0.1651445647689541</v>
      </c>
      <c r="R98" s="6">
        <v>1.4863010829205867</v>
      </c>
      <c r="S98" s="6">
        <v>0.49543369430686224</v>
      </c>
      <c r="T98" s="6">
        <v>-1.4863010829205867</v>
      </c>
      <c r="U98" s="6">
        <v>-0.8257228238447705</v>
      </c>
      <c r="V98" s="6">
        <v>0.8257228238447705</v>
      </c>
      <c r="W98" s="6">
        <v>-1.1560119533826787</v>
      </c>
      <c r="X98" s="8"/>
      <c r="Y98" s="6">
        <v>0.1651445647689541</v>
      </c>
      <c r="Z98" s="6">
        <v>-0.49543369430686224</v>
      </c>
      <c r="AA98" s="6">
        <v>0.49543369430686224</v>
      </c>
      <c r="AB98" s="6">
        <v>-0.1651445647689541</v>
      </c>
      <c r="AC98" s="6">
        <v>1.1560119533826787</v>
      </c>
      <c r="AD98" s="6">
        <v>-0.8257228238447705</v>
      </c>
      <c r="AE98" s="6">
        <v>-1.4863010829205867</v>
      </c>
      <c r="AF98" s="6">
        <v>1.4863010829205867</v>
      </c>
      <c r="AG98" s="6">
        <v>0.8257228238447705</v>
      </c>
      <c r="AH98" s="6">
        <v>-1.1560119533826787</v>
      </c>
      <c r="AI98" s="8"/>
      <c r="AJ98" s="6">
        <v>-0.3496092912521865</v>
      </c>
      <c r="AK98" s="6">
        <v>0.18737681681794535</v>
      </c>
      <c r="AL98" s="6">
        <v>0.6762395759794906</v>
      </c>
      <c r="AM98" s="6">
        <v>-0.3760839732988677</v>
      </c>
      <c r="AN98" s="6">
        <v>1.6924374089711656</v>
      </c>
      <c r="AO98" s="6">
        <v>0.244833270679619</v>
      </c>
      <c r="AP98" s="6">
        <v>-1.2180796732378378</v>
      </c>
      <c r="AQ98" s="6">
        <v>1.1600844414047295</v>
      </c>
      <c r="AR98" s="6">
        <v>-1.4858714273809925</v>
      </c>
      <c r="AS98" s="6">
        <v>-0.5313271486830647</v>
      </c>
      <c r="AT98" s="8"/>
      <c r="AU98" s="6">
        <v>-0.27717638888950874</v>
      </c>
      <c r="AV98" s="6">
        <v>-0.8631054702688746</v>
      </c>
      <c r="AW98" s="6">
        <v>0.4234478349707725</v>
      </c>
      <c r="AX98" s="6">
        <v>0.019245096791841144</v>
      </c>
      <c r="AY98" s="6">
        <v>0.6652709983274748</v>
      </c>
      <c r="AZ98" s="6">
        <v>-0.5696823090866712</v>
      </c>
      <c r="BA98" s="6">
        <v>-0.7775991103858712</v>
      </c>
      <c r="BB98" s="6">
        <v>2.370977253249582</v>
      </c>
      <c r="BC98" s="6">
        <v>0.011169870478975823</v>
      </c>
      <c r="BD98" s="6">
        <v>-1.0025477751877219</v>
      </c>
    </row>
    <row r="99">
      <c r="A99" s="2">
        <v>44227.0</v>
      </c>
      <c r="B99" s="8"/>
      <c r="C99" s="6">
        <v>-0.151540575</v>
      </c>
      <c r="D99" s="6">
        <v>-0.73306342</v>
      </c>
      <c r="E99" s="6">
        <v>0.399026487</v>
      </c>
      <c r="F99" s="6">
        <v>0.325055545</v>
      </c>
      <c r="G99" s="6">
        <v>1.815987218</v>
      </c>
      <c r="H99" s="6">
        <v>-0.888139962</v>
      </c>
      <c r="I99" s="6">
        <v>-1.033213363</v>
      </c>
      <c r="J99" s="6">
        <v>1.443584015</v>
      </c>
      <c r="K99" s="6">
        <v>-0.937573891</v>
      </c>
      <c r="L99" s="6">
        <v>-0.240122053</v>
      </c>
      <c r="M99" s="8"/>
      <c r="N99" s="6">
        <v>-0.8257228238447705</v>
      </c>
      <c r="O99" s="6">
        <v>1.1560119533826787</v>
      </c>
      <c r="P99" s="6">
        <v>0.1651445647689541</v>
      </c>
      <c r="Q99" s="6">
        <v>-0.1651445647689541</v>
      </c>
      <c r="R99" s="6">
        <v>1.4863010829205867</v>
      </c>
      <c r="S99" s="6">
        <v>0.49543369430686224</v>
      </c>
      <c r="T99" s="6">
        <v>-1.4863010829205867</v>
      </c>
      <c r="U99" s="6">
        <v>-0.49543369430686224</v>
      </c>
      <c r="V99" s="6">
        <v>0.8257228238447705</v>
      </c>
      <c r="W99" s="6">
        <v>-1.1560119533826787</v>
      </c>
      <c r="X99" s="8"/>
      <c r="Y99" s="6">
        <v>0.1651445647689541</v>
      </c>
      <c r="Z99" s="6">
        <v>-0.49543369430686224</v>
      </c>
      <c r="AA99" s="6">
        <v>0.49543369430686224</v>
      </c>
      <c r="AB99" s="6">
        <v>-0.1651445647689541</v>
      </c>
      <c r="AC99" s="6">
        <v>1.1560119533826787</v>
      </c>
      <c r="AD99" s="6">
        <v>-0.8257228238447705</v>
      </c>
      <c r="AE99" s="6">
        <v>-1.4863010829205867</v>
      </c>
      <c r="AF99" s="6">
        <v>1.4863010829205867</v>
      </c>
      <c r="AG99" s="6">
        <v>0.8257228238447705</v>
      </c>
      <c r="AH99" s="6">
        <v>-1.1560119533826787</v>
      </c>
      <c r="AI99" s="8"/>
      <c r="AJ99" s="6">
        <v>-1.0316419139987127</v>
      </c>
      <c r="AK99" s="6">
        <v>-0.34929879143336334</v>
      </c>
      <c r="AL99" s="6">
        <v>1.0569009353193057</v>
      </c>
      <c r="AM99" s="6">
        <v>0.13303059808366555</v>
      </c>
      <c r="AN99" s="6">
        <v>1.4804138387985446</v>
      </c>
      <c r="AO99" s="6">
        <v>-0.7622091881735011</v>
      </c>
      <c r="AP99" s="6">
        <v>-1.4930517644047734</v>
      </c>
      <c r="AQ99" s="6">
        <v>1.2641244389353228</v>
      </c>
      <c r="AR99" s="6">
        <v>-0.017444111216412213</v>
      </c>
      <c r="AS99" s="6">
        <v>-0.280824041910076</v>
      </c>
      <c r="AT99" s="8"/>
      <c r="AU99" s="6">
        <v>-0.6959507703126736</v>
      </c>
      <c r="AV99" s="6">
        <v>-0.8019228370422534</v>
      </c>
      <c r="AW99" s="6">
        <v>0.5117257003746548</v>
      </c>
      <c r="AX99" s="6">
        <v>-0.4038727414924475</v>
      </c>
      <c r="AY99" s="6">
        <v>1.1346069103397112</v>
      </c>
      <c r="AZ99" s="6">
        <v>-1.101750800494995</v>
      </c>
      <c r="BA99" s="6">
        <v>-0.4123857271685892</v>
      </c>
      <c r="BB99" s="6">
        <v>2.0756423207448838</v>
      </c>
      <c r="BC99" s="6">
        <v>0.30587064955663873</v>
      </c>
      <c r="BD99" s="6">
        <v>-0.6119627045049266</v>
      </c>
    </row>
    <row r="100">
      <c r="A100" s="2">
        <v>44255.0</v>
      </c>
      <c r="B100" s="8"/>
      <c r="C100" s="6">
        <v>-0.09970193</v>
      </c>
      <c r="D100" s="6">
        <v>-0.71781965</v>
      </c>
      <c r="E100" s="6">
        <v>0.429888879</v>
      </c>
      <c r="F100" s="6">
        <v>0.281635611</v>
      </c>
      <c r="G100" s="6">
        <v>1.830124295</v>
      </c>
      <c r="H100" s="6">
        <v>-0.914696628</v>
      </c>
      <c r="I100" s="6">
        <v>-1.036151794</v>
      </c>
      <c r="J100" s="6">
        <v>1.415591478</v>
      </c>
      <c r="K100" s="6">
        <v>-0.941155861</v>
      </c>
      <c r="L100" s="6">
        <v>-0.247714401</v>
      </c>
      <c r="M100" s="8"/>
      <c r="N100" s="6">
        <v>-0.8257228238447705</v>
      </c>
      <c r="O100" s="6">
        <v>1.1560119533826787</v>
      </c>
      <c r="P100" s="6">
        <v>-0.49543369430686224</v>
      </c>
      <c r="Q100" s="6">
        <v>-0.1651445647689541</v>
      </c>
      <c r="R100" s="6">
        <v>1.4863010829205867</v>
      </c>
      <c r="S100" s="6">
        <v>0.1651445647689541</v>
      </c>
      <c r="T100" s="6">
        <v>-1.4863010829205867</v>
      </c>
      <c r="U100" s="6">
        <v>0.8257228238447705</v>
      </c>
      <c r="V100" s="6">
        <v>0.49543369430686224</v>
      </c>
      <c r="W100" s="6">
        <v>-1.1560119533826787</v>
      </c>
      <c r="X100" s="8"/>
      <c r="Y100" s="6">
        <v>0.1651445647689541</v>
      </c>
      <c r="Z100" s="6">
        <v>-0.49543369430686224</v>
      </c>
      <c r="AA100" s="6">
        <v>0.49543369430686224</v>
      </c>
      <c r="AB100" s="6">
        <v>-0.1651445647689541</v>
      </c>
      <c r="AC100" s="6">
        <v>1.1560119533826787</v>
      </c>
      <c r="AD100" s="6">
        <v>-0.8257228238447705</v>
      </c>
      <c r="AE100" s="6">
        <v>-1.4863010829205867</v>
      </c>
      <c r="AF100" s="6">
        <v>1.4863010829205867</v>
      </c>
      <c r="AG100" s="6">
        <v>0.8257228238447705</v>
      </c>
      <c r="AH100" s="6">
        <v>-1.1560119533826787</v>
      </c>
      <c r="AI100" s="8"/>
      <c r="AJ100" s="6">
        <v>1.2972761691512484</v>
      </c>
      <c r="AK100" s="6">
        <v>-1.2779092071815032</v>
      </c>
      <c r="AL100" s="6">
        <v>-0.6426555994885581</v>
      </c>
      <c r="AM100" s="6">
        <v>0.377653547815031</v>
      </c>
      <c r="AN100" s="6">
        <v>-1.389452969011551</v>
      </c>
      <c r="AO100" s="6">
        <v>0.2223318648784255</v>
      </c>
      <c r="AP100" s="6">
        <v>-0.20128877132086728</v>
      </c>
      <c r="AQ100" s="6">
        <v>0.043641722121290215</v>
      </c>
      <c r="AR100" s="6">
        <v>1.7528994627752803</v>
      </c>
      <c r="AS100" s="6">
        <v>-0.1824962197387957</v>
      </c>
      <c r="AT100" s="8"/>
      <c r="AU100" s="6">
        <v>0.8650885943761696</v>
      </c>
      <c r="AV100" s="6">
        <v>-1.0541941345529386</v>
      </c>
      <c r="AW100" s="6">
        <v>-1.4920973595722764</v>
      </c>
      <c r="AX100" s="6">
        <v>-0.8139239665592084</v>
      </c>
      <c r="AY100" s="6">
        <v>0.08715415209900426</v>
      </c>
      <c r="AZ100" s="6">
        <v>1.7609781672405842</v>
      </c>
      <c r="BA100" s="6">
        <v>0.7940619823483336</v>
      </c>
      <c r="BB100" s="6">
        <v>-0.6281695566128672</v>
      </c>
      <c r="BC100" s="6">
        <v>0.2719253801517969</v>
      </c>
      <c r="BD100" s="6">
        <v>0.20917674108140313</v>
      </c>
    </row>
    <row r="101">
      <c r="A101" s="2">
        <v>44286.0</v>
      </c>
      <c r="B101" s="8"/>
      <c r="C101" s="6">
        <v>-0.164115063</v>
      </c>
      <c r="D101" s="6">
        <v>-0.657020639</v>
      </c>
      <c r="E101" s="6">
        <v>0.402903701</v>
      </c>
      <c r="F101" s="6">
        <v>0.268555613</v>
      </c>
      <c r="G101" s="6">
        <v>1.839579534</v>
      </c>
      <c r="H101" s="6">
        <v>-0.93827001</v>
      </c>
      <c r="I101" s="6">
        <v>-1.04599715</v>
      </c>
      <c r="J101" s="6">
        <v>1.409591873</v>
      </c>
      <c r="K101" s="6">
        <v>-0.969686295</v>
      </c>
      <c r="L101" s="6">
        <v>-0.145541564</v>
      </c>
      <c r="M101" s="8"/>
      <c r="N101" s="6">
        <v>-0.49543369430686224</v>
      </c>
      <c r="O101" s="6">
        <v>1.4863010829205867</v>
      </c>
      <c r="P101" s="6">
        <v>-0.8257228238447705</v>
      </c>
      <c r="Q101" s="6">
        <v>0.49543369430686224</v>
      </c>
      <c r="R101" s="6">
        <v>-0.1651445647689541</v>
      </c>
      <c r="S101" s="6">
        <v>0.1651445647689541</v>
      </c>
      <c r="T101" s="6">
        <v>-1.4863010829205867</v>
      </c>
      <c r="U101" s="6">
        <v>1.1560119533826787</v>
      </c>
      <c r="V101" s="6">
        <v>0.8257228238447705</v>
      </c>
      <c r="W101" s="6">
        <v>-1.1560119533826787</v>
      </c>
      <c r="X101" s="8"/>
      <c r="Y101" s="6">
        <v>0.1651445647689541</v>
      </c>
      <c r="Z101" s="6">
        <v>-0.49543369430686224</v>
      </c>
      <c r="AA101" s="6">
        <v>0.49543369430686224</v>
      </c>
      <c r="AB101" s="6">
        <v>-0.1651445647689541</v>
      </c>
      <c r="AC101" s="6">
        <v>1.1560119533826787</v>
      </c>
      <c r="AD101" s="6">
        <v>-0.8257228238447705</v>
      </c>
      <c r="AE101" s="6">
        <v>-1.4863010829205867</v>
      </c>
      <c r="AF101" s="6">
        <v>1.4863010829205867</v>
      </c>
      <c r="AG101" s="6">
        <v>0.8257228238447705</v>
      </c>
      <c r="AH101" s="6">
        <v>-1.1560119533826787</v>
      </c>
      <c r="AI101" s="8"/>
      <c r="AJ101" s="6">
        <v>1.7221087090538243</v>
      </c>
      <c r="AK101" s="6">
        <v>0.8668477367955082</v>
      </c>
      <c r="AL101" s="6">
        <v>-0.6199188076321054</v>
      </c>
      <c r="AM101" s="6">
        <v>-1.3248038681333376</v>
      </c>
      <c r="AN101" s="6">
        <v>-1.2664247259068366</v>
      </c>
      <c r="AO101" s="6">
        <v>-0.22757709801925097</v>
      </c>
      <c r="AP101" s="6">
        <v>-0.6601703863407536</v>
      </c>
      <c r="AQ101" s="6">
        <v>0.5475215253740902</v>
      </c>
      <c r="AR101" s="6">
        <v>0.1009709410406685</v>
      </c>
      <c r="AS101" s="6">
        <v>0.861445973768197</v>
      </c>
      <c r="AT101" s="8"/>
      <c r="AU101" s="6">
        <v>-0.8185128784891273</v>
      </c>
      <c r="AV101" s="6">
        <v>-0.5236095674859121</v>
      </c>
      <c r="AW101" s="6">
        <v>-0.7934720718890749</v>
      </c>
      <c r="AX101" s="6">
        <v>-0.01834691129806135</v>
      </c>
      <c r="AY101" s="6">
        <v>-1.189875123127961</v>
      </c>
      <c r="AZ101" s="6">
        <v>1.3482261158505342</v>
      </c>
      <c r="BA101" s="6">
        <v>1.2067391158717984</v>
      </c>
      <c r="BB101" s="6">
        <v>0.4858151022440891</v>
      </c>
      <c r="BC101" s="6">
        <v>-0.9562426051422042</v>
      </c>
      <c r="BD101" s="6">
        <v>1.2592788234659178</v>
      </c>
    </row>
    <row r="102">
      <c r="A102" s="2">
        <v>44316.0</v>
      </c>
      <c r="B102" s="8"/>
      <c r="C102" s="6">
        <v>-0.213646877</v>
      </c>
      <c r="D102" s="6">
        <v>-0.649633788</v>
      </c>
      <c r="E102" s="6">
        <v>0.316783554</v>
      </c>
      <c r="F102" s="6">
        <v>0.308604907</v>
      </c>
      <c r="G102" s="6">
        <v>1.896765193</v>
      </c>
      <c r="H102" s="6">
        <v>-0.762196209</v>
      </c>
      <c r="I102" s="6">
        <v>-1.01898312</v>
      </c>
      <c r="J102" s="6">
        <v>1.377934188</v>
      </c>
      <c r="K102" s="6">
        <v>-1.092975731</v>
      </c>
      <c r="L102" s="6">
        <v>-0.162652117</v>
      </c>
      <c r="M102" s="8"/>
      <c r="N102" s="6">
        <v>-0.1651445647689541</v>
      </c>
      <c r="O102" s="6">
        <v>1.4863010829205867</v>
      </c>
      <c r="P102" s="6">
        <v>-0.8257228238447705</v>
      </c>
      <c r="Q102" s="6">
        <v>1.1560119533826787</v>
      </c>
      <c r="R102" s="6">
        <v>-0.49543369430686224</v>
      </c>
      <c r="S102" s="6">
        <v>0.1651445647689541</v>
      </c>
      <c r="T102" s="6">
        <v>-1.4863010829205867</v>
      </c>
      <c r="U102" s="6">
        <v>0.8257228238447705</v>
      </c>
      <c r="V102" s="6">
        <v>0.49543369430686224</v>
      </c>
      <c r="W102" s="6">
        <v>-1.1560119533826787</v>
      </c>
      <c r="X102" s="8"/>
      <c r="Y102" s="6">
        <v>0.1651445647689541</v>
      </c>
      <c r="Z102" s="6">
        <v>-0.49543369430686224</v>
      </c>
      <c r="AA102" s="6">
        <v>0.49543369430686224</v>
      </c>
      <c r="AB102" s="6">
        <v>-0.1651445647689541</v>
      </c>
      <c r="AC102" s="6">
        <v>1.1560119533826787</v>
      </c>
      <c r="AD102" s="6">
        <v>-0.8257228238447705</v>
      </c>
      <c r="AE102" s="6">
        <v>-1.4863010829205867</v>
      </c>
      <c r="AF102" s="6">
        <v>1.4863010829205867</v>
      </c>
      <c r="AG102" s="6">
        <v>0.8257228238447705</v>
      </c>
      <c r="AH102" s="6">
        <v>-1.1560119533826787</v>
      </c>
      <c r="AI102" s="8"/>
      <c r="AJ102" s="6">
        <v>-0.4687583451678052</v>
      </c>
      <c r="AK102" s="6">
        <v>-0.13490436022766747</v>
      </c>
      <c r="AL102" s="6">
        <v>-1.0420691730537373</v>
      </c>
      <c r="AM102" s="6">
        <v>-0.020491426432966014</v>
      </c>
      <c r="AN102" s="6">
        <v>0.7200934987993424</v>
      </c>
      <c r="AO102" s="6">
        <v>2.4888329458996217</v>
      </c>
      <c r="AP102" s="6">
        <v>-0.20615662524512174</v>
      </c>
      <c r="AQ102" s="6">
        <v>-0.04662661935369266</v>
      </c>
      <c r="AR102" s="6">
        <v>-0.8526773325676028</v>
      </c>
      <c r="AS102" s="6">
        <v>-0.4372425626503708</v>
      </c>
      <c r="AT102" s="8"/>
      <c r="AU102" s="6">
        <v>-1.2652990754298243</v>
      </c>
      <c r="AV102" s="6">
        <v>-0.47542029381477563</v>
      </c>
      <c r="AW102" s="6">
        <v>-0.4582721427508041</v>
      </c>
      <c r="AX102" s="6">
        <v>-0.13185766108491778</v>
      </c>
      <c r="AY102" s="6">
        <v>-0.17678808680606678</v>
      </c>
      <c r="AZ102" s="6">
        <v>2.4276402459599566</v>
      </c>
      <c r="BA102" s="6">
        <v>0.6616035868874285</v>
      </c>
      <c r="BB102" s="6">
        <v>0.29670313170462853</v>
      </c>
      <c r="BC102" s="6">
        <v>-0.20523522971032926</v>
      </c>
      <c r="BD102" s="6">
        <v>-0.6730744749552925</v>
      </c>
    </row>
    <row r="103">
      <c r="A103" s="2">
        <v>44347.0</v>
      </c>
      <c r="B103" s="8"/>
      <c r="C103" s="6">
        <v>-0.212949129</v>
      </c>
      <c r="D103" s="6">
        <v>-0.6898645</v>
      </c>
      <c r="E103" s="6">
        <v>0.356542066</v>
      </c>
      <c r="F103" s="6">
        <v>0.367166456</v>
      </c>
      <c r="G103" s="6">
        <v>1.819654311</v>
      </c>
      <c r="H103" s="6">
        <v>-0.807061306</v>
      </c>
      <c r="I103" s="6">
        <v>-0.991821488</v>
      </c>
      <c r="J103" s="6">
        <v>1.396085396</v>
      </c>
      <c r="K103" s="6">
        <v>-1.14591355</v>
      </c>
      <c r="L103" s="6">
        <v>-0.091838258</v>
      </c>
      <c r="M103" s="8"/>
      <c r="N103" s="6">
        <v>-0.1651445647689541</v>
      </c>
      <c r="O103" s="6">
        <v>1.1560119533826787</v>
      </c>
      <c r="P103" s="6">
        <v>-0.49543369430686224</v>
      </c>
      <c r="Q103" s="6">
        <v>0.8257228238447705</v>
      </c>
      <c r="R103" s="6">
        <v>-0.8257228238447705</v>
      </c>
      <c r="S103" s="6">
        <v>0.1651445647689541</v>
      </c>
      <c r="T103" s="6">
        <v>-1.4863010829205867</v>
      </c>
      <c r="U103" s="6">
        <v>1.4863010829205867</v>
      </c>
      <c r="V103" s="6">
        <v>0.49543369430686224</v>
      </c>
      <c r="W103" s="6">
        <v>-1.1560119533826787</v>
      </c>
      <c r="X103" s="8"/>
      <c r="Y103" s="6">
        <v>0.1651445647689541</v>
      </c>
      <c r="Z103" s="6">
        <v>-0.1651445647689541</v>
      </c>
      <c r="AA103" s="6">
        <v>0.49543369430686224</v>
      </c>
      <c r="AB103" s="6">
        <v>-0.49543369430686224</v>
      </c>
      <c r="AC103" s="6">
        <v>1.1560119533826787</v>
      </c>
      <c r="AD103" s="6">
        <v>-0.8257228238447705</v>
      </c>
      <c r="AE103" s="6">
        <v>-1.4863010829205867</v>
      </c>
      <c r="AF103" s="6">
        <v>1.4863010829205867</v>
      </c>
      <c r="AG103" s="6">
        <v>0.8257228238447705</v>
      </c>
      <c r="AH103" s="6">
        <v>-1.1560119533826787</v>
      </c>
      <c r="AI103" s="8"/>
      <c r="AJ103" s="6">
        <v>0.09571466730800861</v>
      </c>
      <c r="AK103" s="6">
        <v>-0.8468473891410697</v>
      </c>
      <c r="AL103" s="6">
        <v>-0.31208362847558846</v>
      </c>
      <c r="AM103" s="6">
        <v>-0.8494268051109174</v>
      </c>
      <c r="AN103" s="6">
        <v>-0.9090723497578292</v>
      </c>
      <c r="AO103" s="6">
        <v>-0.23569380469161877</v>
      </c>
      <c r="AP103" s="6">
        <v>1.5168420469605743</v>
      </c>
      <c r="AQ103" s="6">
        <v>-1.0034773327869704</v>
      </c>
      <c r="AR103" s="6">
        <v>1.1517226685650277</v>
      </c>
      <c r="AS103" s="6">
        <v>1.3923219271303835</v>
      </c>
      <c r="AT103" s="8"/>
      <c r="AU103" s="6">
        <v>0.09818798677238132</v>
      </c>
      <c r="AV103" s="6">
        <v>-0.6435929876625697</v>
      </c>
      <c r="AW103" s="6">
        <v>-0.7894125698523577</v>
      </c>
      <c r="AX103" s="6">
        <v>-0.661826712682793</v>
      </c>
      <c r="AY103" s="6">
        <v>-1.0425531313125616</v>
      </c>
      <c r="AZ103" s="6">
        <v>1.7614250875947461</v>
      </c>
      <c r="BA103" s="6">
        <v>1.237976337189581</v>
      </c>
      <c r="BB103" s="6">
        <v>-0.7255883353939016</v>
      </c>
      <c r="BC103" s="6">
        <v>-0.3149662727232403</v>
      </c>
      <c r="BD103" s="6">
        <v>1.0803505980707173</v>
      </c>
    </row>
    <row r="104">
      <c r="A104" s="2">
        <v>44377.0</v>
      </c>
      <c r="B104" s="8"/>
      <c r="C104" s="6">
        <v>-0.234862563</v>
      </c>
      <c r="D104" s="6">
        <v>-0.681665019</v>
      </c>
      <c r="E104" s="6">
        <v>0.348956855</v>
      </c>
      <c r="F104" s="6">
        <v>0.337783985</v>
      </c>
      <c r="G104" s="6">
        <v>1.801849937</v>
      </c>
      <c r="H104" s="6">
        <v>-0.797646708</v>
      </c>
      <c r="I104" s="6">
        <v>-0.984481613</v>
      </c>
      <c r="J104" s="6">
        <v>1.446333233</v>
      </c>
      <c r="K104" s="6">
        <v>-1.135887239</v>
      </c>
      <c r="L104" s="6">
        <v>-0.100380868</v>
      </c>
      <c r="M104" s="8"/>
      <c r="N104" s="6">
        <v>-0.1651445647689541</v>
      </c>
      <c r="O104" s="6">
        <v>0.8257228238447705</v>
      </c>
      <c r="P104" s="6">
        <v>-0.49543369430686224</v>
      </c>
      <c r="Q104" s="6">
        <v>0.49543369430686224</v>
      </c>
      <c r="R104" s="6">
        <v>-0.8257228238447705</v>
      </c>
      <c r="S104" s="6">
        <v>1.1560119533826787</v>
      </c>
      <c r="T104" s="6">
        <v>-1.4863010829205867</v>
      </c>
      <c r="U104" s="6">
        <v>1.4863010829205867</v>
      </c>
      <c r="V104" s="6">
        <v>0.1651445647689541</v>
      </c>
      <c r="W104" s="6">
        <v>-1.1560119533826787</v>
      </c>
      <c r="X104" s="8"/>
      <c r="Y104" s="6">
        <v>0.1651445647689541</v>
      </c>
      <c r="Z104" s="6">
        <v>-0.49543369430686224</v>
      </c>
      <c r="AA104" s="6">
        <v>0.49543369430686224</v>
      </c>
      <c r="AB104" s="6">
        <v>-0.8257228238447705</v>
      </c>
      <c r="AC104" s="6">
        <v>0.8257228238447705</v>
      </c>
      <c r="AD104" s="6">
        <v>-0.1651445647689541</v>
      </c>
      <c r="AE104" s="6">
        <v>-1.4863010829205867</v>
      </c>
      <c r="AF104" s="6">
        <v>1.4863010829205867</v>
      </c>
      <c r="AG104" s="6">
        <v>1.1560119533826787</v>
      </c>
      <c r="AH104" s="6">
        <v>-1.1560119533826787</v>
      </c>
      <c r="AI104" s="8"/>
      <c r="AJ104" s="6">
        <v>-1.0024004128583315</v>
      </c>
      <c r="AK104" s="6">
        <v>-0.8110741675892748</v>
      </c>
      <c r="AL104" s="6">
        <v>0.00771932154233718</v>
      </c>
      <c r="AM104" s="6">
        <v>-0.17124654754901833</v>
      </c>
      <c r="AN104" s="6">
        <v>0.5403396725557863</v>
      </c>
      <c r="AO104" s="6">
        <v>-0.48091394944475785</v>
      </c>
      <c r="AP104" s="6">
        <v>-0.33481306829383845</v>
      </c>
      <c r="AQ104" s="6">
        <v>2.457385057233023</v>
      </c>
      <c r="AR104" s="6">
        <v>0.4510673909610191</v>
      </c>
      <c r="AS104" s="6">
        <v>-0.6560632965569448</v>
      </c>
      <c r="AT104" s="8"/>
      <c r="AU104" s="6">
        <v>-0.4116042583422583</v>
      </c>
      <c r="AV104" s="6">
        <v>-1.5736077668760633</v>
      </c>
      <c r="AW104" s="6">
        <v>-0.19350056463176857</v>
      </c>
      <c r="AX104" s="6">
        <v>-0.5823830783319605</v>
      </c>
      <c r="AY104" s="6">
        <v>0.16158250918981895</v>
      </c>
      <c r="AZ104" s="6">
        <v>0.9794647040099446</v>
      </c>
      <c r="BA104" s="6">
        <v>0.06129988180008506</v>
      </c>
      <c r="BB104" s="6">
        <v>2.165551370978385</v>
      </c>
      <c r="BC104" s="6">
        <v>-0.5429768200732934</v>
      </c>
      <c r="BD104" s="6">
        <v>-0.06382597772289199</v>
      </c>
    </row>
    <row r="105">
      <c r="A105" s="2">
        <v>44408.0</v>
      </c>
      <c r="B105" s="8"/>
      <c r="C105" s="6">
        <v>-0.238283032</v>
      </c>
      <c r="D105" s="6">
        <v>-0.670531738</v>
      </c>
      <c r="E105" s="6">
        <v>0.341745366</v>
      </c>
      <c r="F105" s="6">
        <v>0.310061405</v>
      </c>
      <c r="G105" s="6">
        <v>1.79874431</v>
      </c>
      <c r="H105" s="6">
        <v>-0.71264529</v>
      </c>
      <c r="I105" s="6">
        <v>-1.043778585</v>
      </c>
      <c r="J105" s="6">
        <v>1.469868595</v>
      </c>
      <c r="K105" s="6">
        <v>-1.127394919</v>
      </c>
      <c r="L105" s="6">
        <v>-0.127786112</v>
      </c>
      <c r="M105" s="8"/>
      <c r="N105" s="6">
        <v>-0.49543369430686224</v>
      </c>
      <c r="O105" s="6">
        <v>0.1651445647689541</v>
      </c>
      <c r="P105" s="6">
        <v>-0.8257228238447705</v>
      </c>
      <c r="Q105" s="6">
        <v>0.8257228238447705</v>
      </c>
      <c r="R105" s="6">
        <v>-0.1651445647689541</v>
      </c>
      <c r="S105" s="6">
        <v>1.1560119533826787</v>
      </c>
      <c r="T105" s="6">
        <v>-1.4863010829205867</v>
      </c>
      <c r="U105" s="6">
        <v>1.4863010829205867</v>
      </c>
      <c r="V105" s="6">
        <v>0.49543369430686224</v>
      </c>
      <c r="W105" s="6">
        <v>-1.1560119533826787</v>
      </c>
      <c r="X105" s="8"/>
      <c r="Y105" s="6">
        <v>0.1651445647689541</v>
      </c>
      <c r="Z105" s="6">
        <v>-0.8257228238447705</v>
      </c>
      <c r="AA105" s="6">
        <v>0.49543369430686224</v>
      </c>
      <c r="AB105" s="6">
        <v>-0.49543369430686224</v>
      </c>
      <c r="AC105" s="6">
        <v>0.8257228238447705</v>
      </c>
      <c r="AD105" s="6">
        <v>-0.1651445647689541</v>
      </c>
      <c r="AE105" s="6">
        <v>-1.4863010829205867</v>
      </c>
      <c r="AF105" s="6">
        <v>1.4863010829205867</v>
      </c>
      <c r="AG105" s="6">
        <v>1.1560119533826787</v>
      </c>
      <c r="AH105" s="6">
        <v>-1.1560119533826787</v>
      </c>
      <c r="AI105" s="8"/>
      <c r="AJ105" s="6">
        <v>-0.95349111857668</v>
      </c>
      <c r="AK105" s="6">
        <v>-0.7343813193312109</v>
      </c>
      <c r="AL105" s="6">
        <v>-0.19729456689709107</v>
      </c>
      <c r="AM105" s="6">
        <v>0.15245709177883507</v>
      </c>
      <c r="AN105" s="6">
        <v>0.47148622321790307</v>
      </c>
      <c r="AO105" s="6">
        <v>0.34450307557180665</v>
      </c>
      <c r="AP105" s="6">
        <v>-0.8874145800049827</v>
      </c>
      <c r="AQ105" s="6">
        <v>2.3649675794833684</v>
      </c>
      <c r="AR105" s="6">
        <v>0.2720989903868437</v>
      </c>
      <c r="AS105" s="6">
        <v>-0.8329313756287922</v>
      </c>
      <c r="AT105" s="8"/>
      <c r="AU105" s="6">
        <v>-1.8259366555625915</v>
      </c>
      <c r="AV105" s="6">
        <v>-0.7947839501092536</v>
      </c>
      <c r="AW105" s="6">
        <v>-0.30488966668499523</v>
      </c>
      <c r="AX105" s="6">
        <v>-0.11012494319604439</v>
      </c>
      <c r="AY105" s="6">
        <v>0.6859568967540605</v>
      </c>
      <c r="AZ105" s="6">
        <v>-0.11224797547045226</v>
      </c>
      <c r="BA105" s="6">
        <v>0.8061086840283684</v>
      </c>
      <c r="BB105" s="6">
        <v>1.8637229684573822</v>
      </c>
      <c r="BC105" s="6">
        <v>0.2841605060056407</v>
      </c>
      <c r="BD105" s="6">
        <v>-0.4919658642221096</v>
      </c>
    </row>
    <row r="106">
      <c r="A106" s="2">
        <v>44439.0</v>
      </c>
      <c r="B106" s="8"/>
      <c r="C106" s="6">
        <v>-0.211614555</v>
      </c>
      <c r="D106" s="6">
        <v>-0.667195476</v>
      </c>
      <c r="E106" s="6">
        <v>0.395436983</v>
      </c>
      <c r="F106" s="6">
        <v>0.338782536</v>
      </c>
      <c r="G106" s="6">
        <v>1.710034054</v>
      </c>
      <c r="H106" s="6">
        <v>-0.703233476</v>
      </c>
      <c r="I106" s="6">
        <v>-1.051369248</v>
      </c>
      <c r="J106" s="6">
        <v>1.4997513</v>
      </c>
      <c r="K106" s="6">
        <v>-1.206074858</v>
      </c>
      <c r="L106" s="6">
        <v>-0.10451726</v>
      </c>
      <c r="M106" s="8"/>
      <c r="N106" s="6">
        <v>-0.49543369430686224</v>
      </c>
      <c r="O106" s="6">
        <v>-0.1651445647689541</v>
      </c>
      <c r="P106" s="6">
        <v>-0.8257228238447705</v>
      </c>
      <c r="Q106" s="6">
        <v>0.49543369430686224</v>
      </c>
      <c r="R106" s="6">
        <v>1.1560119533826787</v>
      </c>
      <c r="S106" s="6">
        <v>0.8257228238447705</v>
      </c>
      <c r="T106" s="6">
        <v>-1.4863010829205867</v>
      </c>
      <c r="U106" s="6">
        <v>1.4863010829205867</v>
      </c>
      <c r="V106" s="6">
        <v>0.1651445647689541</v>
      </c>
      <c r="W106" s="6">
        <v>-1.1560119533826787</v>
      </c>
      <c r="X106" s="8"/>
      <c r="Y106" s="6">
        <v>0.1651445647689541</v>
      </c>
      <c r="Z106" s="6">
        <v>-0.49543369430686224</v>
      </c>
      <c r="AA106" s="6">
        <v>0.49543369430686224</v>
      </c>
      <c r="AB106" s="6">
        <v>-0.8257228238447705</v>
      </c>
      <c r="AC106" s="6">
        <v>0.8257228238447705</v>
      </c>
      <c r="AD106" s="6">
        <v>-0.1651445647689541</v>
      </c>
      <c r="AE106" s="6">
        <v>-1.4863010829205867</v>
      </c>
      <c r="AF106" s="6">
        <v>1.4863010829205867</v>
      </c>
      <c r="AG106" s="6">
        <v>1.1560119533826787</v>
      </c>
      <c r="AH106" s="6">
        <v>-1.1560119533826787</v>
      </c>
      <c r="AI106" s="8"/>
      <c r="AJ106" s="6">
        <v>0.35463222855491194</v>
      </c>
      <c r="AK106" s="6">
        <v>-0.32612493990858954</v>
      </c>
      <c r="AL106" s="6">
        <v>1.9160631853223224</v>
      </c>
      <c r="AM106" s="6">
        <v>0.1650425316122716</v>
      </c>
      <c r="AN106" s="6">
        <v>-0.39360660250865337</v>
      </c>
      <c r="AO106" s="6">
        <v>1.0674527472933077</v>
      </c>
      <c r="AP106" s="6">
        <v>-1.7572484336530703</v>
      </c>
      <c r="AQ106" s="6">
        <v>-0.19664642045087297</v>
      </c>
      <c r="AR106" s="6">
        <v>-0.024731202522094826</v>
      </c>
      <c r="AS106" s="6">
        <v>-0.8048330937395327</v>
      </c>
      <c r="AT106" s="8"/>
      <c r="AU106" s="6">
        <v>-0.13384965586854264</v>
      </c>
      <c r="AV106" s="6">
        <v>-0.4928134822358107</v>
      </c>
      <c r="AW106" s="6">
        <v>2.248712367593242</v>
      </c>
      <c r="AX106" s="6">
        <v>-0.5665150252817631</v>
      </c>
      <c r="AY106" s="6">
        <v>-0.5194224998612806</v>
      </c>
      <c r="AZ106" s="6">
        <v>1.3974276231356466</v>
      </c>
      <c r="BA106" s="6">
        <v>-0.24847326018208354</v>
      </c>
      <c r="BB106" s="6">
        <v>-0.831643101118447</v>
      </c>
      <c r="BC106" s="6">
        <v>-0.5302350837403519</v>
      </c>
      <c r="BD106" s="6">
        <v>-0.3231878824406091</v>
      </c>
    </row>
    <row r="107">
      <c r="A107" s="2">
        <v>44469.0</v>
      </c>
      <c r="B107" s="8"/>
      <c r="C107" s="6">
        <v>-0.262746329</v>
      </c>
      <c r="D107" s="6">
        <v>-0.678323463</v>
      </c>
      <c r="E107" s="6">
        <v>0.417206985</v>
      </c>
      <c r="F107" s="6">
        <v>0.353613721</v>
      </c>
      <c r="G107" s="6">
        <v>1.694780006</v>
      </c>
      <c r="H107" s="6">
        <v>-0.890654346</v>
      </c>
      <c r="I107" s="6">
        <v>-0.802052611</v>
      </c>
      <c r="J107" s="6">
        <v>1.485075889</v>
      </c>
      <c r="K107" s="6">
        <v>-1.287076001</v>
      </c>
      <c r="L107" s="6">
        <v>-0.029823853</v>
      </c>
      <c r="M107" s="8"/>
      <c r="N107" s="6">
        <v>-0.49543369430686224</v>
      </c>
      <c r="O107" s="6">
        <v>-0.1651445647689541</v>
      </c>
      <c r="P107" s="6">
        <v>-0.8257228238447705</v>
      </c>
      <c r="Q107" s="6">
        <v>0.49543369430686224</v>
      </c>
      <c r="R107" s="6">
        <v>0.8257228238447705</v>
      </c>
      <c r="S107" s="6">
        <v>1.1560119533826787</v>
      </c>
      <c r="T107" s="6">
        <v>-1.4863010829205867</v>
      </c>
      <c r="U107" s="6">
        <v>1.4863010829205867</v>
      </c>
      <c r="V107" s="6">
        <v>0.1651445647689541</v>
      </c>
      <c r="W107" s="6">
        <v>-1.1560119533826787</v>
      </c>
      <c r="X107" s="8"/>
      <c r="Y107" s="6">
        <v>0.1651445647689541</v>
      </c>
      <c r="Z107" s="6">
        <v>-0.49543369430686224</v>
      </c>
      <c r="AA107" s="6">
        <v>0.49543369430686224</v>
      </c>
      <c r="AB107" s="6">
        <v>-0.1651445647689541</v>
      </c>
      <c r="AC107" s="6">
        <v>0.8257228238447705</v>
      </c>
      <c r="AD107" s="6">
        <v>-0.8257228238447705</v>
      </c>
      <c r="AE107" s="6">
        <v>-1.4863010829205867</v>
      </c>
      <c r="AF107" s="6">
        <v>1.4863010829205867</v>
      </c>
      <c r="AG107" s="6">
        <v>1.1560119533826787</v>
      </c>
      <c r="AH107" s="6">
        <v>-1.1560119533826787</v>
      </c>
      <c r="AI107" s="8"/>
      <c r="AJ107" s="6">
        <v>-0.5353496518071119</v>
      </c>
      <c r="AK107" s="6">
        <v>-0.31716585429274546</v>
      </c>
      <c r="AL107" s="6">
        <v>0.45296602279746245</v>
      </c>
      <c r="AM107" s="6">
        <v>0.34198144960698945</v>
      </c>
      <c r="AN107" s="6">
        <v>0.05188825196439496</v>
      </c>
      <c r="AO107" s="6">
        <v>-1.9067396456621029</v>
      </c>
      <c r="AP107" s="6">
        <v>1.8841112737391408</v>
      </c>
      <c r="AQ107" s="6">
        <v>-0.6157252128186621</v>
      </c>
      <c r="AR107" s="6">
        <v>-0.1858938681250369</v>
      </c>
      <c r="AS107" s="6">
        <v>0.8299272345976731</v>
      </c>
      <c r="AT107" s="8"/>
      <c r="AU107" s="6">
        <v>-0.6972923396520233</v>
      </c>
      <c r="AV107" s="6">
        <v>-1.060813587130204</v>
      </c>
      <c r="AW107" s="6">
        <v>0.3020570978695378</v>
      </c>
      <c r="AX107" s="6">
        <v>-0.3701502388090681</v>
      </c>
      <c r="AY107" s="6">
        <v>-0.25740606479211314</v>
      </c>
      <c r="AZ107" s="6">
        <v>-0.3330714386806574</v>
      </c>
      <c r="BA107" s="6">
        <v>2.5963299600497174</v>
      </c>
      <c r="BB107" s="6">
        <v>-0.13708312636337308</v>
      </c>
      <c r="BC107" s="6">
        <v>-0.35474173463874625</v>
      </c>
      <c r="BD107" s="6">
        <v>0.3121714721469294</v>
      </c>
    </row>
    <row r="108">
      <c r="A108" s="2">
        <v>44500.0</v>
      </c>
      <c r="B108" s="8"/>
      <c r="C108" s="6">
        <v>-0.261274721</v>
      </c>
      <c r="D108" s="6">
        <v>-0.693403692</v>
      </c>
      <c r="E108" s="6">
        <v>0.371168377</v>
      </c>
      <c r="F108" s="6">
        <v>0.390209293</v>
      </c>
      <c r="G108" s="6">
        <v>1.664115642</v>
      </c>
      <c r="H108" s="6">
        <v>-0.975287562</v>
      </c>
      <c r="I108" s="6">
        <v>-0.728380022</v>
      </c>
      <c r="J108" s="6">
        <v>1.529513763</v>
      </c>
      <c r="K108" s="6">
        <v>-1.252406735</v>
      </c>
      <c r="L108" s="6">
        <v>-0.044254341</v>
      </c>
      <c r="M108" s="8"/>
      <c r="N108" s="6">
        <v>-0.49543369430686224</v>
      </c>
      <c r="O108" s="6">
        <v>-0.1651445647689541</v>
      </c>
      <c r="P108" s="6">
        <v>-0.8257228238447705</v>
      </c>
      <c r="Q108" s="6">
        <v>0.8257228238447705</v>
      </c>
      <c r="R108" s="6">
        <v>1.1560119533826787</v>
      </c>
      <c r="S108" s="6">
        <v>0.49543369430686224</v>
      </c>
      <c r="T108" s="6">
        <v>-1.4863010829205867</v>
      </c>
      <c r="U108" s="6">
        <v>1.4863010829205867</v>
      </c>
      <c r="V108" s="6">
        <v>0.1651445647689541</v>
      </c>
      <c r="W108" s="6">
        <v>-1.1560119533826787</v>
      </c>
      <c r="X108" s="8"/>
      <c r="Y108" s="6">
        <v>0.1651445647689541</v>
      </c>
      <c r="Z108" s="6">
        <v>-0.8257228238447705</v>
      </c>
      <c r="AA108" s="6">
        <v>0.49543369430686224</v>
      </c>
      <c r="AB108" s="6">
        <v>-0.1651445647689541</v>
      </c>
      <c r="AC108" s="6">
        <v>0.8257228238447705</v>
      </c>
      <c r="AD108" s="6">
        <v>-1.1560119533826787</v>
      </c>
      <c r="AE108" s="6">
        <v>-1.4863010829205867</v>
      </c>
      <c r="AF108" s="6">
        <v>1.4863010829205867</v>
      </c>
      <c r="AG108" s="6">
        <v>1.1560119533826787</v>
      </c>
      <c r="AH108" s="6">
        <v>-0.49543369430686224</v>
      </c>
      <c r="AI108" s="8"/>
      <c r="AJ108" s="6">
        <v>0.8714769081857063</v>
      </c>
      <c r="AK108" s="6">
        <v>-0.41605101135549866</v>
      </c>
      <c r="AL108" s="6">
        <v>-0.7066654263622044</v>
      </c>
      <c r="AM108" s="6">
        <v>0.4350434343874247</v>
      </c>
      <c r="AN108" s="6">
        <v>-0.5997735392827784</v>
      </c>
      <c r="AO108" s="6">
        <v>1.9661596307775455</v>
      </c>
      <c r="AP108" s="6">
        <v>-1.0665704538245562</v>
      </c>
      <c r="AQ108" s="6">
        <v>-0.09626337145770177</v>
      </c>
      <c r="AR108" s="6">
        <v>0.7890266454047421</v>
      </c>
      <c r="AS108" s="6">
        <v>-1.1763828164726808</v>
      </c>
      <c r="AT108" s="8"/>
      <c r="AU108" s="6">
        <v>-0.13256985204646024</v>
      </c>
      <c r="AV108" s="6">
        <v>0.008333774142499606</v>
      </c>
      <c r="AW108" s="6">
        <v>-0.9414693669898077</v>
      </c>
      <c r="AX108" s="6">
        <v>0.4437618158528547</v>
      </c>
      <c r="AY108" s="6">
        <v>-1.268252067261387</v>
      </c>
      <c r="AZ108" s="6">
        <v>2.216056950323594</v>
      </c>
      <c r="BA108" s="6">
        <v>0.6668910221718861</v>
      </c>
      <c r="BB108" s="6">
        <v>0.2906931688391465</v>
      </c>
      <c r="BC108" s="6">
        <v>-0.7575516742231829</v>
      </c>
      <c r="BD108" s="6">
        <v>-0.525893770809146</v>
      </c>
    </row>
    <row r="109">
      <c r="A109" s="2">
        <v>44530.0</v>
      </c>
      <c r="B109" s="8"/>
      <c r="C109" s="6">
        <v>-0.327410897</v>
      </c>
      <c r="D109" s="6">
        <v>-0.685582807</v>
      </c>
      <c r="E109" s="6">
        <v>0.326433239</v>
      </c>
      <c r="F109" s="6">
        <v>0.389264741</v>
      </c>
      <c r="G109" s="6">
        <v>1.639789573</v>
      </c>
      <c r="H109" s="6">
        <v>-0.964564988</v>
      </c>
      <c r="I109" s="6">
        <v>-0.660282383</v>
      </c>
      <c r="J109" s="6">
        <v>1.603718534</v>
      </c>
      <c r="K109" s="6">
        <v>-1.237097484</v>
      </c>
      <c r="L109" s="6">
        <v>-0.084267527</v>
      </c>
      <c r="M109" s="8"/>
      <c r="N109" s="6">
        <v>-0.49543369430686224</v>
      </c>
      <c r="O109" s="6">
        <v>-0.1651445647689541</v>
      </c>
      <c r="P109" s="6">
        <v>-0.8257228238447705</v>
      </c>
      <c r="Q109" s="6">
        <v>1.1560119533826787</v>
      </c>
      <c r="R109" s="6">
        <v>0.49543369430686224</v>
      </c>
      <c r="S109" s="6">
        <v>0.8257228238447705</v>
      </c>
      <c r="T109" s="6">
        <v>-1.1560119533826787</v>
      </c>
      <c r="U109" s="6">
        <v>1.4863010829205867</v>
      </c>
      <c r="V109" s="6">
        <v>0.1651445647689541</v>
      </c>
      <c r="W109" s="6">
        <v>-1.4863010829205867</v>
      </c>
      <c r="X109" s="8"/>
      <c r="Y109" s="6">
        <v>0.49543369430686224</v>
      </c>
      <c r="Z109" s="6">
        <v>-1.4863010829205867</v>
      </c>
      <c r="AA109" s="6">
        <v>-0.49543369430686224</v>
      </c>
      <c r="AB109" s="6">
        <v>-0.1651445647689541</v>
      </c>
      <c r="AC109" s="6">
        <v>0.8257228238447705</v>
      </c>
      <c r="AD109" s="6">
        <v>0.1651445647689541</v>
      </c>
      <c r="AE109" s="6">
        <v>-0.8257228238447705</v>
      </c>
      <c r="AF109" s="6">
        <v>1.1560119533826787</v>
      </c>
      <c r="AG109" s="6">
        <v>1.4863010829205867</v>
      </c>
      <c r="AH109" s="6">
        <v>-1.1560119533826787</v>
      </c>
      <c r="AI109" s="8"/>
      <c r="AJ109" s="6">
        <v>-0.39976358402599665</v>
      </c>
      <c r="AK109" s="6">
        <v>-0.08097523925622617</v>
      </c>
      <c r="AL109" s="6">
        <v>-1.4994579424740655</v>
      </c>
      <c r="AM109" s="6">
        <v>-0.1884999954276724</v>
      </c>
      <c r="AN109" s="6">
        <v>0.32802472731360843</v>
      </c>
      <c r="AO109" s="6">
        <v>0.6967041470930759</v>
      </c>
      <c r="AP109" s="6">
        <v>-0.28769048091895566</v>
      </c>
      <c r="AQ109" s="6">
        <v>2.321837658362531</v>
      </c>
      <c r="AR109" s="6">
        <v>-0.6534442928888008</v>
      </c>
      <c r="AS109" s="6">
        <v>-0.23673499777750037</v>
      </c>
      <c r="AT109" s="8"/>
      <c r="AU109" s="6">
        <v>-1.0389290118130565</v>
      </c>
      <c r="AV109" s="6">
        <v>0.17250573856660711</v>
      </c>
      <c r="AW109" s="6">
        <v>-0.606991108125512</v>
      </c>
      <c r="AX109" s="6">
        <v>-0.0012304041029958515</v>
      </c>
      <c r="AY109" s="6">
        <v>0.17833893126015307</v>
      </c>
      <c r="AZ109" s="6">
        <v>0.7667081684451245</v>
      </c>
      <c r="BA109" s="6">
        <v>0.07929552817537487</v>
      </c>
      <c r="BB109" s="6">
        <v>2.2778778508739785</v>
      </c>
      <c r="BC109" s="6">
        <v>-0.7764003876973724</v>
      </c>
      <c r="BD109" s="6">
        <v>-1.0511753055823074</v>
      </c>
    </row>
    <row r="110">
      <c r="A110" s="2">
        <v>44561.0</v>
      </c>
      <c r="B110" s="8"/>
      <c r="C110" s="6">
        <v>-0.230956661</v>
      </c>
      <c r="D110" s="6">
        <v>-0.689413978</v>
      </c>
      <c r="E110" s="6">
        <v>0.341279371</v>
      </c>
      <c r="F110" s="6">
        <v>0.404586676</v>
      </c>
      <c r="G110" s="6">
        <v>1.634406008</v>
      </c>
      <c r="H110" s="6">
        <v>-1.088403864</v>
      </c>
      <c r="I110" s="6">
        <v>-0.673703322</v>
      </c>
      <c r="J110" s="6">
        <v>1.609642012</v>
      </c>
      <c r="K110" s="6">
        <v>-1.120505596</v>
      </c>
      <c r="L110" s="6">
        <v>-0.186930645</v>
      </c>
      <c r="M110" s="8"/>
      <c r="N110" s="6">
        <v>-0.49543369430686224</v>
      </c>
      <c r="O110" s="6">
        <v>-0.1651445647689541</v>
      </c>
      <c r="P110" s="6">
        <v>-0.8257228238447705</v>
      </c>
      <c r="Q110" s="6">
        <v>1.1560119533826787</v>
      </c>
      <c r="R110" s="6">
        <v>0.49543369430686224</v>
      </c>
      <c r="S110" s="6">
        <v>0.8257228238447705</v>
      </c>
      <c r="T110" s="6">
        <v>-1.1560119533826787</v>
      </c>
      <c r="U110" s="6">
        <v>1.4863010829205867</v>
      </c>
      <c r="V110" s="6">
        <v>0.1651445647689541</v>
      </c>
      <c r="W110" s="6">
        <v>-1.4863010829205867</v>
      </c>
      <c r="X110" s="8"/>
      <c r="Y110" s="6">
        <v>-0.1651445647689541</v>
      </c>
      <c r="Z110" s="6">
        <v>-1.4863010829205867</v>
      </c>
      <c r="AA110" s="6">
        <v>-0.8257228238447705</v>
      </c>
      <c r="AB110" s="6">
        <v>0.49543369430686224</v>
      </c>
      <c r="AC110" s="6">
        <v>0.8257228238447705</v>
      </c>
      <c r="AD110" s="6">
        <v>0.1651445647689541</v>
      </c>
      <c r="AE110" s="6">
        <v>-0.49543369430686224</v>
      </c>
      <c r="AF110" s="6">
        <v>1.4863010829205867</v>
      </c>
      <c r="AG110" s="6">
        <v>1.1560119533826787</v>
      </c>
      <c r="AH110" s="6">
        <v>-1.1560119533826787</v>
      </c>
      <c r="AI110" s="8"/>
      <c r="AJ110" s="6">
        <v>0.1343627083748482</v>
      </c>
      <c r="AK110" s="6">
        <v>0.10520879693262768</v>
      </c>
      <c r="AL110" s="6">
        <v>-0.8421828972603319</v>
      </c>
      <c r="AM110" s="6">
        <v>0.5799466583502186</v>
      </c>
      <c r="AN110" s="6">
        <v>-0.9802553489233308</v>
      </c>
      <c r="AO110" s="6">
        <v>1.0011912690272555</v>
      </c>
      <c r="AP110" s="6">
        <v>1.856253276005563</v>
      </c>
      <c r="AQ110" s="6">
        <v>-0.3726775823923866</v>
      </c>
      <c r="AR110" s="6">
        <v>-1.540761927895827</v>
      </c>
      <c r="AS110" s="6">
        <v>0.05891504778135827</v>
      </c>
      <c r="AT110" s="8"/>
      <c r="AU110" s="6">
        <v>-1.559195672683957</v>
      </c>
      <c r="AV110" s="6">
        <v>-0.21589658275445733</v>
      </c>
      <c r="AW110" s="6">
        <v>-0.024327050519236552</v>
      </c>
      <c r="AX110" s="6">
        <v>-0.10803757025756565</v>
      </c>
      <c r="AY110" s="6">
        <v>-0.4332331176148355</v>
      </c>
      <c r="AZ110" s="6">
        <v>0.2081632875129796</v>
      </c>
      <c r="BA110" s="6">
        <v>2.4609024785188938</v>
      </c>
      <c r="BB110" s="6">
        <v>0.07655783412782709</v>
      </c>
      <c r="BC110" s="6">
        <v>-0.4623927405812538</v>
      </c>
      <c r="BD110" s="6">
        <v>0.057459134251605086</v>
      </c>
    </row>
    <row r="111">
      <c r="A111" s="2">
        <v>44592.0</v>
      </c>
      <c r="B111" s="8"/>
      <c r="C111" s="6">
        <v>-0.058625519</v>
      </c>
      <c r="D111" s="6">
        <v>-0.896383627</v>
      </c>
      <c r="E111" s="6">
        <v>0.37806282</v>
      </c>
      <c r="F111" s="6">
        <v>0.314834156</v>
      </c>
      <c r="G111" s="6">
        <v>1.58837675</v>
      </c>
      <c r="H111" s="6">
        <v>-1.119162</v>
      </c>
      <c r="I111" s="6">
        <v>-0.372044642</v>
      </c>
      <c r="J111" s="6">
        <v>1.612000575</v>
      </c>
      <c r="K111" s="6">
        <v>-1.166017043</v>
      </c>
      <c r="L111" s="6">
        <v>-0.281041468</v>
      </c>
      <c r="M111" s="8"/>
      <c r="N111" s="6">
        <v>-0.49543369430686224</v>
      </c>
      <c r="O111" s="6">
        <v>-0.1651445647689541</v>
      </c>
      <c r="P111" s="6">
        <v>-1.1560119533826787</v>
      </c>
      <c r="Q111" s="6">
        <v>0.8257228238447705</v>
      </c>
      <c r="R111" s="6">
        <v>0.49543369430686224</v>
      </c>
      <c r="S111" s="6">
        <v>1.1560119533826787</v>
      </c>
      <c r="T111" s="6">
        <v>-0.8257228238447705</v>
      </c>
      <c r="U111" s="6">
        <v>1.4863010829205867</v>
      </c>
      <c r="V111" s="6">
        <v>0.1651445647689541</v>
      </c>
      <c r="W111" s="6">
        <v>-1.4863010829205867</v>
      </c>
      <c r="X111" s="8"/>
      <c r="Y111" s="6">
        <v>-0.49543369430686224</v>
      </c>
      <c r="Z111" s="6">
        <v>-1.4863010829205867</v>
      </c>
      <c r="AA111" s="6">
        <v>-1.1560119533826787</v>
      </c>
      <c r="AB111" s="6">
        <v>0.49543369430686224</v>
      </c>
      <c r="AC111" s="6">
        <v>0.8257228238447705</v>
      </c>
      <c r="AD111" s="6">
        <v>0.1651445647689541</v>
      </c>
      <c r="AE111" s="6">
        <v>-0.1651445647689541</v>
      </c>
      <c r="AF111" s="6">
        <v>1.4863010829205867</v>
      </c>
      <c r="AG111" s="6">
        <v>1.1560119533826787</v>
      </c>
      <c r="AH111" s="6">
        <v>-0.8257228238447705</v>
      </c>
      <c r="AI111" s="8"/>
      <c r="AJ111" s="6">
        <v>0.777071567261125</v>
      </c>
      <c r="AK111" s="6">
        <v>-1.5242681054454312</v>
      </c>
      <c r="AL111" s="6">
        <v>0.2988569980165322</v>
      </c>
      <c r="AM111" s="6">
        <v>0.1284609138293157</v>
      </c>
      <c r="AN111" s="6">
        <v>-0.27035173851055916</v>
      </c>
      <c r="AO111" s="6">
        <v>0.1560649137084777</v>
      </c>
      <c r="AP111" s="6">
        <v>1.856719850874265</v>
      </c>
      <c r="AQ111" s="6">
        <v>-0.762198737298982</v>
      </c>
      <c r="AR111" s="6">
        <v>-1.2310419082009012</v>
      </c>
      <c r="AS111" s="6">
        <v>0.5706862457661593</v>
      </c>
      <c r="AT111" s="8"/>
      <c r="AU111" s="6">
        <v>0.9257445115644373</v>
      </c>
      <c r="AV111" s="6">
        <v>-1.0574431286940384</v>
      </c>
      <c r="AW111" s="6">
        <v>0.2746831408771552</v>
      </c>
      <c r="AX111" s="6">
        <v>-0.2984245087102055</v>
      </c>
      <c r="AY111" s="6">
        <v>-0.5840915916792541</v>
      </c>
      <c r="AZ111" s="6">
        <v>0.7697410195898755</v>
      </c>
      <c r="BA111" s="6">
        <v>1.4828950768153306</v>
      </c>
      <c r="BB111" s="6">
        <v>-1.234166832173031</v>
      </c>
      <c r="BC111" s="6">
        <v>-1.180043250946565</v>
      </c>
      <c r="BD111" s="6">
        <v>0.901105563356289</v>
      </c>
    </row>
    <row r="112">
      <c r="A112" s="2">
        <v>44620.0</v>
      </c>
      <c r="B112" s="8"/>
      <c r="C112" s="6">
        <v>-0.132187495</v>
      </c>
      <c r="D112" s="6">
        <v>-0.900510611</v>
      </c>
      <c r="E112" s="6">
        <v>0.408748942</v>
      </c>
      <c r="F112" s="6">
        <v>0.412367545</v>
      </c>
      <c r="G112" s="6">
        <v>1.602714637</v>
      </c>
      <c r="H112" s="6">
        <v>-1.132381559</v>
      </c>
      <c r="I112" s="6">
        <v>-0.384409197</v>
      </c>
      <c r="J112" s="6">
        <v>1.559568984</v>
      </c>
      <c r="K112" s="6">
        <v>-1.150213996</v>
      </c>
      <c r="L112" s="6">
        <v>-0.283697249</v>
      </c>
      <c r="M112" s="8"/>
      <c r="N112" s="6">
        <v>-0.1651445647689541</v>
      </c>
      <c r="O112" s="6">
        <v>-0.49543369430686224</v>
      </c>
      <c r="P112" s="6">
        <v>-0.8257228238447705</v>
      </c>
      <c r="Q112" s="6">
        <v>0.8257228238447705</v>
      </c>
      <c r="R112" s="6">
        <v>1.1560119533826787</v>
      </c>
      <c r="S112" s="6">
        <v>0.49543369430686224</v>
      </c>
      <c r="T112" s="6">
        <v>-1.1560119533826787</v>
      </c>
      <c r="U112" s="6">
        <v>1.4863010829205867</v>
      </c>
      <c r="V112" s="6">
        <v>0.1651445647689541</v>
      </c>
      <c r="W112" s="6">
        <v>-1.4863010829205867</v>
      </c>
      <c r="X112" s="8"/>
      <c r="Y112" s="6">
        <v>-0.1651445647689541</v>
      </c>
      <c r="Z112" s="6">
        <v>-1.4863010829205867</v>
      </c>
      <c r="AA112" s="6">
        <v>-1.1560119533826787</v>
      </c>
      <c r="AB112" s="6">
        <v>0.1651445647689541</v>
      </c>
      <c r="AC112" s="6">
        <v>-0.8257228238447705</v>
      </c>
      <c r="AD112" s="6">
        <v>0.49543369430686224</v>
      </c>
      <c r="AE112" s="6">
        <v>0.8257228238447705</v>
      </c>
      <c r="AF112" s="6">
        <v>1.4863010829205867</v>
      </c>
      <c r="AG112" s="6">
        <v>1.1560119533826787</v>
      </c>
      <c r="AH112" s="6">
        <v>-0.49543369430686224</v>
      </c>
      <c r="AI112" s="8"/>
      <c r="AJ112" s="6">
        <v>-1.3492260289345892</v>
      </c>
      <c r="AK112" s="6">
        <v>-0.665201665610664</v>
      </c>
      <c r="AL112" s="6">
        <v>0.714920494513496</v>
      </c>
      <c r="AM112" s="6">
        <v>1.8688799177581819</v>
      </c>
      <c r="AN112" s="6">
        <v>1.289808426781092</v>
      </c>
      <c r="AO112" s="6">
        <v>-0.24797607401938307</v>
      </c>
      <c r="AP112" s="6">
        <v>-0.15890770319430766</v>
      </c>
      <c r="AQ112" s="6">
        <v>-0.3941849029659016</v>
      </c>
      <c r="AR112" s="6">
        <v>-0.16317366499685879</v>
      </c>
      <c r="AS112" s="6">
        <v>-0.8949387993310655</v>
      </c>
      <c r="AT112" s="8"/>
      <c r="AU112" s="6">
        <v>-0.7488685468315356</v>
      </c>
      <c r="AV112" s="6">
        <v>-1.6475758040200736</v>
      </c>
      <c r="AW112" s="6">
        <v>0.148558174061822</v>
      </c>
      <c r="AX112" s="6">
        <v>1.9199398107139107</v>
      </c>
      <c r="AY112" s="6">
        <v>1.152082881367501</v>
      </c>
      <c r="AZ112" s="6">
        <v>-0.3591160504719447</v>
      </c>
      <c r="BA112" s="6">
        <v>-0.10284762981400596</v>
      </c>
      <c r="BB112" s="6">
        <v>-0.165781287049864</v>
      </c>
      <c r="BC112" s="6">
        <v>0.40322534062247206</v>
      </c>
      <c r="BD112" s="6">
        <v>-0.5996168885782762</v>
      </c>
    </row>
    <row r="113">
      <c r="A113" s="2">
        <v>44651.0</v>
      </c>
      <c r="B113" s="8"/>
      <c r="C113" s="6">
        <v>-0.046662984</v>
      </c>
      <c r="D113" s="6">
        <v>-0.915992441</v>
      </c>
      <c r="E113" s="6">
        <v>0.391936199</v>
      </c>
      <c r="F113" s="6">
        <v>0.400106245</v>
      </c>
      <c r="G113" s="6">
        <v>1.595995814</v>
      </c>
      <c r="H113" s="6">
        <v>-1.080374332</v>
      </c>
      <c r="I113" s="6">
        <v>-0.427986194</v>
      </c>
      <c r="J113" s="6">
        <v>1.560882153</v>
      </c>
      <c r="K113" s="6">
        <v>-1.196687968</v>
      </c>
      <c r="L113" s="6">
        <v>-0.281216493</v>
      </c>
      <c r="M113" s="8"/>
      <c r="N113" s="6">
        <v>-0.8257228238447705</v>
      </c>
      <c r="O113" s="6">
        <v>-0.1651445647689541</v>
      </c>
      <c r="P113" s="6">
        <v>-0.49543369430686224</v>
      </c>
      <c r="Q113" s="6">
        <v>0.49543369430686224</v>
      </c>
      <c r="R113" s="6">
        <v>1.1560119533826787</v>
      </c>
      <c r="S113" s="6">
        <v>0.8257228238447705</v>
      </c>
      <c r="T113" s="6">
        <v>-1.1560119533826787</v>
      </c>
      <c r="U113" s="6">
        <v>1.4863010829205867</v>
      </c>
      <c r="V113" s="6">
        <v>0.1651445647689541</v>
      </c>
      <c r="W113" s="6">
        <v>-1.4863010829205867</v>
      </c>
      <c r="X113" s="8"/>
      <c r="Y113" s="6">
        <v>-0.1651445647689541</v>
      </c>
      <c r="Z113" s="6">
        <v>-1.4863010829205867</v>
      </c>
      <c r="AA113" s="6">
        <v>-0.8257228238447705</v>
      </c>
      <c r="AB113" s="6">
        <v>0.8257228238447705</v>
      </c>
      <c r="AC113" s="6">
        <v>-0.49543369430686224</v>
      </c>
      <c r="AD113" s="6">
        <v>0.49543369430686224</v>
      </c>
      <c r="AE113" s="6">
        <v>1.4863010829205867</v>
      </c>
      <c r="AF113" s="6">
        <v>1.1560119533826787</v>
      </c>
      <c r="AG113" s="6">
        <v>-1.1560119533826787</v>
      </c>
      <c r="AH113" s="6">
        <v>0.1651445647689541</v>
      </c>
      <c r="AI113" s="8"/>
      <c r="AJ113" s="6">
        <v>-2.0533322219633763</v>
      </c>
      <c r="AK113" s="6">
        <v>-0.30108835933986444</v>
      </c>
      <c r="AL113" s="6">
        <v>0.10382684886798758</v>
      </c>
      <c r="AM113" s="6">
        <v>0.8705792276357703</v>
      </c>
      <c r="AN113" s="6">
        <v>1.1639624698620685</v>
      </c>
      <c r="AO113" s="6">
        <v>-0.9950796507393694</v>
      </c>
      <c r="AP113" s="6">
        <v>0.6853903465129491</v>
      </c>
      <c r="AQ113" s="6">
        <v>0.8094955507001148</v>
      </c>
      <c r="AR113" s="6">
        <v>0.31320038073197254</v>
      </c>
      <c r="AS113" s="6">
        <v>-0.5969545922682523</v>
      </c>
      <c r="AT113" s="8"/>
      <c r="AU113" s="6">
        <v>-1.5964369515574746</v>
      </c>
      <c r="AV113" s="6">
        <v>-1.7295518508269225</v>
      </c>
      <c r="AW113" s="6">
        <v>0.5905961464397445</v>
      </c>
      <c r="AX113" s="6">
        <v>0.5953710817265763</v>
      </c>
      <c r="AY113" s="6">
        <v>0.9218386485448506</v>
      </c>
      <c r="AZ113" s="6">
        <v>0.19661506301725615</v>
      </c>
      <c r="BA113" s="6">
        <v>1.2538183457349628</v>
      </c>
      <c r="BB113" s="6">
        <v>0.28059517207919576</v>
      </c>
      <c r="BC113" s="6">
        <v>-0.049027652613535255</v>
      </c>
      <c r="BD113" s="6">
        <v>-0.4638180025446536</v>
      </c>
    </row>
    <row r="114">
      <c r="A114" s="2">
        <v>44681.0</v>
      </c>
      <c r="B114" s="8"/>
      <c r="C114" s="6">
        <v>-0.032984652</v>
      </c>
      <c r="D114" s="6">
        <v>-0.839022235</v>
      </c>
      <c r="E114" s="6">
        <v>0.359242541</v>
      </c>
      <c r="F114" s="6">
        <v>0.247170755</v>
      </c>
      <c r="G114" s="6">
        <v>1.633561429</v>
      </c>
      <c r="H114" s="6">
        <v>-1.085948231</v>
      </c>
      <c r="I114" s="6">
        <v>-0.506046755</v>
      </c>
      <c r="J114" s="6">
        <v>1.578542335</v>
      </c>
      <c r="K114" s="6">
        <v>-1.22120782</v>
      </c>
      <c r="L114" s="6">
        <v>-0.133307367</v>
      </c>
      <c r="M114" s="8"/>
      <c r="N114" s="6">
        <v>-1.1560119533826787</v>
      </c>
      <c r="O114" s="6">
        <v>-0.1651445647689541</v>
      </c>
      <c r="P114" s="6">
        <v>-0.8257228238447705</v>
      </c>
      <c r="Q114" s="6">
        <v>0.49543369430686224</v>
      </c>
      <c r="R114" s="6">
        <v>1.1560119533826787</v>
      </c>
      <c r="S114" s="6">
        <v>0.8257228238447705</v>
      </c>
      <c r="T114" s="6">
        <v>-0.49543369430686224</v>
      </c>
      <c r="U114" s="6">
        <v>1.4863010829205867</v>
      </c>
      <c r="V114" s="6">
        <v>0.1651445647689541</v>
      </c>
      <c r="W114" s="6">
        <v>-1.4863010829205867</v>
      </c>
      <c r="X114" s="8"/>
      <c r="Y114" s="6">
        <v>-0.8257228238447705</v>
      </c>
      <c r="Z114" s="6">
        <v>-1.4863010829205867</v>
      </c>
      <c r="AA114" s="6">
        <v>-0.49543369430686224</v>
      </c>
      <c r="AB114" s="6">
        <v>1.1560119533826787</v>
      </c>
      <c r="AC114" s="6">
        <v>-0.1651445647689541</v>
      </c>
      <c r="AD114" s="6">
        <v>0.1651445647689541</v>
      </c>
      <c r="AE114" s="6">
        <v>1.4863010829205867</v>
      </c>
      <c r="AF114" s="6">
        <v>0.8257228238447705</v>
      </c>
      <c r="AG114" s="6">
        <v>-1.1560119533826787</v>
      </c>
      <c r="AH114" s="6">
        <v>0.49543369430686224</v>
      </c>
      <c r="AI114" s="8"/>
      <c r="AJ114" s="6">
        <v>0.13598823684779401</v>
      </c>
      <c r="AK114" s="6">
        <v>0.7252716507217611</v>
      </c>
      <c r="AL114" s="6">
        <v>-0.3556869537993389</v>
      </c>
      <c r="AM114" s="6">
        <v>-0.0886597091208346</v>
      </c>
      <c r="AN114" s="6">
        <v>-0.14575312412981536</v>
      </c>
      <c r="AO114" s="6">
        <v>-0.674837527835732</v>
      </c>
      <c r="AP114" s="6">
        <v>0.669788653798248</v>
      </c>
      <c r="AQ114" s="6">
        <v>-1.4749733995630954</v>
      </c>
      <c r="AR114" s="6">
        <v>-0.893839177777018</v>
      </c>
      <c r="AS114" s="6">
        <v>2.1027013508580317</v>
      </c>
      <c r="AT114" s="8"/>
      <c r="AU114" s="6">
        <v>-0.1945644040397202</v>
      </c>
      <c r="AV114" s="6">
        <v>0.5258007928861066</v>
      </c>
      <c r="AW114" s="6">
        <v>-0.40152925537488654</v>
      </c>
      <c r="AX114" s="6">
        <v>-0.4221428380652317</v>
      </c>
      <c r="AY114" s="6">
        <v>-0.7718523995650803</v>
      </c>
      <c r="AZ114" s="6">
        <v>0.006408642350416313</v>
      </c>
      <c r="BA114" s="6">
        <v>0.8186585638769143</v>
      </c>
      <c r="BB114" s="6">
        <v>-0.6846989474892892</v>
      </c>
      <c r="BC114" s="6">
        <v>-1.167178345394701</v>
      </c>
      <c r="BD114" s="6">
        <v>2.29109819081547</v>
      </c>
    </row>
    <row r="115">
      <c r="A115" s="2">
        <v>44712.0</v>
      </c>
      <c r="B115" s="8"/>
      <c r="C115" s="6">
        <v>0.06170021</v>
      </c>
      <c r="D115" s="6">
        <v>-0.819557601</v>
      </c>
      <c r="E115" s="6">
        <v>0.332675659</v>
      </c>
      <c r="F115" s="6">
        <v>0.279043849</v>
      </c>
      <c r="G115" s="6">
        <v>1.576744002</v>
      </c>
      <c r="H115" s="6">
        <v>-1.159432094</v>
      </c>
      <c r="I115" s="6">
        <v>-0.522829282</v>
      </c>
      <c r="J115" s="6">
        <v>1.603794218</v>
      </c>
      <c r="K115" s="6">
        <v>-1.19852962</v>
      </c>
      <c r="L115" s="6">
        <v>-0.153609341</v>
      </c>
      <c r="M115" s="8"/>
      <c r="N115" s="6">
        <v>-0.49543369430686224</v>
      </c>
      <c r="O115" s="6">
        <v>-0.1651445647689541</v>
      </c>
      <c r="P115" s="6">
        <v>-0.8257228238447705</v>
      </c>
      <c r="Q115" s="6">
        <v>0.8257228238447705</v>
      </c>
      <c r="R115" s="6">
        <v>1.1560119533826787</v>
      </c>
      <c r="S115" s="6">
        <v>0.1651445647689541</v>
      </c>
      <c r="T115" s="6">
        <v>-1.1560119533826787</v>
      </c>
      <c r="U115" s="6">
        <v>1.4863010829205867</v>
      </c>
      <c r="V115" s="6">
        <v>0.49543369430686224</v>
      </c>
      <c r="W115" s="6">
        <v>-1.4863010829205867</v>
      </c>
      <c r="X115" s="8"/>
      <c r="Y115" s="6">
        <v>-0.8257228238447705</v>
      </c>
      <c r="Z115" s="6">
        <v>-1.1560119533826787</v>
      </c>
      <c r="AA115" s="6">
        <v>-0.1651445647689541</v>
      </c>
      <c r="AB115" s="6">
        <v>1.1560119533826787</v>
      </c>
      <c r="AC115" s="6">
        <v>0.49543369430686224</v>
      </c>
      <c r="AD115" s="6">
        <v>-0.49543369430686224</v>
      </c>
      <c r="AE115" s="6">
        <v>1.4863010829205867</v>
      </c>
      <c r="AF115" s="6">
        <v>0.1651445647689541</v>
      </c>
      <c r="AG115" s="6">
        <v>-1.4863010829205867</v>
      </c>
      <c r="AH115" s="6">
        <v>0.8257228238447705</v>
      </c>
      <c r="AI115" s="8"/>
      <c r="AJ115" s="6">
        <v>1.5645777423654608</v>
      </c>
      <c r="AK115" s="6">
        <v>0.16006654837157028</v>
      </c>
      <c r="AL115" s="6">
        <v>-0.2774359596474223</v>
      </c>
      <c r="AM115" s="6">
        <v>-0.7215492265210671</v>
      </c>
      <c r="AN115" s="6">
        <v>-1.1326072000854204</v>
      </c>
      <c r="AO115" s="6">
        <v>0.9485879349493813</v>
      </c>
      <c r="AP115" s="6">
        <v>0.2643516315855454</v>
      </c>
      <c r="AQ115" s="6">
        <v>-1.725454196587941</v>
      </c>
      <c r="AR115" s="6">
        <v>0.08792951457113113</v>
      </c>
      <c r="AS115" s="6">
        <v>0.8315332109987622</v>
      </c>
      <c r="AT115" s="8"/>
      <c r="AU115" s="6">
        <v>-0.22765027393039794</v>
      </c>
      <c r="AV115" s="6">
        <v>0.48848453465579234</v>
      </c>
      <c r="AW115" s="6">
        <v>-0.012300311239759429</v>
      </c>
      <c r="AX115" s="6">
        <v>-0.7095293090859023</v>
      </c>
      <c r="AY115" s="6">
        <v>-0.9856274562242638</v>
      </c>
      <c r="AZ115" s="6">
        <v>0.5509262499363448</v>
      </c>
      <c r="BA115" s="6">
        <v>1.338475472904487</v>
      </c>
      <c r="BB115" s="6">
        <v>-1.2270190670189756</v>
      </c>
      <c r="BC115" s="6">
        <v>-0.8975281592611083</v>
      </c>
      <c r="BD115" s="6">
        <v>1.6817683192637851</v>
      </c>
    </row>
    <row r="116">
      <c r="A116" s="2">
        <v>44742.0</v>
      </c>
      <c r="B116" s="8"/>
      <c r="C116" s="6">
        <v>0.147853502</v>
      </c>
      <c r="D116" s="6">
        <v>-0.688749545</v>
      </c>
      <c r="E116" s="6">
        <v>0.303288021</v>
      </c>
      <c r="F116" s="6">
        <v>0.291188876</v>
      </c>
      <c r="G116" s="6">
        <v>1.610806204</v>
      </c>
      <c r="H116" s="6">
        <v>-1.224104454</v>
      </c>
      <c r="I116" s="6">
        <v>-0.573485931</v>
      </c>
      <c r="J116" s="6">
        <v>1.58715751</v>
      </c>
      <c r="K116" s="6">
        <v>-1.132510087</v>
      </c>
      <c r="L116" s="6">
        <v>-0.321444094</v>
      </c>
      <c r="M116" s="8"/>
      <c r="N116" s="6">
        <v>-0.49543369430686224</v>
      </c>
      <c r="O116" s="6">
        <v>-0.1651445647689541</v>
      </c>
      <c r="P116" s="6">
        <v>-0.8257228238447705</v>
      </c>
      <c r="Q116" s="6">
        <v>0.8257228238447705</v>
      </c>
      <c r="R116" s="6">
        <v>1.4863010829205867</v>
      </c>
      <c r="S116" s="6">
        <v>0.1651445647689541</v>
      </c>
      <c r="T116" s="6">
        <v>-1.1560119533826787</v>
      </c>
      <c r="U116" s="6">
        <v>1.1560119533826787</v>
      </c>
      <c r="V116" s="6">
        <v>0.49543369430686224</v>
      </c>
      <c r="W116" s="6">
        <v>-1.4863010829205867</v>
      </c>
      <c r="X116" s="8"/>
      <c r="Y116" s="6">
        <v>-0.8257228238447705</v>
      </c>
      <c r="Z116" s="6">
        <v>-1.1560119533826787</v>
      </c>
      <c r="AA116" s="6">
        <v>0.1651445647689541</v>
      </c>
      <c r="AB116" s="6">
        <v>1.1560119533826787</v>
      </c>
      <c r="AC116" s="6">
        <v>0.49543369430686224</v>
      </c>
      <c r="AD116" s="6">
        <v>-0.49543369430686224</v>
      </c>
      <c r="AE116" s="6">
        <v>1.4863010829205867</v>
      </c>
      <c r="AF116" s="6">
        <v>-0.1651445647689541</v>
      </c>
      <c r="AG116" s="6">
        <v>-1.4863010829205867</v>
      </c>
      <c r="AH116" s="6">
        <v>0.8257228238447705</v>
      </c>
      <c r="AI116" s="8"/>
      <c r="AJ116" s="6">
        <v>0.75925337608655</v>
      </c>
      <c r="AK116" s="6">
        <v>0.5544781158603422</v>
      </c>
      <c r="AL116" s="6">
        <v>-0.1295084010808047</v>
      </c>
      <c r="AM116" s="6">
        <v>1.3589675762177214</v>
      </c>
      <c r="AN116" s="6">
        <v>0.9934451051673576</v>
      </c>
      <c r="AO116" s="6">
        <v>-2.0608839213871164</v>
      </c>
      <c r="AP116" s="6">
        <v>-0.8776650642801885</v>
      </c>
      <c r="AQ116" s="6">
        <v>0.09180731060119211</v>
      </c>
      <c r="AR116" s="6">
        <v>-0.3162604981247161</v>
      </c>
      <c r="AS116" s="6">
        <v>-0.3736335990603348</v>
      </c>
      <c r="AT116" s="8"/>
      <c r="AU116" s="6">
        <v>1.1814255140302208</v>
      </c>
      <c r="AV116" s="6">
        <v>0.41618122851325234</v>
      </c>
      <c r="AW116" s="6">
        <v>-0.6693491663636439</v>
      </c>
      <c r="AX116" s="6">
        <v>1.455960269320925</v>
      </c>
      <c r="AY116" s="6">
        <v>0.8026591887967939</v>
      </c>
      <c r="AZ116" s="6">
        <v>-1.8188739769729212</v>
      </c>
      <c r="BA116" s="6">
        <v>-0.09099681948407067</v>
      </c>
      <c r="BB116" s="6">
        <v>-0.5269369488918065</v>
      </c>
      <c r="BC116" s="6">
        <v>-0.7893829711477078</v>
      </c>
      <c r="BD116" s="6">
        <v>0.03931368219896044</v>
      </c>
    </row>
    <row r="117">
      <c r="A117" s="2">
        <v>44773.0</v>
      </c>
      <c r="B117" s="8"/>
      <c r="C117" s="6">
        <v>0.018801038</v>
      </c>
      <c r="D117" s="6">
        <v>-0.820483453</v>
      </c>
      <c r="E117" s="6">
        <v>0.363689683</v>
      </c>
      <c r="F117" s="6">
        <v>0.301100864</v>
      </c>
      <c r="G117" s="6">
        <v>1.536563255</v>
      </c>
      <c r="H117" s="6">
        <v>-1.404348833</v>
      </c>
      <c r="I117" s="6">
        <v>0.016293244</v>
      </c>
      <c r="J117" s="6">
        <v>1.392004136</v>
      </c>
      <c r="K117" s="6">
        <v>-1.352687753</v>
      </c>
      <c r="L117" s="6">
        <v>-0.050932181</v>
      </c>
      <c r="M117" s="8"/>
      <c r="N117" s="6">
        <v>-0.8257228238447705</v>
      </c>
      <c r="O117" s="6">
        <v>0.1651445647689541</v>
      </c>
      <c r="P117" s="6">
        <v>-0.49543369430686224</v>
      </c>
      <c r="Q117" s="6">
        <v>0.8257228238447705</v>
      </c>
      <c r="R117" s="6">
        <v>1.4863010829205867</v>
      </c>
      <c r="S117" s="6">
        <v>-0.1651445647689541</v>
      </c>
      <c r="T117" s="6">
        <v>-1.1560119533826787</v>
      </c>
      <c r="U117" s="6">
        <v>1.1560119533826787</v>
      </c>
      <c r="V117" s="6">
        <v>0.49543369430686224</v>
      </c>
      <c r="W117" s="6">
        <v>-1.4863010829205867</v>
      </c>
      <c r="X117" s="8"/>
      <c r="Y117" s="6">
        <v>-0.8257228238447705</v>
      </c>
      <c r="Z117" s="6">
        <v>-1.1560119533826787</v>
      </c>
      <c r="AA117" s="6">
        <v>0.1651445647689541</v>
      </c>
      <c r="AB117" s="6">
        <v>1.1560119533826787</v>
      </c>
      <c r="AC117" s="6">
        <v>0.49543369430686224</v>
      </c>
      <c r="AD117" s="6">
        <v>-0.49543369430686224</v>
      </c>
      <c r="AE117" s="6">
        <v>1.4863010829205867</v>
      </c>
      <c r="AF117" s="6">
        <v>-0.1651445647689541</v>
      </c>
      <c r="AG117" s="6">
        <v>-1.4863010829205867</v>
      </c>
      <c r="AH117" s="6">
        <v>0.8257228238447705</v>
      </c>
      <c r="AI117" s="8"/>
      <c r="AJ117" s="6">
        <v>0.1330276728085478</v>
      </c>
      <c r="AK117" s="6">
        <v>0.6044730619134924</v>
      </c>
      <c r="AL117" s="6">
        <v>-1.0846809923371332</v>
      </c>
      <c r="AM117" s="6">
        <v>-0.04083274635517142</v>
      </c>
      <c r="AN117" s="6">
        <v>1.2675029358802545</v>
      </c>
      <c r="AO117" s="6">
        <v>0.20240650436980845</v>
      </c>
      <c r="AP117" s="6">
        <v>-1.7189122697403025</v>
      </c>
      <c r="AQ117" s="6">
        <v>1.1426618908383708</v>
      </c>
      <c r="AR117" s="6">
        <v>0.5847356696691128</v>
      </c>
      <c r="AS117" s="6">
        <v>-1.0903817270469827</v>
      </c>
      <c r="AT117" s="8"/>
      <c r="AU117" s="6">
        <v>-0.9664856184830142</v>
      </c>
      <c r="AV117" s="6">
        <v>0.5135724441713735</v>
      </c>
      <c r="AW117" s="6">
        <v>-0.7923738251709324</v>
      </c>
      <c r="AX117" s="6">
        <v>0.792422664639109</v>
      </c>
      <c r="AY117" s="6">
        <v>2.263390173305089</v>
      </c>
      <c r="AZ117" s="6">
        <v>-0.936081837516726</v>
      </c>
      <c r="BA117" s="6">
        <v>-0.5241227571767821</v>
      </c>
      <c r="BB117" s="6">
        <v>0.11116789851291353</v>
      </c>
      <c r="BC117" s="6">
        <v>-0.5078957681330972</v>
      </c>
      <c r="BD117" s="6">
        <v>0.04640662585206777</v>
      </c>
    </row>
    <row r="118">
      <c r="A118" s="2">
        <v>44804.0</v>
      </c>
      <c r="B118" s="8"/>
      <c r="C118" s="6">
        <v>-0.01349575</v>
      </c>
      <c r="D118" s="6">
        <v>-0.812288335</v>
      </c>
      <c r="E118" s="6">
        <v>0.405119628</v>
      </c>
      <c r="F118" s="6">
        <v>0.294962993</v>
      </c>
      <c r="G118" s="6">
        <v>1.510614532</v>
      </c>
      <c r="H118" s="6">
        <v>-1.415917195</v>
      </c>
      <c r="I118" s="6">
        <v>0.113140806</v>
      </c>
      <c r="J118" s="6">
        <v>1.361889011</v>
      </c>
      <c r="K118" s="6">
        <v>-1.389828336</v>
      </c>
      <c r="L118" s="6">
        <v>-0.054197353</v>
      </c>
      <c r="M118" s="8"/>
      <c r="N118" s="6">
        <v>-0.8257228238447705</v>
      </c>
      <c r="O118" s="6">
        <v>0.1651445647689541</v>
      </c>
      <c r="P118" s="6">
        <v>-0.1651445647689541</v>
      </c>
      <c r="Q118" s="6">
        <v>0.49543369430686224</v>
      </c>
      <c r="R118" s="6">
        <v>1.4863010829205867</v>
      </c>
      <c r="S118" s="6">
        <v>-0.49543369430686224</v>
      </c>
      <c r="T118" s="6">
        <v>-1.1560119533826787</v>
      </c>
      <c r="U118" s="6">
        <v>0.8257228238447705</v>
      </c>
      <c r="V118" s="6">
        <v>1.1560119533826787</v>
      </c>
      <c r="W118" s="6">
        <v>-1.4863010829205867</v>
      </c>
      <c r="X118" s="8"/>
      <c r="Y118" s="6">
        <v>-0.8257228238447705</v>
      </c>
      <c r="Z118" s="6">
        <v>-0.49543369430686224</v>
      </c>
      <c r="AA118" s="6">
        <v>0.1651445647689541</v>
      </c>
      <c r="AB118" s="6">
        <v>1.1560119533826787</v>
      </c>
      <c r="AC118" s="6">
        <v>0.49543369430686224</v>
      </c>
      <c r="AD118" s="6">
        <v>-1.1560119533826787</v>
      </c>
      <c r="AE118" s="6">
        <v>1.4863010829205867</v>
      </c>
      <c r="AF118" s="6">
        <v>-0.1651445647689541</v>
      </c>
      <c r="AG118" s="6">
        <v>-1.4863010829205867</v>
      </c>
      <c r="AH118" s="6">
        <v>0.8257228238447705</v>
      </c>
      <c r="AI118" s="8"/>
      <c r="AJ118" s="6">
        <v>-1.4719021912926171</v>
      </c>
      <c r="AK118" s="6">
        <v>-0.23761610321165857</v>
      </c>
      <c r="AL118" s="6">
        <v>0.7223097870660042</v>
      </c>
      <c r="AM118" s="6">
        <v>0.9352335039692738</v>
      </c>
      <c r="AN118" s="6">
        <v>0.43417953617861915</v>
      </c>
      <c r="AO118" s="6">
        <v>-1.50717403879066</v>
      </c>
      <c r="AP118" s="6">
        <v>1.6409791537755178</v>
      </c>
      <c r="AQ118" s="6">
        <v>-0.336292268294779</v>
      </c>
      <c r="AR118" s="6">
        <v>-0.3117930239226963</v>
      </c>
      <c r="AS118" s="6">
        <v>0.1320756445229964</v>
      </c>
      <c r="AT118" s="8"/>
      <c r="AU118" s="6">
        <v>-1.3629154429403705</v>
      </c>
      <c r="AV118" s="6">
        <v>-0.4013138960524317</v>
      </c>
      <c r="AW118" s="6">
        <v>0.22103062204609691</v>
      </c>
      <c r="AX118" s="6">
        <v>0.9170329322260072</v>
      </c>
      <c r="AY118" s="6">
        <v>0.07449615253857371</v>
      </c>
      <c r="AZ118" s="6">
        <v>-1.4919522405089327</v>
      </c>
      <c r="BA118" s="6">
        <v>1.4785101946616273</v>
      </c>
      <c r="BB118" s="6">
        <v>0.2973681897572761</v>
      </c>
      <c r="BC118" s="6">
        <v>-0.7464321889188998</v>
      </c>
      <c r="BD118" s="6">
        <v>1.014175677191058</v>
      </c>
    </row>
    <row r="119">
      <c r="A119" s="2">
        <v>44834.0</v>
      </c>
      <c r="B119" s="8"/>
      <c r="C119" s="6">
        <v>0.049888596</v>
      </c>
      <c r="D119" s="6">
        <v>-0.82949777</v>
      </c>
      <c r="E119" s="6">
        <v>0.427022911</v>
      </c>
      <c r="F119" s="6">
        <v>0.238582402</v>
      </c>
      <c r="G119" s="6">
        <v>1.487198193</v>
      </c>
      <c r="H119" s="6">
        <v>-1.490390009</v>
      </c>
      <c r="I119" s="6">
        <v>0.102680342</v>
      </c>
      <c r="J119" s="6">
        <v>1.359821958</v>
      </c>
      <c r="K119" s="6">
        <v>-1.333171911</v>
      </c>
      <c r="L119" s="6">
        <v>-0.012134711</v>
      </c>
      <c r="M119" s="8"/>
      <c r="N119" s="6">
        <v>-0.1651445647689541</v>
      </c>
      <c r="O119" s="6">
        <v>-0.49543369430686224</v>
      </c>
      <c r="P119" s="6">
        <v>-0.8257228238447705</v>
      </c>
      <c r="Q119" s="6">
        <v>0.49543369430686224</v>
      </c>
      <c r="R119" s="6">
        <v>1.4863010829205867</v>
      </c>
      <c r="S119" s="6">
        <v>0.1651445647689541</v>
      </c>
      <c r="T119" s="6">
        <v>-1.1560119533826787</v>
      </c>
      <c r="U119" s="6">
        <v>0.8257228238447705</v>
      </c>
      <c r="V119" s="6">
        <v>1.1560119533826787</v>
      </c>
      <c r="W119" s="6">
        <v>-1.4863010829205867</v>
      </c>
      <c r="X119" s="8"/>
      <c r="Y119" s="6">
        <v>-0.8257228238447705</v>
      </c>
      <c r="Z119" s="6">
        <v>-0.1651445647689541</v>
      </c>
      <c r="AA119" s="6">
        <v>0.1651445647689541</v>
      </c>
      <c r="AB119" s="6">
        <v>1.1560119533826787</v>
      </c>
      <c r="AC119" s="6">
        <v>0.49543369430686224</v>
      </c>
      <c r="AD119" s="6">
        <v>-1.1560119533826787</v>
      </c>
      <c r="AE119" s="6">
        <v>1.4863010829205867</v>
      </c>
      <c r="AF119" s="6">
        <v>-0.49543369430686224</v>
      </c>
      <c r="AG119" s="6">
        <v>-1.4863010829205867</v>
      </c>
      <c r="AH119" s="6">
        <v>0.8257228238447705</v>
      </c>
      <c r="AI119" s="8"/>
      <c r="AJ119" s="6">
        <v>0.7418094137155314</v>
      </c>
      <c r="AK119" s="6">
        <v>-0.4556249291334889</v>
      </c>
      <c r="AL119" s="6">
        <v>-1.0002694963100487</v>
      </c>
      <c r="AM119" s="6">
        <v>-0.2729714697886805</v>
      </c>
      <c r="AN119" s="6">
        <v>-1.4020978354559546</v>
      </c>
      <c r="AO119" s="6">
        <v>0.9450576186841608</v>
      </c>
      <c r="AP119" s="6">
        <v>-0.42253182019400476</v>
      </c>
      <c r="AQ119" s="6">
        <v>-0.2534082553658598</v>
      </c>
      <c r="AR119" s="6">
        <v>0.10659478167668184</v>
      </c>
      <c r="AS119" s="6">
        <v>2.0134419921716624</v>
      </c>
      <c r="AT119" s="8"/>
      <c r="AU119" s="6">
        <v>-0.7322816873713447</v>
      </c>
      <c r="AV119" s="6">
        <v>-0.7082124593513343</v>
      </c>
      <c r="AW119" s="6">
        <v>-0.7405645337182546</v>
      </c>
      <c r="AX119" s="6">
        <v>0.9327272798598257</v>
      </c>
      <c r="AY119" s="6">
        <v>-0.17662178627368857</v>
      </c>
      <c r="AZ119" s="6">
        <v>-0.43839377959230885</v>
      </c>
      <c r="BA119" s="6">
        <v>0.028865877230453998</v>
      </c>
      <c r="BB119" s="6">
        <v>0.0018096999802007022</v>
      </c>
      <c r="BC119" s="6">
        <v>-0.6068549615123668</v>
      </c>
      <c r="BD119" s="6">
        <v>2.439526350748819</v>
      </c>
    </row>
    <row r="120">
      <c r="A120" s="2">
        <v>44865.0</v>
      </c>
      <c r="B120" s="8"/>
      <c r="C120" s="6">
        <v>-0.085168846</v>
      </c>
      <c r="D120" s="6">
        <v>-0.809060354</v>
      </c>
      <c r="E120" s="6">
        <v>0.42162543</v>
      </c>
      <c r="F120" s="6">
        <v>0.368072498</v>
      </c>
      <c r="G120" s="6">
        <v>1.470922663</v>
      </c>
      <c r="H120" s="6">
        <v>-1.49271278</v>
      </c>
      <c r="I120" s="6">
        <v>0.125018035</v>
      </c>
      <c r="J120" s="6">
        <v>1.246915923</v>
      </c>
      <c r="K120" s="6">
        <v>-1.424963736</v>
      </c>
      <c r="L120" s="6">
        <v>0.179351168</v>
      </c>
      <c r="M120" s="8"/>
      <c r="N120" s="6">
        <v>0.1651445647689541</v>
      </c>
      <c r="O120" s="6">
        <v>-0.49543369430686224</v>
      </c>
      <c r="P120" s="6">
        <v>-0.8257228238447705</v>
      </c>
      <c r="Q120" s="6">
        <v>0.49543369430686224</v>
      </c>
      <c r="R120" s="6">
        <v>1.4863010829205867</v>
      </c>
      <c r="S120" s="6">
        <v>-0.1651445647689541</v>
      </c>
      <c r="T120" s="6">
        <v>-1.1560119533826787</v>
      </c>
      <c r="U120" s="6">
        <v>0.8257228238447705</v>
      </c>
      <c r="V120" s="6">
        <v>1.1560119533826787</v>
      </c>
      <c r="W120" s="6">
        <v>-1.4863010829205867</v>
      </c>
      <c r="X120" s="8"/>
      <c r="Y120" s="6">
        <v>-0.8257228238447705</v>
      </c>
      <c r="Z120" s="6">
        <v>-0.1651445647689541</v>
      </c>
      <c r="AA120" s="6">
        <v>0.1651445647689541</v>
      </c>
      <c r="AB120" s="6">
        <v>1.1560119533826787</v>
      </c>
      <c r="AC120" s="6">
        <v>0.49543369430686224</v>
      </c>
      <c r="AD120" s="6">
        <v>-1.1560119533826787</v>
      </c>
      <c r="AE120" s="6">
        <v>1.4863010829205867</v>
      </c>
      <c r="AF120" s="6">
        <v>-0.49543369430686224</v>
      </c>
      <c r="AG120" s="6">
        <v>-1.4863010829205867</v>
      </c>
      <c r="AH120" s="6">
        <v>0.8257228238447705</v>
      </c>
      <c r="AI120" s="8"/>
      <c r="AJ120" s="6">
        <v>-0.08018750110559014</v>
      </c>
      <c r="AK120" s="6">
        <v>0.6185760539792124</v>
      </c>
      <c r="AL120" s="6">
        <v>-0.45060845556948015</v>
      </c>
      <c r="AM120" s="6">
        <v>-0.48901593403166327</v>
      </c>
      <c r="AN120" s="6">
        <v>-1.3417937556587278</v>
      </c>
      <c r="AO120" s="6">
        <v>0.8148524352041793</v>
      </c>
      <c r="AP120" s="6">
        <v>1.2542372956568795</v>
      </c>
      <c r="AQ120" s="6">
        <v>-0.7248586948907857</v>
      </c>
      <c r="AR120" s="6">
        <v>1.5272363590624607</v>
      </c>
      <c r="AS120" s="6">
        <v>-1.128437802646483</v>
      </c>
      <c r="AT120" s="8"/>
      <c r="AU120" s="6">
        <v>-1.7961270012636796</v>
      </c>
      <c r="AV120" s="6">
        <v>1.029486209294181</v>
      </c>
      <c r="AW120" s="6">
        <v>-0.9343499764760028</v>
      </c>
      <c r="AX120" s="6">
        <v>0.08987100942077537</v>
      </c>
      <c r="AY120" s="6">
        <v>0.9199882485060256</v>
      </c>
      <c r="AZ120" s="6">
        <v>-0.6829162592665298</v>
      </c>
      <c r="BA120" s="6">
        <v>1.4095554154956444</v>
      </c>
      <c r="BB120" s="6">
        <v>0.2722937924954913</v>
      </c>
      <c r="BC120" s="6">
        <v>-0.607709614621959</v>
      </c>
      <c r="BD120" s="6">
        <v>0.2999081764160547</v>
      </c>
    </row>
    <row r="121">
      <c r="A121" s="2">
        <v>44895.0</v>
      </c>
      <c r="B121" s="8"/>
      <c r="C121" s="6">
        <v>-0.141395923</v>
      </c>
      <c r="D121" s="6">
        <v>-0.858147166</v>
      </c>
      <c r="E121" s="6">
        <v>0.368837836</v>
      </c>
      <c r="F121" s="6">
        <v>0.470924557</v>
      </c>
      <c r="G121" s="6">
        <v>1.416854193</v>
      </c>
      <c r="H121" s="6">
        <v>-1.559822413</v>
      </c>
      <c r="I121" s="6">
        <v>0.491474565</v>
      </c>
      <c r="J121" s="6">
        <v>1.083527762</v>
      </c>
      <c r="K121" s="6">
        <v>-1.417268034</v>
      </c>
      <c r="L121" s="6">
        <v>0.145014622</v>
      </c>
      <c r="M121" s="8"/>
      <c r="N121" s="6">
        <v>-0.49543369430686224</v>
      </c>
      <c r="O121" s="6">
        <v>0.1651445647689541</v>
      </c>
      <c r="P121" s="6">
        <v>-0.8257228238447705</v>
      </c>
      <c r="Q121" s="6">
        <v>0.49543369430686224</v>
      </c>
      <c r="R121" s="6">
        <v>1.4863010829205867</v>
      </c>
      <c r="S121" s="6">
        <v>-0.1651445647689541</v>
      </c>
      <c r="T121" s="6">
        <v>-1.4863010829205867</v>
      </c>
      <c r="U121" s="6">
        <v>1.1560119533826787</v>
      </c>
      <c r="V121" s="6">
        <v>0.8257228238447705</v>
      </c>
      <c r="W121" s="6">
        <v>-1.1560119533826787</v>
      </c>
      <c r="X121" s="8"/>
      <c r="Y121" s="6">
        <v>-0.8257228238447705</v>
      </c>
      <c r="Z121" s="6">
        <v>-0.1651445647689541</v>
      </c>
      <c r="AA121" s="6">
        <v>0.1651445647689541</v>
      </c>
      <c r="AB121" s="6">
        <v>1.1560119533826787</v>
      </c>
      <c r="AC121" s="6">
        <v>0.49543369430686224</v>
      </c>
      <c r="AD121" s="6">
        <v>-1.1560119533826787</v>
      </c>
      <c r="AE121" s="6">
        <v>1.4863010829205867</v>
      </c>
      <c r="AF121" s="6">
        <v>-0.49543369430686224</v>
      </c>
      <c r="AG121" s="6">
        <v>-1.4863010829205867</v>
      </c>
      <c r="AH121" s="6">
        <v>0.8257228238447705</v>
      </c>
      <c r="AI121" s="8"/>
      <c r="AJ121" s="6">
        <v>-0.17054535092313308</v>
      </c>
      <c r="AK121" s="6">
        <v>0.6359028884224966</v>
      </c>
      <c r="AL121" s="6">
        <v>-0.34191513917800165</v>
      </c>
      <c r="AM121" s="6">
        <v>-0.6680611954575452</v>
      </c>
      <c r="AN121" s="6">
        <v>-0.18304749845039742</v>
      </c>
      <c r="AO121" s="6">
        <v>1.729611101377782</v>
      </c>
      <c r="AP121" s="6">
        <v>-2.124320119697531</v>
      </c>
      <c r="AQ121" s="6">
        <v>0.5211417236246517</v>
      </c>
      <c r="AR121" s="6">
        <v>0.21936550067349359</v>
      </c>
      <c r="AS121" s="6">
        <v>0.38186808960818364</v>
      </c>
      <c r="AT121" s="8"/>
      <c r="AU121" s="6">
        <v>-1.5944661510843259</v>
      </c>
      <c r="AV121" s="6">
        <v>0.2317569081471603</v>
      </c>
      <c r="AW121" s="6">
        <v>-0.7454207124198379</v>
      </c>
      <c r="AX121" s="6">
        <v>-0.2726933658656936</v>
      </c>
      <c r="AY121" s="6">
        <v>0.06179788365545803</v>
      </c>
      <c r="AZ121" s="6">
        <v>0.12470175021558581</v>
      </c>
      <c r="BA121" s="6">
        <v>0.9171792766956398</v>
      </c>
      <c r="BB121" s="6">
        <v>0.20951236832626097</v>
      </c>
      <c r="BC121" s="6">
        <v>-0.932395230047479</v>
      </c>
      <c r="BD121" s="6">
        <v>2.000027272377233</v>
      </c>
    </row>
    <row r="122">
      <c r="A122" s="2">
        <v>44926.0</v>
      </c>
      <c r="B122" s="8"/>
      <c r="C122" s="6">
        <v>-0.181706507</v>
      </c>
      <c r="D122" s="6">
        <v>-0.829889178</v>
      </c>
      <c r="E122" s="6">
        <v>0.375625445</v>
      </c>
      <c r="F122" s="6">
        <v>0.460007904</v>
      </c>
      <c r="G122" s="6">
        <v>1.420691539</v>
      </c>
      <c r="H122" s="6">
        <v>-1.572611198</v>
      </c>
      <c r="I122" s="6">
        <v>0.515656966</v>
      </c>
      <c r="J122" s="6">
        <v>1.070378047</v>
      </c>
      <c r="K122" s="6">
        <v>-1.413617375</v>
      </c>
      <c r="L122" s="6">
        <v>0.155464358</v>
      </c>
      <c r="M122" s="8"/>
      <c r="N122" s="6">
        <v>-0.49543369430686224</v>
      </c>
      <c r="O122" s="6">
        <v>0.1651445647689541</v>
      </c>
      <c r="P122" s="6">
        <v>-0.8257228238447705</v>
      </c>
      <c r="Q122" s="6">
        <v>0.8257228238447705</v>
      </c>
      <c r="R122" s="6">
        <v>1.4863010829205867</v>
      </c>
      <c r="S122" s="6">
        <v>-0.1651445647689541</v>
      </c>
      <c r="T122" s="6">
        <v>-1.4863010829205867</v>
      </c>
      <c r="U122" s="6">
        <v>1.1560119533826787</v>
      </c>
      <c r="V122" s="6">
        <v>0.49543369430686224</v>
      </c>
      <c r="W122" s="6">
        <v>-1.1560119533826787</v>
      </c>
      <c r="X122" s="8"/>
      <c r="Y122" s="6">
        <v>-0.8257228238447705</v>
      </c>
      <c r="Z122" s="6">
        <v>-0.1651445647689541</v>
      </c>
      <c r="AA122" s="6">
        <v>0.1651445647689541</v>
      </c>
      <c r="AB122" s="6">
        <v>1.1560119533826787</v>
      </c>
      <c r="AC122" s="6">
        <v>0.49543369430686224</v>
      </c>
      <c r="AD122" s="6">
        <v>-1.1560119533826787</v>
      </c>
      <c r="AE122" s="6">
        <v>1.4863010829205867</v>
      </c>
      <c r="AF122" s="6">
        <v>-0.49543369430686224</v>
      </c>
      <c r="AG122" s="6">
        <v>-1.4863010829205867</v>
      </c>
      <c r="AH122" s="6">
        <v>0.8257228238447705</v>
      </c>
      <c r="AI122" s="8"/>
      <c r="AJ122" s="6">
        <v>-0.24198897905712366</v>
      </c>
      <c r="AK122" s="6">
        <v>0.9284885351668725</v>
      </c>
      <c r="AL122" s="6">
        <v>0.5169819711421298</v>
      </c>
      <c r="AM122" s="6">
        <v>0.00200438991124954</v>
      </c>
      <c r="AN122" s="6">
        <v>-0.9484430876421736</v>
      </c>
      <c r="AO122" s="6">
        <v>0.9725813195059039</v>
      </c>
      <c r="AP122" s="6">
        <v>0.5986239065104392</v>
      </c>
      <c r="AQ122" s="6">
        <v>-1.5809273807939508</v>
      </c>
      <c r="AR122" s="6">
        <v>-1.3642955701451918</v>
      </c>
      <c r="AS122" s="6">
        <v>1.1169748954018393</v>
      </c>
      <c r="AT122" s="8"/>
      <c r="AU122" s="6">
        <v>-0.31138215703885913</v>
      </c>
      <c r="AV122" s="6">
        <v>0.862962892458378</v>
      </c>
      <c r="AW122" s="6">
        <v>-0.11800097440942625</v>
      </c>
      <c r="AX122" s="6">
        <v>-0.1140506113155833</v>
      </c>
      <c r="AY122" s="6">
        <v>-0.8113938924128627</v>
      </c>
      <c r="AZ122" s="6">
        <v>0.15396038258996347</v>
      </c>
      <c r="BA122" s="6">
        <v>1.6597995292145227</v>
      </c>
      <c r="BB122" s="6">
        <v>-1.3111997538741915</v>
      </c>
      <c r="BC122" s="6">
        <v>-1.2250001398317976</v>
      </c>
      <c r="BD122" s="6">
        <v>1.2143047246198564</v>
      </c>
    </row>
    <row r="123">
      <c r="A123" s="2">
        <v>44957.0</v>
      </c>
      <c r="B123" s="8"/>
      <c r="C123" s="6">
        <v>-0.275688743</v>
      </c>
      <c r="D123" s="6">
        <v>-0.768961291</v>
      </c>
      <c r="E123" s="6">
        <v>0.345306891</v>
      </c>
      <c r="F123" s="6">
        <v>0.532083634</v>
      </c>
      <c r="G123" s="6">
        <v>1.377299055</v>
      </c>
      <c r="H123" s="6">
        <v>-1.531970656</v>
      </c>
      <c r="I123" s="6">
        <v>0.675812894</v>
      </c>
      <c r="J123" s="6">
        <v>0.987280261</v>
      </c>
      <c r="K123" s="6">
        <v>-1.49388365</v>
      </c>
      <c r="L123" s="6">
        <v>0.152721607</v>
      </c>
      <c r="M123" s="8"/>
      <c r="N123" s="6">
        <v>-0.49543369430686224</v>
      </c>
      <c r="O123" s="6">
        <v>0.49543369430686224</v>
      </c>
      <c r="P123" s="6">
        <v>-0.8257228238447705</v>
      </c>
      <c r="Q123" s="6">
        <v>0.1651445647689541</v>
      </c>
      <c r="R123" s="6">
        <v>1.4863010829205867</v>
      </c>
      <c r="S123" s="6">
        <v>-0.1651445647689541</v>
      </c>
      <c r="T123" s="6">
        <v>-1.4863010829205867</v>
      </c>
      <c r="U123" s="6">
        <v>1.1560119533826787</v>
      </c>
      <c r="V123" s="6">
        <v>0.8257228238447705</v>
      </c>
      <c r="W123" s="6">
        <v>-1.1560119533826787</v>
      </c>
      <c r="X123" s="8"/>
      <c r="Y123" s="6">
        <v>-0.8257228238447705</v>
      </c>
      <c r="Z123" s="6">
        <v>-0.1651445647689541</v>
      </c>
      <c r="AA123" s="6">
        <v>0.1651445647689541</v>
      </c>
      <c r="AB123" s="6">
        <v>1.1560119533826787</v>
      </c>
      <c r="AC123" s="6">
        <v>0.49543369430686224</v>
      </c>
      <c r="AD123" s="6">
        <v>-1.1560119533826787</v>
      </c>
      <c r="AE123" s="6">
        <v>1.4863010829205867</v>
      </c>
      <c r="AF123" s="6">
        <v>-0.49543369430686224</v>
      </c>
      <c r="AG123" s="6">
        <v>-1.4863010829205867</v>
      </c>
      <c r="AH123" s="6">
        <v>0.8257228238447705</v>
      </c>
      <c r="AI123" s="8"/>
      <c r="AJ123" s="6">
        <v>-0.6973517001535046</v>
      </c>
      <c r="AK123" s="6">
        <v>-0.5675502416346866</v>
      </c>
      <c r="AL123" s="6">
        <v>-0.2659335798659049</v>
      </c>
      <c r="AM123" s="6">
        <v>0.4942974288673941</v>
      </c>
      <c r="AN123" s="6">
        <v>-0.18164398049861455</v>
      </c>
      <c r="AO123" s="6">
        <v>0.07768540120187117</v>
      </c>
      <c r="AP123" s="6">
        <v>0.5217635678671649</v>
      </c>
      <c r="AQ123" s="6">
        <v>-1.0188743548020698</v>
      </c>
      <c r="AR123" s="6">
        <v>2.429127592692272</v>
      </c>
      <c r="AS123" s="6">
        <v>-0.7915201336739174</v>
      </c>
      <c r="AT123" s="8"/>
      <c r="AU123" s="6">
        <v>-1.8214648228922012</v>
      </c>
      <c r="AV123" s="6">
        <v>-1.0717003238913227</v>
      </c>
      <c r="AW123" s="6">
        <v>0.5980810525640229</v>
      </c>
      <c r="AX123" s="6">
        <v>0.5416802625636338</v>
      </c>
      <c r="AY123" s="6">
        <v>-0.09756472719881357</v>
      </c>
      <c r="AZ123" s="6">
        <v>-0.7437667153052536</v>
      </c>
      <c r="BA123" s="6">
        <v>0.9529173423364928</v>
      </c>
      <c r="BB123" s="6">
        <v>-0.06530077107258746</v>
      </c>
      <c r="BC123" s="6">
        <v>0.16419178811766172</v>
      </c>
      <c r="BD123" s="6">
        <v>1.5429269147783637</v>
      </c>
    </row>
    <row r="124">
      <c r="A124" s="2">
        <v>44985.0</v>
      </c>
      <c r="B124" s="8"/>
      <c r="C124" s="6">
        <v>-0.276666133</v>
      </c>
      <c r="D124" s="6">
        <v>-0.684827152</v>
      </c>
      <c r="E124" s="6">
        <v>0.313733947</v>
      </c>
      <c r="F124" s="6">
        <v>0.501378286</v>
      </c>
      <c r="G124" s="6">
        <v>1.378163879</v>
      </c>
      <c r="H124" s="6">
        <v>-1.52405492</v>
      </c>
      <c r="I124" s="6">
        <v>0.666520155</v>
      </c>
      <c r="J124" s="6">
        <v>1.023619936</v>
      </c>
      <c r="K124" s="6">
        <v>-1.539622708</v>
      </c>
      <c r="L124" s="6">
        <v>0.141754708</v>
      </c>
      <c r="M124" s="8"/>
      <c r="N124" s="6">
        <v>-0.49543369430686224</v>
      </c>
      <c r="O124" s="6">
        <v>0.1651445647689541</v>
      </c>
      <c r="P124" s="6">
        <v>-0.8257228238447705</v>
      </c>
      <c r="Q124" s="6">
        <v>0.49543369430686224</v>
      </c>
      <c r="R124" s="6">
        <v>1.4863010829205867</v>
      </c>
      <c r="S124" s="6">
        <v>-0.1651445647689541</v>
      </c>
      <c r="T124" s="6">
        <v>-1.4863010829205867</v>
      </c>
      <c r="U124" s="6">
        <v>1.1560119533826787</v>
      </c>
      <c r="V124" s="6">
        <v>0.8257228238447705</v>
      </c>
      <c r="W124" s="6">
        <v>-1.1560119533826787</v>
      </c>
      <c r="X124" s="8"/>
      <c r="Y124" s="6">
        <v>-0.8257228238447705</v>
      </c>
      <c r="Z124" s="6">
        <v>-0.1651445647689541</v>
      </c>
      <c r="AA124" s="6">
        <v>0.1651445647689541</v>
      </c>
      <c r="AB124" s="6">
        <v>1.1560119533826787</v>
      </c>
      <c r="AC124" s="6">
        <v>0.49543369430686224</v>
      </c>
      <c r="AD124" s="6">
        <v>-1.1560119533826787</v>
      </c>
      <c r="AE124" s="6">
        <v>1.4863010829205867</v>
      </c>
      <c r="AF124" s="6">
        <v>-0.49543369430686224</v>
      </c>
      <c r="AG124" s="6">
        <v>-1.4863010829205867</v>
      </c>
      <c r="AH124" s="6">
        <v>0.8257228238447705</v>
      </c>
      <c r="AI124" s="8"/>
      <c r="AJ124" s="6">
        <v>1.0862829166602181</v>
      </c>
      <c r="AK124" s="6">
        <v>1.2670933262849517</v>
      </c>
      <c r="AL124" s="6">
        <v>-0.6492473770949317</v>
      </c>
      <c r="AM124" s="6">
        <v>-0.34140896449323027</v>
      </c>
      <c r="AN124" s="6">
        <v>-0.8416462788672133</v>
      </c>
      <c r="AO124" s="6">
        <v>-0.15044700044415957</v>
      </c>
      <c r="AP124" s="6">
        <v>0.408170907907757</v>
      </c>
      <c r="AQ124" s="6">
        <v>-1.5367584097967946</v>
      </c>
      <c r="AR124" s="6">
        <v>-0.6529829032382521</v>
      </c>
      <c r="AS124" s="6">
        <v>1.4109437830816551</v>
      </c>
      <c r="AT124" s="8"/>
      <c r="AU124" s="6">
        <v>0.4305196547478596</v>
      </c>
      <c r="AV124" s="6">
        <v>-0.22813526472417966</v>
      </c>
      <c r="AW124" s="6">
        <v>-0.31983884067017193</v>
      </c>
      <c r="AX124" s="6">
        <v>-0.06166203265986241</v>
      </c>
      <c r="AY124" s="6">
        <v>-0.05663418505078453</v>
      </c>
      <c r="AZ124" s="6">
        <v>-0.9437739089167063</v>
      </c>
      <c r="BA124" s="6">
        <v>1.5550618325479382</v>
      </c>
      <c r="BB124" s="6">
        <v>-1.167299930352038</v>
      </c>
      <c r="BC124" s="6">
        <v>-0.9584341571396522</v>
      </c>
      <c r="BD124" s="6">
        <v>1.7501968322175996</v>
      </c>
    </row>
    <row r="125">
      <c r="A125" s="2">
        <v>45016.0</v>
      </c>
      <c r="B125" s="8"/>
      <c r="C125" s="6">
        <v>-0.803791102</v>
      </c>
      <c r="D125" s="6">
        <v>-0.818859754</v>
      </c>
      <c r="E125" s="6">
        <v>0.279998898</v>
      </c>
      <c r="F125" s="6">
        <v>0.548153916</v>
      </c>
      <c r="G125" s="6">
        <v>1.169144733</v>
      </c>
      <c r="H125" s="6">
        <v>-1.258845766</v>
      </c>
      <c r="I125" s="6">
        <v>1.075398524</v>
      </c>
      <c r="J125" s="6">
        <v>0.805719769</v>
      </c>
      <c r="K125" s="6">
        <v>-1.510964942</v>
      </c>
      <c r="L125" s="6">
        <v>0.514045726</v>
      </c>
      <c r="M125" s="8"/>
      <c r="N125" s="6">
        <v>-0.49543369430686224</v>
      </c>
      <c r="O125" s="6">
        <v>0.1651445647689541</v>
      </c>
      <c r="P125" s="6">
        <v>-0.8257228238447705</v>
      </c>
      <c r="Q125" s="6">
        <v>-0.1651445647689541</v>
      </c>
      <c r="R125" s="6">
        <v>1.4863010829205867</v>
      </c>
      <c r="S125" s="6">
        <v>0.8257228238447705</v>
      </c>
      <c r="T125" s="6">
        <v>-1.4863010829205867</v>
      </c>
      <c r="U125" s="6">
        <v>1.1560119533826787</v>
      </c>
      <c r="V125" s="6">
        <v>0.49543369430686224</v>
      </c>
      <c r="W125" s="6">
        <v>-1.1560119533826787</v>
      </c>
      <c r="X125" s="8"/>
      <c r="Y125" s="6">
        <v>-0.8257228238447705</v>
      </c>
      <c r="Z125" s="6">
        <v>-0.1651445647689541</v>
      </c>
      <c r="AA125" s="6">
        <v>0.1651445647689541</v>
      </c>
      <c r="AB125" s="6">
        <v>1.1560119533826787</v>
      </c>
      <c r="AC125" s="6">
        <v>0.49543369430686224</v>
      </c>
      <c r="AD125" s="6">
        <v>-1.1560119533826787</v>
      </c>
      <c r="AE125" s="6">
        <v>1.4863010829205867</v>
      </c>
      <c r="AF125" s="6">
        <v>-0.49543369430686224</v>
      </c>
      <c r="AG125" s="6">
        <v>-1.4863010829205867</v>
      </c>
      <c r="AH125" s="6">
        <v>0.8257228238447705</v>
      </c>
      <c r="AI125" s="8"/>
      <c r="AJ125" s="6">
        <v>0.14554968232339568</v>
      </c>
      <c r="AK125" s="6">
        <v>0.19658189136906726</v>
      </c>
      <c r="AL125" s="6">
        <v>-0.4843467011425622</v>
      </c>
      <c r="AM125" s="6">
        <v>-0.3430454703066214</v>
      </c>
      <c r="AN125" s="6">
        <v>1.22372154875487</v>
      </c>
      <c r="AO125" s="6">
        <v>-1.0355965447012037</v>
      </c>
      <c r="AP125" s="6">
        <v>-1.4120903344645594</v>
      </c>
      <c r="AQ125" s="6">
        <v>0.9303642493601786</v>
      </c>
      <c r="AR125" s="6">
        <v>1.5842226182376966</v>
      </c>
      <c r="AS125" s="6">
        <v>-0.8053609394302618</v>
      </c>
      <c r="AT125" s="8"/>
      <c r="AU125" s="6">
        <v>-0.7270552467689918</v>
      </c>
      <c r="AV125" s="6">
        <v>-0.45472819149840027</v>
      </c>
      <c r="AW125" s="6">
        <v>-0.5662877588078652</v>
      </c>
      <c r="AX125" s="6">
        <v>-0.42409927793986985</v>
      </c>
      <c r="AY125" s="6">
        <v>1.6712458438960707</v>
      </c>
      <c r="AZ125" s="6">
        <v>-0.04045219771449073</v>
      </c>
      <c r="BA125" s="6">
        <v>-0.9221214386863519</v>
      </c>
      <c r="BB125" s="6">
        <v>1.3384115439114699</v>
      </c>
      <c r="BC125" s="6">
        <v>1.139551976641087</v>
      </c>
      <c r="BD125" s="6">
        <v>-1.014465253032659</v>
      </c>
    </row>
    <row r="126">
      <c r="A126" s="2">
        <v>45046.0</v>
      </c>
      <c r="B126" s="8"/>
      <c r="C126" s="6">
        <v>-0.989246318</v>
      </c>
      <c r="D126" s="6">
        <v>-1.081375866</v>
      </c>
      <c r="E126" s="6">
        <v>0.368402527</v>
      </c>
      <c r="F126" s="6">
        <v>0.453276579</v>
      </c>
      <c r="G126" s="6">
        <v>1.290088028</v>
      </c>
      <c r="H126" s="6">
        <v>-0.947144755</v>
      </c>
      <c r="I126" s="6">
        <v>1.09708569</v>
      </c>
      <c r="J126" s="6">
        <v>0.960756216</v>
      </c>
      <c r="K126" s="6">
        <v>-1.337303984</v>
      </c>
      <c r="L126" s="6">
        <v>0.185461883</v>
      </c>
      <c r="M126" s="8"/>
      <c r="N126" s="6">
        <v>-0.49543369430686224</v>
      </c>
      <c r="O126" s="6">
        <v>-0.1651445647689541</v>
      </c>
      <c r="P126" s="6">
        <v>-0.8257228238447705</v>
      </c>
      <c r="Q126" s="6">
        <v>0.1651445647689541</v>
      </c>
      <c r="R126" s="6">
        <v>1.4863010829205867</v>
      </c>
      <c r="S126" s="6">
        <v>0.49543369430686224</v>
      </c>
      <c r="T126" s="6">
        <v>-1.4863010829205867</v>
      </c>
      <c r="U126" s="6">
        <v>1.1560119533826787</v>
      </c>
      <c r="V126" s="6">
        <v>0.8257228238447705</v>
      </c>
      <c r="W126" s="6">
        <v>-1.1560119533826787</v>
      </c>
      <c r="X126" s="8"/>
      <c r="Y126" s="6">
        <v>-0.8257228238447705</v>
      </c>
      <c r="Z126" s="6">
        <v>-0.1651445647689541</v>
      </c>
      <c r="AA126" s="6">
        <v>0.1651445647689541</v>
      </c>
      <c r="AB126" s="6">
        <v>1.1560119533826787</v>
      </c>
      <c r="AC126" s="6">
        <v>0.49543369430686224</v>
      </c>
      <c r="AD126" s="6">
        <v>-1.1560119533826787</v>
      </c>
      <c r="AE126" s="6">
        <v>1.4863010829205867</v>
      </c>
      <c r="AF126" s="6">
        <v>-0.49543369430686224</v>
      </c>
      <c r="AG126" s="6">
        <v>-1.4863010829205867</v>
      </c>
      <c r="AH126" s="6">
        <v>0.8257228238447705</v>
      </c>
      <c r="AI126" s="8"/>
      <c r="AJ126" s="6">
        <v>0.2926017096545024</v>
      </c>
      <c r="AK126" s="6">
        <v>-0.6458366347689601</v>
      </c>
      <c r="AL126" s="6">
        <v>-0.7986800286234477</v>
      </c>
      <c r="AM126" s="6">
        <v>0.3118276023816165</v>
      </c>
      <c r="AN126" s="6">
        <v>-1.208305163705956</v>
      </c>
      <c r="AO126" s="6">
        <v>0.24004676605692885</v>
      </c>
      <c r="AP126" s="6">
        <v>2.426051342730272</v>
      </c>
      <c r="AQ126" s="6">
        <v>0.10102936501388586</v>
      </c>
      <c r="AR126" s="6">
        <v>-0.5718612437726988</v>
      </c>
      <c r="AS126" s="6">
        <v>-0.14687371496614207</v>
      </c>
      <c r="AT126" s="8"/>
      <c r="AU126" s="6">
        <v>-0.05958619893762389</v>
      </c>
      <c r="AV126" s="6">
        <v>-0.7580211380267455</v>
      </c>
      <c r="AW126" s="6">
        <v>-0.4533939122114472</v>
      </c>
      <c r="AX126" s="6">
        <v>-0.33369368646578057</v>
      </c>
      <c r="AY126" s="6">
        <v>-0.8559752851446021</v>
      </c>
      <c r="AZ126" s="6">
        <v>1.8844496676081846</v>
      </c>
      <c r="BA126" s="6">
        <v>1.7840157941477355</v>
      </c>
      <c r="BB126" s="6">
        <v>-0.31399746360111147</v>
      </c>
      <c r="BC126" s="6">
        <v>-0.7118023525397806</v>
      </c>
      <c r="BD126" s="6">
        <v>-0.18199542482883121</v>
      </c>
    </row>
    <row r="127">
      <c r="A127" s="2">
        <v>45077.0</v>
      </c>
      <c r="B127" s="8"/>
      <c r="C127" s="6">
        <v>-1.025272984</v>
      </c>
      <c r="D127" s="6">
        <v>-1.010186227</v>
      </c>
      <c r="E127" s="6">
        <v>0.433880277</v>
      </c>
      <c r="F127" s="6">
        <v>0.380309807</v>
      </c>
      <c r="G127" s="6">
        <v>1.321965226</v>
      </c>
      <c r="H127" s="6">
        <v>-1.049987892</v>
      </c>
      <c r="I127" s="6">
        <v>1.077182524</v>
      </c>
      <c r="J127" s="6">
        <v>0.973256115</v>
      </c>
      <c r="K127" s="6">
        <v>-1.268756192</v>
      </c>
      <c r="L127" s="6">
        <v>0.167609346</v>
      </c>
      <c r="M127" s="8"/>
      <c r="N127" s="6">
        <v>0.1651445647689541</v>
      </c>
      <c r="O127" s="6">
        <v>0.49543369430686224</v>
      </c>
      <c r="P127" s="6">
        <v>-0.8257228238447705</v>
      </c>
      <c r="Q127" s="6">
        <v>-0.1651445647689541</v>
      </c>
      <c r="R127" s="6">
        <v>1.4863010829205867</v>
      </c>
      <c r="S127" s="6">
        <v>-0.49543369430686224</v>
      </c>
      <c r="T127" s="6">
        <v>-1.1560119533826787</v>
      </c>
      <c r="U127" s="6">
        <v>0.8257228238447705</v>
      </c>
      <c r="V127" s="6">
        <v>1.1560119533826787</v>
      </c>
      <c r="W127" s="6">
        <v>-1.4863010829205867</v>
      </c>
      <c r="X127" s="8"/>
      <c r="Y127" s="6">
        <v>-0.8257228238447705</v>
      </c>
      <c r="Z127" s="6">
        <v>-0.1651445647689541</v>
      </c>
      <c r="AA127" s="6">
        <v>0.1651445647689541</v>
      </c>
      <c r="AB127" s="6">
        <v>1.1560119533826787</v>
      </c>
      <c r="AC127" s="6">
        <v>0.49543369430686224</v>
      </c>
      <c r="AD127" s="6">
        <v>-1.4863010829205867</v>
      </c>
      <c r="AE127" s="6">
        <v>1.4863010829205867</v>
      </c>
      <c r="AF127" s="6">
        <v>-0.49543369430686224</v>
      </c>
      <c r="AG127" s="6">
        <v>-1.1560119533826787</v>
      </c>
      <c r="AH127" s="6">
        <v>0.8257228238447705</v>
      </c>
      <c r="AI127" s="8"/>
      <c r="AJ127" s="6">
        <v>0.2356725767194993</v>
      </c>
      <c r="AK127" s="6">
        <v>1.0481816380804316</v>
      </c>
      <c r="AL127" s="6">
        <v>0.7104345218883968</v>
      </c>
      <c r="AM127" s="6">
        <v>-0.014821742848102872</v>
      </c>
      <c r="AN127" s="6">
        <v>1.067491653286449</v>
      </c>
      <c r="AO127" s="6">
        <v>-1.476144462282419</v>
      </c>
      <c r="AP127" s="6">
        <v>-1.609680092815531</v>
      </c>
      <c r="AQ127" s="6">
        <v>0.3145355017060613</v>
      </c>
      <c r="AR127" s="6">
        <v>0.6666204372392747</v>
      </c>
      <c r="AS127" s="6">
        <v>-0.9422900309740593</v>
      </c>
      <c r="AT127" s="8"/>
      <c r="AU127" s="6">
        <v>-0.17303101763847115</v>
      </c>
      <c r="AV127" s="6">
        <v>1.7032418694348974</v>
      </c>
      <c r="AW127" s="6">
        <v>0.9928495517958981</v>
      </c>
      <c r="AX127" s="6">
        <v>-0.39177634064511324</v>
      </c>
      <c r="AY127" s="6">
        <v>0.9832529147247662</v>
      </c>
      <c r="AZ127" s="6">
        <v>-0.6333070789511993</v>
      </c>
      <c r="BA127" s="6">
        <v>-0.8793871220236551</v>
      </c>
      <c r="BB127" s="6">
        <v>-0.8248759604419548</v>
      </c>
      <c r="BC127" s="6">
        <v>0.5618700891845829</v>
      </c>
      <c r="BD127" s="6">
        <v>-1.3388369054397524</v>
      </c>
    </row>
    <row r="128">
      <c r="A128" s="2">
        <v>45107.0</v>
      </c>
      <c r="B128" s="8"/>
      <c r="C128" s="6">
        <v>-1.095485512</v>
      </c>
      <c r="D128" s="6">
        <v>-0.992901868</v>
      </c>
      <c r="E128" s="6">
        <v>0.387095336</v>
      </c>
      <c r="F128" s="6">
        <v>0.352868562</v>
      </c>
      <c r="G128" s="6">
        <v>1.300073618</v>
      </c>
      <c r="H128" s="6">
        <v>-0.989385812</v>
      </c>
      <c r="I128" s="6">
        <v>1.059258312</v>
      </c>
      <c r="J128" s="6">
        <v>1.000507618</v>
      </c>
      <c r="K128" s="6">
        <v>-1.293736683</v>
      </c>
      <c r="L128" s="6">
        <v>0.27170643</v>
      </c>
      <c r="M128" s="8"/>
      <c r="N128" s="6">
        <v>0.49543369430686224</v>
      </c>
      <c r="O128" s="6">
        <v>-0.1651445647689541</v>
      </c>
      <c r="P128" s="6">
        <v>-0.8257228238447705</v>
      </c>
      <c r="Q128" s="6">
        <v>0.1651445647689541</v>
      </c>
      <c r="R128" s="6">
        <v>1.4863010829205867</v>
      </c>
      <c r="S128" s="6">
        <v>-0.49543369430686224</v>
      </c>
      <c r="T128" s="6">
        <v>-1.1560119533826787</v>
      </c>
      <c r="U128" s="6">
        <v>0.8257228238447705</v>
      </c>
      <c r="V128" s="6">
        <v>1.1560119533826787</v>
      </c>
      <c r="W128" s="6">
        <v>-1.4863010829205867</v>
      </c>
      <c r="X128" s="8"/>
      <c r="Y128" s="6">
        <v>-0.8257228238447705</v>
      </c>
      <c r="Z128" s="6">
        <v>-0.1651445647689541</v>
      </c>
      <c r="AA128" s="6">
        <v>0.1651445647689541</v>
      </c>
      <c r="AB128" s="6">
        <v>1.1560119533826787</v>
      </c>
      <c r="AC128" s="6">
        <v>0.49543369430686224</v>
      </c>
      <c r="AD128" s="6">
        <v>-1.4863010829205867</v>
      </c>
      <c r="AE128" s="6">
        <v>1.4863010829205867</v>
      </c>
      <c r="AF128" s="6">
        <v>-0.49543369430686224</v>
      </c>
      <c r="AG128" s="6">
        <v>-1.1560119533826787</v>
      </c>
      <c r="AH128" s="6">
        <v>0.8257228238447705</v>
      </c>
      <c r="AI128" s="8"/>
      <c r="AJ128" s="6">
        <v>1.2358280292872916</v>
      </c>
      <c r="AK128" s="6">
        <v>0.46662422534972614</v>
      </c>
      <c r="AL128" s="6">
        <v>-0.15936947111223065</v>
      </c>
      <c r="AM128" s="6">
        <v>0.5065897544562421</v>
      </c>
      <c r="AN128" s="6">
        <v>-0.5714415834603522</v>
      </c>
      <c r="AO128" s="6">
        <v>-1.4868017863791885</v>
      </c>
      <c r="AP128" s="6">
        <v>0.638491114853394</v>
      </c>
      <c r="AQ128" s="6">
        <v>-1.2525110484905053</v>
      </c>
      <c r="AR128" s="6">
        <v>1.3756190201899852</v>
      </c>
      <c r="AS128" s="6">
        <v>-0.7530282546943637</v>
      </c>
      <c r="AT128" s="8"/>
      <c r="AU128" s="6">
        <v>1.5970224336072876</v>
      </c>
      <c r="AV128" s="6">
        <v>0.8253232719190008</v>
      </c>
      <c r="AW128" s="6">
        <v>-0.544572651061531</v>
      </c>
      <c r="AX128" s="6">
        <v>-0.36171592202896413</v>
      </c>
      <c r="AY128" s="6">
        <v>-0.8181887994910243</v>
      </c>
      <c r="AZ128" s="6">
        <v>-0.69444924273608</v>
      </c>
      <c r="BA128" s="6">
        <v>1.6483229721109958</v>
      </c>
      <c r="BB128" s="6">
        <v>-1.1575774945117967</v>
      </c>
      <c r="BC128" s="6">
        <v>-0.3185554056835103</v>
      </c>
      <c r="BD128" s="6">
        <v>-0.17560916212438094</v>
      </c>
    </row>
    <row r="129">
      <c r="A129" s="2">
        <v>45138.0</v>
      </c>
      <c r="B129" s="8"/>
      <c r="C129" s="6">
        <v>-1.083234301</v>
      </c>
      <c r="D129" s="6">
        <v>-1.03474567</v>
      </c>
      <c r="E129" s="6">
        <v>0.399100052</v>
      </c>
      <c r="F129" s="6">
        <v>0.36640704</v>
      </c>
      <c r="G129" s="6">
        <v>1.30733844</v>
      </c>
      <c r="H129" s="6">
        <v>-0.985091283</v>
      </c>
      <c r="I129" s="6">
        <v>1.063680721</v>
      </c>
      <c r="J129" s="6">
        <v>0.994928366</v>
      </c>
      <c r="K129" s="6">
        <v>-1.266769234</v>
      </c>
      <c r="L129" s="6">
        <v>0.238385871</v>
      </c>
      <c r="M129" s="8"/>
      <c r="N129" s="6">
        <v>0.1651445647689541</v>
      </c>
      <c r="O129" s="6">
        <v>-0.1651445647689541</v>
      </c>
      <c r="P129" s="6">
        <v>-0.8257228238447705</v>
      </c>
      <c r="Q129" s="6">
        <v>0.49543369430686224</v>
      </c>
      <c r="R129" s="6">
        <v>1.4863010829205867</v>
      </c>
      <c r="S129" s="6">
        <v>-0.49543369430686224</v>
      </c>
      <c r="T129" s="6">
        <v>-1.1560119533826787</v>
      </c>
      <c r="U129" s="6">
        <v>1.1560119533826787</v>
      </c>
      <c r="V129" s="6">
        <v>0.8257228238447705</v>
      </c>
      <c r="W129" s="6">
        <v>-1.4863010829205867</v>
      </c>
      <c r="X129" s="8"/>
      <c r="Y129" s="6">
        <v>-0.8257228238447705</v>
      </c>
      <c r="Z129" s="6">
        <v>0.1651445647689541</v>
      </c>
      <c r="AA129" s="6">
        <v>-0.1651445647689541</v>
      </c>
      <c r="AB129" s="6">
        <v>1.1560119533826787</v>
      </c>
      <c r="AC129" s="6">
        <v>0.49543369430686224</v>
      </c>
      <c r="AD129" s="6">
        <v>-1.4863010829205867</v>
      </c>
      <c r="AE129" s="6">
        <v>1.4863010829205867</v>
      </c>
      <c r="AF129" s="6">
        <v>-0.49543369430686224</v>
      </c>
      <c r="AG129" s="6">
        <v>-1.1560119533826787</v>
      </c>
      <c r="AH129" s="6">
        <v>0.8257228238447705</v>
      </c>
      <c r="AI129" s="8"/>
      <c r="AJ129" s="6">
        <v>0.5693824153194297</v>
      </c>
      <c r="AK129" s="6">
        <v>0.1873307194688749</v>
      </c>
      <c r="AL129" s="6">
        <v>-0.43387837171900223</v>
      </c>
      <c r="AM129" s="6">
        <v>-0.35320440460496016</v>
      </c>
      <c r="AN129" s="6">
        <v>-1.5191134224587886</v>
      </c>
      <c r="AO129" s="6">
        <v>1.5809576563560561</v>
      </c>
      <c r="AP129" s="6">
        <v>-0.6713075533176479</v>
      </c>
      <c r="AQ129" s="6">
        <v>1.6013438173530903</v>
      </c>
      <c r="AR129" s="6">
        <v>-0.6280085373408031</v>
      </c>
      <c r="AS129" s="6">
        <v>-0.33350231905624805</v>
      </c>
      <c r="AT129" s="8"/>
      <c r="AU129" s="6">
        <v>1.1159291665864959</v>
      </c>
      <c r="AV129" s="6">
        <v>-1.194508372304296</v>
      </c>
      <c r="AW129" s="6">
        <v>0.8930996787272543</v>
      </c>
      <c r="AX129" s="6">
        <v>-0.05099124833020928</v>
      </c>
      <c r="AY129" s="6">
        <v>-0.1911857917698756</v>
      </c>
      <c r="AZ129" s="6">
        <v>1.439637107876346</v>
      </c>
      <c r="BA129" s="6">
        <v>0.18335274873036644</v>
      </c>
      <c r="BB129" s="6">
        <v>-0.42318715573742993</v>
      </c>
      <c r="BC129" s="6">
        <v>0.018239139092887543</v>
      </c>
      <c r="BD129" s="6">
        <v>-1.7903852728715406</v>
      </c>
    </row>
    <row r="130">
      <c r="A130" s="2">
        <v>45169.0</v>
      </c>
      <c r="B130" s="8"/>
      <c r="C130" s="6">
        <v>-1.066184179</v>
      </c>
      <c r="D130" s="6">
        <v>-0.998172347</v>
      </c>
      <c r="E130" s="6">
        <v>0.37237059</v>
      </c>
      <c r="F130" s="6">
        <v>0.357842658</v>
      </c>
      <c r="G130" s="6">
        <v>1.300492063</v>
      </c>
      <c r="H130" s="6">
        <v>-1.06340362</v>
      </c>
      <c r="I130" s="6">
        <v>1.149263701</v>
      </c>
      <c r="J130" s="6">
        <v>0.970523609</v>
      </c>
      <c r="K130" s="6">
        <v>-1.215770661</v>
      </c>
      <c r="L130" s="6">
        <v>0.193038185</v>
      </c>
      <c r="M130" s="8"/>
      <c r="N130" s="6">
        <v>-0.49543369430686224</v>
      </c>
      <c r="O130" s="6">
        <v>0.1651445647689541</v>
      </c>
      <c r="P130" s="6">
        <v>-0.8257228238447705</v>
      </c>
      <c r="Q130" s="6">
        <v>0.49543369430686224</v>
      </c>
      <c r="R130" s="6">
        <v>1.4863010829205867</v>
      </c>
      <c r="S130" s="6">
        <v>-0.1651445647689541</v>
      </c>
      <c r="T130" s="6">
        <v>-1.1560119533826787</v>
      </c>
      <c r="U130" s="6">
        <v>1.1560119533826787</v>
      </c>
      <c r="V130" s="6">
        <v>0.8257228238447705</v>
      </c>
      <c r="W130" s="6">
        <v>-1.4863010829205867</v>
      </c>
      <c r="X130" s="8"/>
      <c r="Y130" s="6">
        <v>-0.8257228238447705</v>
      </c>
      <c r="Z130" s="6">
        <v>0.1651445647689541</v>
      </c>
      <c r="AA130" s="6">
        <v>-0.1651445647689541</v>
      </c>
      <c r="AB130" s="6">
        <v>1.1560119533826787</v>
      </c>
      <c r="AC130" s="6">
        <v>0.49543369430686224</v>
      </c>
      <c r="AD130" s="6">
        <v>-1.4863010829205867</v>
      </c>
      <c r="AE130" s="6">
        <v>1.4863010829205867</v>
      </c>
      <c r="AF130" s="6">
        <v>-0.49543369430686224</v>
      </c>
      <c r="AG130" s="6">
        <v>-1.1560119533826787</v>
      </c>
      <c r="AH130" s="6">
        <v>0.8257228238447705</v>
      </c>
      <c r="AI130" s="8"/>
      <c r="AJ130" s="6">
        <v>-0.47089888746884595</v>
      </c>
      <c r="AK130" s="6">
        <v>-0.5573602948976486</v>
      </c>
      <c r="AL130" s="6">
        <v>0.10621813752456631</v>
      </c>
      <c r="AM130" s="6">
        <v>0.2116419035208861</v>
      </c>
      <c r="AN130" s="6">
        <v>0.10553356257614248</v>
      </c>
      <c r="AO130" s="6">
        <v>-0.09440158751276057</v>
      </c>
      <c r="AP130" s="6">
        <v>2.4776235015195414</v>
      </c>
      <c r="AQ130" s="6">
        <v>-0.6965576742081251</v>
      </c>
      <c r="AR130" s="6">
        <v>-1.309835341688763</v>
      </c>
      <c r="AS130" s="6">
        <v>0.228036680635006</v>
      </c>
      <c r="AT130" s="8"/>
      <c r="AU130" s="6">
        <v>0.3613151815124635</v>
      </c>
      <c r="AV130" s="6">
        <v>-0.6076917756822982</v>
      </c>
      <c r="AW130" s="6">
        <v>-1.0478386304045428</v>
      </c>
      <c r="AX130" s="6">
        <v>-0.8305501420459032</v>
      </c>
      <c r="AY130" s="6">
        <v>0.570442763934211</v>
      </c>
      <c r="AZ130" s="6">
        <v>1.2211309455720818</v>
      </c>
      <c r="BA130" s="6">
        <v>1.494185259586724</v>
      </c>
      <c r="BB130" s="6">
        <v>-1.0717622907272477</v>
      </c>
      <c r="BC130" s="6">
        <v>-0.9136875364178543</v>
      </c>
      <c r="BD130" s="6">
        <v>0.8244562246723683</v>
      </c>
    </row>
    <row r="131">
      <c r="A131" s="2">
        <v>45199.0</v>
      </c>
      <c r="B131" s="8"/>
      <c r="C131" s="6">
        <v>-1.054307894</v>
      </c>
      <c r="D131" s="6">
        <v>-0.993140637</v>
      </c>
      <c r="E131" s="6">
        <v>0.382526119</v>
      </c>
      <c r="F131" s="6">
        <v>0.370988176</v>
      </c>
      <c r="G131" s="6">
        <v>1.291234957</v>
      </c>
      <c r="H131" s="6">
        <v>-1.053968694</v>
      </c>
      <c r="I131" s="6">
        <v>1.183008338</v>
      </c>
      <c r="J131" s="6">
        <v>0.944147554</v>
      </c>
      <c r="K131" s="6">
        <v>-1.233855023</v>
      </c>
      <c r="L131" s="6">
        <v>0.163367104</v>
      </c>
      <c r="M131" s="8"/>
      <c r="N131" s="6">
        <v>-0.49543369430686224</v>
      </c>
      <c r="O131" s="6">
        <v>-0.1651445647689541</v>
      </c>
      <c r="P131" s="6">
        <v>-0.8257228238447705</v>
      </c>
      <c r="Q131" s="6">
        <v>0.49543369430686224</v>
      </c>
      <c r="R131" s="6">
        <v>1.4863010829205867</v>
      </c>
      <c r="S131" s="6">
        <v>0.1651445647689541</v>
      </c>
      <c r="T131" s="6">
        <v>-1.1560119533826787</v>
      </c>
      <c r="U131" s="6">
        <v>1.1560119533826787</v>
      </c>
      <c r="V131" s="6">
        <v>0.8257228238447705</v>
      </c>
      <c r="W131" s="6">
        <v>-1.4863010829205867</v>
      </c>
      <c r="X131" s="8"/>
      <c r="Y131" s="6">
        <v>-1.1560119533826787</v>
      </c>
      <c r="Z131" s="6">
        <v>0.1651445647689541</v>
      </c>
      <c r="AA131" s="6">
        <v>-0.1651445647689541</v>
      </c>
      <c r="AB131" s="6">
        <v>0.8257228238447705</v>
      </c>
      <c r="AC131" s="6">
        <v>0.49543369430686224</v>
      </c>
      <c r="AD131" s="6">
        <v>-1.4863010829205867</v>
      </c>
      <c r="AE131" s="6">
        <v>1.4863010829205867</v>
      </c>
      <c r="AF131" s="6">
        <v>-0.49543369430686224</v>
      </c>
      <c r="AG131" s="6">
        <v>-0.8257228238447705</v>
      </c>
      <c r="AH131" s="6">
        <v>1.1560119533826787</v>
      </c>
      <c r="AI131" s="8"/>
      <c r="AJ131" s="6">
        <v>0.2856731307666076</v>
      </c>
      <c r="AK131" s="6">
        <v>0.5275439819175748</v>
      </c>
      <c r="AL131" s="6">
        <v>0.1906843312111357</v>
      </c>
      <c r="AM131" s="6">
        <v>0.28324026061615326</v>
      </c>
      <c r="AN131" s="6">
        <v>-0.04220210969538997</v>
      </c>
      <c r="AO131" s="6">
        <v>-0.5602760832447742</v>
      </c>
      <c r="AP131" s="6">
        <v>1.0180658104661724</v>
      </c>
      <c r="AQ131" s="6">
        <v>-0.8194434595750046</v>
      </c>
      <c r="AR131" s="6">
        <v>-2.1894658352013354</v>
      </c>
      <c r="AS131" s="6">
        <v>1.3061799727388583</v>
      </c>
      <c r="AT131" s="8"/>
      <c r="AU131" s="6">
        <v>-1.0667909702192822</v>
      </c>
      <c r="AV131" s="6">
        <v>0.9244563355310648</v>
      </c>
      <c r="AW131" s="6">
        <v>0.16901109742105158</v>
      </c>
      <c r="AX131" s="6">
        <v>-0.1845802185437009</v>
      </c>
      <c r="AY131" s="6">
        <v>0.275197531151532</v>
      </c>
      <c r="AZ131" s="6">
        <v>-0.4806101975014453</v>
      </c>
      <c r="BA131" s="6">
        <v>1.3507378341462881</v>
      </c>
      <c r="BB131" s="6">
        <v>-0.6121649014190421</v>
      </c>
      <c r="BC131" s="6">
        <v>-1.6655213114356098</v>
      </c>
      <c r="BD131" s="6">
        <v>1.2902648008691493</v>
      </c>
    </row>
    <row r="132">
      <c r="A132" s="2">
        <v>45230.0</v>
      </c>
      <c r="B132" s="8"/>
      <c r="C132" s="6">
        <v>-1.078652773</v>
      </c>
      <c r="D132" s="6">
        <v>-1.009704043</v>
      </c>
      <c r="E132" s="6">
        <v>0.416076414</v>
      </c>
      <c r="F132" s="6">
        <v>0.258703199</v>
      </c>
      <c r="G132" s="6">
        <v>1.287039102</v>
      </c>
      <c r="H132" s="6">
        <v>-1.013272848</v>
      </c>
      <c r="I132" s="6">
        <v>1.186562988</v>
      </c>
      <c r="J132" s="6">
        <v>1.010165941</v>
      </c>
      <c r="K132" s="6">
        <v>-1.201832117</v>
      </c>
      <c r="L132" s="6">
        <v>0.144914136</v>
      </c>
      <c r="M132" s="8"/>
      <c r="N132" s="6">
        <v>-0.6625891564490793</v>
      </c>
      <c r="O132" s="6">
        <v>0.16564728911226984</v>
      </c>
      <c r="P132" s="6">
        <v>-0.6625891564490793</v>
      </c>
      <c r="Q132" s="6">
        <v>0.4969418673368095</v>
      </c>
      <c r="R132" s="6">
        <v>1.4908256020104285</v>
      </c>
      <c r="S132" s="6">
        <v>-0.16564728911226984</v>
      </c>
      <c r="T132" s="6">
        <v>-1.159531023785889</v>
      </c>
      <c r="U132" s="6">
        <v>1.159531023785889</v>
      </c>
      <c r="V132" s="6">
        <v>0.8282364455613491</v>
      </c>
      <c r="W132" s="6">
        <v>-1.4908256020104285</v>
      </c>
      <c r="X132" s="8"/>
      <c r="Y132" s="6">
        <v>-1.1560119533826787</v>
      </c>
      <c r="Z132" s="6">
        <v>0.49543369430686224</v>
      </c>
      <c r="AA132" s="6">
        <v>-0.1651445647689541</v>
      </c>
      <c r="AB132" s="6">
        <v>0.8257228238447705</v>
      </c>
      <c r="AC132" s="6">
        <v>0.1651445647689541</v>
      </c>
      <c r="AD132" s="6">
        <v>-1.4863010829205867</v>
      </c>
      <c r="AE132" s="6">
        <v>1.4863010829205867</v>
      </c>
      <c r="AF132" s="6">
        <v>-0.8257228238447705</v>
      </c>
      <c r="AG132" s="6">
        <v>-0.49543369430686224</v>
      </c>
      <c r="AH132" s="6">
        <v>1.1560119533826787</v>
      </c>
      <c r="AI132" s="8"/>
      <c r="AJ132" s="6">
        <v>0.9633306178282645</v>
      </c>
      <c r="AK132" s="6">
        <v>0.43918627595727183</v>
      </c>
      <c r="AL132" s="6">
        <v>-0.1578714369947925</v>
      </c>
      <c r="AM132" s="6">
        <v>0.9020828434557259</v>
      </c>
      <c r="AN132" s="6">
        <v>-1.861484781748866</v>
      </c>
      <c r="AO132" s="6">
        <v>-0.09129753191691065</v>
      </c>
      <c r="AP132" s="6">
        <v>-1.5767463552565837</v>
      </c>
      <c r="AQ132" s="6">
        <v>0.04758123011392243</v>
      </c>
      <c r="AR132" s="6">
        <v>0.9735292813032156</v>
      </c>
      <c r="AS132" s="6">
        <v>0.3616898572587514</v>
      </c>
      <c r="AT132" s="8"/>
      <c r="AU132" s="6">
        <v>-0.7215858215475388</v>
      </c>
      <c r="AV132" s="6">
        <v>-0.09693140231591771</v>
      </c>
      <c r="AW132" s="6">
        <v>0.6020307291386296</v>
      </c>
      <c r="AX132" s="6">
        <v>0.6217277661826441</v>
      </c>
      <c r="AY132" s="6">
        <v>-2.029871997178956</v>
      </c>
      <c r="AZ132" s="6">
        <v>-0.02334885794967316</v>
      </c>
      <c r="BA132" s="6">
        <v>0.9792363975518152</v>
      </c>
      <c r="BB132" s="6">
        <v>-0.6820447561736718</v>
      </c>
      <c r="BC132" s="6">
        <v>-0.11946554253587825</v>
      </c>
      <c r="BD132" s="6">
        <v>1.4702534848285482</v>
      </c>
    </row>
    <row r="133">
      <c r="A133" s="2">
        <v>45260.0</v>
      </c>
      <c r="B133" s="8"/>
      <c r="C133" s="6">
        <v>-0.896040615</v>
      </c>
      <c r="D133" s="6">
        <v>-0.644609539</v>
      </c>
      <c r="E133" s="6">
        <v>-0.016673288</v>
      </c>
      <c r="F133" s="6">
        <v>0.564804577</v>
      </c>
      <c r="G133" s="6">
        <v>0.664274172</v>
      </c>
      <c r="H133" s="6">
        <v>-0.744052044</v>
      </c>
      <c r="I133" s="6">
        <v>1.843350099</v>
      </c>
      <c r="J133" s="6">
        <v>0.054656003</v>
      </c>
      <c r="K133" s="6">
        <v>-1.58024688</v>
      </c>
      <c r="L133" s="6">
        <v>0.754537516</v>
      </c>
      <c r="M133" s="8"/>
      <c r="N133" s="6">
        <v>-0.49543369430686224</v>
      </c>
      <c r="O133" s="6">
        <v>0.1651445647689541</v>
      </c>
      <c r="P133" s="6">
        <v>-0.8257228238447705</v>
      </c>
      <c r="Q133" s="6">
        <v>0.49543369430686224</v>
      </c>
      <c r="R133" s="6">
        <v>1.4863010829205867</v>
      </c>
      <c r="S133" s="6">
        <v>-0.1651445647689541</v>
      </c>
      <c r="T133" s="6">
        <v>-1.1560119533826787</v>
      </c>
      <c r="U133" s="6">
        <v>0.8257228238447705</v>
      </c>
      <c r="V133" s="6">
        <v>1.1560119533826787</v>
      </c>
      <c r="W133" s="6">
        <v>-1.4863010829205867</v>
      </c>
      <c r="X133" s="8"/>
      <c r="Y133" s="6">
        <v>-0.8257228238447705</v>
      </c>
      <c r="Z133" s="6">
        <v>0.49543369430686224</v>
      </c>
      <c r="AA133" s="6">
        <v>0.1651445647689541</v>
      </c>
      <c r="AB133" s="6">
        <v>0.8257228238447705</v>
      </c>
      <c r="AC133" s="6">
        <v>-0.1651445647689541</v>
      </c>
      <c r="AD133" s="6">
        <v>-1.1560119533826787</v>
      </c>
      <c r="AE133" s="6">
        <v>1.4863010829205867</v>
      </c>
      <c r="AF133" s="6">
        <v>-1.4863010829205867</v>
      </c>
      <c r="AG133" s="6">
        <v>-0.49543369430686224</v>
      </c>
      <c r="AH133" s="6">
        <v>1.1560119533826787</v>
      </c>
      <c r="AI133" s="8"/>
      <c r="AJ133" s="6">
        <v>0.9939111623875798</v>
      </c>
      <c r="AK133" s="6">
        <v>0.12372101237004454</v>
      </c>
      <c r="AL133" s="6">
        <v>0.3407612861668046</v>
      </c>
      <c r="AM133" s="6">
        <v>-0.4963150936966377</v>
      </c>
      <c r="AN133" s="6">
        <v>0.19494889420462658</v>
      </c>
      <c r="AO133" s="6">
        <v>0.4510375469220425</v>
      </c>
      <c r="AP133" s="6">
        <v>-0.9959727328445656</v>
      </c>
      <c r="AQ133" s="6">
        <v>-1.6813895827937961</v>
      </c>
      <c r="AR133" s="6">
        <v>1.7598458097668273</v>
      </c>
      <c r="AS133" s="6">
        <v>-0.6905483024829275</v>
      </c>
      <c r="AT133" s="8"/>
      <c r="AU133" s="6">
        <v>-0.49014104773972916</v>
      </c>
      <c r="AV133" s="6">
        <v>0.6141561951742854</v>
      </c>
      <c r="AW133" s="6">
        <v>0.27743265332620193</v>
      </c>
      <c r="AX133" s="6">
        <v>-0.6065976119317003</v>
      </c>
      <c r="AY133" s="6">
        <v>0.18745422675495765</v>
      </c>
      <c r="AZ133" s="6">
        <v>2.3345842650919004</v>
      </c>
      <c r="BA133" s="6">
        <v>-0.2679368808639008</v>
      </c>
      <c r="BB133" s="6">
        <v>-1.361946653413986</v>
      </c>
      <c r="BC133" s="6">
        <v>0.03698705143776686</v>
      </c>
      <c r="BD133" s="6">
        <v>-0.7239921978357982</v>
      </c>
    </row>
    <row r="134">
      <c r="A134" s="2">
        <v>45291.0</v>
      </c>
      <c r="B134" s="8"/>
      <c r="C134" s="6">
        <v>-0.762857125</v>
      </c>
      <c r="D134" s="6">
        <v>-0.637719611</v>
      </c>
      <c r="E134" s="6">
        <v>-0.019588587</v>
      </c>
      <c r="F134" s="6">
        <v>0.528071007</v>
      </c>
      <c r="G134" s="6">
        <v>0.633321578</v>
      </c>
      <c r="H134" s="6">
        <v>-0.744880561</v>
      </c>
      <c r="I134" s="6">
        <v>1.864540994</v>
      </c>
      <c r="J134" s="6">
        <v>0.026582892</v>
      </c>
      <c r="K134" s="6">
        <v>-1.648964513</v>
      </c>
      <c r="L134" s="6">
        <v>0.761493925</v>
      </c>
      <c r="M134" s="8"/>
      <c r="N134" s="6">
        <v>-0.8257228238447705</v>
      </c>
      <c r="O134" s="6">
        <v>-0.1651445647689541</v>
      </c>
      <c r="P134" s="6">
        <v>-0.49543369430686224</v>
      </c>
      <c r="Q134" s="6">
        <v>0.49543369430686224</v>
      </c>
      <c r="R134" s="6">
        <v>1.4863010829205867</v>
      </c>
      <c r="S134" s="6">
        <v>0.1651445647689541</v>
      </c>
      <c r="T134" s="6">
        <v>-1.1560119533826787</v>
      </c>
      <c r="U134" s="6">
        <v>1.1560119533826787</v>
      </c>
      <c r="V134" s="6">
        <v>0.8257228238447705</v>
      </c>
      <c r="W134" s="6">
        <v>-1.4863010829205867</v>
      </c>
      <c r="X134" s="8"/>
      <c r="Y134" s="6">
        <v>-0.8257228238447705</v>
      </c>
      <c r="Z134" s="6">
        <v>0.49543369430686224</v>
      </c>
      <c r="AA134" s="6">
        <v>0.1651445647689541</v>
      </c>
      <c r="AB134" s="6">
        <v>0.8257228238447705</v>
      </c>
      <c r="AC134" s="6">
        <v>-0.49543369430686224</v>
      </c>
      <c r="AD134" s="6">
        <v>-1.1560119533826787</v>
      </c>
      <c r="AE134" s="6">
        <v>1.4863010829205867</v>
      </c>
      <c r="AF134" s="6">
        <v>-1.4863010829205867</v>
      </c>
      <c r="AG134" s="6">
        <v>-0.1651445647689541</v>
      </c>
      <c r="AH134" s="6">
        <v>1.1560119533826787</v>
      </c>
      <c r="AI134" s="8"/>
      <c r="AJ134" s="6">
        <v>-1.8253729191582964</v>
      </c>
      <c r="AK134" s="6">
        <v>-0.10729223822671166</v>
      </c>
      <c r="AL134" s="6">
        <v>-0.12327840952018812</v>
      </c>
      <c r="AM134" s="6">
        <v>0.32426268086540727</v>
      </c>
      <c r="AN134" s="6">
        <v>0.0662801178424034</v>
      </c>
      <c r="AO134" s="6">
        <v>1.8350878836025386</v>
      </c>
      <c r="AP134" s="6">
        <v>-0.2539669314117836</v>
      </c>
      <c r="AQ134" s="6">
        <v>1.208126807635478</v>
      </c>
      <c r="AR134" s="6">
        <v>-0.4962271537430762</v>
      </c>
      <c r="AS134" s="6">
        <v>-0.6276198378857712</v>
      </c>
      <c r="AT134" s="8"/>
      <c r="AU134" s="6">
        <v>-0.5967270592193393</v>
      </c>
      <c r="AV134" s="6">
        <v>-0.23473495344528095</v>
      </c>
      <c r="AW134" s="6">
        <v>-0.6581063180525484</v>
      </c>
      <c r="AX134" s="6">
        <v>-0.6937760256476532</v>
      </c>
      <c r="AY134" s="6">
        <v>-1.0366639598928542</v>
      </c>
      <c r="AZ134" s="6">
        <v>1.7227135050823215</v>
      </c>
      <c r="BA134" s="6">
        <v>1.839209519261852</v>
      </c>
      <c r="BB134" s="6">
        <v>3.51708237702523E-4</v>
      </c>
      <c r="BC134" s="6">
        <v>-0.4799278835977289</v>
      </c>
      <c r="BD134" s="6">
        <v>0.13766146727352957</v>
      </c>
    </row>
    <row r="135">
      <c r="B135" s="8"/>
      <c r="M135" s="8"/>
      <c r="X135" s="8"/>
      <c r="AI135" s="8"/>
      <c r="AT135" s="8"/>
    </row>
    <row r="136">
      <c r="B136" s="8"/>
      <c r="M136" s="8"/>
      <c r="X136" s="8"/>
      <c r="AI136" s="8"/>
      <c r="AT136" s="8"/>
    </row>
    <row r="137">
      <c r="B137" s="8"/>
      <c r="M137" s="8"/>
      <c r="X137" s="8"/>
      <c r="AI137" s="8"/>
      <c r="AT137" s="8"/>
    </row>
    <row r="138">
      <c r="B138" s="8"/>
      <c r="M138" s="8"/>
      <c r="X138" s="8"/>
      <c r="AI138" s="8"/>
      <c r="AT138" s="8"/>
    </row>
    <row r="139">
      <c r="B139" s="8"/>
      <c r="M139" s="8"/>
      <c r="X139" s="8"/>
      <c r="AI139" s="8"/>
      <c r="AT139" s="8"/>
    </row>
    <row r="140">
      <c r="B140" s="8"/>
      <c r="M140" s="8"/>
      <c r="X140" s="8"/>
      <c r="AI140" s="8"/>
      <c r="AT140" s="8"/>
    </row>
    <row r="141">
      <c r="B141" s="8"/>
      <c r="M141" s="8"/>
      <c r="X141" s="8"/>
      <c r="AI141" s="8"/>
      <c r="AT141" s="8"/>
    </row>
    <row r="142">
      <c r="B142" s="8"/>
      <c r="M142" s="8"/>
      <c r="X142" s="8"/>
      <c r="AI142" s="8"/>
      <c r="AT142" s="8"/>
    </row>
    <row r="143">
      <c r="B143" s="8"/>
      <c r="M143" s="8"/>
      <c r="X143" s="8"/>
      <c r="AI143" s="8"/>
      <c r="AT143" s="8"/>
    </row>
    <row r="144">
      <c r="B144" s="8"/>
      <c r="M144" s="8"/>
      <c r="X144" s="8"/>
      <c r="AI144" s="8"/>
      <c r="AT144" s="8"/>
    </row>
    <row r="145">
      <c r="B145" s="8"/>
      <c r="M145" s="8"/>
      <c r="X145" s="8"/>
      <c r="AI145" s="8"/>
      <c r="AT145" s="8"/>
    </row>
    <row r="146">
      <c r="B146" s="8"/>
      <c r="M146" s="8"/>
      <c r="X146" s="8"/>
      <c r="AI146" s="8"/>
      <c r="AT146" s="8"/>
    </row>
    <row r="147">
      <c r="B147" s="8"/>
      <c r="M147" s="8"/>
      <c r="X147" s="8"/>
      <c r="AI147" s="8"/>
      <c r="AT147" s="8"/>
    </row>
    <row r="148">
      <c r="B148" s="8"/>
      <c r="M148" s="8"/>
      <c r="X148" s="8"/>
      <c r="AI148" s="8"/>
      <c r="AT148" s="8"/>
    </row>
    <row r="149">
      <c r="B149" s="8"/>
      <c r="M149" s="8"/>
      <c r="X149" s="8"/>
      <c r="AI149" s="8"/>
      <c r="AT149" s="8"/>
    </row>
    <row r="150">
      <c r="B150" s="8"/>
      <c r="M150" s="8"/>
      <c r="X150" s="8"/>
      <c r="AI150" s="8"/>
      <c r="AT150" s="8"/>
    </row>
    <row r="151">
      <c r="B151" s="8"/>
      <c r="M151" s="8"/>
      <c r="X151" s="8"/>
      <c r="AI151" s="8"/>
      <c r="AT151" s="8"/>
    </row>
    <row r="152">
      <c r="B152" s="8"/>
      <c r="M152" s="8"/>
      <c r="X152" s="8"/>
      <c r="AI152" s="8"/>
      <c r="AT152" s="8"/>
    </row>
    <row r="153">
      <c r="B153" s="8"/>
      <c r="M153" s="8"/>
      <c r="X153" s="8"/>
      <c r="AI153" s="8"/>
      <c r="AT153" s="8"/>
    </row>
    <row r="154">
      <c r="B154" s="8"/>
      <c r="M154" s="8"/>
      <c r="X154" s="8"/>
      <c r="AI154" s="8"/>
      <c r="AT154" s="8"/>
    </row>
    <row r="155">
      <c r="B155" s="8"/>
      <c r="M155" s="8"/>
      <c r="X155" s="8"/>
      <c r="AI155" s="8"/>
      <c r="AT155" s="8"/>
    </row>
    <row r="156">
      <c r="B156" s="8"/>
      <c r="M156" s="8"/>
      <c r="X156" s="8"/>
      <c r="AI156" s="8"/>
      <c r="AT156" s="8"/>
    </row>
    <row r="157">
      <c r="B157" s="8"/>
      <c r="M157" s="8"/>
      <c r="X157" s="8"/>
      <c r="AI157" s="8"/>
      <c r="AT157" s="8"/>
    </row>
    <row r="158">
      <c r="B158" s="8"/>
      <c r="M158" s="8"/>
      <c r="X158" s="8"/>
      <c r="AI158" s="8"/>
      <c r="AT158" s="8"/>
    </row>
    <row r="159">
      <c r="B159" s="8"/>
      <c r="M159" s="8"/>
      <c r="X159" s="8"/>
      <c r="AI159" s="8"/>
      <c r="AT159" s="8"/>
    </row>
    <row r="160">
      <c r="B160" s="8"/>
      <c r="M160" s="8"/>
      <c r="X160" s="8"/>
      <c r="AI160" s="8"/>
      <c r="AT160" s="8"/>
    </row>
    <row r="161">
      <c r="B161" s="8"/>
      <c r="M161" s="8"/>
      <c r="X161" s="8"/>
      <c r="AI161" s="8"/>
      <c r="AT161" s="8"/>
    </row>
    <row r="162">
      <c r="B162" s="8"/>
      <c r="M162" s="8"/>
      <c r="X162" s="8"/>
      <c r="AI162" s="8"/>
      <c r="AT162" s="8"/>
    </row>
    <row r="163">
      <c r="B163" s="8"/>
      <c r="M163" s="8"/>
      <c r="X163" s="8"/>
      <c r="AI163" s="8"/>
      <c r="AT163" s="8"/>
    </row>
    <row r="164">
      <c r="B164" s="8"/>
      <c r="M164" s="8"/>
      <c r="X164" s="8"/>
      <c r="AI164" s="8"/>
      <c r="AT164" s="8"/>
    </row>
    <row r="165">
      <c r="B165" s="8"/>
      <c r="M165" s="8"/>
      <c r="X165" s="8"/>
      <c r="AI165" s="8"/>
      <c r="AT165" s="8"/>
    </row>
    <row r="166">
      <c r="B166" s="8"/>
      <c r="M166" s="8"/>
      <c r="X166" s="8"/>
      <c r="AI166" s="8"/>
      <c r="AT166" s="8"/>
    </row>
    <row r="167">
      <c r="B167" s="8"/>
      <c r="M167" s="8"/>
      <c r="X167" s="8"/>
      <c r="AI167" s="8"/>
      <c r="AT167" s="8"/>
    </row>
    <row r="168">
      <c r="B168" s="8"/>
      <c r="M168" s="8"/>
      <c r="X168" s="8"/>
      <c r="AI168" s="8"/>
      <c r="AT168" s="8"/>
    </row>
    <row r="169">
      <c r="B169" s="8"/>
      <c r="M169" s="8"/>
      <c r="X169" s="8"/>
      <c r="AI169" s="8"/>
      <c r="AT169" s="8"/>
    </row>
    <row r="170">
      <c r="B170" s="8"/>
      <c r="M170" s="8"/>
      <c r="X170" s="8"/>
      <c r="AI170" s="8"/>
      <c r="AT170" s="8"/>
    </row>
    <row r="171">
      <c r="B171" s="8"/>
      <c r="M171" s="8"/>
      <c r="X171" s="8"/>
      <c r="AI171" s="8"/>
      <c r="AT171" s="8"/>
    </row>
    <row r="172">
      <c r="B172" s="8"/>
      <c r="M172" s="8"/>
      <c r="X172" s="8"/>
      <c r="AI172" s="8"/>
      <c r="AT172" s="8"/>
    </row>
    <row r="173">
      <c r="B173" s="8"/>
      <c r="M173" s="8"/>
      <c r="X173" s="8"/>
      <c r="AI173" s="8"/>
      <c r="AT173" s="8"/>
    </row>
    <row r="174">
      <c r="B174" s="8"/>
      <c r="M174" s="8"/>
      <c r="X174" s="8"/>
      <c r="AI174" s="8"/>
      <c r="AT174" s="8"/>
    </row>
    <row r="175">
      <c r="B175" s="8"/>
      <c r="M175" s="8"/>
      <c r="X175" s="8"/>
      <c r="AI175" s="8"/>
      <c r="AT175" s="8"/>
    </row>
    <row r="176">
      <c r="B176" s="8"/>
      <c r="M176" s="8"/>
      <c r="X176" s="8"/>
      <c r="AI176" s="8"/>
      <c r="AT176" s="8"/>
    </row>
    <row r="177">
      <c r="B177" s="8"/>
      <c r="M177" s="8"/>
      <c r="X177" s="8"/>
      <c r="AI177" s="8"/>
      <c r="AT177" s="8"/>
    </row>
    <row r="178">
      <c r="B178" s="8"/>
      <c r="M178" s="8"/>
      <c r="X178" s="8"/>
      <c r="AI178" s="8"/>
      <c r="AT178" s="8"/>
    </row>
    <row r="179">
      <c r="B179" s="8"/>
      <c r="M179" s="8"/>
      <c r="X179" s="8"/>
      <c r="AI179" s="8"/>
      <c r="AT179" s="8"/>
    </row>
    <row r="180">
      <c r="B180" s="8"/>
      <c r="M180" s="8"/>
      <c r="X180" s="8"/>
      <c r="AI180" s="8"/>
      <c r="AT180" s="8"/>
    </row>
    <row r="181">
      <c r="B181" s="8"/>
      <c r="M181" s="8"/>
      <c r="X181" s="8"/>
      <c r="AI181" s="8"/>
      <c r="AT181" s="8"/>
    </row>
    <row r="182">
      <c r="B182" s="8"/>
      <c r="M182" s="8"/>
      <c r="X182" s="8"/>
      <c r="AI182" s="8"/>
      <c r="AT182" s="8"/>
    </row>
    <row r="183">
      <c r="B183" s="8"/>
      <c r="M183" s="8"/>
      <c r="X183" s="8"/>
      <c r="AI183" s="8"/>
      <c r="AT183" s="8"/>
    </row>
    <row r="184">
      <c r="B184" s="8"/>
      <c r="M184" s="8"/>
      <c r="X184" s="8"/>
      <c r="AI184" s="8"/>
      <c r="AT184" s="8"/>
    </row>
    <row r="185">
      <c r="B185" s="8"/>
      <c r="M185" s="8"/>
      <c r="X185" s="8"/>
      <c r="AI185" s="8"/>
      <c r="AT185" s="8"/>
    </row>
    <row r="186">
      <c r="B186" s="8"/>
      <c r="M186" s="8"/>
      <c r="X186" s="8"/>
      <c r="AI186" s="8"/>
      <c r="AT186" s="8"/>
    </row>
    <row r="187">
      <c r="B187" s="8"/>
      <c r="M187" s="8"/>
      <c r="X187" s="8"/>
      <c r="AI187" s="8"/>
      <c r="AT187" s="8"/>
    </row>
    <row r="188">
      <c r="B188" s="8"/>
      <c r="M188" s="8"/>
      <c r="X188" s="8"/>
      <c r="AI188" s="8"/>
      <c r="AT188" s="8"/>
    </row>
    <row r="189">
      <c r="B189" s="8"/>
      <c r="M189" s="8"/>
      <c r="X189" s="8"/>
      <c r="AI189" s="8"/>
      <c r="AT189" s="8"/>
    </row>
    <row r="190">
      <c r="B190" s="8"/>
      <c r="M190" s="8"/>
      <c r="X190" s="8"/>
      <c r="AI190" s="8"/>
      <c r="AT190" s="8"/>
    </row>
    <row r="191">
      <c r="B191" s="8"/>
      <c r="M191" s="8"/>
      <c r="X191" s="8"/>
      <c r="AI191" s="8"/>
      <c r="AT191" s="8"/>
    </row>
    <row r="192">
      <c r="B192" s="8"/>
      <c r="M192" s="8"/>
      <c r="X192" s="8"/>
      <c r="AI192" s="8"/>
      <c r="AT192" s="8"/>
    </row>
    <row r="193">
      <c r="B193" s="8"/>
      <c r="M193" s="8"/>
      <c r="X193" s="8"/>
      <c r="AI193" s="8"/>
      <c r="AT193" s="8"/>
    </row>
    <row r="194">
      <c r="B194" s="8"/>
      <c r="M194" s="8"/>
      <c r="X194" s="8"/>
      <c r="AI194" s="8"/>
      <c r="AT194" s="8"/>
    </row>
    <row r="195">
      <c r="B195" s="8"/>
      <c r="M195" s="8"/>
      <c r="X195" s="8"/>
      <c r="AI195" s="8"/>
      <c r="AT195" s="8"/>
    </row>
    <row r="196">
      <c r="B196" s="8"/>
      <c r="M196" s="8"/>
      <c r="X196" s="8"/>
      <c r="AI196" s="8"/>
      <c r="AT196" s="8"/>
    </row>
    <row r="197">
      <c r="B197" s="8"/>
      <c r="M197" s="8"/>
      <c r="X197" s="8"/>
      <c r="AI197" s="8"/>
      <c r="AT197" s="8"/>
    </row>
    <row r="198">
      <c r="B198" s="8"/>
      <c r="M198" s="8"/>
      <c r="X198" s="8"/>
      <c r="AI198" s="8"/>
      <c r="AT198" s="8"/>
    </row>
    <row r="199">
      <c r="B199" s="8"/>
      <c r="M199" s="8"/>
      <c r="X199" s="8"/>
      <c r="AI199" s="8"/>
      <c r="AT199" s="8"/>
    </row>
    <row r="200">
      <c r="B200" s="8"/>
      <c r="M200" s="8"/>
      <c r="X200" s="8"/>
      <c r="AI200" s="8"/>
      <c r="AT200" s="8"/>
    </row>
    <row r="201">
      <c r="B201" s="8"/>
      <c r="M201" s="8"/>
      <c r="X201" s="8"/>
      <c r="AI201" s="8"/>
      <c r="AT201" s="8"/>
    </row>
    <row r="202">
      <c r="B202" s="8"/>
      <c r="M202" s="8"/>
      <c r="X202" s="8"/>
      <c r="AI202" s="8"/>
      <c r="AT202" s="8"/>
    </row>
    <row r="203">
      <c r="B203" s="8"/>
      <c r="M203" s="8"/>
      <c r="X203" s="8"/>
      <c r="AI203" s="8"/>
      <c r="AT203" s="8"/>
    </row>
    <row r="204">
      <c r="B204" s="8"/>
      <c r="M204" s="8"/>
      <c r="X204" s="8"/>
      <c r="AI204" s="8"/>
      <c r="AT204" s="8"/>
    </row>
    <row r="205">
      <c r="B205" s="8"/>
      <c r="M205" s="8"/>
      <c r="X205" s="8"/>
      <c r="AI205" s="8"/>
      <c r="AT205" s="8"/>
    </row>
    <row r="206">
      <c r="B206" s="8"/>
      <c r="M206" s="8"/>
      <c r="X206" s="8"/>
      <c r="AI206" s="8"/>
      <c r="AT206" s="8"/>
    </row>
    <row r="207">
      <c r="B207" s="8"/>
      <c r="M207" s="8"/>
      <c r="X207" s="8"/>
      <c r="AI207" s="8"/>
      <c r="AT207" s="8"/>
    </row>
    <row r="208">
      <c r="B208" s="8"/>
      <c r="M208" s="8"/>
      <c r="X208" s="8"/>
      <c r="AI208" s="8"/>
      <c r="AT208" s="8"/>
    </row>
    <row r="209">
      <c r="B209" s="8"/>
      <c r="M209" s="8"/>
      <c r="X209" s="8"/>
      <c r="AI209" s="8"/>
      <c r="AT209" s="8"/>
    </row>
    <row r="210">
      <c r="B210" s="8"/>
      <c r="M210" s="8"/>
      <c r="X210" s="8"/>
      <c r="AI210" s="8"/>
      <c r="AT210" s="8"/>
    </row>
    <row r="211">
      <c r="B211" s="8"/>
      <c r="M211" s="8"/>
      <c r="X211" s="8"/>
      <c r="AI211" s="8"/>
      <c r="AT211" s="8"/>
    </row>
    <row r="212">
      <c r="B212" s="8"/>
      <c r="M212" s="8"/>
      <c r="X212" s="8"/>
      <c r="AI212" s="8"/>
      <c r="AT212" s="8"/>
    </row>
    <row r="213">
      <c r="B213" s="8"/>
      <c r="M213" s="8"/>
      <c r="X213" s="8"/>
      <c r="AI213" s="8"/>
      <c r="AT213" s="8"/>
    </row>
    <row r="214">
      <c r="B214" s="8"/>
      <c r="M214" s="8"/>
      <c r="X214" s="8"/>
      <c r="AI214" s="8"/>
      <c r="AT214" s="8"/>
    </row>
    <row r="215">
      <c r="B215" s="8"/>
      <c r="M215" s="8"/>
      <c r="X215" s="8"/>
      <c r="AI215" s="8"/>
      <c r="AT215" s="8"/>
    </row>
    <row r="216">
      <c r="B216" s="8"/>
      <c r="M216" s="8"/>
      <c r="X216" s="8"/>
      <c r="AI216" s="8"/>
      <c r="AT216" s="8"/>
    </row>
    <row r="217">
      <c r="B217" s="8"/>
      <c r="M217" s="8"/>
      <c r="X217" s="8"/>
      <c r="AI217" s="8"/>
      <c r="AT217" s="8"/>
    </row>
    <row r="218">
      <c r="B218" s="8"/>
      <c r="M218" s="8"/>
      <c r="X218" s="8"/>
      <c r="AI218" s="8"/>
      <c r="AT218" s="8"/>
    </row>
    <row r="219">
      <c r="B219" s="8"/>
      <c r="M219" s="8"/>
      <c r="X219" s="8"/>
      <c r="AI219" s="8"/>
      <c r="AT219" s="8"/>
    </row>
    <row r="220">
      <c r="B220" s="8"/>
      <c r="M220" s="8"/>
      <c r="X220" s="8"/>
      <c r="AI220" s="8"/>
      <c r="AT220" s="8"/>
    </row>
    <row r="221">
      <c r="B221" s="8"/>
      <c r="M221" s="8"/>
      <c r="X221" s="8"/>
      <c r="AI221" s="8"/>
      <c r="AT221" s="8"/>
    </row>
    <row r="222">
      <c r="B222" s="8"/>
      <c r="M222" s="8"/>
      <c r="X222" s="8"/>
      <c r="AI222" s="8"/>
      <c r="AT222" s="8"/>
    </row>
    <row r="223">
      <c r="B223" s="8"/>
      <c r="M223" s="8"/>
      <c r="X223" s="8"/>
      <c r="AI223" s="8"/>
      <c r="AT223" s="8"/>
    </row>
    <row r="224">
      <c r="B224" s="8"/>
      <c r="M224" s="8"/>
      <c r="X224" s="8"/>
      <c r="AI224" s="8"/>
      <c r="AT224" s="8"/>
    </row>
    <row r="225">
      <c r="B225" s="8"/>
      <c r="M225" s="8"/>
      <c r="X225" s="8"/>
      <c r="AI225" s="8"/>
      <c r="AT225" s="8"/>
    </row>
    <row r="226">
      <c r="B226" s="8"/>
      <c r="M226" s="8"/>
      <c r="X226" s="8"/>
      <c r="AI226" s="8"/>
      <c r="AT226" s="8"/>
    </row>
    <row r="227">
      <c r="B227" s="8"/>
      <c r="M227" s="8"/>
      <c r="X227" s="8"/>
      <c r="AI227" s="8"/>
      <c r="AT227" s="8"/>
    </row>
    <row r="228">
      <c r="B228" s="8"/>
      <c r="M228" s="8"/>
      <c r="X228" s="8"/>
      <c r="AI228" s="8"/>
      <c r="AT228" s="8"/>
    </row>
    <row r="229">
      <c r="B229" s="8"/>
      <c r="M229" s="8"/>
      <c r="X229" s="8"/>
      <c r="AI229" s="8"/>
      <c r="AT229" s="8"/>
    </row>
    <row r="230">
      <c r="B230" s="8"/>
      <c r="M230" s="8"/>
      <c r="X230" s="8"/>
      <c r="AI230" s="8"/>
      <c r="AT230" s="8"/>
    </row>
    <row r="231">
      <c r="B231" s="8"/>
      <c r="M231" s="8"/>
      <c r="X231" s="8"/>
      <c r="AI231" s="8"/>
      <c r="AT231" s="8"/>
    </row>
    <row r="232">
      <c r="B232" s="8"/>
      <c r="M232" s="8"/>
      <c r="X232" s="8"/>
      <c r="AI232" s="8"/>
      <c r="AT232" s="8"/>
    </row>
    <row r="233">
      <c r="B233" s="8"/>
      <c r="M233" s="8"/>
      <c r="X233" s="8"/>
      <c r="AI233" s="8"/>
      <c r="AT233" s="8"/>
    </row>
    <row r="234">
      <c r="B234" s="8"/>
      <c r="M234" s="8"/>
      <c r="X234" s="8"/>
      <c r="AI234" s="8"/>
      <c r="AT234" s="8"/>
    </row>
    <row r="235">
      <c r="B235" s="8"/>
      <c r="M235" s="8"/>
      <c r="X235" s="8"/>
      <c r="AI235" s="8"/>
      <c r="AT235" s="8"/>
    </row>
    <row r="236">
      <c r="B236" s="8"/>
      <c r="M236" s="8"/>
      <c r="X236" s="8"/>
      <c r="AI236" s="8"/>
      <c r="AT236" s="8"/>
    </row>
    <row r="237">
      <c r="B237" s="8"/>
      <c r="M237" s="8"/>
      <c r="X237" s="8"/>
      <c r="AI237" s="8"/>
      <c r="AT237" s="8"/>
    </row>
    <row r="238">
      <c r="B238" s="8"/>
      <c r="M238" s="8"/>
      <c r="X238" s="8"/>
      <c r="AI238" s="8"/>
      <c r="AT238" s="8"/>
    </row>
    <row r="239">
      <c r="B239" s="8"/>
      <c r="M239" s="8"/>
      <c r="X239" s="8"/>
      <c r="AI239" s="8"/>
      <c r="AT239" s="8"/>
    </row>
    <row r="240">
      <c r="B240" s="8"/>
      <c r="M240" s="8"/>
      <c r="X240" s="8"/>
      <c r="AI240" s="8"/>
      <c r="AT240" s="8"/>
    </row>
    <row r="241">
      <c r="B241" s="8"/>
      <c r="M241" s="8"/>
      <c r="X241" s="8"/>
      <c r="AI241" s="8"/>
      <c r="AT241" s="8"/>
    </row>
    <row r="242">
      <c r="B242" s="8"/>
      <c r="M242" s="8"/>
      <c r="X242" s="8"/>
      <c r="AI242" s="8"/>
      <c r="AT242" s="8"/>
    </row>
    <row r="243">
      <c r="B243" s="8"/>
      <c r="M243" s="8"/>
      <c r="X243" s="8"/>
      <c r="AI243" s="8"/>
      <c r="AT243" s="8"/>
    </row>
    <row r="244">
      <c r="B244" s="8"/>
      <c r="M244" s="8"/>
      <c r="X244" s="8"/>
      <c r="AI244" s="8"/>
      <c r="AT244" s="8"/>
    </row>
    <row r="245">
      <c r="B245" s="8"/>
      <c r="M245" s="8"/>
      <c r="X245" s="8"/>
      <c r="AI245" s="8"/>
      <c r="AT245" s="8"/>
    </row>
    <row r="246">
      <c r="B246" s="8"/>
      <c r="M246" s="8"/>
      <c r="X246" s="8"/>
      <c r="AI246" s="8"/>
      <c r="AT246" s="8"/>
    </row>
    <row r="247">
      <c r="B247" s="8"/>
      <c r="M247" s="8"/>
      <c r="X247" s="8"/>
      <c r="AI247" s="8"/>
      <c r="AT247" s="8"/>
    </row>
    <row r="248">
      <c r="B248" s="8"/>
      <c r="M248" s="8"/>
      <c r="X248" s="8"/>
      <c r="AI248" s="8"/>
      <c r="AT248" s="8"/>
    </row>
    <row r="249">
      <c r="B249" s="8"/>
      <c r="M249" s="8"/>
      <c r="X249" s="8"/>
      <c r="AI249" s="8"/>
      <c r="AT249" s="8"/>
    </row>
    <row r="250">
      <c r="B250" s="8"/>
      <c r="M250" s="8"/>
      <c r="X250" s="8"/>
      <c r="AI250" s="8"/>
      <c r="AT250" s="8"/>
    </row>
    <row r="251">
      <c r="B251" s="8"/>
      <c r="M251" s="8"/>
      <c r="X251" s="8"/>
      <c r="AI251" s="8"/>
      <c r="AT251" s="8"/>
    </row>
    <row r="252">
      <c r="B252" s="8"/>
      <c r="M252" s="8"/>
      <c r="X252" s="8"/>
      <c r="AI252" s="8"/>
      <c r="AT252" s="8"/>
    </row>
    <row r="253">
      <c r="B253" s="8"/>
      <c r="M253" s="8"/>
      <c r="X253" s="8"/>
      <c r="AI253" s="8"/>
      <c r="AT253" s="8"/>
    </row>
    <row r="254">
      <c r="B254" s="8"/>
      <c r="M254" s="8"/>
      <c r="X254" s="8"/>
      <c r="AI254" s="8"/>
      <c r="AT254" s="8"/>
    </row>
    <row r="255">
      <c r="B255" s="8"/>
      <c r="M255" s="8"/>
      <c r="X255" s="8"/>
      <c r="AI255" s="8"/>
      <c r="AT255" s="8"/>
    </row>
    <row r="256">
      <c r="B256" s="8"/>
      <c r="M256" s="8"/>
      <c r="X256" s="8"/>
      <c r="AI256" s="8"/>
      <c r="AT256" s="8"/>
    </row>
    <row r="257">
      <c r="B257" s="8"/>
      <c r="M257" s="8"/>
      <c r="X257" s="8"/>
      <c r="AI257" s="8"/>
      <c r="AT257" s="8"/>
    </row>
    <row r="258">
      <c r="B258" s="8"/>
      <c r="M258" s="8"/>
      <c r="X258" s="8"/>
      <c r="AI258" s="8"/>
      <c r="AT258" s="8"/>
    </row>
    <row r="259">
      <c r="B259" s="8"/>
      <c r="M259" s="8"/>
      <c r="X259" s="8"/>
      <c r="AI259" s="8"/>
      <c r="AT259" s="8"/>
    </row>
    <row r="260">
      <c r="B260" s="8"/>
      <c r="M260" s="8"/>
      <c r="X260" s="8"/>
      <c r="AI260" s="8"/>
      <c r="AT260" s="8"/>
    </row>
    <row r="261">
      <c r="B261" s="8"/>
      <c r="M261" s="8"/>
      <c r="X261" s="8"/>
      <c r="AI261" s="8"/>
      <c r="AT261" s="8"/>
    </row>
    <row r="262">
      <c r="B262" s="8"/>
      <c r="M262" s="8"/>
      <c r="X262" s="8"/>
      <c r="AI262" s="8"/>
      <c r="AT262" s="8"/>
    </row>
    <row r="263">
      <c r="B263" s="8"/>
      <c r="M263" s="8"/>
      <c r="X263" s="8"/>
      <c r="AI263" s="8"/>
      <c r="AT263" s="8"/>
    </row>
    <row r="264">
      <c r="B264" s="8"/>
      <c r="M264" s="8"/>
      <c r="X264" s="8"/>
      <c r="AI264" s="8"/>
      <c r="AT264" s="8"/>
    </row>
    <row r="265">
      <c r="B265" s="8"/>
      <c r="M265" s="8"/>
      <c r="X265" s="8"/>
      <c r="AI265" s="8"/>
      <c r="AT265" s="8"/>
    </row>
    <row r="266">
      <c r="B266" s="8"/>
      <c r="M266" s="8"/>
      <c r="X266" s="8"/>
      <c r="AI266" s="8"/>
      <c r="AT266" s="8"/>
    </row>
    <row r="267">
      <c r="B267" s="8"/>
      <c r="M267" s="8"/>
      <c r="X267" s="8"/>
      <c r="AI267" s="8"/>
      <c r="AT267" s="8"/>
    </row>
    <row r="268">
      <c r="B268" s="8"/>
      <c r="M268" s="8"/>
      <c r="X268" s="8"/>
      <c r="AI268" s="8"/>
      <c r="AT268" s="8"/>
    </row>
    <row r="269">
      <c r="B269" s="8"/>
      <c r="M269" s="8"/>
      <c r="X269" s="8"/>
      <c r="AI269" s="8"/>
      <c r="AT269" s="8"/>
    </row>
    <row r="270">
      <c r="B270" s="8"/>
      <c r="M270" s="8"/>
      <c r="X270" s="8"/>
      <c r="AI270" s="8"/>
      <c r="AT270" s="8"/>
    </row>
    <row r="271">
      <c r="B271" s="8"/>
      <c r="M271" s="8"/>
      <c r="X271" s="8"/>
      <c r="AI271" s="8"/>
      <c r="AT271" s="8"/>
    </row>
    <row r="272">
      <c r="B272" s="8"/>
      <c r="M272" s="8"/>
      <c r="X272" s="8"/>
      <c r="AI272" s="8"/>
      <c r="AT272" s="8"/>
    </row>
    <row r="273">
      <c r="B273" s="8"/>
      <c r="M273" s="8"/>
      <c r="X273" s="8"/>
      <c r="AI273" s="8"/>
      <c r="AT273" s="8"/>
    </row>
    <row r="274">
      <c r="B274" s="8"/>
      <c r="M274" s="8"/>
      <c r="X274" s="8"/>
      <c r="AI274" s="8"/>
      <c r="AT274" s="8"/>
    </row>
    <row r="275">
      <c r="B275" s="8"/>
      <c r="M275" s="8"/>
      <c r="X275" s="8"/>
      <c r="AI275" s="8"/>
      <c r="AT275" s="8"/>
    </row>
    <row r="276">
      <c r="B276" s="8"/>
      <c r="M276" s="8"/>
      <c r="X276" s="8"/>
      <c r="AI276" s="8"/>
      <c r="AT276" s="8"/>
    </row>
    <row r="277">
      <c r="B277" s="8"/>
      <c r="M277" s="8"/>
      <c r="X277" s="8"/>
      <c r="AI277" s="8"/>
      <c r="AT277" s="8"/>
    </row>
    <row r="278">
      <c r="B278" s="8"/>
      <c r="M278" s="8"/>
      <c r="X278" s="8"/>
      <c r="AI278" s="8"/>
      <c r="AT278" s="8"/>
    </row>
    <row r="279">
      <c r="B279" s="8"/>
      <c r="M279" s="8"/>
      <c r="X279" s="8"/>
      <c r="AI279" s="8"/>
      <c r="AT279" s="8"/>
    </row>
    <row r="280">
      <c r="B280" s="8"/>
      <c r="M280" s="8"/>
      <c r="X280" s="8"/>
      <c r="AI280" s="8"/>
      <c r="AT280" s="8"/>
    </row>
    <row r="281">
      <c r="B281" s="8"/>
      <c r="M281" s="8"/>
      <c r="X281" s="8"/>
      <c r="AI281" s="8"/>
      <c r="AT281" s="8"/>
    </row>
    <row r="282">
      <c r="B282" s="8"/>
      <c r="M282" s="8"/>
      <c r="X282" s="8"/>
      <c r="AI282" s="8"/>
      <c r="AT282" s="8"/>
    </row>
    <row r="283">
      <c r="B283" s="8"/>
      <c r="M283" s="8"/>
      <c r="X283" s="8"/>
      <c r="AI283" s="8"/>
      <c r="AT283" s="8"/>
    </row>
    <row r="284">
      <c r="B284" s="8"/>
      <c r="M284" s="8"/>
      <c r="X284" s="8"/>
      <c r="AI284" s="8"/>
      <c r="AT284" s="8"/>
    </row>
    <row r="285">
      <c r="B285" s="8"/>
      <c r="M285" s="8"/>
      <c r="X285" s="8"/>
      <c r="AI285" s="8"/>
      <c r="AT285" s="8"/>
    </row>
    <row r="286">
      <c r="B286" s="8"/>
      <c r="M286" s="8"/>
      <c r="X286" s="8"/>
      <c r="AI286" s="8"/>
      <c r="AT286" s="8"/>
    </row>
    <row r="287">
      <c r="B287" s="8"/>
      <c r="M287" s="8"/>
      <c r="X287" s="8"/>
      <c r="AI287" s="8"/>
      <c r="AT287" s="8"/>
    </row>
    <row r="288">
      <c r="B288" s="8"/>
      <c r="M288" s="8"/>
      <c r="X288" s="8"/>
      <c r="AI288" s="8"/>
      <c r="AT288" s="8"/>
    </row>
    <row r="289">
      <c r="B289" s="8"/>
      <c r="M289" s="8"/>
      <c r="X289" s="8"/>
      <c r="AI289" s="8"/>
      <c r="AT289" s="8"/>
    </row>
    <row r="290">
      <c r="B290" s="8"/>
      <c r="M290" s="8"/>
      <c r="X290" s="8"/>
      <c r="AI290" s="8"/>
      <c r="AT290" s="8"/>
    </row>
    <row r="291">
      <c r="B291" s="8"/>
      <c r="M291" s="8"/>
      <c r="X291" s="8"/>
      <c r="AI291" s="8"/>
      <c r="AT291" s="8"/>
    </row>
    <row r="292">
      <c r="B292" s="8"/>
      <c r="M292" s="8"/>
      <c r="X292" s="8"/>
      <c r="AI292" s="8"/>
      <c r="AT292" s="8"/>
    </row>
    <row r="293">
      <c r="B293" s="8"/>
      <c r="M293" s="8"/>
      <c r="X293" s="8"/>
      <c r="AI293" s="8"/>
      <c r="AT293" s="8"/>
    </row>
    <row r="294">
      <c r="B294" s="8"/>
      <c r="M294" s="8"/>
      <c r="X294" s="8"/>
      <c r="AI294" s="8"/>
      <c r="AT294" s="8"/>
    </row>
    <row r="295">
      <c r="B295" s="8"/>
      <c r="M295" s="8"/>
      <c r="X295" s="8"/>
      <c r="AI295" s="8"/>
      <c r="AT295" s="8"/>
    </row>
    <row r="296">
      <c r="B296" s="8"/>
      <c r="M296" s="8"/>
      <c r="X296" s="8"/>
      <c r="AI296" s="8"/>
      <c r="AT296" s="8"/>
    </row>
    <row r="297">
      <c r="B297" s="8"/>
      <c r="M297" s="8"/>
      <c r="X297" s="8"/>
      <c r="AI297" s="8"/>
      <c r="AT297" s="8"/>
    </row>
    <row r="298">
      <c r="B298" s="8"/>
      <c r="M298" s="8"/>
      <c r="X298" s="8"/>
      <c r="AI298" s="8"/>
      <c r="AT298" s="8"/>
    </row>
    <row r="299">
      <c r="B299" s="8"/>
      <c r="M299" s="8"/>
      <c r="X299" s="8"/>
      <c r="AI299" s="8"/>
      <c r="AT299" s="8"/>
    </row>
    <row r="300">
      <c r="B300" s="8"/>
      <c r="M300" s="8"/>
      <c r="X300" s="8"/>
      <c r="AI300" s="8"/>
      <c r="AT300" s="8"/>
    </row>
    <row r="301">
      <c r="B301" s="8"/>
      <c r="M301" s="8"/>
      <c r="X301" s="8"/>
      <c r="AI301" s="8"/>
      <c r="AT301" s="8"/>
    </row>
    <row r="302">
      <c r="B302" s="8"/>
      <c r="M302" s="8"/>
      <c r="X302" s="8"/>
      <c r="AI302" s="8"/>
      <c r="AT302" s="8"/>
    </row>
    <row r="303">
      <c r="B303" s="8"/>
      <c r="M303" s="8"/>
      <c r="X303" s="8"/>
      <c r="AI303" s="8"/>
      <c r="AT303" s="8"/>
    </row>
    <row r="304">
      <c r="B304" s="8"/>
      <c r="M304" s="8"/>
      <c r="X304" s="8"/>
      <c r="AI304" s="8"/>
      <c r="AT304" s="8"/>
    </row>
    <row r="305">
      <c r="B305" s="8"/>
      <c r="M305" s="8"/>
      <c r="X305" s="8"/>
      <c r="AI305" s="8"/>
      <c r="AT305" s="8"/>
    </row>
    <row r="306">
      <c r="B306" s="8"/>
      <c r="M306" s="8"/>
      <c r="X306" s="8"/>
      <c r="AI306" s="8"/>
      <c r="AT306" s="8"/>
    </row>
    <row r="307">
      <c r="B307" s="8"/>
      <c r="M307" s="8"/>
      <c r="X307" s="8"/>
      <c r="AI307" s="8"/>
      <c r="AT307" s="8"/>
    </row>
    <row r="308">
      <c r="B308" s="8"/>
      <c r="M308" s="8"/>
      <c r="X308" s="8"/>
      <c r="AI308" s="8"/>
      <c r="AT308" s="8"/>
    </row>
    <row r="309">
      <c r="B309" s="8"/>
      <c r="M309" s="8"/>
      <c r="X309" s="8"/>
      <c r="AI309" s="8"/>
      <c r="AT309" s="8"/>
    </row>
    <row r="310">
      <c r="B310" s="8"/>
      <c r="M310" s="8"/>
      <c r="X310" s="8"/>
      <c r="AI310" s="8"/>
      <c r="AT310" s="8"/>
    </row>
    <row r="311">
      <c r="B311" s="8"/>
      <c r="M311" s="8"/>
      <c r="X311" s="8"/>
      <c r="AI311" s="8"/>
      <c r="AT311" s="8"/>
    </row>
    <row r="312">
      <c r="B312" s="8"/>
      <c r="M312" s="8"/>
      <c r="X312" s="8"/>
      <c r="AI312" s="8"/>
      <c r="AT312" s="8"/>
    </row>
    <row r="313">
      <c r="B313" s="8"/>
      <c r="M313" s="8"/>
      <c r="X313" s="8"/>
      <c r="AI313" s="8"/>
      <c r="AT313" s="8"/>
    </row>
    <row r="314">
      <c r="B314" s="8"/>
      <c r="M314" s="8"/>
      <c r="X314" s="8"/>
      <c r="AI314" s="8"/>
      <c r="AT314" s="8"/>
    </row>
    <row r="315">
      <c r="B315" s="8"/>
      <c r="M315" s="8"/>
      <c r="X315" s="8"/>
      <c r="AI315" s="8"/>
      <c r="AT315" s="8"/>
    </row>
    <row r="316">
      <c r="B316" s="8"/>
      <c r="M316" s="8"/>
      <c r="X316" s="8"/>
      <c r="AI316" s="8"/>
      <c r="AT316" s="8"/>
    </row>
    <row r="317">
      <c r="B317" s="8"/>
      <c r="M317" s="8"/>
      <c r="X317" s="8"/>
      <c r="AI317" s="8"/>
      <c r="AT317" s="8"/>
    </row>
    <row r="318">
      <c r="B318" s="8"/>
      <c r="M318" s="8"/>
      <c r="X318" s="8"/>
      <c r="AI318" s="8"/>
      <c r="AT318" s="8"/>
    </row>
    <row r="319">
      <c r="B319" s="8"/>
      <c r="M319" s="8"/>
      <c r="X319" s="8"/>
      <c r="AI319" s="8"/>
      <c r="AT319" s="8"/>
    </row>
    <row r="320">
      <c r="B320" s="8"/>
      <c r="M320" s="8"/>
      <c r="X320" s="8"/>
      <c r="AI320" s="8"/>
      <c r="AT320" s="8"/>
    </row>
    <row r="321">
      <c r="B321" s="8"/>
      <c r="M321" s="8"/>
      <c r="X321" s="8"/>
      <c r="AI321" s="8"/>
      <c r="AT321" s="8"/>
    </row>
    <row r="322">
      <c r="B322" s="8"/>
      <c r="M322" s="8"/>
      <c r="X322" s="8"/>
      <c r="AI322" s="8"/>
      <c r="AT322" s="8"/>
    </row>
    <row r="323">
      <c r="B323" s="8"/>
      <c r="M323" s="8"/>
      <c r="X323" s="8"/>
      <c r="AI323" s="8"/>
      <c r="AT323" s="8"/>
    </row>
    <row r="324">
      <c r="B324" s="8"/>
      <c r="M324" s="8"/>
      <c r="X324" s="8"/>
      <c r="AI324" s="8"/>
      <c r="AT324" s="8"/>
    </row>
    <row r="325">
      <c r="B325" s="8"/>
      <c r="M325" s="8"/>
      <c r="X325" s="8"/>
      <c r="AI325" s="8"/>
      <c r="AT325" s="8"/>
    </row>
    <row r="326">
      <c r="B326" s="8"/>
      <c r="M326" s="8"/>
      <c r="X326" s="8"/>
      <c r="AI326" s="8"/>
      <c r="AT326" s="8"/>
    </row>
    <row r="327">
      <c r="B327" s="8"/>
      <c r="M327" s="8"/>
      <c r="X327" s="8"/>
      <c r="AI327" s="8"/>
      <c r="AT327" s="8"/>
    </row>
    <row r="328">
      <c r="B328" s="8"/>
      <c r="M328" s="8"/>
      <c r="X328" s="8"/>
      <c r="AI328" s="8"/>
      <c r="AT328" s="8"/>
    </row>
    <row r="329">
      <c r="B329" s="8"/>
      <c r="M329" s="8"/>
      <c r="X329" s="8"/>
      <c r="AI329" s="8"/>
      <c r="AT329" s="8"/>
    </row>
    <row r="330">
      <c r="B330" s="8"/>
      <c r="M330" s="8"/>
      <c r="X330" s="8"/>
      <c r="AI330" s="8"/>
      <c r="AT330" s="8"/>
    </row>
    <row r="331">
      <c r="B331" s="8"/>
      <c r="M331" s="8"/>
      <c r="X331" s="8"/>
      <c r="AI331" s="8"/>
      <c r="AT331" s="8"/>
    </row>
    <row r="332">
      <c r="B332" s="8"/>
      <c r="M332" s="8"/>
      <c r="X332" s="8"/>
      <c r="AI332" s="8"/>
      <c r="AT332" s="8"/>
    </row>
    <row r="333">
      <c r="B333" s="8"/>
      <c r="M333" s="8"/>
      <c r="X333" s="8"/>
      <c r="AI333" s="8"/>
      <c r="AT333" s="8"/>
    </row>
    <row r="334">
      <c r="B334" s="8"/>
      <c r="M334" s="8"/>
      <c r="X334" s="8"/>
      <c r="AI334" s="8"/>
      <c r="AT334" s="8"/>
    </row>
    <row r="335">
      <c r="B335" s="8"/>
      <c r="M335" s="8"/>
      <c r="X335" s="8"/>
      <c r="AI335" s="8"/>
      <c r="AT335" s="8"/>
    </row>
    <row r="336">
      <c r="B336" s="8"/>
      <c r="M336" s="8"/>
      <c r="X336" s="8"/>
      <c r="AI336" s="8"/>
      <c r="AT336" s="8"/>
    </row>
    <row r="337">
      <c r="B337" s="8"/>
      <c r="M337" s="8"/>
      <c r="X337" s="8"/>
      <c r="AI337" s="8"/>
      <c r="AT337" s="8"/>
    </row>
    <row r="338">
      <c r="B338" s="8"/>
      <c r="M338" s="8"/>
      <c r="X338" s="8"/>
      <c r="AI338" s="8"/>
      <c r="AT338" s="8"/>
    </row>
    <row r="339">
      <c r="B339" s="8"/>
      <c r="M339" s="8"/>
      <c r="X339" s="8"/>
      <c r="AI339" s="8"/>
      <c r="AT339" s="8"/>
    </row>
    <row r="340">
      <c r="B340" s="8"/>
      <c r="M340" s="8"/>
      <c r="X340" s="8"/>
      <c r="AI340" s="8"/>
      <c r="AT340" s="8"/>
    </row>
    <row r="341">
      <c r="B341" s="8"/>
      <c r="M341" s="8"/>
      <c r="X341" s="8"/>
      <c r="AI341" s="8"/>
      <c r="AT341" s="8"/>
    </row>
    <row r="342">
      <c r="B342" s="8"/>
      <c r="M342" s="8"/>
      <c r="X342" s="8"/>
      <c r="AI342" s="8"/>
      <c r="AT342" s="8"/>
    </row>
    <row r="343">
      <c r="B343" s="8"/>
      <c r="M343" s="8"/>
      <c r="X343" s="8"/>
      <c r="AI343" s="8"/>
      <c r="AT343" s="8"/>
    </row>
    <row r="344">
      <c r="B344" s="8"/>
      <c r="M344" s="8"/>
      <c r="X344" s="8"/>
      <c r="AI344" s="8"/>
      <c r="AT344" s="8"/>
    </row>
    <row r="345">
      <c r="B345" s="8"/>
      <c r="M345" s="8"/>
      <c r="X345" s="8"/>
      <c r="AI345" s="8"/>
      <c r="AT345" s="8"/>
    </row>
    <row r="346">
      <c r="B346" s="8"/>
      <c r="M346" s="8"/>
      <c r="X346" s="8"/>
      <c r="AI346" s="8"/>
      <c r="AT346" s="8"/>
    </row>
    <row r="347">
      <c r="B347" s="8"/>
      <c r="M347" s="8"/>
      <c r="X347" s="8"/>
      <c r="AI347" s="8"/>
      <c r="AT347" s="8"/>
    </row>
    <row r="348">
      <c r="B348" s="8"/>
      <c r="M348" s="8"/>
      <c r="X348" s="8"/>
      <c r="AI348" s="8"/>
      <c r="AT348" s="8"/>
    </row>
    <row r="349">
      <c r="B349" s="8"/>
      <c r="M349" s="8"/>
      <c r="X349" s="8"/>
      <c r="AI349" s="8"/>
      <c r="AT349" s="8"/>
    </row>
    <row r="350">
      <c r="B350" s="8"/>
      <c r="M350" s="8"/>
      <c r="X350" s="8"/>
      <c r="AI350" s="8"/>
      <c r="AT350" s="8"/>
    </row>
    <row r="351">
      <c r="B351" s="8"/>
      <c r="M351" s="8"/>
      <c r="X351" s="8"/>
      <c r="AI351" s="8"/>
      <c r="AT351" s="8"/>
    </row>
    <row r="352">
      <c r="B352" s="8"/>
      <c r="M352" s="8"/>
      <c r="X352" s="8"/>
      <c r="AI352" s="8"/>
      <c r="AT352" s="8"/>
    </row>
    <row r="353">
      <c r="B353" s="8"/>
      <c r="M353" s="8"/>
      <c r="X353" s="8"/>
      <c r="AI353" s="8"/>
      <c r="AT353" s="8"/>
    </row>
    <row r="354">
      <c r="B354" s="8"/>
      <c r="M354" s="8"/>
      <c r="X354" s="8"/>
      <c r="AI354" s="8"/>
      <c r="AT354" s="8"/>
    </row>
    <row r="355">
      <c r="B355" s="8"/>
      <c r="M355" s="8"/>
      <c r="X355" s="8"/>
      <c r="AI355" s="8"/>
      <c r="AT355" s="8"/>
    </row>
    <row r="356">
      <c r="B356" s="8"/>
      <c r="M356" s="8"/>
      <c r="X356" s="8"/>
      <c r="AI356" s="8"/>
      <c r="AT356" s="8"/>
    </row>
    <row r="357">
      <c r="B357" s="8"/>
      <c r="M357" s="8"/>
      <c r="X357" s="8"/>
      <c r="AI357" s="8"/>
      <c r="AT357" s="8"/>
    </row>
    <row r="358">
      <c r="B358" s="8"/>
      <c r="M358" s="8"/>
      <c r="X358" s="8"/>
      <c r="AI358" s="8"/>
      <c r="AT358" s="8"/>
    </row>
    <row r="359">
      <c r="B359" s="8"/>
      <c r="M359" s="8"/>
      <c r="X359" s="8"/>
      <c r="AI359" s="8"/>
      <c r="AT359" s="8"/>
    </row>
    <row r="360">
      <c r="B360" s="8"/>
      <c r="M360" s="8"/>
      <c r="X360" s="8"/>
      <c r="AI360" s="8"/>
      <c r="AT360" s="8"/>
    </row>
    <row r="361">
      <c r="B361" s="8"/>
      <c r="M361" s="8"/>
      <c r="X361" s="8"/>
      <c r="AI361" s="8"/>
      <c r="AT361" s="8"/>
    </row>
    <row r="362">
      <c r="B362" s="8"/>
      <c r="M362" s="8"/>
      <c r="X362" s="8"/>
      <c r="AI362" s="8"/>
      <c r="AT362" s="8"/>
    </row>
    <row r="363">
      <c r="B363" s="8"/>
      <c r="M363" s="8"/>
      <c r="X363" s="8"/>
      <c r="AI363" s="8"/>
      <c r="AT363" s="8"/>
    </row>
    <row r="364">
      <c r="B364" s="8"/>
      <c r="M364" s="8"/>
      <c r="X364" s="8"/>
      <c r="AI364" s="8"/>
      <c r="AT364" s="8"/>
    </row>
    <row r="365">
      <c r="B365" s="8"/>
      <c r="M365" s="8"/>
      <c r="X365" s="8"/>
      <c r="AI365" s="8"/>
      <c r="AT365" s="8"/>
    </row>
    <row r="366">
      <c r="B366" s="8"/>
      <c r="M366" s="8"/>
      <c r="X366" s="8"/>
      <c r="AI366" s="8"/>
      <c r="AT366" s="8"/>
    </row>
    <row r="367">
      <c r="B367" s="8"/>
      <c r="M367" s="8"/>
      <c r="X367" s="8"/>
      <c r="AI367" s="8"/>
      <c r="AT367" s="8"/>
    </row>
    <row r="368">
      <c r="B368" s="8"/>
      <c r="M368" s="8"/>
      <c r="X368" s="8"/>
      <c r="AI368" s="8"/>
      <c r="AT368" s="8"/>
    </row>
    <row r="369">
      <c r="B369" s="8"/>
      <c r="M369" s="8"/>
      <c r="X369" s="8"/>
      <c r="AI369" s="8"/>
      <c r="AT369" s="8"/>
    </row>
    <row r="370">
      <c r="B370" s="8"/>
      <c r="M370" s="8"/>
      <c r="X370" s="8"/>
      <c r="AI370" s="8"/>
      <c r="AT370" s="8"/>
    </row>
    <row r="371">
      <c r="B371" s="8"/>
      <c r="M371" s="8"/>
      <c r="X371" s="8"/>
      <c r="AI371" s="8"/>
      <c r="AT371" s="8"/>
    </row>
    <row r="372">
      <c r="B372" s="8"/>
      <c r="M372" s="8"/>
      <c r="X372" s="8"/>
      <c r="AI372" s="8"/>
      <c r="AT372" s="8"/>
    </row>
    <row r="373">
      <c r="B373" s="8"/>
      <c r="M373" s="8"/>
      <c r="X373" s="8"/>
      <c r="AI373" s="8"/>
      <c r="AT373" s="8"/>
    </row>
    <row r="374">
      <c r="B374" s="8"/>
      <c r="M374" s="8"/>
      <c r="X374" s="8"/>
      <c r="AI374" s="8"/>
      <c r="AT374" s="8"/>
    </row>
    <row r="375">
      <c r="B375" s="8"/>
      <c r="M375" s="8"/>
      <c r="X375" s="8"/>
      <c r="AI375" s="8"/>
      <c r="AT375" s="8"/>
    </row>
    <row r="376">
      <c r="B376" s="8"/>
      <c r="M376" s="8"/>
      <c r="X376" s="8"/>
      <c r="AI376" s="8"/>
      <c r="AT376" s="8"/>
    </row>
    <row r="377">
      <c r="B377" s="8"/>
      <c r="M377" s="8"/>
      <c r="X377" s="8"/>
      <c r="AI377" s="8"/>
      <c r="AT377" s="8"/>
    </row>
    <row r="378">
      <c r="B378" s="8"/>
      <c r="M378" s="8"/>
      <c r="X378" s="8"/>
      <c r="AI378" s="8"/>
      <c r="AT378" s="8"/>
    </row>
    <row r="379">
      <c r="B379" s="8"/>
      <c r="M379" s="8"/>
      <c r="X379" s="8"/>
      <c r="AI379" s="8"/>
      <c r="AT379" s="8"/>
    </row>
    <row r="380">
      <c r="B380" s="8"/>
      <c r="M380" s="8"/>
      <c r="X380" s="8"/>
      <c r="AI380" s="8"/>
      <c r="AT380" s="8"/>
    </row>
    <row r="381">
      <c r="B381" s="8"/>
      <c r="M381" s="8"/>
      <c r="X381" s="8"/>
      <c r="AI381" s="8"/>
      <c r="AT381" s="8"/>
    </row>
    <row r="382">
      <c r="B382" s="8"/>
      <c r="M382" s="8"/>
      <c r="X382" s="8"/>
      <c r="AI382" s="8"/>
      <c r="AT382" s="8"/>
    </row>
    <row r="383">
      <c r="B383" s="8"/>
      <c r="M383" s="8"/>
      <c r="X383" s="8"/>
      <c r="AI383" s="8"/>
      <c r="AT383" s="8"/>
    </row>
    <row r="384">
      <c r="B384" s="8"/>
      <c r="M384" s="8"/>
      <c r="X384" s="8"/>
      <c r="AI384" s="8"/>
      <c r="AT384" s="8"/>
    </row>
    <row r="385">
      <c r="B385" s="8"/>
      <c r="M385" s="8"/>
      <c r="X385" s="8"/>
      <c r="AI385" s="8"/>
      <c r="AT385" s="8"/>
    </row>
    <row r="386">
      <c r="B386" s="8"/>
      <c r="M386" s="8"/>
      <c r="X386" s="8"/>
      <c r="AI386" s="8"/>
      <c r="AT386" s="8"/>
    </row>
    <row r="387">
      <c r="B387" s="8"/>
      <c r="M387" s="8"/>
      <c r="X387" s="8"/>
      <c r="AI387" s="8"/>
      <c r="AT387" s="8"/>
    </row>
    <row r="388">
      <c r="B388" s="8"/>
      <c r="M388" s="8"/>
      <c r="X388" s="8"/>
      <c r="AI388" s="8"/>
      <c r="AT388" s="8"/>
    </row>
    <row r="389">
      <c r="B389" s="8"/>
      <c r="M389" s="8"/>
      <c r="X389" s="8"/>
      <c r="AI389" s="8"/>
      <c r="AT389" s="8"/>
    </row>
    <row r="390">
      <c r="B390" s="8"/>
      <c r="M390" s="8"/>
      <c r="X390" s="8"/>
      <c r="AI390" s="8"/>
      <c r="AT390" s="8"/>
    </row>
    <row r="391">
      <c r="B391" s="8"/>
      <c r="M391" s="8"/>
      <c r="X391" s="8"/>
      <c r="AI391" s="8"/>
      <c r="AT391" s="8"/>
    </row>
    <row r="392">
      <c r="B392" s="8"/>
      <c r="M392" s="8"/>
      <c r="X392" s="8"/>
      <c r="AI392" s="8"/>
      <c r="AT392" s="8"/>
    </row>
    <row r="393">
      <c r="B393" s="8"/>
      <c r="M393" s="8"/>
      <c r="X393" s="8"/>
      <c r="AI393" s="8"/>
      <c r="AT393" s="8"/>
    </row>
    <row r="394">
      <c r="B394" s="8"/>
      <c r="M394" s="8"/>
      <c r="X394" s="8"/>
      <c r="AI394" s="8"/>
      <c r="AT394" s="8"/>
    </row>
    <row r="395">
      <c r="B395" s="8"/>
      <c r="M395" s="8"/>
      <c r="X395" s="8"/>
      <c r="AI395" s="8"/>
      <c r="AT395" s="8"/>
    </row>
    <row r="396">
      <c r="B396" s="8"/>
      <c r="M396" s="8"/>
      <c r="X396" s="8"/>
      <c r="AI396" s="8"/>
      <c r="AT396" s="8"/>
    </row>
    <row r="397">
      <c r="B397" s="8"/>
      <c r="M397" s="8"/>
      <c r="X397" s="8"/>
      <c r="AI397" s="8"/>
      <c r="AT397" s="8"/>
    </row>
    <row r="398">
      <c r="B398" s="8"/>
      <c r="M398" s="8"/>
      <c r="X398" s="8"/>
      <c r="AI398" s="8"/>
      <c r="AT398" s="8"/>
    </row>
    <row r="399">
      <c r="B399" s="8"/>
      <c r="M399" s="8"/>
      <c r="X399" s="8"/>
      <c r="AI399" s="8"/>
      <c r="AT399" s="8"/>
    </row>
    <row r="400">
      <c r="B400" s="8"/>
      <c r="M400" s="8"/>
      <c r="X400" s="8"/>
      <c r="AI400" s="8"/>
      <c r="AT400" s="8"/>
    </row>
    <row r="401">
      <c r="B401" s="8"/>
      <c r="M401" s="8"/>
      <c r="X401" s="8"/>
      <c r="AI401" s="8"/>
      <c r="AT401" s="8"/>
    </row>
    <row r="402">
      <c r="B402" s="8"/>
      <c r="M402" s="8"/>
      <c r="X402" s="8"/>
      <c r="AI402" s="8"/>
      <c r="AT402" s="8"/>
    </row>
    <row r="403">
      <c r="B403" s="8"/>
      <c r="M403" s="8"/>
      <c r="X403" s="8"/>
      <c r="AI403" s="8"/>
      <c r="AT403" s="8"/>
    </row>
    <row r="404">
      <c r="B404" s="8"/>
      <c r="M404" s="8"/>
      <c r="X404" s="8"/>
      <c r="AI404" s="8"/>
      <c r="AT404" s="8"/>
    </row>
    <row r="405">
      <c r="B405" s="8"/>
      <c r="M405" s="8"/>
      <c r="X405" s="8"/>
      <c r="AI405" s="8"/>
      <c r="AT405" s="8"/>
    </row>
    <row r="406">
      <c r="B406" s="8"/>
      <c r="M406" s="8"/>
      <c r="X406" s="8"/>
      <c r="AI406" s="8"/>
      <c r="AT406" s="8"/>
    </row>
    <row r="407">
      <c r="B407" s="8"/>
      <c r="M407" s="8"/>
      <c r="X407" s="8"/>
      <c r="AI407" s="8"/>
      <c r="AT407" s="8"/>
    </row>
    <row r="408">
      <c r="B408" s="8"/>
      <c r="M408" s="8"/>
      <c r="X408" s="8"/>
      <c r="AI408" s="8"/>
      <c r="AT408" s="8"/>
    </row>
    <row r="409">
      <c r="B409" s="8"/>
      <c r="M409" s="8"/>
      <c r="X409" s="8"/>
      <c r="AI409" s="8"/>
      <c r="AT409" s="8"/>
    </row>
    <row r="410">
      <c r="B410" s="8"/>
      <c r="M410" s="8"/>
      <c r="X410" s="8"/>
      <c r="AI410" s="8"/>
      <c r="AT410" s="8"/>
    </row>
    <row r="411">
      <c r="B411" s="8"/>
      <c r="M411" s="8"/>
      <c r="X411" s="8"/>
      <c r="AI411" s="8"/>
      <c r="AT411" s="8"/>
    </row>
    <row r="412">
      <c r="B412" s="8"/>
      <c r="M412" s="8"/>
      <c r="X412" s="8"/>
      <c r="AI412" s="8"/>
      <c r="AT412" s="8"/>
    </row>
    <row r="413">
      <c r="B413" s="8"/>
      <c r="M413" s="8"/>
      <c r="X413" s="8"/>
      <c r="AI413" s="8"/>
      <c r="AT413" s="8"/>
    </row>
    <row r="414">
      <c r="B414" s="8"/>
      <c r="M414" s="8"/>
      <c r="X414" s="8"/>
      <c r="AI414" s="8"/>
      <c r="AT414" s="8"/>
    </row>
    <row r="415">
      <c r="B415" s="8"/>
      <c r="M415" s="8"/>
      <c r="X415" s="8"/>
      <c r="AI415" s="8"/>
      <c r="AT415" s="8"/>
    </row>
    <row r="416">
      <c r="B416" s="8"/>
      <c r="M416" s="8"/>
      <c r="X416" s="8"/>
      <c r="AI416" s="8"/>
      <c r="AT416" s="8"/>
    </row>
    <row r="417">
      <c r="B417" s="8"/>
      <c r="M417" s="8"/>
      <c r="X417" s="8"/>
      <c r="AI417" s="8"/>
      <c r="AT417" s="8"/>
    </row>
    <row r="418">
      <c r="B418" s="8"/>
      <c r="M418" s="8"/>
      <c r="X418" s="8"/>
      <c r="AI418" s="8"/>
      <c r="AT418" s="8"/>
    </row>
    <row r="419">
      <c r="B419" s="8"/>
      <c r="M419" s="8"/>
      <c r="X419" s="8"/>
      <c r="AI419" s="8"/>
      <c r="AT419" s="8"/>
    </row>
    <row r="420">
      <c r="B420" s="8"/>
      <c r="M420" s="8"/>
      <c r="X420" s="8"/>
      <c r="AI420" s="8"/>
      <c r="AT420" s="8"/>
    </row>
    <row r="421">
      <c r="B421" s="8"/>
      <c r="M421" s="8"/>
      <c r="X421" s="8"/>
      <c r="AI421" s="8"/>
      <c r="AT421" s="8"/>
    </row>
    <row r="422">
      <c r="B422" s="8"/>
      <c r="M422" s="8"/>
      <c r="X422" s="8"/>
      <c r="AI422" s="8"/>
      <c r="AT422" s="8"/>
    </row>
    <row r="423">
      <c r="B423" s="8"/>
      <c r="M423" s="8"/>
      <c r="X423" s="8"/>
      <c r="AI423" s="8"/>
      <c r="AT423" s="8"/>
    </row>
    <row r="424">
      <c r="B424" s="8"/>
      <c r="M424" s="8"/>
      <c r="X424" s="8"/>
      <c r="AI424" s="8"/>
      <c r="AT424" s="8"/>
    </row>
    <row r="425">
      <c r="B425" s="8"/>
      <c r="M425" s="8"/>
      <c r="X425" s="8"/>
      <c r="AI425" s="8"/>
      <c r="AT425" s="8"/>
    </row>
    <row r="426">
      <c r="B426" s="8"/>
      <c r="M426" s="8"/>
      <c r="X426" s="8"/>
      <c r="AI426" s="8"/>
      <c r="AT426" s="8"/>
    </row>
    <row r="427">
      <c r="B427" s="8"/>
      <c r="M427" s="8"/>
      <c r="X427" s="8"/>
      <c r="AI427" s="8"/>
      <c r="AT427" s="8"/>
    </row>
    <row r="428">
      <c r="B428" s="8"/>
      <c r="M428" s="8"/>
      <c r="X428" s="8"/>
      <c r="AI428" s="8"/>
      <c r="AT428" s="8"/>
    </row>
    <row r="429">
      <c r="B429" s="8"/>
      <c r="M429" s="8"/>
      <c r="X429" s="8"/>
      <c r="AI429" s="8"/>
      <c r="AT429" s="8"/>
    </row>
    <row r="430">
      <c r="B430" s="8"/>
      <c r="M430" s="8"/>
      <c r="X430" s="8"/>
      <c r="AI430" s="8"/>
      <c r="AT430" s="8"/>
    </row>
    <row r="431">
      <c r="B431" s="8"/>
      <c r="M431" s="8"/>
      <c r="X431" s="8"/>
      <c r="AI431" s="8"/>
      <c r="AT431" s="8"/>
    </row>
    <row r="432">
      <c r="B432" s="8"/>
      <c r="M432" s="8"/>
      <c r="X432" s="8"/>
      <c r="AI432" s="8"/>
      <c r="AT432" s="8"/>
    </row>
    <row r="433">
      <c r="B433" s="8"/>
      <c r="M433" s="8"/>
      <c r="X433" s="8"/>
      <c r="AI433" s="8"/>
      <c r="AT433" s="8"/>
    </row>
    <row r="434">
      <c r="B434" s="8"/>
      <c r="M434" s="8"/>
      <c r="X434" s="8"/>
      <c r="AI434" s="8"/>
      <c r="AT434" s="8"/>
    </row>
    <row r="435">
      <c r="B435" s="8"/>
      <c r="M435" s="8"/>
      <c r="X435" s="8"/>
      <c r="AI435" s="8"/>
      <c r="AT435" s="8"/>
    </row>
    <row r="436">
      <c r="B436" s="8"/>
      <c r="M436" s="8"/>
      <c r="X436" s="8"/>
      <c r="AI436" s="8"/>
      <c r="AT436" s="8"/>
    </row>
    <row r="437">
      <c r="B437" s="8"/>
      <c r="M437" s="8"/>
      <c r="X437" s="8"/>
      <c r="AI437" s="8"/>
      <c r="AT437" s="8"/>
    </row>
    <row r="438">
      <c r="B438" s="8"/>
      <c r="M438" s="8"/>
      <c r="X438" s="8"/>
      <c r="AI438" s="8"/>
      <c r="AT438" s="8"/>
    </row>
    <row r="439">
      <c r="B439" s="8"/>
      <c r="M439" s="8"/>
      <c r="X439" s="8"/>
      <c r="AI439" s="8"/>
      <c r="AT439" s="8"/>
    </row>
    <row r="440">
      <c r="B440" s="8"/>
      <c r="M440" s="8"/>
      <c r="X440" s="8"/>
      <c r="AI440" s="8"/>
      <c r="AT440" s="8"/>
    </row>
    <row r="441">
      <c r="B441" s="8"/>
      <c r="M441" s="8"/>
      <c r="X441" s="8"/>
      <c r="AI441" s="8"/>
      <c r="AT441" s="8"/>
    </row>
    <row r="442">
      <c r="B442" s="8"/>
      <c r="M442" s="8"/>
      <c r="X442" s="8"/>
      <c r="AI442" s="8"/>
      <c r="AT442" s="8"/>
    </row>
    <row r="443">
      <c r="B443" s="8"/>
      <c r="M443" s="8"/>
      <c r="X443" s="8"/>
      <c r="AI443" s="8"/>
      <c r="AT443" s="8"/>
    </row>
    <row r="444">
      <c r="B444" s="8"/>
      <c r="M444" s="8"/>
      <c r="X444" s="8"/>
      <c r="AI444" s="8"/>
      <c r="AT444" s="8"/>
    </row>
    <row r="445">
      <c r="B445" s="8"/>
      <c r="M445" s="8"/>
      <c r="X445" s="8"/>
      <c r="AI445" s="8"/>
      <c r="AT445" s="8"/>
    </row>
    <row r="446">
      <c r="B446" s="8"/>
      <c r="M446" s="8"/>
      <c r="X446" s="8"/>
      <c r="AI446" s="8"/>
      <c r="AT446" s="8"/>
    </row>
    <row r="447">
      <c r="B447" s="8"/>
      <c r="M447" s="8"/>
      <c r="X447" s="8"/>
      <c r="AI447" s="8"/>
      <c r="AT447" s="8"/>
    </row>
    <row r="448">
      <c r="B448" s="8"/>
      <c r="M448" s="8"/>
      <c r="X448" s="8"/>
      <c r="AI448" s="8"/>
      <c r="AT448" s="8"/>
    </row>
    <row r="449">
      <c r="B449" s="8"/>
      <c r="M449" s="8"/>
      <c r="X449" s="8"/>
      <c r="AI449" s="8"/>
      <c r="AT449" s="8"/>
    </row>
    <row r="450">
      <c r="B450" s="8"/>
      <c r="M450" s="8"/>
      <c r="X450" s="8"/>
      <c r="AI450" s="8"/>
      <c r="AT450" s="8"/>
    </row>
    <row r="451">
      <c r="B451" s="8"/>
      <c r="M451" s="8"/>
      <c r="X451" s="8"/>
      <c r="AI451" s="8"/>
      <c r="AT451" s="8"/>
    </row>
    <row r="452">
      <c r="B452" s="8"/>
      <c r="M452" s="8"/>
      <c r="X452" s="8"/>
      <c r="AI452" s="8"/>
      <c r="AT452" s="8"/>
    </row>
    <row r="453">
      <c r="B453" s="8"/>
      <c r="M453" s="8"/>
      <c r="X453" s="8"/>
      <c r="AI453" s="8"/>
      <c r="AT453" s="8"/>
    </row>
    <row r="454">
      <c r="B454" s="8"/>
      <c r="M454" s="8"/>
      <c r="X454" s="8"/>
      <c r="AI454" s="8"/>
      <c r="AT454" s="8"/>
    </row>
    <row r="455">
      <c r="B455" s="8"/>
      <c r="M455" s="8"/>
      <c r="X455" s="8"/>
      <c r="AI455" s="8"/>
      <c r="AT455" s="8"/>
    </row>
    <row r="456">
      <c r="B456" s="8"/>
      <c r="M456" s="8"/>
      <c r="X456" s="8"/>
      <c r="AI456" s="8"/>
      <c r="AT456" s="8"/>
    </row>
    <row r="457">
      <c r="B457" s="8"/>
      <c r="M457" s="8"/>
      <c r="X457" s="8"/>
      <c r="AI457" s="8"/>
      <c r="AT457" s="8"/>
    </row>
    <row r="458">
      <c r="B458" s="8"/>
      <c r="M458" s="8"/>
      <c r="X458" s="8"/>
      <c r="AI458" s="8"/>
      <c r="AT458" s="8"/>
    </row>
    <row r="459">
      <c r="B459" s="8"/>
      <c r="M459" s="8"/>
      <c r="X459" s="8"/>
      <c r="AI459" s="8"/>
      <c r="AT459" s="8"/>
    </row>
    <row r="460">
      <c r="B460" s="8"/>
      <c r="M460" s="8"/>
      <c r="X460" s="8"/>
      <c r="AI460" s="8"/>
      <c r="AT460" s="8"/>
    </row>
    <row r="461">
      <c r="B461" s="8"/>
      <c r="M461" s="8"/>
      <c r="X461" s="8"/>
      <c r="AI461" s="8"/>
      <c r="AT461" s="8"/>
    </row>
    <row r="462">
      <c r="B462" s="8"/>
      <c r="M462" s="8"/>
      <c r="X462" s="8"/>
      <c r="AI462" s="8"/>
      <c r="AT462" s="8"/>
    </row>
    <row r="463">
      <c r="B463" s="8"/>
      <c r="M463" s="8"/>
      <c r="X463" s="8"/>
      <c r="AI463" s="8"/>
      <c r="AT463" s="8"/>
    </row>
    <row r="464">
      <c r="B464" s="8"/>
      <c r="M464" s="8"/>
      <c r="X464" s="8"/>
      <c r="AI464" s="8"/>
      <c r="AT464" s="8"/>
    </row>
    <row r="465">
      <c r="B465" s="8"/>
      <c r="M465" s="8"/>
      <c r="X465" s="8"/>
      <c r="AI465" s="8"/>
      <c r="AT465" s="8"/>
    </row>
    <row r="466">
      <c r="B466" s="8"/>
      <c r="M466" s="8"/>
      <c r="X466" s="8"/>
      <c r="AI466" s="8"/>
      <c r="AT466" s="8"/>
    </row>
    <row r="467">
      <c r="B467" s="8"/>
      <c r="M467" s="8"/>
      <c r="X467" s="8"/>
      <c r="AI467" s="8"/>
      <c r="AT467" s="8"/>
    </row>
    <row r="468">
      <c r="B468" s="8"/>
      <c r="M468" s="8"/>
      <c r="X468" s="8"/>
      <c r="AI468" s="8"/>
      <c r="AT468" s="8"/>
    </row>
    <row r="469">
      <c r="B469" s="8"/>
      <c r="M469" s="8"/>
      <c r="X469" s="8"/>
      <c r="AI469" s="8"/>
      <c r="AT469" s="8"/>
    </row>
    <row r="470">
      <c r="B470" s="8"/>
      <c r="M470" s="8"/>
      <c r="X470" s="8"/>
      <c r="AI470" s="8"/>
      <c r="AT470" s="8"/>
    </row>
    <row r="471">
      <c r="B471" s="8"/>
      <c r="M471" s="8"/>
      <c r="X471" s="8"/>
      <c r="AI471" s="8"/>
      <c r="AT471" s="8"/>
    </row>
    <row r="472">
      <c r="B472" s="8"/>
      <c r="M472" s="8"/>
      <c r="X472" s="8"/>
      <c r="AI472" s="8"/>
      <c r="AT472" s="8"/>
    </row>
    <row r="473">
      <c r="B473" s="8"/>
      <c r="M473" s="8"/>
      <c r="X473" s="8"/>
      <c r="AI473" s="8"/>
      <c r="AT473" s="8"/>
    </row>
    <row r="474">
      <c r="B474" s="8"/>
      <c r="M474" s="8"/>
      <c r="X474" s="8"/>
      <c r="AI474" s="8"/>
      <c r="AT474" s="8"/>
    </row>
    <row r="475">
      <c r="B475" s="8"/>
      <c r="M475" s="8"/>
      <c r="X475" s="8"/>
      <c r="AI475" s="8"/>
      <c r="AT475" s="8"/>
    </row>
    <row r="476">
      <c r="B476" s="8"/>
      <c r="M476" s="8"/>
      <c r="X476" s="8"/>
      <c r="AI476" s="8"/>
      <c r="AT476" s="8"/>
    </row>
    <row r="477">
      <c r="B477" s="8"/>
      <c r="M477" s="8"/>
      <c r="X477" s="8"/>
      <c r="AI477" s="8"/>
      <c r="AT477" s="8"/>
    </row>
    <row r="478">
      <c r="B478" s="8"/>
      <c r="M478" s="8"/>
      <c r="X478" s="8"/>
      <c r="AI478" s="8"/>
      <c r="AT478" s="8"/>
    </row>
    <row r="479">
      <c r="B479" s="8"/>
      <c r="M479" s="8"/>
      <c r="X479" s="8"/>
      <c r="AI479" s="8"/>
      <c r="AT479" s="8"/>
    </row>
    <row r="480">
      <c r="B480" s="8"/>
      <c r="M480" s="8"/>
      <c r="X480" s="8"/>
      <c r="AI480" s="8"/>
      <c r="AT480" s="8"/>
    </row>
    <row r="481">
      <c r="B481" s="8"/>
      <c r="M481" s="8"/>
      <c r="X481" s="8"/>
      <c r="AI481" s="8"/>
      <c r="AT481" s="8"/>
    </row>
    <row r="482">
      <c r="B482" s="8"/>
      <c r="M482" s="8"/>
      <c r="X482" s="8"/>
      <c r="AI482" s="8"/>
      <c r="AT482" s="8"/>
    </row>
    <row r="483">
      <c r="B483" s="8"/>
      <c r="M483" s="8"/>
      <c r="X483" s="8"/>
      <c r="AI483" s="8"/>
      <c r="AT483" s="8"/>
    </row>
    <row r="484">
      <c r="B484" s="8"/>
      <c r="M484" s="8"/>
      <c r="X484" s="8"/>
      <c r="AI484" s="8"/>
      <c r="AT484" s="8"/>
    </row>
    <row r="485">
      <c r="B485" s="8"/>
      <c r="M485" s="8"/>
      <c r="X485" s="8"/>
      <c r="AI485" s="8"/>
      <c r="AT485" s="8"/>
    </row>
    <row r="486">
      <c r="B486" s="8"/>
      <c r="M486" s="8"/>
      <c r="X486" s="8"/>
      <c r="AI486" s="8"/>
      <c r="AT486" s="8"/>
    </row>
    <row r="487">
      <c r="B487" s="8"/>
      <c r="M487" s="8"/>
      <c r="X487" s="8"/>
      <c r="AI487" s="8"/>
      <c r="AT487" s="8"/>
    </row>
    <row r="488">
      <c r="B488" s="8"/>
      <c r="M488" s="8"/>
      <c r="X488" s="8"/>
      <c r="AI488" s="8"/>
      <c r="AT488" s="8"/>
    </row>
    <row r="489">
      <c r="B489" s="8"/>
      <c r="M489" s="8"/>
      <c r="X489" s="8"/>
      <c r="AI489" s="8"/>
      <c r="AT489" s="8"/>
    </row>
    <row r="490">
      <c r="B490" s="8"/>
      <c r="M490" s="8"/>
      <c r="X490" s="8"/>
      <c r="AI490" s="8"/>
      <c r="AT490" s="8"/>
    </row>
    <row r="491">
      <c r="B491" s="8"/>
      <c r="M491" s="8"/>
      <c r="X491" s="8"/>
      <c r="AI491" s="8"/>
      <c r="AT491" s="8"/>
    </row>
    <row r="492">
      <c r="B492" s="8"/>
      <c r="M492" s="8"/>
      <c r="X492" s="8"/>
      <c r="AI492" s="8"/>
      <c r="AT492" s="8"/>
    </row>
    <row r="493">
      <c r="B493" s="8"/>
      <c r="M493" s="8"/>
      <c r="X493" s="8"/>
      <c r="AI493" s="8"/>
      <c r="AT493" s="8"/>
    </row>
    <row r="494">
      <c r="B494" s="8"/>
      <c r="M494" s="8"/>
      <c r="X494" s="8"/>
      <c r="AI494" s="8"/>
      <c r="AT494" s="8"/>
    </row>
    <row r="495">
      <c r="B495" s="8"/>
      <c r="M495" s="8"/>
      <c r="X495" s="8"/>
      <c r="AI495" s="8"/>
      <c r="AT495" s="8"/>
    </row>
    <row r="496">
      <c r="B496" s="8"/>
      <c r="M496" s="8"/>
      <c r="X496" s="8"/>
      <c r="AI496" s="8"/>
      <c r="AT496" s="8"/>
    </row>
    <row r="497">
      <c r="B497" s="8"/>
      <c r="M497" s="8"/>
      <c r="X497" s="8"/>
      <c r="AI497" s="8"/>
      <c r="AT497" s="8"/>
    </row>
    <row r="498">
      <c r="B498" s="8"/>
      <c r="M498" s="8"/>
      <c r="X498" s="8"/>
      <c r="AI498" s="8"/>
      <c r="AT498" s="8"/>
    </row>
    <row r="499">
      <c r="B499" s="8"/>
      <c r="M499" s="8"/>
      <c r="X499" s="8"/>
      <c r="AI499" s="8"/>
      <c r="AT499" s="8"/>
    </row>
    <row r="500">
      <c r="B500" s="8"/>
      <c r="M500" s="8"/>
      <c r="X500" s="8"/>
      <c r="AI500" s="8"/>
      <c r="AT500" s="8"/>
    </row>
    <row r="501">
      <c r="B501" s="8"/>
      <c r="M501" s="8"/>
      <c r="X501" s="8"/>
      <c r="AI501" s="8"/>
      <c r="AT501" s="8"/>
    </row>
    <row r="502">
      <c r="B502" s="8"/>
      <c r="M502" s="8"/>
      <c r="X502" s="8"/>
      <c r="AI502" s="8"/>
      <c r="AT502" s="8"/>
    </row>
    <row r="503">
      <c r="B503" s="8"/>
      <c r="M503" s="8"/>
      <c r="X503" s="8"/>
      <c r="AI503" s="8"/>
      <c r="AT503" s="8"/>
    </row>
    <row r="504">
      <c r="B504" s="8"/>
      <c r="M504" s="8"/>
      <c r="X504" s="8"/>
      <c r="AI504" s="8"/>
      <c r="AT504" s="8"/>
    </row>
    <row r="505">
      <c r="B505" s="8"/>
      <c r="M505" s="8"/>
      <c r="X505" s="8"/>
      <c r="AI505" s="8"/>
      <c r="AT505" s="8"/>
    </row>
    <row r="506">
      <c r="B506" s="8"/>
      <c r="M506" s="8"/>
      <c r="X506" s="8"/>
      <c r="AI506" s="8"/>
      <c r="AT506" s="8"/>
    </row>
    <row r="507">
      <c r="B507" s="8"/>
      <c r="M507" s="8"/>
      <c r="X507" s="8"/>
      <c r="AI507" s="8"/>
      <c r="AT507" s="8"/>
    </row>
    <row r="508">
      <c r="B508" s="8"/>
      <c r="M508" s="8"/>
      <c r="X508" s="8"/>
      <c r="AI508" s="8"/>
      <c r="AT508" s="8"/>
    </row>
    <row r="509">
      <c r="B509" s="8"/>
      <c r="M509" s="8"/>
      <c r="X509" s="8"/>
      <c r="AI509" s="8"/>
      <c r="AT509" s="8"/>
    </row>
    <row r="510">
      <c r="B510" s="8"/>
      <c r="M510" s="8"/>
      <c r="X510" s="8"/>
      <c r="AI510" s="8"/>
      <c r="AT510" s="8"/>
    </row>
    <row r="511">
      <c r="B511" s="8"/>
      <c r="M511" s="8"/>
      <c r="X511" s="8"/>
      <c r="AI511" s="8"/>
      <c r="AT511" s="8"/>
    </row>
    <row r="512">
      <c r="B512" s="8"/>
      <c r="M512" s="8"/>
      <c r="X512" s="8"/>
      <c r="AI512" s="8"/>
      <c r="AT512" s="8"/>
    </row>
    <row r="513">
      <c r="B513" s="8"/>
      <c r="M513" s="8"/>
      <c r="X513" s="8"/>
      <c r="AI513" s="8"/>
      <c r="AT513" s="8"/>
    </row>
    <row r="514">
      <c r="B514" s="8"/>
      <c r="M514" s="8"/>
      <c r="X514" s="8"/>
      <c r="AI514" s="8"/>
      <c r="AT514" s="8"/>
    </row>
    <row r="515">
      <c r="B515" s="8"/>
      <c r="M515" s="8"/>
      <c r="X515" s="8"/>
      <c r="AI515" s="8"/>
      <c r="AT515" s="8"/>
    </row>
    <row r="516">
      <c r="B516" s="8"/>
      <c r="M516" s="8"/>
      <c r="X516" s="8"/>
      <c r="AI516" s="8"/>
      <c r="AT516" s="8"/>
    </row>
    <row r="517">
      <c r="B517" s="8"/>
      <c r="M517" s="8"/>
      <c r="X517" s="8"/>
      <c r="AI517" s="8"/>
      <c r="AT517" s="8"/>
    </row>
    <row r="518">
      <c r="B518" s="8"/>
      <c r="M518" s="8"/>
      <c r="X518" s="8"/>
      <c r="AI518" s="8"/>
      <c r="AT518" s="8"/>
    </row>
    <row r="519">
      <c r="B519" s="8"/>
      <c r="M519" s="8"/>
      <c r="X519" s="8"/>
      <c r="AI519" s="8"/>
      <c r="AT519" s="8"/>
    </row>
    <row r="520">
      <c r="B520" s="8"/>
      <c r="M520" s="8"/>
      <c r="X520" s="8"/>
      <c r="AI520" s="8"/>
      <c r="AT520" s="8"/>
    </row>
    <row r="521">
      <c r="B521" s="8"/>
      <c r="M521" s="8"/>
      <c r="X521" s="8"/>
      <c r="AI521" s="8"/>
      <c r="AT521" s="8"/>
    </row>
    <row r="522">
      <c r="B522" s="8"/>
      <c r="M522" s="8"/>
      <c r="X522" s="8"/>
      <c r="AI522" s="8"/>
      <c r="AT522" s="8"/>
    </row>
    <row r="523">
      <c r="B523" s="8"/>
      <c r="M523" s="8"/>
      <c r="X523" s="8"/>
      <c r="AI523" s="8"/>
      <c r="AT523" s="8"/>
    </row>
    <row r="524">
      <c r="B524" s="8"/>
      <c r="M524" s="8"/>
      <c r="X524" s="8"/>
      <c r="AI524" s="8"/>
      <c r="AT524" s="8"/>
    </row>
    <row r="525">
      <c r="B525" s="8"/>
      <c r="M525" s="8"/>
      <c r="X525" s="8"/>
      <c r="AI525" s="8"/>
      <c r="AT525" s="8"/>
    </row>
    <row r="526">
      <c r="B526" s="8"/>
      <c r="M526" s="8"/>
      <c r="X526" s="8"/>
      <c r="AI526" s="8"/>
      <c r="AT526" s="8"/>
    </row>
    <row r="527">
      <c r="B527" s="8"/>
      <c r="M527" s="8"/>
      <c r="X527" s="8"/>
      <c r="AI527" s="8"/>
      <c r="AT527" s="8"/>
    </row>
    <row r="528">
      <c r="B528" s="8"/>
      <c r="M528" s="8"/>
      <c r="X528" s="8"/>
      <c r="AI528" s="8"/>
      <c r="AT528" s="8"/>
    </row>
    <row r="529">
      <c r="B529" s="8"/>
      <c r="M529" s="8"/>
      <c r="X529" s="8"/>
      <c r="AI529" s="8"/>
      <c r="AT529" s="8"/>
    </row>
    <row r="530">
      <c r="B530" s="8"/>
      <c r="M530" s="8"/>
      <c r="X530" s="8"/>
      <c r="AI530" s="8"/>
      <c r="AT530" s="8"/>
    </row>
    <row r="531">
      <c r="B531" s="8"/>
      <c r="M531" s="8"/>
      <c r="X531" s="8"/>
      <c r="AI531" s="8"/>
      <c r="AT531" s="8"/>
    </row>
    <row r="532">
      <c r="B532" s="8"/>
      <c r="M532" s="8"/>
      <c r="X532" s="8"/>
      <c r="AI532" s="8"/>
      <c r="AT532" s="8"/>
    </row>
    <row r="533">
      <c r="B533" s="8"/>
      <c r="M533" s="8"/>
      <c r="X533" s="8"/>
      <c r="AI533" s="8"/>
      <c r="AT533" s="8"/>
    </row>
    <row r="534">
      <c r="B534" s="8"/>
      <c r="M534" s="8"/>
      <c r="X534" s="8"/>
      <c r="AI534" s="8"/>
      <c r="AT534" s="8"/>
    </row>
    <row r="535">
      <c r="B535" s="8"/>
      <c r="M535" s="8"/>
      <c r="X535" s="8"/>
      <c r="AI535" s="8"/>
      <c r="AT535" s="8"/>
    </row>
    <row r="536">
      <c r="B536" s="8"/>
      <c r="M536" s="8"/>
      <c r="X536" s="8"/>
      <c r="AI536" s="8"/>
      <c r="AT536" s="8"/>
    </row>
    <row r="537">
      <c r="B537" s="8"/>
      <c r="M537" s="8"/>
      <c r="X537" s="8"/>
      <c r="AI537" s="8"/>
      <c r="AT537" s="8"/>
    </row>
    <row r="538">
      <c r="B538" s="8"/>
      <c r="M538" s="8"/>
      <c r="X538" s="8"/>
      <c r="AI538" s="8"/>
      <c r="AT538" s="8"/>
    </row>
    <row r="539">
      <c r="B539" s="8"/>
      <c r="M539" s="8"/>
      <c r="X539" s="8"/>
      <c r="AI539" s="8"/>
      <c r="AT539" s="8"/>
    </row>
    <row r="540">
      <c r="B540" s="8"/>
      <c r="M540" s="8"/>
      <c r="X540" s="8"/>
      <c r="AI540" s="8"/>
      <c r="AT540" s="8"/>
    </row>
    <row r="541">
      <c r="B541" s="8"/>
      <c r="M541" s="8"/>
      <c r="X541" s="8"/>
      <c r="AI541" s="8"/>
      <c r="AT541" s="8"/>
    </row>
    <row r="542">
      <c r="B542" s="8"/>
      <c r="M542" s="8"/>
      <c r="X542" s="8"/>
      <c r="AI542" s="8"/>
      <c r="AT542" s="8"/>
    </row>
    <row r="543">
      <c r="B543" s="8"/>
      <c r="M543" s="8"/>
      <c r="X543" s="8"/>
      <c r="AI543" s="8"/>
      <c r="AT543" s="8"/>
    </row>
    <row r="544">
      <c r="B544" s="8"/>
      <c r="M544" s="8"/>
      <c r="X544" s="8"/>
      <c r="AI544" s="8"/>
      <c r="AT544" s="8"/>
    </row>
    <row r="545">
      <c r="B545" s="8"/>
      <c r="M545" s="8"/>
      <c r="X545" s="8"/>
      <c r="AI545" s="8"/>
      <c r="AT545" s="8"/>
    </row>
    <row r="546">
      <c r="B546" s="8"/>
      <c r="M546" s="8"/>
      <c r="X546" s="8"/>
      <c r="AI546" s="8"/>
      <c r="AT546" s="8"/>
    </row>
    <row r="547">
      <c r="B547" s="8"/>
      <c r="M547" s="8"/>
      <c r="X547" s="8"/>
      <c r="AI547" s="8"/>
      <c r="AT547" s="8"/>
    </row>
    <row r="548">
      <c r="B548" s="8"/>
      <c r="M548" s="8"/>
      <c r="X548" s="8"/>
      <c r="AI548" s="8"/>
      <c r="AT548" s="8"/>
    </row>
    <row r="549">
      <c r="B549" s="8"/>
      <c r="M549" s="8"/>
      <c r="X549" s="8"/>
      <c r="AI549" s="8"/>
      <c r="AT549" s="8"/>
    </row>
    <row r="550">
      <c r="B550" s="8"/>
      <c r="M550" s="8"/>
      <c r="X550" s="8"/>
      <c r="AI550" s="8"/>
      <c r="AT550" s="8"/>
    </row>
    <row r="551">
      <c r="B551" s="8"/>
      <c r="M551" s="8"/>
      <c r="X551" s="8"/>
      <c r="AI551" s="8"/>
      <c r="AT551" s="8"/>
    </row>
    <row r="552">
      <c r="B552" s="8"/>
      <c r="M552" s="8"/>
      <c r="X552" s="8"/>
      <c r="AI552" s="8"/>
      <c r="AT552" s="8"/>
    </row>
    <row r="553">
      <c r="B553" s="8"/>
      <c r="M553" s="8"/>
      <c r="X553" s="8"/>
      <c r="AI553" s="8"/>
      <c r="AT553" s="8"/>
    </row>
    <row r="554">
      <c r="B554" s="8"/>
      <c r="M554" s="8"/>
      <c r="X554" s="8"/>
      <c r="AI554" s="8"/>
      <c r="AT554" s="8"/>
    </row>
    <row r="555">
      <c r="B555" s="8"/>
      <c r="M555" s="8"/>
      <c r="X555" s="8"/>
      <c r="AI555" s="8"/>
      <c r="AT555" s="8"/>
    </row>
    <row r="556">
      <c r="B556" s="8"/>
      <c r="M556" s="8"/>
      <c r="X556" s="8"/>
      <c r="AI556" s="8"/>
      <c r="AT556" s="8"/>
    </row>
    <row r="557">
      <c r="B557" s="8"/>
      <c r="M557" s="8"/>
      <c r="X557" s="8"/>
      <c r="AI557" s="8"/>
      <c r="AT557" s="8"/>
    </row>
    <row r="558">
      <c r="B558" s="8"/>
      <c r="M558" s="8"/>
      <c r="X558" s="8"/>
      <c r="AI558" s="8"/>
      <c r="AT558" s="8"/>
    </row>
    <row r="559">
      <c r="B559" s="8"/>
      <c r="M559" s="8"/>
      <c r="X559" s="8"/>
      <c r="AI559" s="8"/>
      <c r="AT559" s="8"/>
    </row>
    <row r="560">
      <c r="B560" s="8"/>
      <c r="M560" s="8"/>
      <c r="X560" s="8"/>
      <c r="AI560" s="8"/>
      <c r="AT560" s="8"/>
    </row>
    <row r="561">
      <c r="B561" s="8"/>
      <c r="M561" s="8"/>
      <c r="X561" s="8"/>
      <c r="AI561" s="8"/>
      <c r="AT561" s="8"/>
    </row>
    <row r="562">
      <c r="B562" s="8"/>
      <c r="M562" s="8"/>
      <c r="X562" s="8"/>
      <c r="AI562" s="8"/>
      <c r="AT562" s="8"/>
    </row>
    <row r="563">
      <c r="B563" s="8"/>
      <c r="M563" s="8"/>
      <c r="X563" s="8"/>
      <c r="AI563" s="8"/>
      <c r="AT563" s="8"/>
    </row>
    <row r="564">
      <c r="B564" s="8"/>
      <c r="M564" s="8"/>
      <c r="X564" s="8"/>
      <c r="AI564" s="8"/>
      <c r="AT564" s="8"/>
    </row>
    <row r="565">
      <c r="B565" s="8"/>
      <c r="M565" s="8"/>
      <c r="X565" s="8"/>
      <c r="AI565" s="8"/>
      <c r="AT565" s="8"/>
    </row>
    <row r="566">
      <c r="B566" s="8"/>
      <c r="M566" s="8"/>
      <c r="X566" s="8"/>
      <c r="AI566" s="8"/>
      <c r="AT566" s="8"/>
    </row>
    <row r="567">
      <c r="B567" s="8"/>
      <c r="M567" s="8"/>
      <c r="X567" s="8"/>
      <c r="AI567" s="8"/>
      <c r="AT567" s="8"/>
    </row>
    <row r="568">
      <c r="B568" s="8"/>
      <c r="M568" s="8"/>
      <c r="X568" s="8"/>
      <c r="AI568" s="8"/>
      <c r="AT568" s="8"/>
    </row>
    <row r="569">
      <c r="B569" s="8"/>
      <c r="M569" s="8"/>
      <c r="X569" s="8"/>
      <c r="AI569" s="8"/>
      <c r="AT569" s="8"/>
    </row>
    <row r="570">
      <c r="B570" s="8"/>
      <c r="M570" s="8"/>
      <c r="X570" s="8"/>
      <c r="AI570" s="8"/>
      <c r="AT570" s="8"/>
    </row>
    <row r="571">
      <c r="B571" s="8"/>
      <c r="M571" s="8"/>
      <c r="X571" s="8"/>
      <c r="AI571" s="8"/>
      <c r="AT571" s="8"/>
    </row>
    <row r="572">
      <c r="B572" s="8"/>
      <c r="M572" s="8"/>
      <c r="X572" s="8"/>
      <c r="AI572" s="8"/>
      <c r="AT572" s="8"/>
    </row>
    <row r="573">
      <c r="B573" s="8"/>
      <c r="M573" s="8"/>
      <c r="X573" s="8"/>
      <c r="AI573" s="8"/>
      <c r="AT573" s="8"/>
    </row>
    <row r="574">
      <c r="B574" s="8"/>
      <c r="M574" s="8"/>
      <c r="X574" s="8"/>
      <c r="AI574" s="8"/>
      <c r="AT574" s="8"/>
    </row>
    <row r="575">
      <c r="B575" s="8"/>
      <c r="M575" s="8"/>
      <c r="X575" s="8"/>
      <c r="AI575" s="8"/>
      <c r="AT575" s="8"/>
    </row>
    <row r="576">
      <c r="B576" s="8"/>
      <c r="M576" s="8"/>
      <c r="X576" s="8"/>
      <c r="AI576" s="8"/>
      <c r="AT576" s="8"/>
    </row>
    <row r="577">
      <c r="B577" s="8"/>
      <c r="M577" s="8"/>
      <c r="X577" s="8"/>
      <c r="AI577" s="8"/>
      <c r="AT577" s="8"/>
    </row>
    <row r="578">
      <c r="B578" s="8"/>
      <c r="M578" s="8"/>
      <c r="X578" s="8"/>
      <c r="AI578" s="8"/>
      <c r="AT578" s="8"/>
    </row>
    <row r="579">
      <c r="B579" s="8"/>
      <c r="M579" s="8"/>
      <c r="X579" s="8"/>
      <c r="AI579" s="8"/>
      <c r="AT579" s="8"/>
    </row>
    <row r="580">
      <c r="B580" s="8"/>
      <c r="M580" s="8"/>
      <c r="X580" s="8"/>
      <c r="AI580" s="8"/>
      <c r="AT580" s="8"/>
    </row>
    <row r="581">
      <c r="B581" s="8"/>
      <c r="M581" s="8"/>
      <c r="X581" s="8"/>
      <c r="AI581" s="8"/>
      <c r="AT581" s="8"/>
    </row>
    <row r="582">
      <c r="B582" s="8"/>
      <c r="M582" s="8"/>
      <c r="X582" s="8"/>
      <c r="AI582" s="8"/>
      <c r="AT582" s="8"/>
    </row>
    <row r="583">
      <c r="B583" s="8"/>
      <c r="M583" s="8"/>
      <c r="X583" s="8"/>
      <c r="AI583" s="8"/>
      <c r="AT583" s="8"/>
    </row>
    <row r="584">
      <c r="B584" s="8"/>
      <c r="M584" s="8"/>
      <c r="X584" s="8"/>
      <c r="AI584" s="8"/>
      <c r="AT584" s="8"/>
    </row>
    <row r="585">
      <c r="B585" s="8"/>
      <c r="M585" s="8"/>
      <c r="X585" s="8"/>
      <c r="AI585" s="8"/>
      <c r="AT585" s="8"/>
    </row>
    <row r="586">
      <c r="B586" s="8"/>
      <c r="M586" s="8"/>
      <c r="X586" s="8"/>
      <c r="AI586" s="8"/>
      <c r="AT586" s="8"/>
    </row>
    <row r="587">
      <c r="B587" s="8"/>
      <c r="M587" s="8"/>
      <c r="X587" s="8"/>
      <c r="AI587" s="8"/>
      <c r="AT587" s="8"/>
    </row>
    <row r="588">
      <c r="B588" s="8"/>
      <c r="M588" s="8"/>
      <c r="X588" s="8"/>
      <c r="AI588" s="8"/>
      <c r="AT588" s="8"/>
    </row>
    <row r="589">
      <c r="B589" s="8"/>
      <c r="M589" s="8"/>
      <c r="X589" s="8"/>
      <c r="AI589" s="8"/>
      <c r="AT589" s="8"/>
    </row>
    <row r="590">
      <c r="B590" s="8"/>
      <c r="M590" s="8"/>
      <c r="X590" s="8"/>
      <c r="AI590" s="8"/>
      <c r="AT590" s="8"/>
    </row>
    <row r="591">
      <c r="B591" s="8"/>
      <c r="M591" s="8"/>
      <c r="X591" s="8"/>
      <c r="AI591" s="8"/>
      <c r="AT591" s="8"/>
    </row>
    <row r="592">
      <c r="B592" s="8"/>
      <c r="M592" s="8"/>
      <c r="X592" s="8"/>
      <c r="AI592" s="8"/>
      <c r="AT592" s="8"/>
    </row>
    <row r="593">
      <c r="B593" s="8"/>
      <c r="M593" s="8"/>
      <c r="X593" s="8"/>
      <c r="AI593" s="8"/>
      <c r="AT593" s="8"/>
    </row>
    <row r="594">
      <c r="B594" s="8"/>
      <c r="M594" s="8"/>
      <c r="X594" s="8"/>
      <c r="AI594" s="8"/>
      <c r="AT594" s="8"/>
    </row>
    <row r="595">
      <c r="B595" s="8"/>
      <c r="M595" s="8"/>
      <c r="X595" s="8"/>
      <c r="AI595" s="8"/>
      <c r="AT595" s="8"/>
    </row>
    <row r="596">
      <c r="B596" s="8"/>
      <c r="M596" s="8"/>
      <c r="X596" s="8"/>
      <c r="AI596" s="8"/>
      <c r="AT596" s="8"/>
    </row>
    <row r="597">
      <c r="B597" s="8"/>
      <c r="M597" s="8"/>
      <c r="X597" s="8"/>
      <c r="AI597" s="8"/>
      <c r="AT597" s="8"/>
    </row>
    <row r="598">
      <c r="B598" s="8"/>
      <c r="M598" s="8"/>
      <c r="X598" s="8"/>
      <c r="AI598" s="8"/>
      <c r="AT598" s="8"/>
    </row>
    <row r="599">
      <c r="B599" s="8"/>
      <c r="M599" s="8"/>
      <c r="X599" s="8"/>
      <c r="AI599" s="8"/>
      <c r="AT599" s="8"/>
    </row>
    <row r="600">
      <c r="B600" s="8"/>
      <c r="M600" s="8"/>
      <c r="X600" s="8"/>
      <c r="AI600" s="8"/>
      <c r="AT600" s="8"/>
    </row>
    <row r="601">
      <c r="B601" s="8"/>
      <c r="M601" s="8"/>
      <c r="X601" s="8"/>
      <c r="AI601" s="8"/>
      <c r="AT601" s="8"/>
    </row>
    <row r="602">
      <c r="B602" s="8"/>
      <c r="M602" s="8"/>
      <c r="X602" s="8"/>
      <c r="AI602" s="8"/>
      <c r="AT602" s="8"/>
    </row>
    <row r="603">
      <c r="B603" s="8"/>
      <c r="M603" s="8"/>
      <c r="X603" s="8"/>
      <c r="AI603" s="8"/>
      <c r="AT603" s="8"/>
    </row>
    <row r="604">
      <c r="B604" s="8"/>
      <c r="M604" s="8"/>
      <c r="X604" s="8"/>
      <c r="AI604" s="8"/>
      <c r="AT604" s="8"/>
    </row>
    <row r="605">
      <c r="B605" s="8"/>
      <c r="M605" s="8"/>
      <c r="X605" s="8"/>
      <c r="AI605" s="8"/>
      <c r="AT605" s="8"/>
    </row>
    <row r="606">
      <c r="B606" s="8"/>
      <c r="M606" s="8"/>
      <c r="X606" s="8"/>
      <c r="AI606" s="8"/>
      <c r="AT606" s="8"/>
    </row>
    <row r="607">
      <c r="B607" s="8"/>
      <c r="M607" s="8"/>
      <c r="X607" s="8"/>
      <c r="AI607" s="8"/>
      <c r="AT607" s="8"/>
    </row>
    <row r="608">
      <c r="B608" s="8"/>
      <c r="M608" s="8"/>
      <c r="X608" s="8"/>
      <c r="AI608" s="8"/>
      <c r="AT608" s="8"/>
    </row>
    <row r="609">
      <c r="B609" s="8"/>
      <c r="M609" s="8"/>
      <c r="X609" s="8"/>
      <c r="AI609" s="8"/>
      <c r="AT609" s="8"/>
    </row>
    <row r="610">
      <c r="B610" s="8"/>
      <c r="M610" s="8"/>
      <c r="X610" s="8"/>
      <c r="AI610" s="8"/>
      <c r="AT610" s="8"/>
    </row>
    <row r="611">
      <c r="B611" s="8"/>
      <c r="M611" s="8"/>
      <c r="X611" s="8"/>
      <c r="AI611" s="8"/>
      <c r="AT611" s="8"/>
    </row>
    <row r="612">
      <c r="B612" s="8"/>
      <c r="M612" s="8"/>
      <c r="X612" s="8"/>
      <c r="AI612" s="8"/>
      <c r="AT612" s="8"/>
    </row>
    <row r="613">
      <c r="B613" s="8"/>
      <c r="M613" s="8"/>
      <c r="X613" s="8"/>
      <c r="AI613" s="8"/>
      <c r="AT613" s="8"/>
    </row>
    <row r="614">
      <c r="B614" s="8"/>
      <c r="M614" s="8"/>
      <c r="X614" s="8"/>
      <c r="AI614" s="8"/>
      <c r="AT614" s="8"/>
    </row>
    <row r="615">
      <c r="B615" s="8"/>
      <c r="M615" s="8"/>
      <c r="X615" s="8"/>
      <c r="AI615" s="8"/>
      <c r="AT615" s="8"/>
    </row>
    <row r="616">
      <c r="B616" s="8"/>
      <c r="M616" s="8"/>
      <c r="X616" s="8"/>
      <c r="AI616" s="8"/>
      <c r="AT616" s="8"/>
    </row>
    <row r="617">
      <c r="B617" s="8"/>
      <c r="M617" s="8"/>
      <c r="X617" s="8"/>
      <c r="AI617" s="8"/>
      <c r="AT617" s="8"/>
    </row>
    <row r="618">
      <c r="B618" s="8"/>
      <c r="M618" s="8"/>
      <c r="X618" s="8"/>
      <c r="AI618" s="8"/>
      <c r="AT618" s="8"/>
    </row>
    <row r="619">
      <c r="B619" s="8"/>
      <c r="M619" s="8"/>
      <c r="X619" s="8"/>
      <c r="AI619" s="8"/>
      <c r="AT619" s="8"/>
    </row>
    <row r="620">
      <c r="B620" s="8"/>
      <c r="M620" s="8"/>
      <c r="X620" s="8"/>
      <c r="AI620" s="8"/>
      <c r="AT620" s="8"/>
    </row>
    <row r="621">
      <c r="B621" s="8"/>
      <c r="M621" s="8"/>
      <c r="X621" s="8"/>
      <c r="AI621" s="8"/>
      <c r="AT621" s="8"/>
    </row>
    <row r="622">
      <c r="B622" s="8"/>
      <c r="M622" s="8"/>
      <c r="X622" s="8"/>
      <c r="AI622" s="8"/>
      <c r="AT622" s="8"/>
    </row>
    <row r="623">
      <c r="B623" s="8"/>
      <c r="M623" s="8"/>
      <c r="X623" s="8"/>
      <c r="AI623" s="8"/>
      <c r="AT623" s="8"/>
    </row>
    <row r="624">
      <c r="B624" s="8"/>
      <c r="M624" s="8"/>
      <c r="X624" s="8"/>
      <c r="AI624" s="8"/>
      <c r="AT624" s="8"/>
    </row>
    <row r="625">
      <c r="B625" s="8"/>
      <c r="M625" s="8"/>
      <c r="X625" s="8"/>
      <c r="AI625" s="8"/>
      <c r="AT625" s="8"/>
    </row>
    <row r="626">
      <c r="B626" s="8"/>
      <c r="M626" s="8"/>
      <c r="X626" s="8"/>
      <c r="AI626" s="8"/>
      <c r="AT626" s="8"/>
    </row>
    <row r="627">
      <c r="B627" s="8"/>
      <c r="M627" s="8"/>
      <c r="X627" s="8"/>
      <c r="AI627" s="8"/>
      <c r="AT627" s="8"/>
    </row>
    <row r="628">
      <c r="B628" s="8"/>
      <c r="M628" s="8"/>
      <c r="X628" s="8"/>
      <c r="AI628" s="8"/>
      <c r="AT628" s="8"/>
    </row>
    <row r="629">
      <c r="B629" s="8"/>
      <c r="M629" s="8"/>
      <c r="X629" s="8"/>
      <c r="AI629" s="8"/>
      <c r="AT629" s="8"/>
    </row>
    <row r="630">
      <c r="B630" s="8"/>
      <c r="M630" s="8"/>
      <c r="X630" s="8"/>
      <c r="AI630" s="8"/>
      <c r="AT630" s="8"/>
    </row>
    <row r="631">
      <c r="B631" s="8"/>
      <c r="M631" s="8"/>
      <c r="X631" s="8"/>
      <c r="AI631" s="8"/>
      <c r="AT631" s="8"/>
    </row>
    <row r="632">
      <c r="B632" s="8"/>
      <c r="M632" s="8"/>
      <c r="X632" s="8"/>
      <c r="AI632" s="8"/>
      <c r="AT632" s="8"/>
    </row>
    <row r="633">
      <c r="B633" s="8"/>
      <c r="M633" s="8"/>
      <c r="X633" s="8"/>
      <c r="AI633" s="8"/>
      <c r="AT633" s="8"/>
    </row>
    <row r="634">
      <c r="B634" s="8"/>
      <c r="M634" s="8"/>
      <c r="X634" s="8"/>
      <c r="AI634" s="8"/>
      <c r="AT634" s="8"/>
    </row>
    <row r="635">
      <c r="B635" s="8"/>
      <c r="M635" s="8"/>
      <c r="X635" s="8"/>
      <c r="AI635" s="8"/>
      <c r="AT635" s="8"/>
    </row>
    <row r="636">
      <c r="B636" s="8"/>
      <c r="M636" s="8"/>
      <c r="X636" s="8"/>
      <c r="AI636" s="8"/>
      <c r="AT636" s="8"/>
    </row>
    <row r="637">
      <c r="B637" s="8"/>
      <c r="M637" s="8"/>
      <c r="X637" s="8"/>
      <c r="AI637" s="8"/>
      <c r="AT637" s="8"/>
    </row>
    <row r="638">
      <c r="B638" s="8"/>
      <c r="M638" s="8"/>
      <c r="X638" s="8"/>
      <c r="AI638" s="8"/>
      <c r="AT638" s="8"/>
    </row>
    <row r="639">
      <c r="B639" s="8"/>
      <c r="M639" s="8"/>
      <c r="X639" s="8"/>
      <c r="AI639" s="8"/>
      <c r="AT639" s="8"/>
    </row>
    <row r="640">
      <c r="B640" s="8"/>
      <c r="M640" s="8"/>
      <c r="X640" s="8"/>
      <c r="AI640" s="8"/>
      <c r="AT640" s="8"/>
    </row>
    <row r="641">
      <c r="B641" s="8"/>
      <c r="M641" s="8"/>
      <c r="X641" s="8"/>
      <c r="AI641" s="8"/>
      <c r="AT641" s="8"/>
    </row>
    <row r="642">
      <c r="B642" s="8"/>
      <c r="M642" s="8"/>
      <c r="X642" s="8"/>
      <c r="AI642" s="8"/>
      <c r="AT642" s="8"/>
    </row>
    <row r="643">
      <c r="B643" s="8"/>
      <c r="M643" s="8"/>
      <c r="X643" s="8"/>
      <c r="AI643" s="8"/>
      <c r="AT643" s="8"/>
    </row>
    <row r="644">
      <c r="B644" s="8"/>
      <c r="M644" s="8"/>
      <c r="X644" s="8"/>
      <c r="AI644" s="8"/>
      <c r="AT644" s="8"/>
    </row>
    <row r="645">
      <c r="B645" s="8"/>
      <c r="M645" s="8"/>
      <c r="X645" s="8"/>
      <c r="AI645" s="8"/>
      <c r="AT645" s="8"/>
    </row>
    <row r="646">
      <c r="B646" s="8"/>
      <c r="M646" s="8"/>
      <c r="X646" s="8"/>
      <c r="AI646" s="8"/>
      <c r="AT646" s="8"/>
    </row>
    <row r="647">
      <c r="B647" s="8"/>
      <c r="M647" s="8"/>
      <c r="X647" s="8"/>
      <c r="AI647" s="8"/>
      <c r="AT647" s="8"/>
    </row>
    <row r="648">
      <c r="B648" s="8"/>
      <c r="M648" s="8"/>
      <c r="X648" s="8"/>
      <c r="AI648" s="8"/>
      <c r="AT648" s="8"/>
    </row>
    <row r="649">
      <c r="B649" s="8"/>
      <c r="M649" s="8"/>
      <c r="X649" s="8"/>
      <c r="AI649" s="8"/>
      <c r="AT649" s="8"/>
    </row>
    <row r="650">
      <c r="B650" s="8"/>
      <c r="M650" s="8"/>
      <c r="X650" s="8"/>
      <c r="AI650" s="8"/>
      <c r="AT650" s="8"/>
    </row>
    <row r="651">
      <c r="B651" s="8"/>
      <c r="M651" s="8"/>
      <c r="X651" s="8"/>
      <c r="AI651" s="8"/>
      <c r="AT651" s="8"/>
    </row>
    <row r="652">
      <c r="B652" s="8"/>
      <c r="M652" s="8"/>
      <c r="X652" s="8"/>
      <c r="AI652" s="8"/>
      <c r="AT652" s="8"/>
    </row>
    <row r="653">
      <c r="B653" s="8"/>
      <c r="M653" s="8"/>
      <c r="X653" s="8"/>
      <c r="AI653" s="8"/>
      <c r="AT653" s="8"/>
    </row>
    <row r="654">
      <c r="B654" s="8"/>
      <c r="M654" s="8"/>
      <c r="X654" s="8"/>
      <c r="AI654" s="8"/>
      <c r="AT654" s="8"/>
    </row>
    <row r="655">
      <c r="B655" s="8"/>
      <c r="M655" s="8"/>
      <c r="X655" s="8"/>
      <c r="AI655" s="8"/>
      <c r="AT655" s="8"/>
    </row>
    <row r="656">
      <c r="B656" s="8"/>
      <c r="M656" s="8"/>
      <c r="X656" s="8"/>
      <c r="AI656" s="8"/>
      <c r="AT656" s="8"/>
    </row>
    <row r="657">
      <c r="B657" s="8"/>
      <c r="M657" s="8"/>
      <c r="X657" s="8"/>
      <c r="AI657" s="8"/>
      <c r="AT657" s="8"/>
    </row>
    <row r="658">
      <c r="B658" s="8"/>
      <c r="M658" s="8"/>
      <c r="X658" s="8"/>
      <c r="AI658" s="8"/>
      <c r="AT658" s="8"/>
    </row>
    <row r="659">
      <c r="B659" s="8"/>
      <c r="M659" s="8"/>
      <c r="X659" s="8"/>
      <c r="AI659" s="8"/>
      <c r="AT659" s="8"/>
    </row>
    <row r="660">
      <c r="B660" s="8"/>
      <c r="M660" s="8"/>
      <c r="X660" s="8"/>
      <c r="AI660" s="8"/>
      <c r="AT660" s="8"/>
    </row>
    <row r="661">
      <c r="B661" s="8"/>
      <c r="M661" s="8"/>
      <c r="X661" s="8"/>
      <c r="AI661" s="8"/>
      <c r="AT661" s="8"/>
    </row>
    <row r="662">
      <c r="B662" s="8"/>
      <c r="M662" s="8"/>
      <c r="X662" s="8"/>
      <c r="AI662" s="8"/>
      <c r="AT662" s="8"/>
    </row>
    <row r="663">
      <c r="B663" s="8"/>
      <c r="M663" s="8"/>
      <c r="X663" s="8"/>
      <c r="AI663" s="8"/>
      <c r="AT663" s="8"/>
    </row>
    <row r="664">
      <c r="B664" s="8"/>
      <c r="M664" s="8"/>
      <c r="X664" s="8"/>
      <c r="AI664" s="8"/>
      <c r="AT664" s="8"/>
    </row>
    <row r="665">
      <c r="B665" s="8"/>
      <c r="M665" s="8"/>
      <c r="X665" s="8"/>
      <c r="AI665" s="8"/>
      <c r="AT665" s="8"/>
    </row>
    <row r="666">
      <c r="B666" s="8"/>
      <c r="M666" s="8"/>
      <c r="X666" s="8"/>
      <c r="AI666" s="8"/>
      <c r="AT666" s="8"/>
    </row>
    <row r="667">
      <c r="B667" s="8"/>
      <c r="M667" s="8"/>
      <c r="X667" s="8"/>
      <c r="AI667" s="8"/>
      <c r="AT667" s="8"/>
    </row>
    <row r="668">
      <c r="B668" s="8"/>
      <c r="M668" s="8"/>
      <c r="X668" s="8"/>
      <c r="AI668" s="8"/>
      <c r="AT668" s="8"/>
    </row>
    <row r="669">
      <c r="B669" s="8"/>
      <c r="M669" s="8"/>
      <c r="X669" s="8"/>
      <c r="AI669" s="8"/>
      <c r="AT669" s="8"/>
    </row>
    <row r="670">
      <c r="B670" s="8"/>
      <c r="M670" s="8"/>
      <c r="X670" s="8"/>
      <c r="AI670" s="8"/>
      <c r="AT670" s="8"/>
    </row>
    <row r="671">
      <c r="B671" s="8"/>
      <c r="M671" s="8"/>
      <c r="X671" s="8"/>
      <c r="AI671" s="8"/>
      <c r="AT671" s="8"/>
    </row>
    <row r="672">
      <c r="B672" s="8"/>
      <c r="M672" s="8"/>
      <c r="X672" s="8"/>
      <c r="AI672" s="8"/>
      <c r="AT672" s="8"/>
    </row>
    <row r="673">
      <c r="B673" s="8"/>
      <c r="M673" s="8"/>
      <c r="X673" s="8"/>
      <c r="AI673" s="8"/>
      <c r="AT673" s="8"/>
    </row>
    <row r="674">
      <c r="B674" s="8"/>
      <c r="M674" s="8"/>
      <c r="X674" s="8"/>
      <c r="AI674" s="8"/>
      <c r="AT674" s="8"/>
    </row>
    <row r="675">
      <c r="B675" s="8"/>
      <c r="M675" s="8"/>
      <c r="X675" s="8"/>
      <c r="AI675" s="8"/>
      <c r="AT675" s="8"/>
    </row>
    <row r="676">
      <c r="B676" s="8"/>
      <c r="M676" s="8"/>
      <c r="X676" s="8"/>
      <c r="AI676" s="8"/>
      <c r="AT676" s="8"/>
    </row>
    <row r="677">
      <c r="B677" s="8"/>
      <c r="M677" s="8"/>
      <c r="X677" s="8"/>
      <c r="AI677" s="8"/>
      <c r="AT677" s="8"/>
    </row>
    <row r="678">
      <c r="B678" s="8"/>
      <c r="M678" s="8"/>
      <c r="X678" s="8"/>
      <c r="AI678" s="8"/>
      <c r="AT678" s="8"/>
    </row>
    <row r="679">
      <c r="B679" s="8"/>
      <c r="M679" s="8"/>
      <c r="X679" s="8"/>
      <c r="AI679" s="8"/>
      <c r="AT679" s="8"/>
    </row>
    <row r="680">
      <c r="B680" s="8"/>
      <c r="M680" s="8"/>
      <c r="X680" s="8"/>
      <c r="AI680" s="8"/>
      <c r="AT680" s="8"/>
    </row>
    <row r="681">
      <c r="B681" s="8"/>
      <c r="M681" s="8"/>
      <c r="X681" s="8"/>
      <c r="AI681" s="8"/>
      <c r="AT681" s="8"/>
    </row>
    <row r="682">
      <c r="B682" s="8"/>
      <c r="M682" s="8"/>
      <c r="X682" s="8"/>
      <c r="AI682" s="8"/>
      <c r="AT682" s="8"/>
    </row>
    <row r="683">
      <c r="B683" s="8"/>
      <c r="M683" s="8"/>
      <c r="X683" s="8"/>
      <c r="AI683" s="8"/>
      <c r="AT683" s="8"/>
    </row>
    <row r="684">
      <c r="B684" s="8"/>
      <c r="M684" s="8"/>
      <c r="X684" s="8"/>
      <c r="AI684" s="8"/>
      <c r="AT684" s="8"/>
    </row>
    <row r="685">
      <c r="B685" s="8"/>
      <c r="M685" s="8"/>
      <c r="X685" s="8"/>
      <c r="AI685" s="8"/>
      <c r="AT685" s="8"/>
    </row>
    <row r="686">
      <c r="B686" s="8"/>
      <c r="M686" s="8"/>
      <c r="X686" s="8"/>
      <c r="AI686" s="8"/>
      <c r="AT686" s="8"/>
    </row>
    <row r="687">
      <c r="B687" s="8"/>
      <c r="M687" s="8"/>
      <c r="X687" s="8"/>
      <c r="AI687" s="8"/>
      <c r="AT687" s="8"/>
    </row>
    <row r="688">
      <c r="B688" s="8"/>
      <c r="M688" s="8"/>
      <c r="X688" s="8"/>
      <c r="AI688" s="8"/>
      <c r="AT688" s="8"/>
    </row>
    <row r="689">
      <c r="B689" s="8"/>
      <c r="M689" s="8"/>
      <c r="X689" s="8"/>
      <c r="AI689" s="8"/>
      <c r="AT689" s="8"/>
    </row>
    <row r="690">
      <c r="B690" s="8"/>
      <c r="M690" s="8"/>
      <c r="X690" s="8"/>
      <c r="AI690" s="8"/>
      <c r="AT690" s="8"/>
    </row>
    <row r="691">
      <c r="B691" s="8"/>
      <c r="M691" s="8"/>
      <c r="X691" s="8"/>
      <c r="AI691" s="8"/>
      <c r="AT691" s="8"/>
    </row>
    <row r="692">
      <c r="B692" s="8"/>
      <c r="M692" s="8"/>
      <c r="X692" s="8"/>
      <c r="AI692" s="8"/>
      <c r="AT692" s="8"/>
    </row>
    <row r="693">
      <c r="B693" s="8"/>
      <c r="M693" s="8"/>
      <c r="X693" s="8"/>
      <c r="AI693" s="8"/>
      <c r="AT693" s="8"/>
    </row>
    <row r="694">
      <c r="B694" s="8"/>
      <c r="M694" s="8"/>
      <c r="X694" s="8"/>
      <c r="AI694" s="8"/>
      <c r="AT694" s="8"/>
    </row>
    <row r="695">
      <c r="B695" s="8"/>
      <c r="M695" s="8"/>
      <c r="X695" s="8"/>
      <c r="AI695" s="8"/>
      <c r="AT695" s="8"/>
    </row>
    <row r="696">
      <c r="B696" s="8"/>
      <c r="M696" s="8"/>
      <c r="X696" s="8"/>
      <c r="AI696" s="8"/>
      <c r="AT696" s="8"/>
    </row>
    <row r="697">
      <c r="B697" s="8"/>
      <c r="M697" s="8"/>
      <c r="X697" s="8"/>
      <c r="AI697" s="8"/>
      <c r="AT697" s="8"/>
    </row>
    <row r="698">
      <c r="B698" s="8"/>
      <c r="M698" s="8"/>
      <c r="X698" s="8"/>
      <c r="AI698" s="8"/>
      <c r="AT698" s="8"/>
    </row>
    <row r="699">
      <c r="B699" s="8"/>
      <c r="M699" s="8"/>
      <c r="X699" s="8"/>
      <c r="AI699" s="8"/>
      <c r="AT699" s="8"/>
    </row>
    <row r="700">
      <c r="B700" s="8"/>
      <c r="M700" s="8"/>
      <c r="X700" s="8"/>
      <c r="AI700" s="8"/>
      <c r="AT700" s="8"/>
    </row>
    <row r="701">
      <c r="B701" s="8"/>
      <c r="M701" s="8"/>
      <c r="X701" s="8"/>
      <c r="AI701" s="8"/>
      <c r="AT701" s="8"/>
    </row>
    <row r="702">
      <c r="B702" s="8"/>
      <c r="M702" s="8"/>
      <c r="X702" s="8"/>
      <c r="AI702" s="8"/>
      <c r="AT702" s="8"/>
    </row>
    <row r="703">
      <c r="B703" s="8"/>
      <c r="M703" s="8"/>
      <c r="X703" s="8"/>
      <c r="AI703" s="8"/>
      <c r="AT703" s="8"/>
    </row>
    <row r="704">
      <c r="B704" s="8"/>
      <c r="M704" s="8"/>
      <c r="X704" s="8"/>
      <c r="AI704" s="8"/>
      <c r="AT704" s="8"/>
    </row>
    <row r="705">
      <c r="B705" s="8"/>
      <c r="M705" s="8"/>
      <c r="X705" s="8"/>
      <c r="AI705" s="8"/>
      <c r="AT705" s="8"/>
    </row>
    <row r="706">
      <c r="B706" s="8"/>
      <c r="M706" s="8"/>
      <c r="X706" s="8"/>
      <c r="AI706" s="8"/>
      <c r="AT706" s="8"/>
    </row>
    <row r="707">
      <c r="B707" s="8"/>
      <c r="M707" s="8"/>
      <c r="X707" s="8"/>
      <c r="AI707" s="8"/>
      <c r="AT707" s="8"/>
    </row>
    <row r="708">
      <c r="B708" s="8"/>
      <c r="M708" s="8"/>
      <c r="X708" s="8"/>
      <c r="AI708" s="8"/>
      <c r="AT708" s="8"/>
    </row>
    <row r="709">
      <c r="B709" s="8"/>
      <c r="M709" s="8"/>
      <c r="X709" s="8"/>
      <c r="AI709" s="8"/>
      <c r="AT709" s="8"/>
    </row>
    <row r="710">
      <c r="B710" s="8"/>
      <c r="M710" s="8"/>
      <c r="X710" s="8"/>
      <c r="AI710" s="8"/>
      <c r="AT710" s="8"/>
    </row>
    <row r="711">
      <c r="B711" s="8"/>
      <c r="M711" s="8"/>
      <c r="X711" s="8"/>
      <c r="AI711" s="8"/>
      <c r="AT711" s="8"/>
    </row>
    <row r="712">
      <c r="B712" s="8"/>
      <c r="M712" s="8"/>
      <c r="X712" s="8"/>
      <c r="AI712" s="8"/>
      <c r="AT712" s="8"/>
    </row>
    <row r="713">
      <c r="B713" s="8"/>
      <c r="M713" s="8"/>
      <c r="X713" s="8"/>
      <c r="AI713" s="8"/>
      <c r="AT713" s="8"/>
    </row>
    <row r="714">
      <c r="B714" s="8"/>
      <c r="M714" s="8"/>
      <c r="X714" s="8"/>
      <c r="AI714" s="8"/>
      <c r="AT714" s="8"/>
    </row>
    <row r="715">
      <c r="B715" s="8"/>
      <c r="M715" s="8"/>
      <c r="X715" s="8"/>
      <c r="AI715" s="8"/>
      <c r="AT715" s="8"/>
    </row>
    <row r="716">
      <c r="B716" s="8"/>
      <c r="M716" s="8"/>
      <c r="X716" s="8"/>
      <c r="AI716" s="8"/>
      <c r="AT716" s="8"/>
    </row>
    <row r="717">
      <c r="B717" s="8"/>
      <c r="M717" s="8"/>
      <c r="X717" s="8"/>
      <c r="AI717" s="8"/>
      <c r="AT717" s="8"/>
    </row>
    <row r="718">
      <c r="B718" s="8"/>
      <c r="M718" s="8"/>
      <c r="X718" s="8"/>
      <c r="AI718" s="8"/>
      <c r="AT718" s="8"/>
    </row>
    <row r="719">
      <c r="B719" s="8"/>
      <c r="M719" s="8"/>
      <c r="X719" s="8"/>
      <c r="AI719" s="8"/>
      <c r="AT719" s="8"/>
    </row>
    <row r="720">
      <c r="B720" s="8"/>
      <c r="M720" s="8"/>
      <c r="X720" s="8"/>
      <c r="AI720" s="8"/>
      <c r="AT720" s="8"/>
    </row>
    <row r="721">
      <c r="B721" s="8"/>
      <c r="M721" s="8"/>
      <c r="X721" s="8"/>
      <c r="AI721" s="8"/>
      <c r="AT721" s="8"/>
    </row>
    <row r="722">
      <c r="B722" s="8"/>
      <c r="M722" s="8"/>
      <c r="X722" s="8"/>
      <c r="AI722" s="8"/>
      <c r="AT722" s="8"/>
    </row>
    <row r="723">
      <c r="B723" s="8"/>
      <c r="M723" s="8"/>
      <c r="X723" s="8"/>
      <c r="AI723" s="8"/>
      <c r="AT723" s="8"/>
    </row>
    <row r="724">
      <c r="B724" s="8"/>
      <c r="M724" s="8"/>
      <c r="X724" s="8"/>
      <c r="AI724" s="8"/>
      <c r="AT724" s="8"/>
    </row>
    <row r="725">
      <c r="B725" s="8"/>
      <c r="M725" s="8"/>
      <c r="X725" s="8"/>
      <c r="AI725" s="8"/>
      <c r="AT725" s="8"/>
    </row>
    <row r="726">
      <c r="B726" s="8"/>
      <c r="M726" s="8"/>
      <c r="X726" s="8"/>
      <c r="AI726" s="8"/>
      <c r="AT726" s="8"/>
    </row>
    <row r="727">
      <c r="B727" s="8"/>
      <c r="M727" s="8"/>
      <c r="X727" s="8"/>
      <c r="AI727" s="8"/>
      <c r="AT727" s="8"/>
    </row>
    <row r="728">
      <c r="B728" s="8"/>
      <c r="M728" s="8"/>
      <c r="X728" s="8"/>
      <c r="AI728" s="8"/>
      <c r="AT728" s="8"/>
    </row>
    <row r="729">
      <c r="B729" s="8"/>
      <c r="M729" s="8"/>
      <c r="X729" s="8"/>
      <c r="AI729" s="8"/>
      <c r="AT729" s="8"/>
    </row>
    <row r="730">
      <c r="B730" s="8"/>
      <c r="M730" s="8"/>
      <c r="X730" s="8"/>
      <c r="AI730" s="8"/>
      <c r="AT730" s="8"/>
    </row>
    <row r="731">
      <c r="B731" s="8"/>
      <c r="M731" s="8"/>
      <c r="X731" s="8"/>
      <c r="AI731" s="8"/>
      <c r="AT731" s="8"/>
    </row>
    <row r="732">
      <c r="B732" s="8"/>
      <c r="M732" s="8"/>
      <c r="X732" s="8"/>
      <c r="AI732" s="8"/>
      <c r="AT732" s="8"/>
    </row>
    <row r="733">
      <c r="B733" s="8"/>
      <c r="M733" s="8"/>
      <c r="X733" s="8"/>
      <c r="AI733" s="8"/>
      <c r="AT733" s="8"/>
    </row>
    <row r="734">
      <c r="B734" s="8"/>
      <c r="M734" s="8"/>
      <c r="X734" s="8"/>
      <c r="AI734" s="8"/>
      <c r="AT734" s="8"/>
    </row>
    <row r="735">
      <c r="B735" s="8"/>
      <c r="M735" s="8"/>
      <c r="X735" s="8"/>
      <c r="AI735" s="8"/>
      <c r="AT735" s="8"/>
    </row>
    <row r="736">
      <c r="B736" s="8"/>
      <c r="M736" s="8"/>
      <c r="X736" s="8"/>
      <c r="AI736" s="8"/>
      <c r="AT736" s="8"/>
    </row>
    <row r="737">
      <c r="B737" s="8"/>
      <c r="M737" s="8"/>
      <c r="X737" s="8"/>
      <c r="AI737" s="8"/>
      <c r="AT737" s="8"/>
    </row>
    <row r="738">
      <c r="B738" s="8"/>
      <c r="M738" s="8"/>
      <c r="X738" s="8"/>
      <c r="AI738" s="8"/>
      <c r="AT738" s="8"/>
    </row>
    <row r="739">
      <c r="B739" s="8"/>
      <c r="M739" s="8"/>
      <c r="X739" s="8"/>
      <c r="AI739" s="8"/>
      <c r="AT739" s="8"/>
    </row>
    <row r="740">
      <c r="B740" s="8"/>
      <c r="M740" s="8"/>
      <c r="X740" s="8"/>
      <c r="AI740" s="8"/>
      <c r="AT740" s="8"/>
    </row>
    <row r="741">
      <c r="B741" s="8"/>
      <c r="M741" s="8"/>
      <c r="X741" s="8"/>
      <c r="AI741" s="8"/>
      <c r="AT741" s="8"/>
    </row>
    <row r="742">
      <c r="B742" s="8"/>
      <c r="M742" s="8"/>
      <c r="X742" s="8"/>
      <c r="AI742" s="8"/>
      <c r="AT742" s="8"/>
    </row>
    <row r="743">
      <c r="B743" s="8"/>
      <c r="M743" s="8"/>
      <c r="X743" s="8"/>
      <c r="AI743" s="8"/>
      <c r="AT743" s="8"/>
    </row>
    <row r="744">
      <c r="B744" s="8"/>
      <c r="M744" s="8"/>
      <c r="X744" s="8"/>
      <c r="AI744" s="8"/>
      <c r="AT744" s="8"/>
    </row>
    <row r="745">
      <c r="B745" s="8"/>
      <c r="M745" s="8"/>
      <c r="X745" s="8"/>
      <c r="AI745" s="8"/>
      <c r="AT745" s="8"/>
    </row>
    <row r="746">
      <c r="B746" s="8"/>
      <c r="M746" s="8"/>
      <c r="X746" s="8"/>
      <c r="AI746" s="8"/>
      <c r="AT746" s="8"/>
    </row>
    <row r="747">
      <c r="B747" s="8"/>
      <c r="M747" s="8"/>
      <c r="X747" s="8"/>
      <c r="AI747" s="8"/>
      <c r="AT747" s="8"/>
    </row>
    <row r="748">
      <c r="B748" s="8"/>
      <c r="M748" s="8"/>
      <c r="X748" s="8"/>
      <c r="AI748" s="8"/>
      <c r="AT748" s="8"/>
    </row>
    <row r="749">
      <c r="B749" s="8"/>
      <c r="M749" s="8"/>
      <c r="X749" s="8"/>
      <c r="AI749" s="8"/>
      <c r="AT749" s="8"/>
    </row>
    <row r="750">
      <c r="B750" s="8"/>
      <c r="M750" s="8"/>
      <c r="X750" s="8"/>
      <c r="AI750" s="8"/>
      <c r="AT750" s="8"/>
    </row>
    <row r="751">
      <c r="B751" s="8"/>
      <c r="M751" s="8"/>
      <c r="X751" s="8"/>
      <c r="AI751" s="8"/>
      <c r="AT751" s="8"/>
    </row>
    <row r="752">
      <c r="B752" s="8"/>
      <c r="M752" s="8"/>
      <c r="X752" s="8"/>
      <c r="AI752" s="8"/>
      <c r="AT752" s="8"/>
    </row>
    <row r="753">
      <c r="B753" s="8"/>
      <c r="M753" s="8"/>
      <c r="X753" s="8"/>
      <c r="AI753" s="8"/>
      <c r="AT753" s="8"/>
    </row>
    <row r="754">
      <c r="B754" s="8"/>
      <c r="M754" s="8"/>
      <c r="X754" s="8"/>
      <c r="AI754" s="8"/>
      <c r="AT754" s="8"/>
    </row>
    <row r="755">
      <c r="B755" s="8"/>
      <c r="M755" s="8"/>
      <c r="X755" s="8"/>
      <c r="AI755" s="8"/>
      <c r="AT755" s="8"/>
    </row>
    <row r="756">
      <c r="B756" s="8"/>
      <c r="M756" s="8"/>
      <c r="X756" s="8"/>
      <c r="AI756" s="8"/>
      <c r="AT756" s="8"/>
    </row>
    <row r="757">
      <c r="B757" s="8"/>
      <c r="M757" s="8"/>
      <c r="X757" s="8"/>
      <c r="AI757" s="8"/>
      <c r="AT757" s="8"/>
    </row>
    <row r="758">
      <c r="B758" s="8"/>
      <c r="M758" s="8"/>
      <c r="X758" s="8"/>
      <c r="AI758" s="8"/>
      <c r="AT758" s="8"/>
    </row>
    <row r="759">
      <c r="B759" s="8"/>
      <c r="M759" s="8"/>
      <c r="X759" s="8"/>
      <c r="AI759" s="8"/>
      <c r="AT759" s="8"/>
    </row>
    <row r="760">
      <c r="B760" s="8"/>
      <c r="M760" s="8"/>
      <c r="X760" s="8"/>
      <c r="AI760" s="8"/>
      <c r="AT760" s="8"/>
    </row>
    <row r="761">
      <c r="B761" s="8"/>
      <c r="M761" s="8"/>
      <c r="X761" s="8"/>
      <c r="AI761" s="8"/>
      <c r="AT761" s="8"/>
    </row>
    <row r="762">
      <c r="B762" s="8"/>
      <c r="M762" s="8"/>
      <c r="X762" s="8"/>
      <c r="AI762" s="8"/>
      <c r="AT762" s="8"/>
    </row>
    <row r="763">
      <c r="B763" s="8"/>
      <c r="M763" s="8"/>
      <c r="X763" s="8"/>
      <c r="AI763" s="8"/>
      <c r="AT763" s="8"/>
    </row>
    <row r="764">
      <c r="B764" s="8"/>
      <c r="M764" s="8"/>
      <c r="X764" s="8"/>
      <c r="AI764" s="8"/>
      <c r="AT764" s="8"/>
    </row>
    <row r="765">
      <c r="B765" s="8"/>
      <c r="M765" s="8"/>
      <c r="X765" s="8"/>
      <c r="AI765" s="8"/>
      <c r="AT765" s="8"/>
    </row>
    <row r="766">
      <c r="B766" s="8"/>
      <c r="M766" s="8"/>
      <c r="X766" s="8"/>
      <c r="AI766" s="8"/>
      <c r="AT766" s="8"/>
    </row>
    <row r="767">
      <c r="B767" s="8"/>
      <c r="M767" s="8"/>
      <c r="X767" s="8"/>
      <c r="AI767" s="8"/>
      <c r="AT767" s="8"/>
    </row>
    <row r="768">
      <c r="B768" s="8"/>
      <c r="M768" s="8"/>
      <c r="X768" s="8"/>
      <c r="AI768" s="8"/>
      <c r="AT768" s="8"/>
    </row>
    <row r="769">
      <c r="B769" s="8"/>
      <c r="M769" s="8"/>
      <c r="X769" s="8"/>
      <c r="AI769" s="8"/>
      <c r="AT769" s="8"/>
    </row>
    <row r="770">
      <c r="B770" s="8"/>
      <c r="M770" s="8"/>
      <c r="X770" s="8"/>
      <c r="AI770" s="8"/>
      <c r="AT770" s="8"/>
    </row>
    <row r="771">
      <c r="B771" s="8"/>
      <c r="M771" s="8"/>
      <c r="X771" s="8"/>
      <c r="AI771" s="8"/>
      <c r="AT771" s="8"/>
    </row>
    <row r="772">
      <c r="B772" s="8"/>
      <c r="M772" s="8"/>
      <c r="X772" s="8"/>
      <c r="AI772" s="8"/>
      <c r="AT772" s="8"/>
    </row>
    <row r="773">
      <c r="B773" s="8"/>
      <c r="M773" s="8"/>
      <c r="X773" s="8"/>
      <c r="AI773" s="8"/>
      <c r="AT773" s="8"/>
    </row>
    <row r="774">
      <c r="B774" s="8"/>
      <c r="M774" s="8"/>
      <c r="X774" s="8"/>
      <c r="AI774" s="8"/>
      <c r="AT774" s="8"/>
    </row>
    <row r="775">
      <c r="B775" s="8"/>
      <c r="M775" s="8"/>
      <c r="X775" s="8"/>
      <c r="AI775" s="8"/>
      <c r="AT775" s="8"/>
    </row>
    <row r="776">
      <c r="B776" s="8"/>
      <c r="M776" s="8"/>
      <c r="X776" s="8"/>
      <c r="AI776" s="8"/>
      <c r="AT776" s="8"/>
    </row>
    <row r="777">
      <c r="B777" s="8"/>
      <c r="M777" s="8"/>
      <c r="X777" s="8"/>
      <c r="AI777" s="8"/>
      <c r="AT777" s="8"/>
    </row>
    <row r="778">
      <c r="B778" s="8"/>
      <c r="M778" s="8"/>
      <c r="X778" s="8"/>
      <c r="AI778" s="8"/>
      <c r="AT778" s="8"/>
    </row>
    <row r="779">
      <c r="B779" s="8"/>
      <c r="M779" s="8"/>
      <c r="X779" s="8"/>
      <c r="AI779" s="8"/>
      <c r="AT779" s="8"/>
    </row>
    <row r="780">
      <c r="B780" s="8"/>
      <c r="M780" s="8"/>
      <c r="X780" s="8"/>
      <c r="AI780" s="8"/>
      <c r="AT780" s="8"/>
    </row>
    <row r="781">
      <c r="B781" s="8"/>
      <c r="M781" s="8"/>
      <c r="X781" s="8"/>
      <c r="AI781" s="8"/>
      <c r="AT781" s="8"/>
    </row>
    <row r="782">
      <c r="B782" s="8"/>
      <c r="M782" s="8"/>
      <c r="X782" s="8"/>
      <c r="AI782" s="8"/>
      <c r="AT782" s="8"/>
    </row>
    <row r="783">
      <c r="B783" s="8"/>
      <c r="M783" s="8"/>
      <c r="X783" s="8"/>
      <c r="AI783" s="8"/>
      <c r="AT783" s="8"/>
    </row>
    <row r="784">
      <c r="B784" s="8"/>
      <c r="M784" s="8"/>
      <c r="X784" s="8"/>
      <c r="AI784" s="8"/>
      <c r="AT784" s="8"/>
    </row>
    <row r="785">
      <c r="B785" s="8"/>
      <c r="M785" s="8"/>
      <c r="X785" s="8"/>
      <c r="AI785" s="8"/>
      <c r="AT785" s="8"/>
    </row>
    <row r="786">
      <c r="B786" s="8"/>
      <c r="M786" s="8"/>
      <c r="X786" s="8"/>
      <c r="AI786" s="8"/>
      <c r="AT786" s="8"/>
    </row>
    <row r="787">
      <c r="B787" s="8"/>
      <c r="M787" s="8"/>
      <c r="X787" s="8"/>
      <c r="AI787" s="8"/>
      <c r="AT787" s="8"/>
    </row>
    <row r="788">
      <c r="B788" s="8"/>
      <c r="M788" s="8"/>
      <c r="X788" s="8"/>
      <c r="AI788" s="8"/>
      <c r="AT788" s="8"/>
    </row>
    <row r="789">
      <c r="B789" s="8"/>
      <c r="M789" s="8"/>
      <c r="X789" s="8"/>
      <c r="AI789" s="8"/>
      <c r="AT789" s="8"/>
    </row>
    <row r="790">
      <c r="B790" s="8"/>
      <c r="M790" s="8"/>
      <c r="X790" s="8"/>
      <c r="AI790" s="8"/>
      <c r="AT790" s="8"/>
    </row>
    <row r="791">
      <c r="B791" s="8"/>
      <c r="M791" s="8"/>
      <c r="X791" s="8"/>
      <c r="AI791" s="8"/>
      <c r="AT791" s="8"/>
    </row>
    <row r="792">
      <c r="B792" s="8"/>
      <c r="M792" s="8"/>
      <c r="X792" s="8"/>
      <c r="AI792" s="8"/>
      <c r="AT792" s="8"/>
    </row>
    <row r="793">
      <c r="B793" s="8"/>
      <c r="M793" s="8"/>
      <c r="X793" s="8"/>
      <c r="AI793" s="8"/>
      <c r="AT793" s="8"/>
    </row>
    <row r="794">
      <c r="B794" s="8"/>
      <c r="M794" s="8"/>
      <c r="X794" s="8"/>
      <c r="AI794" s="8"/>
      <c r="AT794" s="8"/>
    </row>
    <row r="795">
      <c r="B795" s="8"/>
      <c r="M795" s="8"/>
      <c r="X795" s="8"/>
      <c r="AI795" s="8"/>
      <c r="AT795" s="8"/>
    </row>
    <row r="796">
      <c r="B796" s="8"/>
      <c r="M796" s="8"/>
      <c r="X796" s="8"/>
      <c r="AI796" s="8"/>
      <c r="AT796" s="8"/>
    </row>
    <row r="797">
      <c r="B797" s="8"/>
      <c r="M797" s="8"/>
      <c r="X797" s="8"/>
      <c r="AI797" s="8"/>
      <c r="AT797" s="8"/>
    </row>
    <row r="798">
      <c r="B798" s="8"/>
      <c r="M798" s="8"/>
      <c r="X798" s="8"/>
      <c r="AI798" s="8"/>
      <c r="AT798" s="8"/>
    </row>
    <row r="799">
      <c r="B799" s="8"/>
      <c r="M799" s="8"/>
      <c r="X799" s="8"/>
      <c r="AI799" s="8"/>
      <c r="AT799" s="8"/>
    </row>
    <row r="800">
      <c r="B800" s="8"/>
      <c r="M800" s="8"/>
      <c r="X800" s="8"/>
      <c r="AI800" s="8"/>
      <c r="AT800" s="8"/>
    </row>
    <row r="801">
      <c r="B801" s="8"/>
      <c r="M801" s="8"/>
      <c r="X801" s="8"/>
      <c r="AI801" s="8"/>
      <c r="AT801" s="8"/>
    </row>
    <row r="802">
      <c r="B802" s="8"/>
      <c r="M802" s="8"/>
      <c r="X802" s="8"/>
      <c r="AI802" s="8"/>
      <c r="AT802" s="8"/>
    </row>
    <row r="803">
      <c r="B803" s="8"/>
      <c r="M803" s="8"/>
      <c r="X803" s="8"/>
      <c r="AI803" s="8"/>
      <c r="AT803" s="8"/>
    </row>
    <row r="804">
      <c r="B804" s="8"/>
      <c r="M804" s="8"/>
      <c r="X804" s="8"/>
      <c r="AI804" s="8"/>
      <c r="AT804" s="8"/>
    </row>
    <row r="805">
      <c r="B805" s="8"/>
      <c r="M805" s="8"/>
      <c r="X805" s="8"/>
      <c r="AI805" s="8"/>
      <c r="AT805" s="8"/>
    </row>
    <row r="806">
      <c r="B806" s="8"/>
      <c r="M806" s="8"/>
      <c r="X806" s="8"/>
      <c r="AI806" s="8"/>
      <c r="AT806" s="8"/>
    </row>
    <row r="807">
      <c r="B807" s="8"/>
      <c r="M807" s="8"/>
      <c r="X807" s="8"/>
      <c r="AI807" s="8"/>
      <c r="AT807" s="8"/>
    </row>
    <row r="808">
      <c r="B808" s="8"/>
      <c r="M808" s="8"/>
      <c r="X808" s="8"/>
      <c r="AI808" s="8"/>
      <c r="AT808" s="8"/>
    </row>
    <row r="809">
      <c r="B809" s="8"/>
      <c r="M809" s="8"/>
      <c r="X809" s="8"/>
      <c r="AI809" s="8"/>
      <c r="AT809" s="8"/>
    </row>
    <row r="810">
      <c r="B810" s="8"/>
      <c r="M810" s="8"/>
      <c r="X810" s="8"/>
      <c r="AI810" s="8"/>
      <c r="AT810" s="8"/>
    </row>
    <row r="811">
      <c r="B811" s="8"/>
      <c r="M811" s="8"/>
      <c r="X811" s="8"/>
      <c r="AI811" s="8"/>
      <c r="AT811" s="8"/>
    </row>
    <row r="812">
      <c r="B812" s="8"/>
      <c r="M812" s="8"/>
      <c r="X812" s="8"/>
      <c r="AI812" s="8"/>
      <c r="AT812" s="8"/>
    </row>
    <row r="813">
      <c r="B813" s="8"/>
      <c r="M813" s="8"/>
      <c r="X813" s="8"/>
      <c r="AI813" s="8"/>
      <c r="AT813" s="8"/>
    </row>
    <row r="814">
      <c r="B814" s="8"/>
      <c r="M814" s="8"/>
      <c r="X814" s="8"/>
      <c r="AI814" s="8"/>
      <c r="AT814" s="8"/>
    </row>
    <row r="815">
      <c r="B815" s="8"/>
      <c r="M815" s="8"/>
      <c r="X815" s="8"/>
      <c r="AI815" s="8"/>
      <c r="AT815" s="8"/>
    </row>
    <row r="816">
      <c r="B816" s="8"/>
      <c r="M816" s="8"/>
      <c r="X816" s="8"/>
      <c r="AI816" s="8"/>
      <c r="AT816" s="8"/>
    </row>
    <row r="817">
      <c r="B817" s="8"/>
      <c r="M817" s="8"/>
      <c r="X817" s="8"/>
      <c r="AI817" s="8"/>
      <c r="AT817" s="8"/>
    </row>
    <row r="818">
      <c r="B818" s="8"/>
      <c r="M818" s="8"/>
      <c r="X818" s="8"/>
      <c r="AI818" s="8"/>
      <c r="AT818" s="8"/>
    </row>
    <row r="819">
      <c r="B819" s="8"/>
      <c r="M819" s="8"/>
      <c r="X819" s="8"/>
      <c r="AI819" s="8"/>
      <c r="AT819" s="8"/>
    </row>
    <row r="820">
      <c r="B820" s="8"/>
      <c r="M820" s="8"/>
      <c r="X820" s="8"/>
      <c r="AI820" s="8"/>
      <c r="AT820" s="8"/>
    </row>
    <row r="821">
      <c r="B821" s="8"/>
      <c r="M821" s="8"/>
      <c r="X821" s="8"/>
      <c r="AI821" s="8"/>
      <c r="AT821" s="8"/>
    </row>
    <row r="822">
      <c r="B822" s="8"/>
      <c r="M822" s="8"/>
      <c r="X822" s="8"/>
      <c r="AI822" s="8"/>
      <c r="AT822" s="8"/>
    </row>
    <row r="823">
      <c r="B823" s="8"/>
      <c r="M823" s="8"/>
      <c r="X823" s="8"/>
      <c r="AI823" s="8"/>
      <c r="AT823" s="8"/>
    </row>
    <row r="824">
      <c r="B824" s="8"/>
      <c r="M824" s="8"/>
      <c r="X824" s="8"/>
      <c r="AI824" s="8"/>
      <c r="AT824" s="8"/>
    </row>
    <row r="825">
      <c r="B825" s="8"/>
      <c r="M825" s="8"/>
      <c r="X825" s="8"/>
      <c r="AI825" s="8"/>
      <c r="AT825" s="8"/>
    </row>
    <row r="826">
      <c r="B826" s="8"/>
      <c r="M826" s="8"/>
      <c r="X826" s="8"/>
      <c r="AI826" s="8"/>
      <c r="AT826" s="8"/>
    </row>
    <row r="827">
      <c r="B827" s="8"/>
      <c r="M827" s="8"/>
      <c r="X827" s="8"/>
      <c r="AI827" s="8"/>
      <c r="AT827" s="8"/>
    </row>
    <row r="828">
      <c r="B828" s="8"/>
      <c r="M828" s="8"/>
      <c r="X828" s="8"/>
      <c r="AI828" s="8"/>
      <c r="AT828" s="8"/>
    </row>
    <row r="829">
      <c r="B829" s="8"/>
      <c r="M829" s="8"/>
      <c r="X829" s="8"/>
      <c r="AI829" s="8"/>
      <c r="AT829" s="8"/>
    </row>
    <row r="830">
      <c r="B830" s="8"/>
      <c r="M830" s="8"/>
      <c r="X830" s="8"/>
      <c r="AI830" s="8"/>
      <c r="AT830" s="8"/>
    </row>
    <row r="831">
      <c r="B831" s="8"/>
      <c r="M831" s="8"/>
      <c r="X831" s="8"/>
      <c r="AI831" s="8"/>
      <c r="AT831" s="8"/>
    </row>
    <row r="832">
      <c r="B832" s="8"/>
      <c r="M832" s="8"/>
      <c r="X832" s="8"/>
      <c r="AI832" s="8"/>
      <c r="AT832" s="8"/>
    </row>
    <row r="833">
      <c r="B833" s="8"/>
      <c r="M833" s="8"/>
      <c r="X833" s="8"/>
      <c r="AI833" s="8"/>
      <c r="AT833" s="8"/>
    </row>
    <row r="834">
      <c r="B834" s="8"/>
      <c r="M834" s="8"/>
      <c r="X834" s="8"/>
      <c r="AI834" s="8"/>
      <c r="AT834" s="8"/>
    </row>
    <row r="835">
      <c r="B835" s="8"/>
      <c r="M835" s="8"/>
      <c r="X835" s="8"/>
      <c r="AI835" s="8"/>
      <c r="AT835" s="8"/>
    </row>
    <row r="836">
      <c r="B836" s="8"/>
      <c r="M836" s="8"/>
      <c r="X836" s="8"/>
      <c r="AI836" s="8"/>
      <c r="AT836" s="8"/>
    </row>
    <row r="837">
      <c r="B837" s="8"/>
      <c r="M837" s="8"/>
      <c r="X837" s="8"/>
      <c r="AI837" s="8"/>
      <c r="AT837" s="8"/>
    </row>
    <row r="838">
      <c r="B838" s="8"/>
      <c r="M838" s="8"/>
      <c r="X838" s="8"/>
      <c r="AI838" s="8"/>
      <c r="AT838" s="8"/>
    </row>
    <row r="839">
      <c r="B839" s="8"/>
      <c r="M839" s="8"/>
      <c r="X839" s="8"/>
      <c r="AI839" s="8"/>
      <c r="AT839" s="8"/>
    </row>
    <row r="840">
      <c r="B840" s="8"/>
      <c r="M840" s="8"/>
      <c r="X840" s="8"/>
      <c r="AI840" s="8"/>
      <c r="AT840" s="8"/>
    </row>
    <row r="841">
      <c r="B841" s="8"/>
      <c r="M841" s="8"/>
      <c r="X841" s="8"/>
      <c r="AI841" s="8"/>
      <c r="AT841" s="8"/>
    </row>
    <row r="842">
      <c r="B842" s="8"/>
      <c r="M842" s="8"/>
      <c r="X842" s="8"/>
      <c r="AI842" s="8"/>
      <c r="AT842" s="8"/>
    </row>
    <row r="843">
      <c r="B843" s="8"/>
      <c r="M843" s="8"/>
      <c r="X843" s="8"/>
      <c r="AI843" s="8"/>
      <c r="AT843" s="8"/>
    </row>
    <row r="844">
      <c r="B844" s="8"/>
      <c r="M844" s="8"/>
      <c r="X844" s="8"/>
      <c r="AI844" s="8"/>
      <c r="AT844" s="8"/>
    </row>
    <row r="845">
      <c r="B845" s="8"/>
      <c r="M845" s="8"/>
      <c r="X845" s="8"/>
      <c r="AI845" s="8"/>
      <c r="AT845" s="8"/>
    </row>
    <row r="846">
      <c r="B846" s="8"/>
      <c r="M846" s="8"/>
      <c r="X846" s="8"/>
      <c r="AI846" s="8"/>
      <c r="AT846" s="8"/>
    </row>
    <row r="847">
      <c r="B847" s="8"/>
      <c r="M847" s="8"/>
      <c r="X847" s="8"/>
      <c r="AI847" s="8"/>
      <c r="AT847" s="8"/>
    </row>
    <row r="848">
      <c r="B848" s="8"/>
      <c r="M848" s="8"/>
      <c r="X848" s="8"/>
      <c r="AI848" s="8"/>
      <c r="AT848" s="8"/>
    </row>
    <row r="849">
      <c r="B849" s="8"/>
      <c r="M849" s="8"/>
      <c r="X849" s="8"/>
      <c r="AI849" s="8"/>
      <c r="AT849" s="8"/>
    </row>
    <row r="850">
      <c r="B850" s="8"/>
      <c r="M850" s="8"/>
      <c r="X850" s="8"/>
      <c r="AI850" s="8"/>
      <c r="AT850" s="8"/>
    </row>
    <row r="851">
      <c r="B851" s="8"/>
      <c r="M851" s="8"/>
      <c r="X851" s="8"/>
      <c r="AI851" s="8"/>
      <c r="AT851" s="8"/>
    </row>
    <row r="852">
      <c r="B852" s="8"/>
      <c r="M852" s="8"/>
      <c r="X852" s="8"/>
      <c r="AI852" s="8"/>
      <c r="AT852" s="8"/>
    </row>
    <row r="853">
      <c r="B853" s="8"/>
      <c r="M853" s="8"/>
      <c r="X853" s="8"/>
      <c r="AI853" s="8"/>
      <c r="AT853" s="8"/>
    </row>
    <row r="854">
      <c r="B854" s="8"/>
      <c r="M854" s="8"/>
      <c r="X854" s="8"/>
      <c r="AI854" s="8"/>
      <c r="AT854" s="8"/>
    </row>
    <row r="855">
      <c r="B855" s="8"/>
      <c r="M855" s="8"/>
      <c r="X855" s="8"/>
      <c r="AI855" s="8"/>
      <c r="AT855" s="8"/>
    </row>
    <row r="856">
      <c r="B856" s="8"/>
      <c r="M856" s="8"/>
      <c r="X856" s="8"/>
      <c r="AI856" s="8"/>
      <c r="AT856" s="8"/>
    </row>
    <row r="857">
      <c r="B857" s="8"/>
      <c r="M857" s="8"/>
      <c r="X857" s="8"/>
      <c r="AI857" s="8"/>
      <c r="AT857" s="8"/>
    </row>
    <row r="858">
      <c r="B858" s="8"/>
      <c r="M858" s="8"/>
      <c r="X858" s="8"/>
      <c r="AI858" s="8"/>
      <c r="AT858" s="8"/>
    </row>
    <row r="859">
      <c r="B859" s="8"/>
      <c r="M859" s="8"/>
      <c r="X859" s="8"/>
      <c r="AI859" s="8"/>
      <c r="AT859" s="8"/>
    </row>
    <row r="860">
      <c r="B860" s="8"/>
      <c r="M860" s="8"/>
      <c r="X860" s="8"/>
      <c r="AI860" s="8"/>
      <c r="AT860" s="8"/>
    </row>
    <row r="861">
      <c r="B861" s="8"/>
      <c r="M861" s="8"/>
      <c r="X861" s="8"/>
      <c r="AI861" s="8"/>
      <c r="AT861" s="8"/>
    </row>
    <row r="862">
      <c r="B862" s="8"/>
      <c r="M862" s="8"/>
      <c r="X862" s="8"/>
      <c r="AI862" s="8"/>
      <c r="AT862" s="8"/>
    </row>
    <row r="863">
      <c r="B863" s="8"/>
      <c r="M863" s="8"/>
      <c r="X863" s="8"/>
      <c r="AI863" s="8"/>
      <c r="AT863" s="8"/>
    </row>
    <row r="864">
      <c r="B864" s="8"/>
      <c r="M864" s="8"/>
      <c r="X864" s="8"/>
      <c r="AI864" s="8"/>
      <c r="AT864" s="8"/>
    </row>
    <row r="865">
      <c r="B865" s="8"/>
      <c r="M865" s="8"/>
      <c r="X865" s="8"/>
      <c r="AI865" s="8"/>
      <c r="AT865" s="8"/>
    </row>
    <row r="866">
      <c r="B866" s="8"/>
      <c r="M866" s="8"/>
      <c r="X866" s="8"/>
      <c r="AI866" s="8"/>
      <c r="AT866" s="8"/>
    </row>
    <row r="867">
      <c r="B867" s="8"/>
      <c r="M867" s="8"/>
      <c r="X867" s="8"/>
      <c r="AI867" s="8"/>
      <c r="AT867" s="8"/>
    </row>
    <row r="868">
      <c r="B868" s="8"/>
      <c r="M868" s="8"/>
      <c r="X868" s="8"/>
      <c r="AI868" s="8"/>
      <c r="AT868" s="8"/>
    </row>
    <row r="869">
      <c r="B869" s="8"/>
      <c r="M869" s="8"/>
      <c r="X869" s="8"/>
      <c r="AI869" s="8"/>
      <c r="AT869" s="8"/>
    </row>
    <row r="870">
      <c r="B870" s="8"/>
      <c r="M870" s="8"/>
      <c r="X870" s="8"/>
      <c r="AI870" s="8"/>
      <c r="AT870" s="8"/>
    </row>
    <row r="871">
      <c r="B871" s="8"/>
      <c r="M871" s="8"/>
      <c r="X871" s="8"/>
      <c r="AI871" s="8"/>
      <c r="AT871" s="8"/>
    </row>
    <row r="872">
      <c r="B872" s="8"/>
      <c r="M872" s="8"/>
      <c r="X872" s="8"/>
      <c r="AI872" s="8"/>
      <c r="AT872" s="8"/>
    </row>
    <row r="873">
      <c r="B873" s="8"/>
      <c r="M873" s="8"/>
      <c r="X873" s="8"/>
      <c r="AI873" s="8"/>
      <c r="AT873" s="8"/>
    </row>
    <row r="874">
      <c r="B874" s="8"/>
      <c r="M874" s="8"/>
      <c r="X874" s="8"/>
      <c r="AI874" s="8"/>
      <c r="AT874" s="8"/>
    </row>
    <row r="875">
      <c r="B875" s="8"/>
      <c r="M875" s="8"/>
      <c r="X875" s="8"/>
      <c r="AI875" s="8"/>
      <c r="AT875" s="8"/>
    </row>
    <row r="876">
      <c r="B876" s="8"/>
      <c r="M876" s="8"/>
      <c r="X876" s="8"/>
      <c r="AI876" s="8"/>
      <c r="AT876" s="8"/>
    </row>
    <row r="877">
      <c r="B877" s="8"/>
      <c r="M877" s="8"/>
      <c r="X877" s="8"/>
      <c r="AI877" s="8"/>
      <c r="AT877" s="8"/>
    </row>
    <row r="878">
      <c r="B878" s="8"/>
      <c r="M878" s="8"/>
      <c r="X878" s="8"/>
      <c r="AI878" s="8"/>
      <c r="AT878" s="8"/>
    </row>
    <row r="879">
      <c r="B879" s="8"/>
      <c r="M879" s="8"/>
      <c r="X879" s="8"/>
      <c r="AI879" s="8"/>
      <c r="AT879" s="8"/>
    </row>
    <row r="880">
      <c r="B880" s="8"/>
      <c r="M880" s="8"/>
      <c r="X880" s="8"/>
      <c r="AI880" s="8"/>
      <c r="AT880" s="8"/>
    </row>
    <row r="881">
      <c r="B881" s="8"/>
      <c r="M881" s="8"/>
      <c r="X881" s="8"/>
      <c r="AI881" s="8"/>
      <c r="AT881" s="8"/>
    </row>
    <row r="882">
      <c r="B882" s="8"/>
      <c r="M882" s="8"/>
      <c r="X882" s="8"/>
      <c r="AI882" s="8"/>
      <c r="AT882" s="8"/>
    </row>
    <row r="883">
      <c r="B883" s="8"/>
      <c r="M883" s="8"/>
      <c r="X883" s="8"/>
      <c r="AI883" s="8"/>
      <c r="AT883" s="8"/>
    </row>
    <row r="884">
      <c r="B884" s="8"/>
      <c r="M884" s="8"/>
      <c r="X884" s="8"/>
      <c r="AI884" s="8"/>
      <c r="AT884" s="8"/>
    </row>
    <row r="885">
      <c r="B885" s="8"/>
      <c r="M885" s="8"/>
      <c r="X885" s="8"/>
      <c r="AI885" s="8"/>
      <c r="AT885" s="8"/>
    </row>
    <row r="886">
      <c r="B886" s="8"/>
      <c r="M886" s="8"/>
      <c r="X886" s="8"/>
      <c r="AI886" s="8"/>
      <c r="AT886" s="8"/>
    </row>
    <row r="887">
      <c r="B887" s="8"/>
      <c r="M887" s="8"/>
      <c r="X887" s="8"/>
      <c r="AI887" s="8"/>
      <c r="AT887" s="8"/>
    </row>
    <row r="888">
      <c r="B888" s="8"/>
      <c r="M888" s="8"/>
      <c r="X888" s="8"/>
      <c r="AI888" s="8"/>
      <c r="AT888" s="8"/>
    </row>
    <row r="889">
      <c r="B889" s="8"/>
      <c r="M889" s="8"/>
      <c r="X889" s="8"/>
      <c r="AI889" s="8"/>
      <c r="AT889" s="8"/>
    </row>
    <row r="890">
      <c r="B890" s="8"/>
      <c r="M890" s="8"/>
      <c r="X890" s="8"/>
      <c r="AI890" s="8"/>
      <c r="AT890" s="8"/>
    </row>
    <row r="891">
      <c r="B891" s="8"/>
      <c r="M891" s="8"/>
      <c r="X891" s="8"/>
      <c r="AI891" s="8"/>
      <c r="AT891" s="8"/>
    </row>
    <row r="892">
      <c r="B892" s="8"/>
      <c r="M892" s="8"/>
      <c r="X892" s="8"/>
      <c r="AI892" s="8"/>
      <c r="AT892" s="8"/>
    </row>
    <row r="893">
      <c r="B893" s="8"/>
      <c r="M893" s="8"/>
      <c r="X893" s="8"/>
      <c r="AI893" s="8"/>
      <c r="AT893" s="8"/>
    </row>
    <row r="894">
      <c r="B894" s="8"/>
      <c r="M894" s="8"/>
      <c r="X894" s="8"/>
      <c r="AI894" s="8"/>
      <c r="AT894" s="8"/>
    </row>
    <row r="895">
      <c r="B895" s="8"/>
      <c r="M895" s="8"/>
      <c r="X895" s="8"/>
      <c r="AI895" s="8"/>
      <c r="AT895" s="8"/>
    </row>
    <row r="896">
      <c r="B896" s="8"/>
      <c r="M896" s="8"/>
      <c r="X896" s="8"/>
      <c r="AI896" s="8"/>
      <c r="AT896" s="8"/>
    </row>
    <row r="897">
      <c r="B897" s="8"/>
      <c r="M897" s="8"/>
      <c r="X897" s="8"/>
      <c r="AI897" s="8"/>
      <c r="AT897" s="8"/>
    </row>
    <row r="898">
      <c r="B898" s="8"/>
      <c r="M898" s="8"/>
      <c r="X898" s="8"/>
      <c r="AI898" s="8"/>
      <c r="AT898" s="8"/>
    </row>
    <row r="899">
      <c r="B899" s="8"/>
      <c r="M899" s="8"/>
      <c r="X899" s="8"/>
      <c r="AI899" s="8"/>
      <c r="AT899" s="8"/>
    </row>
    <row r="900">
      <c r="B900" s="8"/>
      <c r="M900" s="8"/>
      <c r="X900" s="8"/>
      <c r="AI900" s="8"/>
      <c r="AT900" s="8"/>
    </row>
    <row r="901">
      <c r="B901" s="8"/>
      <c r="M901" s="8"/>
      <c r="X901" s="8"/>
      <c r="AI901" s="8"/>
      <c r="AT901" s="8"/>
    </row>
    <row r="902">
      <c r="B902" s="8"/>
      <c r="M902" s="8"/>
      <c r="X902" s="8"/>
      <c r="AI902" s="8"/>
      <c r="AT902" s="8"/>
    </row>
    <row r="903">
      <c r="B903" s="8"/>
      <c r="M903" s="8"/>
      <c r="X903" s="8"/>
      <c r="AI903" s="8"/>
      <c r="AT903" s="8"/>
    </row>
    <row r="904">
      <c r="B904" s="8"/>
      <c r="M904" s="8"/>
      <c r="X904" s="8"/>
      <c r="AI904" s="8"/>
      <c r="AT904" s="8"/>
    </row>
    <row r="905">
      <c r="B905" s="8"/>
      <c r="M905" s="8"/>
      <c r="X905" s="8"/>
      <c r="AI905" s="8"/>
      <c r="AT905" s="8"/>
    </row>
    <row r="906">
      <c r="B906" s="8"/>
      <c r="M906" s="8"/>
      <c r="X906" s="8"/>
      <c r="AI906" s="8"/>
      <c r="AT906" s="8"/>
    </row>
    <row r="907">
      <c r="B907" s="8"/>
      <c r="M907" s="8"/>
      <c r="X907" s="8"/>
      <c r="AI907" s="8"/>
      <c r="AT907" s="8"/>
    </row>
    <row r="908">
      <c r="B908" s="8"/>
      <c r="M908" s="8"/>
      <c r="X908" s="8"/>
      <c r="AI908" s="8"/>
      <c r="AT908" s="8"/>
    </row>
    <row r="909">
      <c r="B909" s="8"/>
      <c r="M909" s="8"/>
      <c r="X909" s="8"/>
      <c r="AI909" s="8"/>
      <c r="AT909" s="8"/>
    </row>
    <row r="910">
      <c r="B910" s="8"/>
      <c r="M910" s="8"/>
      <c r="X910" s="8"/>
      <c r="AI910" s="8"/>
      <c r="AT910" s="8"/>
    </row>
    <row r="911">
      <c r="B911" s="8"/>
      <c r="M911" s="8"/>
      <c r="X911" s="8"/>
      <c r="AI911" s="8"/>
      <c r="AT911" s="8"/>
    </row>
    <row r="912">
      <c r="B912" s="8"/>
      <c r="M912" s="8"/>
      <c r="X912" s="8"/>
      <c r="AI912" s="8"/>
      <c r="AT912" s="8"/>
    </row>
    <row r="913">
      <c r="B913" s="8"/>
      <c r="M913" s="8"/>
      <c r="X913" s="8"/>
      <c r="AI913" s="8"/>
      <c r="AT913" s="8"/>
    </row>
    <row r="914">
      <c r="B914" s="8"/>
      <c r="M914" s="8"/>
      <c r="X914" s="8"/>
      <c r="AI914" s="8"/>
      <c r="AT914" s="8"/>
    </row>
    <row r="915">
      <c r="B915" s="8"/>
      <c r="M915" s="8"/>
      <c r="X915" s="8"/>
      <c r="AI915" s="8"/>
      <c r="AT915" s="8"/>
    </row>
    <row r="916">
      <c r="B916" s="8"/>
      <c r="M916" s="8"/>
      <c r="X916" s="8"/>
      <c r="AI916" s="8"/>
      <c r="AT916" s="8"/>
    </row>
    <row r="917">
      <c r="B917" s="8"/>
      <c r="M917" s="8"/>
      <c r="X917" s="8"/>
      <c r="AI917" s="8"/>
      <c r="AT917" s="8"/>
    </row>
    <row r="918">
      <c r="B918" s="8"/>
      <c r="M918" s="8"/>
      <c r="X918" s="8"/>
      <c r="AI918" s="8"/>
      <c r="AT918" s="8"/>
    </row>
    <row r="919">
      <c r="B919" s="8"/>
      <c r="M919" s="8"/>
      <c r="X919" s="8"/>
      <c r="AI919" s="8"/>
      <c r="AT919" s="8"/>
    </row>
    <row r="920">
      <c r="B920" s="8"/>
      <c r="M920" s="8"/>
      <c r="X920" s="8"/>
      <c r="AI920" s="8"/>
      <c r="AT920" s="8"/>
    </row>
    <row r="921">
      <c r="B921" s="8"/>
      <c r="M921" s="8"/>
      <c r="X921" s="8"/>
      <c r="AI921" s="8"/>
      <c r="AT921" s="8"/>
    </row>
    <row r="922">
      <c r="B922" s="8"/>
      <c r="M922" s="8"/>
      <c r="X922" s="8"/>
      <c r="AI922" s="8"/>
      <c r="AT922" s="8"/>
    </row>
    <row r="923">
      <c r="B923" s="8"/>
      <c r="M923" s="8"/>
      <c r="X923" s="8"/>
      <c r="AI923" s="8"/>
      <c r="AT923" s="8"/>
    </row>
    <row r="924">
      <c r="B924" s="8"/>
      <c r="M924" s="8"/>
      <c r="X924" s="8"/>
      <c r="AI924" s="8"/>
      <c r="AT924" s="8"/>
    </row>
    <row r="925">
      <c r="B925" s="8"/>
      <c r="M925" s="8"/>
      <c r="X925" s="8"/>
      <c r="AI925" s="8"/>
      <c r="AT925" s="8"/>
    </row>
    <row r="926">
      <c r="B926" s="8"/>
      <c r="M926" s="8"/>
      <c r="X926" s="8"/>
      <c r="AI926" s="8"/>
      <c r="AT926" s="8"/>
    </row>
    <row r="927">
      <c r="B927" s="8"/>
      <c r="M927" s="8"/>
      <c r="X927" s="8"/>
      <c r="AI927" s="8"/>
      <c r="AT927" s="8"/>
    </row>
    <row r="928">
      <c r="B928" s="8"/>
      <c r="M928" s="8"/>
      <c r="X928" s="8"/>
      <c r="AI928" s="8"/>
      <c r="AT928" s="8"/>
    </row>
    <row r="929">
      <c r="B929" s="8"/>
      <c r="M929" s="8"/>
      <c r="X929" s="8"/>
      <c r="AI929" s="8"/>
      <c r="AT929" s="8"/>
    </row>
    <row r="930">
      <c r="B930" s="8"/>
      <c r="M930" s="8"/>
      <c r="X930" s="8"/>
      <c r="AI930" s="8"/>
      <c r="AT930" s="8"/>
    </row>
    <row r="931">
      <c r="B931" s="8"/>
      <c r="M931" s="8"/>
      <c r="X931" s="8"/>
      <c r="AI931" s="8"/>
      <c r="AT931" s="8"/>
    </row>
    <row r="932">
      <c r="B932" s="8"/>
      <c r="M932" s="8"/>
      <c r="X932" s="8"/>
      <c r="AI932" s="8"/>
      <c r="AT932" s="8"/>
    </row>
    <row r="933">
      <c r="B933" s="8"/>
      <c r="M933" s="8"/>
      <c r="X933" s="8"/>
      <c r="AI933" s="8"/>
      <c r="AT933" s="8"/>
    </row>
    <row r="934">
      <c r="B934" s="8"/>
      <c r="M934" s="8"/>
      <c r="X934" s="8"/>
      <c r="AI934" s="8"/>
      <c r="AT934" s="8"/>
    </row>
    <row r="935">
      <c r="B935" s="8"/>
      <c r="M935" s="8"/>
      <c r="X935" s="8"/>
      <c r="AI935" s="8"/>
      <c r="AT935" s="8"/>
    </row>
    <row r="936">
      <c r="B936" s="8"/>
      <c r="M936" s="8"/>
      <c r="X936" s="8"/>
      <c r="AI936" s="8"/>
      <c r="AT936" s="8"/>
    </row>
    <row r="937">
      <c r="B937" s="8"/>
      <c r="M937" s="8"/>
      <c r="X937" s="8"/>
      <c r="AI937" s="8"/>
      <c r="AT937" s="8"/>
    </row>
    <row r="938">
      <c r="B938" s="8"/>
      <c r="M938" s="8"/>
      <c r="X938" s="8"/>
      <c r="AI938" s="8"/>
      <c r="AT938" s="8"/>
    </row>
    <row r="939">
      <c r="B939" s="8"/>
      <c r="M939" s="8"/>
      <c r="X939" s="8"/>
      <c r="AI939" s="8"/>
      <c r="AT939" s="8"/>
    </row>
    <row r="940">
      <c r="B940" s="8"/>
      <c r="M940" s="8"/>
      <c r="X940" s="8"/>
      <c r="AI940" s="8"/>
      <c r="AT940" s="8"/>
    </row>
    <row r="941">
      <c r="B941" s="8"/>
      <c r="M941" s="8"/>
      <c r="X941" s="8"/>
      <c r="AI941" s="8"/>
      <c r="AT941" s="8"/>
    </row>
    <row r="942">
      <c r="B942" s="8"/>
      <c r="M942" s="8"/>
      <c r="X942" s="8"/>
      <c r="AI942" s="8"/>
      <c r="AT942" s="8"/>
    </row>
    <row r="943">
      <c r="B943" s="8"/>
      <c r="M943" s="8"/>
      <c r="X943" s="8"/>
      <c r="AI943" s="8"/>
      <c r="AT943" s="8"/>
    </row>
    <row r="944">
      <c r="B944" s="8"/>
      <c r="M944" s="8"/>
      <c r="X944" s="8"/>
      <c r="AI944" s="8"/>
      <c r="AT944" s="8"/>
    </row>
    <row r="945">
      <c r="B945" s="8"/>
      <c r="M945" s="8"/>
      <c r="X945" s="8"/>
      <c r="AI945" s="8"/>
      <c r="AT945" s="8"/>
    </row>
    <row r="946">
      <c r="B946" s="8"/>
      <c r="M946" s="8"/>
      <c r="X946" s="8"/>
      <c r="AI946" s="8"/>
      <c r="AT946" s="8"/>
    </row>
    <row r="947">
      <c r="B947" s="8"/>
      <c r="M947" s="8"/>
      <c r="X947" s="8"/>
      <c r="AI947" s="8"/>
      <c r="AT947" s="8"/>
    </row>
    <row r="948">
      <c r="B948" s="8"/>
      <c r="M948" s="8"/>
      <c r="X948" s="8"/>
      <c r="AI948" s="8"/>
      <c r="AT948" s="8"/>
    </row>
    <row r="949">
      <c r="B949" s="8"/>
      <c r="M949" s="8"/>
      <c r="X949" s="8"/>
      <c r="AI949" s="8"/>
      <c r="AT949" s="8"/>
    </row>
    <row r="950">
      <c r="B950" s="8"/>
      <c r="M950" s="8"/>
      <c r="X950" s="8"/>
      <c r="AI950" s="8"/>
      <c r="AT950" s="8"/>
    </row>
    <row r="951">
      <c r="B951" s="8"/>
      <c r="M951" s="8"/>
      <c r="X951" s="8"/>
      <c r="AI951" s="8"/>
      <c r="AT951" s="8"/>
    </row>
    <row r="952">
      <c r="B952" s="8"/>
      <c r="M952" s="8"/>
      <c r="X952" s="8"/>
      <c r="AI952" s="8"/>
      <c r="AT952" s="8"/>
    </row>
    <row r="953">
      <c r="B953" s="8"/>
      <c r="M953" s="8"/>
      <c r="X953" s="8"/>
      <c r="AI953" s="8"/>
      <c r="AT953" s="8"/>
    </row>
    <row r="954">
      <c r="B954" s="8"/>
      <c r="M954" s="8"/>
      <c r="X954" s="8"/>
      <c r="AI954" s="8"/>
      <c r="AT954" s="8"/>
    </row>
    <row r="955">
      <c r="B955" s="8"/>
      <c r="M955" s="8"/>
      <c r="X955" s="8"/>
      <c r="AI955" s="8"/>
      <c r="AT955" s="8"/>
    </row>
    <row r="956">
      <c r="B956" s="8"/>
      <c r="M956" s="8"/>
      <c r="X956" s="8"/>
      <c r="AI956" s="8"/>
      <c r="AT956" s="8"/>
    </row>
    <row r="957">
      <c r="B957" s="8"/>
      <c r="M957" s="8"/>
      <c r="X957" s="8"/>
      <c r="AI957" s="8"/>
      <c r="AT957" s="8"/>
    </row>
    <row r="958">
      <c r="B958" s="8"/>
      <c r="M958" s="8"/>
      <c r="X958" s="8"/>
      <c r="AI958" s="8"/>
      <c r="AT958" s="8"/>
    </row>
    <row r="959">
      <c r="B959" s="8"/>
      <c r="M959" s="8"/>
      <c r="X959" s="8"/>
      <c r="AI959" s="8"/>
      <c r="AT959" s="8"/>
    </row>
    <row r="960">
      <c r="B960" s="8"/>
      <c r="M960" s="8"/>
      <c r="X960" s="8"/>
      <c r="AI960" s="8"/>
      <c r="AT960" s="8"/>
    </row>
    <row r="961">
      <c r="B961" s="8"/>
      <c r="M961" s="8"/>
      <c r="X961" s="8"/>
      <c r="AI961" s="8"/>
      <c r="AT961" s="8"/>
    </row>
    <row r="962">
      <c r="B962" s="8"/>
      <c r="M962" s="8"/>
      <c r="X962" s="8"/>
      <c r="AI962" s="8"/>
      <c r="AT962" s="8"/>
    </row>
    <row r="963">
      <c r="B963" s="8"/>
      <c r="M963" s="8"/>
      <c r="X963" s="8"/>
      <c r="AI963" s="8"/>
      <c r="AT963" s="8"/>
    </row>
    <row r="964">
      <c r="B964" s="8"/>
      <c r="M964" s="8"/>
      <c r="X964" s="8"/>
      <c r="AI964" s="8"/>
      <c r="AT964" s="8"/>
    </row>
    <row r="965">
      <c r="B965" s="8"/>
      <c r="M965" s="8"/>
      <c r="X965" s="8"/>
      <c r="AI965" s="8"/>
      <c r="AT965" s="8"/>
    </row>
    <row r="966">
      <c r="B966" s="8"/>
      <c r="M966" s="8"/>
      <c r="X966" s="8"/>
      <c r="AI966" s="8"/>
      <c r="AT966" s="8"/>
    </row>
    <row r="967">
      <c r="B967" s="8"/>
      <c r="M967" s="8"/>
      <c r="X967" s="8"/>
      <c r="AI967" s="8"/>
      <c r="AT967" s="8"/>
    </row>
    <row r="968">
      <c r="B968" s="8"/>
      <c r="M968" s="8"/>
      <c r="X968" s="8"/>
      <c r="AI968" s="8"/>
      <c r="AT968" s="8"/>
    </row>
    <row r="969">
      <c r="B969" s="8"/>
      <c r="M969" s="8"/>
      <c r="X969" s="8"/>
      <c r="AI969" s="8"/>
      <c r="AT969" s="8"/>
    </row>
    <row r="970">
      <c r="B970" s="8"/>
      <c r="M970" s="8"/>
      <c r="X970" s="8"/>
      <c r="AI970" s="8"/>
      <c r="AT970" s="8"/>
    </row>
    <row r="971">
      <c r="B971" s="8"/>
      <c r="M971" s="8"/>
      <c r="X971" s="8"/>
      <c r="AI971" s="8"/>
      <c r="AT971" s="8"/>
    </row>
    <row r="972">
      <c r="B972" s="8"/>
      <c r="M972" s="8"/>
      <c r="X972" s="8"/>
      <c r="AI972" s="8"/>
      <c r="AT972" s="8"/>
    </row>
    <row r="973">
      <c r="B973" s="8"/>
      <c r="M973" s="8"/>
      <c r="X973" s="8"/>
      <c r="AI973" s="8"/>
      <c r="AT973" s="8"/>
    </row>
    <row r="974">
      <c r="B974" s="8"/>
      <c r="M974" s="8"/>
      <c r="X974" s="8"/>
      <c r="AI974" s="8"/>
      <c r="AT974" s="8"/>
    </row>
    <row r="975">
      <c r="B975" s="8"/>
      <c r="M975" s="8"/>
      <c r="X975" s="8"/>
      <c r="AI975" s="8"/>
      <c r="AT975" s="8"/>
    </row>
    <row r="976">
      <c r="B976" s="8"/>
      <c r="M976" s="8"/>
      <c r="X976" s="8"/>
      <c r="AI976" s="8"/>
      <c r="AT976" s="8"/>
    </row>
    <row r="977">
      <c r="B977" s="8"/>
      <c r="M977" s="8"/>
      <c r="X977" s="8"/>
      <c r="AI977" s="8"/>
      <c r="AT977" s="8"/>
    </row>
    <row r="978">
      <c r="B978" s="8"/>
      <c r="M978" s="8"/>
      <c r="X978" s="8"/>
      <c r="AI978" s="8"/>
      <c r="AT978" s="8"/>
    </row>
    <row r="979">
      <c r="B979" s="8"/>
      <c r="M979" s="8"/>
      <c r="X979" s="8"/>
      <c r="AI979" s="8"/>
      <c r="AT979" s="8"/>
    </row>
    <row r="980">
      <c r="B980" s="8"/>
      <c r="M980" s="8"/>
      <c r="X980" s="8"/>
      <c r="AI980" s="8"/>
      <c r="AT980" s="8"/>
    </row>
    <row r="981">
      <c r="B981" s="8"/>
      <c r="M981" s="8"/>
      <c r="X981" s="8"/>
      <c r="AI981" s="8"/>
      <c r="AT981" s="8"/>
    </row>
    <row r="982">
      <c r="B982" s="8"/>
      <c r="M982" s="8"/>
      <c r="X982" s="8"/>
      <c r="AI982" s="8"/>
      <c r="AT982" s="8"/>
    </row>
    <row r="983">
      <c r="B983" s="8"/>
      <c r="M983" s="8"/>
      <c r="X983" s="8"/>
      <c r="AI983" s="8"/>
      <c r="AT983" s="8"/>
    </row>
    <row r="984">
      <c r="B984" s="8"/>
      <c r="M984" s="8"/>
      <c r="X984" s="8"/>
      <c r="AI984" s="8"/>
      <c r="AT984" s="8"/>
    </row>
    <row r="985">
      <c r="B985" s="8"/>
      <c r="M985" s="8"/>
      <c r="X985" s="8"/>
      <c r="AI985" s="8"/>
      <c r="AT985" s="8"/>
    </row>
    <row r="986">
      <c r="B986" s="8"/>
      <c r="M986" s="8"/>
      <c r="X986" s="8"/>
      <c r="AI986" s="8"/>
      <c r="AT986" s="8"/>
    </row>
    <row r="987">
      <c r="B987" s="8"/>
      <c r="M987" s="8"/>
      <c r="X987" s="8"/>
      <c r="AI987" s="8"/>
      <c r="AT987" s="8"/>
    </row>
    <row r="988">
      <c r="B988" s="8"/>
      <c r="M988" s="8"/>
      <c r="X988" s="8"/>
      <c r="AI988" s="8"/>
      <c r="AT988" s="8"/>
    </row>
    <row r="989">
      <c r="B989" s="8"/>
      <c r="M989" s="8"/>
      <c r="X989" s="8"/>
      <c r="AI989" s="8"/>
      <c r="AT989" s="8"/>
    </row>
    <row r="990">
      <c r="B990" s="8"/>
      <c r="M990" s="8"/>
      <c r="X990" s="8"/>
      <c r="AI990" s="8"/>
      <c r="AT990" s="8"/>
    </row>
    <row r="991">
      <c r="B991" s="8"/>
      <c r="M991" s="8"/>
      <c r="X991" s="8"/>
      <c r="AI991" s="8"/>
      <c r="AT991" s="8"/>
    </row>
    <row r="992">
      <c r="B992" s="8"/>
      <c r="M992" s="8"/>
      <c r="X992" s="8"/>
      <c r="AI992" s="8"/>
      <c r="AT992" s="8"/>
    </row>
    <row r="993">
      <c r="B993" s="8"/>
      <c r="M993" s="8"/>
      <c r="X993" s="8"/>
      <c r="AI993" s="8"/>
      <c r="AT993" s="8"/>
    </row>
    <row r="994">
      <c r="B994" s="8"/>
      <c r="M994" s="8"/>
      <c r="X994" s="8"/>
      <c r="AI994" s="8"/>
      <c r="AT994" s="8"/>
    </row>
    <row r="995">
      <c r="B995" s="8"/>
      <c r="M995" s="8"/>
      <c r="X995" s="8"/>
      <c r="AI995" s="8"/>
      <c r="AT995" s="8"/>
    </row>
    <row r="996">
      <c r="B996" s="8"/>
      <c r="M996" s="8"/>
      <c r="X996" s="8"/>
      <c r="AI996" s="8"/>
      <c r="AT996" s="8"/>
    </row>
    <row r="997">
      <c r="B997" s="8"/>
      <c r="M997" s="8"/>
      <c r="X997" s="8"/>
      <c r="AI997" s="8"/>
      <c r="AT997" s="8"/>
    </row>
    <row r="998">
      <c r="B998" s="8"/>
      <c r="M998" s="8"/>
      <c r="X998" s="8"/>
      <c r="AI998" s="8"/>
      <c r="AT998" s="8"/>
    </row>
    <row r="999">
      <c r="B999" s="8"/>
      <c r="M999" s="8"/>
      <c r="X999" s="8"/>
      <c r="AI999" s="8"/>
      <c r="AT999" s="8"/>
    </row>
    <row r="1000">
      <c r="B1000" s="8"/>
      <c r="M1000" s="8"/>
      <c r="X1000" s="8"/>
      <c r="AI1000" s="8"/>
      <c r="AT1000" s="8"/>
    </row>
    <row r="1001">
      <c r="B1001" s="8"/>
      <c r="M1001" s="8"/>
      <c r="X1001" s="8"/>
      <c r="AI1001" s="8"/>
      <c r="AT1001" s="8"/>
    </row>
  </sheetData>
  <mergeCells count="5">
    <mergeCell ref="C1:L1"/>
    <mergeCell ref="N1:W1"/>
    <mergeCell ref="Y1:AH1"/>
    <mergeCell ref="AJ1:AS1"/>
    <mergeCell ref="AU1:BD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0"/>
    <col customWidth="1" min="2" max="2" width="1.75"/>
    <col customWidth="1" min="13" max="13" width="1.75"/>
    <col customWidth="1" min="24" max="24" width="1.75"/>
    <col customWidth="1" min="35" max="35" width="1.75"/>
    <col customWidth="1" min="46" max="46" width="1.75"/>
  </cols>
  <sheetData>
    <row r="1">
      <c r="A1" s="1"/>
      <c r="B1" s="8"/>
      <c r="C1" s="9" t="s">
        <v>1</v>
      </c>
      <c r="M1" s="8"/>
      <c r="N1" s="9" t="s">
        <v>2</v>
      </c>
      <c r="X1" s="8"/>
      <c r="Y1" s="9" t="s">
        <v>3</v>
      </c>
      <c r="AI1" s="8"/>
      <c r="AJ1" s="9" t="s">
        <v>4</v>
      </c>
      <c r="AT1" s="8"/>
      <c r="AU1" s="9" t="s">
        <v>5</v>
      </c>
    </row>
    <row r="2">
      <c r="A2" s="1" t="s">
        <v>0</v>
      </c>
      <c r="B2" s="8"/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8"/>
      <c r="N2" s="4" t="str">
        <f t="array" ref="N2:W134">Value!BA2:BJ134</f>
        <v>AUD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8"/>
      <c r="Y2" s="1" t="s">
        <v>13</v>
      </c>
      <c r="Z2" s="1" t="s">
        <v>14</v>
      </c>
      <c r="AA2" s="1" t="s">
        <v>15</v>
      </c>
      <c r="AB2" s="1" t="s">
        <v>16</v>
      </c>
      <c r="AC2" s="1" t="s">
        <v>17</v>
      </c>
      <c r="AD2" s="1" t="s">
        <v>18</v>
      </c>
      <c r="AE2" s="1" t="s">
        <v>19</v>
      </c>
      <c r="AF2" s="1" t="s">
        <v>20</v>
      </c>
      <c r="AG2" s="1" t="s">
        <v>21</v>
      </c>
      <c r="AH2" s="1" t="s">
        <v>22</v>
      </c>
      <c r="AI2" s="8"/>
      <c r="AJ2" s="4" t="str">
        <f t="array" ref="AJ2:AS134">Monthly_mean!BA2:BJ134</f>
        <v>AUD</v>
      </c>
      <c r="AK2" s="4" t="s">
        <v>14</v>
      </c>
      <c r="AL2" s="4" t="s">
        <v>15</v>
      </c>
      <c r="AM2" s="4" t="s">
        <v>16</v>
      </c>
      <c r="AN2" s="4" t="s">
        <v>17</v>
      </c>
      <c r="AO2" s="4" t="s">
        <v>18</v>
      </c>
      <c r="AP2" s="4" t="s">
        <v>19</v>
      </c>
      <c r="AQ2" s="4" t="s">
        <v>20</v>
      </c>
      <c r="AR2" s="4" t="s">
        <v>21</v>
      </c>
      <c r="AS2" s="4" t="s">
        <v>22</v>
      </c>
      <c r="AT2" s="8"/>
      <c r="AU2" s="4" t="str">
        <f t="array" ref="AU2:BD134">MaxDD!BA2:BJ134</f>
        <v>AUD</v>
      </c>
      <c r="AV2" s="4" t="s">
        <v>14</v>
      </c>
      <c r="AW2" s="4" t="s">
        <v>15</v>
      </c>
      <c r="AX2" s="4" t="s">
        <v>16</v>
      </c>
      <c r="AY2" s="4" t="s">
        <v>17</v>
      </c>
      <c r="AZ2" s="4" t="s">
        <v>18</v>
      </c>
      <c r="BA2" s="4" t="s">
        <v>19</v>
      </c>
      <c r="BB2" s="4" t="s">
        <v>20</v>
      </c>
      <c r="BC2" s="4" t="s">
        <v>21</v>
      </c>
      <c r="BD2" s="4" t="s">
        <v>22</v>
      </c>
    </row>
    <row r="3">
      <c r="A3" s="2">
        <v>41305.0</v>
      </c>
      <c r="B3" s="8"/>
      <c r="C3" s="6">
        <v>-0.016719809</v>
      </c>
      <c r="D3" s="6">
        <v>-0.021687858</v>
      </c>
      <c r="E3" s="6">
        <v>-0.001073755</v>
      </c>
      <c r="F3" s="6">
        <v>0.006632412</v>
      </c>
      <c r="G3" s="6">
        <v>0.021661832</v>
      </c>
      <c r="H3" s="6">
        <v>0.003620233</v>
      </c>
      <c r="I3" s="6">
        <v>-0.008730768</v>
      </c>
      <c r="J3" s="6">
        <v>0.034120389</v>
      </c>
      <c r="K3" s="6">
        <v>-0.012236791</v>
      </c>
      <c r="L3" s="6">
        <v>-0.005585884</v>
      </c>
      <c r="M3" s="8"/>
      <c r="N3" s="6">
        <v>-0.02774530843906565</v>
      </c>
      <c r="O3" s="6">
        <v>-0.0039636154912950925</v>
      </c>
      <c r="P3" s="6">
        <v>0.0039636154912950925</v>
      </c>
      <c r="Q3" s="6">
        <v>0.011890846473885277</v>
      </c>
      <c r="R3" s="6">
        <v>0.01981807745647546</v>
      </c>
      <c r="S3" s="6">
        <v>-0.011890846473885277</v>
      </c>
      <c r="T3" s="6">
        <v>-0.03567253942165583</v>
      </c>
      <c r="U3" s="6">
        <v>0.03567253942165583</v>
      </c>
      <c r="V3" s="6">
        <v>0.02774530843906565</v>
      </c>
      <c r="W3" s="6">
        <v>-0.01981807745647546</v>
      </c>
      <c r="X3" s="8"/>
      <c r="Y3" s="6">
        <f t="array" ref="Y3:AH134">'CDaR Factor Calculation'!AZ3:BI134</f>
        <v>0.003746662077</v>
      </c>
      <c r="Z3" s="6">
        <v>-0.01873331038366978</v>
      </c>
      <c r="AA3" s="6">
        <v>0.011239986230201867</v>
      </c>
      <c r="AB3" s="6">
        <v>-0.011239986230201867</v>
      </c>
      <c r="AC3" s="6">
        <v>0.0337199586906056</v>
      </c>
      <c r="AD3" s="6">
        <v>0.026226634537137694</v>
      </c>
      <c r="AE3" s="6">
        <v>-0.003746662076733956</v>
      </c>
      <c r="AF3" s="6">
        <v>0.01873331038366978</v>
      </c>
      <c r="AG3" s="6">
        <v>-0.026226634537137694</v>
      </c>
      <c r="AH3" s="6">
        <v>-0.0337199586906056</v>
      </c>
      <c r="AI3" s="8"/>
      <c r="AJ3" s="6">
        <v>-9.718950330696077E-5</v>
      </c>
      <c r="AK3" s="6">
        <v>0.012153422407876617</v>
      </c>
      <c r="AL3" s="6">
        <v>0.021134500234913603</v>
      </c>
      <c r="AM3" s="6">
        <v>0.017715018403504142</v>
      </c>
      <c r="AN3" s="6">
        <v>0.005988502284230265</v>
      </c>
      <c r="AO3" s="6">
        <v>-0.0631919259070736</v>
      </c>
      <c r="AP3" s="6">
        <v>2.574095263243837E-4</v>
      </c>
      <c r="AQ3" s="6">
        <v>0.015626162251027604</v>
      </c>
      <c r="AR3" s="6">
        <v>-0.005605509093707053</v>
      </c>
      <c r="AS3" s="6">
        <v>-0.003980390603789007</v>
      </c>
      <c r="AT3" s="8"/>
      <c r="AU3" s="6">
        <v>-0.014762065010319455</v>
      </c>
      <c r="AV3" s="6">
        <v>-0.0056711294200154075</v>
      </c>
      <c r="AW3" s="6">
        <v>-0.0026748521082700584</v>
      </c>
      <c r="AX3" s="6">
        <v>-0.009530602482507365</v>
      </c>
      <c r="AY3" s="6">
        <v>0.03590531818884776</v>
      </c>
      <c r="AZ3" s="6">
        <v>0.006814964897746726</v>
      </c>
      <c r="BA3" s="6">
        <v>-0.012506103376954444</v>
      </c>
      <c r="BB3" s="6">
        <v>0.028645282331184373</v>
      </c>
      <c r="BC3" s="6">
        <v>-0.011551233874338061</v>
      </c>
      <c r="BD3" s="6">
        <v>-0.014669579145374107</v>
      </c>
    </row>
    <row r="4">
      <c r="A4" s="2">
        <v>41333.0</v>
      </c>
      <c r="B4" s="8"/>
      <c r="C4" s="6">
        <v>-0.015907467</v>
      </c>
      <c r="D4" s="6">
        <v>-0.022328034</v>
      </c>
      <c r="E4" s="6">
        <v>-0.001290578</v>
      </c>
      <c r="F4" s="6">
        <v>0.006590867</v>
      </c>
      <c r="G4" s="6">
        <v>0.023547162</v>
      </c>
      <c r="H4" s="6">
        <v>0.003631763</v>
      </c>
      <c r="I4" s="6">
        <v>-0.009731564</v>
      </c>
      <c r="J4" s="6">
        <v>0.033359342</v>
      </c>
      <c r="K4" s="6">
        <v>-0.012279899</v>
      </c>
      <c r="L4" s="6">
        <v>-0.005591591</v>
      </c>
      <c r="M4" s="8"/>
      <c r="N4" s="6">
        <v>-0.041104090149704085</v>
      </c>
      <c r="O4" s="6">
        <v>-0.004567121127744899</v>
      </c>
      <c r="P4" s="6">
        <v>0.013701363383234697</v>
      </c>
      <c r="Q4" s="6">
        <v>0.031969847894214296</v>
      </c>
      <c r="R4" s="6">
        <v>0.041104090149704085</v>
      </c>
      <c r="S4" s="6">
        <v>-0.013701363383234697</v>
      </c>
      <c r="T4" s="6">
        <v>-0.031969847894214296</v>
      </c>
      <c r="U4" s="6">
        <v>0.004567121127744899</v>
      </c>
      <c r="V4" s="6">
        <v>0.022835605638724495</v>
      </c>
      <c r="W4" s="6">
        <v>-0.022835605638724495</v>
      </c>
      <c r="X4" s="8"/>
      <c r="Y4" s="6">
        <v>0.003949563828436057</v>
      </c>
      <c r="Z4" s="6">
        <v>-0.01184869148530817</v>
      </c>
      <c r="AA4" s="6">
        <v>0.01184869148530817</v>
      </c>
      <c r="AB4" s="6">
        <v>-0.019747819142180285</v>
      </c>
      <c r="AC4" s="6">
        <v>0.03554607445592451</v>
      </c>
      <c r="AD4" s="6">
        <v>0.0276469467990524</v>
      </c>
      <c r="AE4" s="6">
        <v>-0.003949563828436057</v>
      </c>
      <c r="AF4" s="6">
        <v>0.019747819142180285</v>
      </c>
      <c r="AG4" s="6">
        <v>-0.0276469467990524</v>
      </c>
      <c r="AH4" s="6">
        <v>-0.03554607445592451</v>
      </c>
      <c r="AI4" s="8"/>
      <c r="AJ4" s="6">
        <v>-0.03198785223284626</v>
      </c>
      <c r="AK4" s="6">
        <v>-0.007854356088562487</v>
      </c>
      <c r="AL4" s="6">
        <v>-1.5584657684823442E-4</v>
      </c>
      <c r="AM4" s="6">
        <v>0.0020123597497998654</v>
      </c>
      <c r="AN4" s="6">
        <v>0.05750873089828832</v>
      </c>
      <c r="AO4" s="6">
        <v>-0.011892208337930596</v>
      </c>
      <c r="AP4" s="6">
        <v>0.018176505325575593</v>
      </c>
      <c r="AQ4" s="6">
        <v>-0.0017026380239097345</v>
      </c>
      <c r="AR4" s="6">
        <v>-0.018428955681866876</v>
      </c>
      <c r="AS4" s="6">
        <v>-0.005675739031699582</v>
      </c>
      <c r="AT4" s="8"/>
      <c r="AU4" s="6">
        <v>-0.014340557737473723</v>
      </c>
      <c r="AV4" s="6">
        <v>-0.02469106171128</v>
      </c>
      <c r="AW4" s="6">
        <v>0.002718053824271344</v>
      </c>
      <c r="AX4" s="6">
        <v>-0.01155381454198021</v>
      </c>
      <c r="AY4" s="6">
        <v>0.05778000265396573</v>
      </c>
      <c r="AZ4" s="6">
        <v>-0.003311865718228269</v>
      </c>
      <c r="BA4" s="6">
        <v>0.01523069582457625</v>
      </c>
      <c r="BB4" s="6">
        <v>0.0013471934341087446</v>
      </c>
      <c r="BC4" s="6">
        <v>-0.018122516707295398</v>
      </c>
      <c r="BD4" s="6">
        <v>-0.005056129320664424</v>
      </c>
    </row>
    <row r="5">
      <c r="A5" s="2">
        <v>41364.0</v>
      </c>
      <c r="B5" s="8"/>
      <c r="C5" s="6">
        <v>-0.014712699</v>
      </c>
      <c r="D5" s="6">
        <v>-0.021488777</v>
      </c>
      <c r="E5" s="6">
        <v>-0.001361129</v>
      </c>
      <c r="F5" s="6">
        <v>0.00525268</v>
      </c>
      <c r="G5" s="6">
        <v>0.022971723</v>
      </c>
      <c r="H5" s="6">
        <v>0.001326391</v>
      </c>
      <c r="I5" s="6">
        <v>-0.009700207</v>
      </c>
      <c r="J5" s="6">
        <v>0.034288052</v>
      </c>
      <c r="K5" s="6">
        <v>-0.011752281</v>
      </c>
      <c r="L5" s="6">
        <v>-0.004823752</v>
      </c>
      <c r="M5" s="8"/>
      <c r="N5" s="6">
        <v>-0.06424892450516076</v>
      </c>
      <c r="O5" s="6">
        <v>0.0071387693894623076</v>
      </c>
      <c r="P5" s="6">
        <v>0.02141630816838692</v>
      </c>
      <c r="Q5" s="6">
        <v>0.035693846947311536</v>
      </c>
      <c r="R5" s="6">
        <v>0.049971385726236155</v>
      </c>
      <c r="S5" s="6">
        <v>-0.0071387693894623076</v>
      </c>
      <c r="T5" s="6">
        <v>-0.035693846947311536</v>
      </c>
      <c r="U5" s="6">
        <v>-0.02141630816838692</v>
      </c>
      <c r="V5" s="6">
        <v>0.06424892450516076</v>
      </c>
      <c r="W5" s="6">
        <v>-0.049971385726236155</v>
      </c>
      <c r="X5" s="8"/>
      <c r="Y5" s="6">
        <v>0.003964026916219311</v>
      </c>
      <c r="Z5" s="6">
        <v>-0.011892080748657934</v>
      </c>
      <c r="AA5" s="6">
        <v>0.011892080748657934</v>
      </c>
      <c r="AB5" s="6">
        <v>-0.019820134581096556</v>
      </c>
      <c r="AC5" s="6">
        <v>0.0356762422459738</v>
      </c>
      <c r="AD5" s="6">
        <v>0.027748188413535182</v>
      </c>
      <c r="AE5" s="6">
        <v>-0.003964026916219311</v>
      </c>
      <c r="AF5" s="6">
        <v>0.019820134581096556</v>
      </c>
      <c r="AG5" s="6">
        <v>-0.027748188413535182</v>
      </c>
      <c r="AH5" s="6">
        <v>-0.0356762422459738</v>
      </c>
      <c r="AI5" s="8"/>
      <c r="AJ5" s="6">
        <v>0.009132643172924686</v>
      </c>
      <c r="AK5" s="6">
        <v>0.005949957569924668</v>
      </c>
      <c r="AL5" s="6">
        <v>0.002091462617957681</v>
      </c>
      <c r="AM5" s="6">
        <v>3.3627970293089224E-4</v>
      </c>
      <c r="AN5" s="6">
        <v>0.021510355892696304</v>
      </c>
      <c r="AO5" s="6">
        <v>-0.04072036218933735</v>
      </c>
      <c r="AP5" s="6">
        <v>-0.005180885080378705</v>
      </c>
      <c r="AQ5" s="6">
        <v>0.028393842346187033</v>
      </c>
      <c r="AR5" s="6">
        <v>-0.0058178118717348406</v>
      </c>
      <c r="AS5" s="6">
        <v>-0.015695482161170372</v>
      </c>
      <c r="AT5" s="8"/>
      <c r="AU5" s="6">
        <v>-0.004123819606171428</v>
      </c>
      <c r="AV5" s="6">
        <v>-0.01187889492512952</v>
      </c>
      <c r="AW5" s="6">
        <v>0.003729657496263656</v>
      </c>
      <c r="AX5" s="6">
        <v>-0.004071106572342867</v>
      </c>
      <c r="AY5" s="6">
        <v>0.016052148597488252</v>
      </c>
      <c r="AZ5" s="6">
        <v>-0.011192345787420337</v>
      </c>
      <c r="BA5" s="6">
        <v>-8.403481783909381E-4</v>
      </c>
      <c r="BB5" s="6">
        <v>0.039697903252836016</v>
      </c>
      <c r="BC5" s="6">
        <v>-0.01443250450966881</v>
      </c>
      <c r="BD5" s="6">
        <v>-0.012940689767463985</v>
      </c>
    </row>
    <row r="6">
      <c r="A6" s="2">
        <v>41394.0</v>
      </c>
      <c r="B6" s="8"/>
      <c r="C6" s="6">
        <v>-0.013925092</v>
      </c>
      <c r="D6" s="6">
        <v>-0.020269701</v>
      </c>
      <c r="E6" s="6">
        <v>-0.00191225</v>
      </c>
      <c r="F6" s="6">
        <v>0.004969094</v>
      </c>
      <c r="G6" s="6">
        <v>0.022922633</v>
      </c>
      <c r="H6" s="6">
        <v>0.001249061</v>
      </c>
      <c r="I6" s="6">
        <v>-0.009352535</v>
      </c>
      <c r="J6" s="6">
        <v>0.033042497</v>
      </c>
      <c r="K6" s="6">
        <v>-0.012137981</v>
      </c>
      <c r="L6" s="6">
        <v>-0.004585726</v>
      </c>
      <c r="M6" s="8"/>
      <c r="N6" s="6">
        <v>-0.048969697375069184</v>
      </c>
      <c r="O6" s="6">
        <v>0.016323232458356395</v>
      </c>
      <c r="P6" s="6">
        <v>0.005441077486118799</v>
      </c>
      <c r="Q6" s="6">
        <v>0.027205387430593996</v>
      </c>
      <c r="R6" s="6">
        <v>0.048969697375069184</v>
      </c>
      <c r="S6" s="6">
        <v>-0.03808754240283159</v>
      </c>
      <c r="T6" s="6">
        <v>-0.005441077486118799</v>
      </c>
      <c r="U6" s="6">
        <v>-0.016323232458356395</v>
      </c>
      <c r="V6" s="6">
        <v>0.03808754240283159</v>
      </c>
      <c r="W6" s="6">
        <v>-0.027205387430593996</v>
      </c>
      <c r="X6" s="8"/>
      <c r="Y6" s="6">
        <v>0.003591530305866406</v>
      </c>
      <c r="Z6" s="6">
        <v>-0.010774590917599216</v>
      </c>
      <c r="AA6" s="6">
        <v>0.010774590917599216</v>
      </c>
      <c r="AB6" s="6">
        <v>-0.017957651529332028</v>
      </c>
      <c r="AC6" s="6">
        <v>0.03232377275279765</v>
      </c>
      <c r="AD6" s="6">
        <v>0.025140712141064843</v>
      </c>
      <c r="AE6" s="6">
        <v>-0.003591530305866406</v>
      </c>
      <c r="AF6" s="6">
        <v>0.017957651529332028</v>
      </c>
      <c r="AG6" s="6">
        <v>-0.03232377275279765</v>
      </c>
      <c r="AH6" s="6">
        <v>-0.025140712141064843</v>
      </c>
      <c r="AI6" s="8"/>
      <c r="AJ6" s="6">
        <v>-0.0032342212455908</v>
      </c>
      <c r="AK6" s="6">
        <v>0.02497190097509535</v>
      </c>
      <c r="AL6" s="6">
        <v>0.004883124943151272</v>
      </c>
      <c r="AM6" s="6">
        <v>0.01247075930415541</v>
      </c>
      <c r="AN6" s="6">
        <v>-0.013550342865368539</v>
      </c>
      <c r="AO6" s="6">
        <v>-0.05192699473467935</v>
      </c>
      <c r="AP6" s="6">
        <v>0.018525600650640187</v>
      </c>
      <c r="AQ6" s="6">
        <v>-0.010117499365003087</v>
      </c>
      <c r="AR6" s="6">
        <v>0.010547634628410232</v>
      </c>
      <c r="AS6" s="6">
        <v>0.007430037709189339</v>
      </c>
      <c r="AT6" s="8"/>
      <c r="AU6" s="6">
        <v>-0.05296963159407161</v>
      </c>
      <c r="AV6" s="6">
        <v>0.05777150617022128</v>
      </c>
      <c r="AW6" s="6">
        <v>0.04128652694801756</v>
      </c>
      <c r="AX6" s="6">
        <v>0.0383591329089292</v>
      </c>
      <c r="AY6" s="6">
        <v>-0.013730618042994969</v>
      </c>
      <c r="AZ6" s="6">
        <v>-0.0409212390839714</v>
      </c>
      <c r="BA6" s="6">
        <v>-0.015275117752010231</v>
      </c>
      <c r="BB6" s="6">
        <v>-6.636080142256481E-4</v>
      </c>
      <c r="BC6" s="6">
        <v>-0.0040291232063428785</v>
      </c>
      <c r="BD6" s="6">
        <v>-0.009827828333551312</v>
      </c>
    </row>
    <row r="7">
      <c r="A7" s="2">
        <v>41425.0</v>
      </c>
      <c r="B7" s="8"/>
      <c r="C7" s="6">
        <v>-0.014420184</v>
      </c>
      <c r="D7" s="6">
        <v>-0.020352201</v>
      </c>
      <c r="E7" s="6">
        <v>-0.002845512</v>
      </c>
      <c r="F7" s="6">
        <v>0.005073126</v>
      </c>
      <c r="G7" s="6">
        <v>0.021956185</v>
      </c>
      <c r="H7" s="6">
        <v>0.009530965</v>
      </c>
      <c r="I7" s="6">
        <v>-0.010012017</v>
      </c>
      <c r="J7" s="6">
        <v>0.032686052</v>
      </c>
      <c r="K7" s="6">
        <v>-0.014054954</v>
      </c>
      <c r="L7" s="6">
        <v>-0.00756146</v>
      </c>
      <c r="M7" s="8"/>
      <c r="N7" s="6">
        <v>-0.005727634584957227</v>
      </c>
      <c r="O7" s="6">
        <v>0.005727634584957227</v>
      </c>
      <c r="P7" s="6">
        <v>-0.04009344209470059</v>
      </c>
      <c r="Q7" s="6">
        <v>0.017182903754871682</v>
      </c>
      <c r="R7" s="6">
        <v>0.05154871126461504</v>
      </c>
      <c r="S7" s="6">
        <v>-0.05154871126461504</v>
      </c>
      <c r="T7" s="6">
        <v>0.028638172924786136</v>
      </c>
      <c r="U7" s="6">
        <v>-0.017182903754871682</v>
      </c>
      <c r="V7" s="6">
        <v>0.04009344209470059</v>
      </c>
      <c r="W7" s="6">
        <v>-0.028638172924786136</v>
      </c>
      <c r="X7" s="8"/>
      <c r="Y7" s="6">
        <v>0.0036038815189142863</v>
      </c>
      <c r="Z7" s="6">
        <v>-0.010811644556742859</v>
      </c>
      <c r="AA7" s="6">
        <v>0.010811644556742859</v>
      </c>
      <c r="AB7" s="6">
        <v>-0.01801940759457143</v>
      </c>
      <c r="AC7" s="6">
        <v>0.03243493367022857</v>
      </c>
      <c r="AD7" s="6">
        <v>0.025227170632400008</v>
      </c>
      <c r="AE7" s="6">
        <v>-0.0036038815189142863</v>
      </c>
      <c r="AF7" s="6">
        <v>0.01801940759457143</v>
      </c>
      <c r="AG7" s="6">
        <v>-0.03243493367022857</v>
      </c>
      <c r="AH7" s="6">
        <v>-0.025227170632400008</v>
      </c>
      <c r="AI7" s="8"/>
      <c r="AJ7" s="6">
        <v>0.06700949029645736</v>
      </c>
      <c r="AK7" s="6">
        <v>-0.017377897136298847</v>
      </c>
      <c r="AL7" s="6">
        <v>-0.010532756151201734</v>
      </c>
      <c r="AM7" s="6">
        <v>-0.016108493830897526</v>
      </c>
      <c r="AN7" s="6">
        <v>0.003541308833812278</v>
      </c>
      <c r="AO7" s="6">
        <v>0.003432853193320072</v>
      </c>
      <c r="AP7" s="6">
        <v>-0.04128759632748594</v>
      </c>
      <c r="AQ7" s="6">
        <v>0.036680625663205575</v>
      </c>
      <c r="AR7" s="6">
        <v>-0.006207751491299161</v>
      </c>
      <c r="AS7" s="6">
        <v>-0.01914978304961206</v>
      </c>
      <c r="AT7" s="8"/>
      <c r="AU7" s="6">
        <v>0.025448051710076032</v>
      </c>
      <c r="AV7" s="6">
        <v>-0.03362199335123757</v>
      </c>
      <c r="AW7" s="6">
        <v>-0.008885916823271528</v>
      </c>
      <c r="AX7" s="6">
        <v>-0.012510924733085878</v>
      </c>
      <c r="AY7" s="6">
        <v>0.0012589333348709008</v>
      </c>
      <c r="AZ7" s="6">
        <v>0.05546901756883972</v>
      </c>
      <c r="BA7" s="6">
        <v>-0.010609183182292686</v>
      </c>
      <c r="BB7" s="6">
        <v>0.001977846766906936</v>
      </c>
      <c r="BC7" s="6">
        <v>-0.0012360491134810574</v>
      </c>
      <c r="BD7" s="6">
        <v>-0.017289782177324825</v>
      </c>
    </row>
    <row r="8">
      <c r="A8" s="2">
        <v>41455.0</v>
      </c>
      <c r="B8" s="8"/>
      <c r="C8" s="6">
        <v>-0.014288527</v>
      </c>
      <c r="D8" s="6">
        <v>-0.020145116</v>
      </c>
      <c r="E8" s="6">
        <v>-0.002131071</v>
      </c>
      <c r="F8" s="6">
        <v>0.004873683</v>
      </c>
      <c r="G8" s="6">
        <v>0.02321066</v>
      </c>
      <c r="H8" s="6">
        <v>0.009293229</v>
      </c>
      <c r="I8" s="6">
        <v>-0.009283398</v>
      </c>
      <c r="J8" s="6">
        <v>0.031368835</v>
      </c>
      <c r="K8" s="6">
        <v>-0.013785249</v>
      </c>
      <c r="L8" s="6">
        <v>-0.009113047</v>
      </c>
      <c r="M8" s="8"/>
      <c r="N8" s="6">
        <v>-0.015042193776691946</v>
      </c>
      <c r="O8" s="6">
        <v>0.005014064592230649</v>
      </c>
      <c r="P8" s="6">
        <v>-0.03509845214561454</v>
      </c>
      <c r="Q8" s="6">
        <v>0.025070322961153243</v>
      </c>
      <c r="R8" s="6">
        <v>0.045126581330075834</v>
      </c>
      <c r="S8" s="6">
        <v>-0.045126581330075834</v>
      </c>
      <c r="T8" s="6">
        <v>0.015042193776691946</v>
      </c>
      <c r="U8" s="6">
        <v>-0.005014064592230649</v>
      </c>
      <c r="V8" s="6">
        <v>0.03509845214561454</v>
      </c>
      <c r="W8" s="6">
        <v>-0.025070322961153243</v>
      </c>
      <c r="X8" s="8"/>
      <c r="Y8" s="6">
        <v>0.00371847329105296</v>
      </c>
      <c r="Z8" s="6">
        <v>-0.00371847329105296</v>
      </c>
      <c r="AA8" s="6">
        <v>0.011155419873158878</v>
      </c>
      <c r="AB8" s="6">
        <v>-0.018592366455264797</v>
      </c>
      <c r="AC8" s="6">
        <v>0.033466259619476635</v>
      </c>
      <c r="AD8" s="6">
        <v>0.02602931303737072</v>
      </c>
      <c r="AE8" s="6">
        <v>-0.011155419873158878</v>
      </c>
      <c r="AF8" s="6">
        <v>0.018592366455264797</v>
      </c>
      <c r="AG8" s="6">
        <v>-0.033466259619476635</v>
      </c>
      <c r="AH8" s="6">
        <v>-0.02602931303737072</v>
      </c>
      <c r="AI8" s="8"/>
      <c r="AJ8" s="6">
        <v>-0.022900210671826144</v>
      </c>
      <c r="AK8" s="6">
        <v>-0.004252673556315924</v>
      </c>
      <c r="AL8" s="6">
        <v>-0.0022334565997621488</v>
      </c>
      <c r="AM8" s="6">
        <v>-0.002817827192136841</v>
      </c>
      <c r="AN8" s="6">
        <v>0.05366312965202961</v>
      </c>
      <c r="AO8" s="6">
        <v>0.0030139582158396887</v>
      </c>
      <c r="AP8" s="6">
        <v>0.004495579366123067</v>
      </c>
      <c r="AQ8" s="6">
        <v>0.005077683198941832</v>
      </c>
      <c r="AR8" s="6">
        <v>-1.6578889270854245E-6</v>
      </c>
      <c r="AS8" s="6">
        <v>-0.0340445245239661</v>
      </c>
      <c r="AT8" s="8"/>
      <c r="AU8" s="6">
        <v>-0.025197421091784505</v>
      </c>
      <c r="AV8" s="6">
        <v>-0.013448080053283712</v>
      </c>
      <c r="AW8" s="6">
        <v>-0.0016957669716076112</v>
      </c>
      <c r="AX8" s="6">
        <v>-0.006853184119839038</v>
      </c>
      <c r="AY8" s="6">
        <v>0.029922676730408184</v>
      </c>
      <c r="AZ8" s="6">
        <v>0.04218304798183335</v>
      </c>
      <c r="BA8" s="6">
        <v>-0.0034700458719544368</v>
      </c>
      <c r="BB8" s="6">
        <v>0.008188722963995206</v>
      </c>
      <c r="BC8" s="6">
        <v>-0.002397493677112383</v>
      </c>
      <c r="BD8" s="6">
        <v>-0.027232455890655004</v>
      </c>
    </row>
    <row r="9">
      <c r="A9" s="2">
        <v>41486.0</v>
      </c>
      <c r="B9" s="8"/>
      <c r="C9" s="6">
        <v>-0.015149285</v>
      </c>
      <c r="D9" s="6">
        <v>-0.021367145</v>
      </c>
      <c r="E9" s="6">
        <v>-0.001847982</v>
      </c>
      <c r="F9" s="6">
        <v>0.005970569</v>
      </c>
      <c r="G9" s="6">
        <v>0.024120553</v>
      </c>
      <c r="H9" s="6">
        <v>0.012033432</v>
      </c>
      <c r="I9" s="6">
        <v>-0.008348002</v>
      </c>
      <c r="J9" s="6">
        <v>0.030110706</v>
      </c>
      <c r="K9" s="6">
        <v>-0.01508376</v>
      </c>
      <c r="L9" s="6">
        <v>-0.010439087</v>
      </c>
      <c r="M9" s="8"/>
      <c r="N9" s="6">
        <v>-0.051391341572187214</v>
      </c>
      <c r="O9" s="6">
        <v>0.005710149063576357</v>
      </c>
      <c r="P9" s="6">
        <v>-0.03997104344503451</v>
      </c>
      <c r="Q9" s="6">
        <v>0.03997104344503451</v>
      </c>
      <c r="R9" s="6">
        <v>0.051391341572187214</v>
      </c>
      <c r="S9" s="6">
        <v>-0.011420298127152714</v>
      </c>
      <c r="T9" s="6">
        <v>0.01713044719072907</v>
      </c>
      <c r="U9" s="6">
        <v>-0.011420298127152714</v>
      </c>
      <c r="V9" s="6">
        <v>0.028550745317881786</v>
      </c>
      <c r="W9" s="6">
        <v>-0.028550745317881786</v>
      </c>
      <c r="X9" s="8"/>
      <c r="Y9" s="6">
        <v>0.0037124450106304175</v>
      </c>
      <c r="Z9" s="6">
        <v>-0.0037124450106304175</v>
      </c>
      <c r="AA9" s="6">
        <v>0.011137335031891252</v>
      </c>
      <c r="AB9" s="6">
        <v>-0.018562225053152085</v>
      </c>
      <c r="AC9" s="6">
        <v>0.03341200509567375</v>
      </c>
      <c r="AD9" s="6">
        <v>0.025987115074412922</v>
      </c>
      <c r="AE9" s="6">
        <v>-0.011137335031891252</v>
      </c>
      <c r="AF9" s="6">
        <v>0.018562225053152085</v>
      </c>
      <c r="AG9" s="6">
        <v>-0.025987115074412922</v>
      </c>
      <c r="AH9" s="6">
        <v>-0.03341200509567375</v>
      </c>
      <c r="AI9" s="8"/>
      <c r="AJ9" s="6">
        <v>-0.048341140580248125</v>
      </c>
      <c r="AK9" s="6">
        <v>0.00769090377458108</v>
      </c>
      <c r="AL9" s="6">
        <v>-0.003011502732221018</v>
      </c>
      <c r="AM9" s="6">
        <v>0.019160184926277083</v>
      </c>
      <c r="AN9" s="6">
        <v>0.012670532192776553</v>
      </c>
      <c r="AO9" s="6">
        <v>0.05640593729015025</v>
      </c>
      <c r="AP9" s="6">
        <v>-0.024544279156352947</v>
      </c>
      <c r="AQ9" s="6">
        <v>-0.014907836867038308</v>
      </c>
      <c r="AR9" s="6">
        <v>0.019002714164514656</v>
      </c>
      <c r="AS9" s="6">
        <v>-0.024125513012439214</v>
      </c>
      <c r="AT9" s="8"/>
      <c r="AU9" s="6">
        <v>-0.010555945812177456</v>
      </c>
      <c r="AV9" s="6">
        <v>-0.005107798607954527</v>
      </c>
      <c r="AW9" s="6">
        <v>-0.0057482477043446075</v>
      </c>
      <c r="AX9" s="6">
        <v>0.0022433154550828486</v>
      </c>
      <c r="AY9" s="6">
        <v>0.011061464610965233</v>
      </c>
      <c r="AZ9" s="6">
        <v>0.05497242262421152</v>
      </c>
      <c r="BA9" s="6">
        <v>-0.02004936460571952</v>
      </c>
      <c r="BB9" s="6">
        <v>0.010442224224203479</v>
      </c>
      <c r="BC9" s="6">
        <v>-0.014442914377472926</v>
      </c>
      <c r="BD9" s="6">
        <v>-0.022815155806794062</v>
      </c>
    </row>
    <row r="10">
      <c r="A10" s="2">
        <v>41517.0</v>
      </c>
      <c r="B10" s="8"/>
      <c r="C10" s="6">
        <v>-0.015357505</v>
      </c>
      <c r="D10" s="6">
        <v>-0.021566543</v>
      </c>
      <c r="E10" s="6">
        <v>-0.00196771</v>
      </c>
      <c r="F10" s="6">
        <v>0.005898915</v>
      </c>
      <c r="G10" s="6">
        <v>0.023820277</v>
      </c>
      <c r="H10" s="6">
        <v>0.013301082</v>
      </c>
      <c r="I10" s="6">
        <v>-0.009453535</v>
      </c>
      <c r="J10" s="6">
        <v>0.030366022</v>
      </c>
      <c r="K10" s="6">
        <v>-0.014474497</v>
      </c>
      <c r="L10" s="6">
        <v>-0.010566506</v>
      </c>
      <c r="M10" s="8"/>
      <c r="N10" s="6">
        <v>-0.054337626014073465</v>
      </c>
      <c r="O10" s="6">
        <v>-0.007762518002010495</v>
      </c>
      <c r="P10" s="6">
        <v>-0.038812590010052474</v>
      </c>
      <c r="Q10" s="6">
        <v>0.06986266201809443</v>
      </c>
      <c r="R10" s="6">
        <v>-0.06986266201809443</v>
      </c>
      <c r="S10" s="6">
        <v>0.007762518002010495</v>
      </c>
      <c r="T10" s="6">
        <v>0.054337626014073465</v>
      </c>
      <c r="U10" s="6">
        <v>0.023287554006031483</v>
      </c>
      <c r="V10" s="6">
        <v>0.038812590010052474</v>
      </c>
      <c r="W10" s="6">
        <v>-0.023287554006031483</v>
      </c>
      <c r="X10" s="8"/>
      <c r="Y10" s="6">
        <v>0.003690349591637776</v>
      </c>
      <c r="Z10" s="6">
        <v>-0.003690349591637776</v>
      </c>
      <c r="AA10" s="6">
        <v>0.011071048774913328</v>
      </c>
      <c r="AB10" s="6">
        <v>-0.01845174795818888</v>
      </c>
      <c r="AC10" s="6">
        <v>0.03321314632473998</v>
      </c>
      <c r="AD10" s="6">
        <v>0.025832447141464432</v>
      </c>
      <c r="AE10" s="6">
        <v>-0.011071048774913328</v>
      </c>
      <c r="AF10" s="6">
        <v>0.01845174795818888</v>
      </c>
      <c r="AG10" s="6">
        <v>-0.025832447141464432</v>
      </c>
      <c r="AH10" s="6">
        <v>-0.03321314632473998</v>
      </c>
      <c r="AI10" s="8"/>
      <c r="AJ10" s="6">
        <v>-0.04863648365989177</v>
      </c>
      <c r="AK10" s="6">
        <v>-0.006743537414773135</v>
      </c>
      <c r="AL10" s="6">
        <v>0.03209284345114684</v>
      </c>
      <c r="AM10" s="6">
        <v>0.035000305619964284</v>
      </c>
      <c r="AN10" s="6">
        <v>-0.08074167103362918</v>
      </c>
      <c r="AO10" s="6">
        <v>0.005040403289397433</v>
      </c>
      <c r="AP10" s="6">
        <v>-0.023327142117832156</v>
      </c>
      <c r="AQ10" s="6">
        <v>0.017934623902627973</v>
      </c>
      <c r="AR10" s="6">
        <v>0.021407760005719503</v>
      </c>
      <c r="AS10" s="6">
        <v>0.0479728979572703</v>
      </c>
      <c r="AT10" s="8"/>
      <c r="AU10" s="6">
        <v>-0.020257448590192344</v>
      </c>
      <c r="AV10" s="6">
        <v>-0.025260137531736535</v>
      </c>
      <c r="AW10" s="6">
        <v>0.007787384255648996</v>
      </c>
      <c r="AX10" s="6">
        <v>1.7348982462231567E-4</v>
      </c>
      <c r="AY10" s="6">
        <v>0.010529469392136595</v>
      </c>
      <c r="AZ10" s="6">
        <v>0.030954497892412853</v>
      </c>
      <c r="BA10" s="6">
        <v>0.0012345468958125836</v>
      </c>
      <c r="BB10" s="6">
        <v>0.028953572725197937</v>
      </c>
      <c r="BC10" s="6">
        <v>-0.025062782573246952</v>
      </c>
      <c r="BD10" s="6">
        <v>-0.009052592290655475</v>
      </c>
    </row>
    <row r="11">
      <c r="A11" s="2">
        <v>41547.0</v>
      </c>
      <c r="B11" s="8"/>
      <c r="C11" s="6">
        <v>-0.014307754</v>
      </c>
      <c r="D11" s="6">
        <v>-0.019573991</v>
      </c>
      <c r="E11" s="6">
        <v>-0.002178538</v>
      </c>
      <c r="F11" s="6">
        <v>0.005899294</v>
      </c>
      <c r="G11" s="6">
        <v>0.022176122</v>
      </c>
      <c r="H11" s="6">
        <v>0.01268765</v>
      </c>
      <c r="I11" s="6">
        <v>-0.00885829</v>
      </c>
      <c r="J11" s="6">
        <v>0.03016038</v>
      </c>
      <c r="K11" s="6">
        <v>-0.013988562</v>
      </c>
      <c r="L11" s="6">
        <v>-0.012016312</v>
      </c>
      <c r="M11" s="8"/>
      <c r="N11" s="6">
        <v>-0.02764361086026972</v>
      </c>
      <c r="O11" s="6">
        <v>0.01658616651616183</v>
      </c>
      <c r="P11" s="6">
        <v>-0.03870105520437761</v>
      </c>
      <c r="Q11" s="6">
        <v>0.03870105520437761</v>
      </c>
      <c r="R11" s="6">
        <v>-0.04975849954848549</v>
      </c>
      <c r="S11" s="6">
        <v>0.04975849954848549</v>
      </c>
      <c r="T11" s="6">
        <v>-0.005528722172053944</v>
      </c>
      <c r="U11" s="6">
        <v>0.02764361086026972</v>
      </c>
      <c r="V11" s="6">
        <v>0.005528722172053944</v>
      </c>
      <c r="W11" s="6">
        <v>-0.01658616651616183</v>
      </c>
      <c r="X11" s="8"/>
      <c r="Y11" s="6">
        <v>-0.003682324918709856</v>
      </c>
      <c r="Z11" s="6">
        <v>0.003682324918709856</v>
      </c>
      <c r="AA11" s="6">
        <v>0.011046974756129566</v>
      </c>
      <c r="AB11" s="6">
        <v>-0.018411624593549277</v>
      </c>
      <c r="AC11" s="6">
        <v>0.033140924268388695</v>
      </c>
      <c r="AD11" s="6">
        <v>0.02577627443096899</v>
      </c>
      <c r="AE11" s="6">
        <v>-0.011046974756129566</v>
      </c>
      <c r="AF11" s="6">
        <v>0.018411624593549277</v>
      </c>
      <c r="AG11" s="6">
        <v>-0.033140924268388695</v>
      </c>
      <c r="AH11" s="6">
        <v>-0.02577627443096899</v>
      </c>
      <c r="AI11" s="8"/>
      <c r="AJ11" s="6">
        <v>0.016611513850456037</v>
      </c>
      <c r="AK11" s="6">
        <v>0.02174122548268123</v>
      </c>
      <c r="AL11" s="6">
        <v>-0.005105683392139038</v>
      </c>
      <c r="AM11" s="6">
        <v>0.0025074608542727758</v>
      </c>
      <c r="AN11" s="6">
        <v>0.010375529544047654</v>
      </c>
      <c r="AO11" s="6">
        <v>-0.03288039149518901</v>
      </c>
      <c r="AP11" s="6">
        <v>0.004295036825466127</v>
      </c>
      <c r="AQ11" s="6">
        <v>-0.041363021375676275</v>
      </c>
      <c r="AR11" s="6">
        <v>0.025529110913028574</v>
      </c>
      <c r="AS11" s="6">
        <v>-0.0017107812069480804</v>
      </c>
      <c r="AT11" s="8"/>
      <c r="AU11" s="6">
        <v>0.008099921643250765</v>
      </c>
      <c r="AV11" s="6">
        <v>-0.0129717144454608</v>
      </c>
      <c r="AW11" s="6">
        <v>-0.04673240707076939</v>
      </c>
      <c r="AX11" s="6">
        <v>-0.0593219964322716</v>
      </c>
      <c r="AY11" s="6">
        <v>0.10586921536480186</v>
      </c>
      <c r="AZ11" s="6">
        <v>0.03316497582515675</v>
      </c>
      <c r="BA11" s="6">
        <v>-0.023826620763813342</v>
      </c>
      <c r="BB11" s="6">
        <v>-0.05232821533174536</v>
      </c>
      <c r="BC11" s="6">
        <v>0.029739485294307238</v>
      </c>
      <c r="BD11" s="6">
        <v>0.01830735591654386</v>
      </c>
    </row>
    <row r="12">
      <c r="A12" s="2">
        <v>41578.0</v>
      </c>
      <c r="B12" s="8"/>
      <c r="C12" s="6">
        <v>-0.014233539</v>
      </c>
      <c r="D12" s="6">
        <v>-0.018623579</v>
      </c>
      <c r="E12" s="6">
        <v>-0.002578048</v>
      </c>
      <c r="F12" s="6">
        <v>0.005104897</v>
      </c>
      <c r="G12" s="6">
        <v>0.022553622</v>
      </c>
      <c r="H12" s="6">
        <v>0.012772146</v>
      </c>
      <c r="I12" s="6">
        <v>-0.008782323</v>
      </c>
      <c r="J12" s="6">
        <v>0.029640531</v>
      </c>
      <c r="K12" s="6">
        <v>-0.013687189</v>
      </c>
      <c r="L12" s="6">
        <v>-0.012166519</v>
      </c>
      <c r="M12" s="8"/>
      <c r="N12" s="6">
        <v>-0.03793406088791267</v>
      </c>
      <c r="O12" s="6">
        <v>0.016257454666248287</v>
      </c>
      <c r="P12" s="6">
        <v>-0.016257454666248287</v>
      </c>
      <c r="Q12" s="6">
        <v>0.03793406088791267</v>
      </c>
      <c r="R12" s="6">
        <v>-0.04877236399874486</v>
      </c>
      <c r="S12" s="6">
        <v>0.027095757777080478</v>
      </c>
      <c r="T12" s="6">
        <v>0.0054191515554160965</v>
      </c>
      <c r="U12" s="6">
        <v>-0.0054191515554160965</v>
      </c>
      <c r="V12" s="6">
        <v>0.04877236399874486</v>
      </c>
      <c r="W12" s="6">
        <v>-0.027095757777080478</v>
      </c>
      <c r="X12" s="8"/>
      <c r="Y12" s="6">
        <v>-0.0036303701277404</v>
      </c>
      <c r="Z12" s="6">
        <v>0.0036303701277404</v>
      </c>
      <c r="AA12" s="6">
        <v>0.010891110383221199</v>
      </c>
      <c r="AB12" s="6">
        <v>-0.018151850638701998</v>
      </c>
      <c r="AC12" s="6">
        <v>0.032673331149663594</v>
      </c>
      <c r="AD12" s="6">
        <v>0.0254125908941828</v>
      </c>
      <c r="AE12" s="6">
        <v>-0.010891110383221199</v>
      </c>
      <c r="AF12" s="6">
        <v>0.018151850638701998</v>
      </c>
      <c r="AG12" s="6">
        <v>-0.0254125908941828</v>
      </c>
      <c r="AH12" s="6">
        <v>-0.032673331149663594</v>
      </c>
      <c r="AI12" s="8"/>
      <c r="AJ12" s="6">
        <v>-0.0067681167961895555</v>
      </c>
      <c r="AK12" s="6">
        <v>0.001973031838322115</v>
      </c>
      <c r="AL12" s="6">
        <v>0.010770665643260097</v>
      </c>
      <c r="AM12" s="6">
        <v>7.433978479108376E-4</v>
      </c>
      <c r="AN12" s="6">
        <v>-0.040856735103918844</v>
      </c>
      <c r="AO12" s="6">
        <v>0.02737033941279259</v>
      </c>
      <c r="AP12" s="6">
        <v>0.006997059889273486</v>
      </c>
      <c r="AQ12" s="6">
        <v>-0.019314341768511115</v>
      </c>
      <c r="AR12" s="6">
        <v>0.006913909822717929</v>
      </c>
      <c r="AS12" s="6">
        <v>0.012170789214342493</v>
      </c>
      <c r="AT12" s="8"/>
      <c r="AU12" s="6">
        <v>-0.018376152591953254</v>
      </c>
      <c r="AV12" s="6">
        <v>-0.031919293442589425</v>
      </c>
      <c r="AW12" s="6">
        <v>-0.02433605260317358</v>
      </c>
      <c r="AX12" s="6">
        <v>-0.02042165790032852</v>
      </c>
      <c r="AY12" s="6">
        <v>0.0013427851995830424</v>
      </c>
      <c r="AZ12" s="6">
        <v>0.053312769828540094</v>
      </c>
      <c r="BA12" s="6">
        <v>0.025617936707289346</v>
      </c>
      <c r="BB12" s="6">
        <v>0.012669621428758538</v>
      </c>
      <c r="BC12" s="6">
        <v>-0.013535004377398654</v>
      </c>
      <c r="BD12" s="6">
        <v>0.015645047751272317</v>
      </c>
    </row>
    <row r="13">
      <c r="A13" s="2">
        <v>41608.0</v>
      </c>
      <c r="B13" s="8"/>
      <c r="C13" s="6">
        <v>-0.014700841</v>
      </c>
      <c r="D13" s="6">
        <v>-0.020231773</v>
      </c>
      <c r="E13" s="6">
        <v>-0.0028874</v>
      </c>
      <c r="F13" s="6">
        <v>0.006672324</v>
      </c>
      <c r="G13" s="6">
        <v>0.024689169</v>
      </c>
      <c r="H13" s="6">
        <v>0.0138007</v>
      </c>
      <c r="I13" s="6">
        <v>-0.009597308</v>
      </c>
      <c r="J13" s="6">
        <v>0.029699706</v>
      </c>
      <c r="K13" s="6">
        <v>-0.01465767</v>
      </c>
      <c r="L13" s="6">
        <v>-0.012786907</v>
      </c>
      <c r="M13" s="8"/>
      <c r="N13" s="6">
        <v>-0.03766317460331962</v>
      </c>
      <c r="O13" s="6">
        <v>0.007532634920663924</v>
      </c>
      <c r="P13" s="6">
        <v>-0.05272844444464747</v>
      </c>
      <c r="Q13" s="6">
        <v>0.03766317460331962</v>
      </c>
      <c r="R13" s="6">
        <v>0.02259790476199177</v>
      </c>
      <c r="S13" s="6">
        <v>0.05272844444464747</v>
      </c>
      <c r="T13" s="6">
        <v>-0.02259790476199177</v>
      </c>
      <c r="U13" s="6">
        <v>-0.007532634920663924</v>
      </c>
      <c r="V13" s="6">
        <v>0.0677937142859753</v>
      </c>
      <c r="W13" s="6">
        <v>-0.0677937142859753</v>
      </c>
      <c r="X13" s="8"/>
      <c r="Y13" s="6">
        <v>-0.0037177490744622066</v>
      </c>
      <c r="Z13" s="6">
        <v>0.0037177490744622066</v>
      </c>
      <c r="AA13" s="6">
        <v>0.01115324722338662</v>
      </c>
      <c r="AB13" s="6">
        <v>-0.018588745372311033</v>
      </c>
      <c r="AC13" s="6">
        <v>0.03345974167015985</v>
      </c>
      <c r="AD13" s="6">
        <v>0.026024243521235446</v>
      </c>
      <c r="AE13" s="6">
        <v>-0.01115324722338662</v>
      </c>
      <c r="AF13" s="6">
        <v>0.018588745372311033</v>
      </c>
      <c r="AG13" s="6">
        <v>-0.026024243521235446</v>
      </c>
      <c r="AH13" s="6">
        <v>-0.03345974167015985</v>
      </c>
      <c r="AI13" s="8"/>
      <c r="AJ13" s="6">
        <v>0.01717394969679074</v>
      </c>
      <c r="AK13" s="6">
        <v>0.0037979788725243714</v>
      </c>
      <c r="AL13" s="6">
        <v>0.0063631516833573855</v>
      </c>
      <c r="AM13" s="6">
        <v>-0.03035575260756901</v>
      </c>
      <c r="AN13" s="6">
        <v>0.02634757301366413</v>
      </c>
      <c r="AO13" s="6">
        <v>-0.04374761239417418</v>
      </c>
      <c r="AP13" s="6">
        <v>0.00648980037994161</v>
      </c>
      <c r="AQ13" s="6">
        <v>0.0199344914573211</v>
      </c>
      <c r="AR13" s="6">
        <v>0.016679091773567</v>
      </c>
      <c r="AS13" s="6">
        <v>-0.02268267187542314</v>
      </c>
      <c r="AT13" s="8"/>
      <c r="AU13" s="6">
        <v>0.01876236283878279</v>
      </c>
      <c r="AV13" s="6">
        <v>-0.017759827289756728</v>
      </c>
      <c r="AW13" s="6">
        <v>-0.008552983396655979</v>
      </c>
      <c r="AX13" s="6">
        <v>-0.02688274339645382</v>
      </c>
      <c r="AY13" s="6">
        <v>0.02089832733925329</v>
      </c>
      <c r="AZ13" s="6">
        <v>-0.009839218396192121</v>
      </c>
      <c r="BA13" s="6">
        <v>-0.014607557760252918</v>
      </c>
      <c r="BB13" s="6">
        <v>0.042749438543863455</v>
      </c>
      <c r="BC13" s="6">
        <v>1.884094300967886E-4</v>
      </c>
      <c r="BD13" s="6">
        <v>-0.004956207912684725</v>
      </c>
    </row>
    <row r="14">
      <c r="A14" s="2">
        <v>41639.0</v>
      </c>
      <c r="B14" s="8"/>
      <c r="C14" s="6">
        <v>-0.014125405</v>
      </c>
      <c r="D14" s="6">
        <v>-0.019610491</v>
      </c>
      <c r="E14" s="6">
        <v>-0.002919633</v>
      </c>
      <c r="F14" s="6">
        <v>0.007551191</v>
      </c>
      <c r="G14" s="6">
        <v>0.024819407</v>
      </c>
      <c r="H14" s="6">
        <v>0.014242902</v>
      </c>
      <c r="I14" s="6">
        <v>-0.010794046</v>
      </c>
      <c r="J14" s="6">
        <v>0.029480192</v>
      </c>
      <c r="K14" s="6">
        <v>-0.015422819</v>
      </c>
      <c r="L14" s="6">
        <v>-0.013221297</v>
      </c>
      <c r="M14" s="8"/>
      <c r="N14" s="6">
        <v>-0.007025012429677786</v>
      </c>
      <c r="O14" s="6">
        <v>0.007025012429677786</v>
      </c>
      <c r="P14" s="6">
        <v>-0.035125062148388925</v>
      </c>
      <c r="Q14" s="6">
        <v>0.035125062148388925</v>
      </c>
      <c r="R14" s="6">
        <v>0.021075037289033354</v>
      </c>
      <c r="S14" s="6">
        <v>0.049175087007744506</v>
      </c>
      <c r="T14" s="6">
        <v>-0.021075037289033354</v>
      </c>
      <c r="U14" s="6">
        <v>-0.049175087007744506</v>
      </c>
      <c r="V14" s="6">
        <v>0.06322511186710006</v>
      </c>
      <c r="W14" s="6">
        <v>-0.06322511186710006</v>
      </c>
      <c r="X14" s="8"/>
      <c r="Y14" s="6">
        <v>-0.0037281607115315384</v>
      </c>
      <c r="Z14" s="6">
        <v>0.0037281607115315384</v>
      </c>
      <c r="AA14" s="6">
        <v>0.011184482134594614</v>
      </c>
      <c r="AB14" s="6">
        <v>-0.02609712498072077</v>
      </c>
      <c r="AC14" s="6">
        <v>0.03355344640378384</v>
      </c>
      <c r="AD14" s="6">
        <v>0.02609712498072077</v>
      </c>
      <c r="AE14" s="6">
        <v>-0.011184482134594614</v>
      </c>
      <c r="AF14" s="6">
        <v>0.018640803557657692</v>
      </c>
      <c r="AG14" s="6">
        <v>-0.018640803557657692</v>
      </c>
      <c r="AH14" s="6">
        <v>-0.03355344640378384</v>
      </c>
      <c r="AI14" s="8"/>
      <c r="AJ14" s="6">
        <v>0.01738947806127099</v>
      </c>
      <c r="AK14" s="6">
        <v>-0.011045680376076183</v>
      </c>
      <c r="AL14" s="6">
        <v>0.02053167498891229</v>
      </c>
      <c r="AM14" s="6">
        <v>-0.009877614296367796</v>
      </c>
      <c r="AN14" s="6">
        <v>0.02082774216195093</v>
      </c>
      <c r="AO14" s="6">
        <v>-0.05411860235185125</v>
      </c>
      <c r="AP14" s="6">
        <v>0.037109006492486336</v>
      </c>
      <c r="AQ14" s="6">
        <v>0.0014693407973748473</v>
      </c>
      <c r="AR14" s="6">
        <v>-0.004633919168978634</v>
      </c>
      <c r="AS14" s="6">
        <v>-0.01765142630872154</v>
      </c>
      <c r="AT14" s="8"/>
      <c r="AU14" s="6">
        <v>0.009193118019776752</v>
      </c>
      <c r="AV14" s="6">
        <v>-0.031168837626328213</v>
      </c>
      <c r="AW14" s="6">
        <v>0.017327165090587297</v>
      </c>
      <c r="AX14" s="6">
        <v>0.004921554636507803</v>
      </c>
      <c r="AY14" s="6">
        <v>0.021913890094535444</v>
      </c>
      <c r="AZ14" s="6">
        <v>-0.01311393615044265</v>
      </c>
      <c r="BA14" s="6">
        <v>0.04754127678657407</v>
      </c>
      <c r="BB14" s="6">
        <v>0.019875667037298612</v>
      </c>
      <c r="BC14" s="6">
        <v>-0.034064366272205354</v>
      </c>
      <c r="BD14" s="6">
        <v>-0.04242553161630373</v>
      </c>
    </row>
    <row r="15">
      <c r="A15" s="2">
        <v>41670.0</v>
      </c>
      <c r="B15" s="8"/>
      <c r="C15" s="6">
        <v>-0.014981375</v>
      </c>
      <c r="D15" s="6">
        <v>-0.021898133</v>
      </c>
      <c r="E15" s="6">
        <v>-0.003440397</v>
      </c>
      <c r="F15" s="6">
        <v>0.009115817</v>
      </c>
      <c r="G15" s="6">
        <v>0.025247418</v>
      </c>
      <c r="H15" s="6">
        <v>0.018008047</v>
      </c>
      <c r="I15" s="6">
        <v>-0.01097919</v>
      </c>
      <c r="J15" s="6">
        <v>0.029023206</v>
      </c>
      <c r="K15" s="6">
        <v>-0.016510231</v>
      </c>
      <c r="L15" s="6">
        <v>-0.013585162</v>
      </c>
      <c r="M15" s="8"/>
      <c r="N15" s="6">
        <v>-0.05881852674188497</v>
      </c>
      <c r="O15" s="6">
        <v>0.0065353918602094425</v>
      </c>
      <c r="P15" s="6">
        <v>-0.019606175580628327</v>
      </c>
      <c r="Q15" s="6">
        <v>0.03267695930104721</v>
      </c>
      <c r="R15" s="6">
        <v>-0.0065353918602094425</v>
      </c>
      <c r="S15" s="6">
        <v>0.0457477430214661</v>
      </c>
      <c r="T15" s="6">
        <v>0.019606175580628327</v>
      </c>
      <c r="U15" s="6">
        <v>-0.03267695930104721</v>
      </c>
      <c r="V15" s="6">
        <v>0.05881852674188497</v>
      </c>
      <c r="W15" s="6">
        <v>-0.0457477430214661</v>
      </c>
      <c r="X15" s="8"/>
      <c r="Y15" s="6">
        <v>-0.003846117953961686</v>
      </c>
      <c r="Z15" s="6">
        <v>0.003846117953961686</v>
      </c>
      <c r="AA15" s="6">
        <v>0.011538353861885058</v>
      </c>
      <c r="AB15" s="6">
        <v>-0.026922825677731806</v>
      </c>
      <c r="AC15" s="6">
        <v>0.03461506158565517</v>
      </c>
      <c r="AD15" s="6">
        <v>0.026922825677731806</v>
      </c>
      <c r="AE15" s="6">
        <v>-0.01923058976980843</v>
      </c>
      <c r="AF15" s="6">
        <v>0.01923058976980843</v>
      </c>
      <c r="AG15" s="6">
        <v>-0.011538353861885058</v>
      </c>
      <c r="AH15" s="6">
        <v>-0.03461506158565517</v>
      </c>
      <c r="AI15" s="8"/>
      <c r="AJ15" s="6">
        <v>0.0212240880719683</v>
      </c>
      <c r="AK15" s="6">
        <v>-0.03533995686526219</v>
      </c>
      <c r="AL15" s="6">
        <v>0.0019787439768382854</v>
      </c>
      <c r="AM15" s="6">
        <v>0.003957382260258806</v>
      </c>
      <c r="AN15" s="6">
        <v>-0.02196451340957454</v>
      </c>
      <c r="AO15" s="6">
        <v>0.028063091241679373</v>
      </c>
      <c r="AP15" s="6">
        <v>0.026956027972237052</v>
      </c>
      <c r="AQ15" s="6">
        <v>-0.040969071400371</v>
      </c>
      <c r="AR15" s="6">
        <v>0.019036886514267833</v>
      </c>
      <c r="AS15" s="6">
        <v>-0.0029426783620419054</v>
      </c>
      <c r="AT15" s="8"/>
      <c r="AU15" s="6">
        <v>-0.014265324201093955</v>
      </c>
      <c r="AV15" s="6">
        <v>-0.03921768286388272</v>
      </c>
      <c r="AW15" s="6">
        <v>-0.010031841936951608</v>
      </c>
      <c r="AX15" s="6">
        <v>-0.003485899170817825</v>
      </c>
      <c r="AY15" s="6">
        <v>-0.0028606864429185116</v>
      </c>
      <c r="AZ15" s="6">
        <v>-0.009519075965030405</v>
      </c>
      <c r="BA15" s="6">
        <v>0.036967508065721036</v>
      </c>
      <c r="BB15" s="6">
        <v>0.05430737277189502</v>
      </c>
      <c r="BC15" s="6">
        <v>-0.009281351021338969</v>
      </c>
      <c r="BD15" s="6">
        <v>-0.0026130192355820277</v>
      </c>
    </row>
    <row r="16">
      <c r="A16" s="2">
        <v>41698.0</v>
      </c>
      <c r="B16" s="8"/>
      <c r="C16" s="6">
        <v>-0.014595376</v>
      </c>
      <c r="D16" s="6">
        <v>-0.022513993</v>
      </c>
      <c r="E16" s="6">
        <v>-0.002786371</v>
      </c>
      <c r="F16" s="6">
        <v>0.009228117</v>
      </c>
      <c r="G16" s="6">
        <v>0.025230231</v>
      </c>
      <c r="H16" s="6">
        <v>0.017255181</v>
      </c>
      <c r="I16" s="6">
        <v>-0.011404289</v>
      </c>
      <c r="J16" s="6">
        <v>0.029092361</v>
      </c>
      <c r="K16" s="6">
        <v>-0.015929627</v>
      </c>
      <c r="L16" s="6">
        <v>-0.013576234</v>
      </c>
      <c r="M16" s="8"/>
      <c r="N16" s="6">
        <v>-0.02030021270914727</v>
      </c>
      <c r="O16" s="6">
        <v>0.012180127625488361</v>
      </c>
      <c r="P16" s="6">
        <v>-0.012180127625488361</v>
      </c>
      <c r="Q16" s="6">
        <v>0.02030021270914727</v>
      </c>
      <c r="R16" s="6">
        <v>-0.036540382876465084</v>
      </c>
      <c r="S16" s="6">
        <v>0.028420297792806182</v>
      </c>
      <c r="T16" s="6">
        <v>0.004060042541829454</v>
      </c>
      <c r="U16" s="6">
        <v>-0.028420297792806182</v>
      </c>
      <c r="V16" s="6">
        <v>0.036540382876465084</v>
      </c>
      <c r="W16" s="6">
        <v>-0.004060042541829454</v>
      </c>
      <c r="X16" s="8"/>
      <c r="Y16" s="6">
        <v>-0.00363731543251311</v>
      </c>
      <c r="Z16" s="6">
        <v>0.00363731543251311</v>
      </c>
      <c r="AA16" s="6">
        <v>0.010911946297539329</v>
      </c>
      <c r="AB16" s="6">
        <v>-0.02546120802759177</v>
      </c>
      <c r="AC16" s="6">
        <v>0.03273583889261798</v>
      </c>
      <c r="AD16" s="6">
        <v>0.01818657716256555</v>
      </c>
      <c r="AE16" s="6">
        <v>-0.01818657716256555</v>
      </c>
      <c r="AF16" s="6">
        <v>0.02546120802759177</v>
      </c>
      <c r="AG16" s="6">
        <v>-0.010911946297539329</v>
      </c>
      <c r="AH16" s="6">
        <v>-0.03273583889261798</v>
      </c>
      <c r="AI16" s="8"/>
      <c r="AJ16" s="6">
        <v>-0.0174463218328885</v>
      </c>
      <c r="AK16" s="6">
        <v>-0.0014472656263587998</v>
      </c>
      <c r="AL16" s="6">
        <v>-0.036955248582474565</v>
      </c>
      <c r="AM16" s="6">
        <v>1.292053424774437E-4</v>
      </c>
      <c r="AN16" s="6">
        <v>-0.03750607363717911</v>
      </c>
      <c r="AO16" s="6">
        <v>0.051632496555976036</v>
      </c>
      <c r="AP16" s="6">
        <v>0.019910483400457087</v>
      </c>
      <c r="AQ16" s="6">
        <v>0.018941396273127773</v>
      </c>
      <c r="AR16" s="6">
        <v>0.004229772951135138</v>
      </c>
      <c r="AS16" s="6">
        <v>-0.0014884448442725794</v>
      </c>
      <c r="AT16" s="8"/>
      <c r="AU16" s="6">
        <v>0.01505303838557475</v>
      </c>
      <c r="AV16" s="6">
        <v>-0.014836906884702563</v>
      </c>
      <c r="AW16" s="6">
        <v>-0.010103151965419296</v>
      </c>
      <c r="AX16" s="6">
        <v>-0.010279401254022436</v>
      </c>
      <c r="AY16" s="6">
        <v>-0.01405174255131969</v>
      </c>
      <c r="AZ16" s="6">
        <v>0.05614204603685718</v>
      </c>
      <c r="BA16" s="6">
        <v>-0.004576052548576866</v>
      </c>
      <c r="BB16" s="6">
        <v>-3.641180078972055E-4</v>
      </c>
      <c r="BC16" s="6">
        <v>-0.008207718355908517</v>
      </c>
      <c r="BD16" s="6">
        <v>-0.008775992854585378</v>
      </c>
    </row>
    <row r="17">
      <c r="A17" s="2">
        <v>41729.0</v>
      </c>
      <c r="B17" s="8"/>
      <c r="C17" s="6">
        <v>-0.014604754</v>
      </c>
      <c r="D17" s="6">
        <v>-0.022722242</v>
      </c>
      <c r="E17" s="6">
        <v>-0.002992883</v>
      </c>
      <c r="F17" s="6">
        <v>0.009281605</v>
      </c>
      <c r="G17" s="6">
        <v>0.025769273</v>
      </c>
      <c r="H17" s="6">
        <v>0.016376898</v>
      </c>
      <c r="I17" s="6">
        <v>-0.01144287</v>
      </c>
      <c r="J17" s="6">
        <v>0.029616228</v>
      </c>
      <c r="K17" s="6">
        <v>-0.015659846</v>
      </c>
      <c r="L17" s="6">
        <v>-0.01362141</v>
      </c>
      <c r="M17" s="8"/>
      <c r="N17" s="6">
        <v>-0.004045898798788201</v>
      </c>
      <c r="O17" s="6">
        <v>0.004045898798788201</v>
      </c>
      <c r="P17" s="6">
        <v>-0.012137696396364602</v>
      </c>
      <c r="Q17" s="6">
        <v>0.012137696396364602</v>
      </c>
      <c r="R17" s="6">
        <v>-0.036413089189093806</v>
      </c>
      <c r="S17" s="6">
        <v>0.02832129159151741</v>
      </c>
      <c r="T17" s="6">
        <v>0.020229493993941004</v>
      </c>
      <c r="U17" s="6">
        <v>-0.02832129159151741</v>
      </c>
      <c r="V17" s="6">
        <v>0.036413089189093806</v>
      </c>
      <c r="W17" s="6">
        <v>-0.020229493993941004</v>
      </c>
      <c r="X17" s="8"/>
      <c r="Y17" s="6">
        <v>-0.003625227422238813</v>
      </c>
      <c r="Z17" s="6">
        <v>0.003625227422238813</v>
      </c>
      <c r="AA17" s="6">
        <v>0.010875682266716438</v>
      </c>
      <c r="AB17" s="6">
        <v>-0.018126137111194065</v>
      </c>
      <c r="AC17" s="6">
        <v>0.03262704680014931</v>
      </c>
      <c r="AD17" s="6">
        <v>0.018126137111194065</v>
      </c>
      <c r="AE17" s="6">
        <v>-0.02537659195567169</v>
      </c>
      <c r="AF17" s="6">
        <v>0.02537659195567169</v>
      </c>
      <c r="AG17" s="6">
        <v>-0.010875682266716438</v>
      </c>
      <c r="AH17" s="6">
        <v>-0.03262704680014931</v>
      </c>
      <c r="AI17" s="8"/>
      <c r="AJ17" s="6">
        <v>0.010809868354494484</v>
      </c>
      <c r="AK17" s="6">
        <v>-0.001150647382043011</v>
      </c>
      <c r="AL17" s="6">
        <v>0.0032549701060948376</v>
      </c>
      <c r="AM17" s="6">
        <v>0.019696424350587185</v>
      </c>
      <c r="AN17" s="6">
        <v>-0.045050822891831356</v>
      </c>
      <c r="AO17" s="6">
        <v>0.005430083894149851</v>
      </c>
      <c r="AP17" s="6">
        <v>-0.006179698900362652</v>
      </c>
      <c r="AQ17" s="6">
        <v>-0.021457891811462678</v>
      </c>
      <c r="AR17" s="6">
        <v>0.03291268414404266</v>
      </c>
      <c r="AS17" s="6">
        <v>0.0017350301363306935</v>
      </c>
      <c r="AT17" s="8"/>
      <c r="AU17" s="6">
        <v>-0.013012649017043399</v>
      </c>
      <c r="AV17" s="6">
        <v>-0.03807074999714969</v>
      </c>
      <c r="AW17" s="6">
        <v>-3.8392675582310287E-4</v>
      </c>
      <c r="AX17" s="6">
        <v>0.019669706031034705</v>
      </c>
      <c r="AY17" s="6">
        <v>-0.02138063770538544</v>
      </c>
      <c r="AZ17" s="6">
        <v>0.05144460777963618</v>
      </c>
      <c r="BA17" s="6">
        <v>0.010280725645663213</v>
      </c>
      <c r="BB17" s="6">
        <v>0.007973693542135984</v>
      </c>
      <c r="BC17" s="6">
        <v>0.009892904549915286</v>
      </c>
      <c r="BD17" s="6">
        <v>-0.026413674072983593</v>
      </c>
    </row>
    <row r="18">
      <c r="A18" s="2">
        <v>41759.0</v>
      </c>
      <c r="B18" s="8"/>
      <c r="C18" s="6">
        <v>-0.014537957</v>
      </c>
      <c r="D18" s="6">
        <v>-0.023007281</v>
      </c>
      <c r="E18" s="6">
        <v>-0.003130729</v>
      </c>
      <c r="F18" s="6">
        <v>0.008569994</v>
      </c>
      <c r="G18" s="6">
        <v>0.025997355</v>
      </c>
      <c r="H18" s="6">
        <v>0.016805962</v>
      </c>
      <c r="I18" s="6">
        <v>-0.011005568</v>
      </c>
      <c r="J18" s="6">
        <v>0.029540177</v>
      </c>
      <c r="K18" s="6">
        <v>-0.01543191</v>
      </c>
      <c r="L18" s="6">
        <v>-0.013800043</v>
      </c>
      <c r="M18" s="8"/>
      <c r="N18" s="6">
        <v>-0.003781521194820826</v>
      </c>
      <c r="O18" s="6">
        <v>0.003781521194820826</v>
      </c>
      <c r="P18" s="6">
        <v>-0.018907605974104128</v>
      </c>
      <c r="Q18" s="6">
        <v>0.011344563584462477</v>
      </c>
      <c r="R18" s="6">
        <v>-0.03403369075338743</v>
      </c>
      <c r="S18" s="6">
        <v>0.03403369075338743</v>
      </c>
      <c r="T18" s="6">
        <v>0.018907605974104128</v>
      </c>
      <c r="U18" s="6">
        <v>-0.026470648363745783</v>
      </c>
      <c r="V18" s="6">
        <v>0.026470648363745783</v>
      </c>
      <c r="W18" s="6">
        <v>-0.011344563584462477</v>
      </c>
      <c r="X18" s="8"/>
      <c r="Y18" s="6">
        <v>-0.0036212694512034152</v>
      </c>
      <c r="Z18" s="6">
        <v>0.0036212694512034152</v>
      </c>
      <c r="AA18" s="6">
        <v>0.010863808353610244</v>
      </c>
      <c r="AB18" s="6">
        <v>-0.018106347256017077</v>
      </c>
      <c r="AC18" s="6">
        <v>0.03259142506083074</v>
      </c>
      <c r="AD18" s="6">
        <v>0.018106347256017077</v>
      </c>
      <c r="AE18" s="6">
        <v>-0.025348886158423907</v>
      </c>
      <c r="AF18" s="6">
        <v>0.025348886158423907</v>
      </c>
      <c r="AG18" s="6">
        <v>-0.010863808353610244</v>
      </c>
      <c r="AH18" s="6">
        <v>-0.03259142506083074</v>
      </c>
      <c r="AI18" s="8"/>
      <c r="AJ18" s="6">
        <v>-0.02625210187578298</v>
      </c>
      <c r="AK18" s="6">
        <v>-0.022625651981719046</v>
      </c>
      <c r="AL18" s="6">
        <v>-0.022848025574880512</v>
      </c>
      <c r="AM18" s="6">
        <v>-0.0032220868205233796</v>
      </c>
      <c r="AN18" s="6">
        <v>6.366653251660764E-4</v>
      </c>
      <c r="AO18" s="6">
        <v>0.05600139717598785</v>
      </c>
      <c r="AP18" s="6">
        <v>0.03830559593459169</v>
      </c>
      <c r="AQ18" s="6">
        <v>-0.016489556483980438</v>
      </c>
      <c r="AR18" s="6">
        <v>-0.004876132211088827</v>
      </c>
      <c r="AS18" s="6">
        <v>0.0013698965122295808</v>
      </c>
      <c r="AT18" s="8"/>
      <c r="AU18" s="6">
        <v>-0.02606830792664974</v>
      </c>
      <c r="AV18" s="6">
        <v>-0.037523188323467745</v>
      </c>
      <c r="AW18" s="6">
        <v>-0.01891484998755884</v>
      </c>
      <c r="AX18" s="6">
        <v>0.01279510094104653</v>
      </c>
      <c r="AY18" s="6">
        <v>0.02134402448914264</v>
      </c>
      <c r="AZ18" s="6">
        <v>0.038001027129048015</v>
      </c>
      <c r="BA18" s="6">
        <v>0.015539653895441543</v>
      </c>
      <c r="BB18" s="6">
        <v>0.008220715394226962</v>
      </c>
      <c r="BC18" s="6">
        <v>-0.018209380531885734</v>
      </c>
      <c r="BD18" s="6">
        <v>0.00481520492065633</v>
      </c>
    </row>
    <row r="19">
      <c r="A19" s="2">
        <v>41790.0</v>
      </c>
      <c r="B19" s="8"/>
      <c r="C19" s="6">
        <v>-0.014782647</v>
      </c>
      <c r="D19" s="6">
        <v>-0.022849925</v>
      </c>
      <c r="E19" s="6">
        <v>-0.003019801</v>
      </c>
      <c r="F19" s="6">
        <v>0.008018646</v>
      </c>
      <c r="G19" s="6">
        <v>0.025604525</v>
      </c>
      <c r="H19" s="6">
        <v>0.017629127</v>
      </c>
      <c r="I19" s="6">
        <v>-0.010821175</v>
      </c>
      <c r="J19" s="6">
        <v>0.029512821</v>
      </c>
      <c r="K19" s="6">
        <v>-0.015326052</v>
      </c>
      <c r="L19" s="6">
        <v>-0.013965519</v>
      </c>
      <c r="M19" s="8"/>
      <c r="N19" s="6">
        <v>0.019355717285751587</v>
      </c>
      <c r="O19" s="6">
        <v>0.006451905761917197</v>
      </c>
      <c r="P19" s="6">
        <v>-0.019355717285751587</v>
      </c>
      <c r="Q19" s="6">
        <v>-0.006451905761917197</v>
      </c>
      <c r="R19" s="6">
        <v>0.04516334033342038</v>
      </c>
      <c r="S19" s="6">
        <v>0.05806715185725476</v>
      </c>
      <c r="T19" s="6">
        <v>-0.05806715185725476</v>
      </c>
      <c r="U19" s="6">
        <v>-0.03225952880958598</v>
      </c>
      <c r="V19" s="6">
        <v>0.03225952880958598</v>
      </c>
      <c r="W19" s="6">
        <v>-0.04516334033342038</v>
      </c>
      <c r="X19" s="8"/>
      <c r="Y19" s="6">
        <v>-0.003623151694578472</v>
      </c>
      <c r="Z19" s="6">
        <v>0.003623151694578472</v>
      </c>
      <c r="AA19" s="6">
        <v>0.010869455083735415</v>
      </c>
      <c r="AB19" s="6">
        <v>-0.01811575847289236</v>
      </c>
      <c r="AC19" s="6">
        <v>0.032608365251206244</v>
      </c>
      <c r="AD19" s="6">
        <v>0.01811575847289236</v>
      </c>
      <c r="AE19" s="6">
        <v>-0.025362061862049305</v>
      </c>
      <c r="AF19" s="6">
        <v>0.025362061862049305</v>
      </c>
      <c r="AG19" s="6">
        <v>-0.010869455083735415</v>
      </c>
      <c r="AH19" s="6">
        <v>-0.032608365251206244</v>
      </c>
      <c r="AI19" s="8"/>
      <c r="AJ19" s="6">
        <v>-0.007006302951170007</v>
      </c>
      <c r="AK19" s="6">
        <v>0.03808883202083064</v>
      </c>
      <c r="AL19" s="6">
        <v>-0.007532382248465922</v>
      </c>
      <c r="AM19" s="6">
        <v>-0.036688764868931426</v>
      </c>
      <c r="AN19" s="6">
        <v>0.09502095667197047</v>
      </c>
      <c r="AO19" s="6">
        <v>0.00869562385048471</v>
      </c>
      <c r="AP19" s="6">
        <v>-0.031745122149378135</v>
      </c>
      <c r="AQ19" s="6">
        <v>-0.04490207551853808</v>
      </c>
      <c r="AR19" s="6">
        <v>0.006852078379209938</v>
      </c>
      <c r="AS19" s="6">
        <v>-0.020782843186012156</v>
      </c>
      <c r="AT19" s="8"/>
      <c r="AU19" s="6">
        <v>-0.019602103786880192</v>
      </c>
      <c r="AV19" s="6">
        <v>-0.013256030008548464</v>
      </c>
      <c r="AW19" s="6">
        <v>-0.014839374667184432</v>
      </c>
      <c r="AX19" s="6">
        <v>-0.009923049020899759</v>
      </c>
      <c r="AY19" s="6">
        <v>0.062293361791812676</v>
      </c>
      <c r="AZ19" s="6">
        <v>0.010779223599435755</v>
      </c>
      <c r="BA19" s="6">
        <v>-0.00950945351051391</v>
      </c>
      <c r="BB19" s="6">
        <v>0.0029702803125835923</v>
      </c>
      <c r="BC19" s="6">
        <v>-0.009266724631284593</v>
      </c>
      <c r="BD19" s="6">
        <v>3.5386992147929335E-4</v>
      </c>
    </row>
    <row r="20">
      <c r="A20" s="2">
        <v>41820.0</v>
      </c>
      <c r="B20" s="8"/>
      <c r="C20" s="6">
        <v>-0.014281094</v>
      </c>
      <c r="D20" s="6">
        <v>-0.023197779</v>
      </c>
      <c r="E20" s="6">
        <v>-0.002632758</v>
      </c>
      <c r="F20" s="6">
        <v>0.00805219</v>
      </c>
      <c r="G20" s="6">
        <v>0.025707254</v>
      </c>
      <c r="H20" s="6">
        <v>0.018019202</v>
      </c>
      <c r="I20" s="6">
        <v>-0.011362993</v>
      </c>
      <c r="J20" s="6">
        <v>0.029202568</v>
      </c>
      <c r="K20" s="6">
        <v>-0.015025608</v>
      </c>
      <c r="L20" s="6">
        <v>-0.014480982</v>
      </c>
      <c r="M20" s="8"/>
      <c r="N20" s="6">
        <v>0.029466469529582935</v>
      </c>
      <c r="O20" s="6">
        <v>-0.01767988171774976</v>
      </c>
      <c r="P20" s="6">
        <v>-0.005893293905916587</v>
      </c>
      <c r="Q20" s="6">
        <v>0.01767988171774976</v>
      </c>
      <c r="R20" s="6">
        <v>0.04125305734141611</v>
      </c>
      <c r="S20" s="6">
        <v>0.05303964515324928</v>
      </c>
      <c r="T20" s="6">
        <v>-0.05303964515324928</v>
      </c>
      <c r="U20" s="6">
        <v>-0.029466469529582935</v>
      </c>
      <c r="V20" s="6">
        <v>0.005893293905916587</v>
      </c>
      <c r="W20" s="6">
        <v>-0.04125305734141611</v>
      </c>
      <c r="X20" s="8"/>
      <c r="Y20" s="6">
        <v>-0.011529484942826983</v>
      </c>
      <c r="Z20" s="6">
        <v>0.0038431616476089945</v>
      </c>
      <c r="AA20" s="6">
        <v>0.011529484942826983</v>
      </c>
      <c r="AB20" s="6">
        <v>-0.01921580823804497</v>
      </c>
      <c r="AC20" s="6">
        <v>0.03458845482848094</v>
      </c>
      <c r="AD20" s="6">
        <v>0.02690213153326296</v>
      </c>
      <c r="AE20" s="6">
        <v>-0.02690213153326296</v>
      </c>
      <c r="AF20" s="6">
        <v>0.01921580823804497</v>
      </c>
      <c r="AG20" s="6">
        <v>-0.0038431616476089945</v>
      </c>
      <c r="AH20" s="6">
        <v>-0.03458845482848094</v>
      </c>
      <c r="AI20" s="8"/>
      <c r="AJ20" s="6">
        <v>0.02052460275024967</v>
      </c>
      <c r="AK20" s="6">
        <v>-0.03487555960580502</v>
      </c>
      <c r="AL20" s="6">
        <v>0.02525857274215033</v>
      </c>
      <c r="AM20" s="6">
        <v>0.014996068445831724</v>
      </c>
      <c r="AN20" s="6">
        <v>0.018589236000081034</v>
      </c>
      <c r="AO20" s="6">
        <v>-0.052500179919005734</v>
      </c>
      <c r="AP20" s="6">
        <v>0.006593733129397782</v>
      </c>
      <c r="AQ20" s="6">
        <v>-0.006136392308968605</v>
      </c>
      <c r="AR20" s="6">
        <v>0.028180622391583632</v>
      </c>
      <c r="AS20" s="6">
        <v>-0.020630703625514828</v>
      </c>
      <c r="AT20" s="8"/>
      <c r="AU20" s="6">
        <v>0.0036856183986038443</v>
      </c>
      <c r="AV20" s="6">
        <v>-0.02968365233046243</v>
      </c>
      <c r="AW20" s="6">
        <v>0.02667742969397238</v>
      </c>
      <c r="AX20" s="6">
        <v>-0.01254751413499678</v>
      </c>
      <c r="AY20" s="6">
        <v>0.05010310112311196</v>
      </c>
      <c r="AZ20" s="6">
        <v>-0.026378295706855202</v>
      </c>
      <c r="BA20" s="6">
        <v>0.006637853670284791</v>
      </c>
      <c r="BB20" s="6">
        <v>-0.0034851198124216712</v>
      </c>
      <c r="BC20" s="6">
        <v>0.012019414677325061</v>
      </c>
      <c r="BD20" s="6">
        <v>-0.02702883557856198</v>
      </c>
    </row>
    <row r="21">
      <c r="A21" s="2">
        <v>41851.0</v>
      </c>
      <c r="B21" s="8"/>
      <c r="C21" s="6">
        <v>-0.014576022</v>
      </c>
      <c r="D21" s="6">
        <v>-0.023596202</v>
      </c>
      <c r="E21" s="6">
        <v>-0.003983755</v>
      </c>
      <c r="F21" s="6">
        <v>0.008841801</v>
      </c>
      <c r="G21" s="6">
        <v>0.025585068</v>
      </c>
      <c r="H21" s="6">
        <v>0.018668797</v>
      </c>
      <c r="I21" s="6">
        <v>-0.010752142</v>
      </c>
      <c r="J21" s="6">
        <v>0.02908293</v>
      </c>
      <c r="K21" s="6">
        <v>-0.015059795</v>
      </c>
      <c r="L21" s="6">
        <v>-0.014210679</v>
      </c>
      <c r="M21" s="8"/>
      <c r="N21" s="6">
        <v>-0.005434126600109021</v>
      </c>
      <c r="O21" s="6">
        <v>-0.027170633000545102</v>
      </c>
      <c r="P21" s="6">
        <v>0.005434126600109021</v>
      </c>
      <c r="Q21" s="6">
        <v>0.027170633000545102</v>
      </c>
      <c r="R21" s="6">
        <v>0.048907139400981174</v>
      </c>
      <c r="S21" s="6">
        <v>0.03803888620076314</v>
      </c>
      <c r="T21" s="6">
        <v>-0.048907139400981174</v>
      </c>
      <c r="U21" s="6">
        <v>-0.01630237980032706</v>
      </c>
      <c r="V21" s="6">
        <v>0.01630237980032706</v>
      </c>
      <c r="W21" s="6">
        <v>-0.03803888620076314</v>
      </c>
      <c r="X21" s="8"/>
      <c r="Y21" s="6">
        <v>-0.019235562043764386</v>
      </c>
      <c r="Z21" s="6">
        <v>0.0038471124087528772</v>
      </c>
      <c r="AA21" s="6">
        <v>0.01154133722625863</v>
      </c>
      <c r="AB21" s="6">
        <v>-0.01154133722625863</v>
      </c>
      <c r="AC21" s="6">
        <v>0.03462401167877589</v>
      </c>
      <c r="AD21" s="6">
        <v>0.026929786861270143</v>
      </c>
      <c r="AE21" s="6">
        <v>-0.026929786861270143</v>
      </c>
      <c r="AF21" s="6">
        <v>0.019235562043764386</v>
      </c>
      <c r="AG21" s="6">
        <v>-0.0038471124087528772</v>
      </c>
      <c r="AH21" s="6">
        <v>-0.03462401167877589</v>
      </c>
      <c r="AI21" s="8"/>
      <c r="AJ21" s="6">
        <v>-0.05572002316463084</v>
      </c>
      <c r="AK21" s="6">
        <v>-0.025825314083537176</v>
      </c>
      <c r="AL21" s="6">
        <v>0.024751729002755577</v>
      </c>
      <c r="AM21" s="6">
        <v>0.027635502557825462</v>
      </c>
      <c r="AN21" s="6">
        <v>0.00703319864625288</v>
      </c>
      <c r="AO21" s="6">
        <v>-0.019219043001254436</v>
      </c>
      <c r="AP21" s="6">
        <v>0.02477610251324591</v>
      </c>
      <c r="AQ21" s="6">
        <v>-0.0038747495392655405</v>
      </c>
      <c r="AR21" s="6">
        <v>0.003496890300632311</v>
      </c>
      <c r="AS21" s="6">
        <v>0.01694570676797584</v>
      </c>
      <c r="AT21" s="8"/>
      <c r="AU21" s="6">
        <v>-0.03350504195664628</v>
      </c>
      <c r="AV21" s="6">
        <v>-0.03256515778597765</v>
      </c>
      <c r="AW21" s="6">
        <v>0.009616230316997525</v>
      </c>
      <c r="AX21" s="6">
        <v>0.020321333922313393</v>
      </c>
      <c r="AY21" s="6">
        <v>0.026446834059781623</v>
      </c>
      <c r="AZ21" s="6">
        <v>-0.014328008135758965</v>
      </c>
      <c r="BA21" s="6">
        <v>0.018104870608648366</v>
      </c>
      <c r="BB21" s="6">
        <v>0.01313602425186555</v>
      </c>
      <c r="BC21" s="6">
        <v>-0.0022314563619526308</v>
      </c>
      <c r="BD21" s="6">
        <v>-0.004995628919270953</v>
      </c>
    </row>
    <row r="22">
      <c r="A22" s="2">
        <v>41882.0</v>
      </c>
      <c r="B22" s="8"/>
      <c r="C22" s="6">
        <v>-0.011137289</v>
      </c>
      <c r="D22" s="6">
        <v>-0.020326908</v>
      </c>
      <c r="E22" s="6">
        <v>-0.005790356</v>
      </c>
      <c r="F22" s="6">
        <v>-0.002303311</v>
      </c>
      <c r="G22" s="6">
        <v>0.025008515</v>
      </c>
      <c r="H22" s="6">
        <v>0.021507188</v>
      </c>
      <c r="I22" s="6">
        <v>-0.011890526</v>
      </c>
      <c r="J22" s="6">
        <v>0.032595263</v>
      </c>
      <c r="K22" s="6">
        <v>-0.014485932</v>
      </c>
      <c r="L22" s="6">
        <v>-0.013176645</v>
      </c>
      <c r="M22" s="8"/>
      <c r="N22" s="6">
        <v>0.006717037493333295</v>
      </c>
      <c r="O22" s="6">
        <v>-0.020151112479999882</v>
      </c>
      <c r="P22" s="6">
        <v>-0.006717037493333295</v>
      </c>
      <c r="Q22" s="6">
        <v>0.03358518746666647</v>
      </c>
      <c r="R22" s="6">
        <v>0.060453337439999644</v>
      </c>
      <c r="S22" s="6">
        <v>0.047019262453333065</v>
      </c>
      <c r="T22" s="6">
        <v>-0.060453337439999644</v>
      </c>
      <c r="U22" s="6">
        <v>-0.03358518746666647</v>
      </c>
      <c r="V22" s="6">
        <v>0.020151112479999882</v>
      </c>
      <c r="W22" s="6">
        <v>-0.047019262453333065</v>
      </c>
      <c r="X22" s="8"/>
      <c r="Y22" s="6">
        <v>-0.03359075660171343</v>
      </c>
      <c r="Z22" s="6">
        <v>-0.01119691886723781</v>
      </c>
      <c r="AA22" s="6">
        <v>0.01119691886723781</v>
      </c>
      <c r="AB22" s="6">
        <v>0.0037323062890792704</v>
      </c>
      <c r="AC22" s="6">
        <v>0.03359075660171343</v>
      </c>
      <c r="AD22" s="6">
        <v>0.02612614402355489</v>
      </c>
      <c r="AE22" s="6">
        <v>-0.01866153144539635</v>
      </c>
      <c r="AF22" s="6">
        <v>0.01866153144539635</v>
      </c>
      <c r="AG22" s="6">
        <v>-0.0037323062890792704</v>
      </c>
      <c r="AH22" s="6">
        <v>-0.02612614402355489</v>
      </c>
      <c r="AI22" s="8"/>
      <c r="AJ22" s="6">
        <v>6.265946480748636E-5</v>
      </c>
      <c r="AK22" s="6">
        <v>-0.007233515615347564</v>
      </c>
      <c r="AL22" s="6">
        <v>9.83398445989166E-4</v>
      </c>
      <c r="AM22" s="6">
        <v>-5.887922485019918E-4</v>
      </c>
      <c r="AN22" s="6">
        <v>0.039790806079819364</v>
      </c>
      <c r="AO22" s="6">
        <v>0.020442275397294825</v>
      </c>
      <c r="AP22" s="6">
        <v>-0.03648942853350797</v>
      </c>
      <c r="AQ22" s="6">
        <v>0.020791496918803967</v>
      </c>
      <c r="AR22" s="6">
        <v>-0.01448327664966815</v>
      </c>
      <c r="AS22" s="6">
        <v>-0.023275623259689113</v>
      </c>
      <c r="AT22" s="8"/>
      <c r="AU22" s="6">
        <v>-0.006457084570969977</v>
      </c>
      <c r="AV22" s="6">
        <v>-0.02411869922700327</v>
      </c>
      <c r="AW22" s="6">
        <v>-0.003204293022563909</v>
      </c>
      <c r="AX22" s="6">
        <v>-0.007421421795991249</v>
      </c>
      <c r="AY22" s="6">
        <v>0.04508919086285673</v>
      </c>
      <c r="AZ22" s="6">
        <v>0.01674300800268728</v>
      </c>
      <c r="BA22" s="6">
        <v>-0.010354295929026975</v>
      </c>
      <c r="BB22" s="6">
        <v>0.017886960811585667</v>
      </c>
      <c r="BC22" s="6">
        <v>-0.014214417187267637</v>
      </c>
      <c r="BD22" s="6">
        <v>-0.013948947944306683</v>
      </c>
    </row>
    <row r="23">
      <c r="A23" s="2">
        <v>41912.0</v>
      </c>
      <c r="B23" s="8"/>
      <c r="C23" s="6">
        <v>-0.00939522</v>
      </c>
      <c r="D23" s="6">
        <v>-0.020971566</v>
      </c>
      <c r="E23" s="6">
        <v>-0.007646271</v>
      </c>
      <c r="F23" s="6">
        <v>-0.002257137</v>
      </c>
      <c r="G23" s="6">
        <v>0.024765568</v>
      </c>
      <c r="H23" s="6">
        <v>0.022223747</v>
      </c>
      <c r="I23" s="6">
        <v>-0.010830435</v>
      </c>
      <c r="J23" s="6">
        <v>0.032271723</v>
      </c>
      <c r="K23" s="6">
        <v>-0.013609319</v>
      </c>
      <c r="L23" s="6">
        <v>-0.01455109</v>
      </c>
      <c r="M23" s="8"/>
      <c r="N23" s="6">
        <v>0.02496755202917753</v>
      </c>
      <c r="O23" s="6">
        <v>-0.008322517343059178</v>
      </c>
      <c r="P23" s="6">
        <v>-0.02496755202917753</v>
      </c>
      <c r="Q23" s="6">
        <v>0.058257621401414245</v>
      </c>
      <c r="R23" s="6">
        <v>0.07490265608753259</v>
      </c>
      <c r="S23" s="6">
        <v>0.008322517343059178</v>
      </c>
      <c r="T23" s="6">
        <v>-0.07490265608753259</v>
      </c>
      <c r="U23" s="6">
        <v>-0.041612586715295885</v>
      </c>
      <c r="V23" s="6">
        <v>0.041612586715295885</v>
      </c>
      <c r="W23" s="6">
        <v>-0.058257621401414245</v>
      </c>
      <c r="X23" s="8"/>
      <c r="Y23" s="6">
        <v>-0.017828140189385295</v>
      </c>
      <c r="Z23" s="6">
        <v>-0.032090652340893526</v>
      </c>
      <c r="AA23" s="6">
        <v>0.010696884113631176</v>
      </c>
      <c r="AB23" s="6">
        <v>0.003565628037877059</v>
      </c>
      <c r="AC23" s="6">
        <v>0.032090652340893526</v>
      </c>
      <c r="AD23" s="6">
        <v>0.024959396265139416</v>
      </c>
      <c r="AE23" s="6">
        <v>-0.010696884113631176</v>
      </c>
      <c r="AF23" s="6">
        <v>0.017828140189385295</v>
      </c>
      <c r="AG23" s="6">
        <v>-0.003565628037877059</v>
      </c>
      <c r="AH23" s="6">
        <v>-0.024959396265139416</v>
      </c>
      <c r="AI23" s="8"/>
      <c r="AJ23" s="6">
        <v>0.03934638751330589</v>
      </c>
      <c r="AK23" s="6">
        <v>0.030187291941317966</v>
      </c>
      <c r="AL23" s="6">
        <v>-0.009606397295719464</v>
      </c>
      <c r="AM23" s="6">
        <v>-0.004768942914713152</v>
      </c>
      <c r="AN23" s="6">
        <v>-0.026536949153914587</v>
      </c>
      <c r="AO23" s="6">
        <v>-0.02301231579260828</v>
      </c>
      <c r="AP23" s="6">
        <v>-0.016129534629771475</v>
      </c>
      <c r="AQ23" s="6">
        <v>-0.014247511015800804</v>
      </c>
      <c r="AR23" s="6">
        <v>0.012596273236812247</v>
      </c>
      <c r="AS23" s="6">
        <v>0.012171698111091667</v>
      </c>
      <c r="AT23" s="8"/>
      <c r="AU23" s="6">
        <v>0.06710472919281019</v>
      </c>
      <c r="AV23" s="6">
        <v>0.0359315237272934</v>
      </c>
      <c r="AW23" s="6">
        <v>-0.018110296907778895</v>
      </c>
      <c r="AX23" s="6">
        <v>-0.01081087515344947</v>
      </c>
      <c r="AY23" s="6">
        <v>-0.00629645347213473</v>
      </c>
      <c r="AZ23" s="6">
        <v>-0.028759464214993008</v>
      </c>
      <c r="BA23" s="6">
        <v>-0.023548014248847032</v>
      </c>
      <c r="BB23" s="6">
        <v>0.0013752401491883594</v>
      </c>
      <c r="BC23" s="6">
        <v>-0.007720209868429968</v>
      </c>
      <c r="BD23" s="6">
        <v>-0.009166179203658883</v>
      </c>
    </row>
    <row r="24">
      <c r="A24" s="2">
        <v>41943.0</v>
      </c>
      <c r="B24" s="8"/>
      <c r="C24" s="6">
        <v>-0.007735706</v>
      </c>
      <c r="D24" s="6">
        <v>-0.01770955</v>
      </c>
      <c r="E24" s="6">
        <v>-0.0072641</v>
      </c>
      <c r="F24" s="6">
        <v>-0.006075345</v>
      </c>
      <c r="G24" s="6">
        <v>0.023525072</v>
      </c>
      <c r="H24" s="6">
        <v>0.02387927</v>
      </c>
      <c r="I24" s="6">
        <v>-0.011042487</v>
      </c>
      <c r="J24" s="6">
        <v>0.032967954</v>
      </c>
      <c r="K24" s="6">
        <v>-0.013184174</v>
      </c>
      <c r="L24" s="6">
        <v>-0.017360934</v>
      </c>
      <c r="M24" s="8"/>
      <c r="N24" s="6">
        <v>0.008556465702020184</v>
      </c>
      <c r="O24" s="6">
        <v>-0.02566939710606055</v>
      </c>
      <c r="P24" s="6">
        <v>-0.008556465702020184</v>
      </c>
      <c r="Q24" s="6">
        <v>0.042782328510100914</v>
      </c>
      <c r="R24" s="6">
        <v>0.07700819131818164</v>
      </c>
      <c r="S24" s="6">
        <v>0.02566939710606055</v>
      </c>
      <c r="T24" s="6">
        <v>-0.07700819131818164</v>
      </c>
      <c r="U24" s="6">
        <v>-0.042782328510100914</v>
      </c>
      <c r="V24" s="6">
        <v>0.05989525991414129</v>
      </c>
      <c r="W24" s="6">
        <v>-0.05989525991414129</v>
      </c>
      <c r="X24" s="8"/>
      <c r="Y24" s="6">
        <v>-0.012981883760460096</v>
      </c>
      <c r="Z24" s="6">
        <v>-0.038945651281380285</v>
      </c>
      <c r="AA24" s="6">
        <v>0.012981883760460096</v>
      </c>
      <c r="AB24" s="6">
        <v>0.02163647293410016</v>
      </c>
      <c r="AC24" s="6">
        <v>0.038945651281380285</v>
      </c>
      <c r="AD24" s="6">
        <v>0.030291062107740227</v>
      </c>
      <c r="AE24" s="6">
        <v>-0.02163647293410016</v>
      </c>
      <c r="AF24" s="6">
        <v>0.004327294586820032</v>
      </c>
      <c r="AG24" s="6">
        <v>-0.004327294586820032</v>
      </c>
      <c r="AH24" s="6">
        <v>-0.030291062107740227</v>
      </c>
      <c r="AI24" s="8"/>
      <c r="AJ24" s="6">
        <v>-0.03653017970346924</v>
      </c>
      <c r="AK24" s="6">
        <v>0.0075917608485650415</v>
      </c>
      <c r="AL24" s="6">
        <v>0.014867362301767273</v>
      </c>
      <c r="AM24" s="6">
        <v>0.003010164489627026</v>
      </c>
      <c r="AN24" s="6">
        <v>0.03231210466653065</v>
      </c>
      <c r="AO24" s="6">
        <v>-0.011989427135024969</v>
      </c>
      <c r="AP24" s="6">
        <v>-0.004461882581460225</v>
      </c>
      <c r="AQ24" s="6">
        <v>0.021741969008075554</v>
      </c>
      <c r="AR24" s="6">
        <v>0.0027538474608015313</v>
      </c>
      <c r="AS24" s="6">
        <v>-0.02929571935541265</v>
      </c>
      <c r="AT24" s="8"/>
      <c r="AU24" s="6">
        <v>-0.03236126102506059</v>
      </c>
      <c r="AV24" s="6">
        <v>-0.01105806267086235</v>
      </c>
      <c r="AW24" s="6">
        <v>0.011580081952237847</v>
      </c>
      <c r="AX24" s="6">
        <v>0.0030176326874294676</v>
      </c>
      <c r="AY24" s="6">
        <v>0.030584557908607327</v>
      </c>
      <c r="AZ24" s="6">
        <v>0.01389944485228658</v>
      </c>
      <c r="BA24" s="6">
        <v>0.005105338095832606</v>
      </c>
      <c r="BB24" s="6">
        <v>0.020130702427900368</v>
      </c>
      <c r="BC24" s="6">
        <v>-0.012776358715396723</v>
      </c>
      <c r="BD24" s="6">
        <v>-0.028122075512974506</v>
      </c>
    </row>
    <row r="25">
      <c r="A25" s="2">
        <v>41973.0</v>
      </c>
      <c r="B25" s="8"/>
      <c r="C25" s="6">
        <v>-0.008237209</v>
      </c>
      <c r="D25" s="6">
        <v>-0.018607358</v>
      </c>
      <c r="E25" s="6">
        <v>-0.007639245</v>
      </c>
      <c r="F25" s="6">
        <v>-0.00456381</v>
      </c>
      <c r="G25" s="6">
        <v>0.023661351</v>
      </c>
      <c r="H25" s="6">
        <v>0.024777955</v>
      </c>
      <c r="I25" s="6">
        <v>-0.010845128</v>
      </c>
      <c r="J25" s="6">
        <v>0.033140921</v>
      </c>
      <c r="K25" s="6">
        <v>-0.013431539</v>
      </c>
      <c r="L25" s="6">
        <v>-0.018255939</v>
      </c>
      <c r="M25" s="8"/>
      <c r="N25" s="6">
        <v>0.04770393076836624</v>
      </c>
      <c r="O25" s="6">
        <v>0.006814847252623748</v>
      </c>
      <c r="P25" s="6">
        <v>-0.02044454175787124</v>
      </c>
      <c r="Q25" s="6">
        <v>0.02044454175787124</v>
      </c>
      <c r="R25" s="6">
        <v>0.061333625273613725</v>
      </c>
      <c r="S25" s="6">
        <v>-0.006814847252623748</v>
      </c>
      <c r="T25" s="6">
        <v>-0.061333625273613725</v>
      </c>
      <c r="U25" s="6">
        <v>-0.034074236263118736</v>
      </c>
      <c r="V25" s="6">
        <v>0.034074236263118736</v>
      </c>
      <c r="W25" s="6">
        <v>-0.04770393076836624</v>
      </c>
      <c r="X25" s="8"/>
      <c r="Y25" s="6">
        <v>-0.014709776698322666</v>
      </c>
      <c r="Z25" s="6">
        <v>-0.034322812296086226</v>
      </c>
      <c r="AA25" s="6">
        <v>0.014709776698322666</v>
      </c>
      <c r="AB25" s="6">
        <v>0.024516294497204445</v>
      </c>
      <c r="AC25" s="6">
        <v>0.04412933009496799</v>
      </c>
      <c r="AD25" s="6">
        <v>0.034322812296086226</v>
      </c>
      <c r="AE25" s="6">
        <v>-0.024516294497204445</v>
      </c>
      <c r="AF25" s="6">
        <v>-0.004903258899440889</v>
      </c>
      <c r="AG25" s="6">
        <v>0.004903258899440889</v>
      </c>
      <c r="AH25" s="6">
        <v>-0.04412933009496799</v>
      </c>
      <c r="AI25" s="8"/>
      <c r="AJ25" s="6">
        <v>0.070435003090352</v>
      </c>
      <c r="AK25" s="6">
        <v>0.0015867217388116567</v>
      </c>
      <c r="AL25" s="6">
        <v>-0.010669797255738555</v>
      </c>
      <c r="AM25" s="6">
        <v>-0.025203980780607246</v>
      </c>
      <c r="AN25" s="6">
        <v>0.001324255733184985</v>
      </c>
      <c r="AO25" s="6">
        <v>-0.03437409659020509</v>
      </c>
      <c r="AP25" s="6">
        <v>-0.01815386346845908</v>
      </c>
      <c r="AQ25" s="6">
        <v>0.007988891158826155</v>
      </c>
      <c r="AR25" s="6">
        <v>-0.004954675385768973</v>
      </c>
      <c r="AS25" s="6">
        <v>0.012021541759604132</v>
      </c>
      <c r="AT25" s="8"/>
      <c r="AU25" s="6">
        <v>0.07400514596151277</v>
      </c>
      <c r="AV25" s="6">
        <v>-0.010449373113106558</v>
      </c>
      <c r="AW25" s="6">
        <v>-0.013542273926438387</v>
      </c>
      <c r="AX25" s="6">
        <v>-0.011504252883666936</v>
      </c>
      <c r="AY25" s="6">
        <v>0.03918021426372847</v>
      </c>
      <c r="AZ25" s="6">
        <v>0.013432203560960077</v>
      </c>
      <c r="BA25" s="6">
        <v>-0.02384229526018358</v>
      </c>
      <c r="BB25" s="6">
        <v>8.630565089697346E-4</v>
      </c>
      <c r="BC25" s="6">
        <v>-0.03213578054161491</v>
      </c>
      <c r="BD25" s="6">
        <v>-0.036006644570160694</v>
      </c>
    </row>
    <row r="26">
      <c r="A26" s="2">
        <v>42004.0</v>
      </c>
      <c r="B26" s="8"/>
      <c r="C26" s="6">
        <v>-0.00834829</v>
      </c>
      <c r="D26" s="6">
        <v>-0.018704692</v>
      </c>
      <c r="E26" s="6">
        <v>-0.007033377</v>
      </c>
      <c r="F26" s="6">
        <v>-0.004932398</v>
      </c>
      <c r="G26" s="6">
        <v>0.023810765</v>
      </c>
      <c r="H26" s="6">
        <v>0.023993913</v>
      </c>
      <c r="I26" s="6">
        <v>-0.010906293</v>
      </c>
      <c r="J26" s="6">
        <v>0.032692672</v>
      </c>
      <c r="K26" s="6">
        <v>-0.012903316</v>
      </c>
      <c r="L26" s="6">
        <v>-0.017668984</v>
      </c>
      <c r="M26" s="8"/>
      <c r="N26" s="6">
        <v>0.04748545961853662</v>
      </c>
      <c r="O26" s="6">
        <v>0.020350911265087118</v>
      </c>
      <c r="P26" s="6">
        <v>-0.006783637088362373</v>
      </c>
      <c r="Q26" s="6">
        <v>0.03391818544181187</v>
      </c>
      <c r="R26" s="6">
        <v>0.061052733795261355</v>
      </c>
      <c r="S26" s="6">
        <v>0.006783637088362373</v>
      </c>
      <c r="T26" s="6">
        <v>-0.061052733795261355</v>
      </c>
      <c r="U26" s="6">
        <v>-0.020350911265087118</v>
      </c>
      <c r="V26" s="6">
        <v>-0.03391818544181187</v>
      </c>
      <c r="W26" s="6">
        <v>-0.04748545961853662</v>
      </c>
      <c r="X26" s="8"/>
      <c r="Y26" s="6">
        <v>0.006471204242909693</v>
      </c>
      <c r="Z26" s="6">
        <v>-0.019413612728729077</v>
      </c>
      <c r="AA26" s="6">
        <v>0.019413612728729077</v>
      </c>
      <c r="AB26" s="6">
        <v>0.03235602121454846</v>
      </c>
      <c r="AC26" s="6">
        <v>0.05824083818618723</v>
      </c>
      <c r="AD26" s="6">
        <v>0.045298429700367855</v>
      </c>
      <c r="AE26" s="6">
        <v>-0.045298429700367855</v>
      </c>
      <c r="AF26" s="6">
        <v>-0.03235602121454846</v>
      </c>
      <c r="AG26" s="6">
        <v>-0.006471204242909693</v>
      </c>
      <c r="AH26" s="6">
        <v>-0.05824083818618723</v>
      </c>
      <c r="AI26" s="8"/>
      <c r="AJ26" s="6">
        <v>-0.03856634867730071</v>
      </c>
      <c r="AK26" s="6">
        <v>4.659155449483343E-4</v>
      </c>
      <c r="AL26" s="6">
        <v>0.0037336144495860946</v>
      </c>
      <c r="AM26" s="6">
        <v>-0.001931764197413602</v>
      </c>
      <c r="AN26" s="6">
        <v>0.03491662834569897</v>
      </c>
      <c r="AO26" s="6">
        <v>-0.006837130771879494</v>
      </c>
      <c r="AP26" s="6">
        <v>-0.002295972431187022</v>
      </c>
      <c r="AQ26" s="6">
        <v>0.02132208246375854</v>
      </c>
      <c r="AR26" s="6">
        <v>0.006765331132389019</v>
      </c>
      <c r="AS26" s="6">
        <v>-0.017572355858600078</v>
      </c>
      <c r="AT26" s="8"/>
      <c r="AU26" s="6">
        <v>-0.03760602284017131</v>
      </c>
      <c r="AV26" s="6">
        <v>0.0033462703607569874</v>
      </c>
      <c r="AW26" s="6">
        <v>0.012918564468431922</v>
      </c>
      <c r="AX26" s="6">
        <v>-0.005808640969950693</v>
      </c>
      <c r="AY26" s="6">
        <v>0.03068549650161539</v>
      </c>
      <c r="AZ26" s="6">
        <v>-0.00627171426991507</v>
      </c>
      <c r="BA26" s="6">
        <v>7.740447430874778E-4</v>
      </c>
      <c r="BB26" s="6">
        <v>0.022272513164020173</v>
      </c>
      <c r="BC26" s="6">
        <v>0.006140825950610555</v>
      </c>
      <c r="BD26" s="6">
        <v>-0.026451337108485354</v>
      </c>
    </row>
    <row r="27">
      <c r="A27" s="2">
        <v>42035.0</v>
      </c>
      <c r="B27" s="8"/>
      <c r="C27" s="6">
        <v>-0.00910983</v>
      </c>
      <c r="D27" s="6">
        <v>-0.019497892</v>
      </c>
      <c r="E27" s="6">
        <v>-0.005602462</v>
      </c>
      <c r="F27" s="6">
        <v>-0.006373634</v>
      </c>
      <c r="G27" s="6">
        <v>0.024069276</v>
      </c>
      <c r="H27" s="6">
        <v>0.023180636</v>
      </c>
      <c r="I27" s="6">
        <v>-0.009326883</v>
      </c>
      <c r="J27" s="6">
        <v>0.0326228</v>
      </c>
      <c r="K27" s="6">
        <v>-0.012617792</v>
      </c>
      <c r="L27" s="6">
        <v>-0.017344218</v>
      </c>
      <c r="M27" s="8"/>
      <c r="N27" s="6">
        <v>0.01523546514627988</v>
      </c>
      <c r="O27" s="6">
        <v>0.025392441910466468</v>
      </c>
      <c r="P27" s="6">
        <v>-0.025392441910466468</v>
      </c>
      <c r="Q27" s="6">
        <v>-0.005078488382093294</v>
      </c>
      <c r="R27" s="6">
        <v>0.04570639543883964</v>
      </c>
      <c r="S27" s="6">
        <v>0.03554941867465306</v>
      </c>
      <c r="T27" s="6">
        <v>-0.04570639543883964</v>
      </c>
      <c r="U27" s="6">
        <v>0.005078488382093294</v>
      </c>
      <c r="V27" s="6">
        <v>-0.01523546514627988</v>
      </c>
      <c r="W27" s="6">
        <v>-0.03554941867465306</v>
      </c>
      <c r="X27" s="8"/>
      <c r="Y27" s="6">
        <v>-0.01871230590722439</v>
      </c>
      <c r="Z27" s="6">
        <v>0.006237435302408131</v>
      </c>
      <c r="AA27" s="6">
        <v>0.01871230590722439</v>
      </c>
      <c r="AB27" s="6">
        <v>0.03118717651204065</v>
      </c>
      <c r="AC27" s="6">
        <v>0.05613691772167317</v>
      </c>
      <c r="AD27" s="6">
        <v>0.043662047116856915</v>
      </c>
      <c r="AE27" s="6">
        <v>-0.043662047116856915</v>
      </c>
      <c r="AF27" s="6">
        <v>-0.03118717651204065</v>
      </c>
      <c r="AG27" s="6">
        <v>-0.006237435302408131</v>
      </c>
      <c r="AH27" s="6">
        <v>-0.05613691772167317</v>
      </c>
      <c r="AI27" s="8"/>
      <c r="AJ27" s="6">
        <v>-0.011890131880471586</v>
      </c>
      <c r="AK27" s="6">
        <v>0.021780187869213537</v>
      </c>
      <c r="AL27" s="6">
        <v>-0.03533469958486885</v>
      </c>
      <c r="AM27" s="6">
        <v>-0.036936627687099925</v>
      </c>
      <c r="AN27" s="6">
        <v>-0.02673766604690129</v>
      </c>
      <c r="AO27" s="6">
        <v>0.020236973122500484</v>
      </c>
      <c r="AP27" s="6">
        <v>-0.021951013588612307</v>
      </c>
      <c r="AQ27" s="6">
        <v>0.036111482627895264</v>
      </c>
      <c r="AR27" s="6">
        <v>0.002847627333943372</v>
      </c>
      <c r="AS27" s="6">
        <v>0.05187386783440135</v>
      </c>
      <c r="AT27" s="8"/>
      <c r="AU27" s="6">
        <v>-0.00666165479434673</v>
      </c>
      <c r="AV27" s="6">
        <v>-0.008314410683162654</v>
      </c>
      <c r="AW27" s="6">
        <v>-0.03585514348727008</v>
      </c>
      <c r="AX27" s="6">
        <v>-0.029368788008330964</v>
      </c>
      <c r="AY27" s="6">
        <v>0.01638456699368597</v>
      </c>
      <c r="AZ27" s="6">
        <v>0.02076101531146502</v>
      </c>
      <c r="BA27" s="6">
        <v>-0.028322805627812205</v>
      </c>
      <c r="BB27" s="6">
        <v>0.03528317399389542</v>
      </c>
      <c r="BC27" s="6">
        <v>-0.006462432788077545</v>
      </c>
      <c r="BD27" s="6">
        <v>0.04255647908995373</v>
      </c>
    </row>
    <row r="28">
      <c r="A28" s="2">
        <v>42063.0</v>
      </c>
      <c r="B28" s="8"/>
      <c r="C28" s="6">
        <v>-0.007878332</v>
      </c>
      <c r="D28" s="6">
        <v>-0.019136907</v>
      </c>
      <c r="E28" s="6">
        <v>-0.005254694</v>
      </c>
      <c r="F28" s="6">
        <v>-0.006804706</v>
      </c>
      <c r="G28" s="6">
        <v>0.025409201</v>
      </c>
      <c r="H28" s="6">
        <v>0.018847492</v>
      </c>
      <c r="I28" s="6">
        <v>-0.008737008</v>
      </c>
      <c r="J28" s="6">
        <v>0.033368304</v>
      </c>
      <c r="K28" s="6">
        <v>-0.013009783</v>
      </c>
      <c r="L28" s="6">
        <v>-0.016803568</v>
      </c>
      <c r="M28" s="8"/>
      <c r="N28" s="6">
        <v>0.036257941105689806</v>
      </c>
      <c r="O28" s="6">
        <v>0.025898529361207005</v>
      </c>
      <c r="P28" s="6">
        <v>-0.025898529361207005</v>
      </c>
      <c r="Q28" s="6">
        <v>-0.015539117616724201</v>
      </c>
      <c r="R28" s="6">
        <v>0.0466173528501726</v>
      </c>
      <c r="S28" s="6">
        <v>0.015539117616724201</v>
      </c>
      <c r="T28" s="6">
        <v>-0.0466173528501726</v>
      </c>
      <c r="U28" s="6">
        <v>0.005179705872241401</v>
      </c>
      <c r="V28" s="6">
        <v>-0.005179705872241401</v>
      </c>
      <c r="W28" s="6">
        <v>-0.036257941105689806</v>
      </c>
      <c r="X28" s="8"/>
      <c r="Y28" s="6">
        <v>-0.031196577794634014</v>
      </c>
      <c r="Z28" s="6">
        <v>0.031196577794634014</v>
      </c>
      <c r="AA28" s="6">
        <v>0.006239315558926803</v>
      </c>
      <c r="AB28" s="6">
        <v>0.01871794667678041</v>
      </c>
      <c r="AC28" s="6">
        <v>0.05615384003034122</v>
      </c>
      <c r="AD28" s="6">
        <v>0.04367520891248761</v>
      </c>
      <c r="AE28" s="6">
        <v>-0.04367520891248761</v>
      </c>
      <c r="AF28" s="6">
        <v>-0.01871794667678041</v>
      </c>
      <c r="AG28" s="6">
        <v>-0.006239315558926803</v>
      </c>
      <c r="AH28" s="6">
        <v>-0.05615384003034122</v>
      </c>
      <c r="AI28" s="8"/>
      <c r="AJ28" s="6">
        <v>-0.0017654564248087256</v>
      </c>
      <c r="AK28" s="6">
        <v>0.034537462403588605</v>
      </c>
      <c r="AL28" s="6">
        <v>-0.00920293167633718</v>
      </c>
      <c r="AM28" s="6">
        <v>-0.00244180357148313</v>
      </c>
      <c r="AN28" s="6">
        <v>-0.03086548165522098</v>
      </c>
      <c r="AO28" s="6">
        <v>-1.6949314724874078E-5</v>
      </c>
      <c r="AP28" s="6">
        <v>-0.010474013344899853</v>
      </c>
      <c r="AQ28" s="6">
        <v>-0.027086011295431336</v>
      </c>
      <c r="AR28" s="6">
        <v>0.03543284974483443</v>
      </c>
      <c r="AS28" s="6">
        <v>0.011882335134483035</v>
      </c>
      <c r="AT28" s="8"/>
      <c r="AU28" s="6">
        <v>-0.016028720136353643</v>
      </c>
      <c r="AV28" s="6">
        <v>-0.015196751608947892</v>
      </c>
      <c r="AW28" s="6">
        <v>-0.0056815425208015516</v>
      </c>
      <c r="AX28" s="6">
        <v>0.017908276818932815</v>
      </c>
      <c r="AY28" s="6">
        <v>0.034805075972043895</v>
      </c>
      <c r="AZ28" s="6">
        <v>-0.004878689932106636</v>
      </c>
      <c r="BA28" s="6">
        <v>0.002722699168756511</v>
      </c>
      <c r="BB28" s="6">
        <v>0.026260208054567677</v>
      </c>
      <c r="BC28" s="6">
        <v>-0.025190518620837165</v>
      </c>
      <c r="BD28" s="6">
        <v>-0.014720037195254039</v>
      </c>
    </row>
    <row r="29">
      <c r="A29" s="2">
        <v>42094.0</v>
      </c>
      <c r="B29" s="8"/>
      <c r="C29" s="6">
        <v>-0.007617193</v>
      </c>
      <c r="D29" s="6">
        <v>-0.019859612</v>
      </c>
      <c r="E29" s="6">
        <v>-0.005345909</v>
      </c>
      <c r="F29" s="6">
        <v>-0.006396696</v>
      </c>
      <c r="G29" s="6">
        <v>0.025983562</v>
      </c>
      <c r="H29" s="6">
        <v>0.018958874</v>
      </c>
      <c r="I29" s="6">
        <v>-0.008630913</v>
      </c>
      <c r="J29" s="6">
        <v>0.032835336</v>
      </c>
      <c r="K29" s="6">
        <v>-0.013274648</v>
      </c>
      <c r="L29" s="6">
        <v>-0.016652799</v>
      </c>
      <c r="M29" s="8"/>
      <c r="N29" s="6">
        <v>0.027729228552361464</v>
      </c>
      <c r="O29" s="6">
        <v>0.03565186528160759</v>
      </c>
      <c r="P29" s="6">
        <v>-0.027729228552361464</v>
      </c>
      <c r="Q29" s="6">
        <v>-0.003961318364623066</v>
      </c>
      <c r="R29" s="6">
        <v>-0.019806591823115328</v>
      </c>
      <c r="S29" s="6">
        <v>0.019806591823115328</v>
      </c>
      <c r="T29" s="6">
        <v>-0.03565186528160759</v>
      </c>
      <c r="U29" s="6">
        <v>-0.011883955093869197</v>
      </c>
      <c r="V29" s="6">
        <v>0.011883955093869197</v>
      </c>
      <c r="W29" s="6">
        <v>0.003961318364623066</v>
      </c>
      <c r="X29" s="8"/>
      <c r="Y29" s="6">
        <v>-0.0214245216885866</v>
      </c>
      <c r="Z29" s="6">
        <v>0.03570753614764433</v>
      </c>
      <c r="AA29" s="6">
        <v>0.007141507229528867</v>
      </c>
      <c r="AB29" s="6">
        <v>0.0214245216885866</v>
      </c>
      <c r="AC29" s="6">
        <v>0.06427356506575979</v>
      </c>
      <c r="AD29" s="6">
        <v>0.04999055060670207</v>
      </c>
      <c r="AE29" s="6">
        <v>-0.04999055060670207</v>
      </c>
      <c r="AF29" s="6">
        <v>-0.03570753614764433</v>
      </c>
      <c r="AG29" s="6">
        <v>-0.007141507229528867</v>
      </c>
      <c r="AH29" s="6">
        <v>-0.06427356506575979</v>
      </c>
      <c r="AI29" s="8"/>
      <c r="AJ29" s="6">
        <v>0.01159595786909087</v>
      </c>
      <c r="AK29" s="6">
        <v>0.03415031959469406</v>
      </c>
      <c r="AL29" s="6">
        <v>-0.001005495921140595</v>
      </c>
      <c r="AM29" s="6">
        <v>-0.028368866609886703</v>
      </c>
      <c r="AN29" s="6">
        <v>-0.025220298157272558</v>
      </c>
      <c r="AO29" s="6">
        <v>-0.008560714724926699</v>
      </c>
      <c r="AP29" s="6">
        <v>-0.01964717303017478</v>
      </c>
      <c r="AQ29" s="6">
        <v>-0.018152832586598482</v>
      </c>
      <c r="AR29" s="6">
        <v>0.03126929794334009</v>
      </c>
      <c r="AS29" s="6">
        <v>0.02393980562287481</v>
      </c>
      <c r="AT29" s="8"/>
      <c r="AU29" s="6">
        <v>-0.009359843470354826</v>
      </c>
      <c r="AV29" s="6">
        <v>0.04599342860280662</v>
      </c>
      <c r="AW29" s="6">
        <v>-0.02776177474127306</v>
      </c>
      <c r="AX29" s="6">
        <v>-0.0032122216277831613</v>
      </c>
      <c r="AY29" s="6">
        <v>-0.035579579225559446</v>
      </c>
      <c r="AZ29" s="6">
        <v>-0.018979722738590096</v>
      </c>
      <c r="BA29" s="6">
        <v>0.018101890815254654</v>
      </c>
      <c r="BB29" s="6">
        <v>-0.010983298865630273</v>
      </c>
      <c r="BC29" s="6">
        <v>0.018682967762276754</v>
      </c>
      <c r="BD29" s="6">
        <v>0.023098153488852947</v>
      </c>
    </row>
    <row r="30">
      <c r="A30" s="2">
        <v>42124.0</v>
      </c>
      <c r="B30" s="8"/>
      <c r="C30" s="6">
        <v>-0.006855565</v>
      </c>
      <c r="D30" s="6">
        <v>-0.022358716</v>
      </c>
      <c r="E30" s="6">
        <v>-0.00861104</v>
      </c>
      <c r="F30" s="6">
        <v>-0.005004528</v>
      </c>
      <c r="G30" s="6">
        <v>0.028962066</v>
      </c>
      <c r="H30" s="6">
        <v>0.023015708</v>
      </c>
      <c r="I30" s="6">
        <v>-0.010133593</v>
      </c>
      <c r="J30" s="6">
        <v>0.033780457</v>
      </c>
      <c r="K30" s="6">
        <v>-0.013957263</v>
      </c>
      <c r="L30" s="6">
        <v>-0.018837525</v>
      </c>
      <c r="M30" s="8"/>
      <c r="N30" s="6">
        <v>0.0329004937083114</v>
      </c>
      <c r="O30" s="6">
        <v>0.04230063476782893</v>
      </c>
      <c r="P30" s="6">
        <v>-0.023500352648793854</v>
      </c>
      <c r="Q30" s="6">
        <v>0.0047000705297587705</v>
      </c>
      <c r="R30" s="6">
        <v>-0.0329004937083114</v>
      </c>
      <c r="S30" s="6">
        <v>0.023500352648793854</v>
      </c>
      <c r="T30" s="6">
        <v>-0.04230063476782893</v>
      </c>
      <c r="U30" s="6">
        <v>0.014100211589276311</v>
      </c>
      <c r="V30" s="6">
        <v>-0.014100211589276311</v>
      </c>
      <c r="W30" s="6">
        <v>-0.0047000705297587705</v>
      </c>
      <c r="X30" s="8"/>
      <c r="Y30" s="6">
        <v>-0.022268002591689918</v>
      </c>
      <c r="Z30" s="6">
        <v>0.03711333765281653</v>
      </c>
      <c r="AA30" s="6">
        <v>0.007422667530563307</v>
      </c>
      <c r="AB30" s="6">
        <v>0.022268002591689918</v>
      </c>
      <c r="AC30" s="6">
        <v>0.06680400777506976</v>
      </c>
      <c r="AD30" s="6">
        <v>0.051958672713943145</v>
      </c>
      <c r="AE30" s="6">
        <v>-0.06680400777506976</v>
      </c>
      <c r="AF30" s="6">
        <v>-0.03711333765281653</v>
      </c>
      <c r="AG30" s="6">
        <v>-0.007422667530563307</v>
      </c>
      <c r="AH30" s="6">
        <v>-0.051958672713943145</v>
      </c>
      <c r="AI30" s="8"/>
      <c r="AJ30" s="6">
        <v>0.025023003919098653</v>
      </c>
      <c r="AK30" s="6">
        <v>-0.009177253143865697</v>
      </c>
      <c r="AL30" s="6">
        <v>-0.020765439468835332</v>
      </c>
      <c r="AM30" s="6">
        <v>0.06128979417201055</v>
      </c>
      <c r="AN30" s="6">
        <v>0.00748981632589083</v>
      </c>
      <c r="AO30" s="6">
        <v>-0.06088821024868306</v>
      </c>
      <c r="AP30" s="6">
        <v>-0.006658827443043428</v>
      </c>
      <c r="AQ30" s="6">
        <v>0.023480244433680228</v>
      </c>
      <c r="AR30" s="6">
        <v>-0.03966202017690997</v>
      </c>
      <c r="AS30" s="6">
        <v>0.0198688916306572</v>
      </c>
      <c r="AT30" s="8"/>
      <c r="AU30" s="6">
        <v>-0.007517314685351251</v>
      </c>
      <c r="AV30" s="6">
        <v>-0.028247288511756116</v>
      </c>
      <c r="AW30" s="6">
        <v>-0.008259007127162493</v>
      </c>
      <c r="AX30" s="6">
        <v>0.03658218250434843</v>
      </c>
      <c r="AY30" s="6">
        <v>0.026371169531920844</v>
      </c>
      <c r="AZ30" s="6">
        <v>-0.025183857943549933</v>
      </c>
      <c r="BA30" s="6">
        <v>0.030131593805947973</v>
      </c>
      <c r="BB30" s="6">
        <v>0.01850394895218214</v>
      </c>
      <c r="BC30" s="6">
        <v>-0.019471571952269347</v>
      </c>
      <c r="BD30" s="6">
        <v>-0.02290985457431029</v>
      </c>
    </row>
    <row r="31">
      <c r="A31" s="2">
        <v>42155.0</v>
      </c>
      <c r="B31" s="8"/>
      <c r="C31" s="6">
        <v>-0.007063165</v>
      </c>
      <c r="D31" s="6">
        <v>-0.023810768</v>
      </c>
      <c r="E31" s="6">
        <v>-0.006927885</v>
      </c>
      <c r="F31" s="6">
        <v>-0.005512847</v>
      </c>
      <c r="G31" s="6">
        <v>0.029941686</v>
      </c>
      <c r="H31" s="6">
        <v>0.023994412</v>
      </c>
      <c r="I31" s="6">
        <v>-0.008489351</v>
      </c>
      <c r="J31" s="6">
        <v>0.034384565</v>
      </c>
      <c r="K31" s="6">
        <v>-0.015500859</v>
      </c>
      <c r="L31" s="6">
        <v>-0.021015787</v>
      </c>
      <c r="M31" s="8"/>
      <c r="N31" s="6">
        <v>0.04399269857819966</v>
      </c>
      <c r="O31" s="6">
        <v>0.03421654333859974</v>
      </c>
      <c r="P31" s="6">
        <v>-0.024440388098999812</v>
      </c>
      <c r="Q31" s="6">
        <v>-0.0048880776197999624</v>
      </c>
      <c r="R31" s="6">
        <v>-0.03421654333859974</v>
      </c>
      <c r="S31" s="6">
        <v>0.0048880776197999624</v>
      </c>
      <c r="T31" s="6">
        <v>-0.04399269857819966</v>
      </c>
      <c r="U31" s="6">
        <v>0.024440388098999812</v>
      </c>
      <c r="V31" s="6">
        <v>0.014664232859399887</v>
      </c>
      <c r="W31" s="6">
        <v>-0.014664232859399887</v>
      </c>
      <c r="X31" s="8"/>
      <c r="Y31" s="6">
        <v>-0.007465065233681153</v>
      </c>
      <c r="Z31" s="6">
        <v>0.022395195701043456</v>
      </c>
      <c r="AA31" s="6">
        <v>0.007465065233681153</v>
      </c>
      <c r="AB31" s="6">
        <v>0.03732532616840576</v>
      </c>
      <c r="AC31" s="6">
        <v>0.06718558710313037</v>
      </c>
      <c r="AD31" s="6">
        <v>0.052255456635768076</v>
      </c>
      <c r="AE31" s="6">
        <v>-0.06718558710313037</v>
      </c>
      <c r="AF31" s="6">
        <v>-0.03732532616840576</v>
      </c>
      <c r="AG31" s="6">
        <v>-0.022395195701043456</v>
      </c>
      <c r="AH31" s="6">
        <v>-0.052255456635768076</v>
      </c>
      <c r="AI31" s="8"/>
      <c r="AJ31" s="6">
        <v>0.003984600781835166</v>
      </c>
      <c r="AK31" s="6">
        <v>0.03498584856672342</v>
      </c>
      <c r="AL31" s="6">
        <v>0.005674971170459518</v>
      </c>
      <c r="AM31" s="6">
        <v>0.03366773473783162</v>
      </c>
      <c r="AN31" s="6">
        <v>-0.04923005545519591</v>
      </c>
      <c r="AO31" s="6">
        <v>-0.010056932725113099</v>
      </c>
      <c r="AP31" s="6">
        <v>-0.04529445384332563</v>
      </c>
      <c r="AQ31" s="6">
        <v>-0.00564991263901921</v>
      </c>
      <c r="AR31" s="6">
        <v>0.010261071908810754</v>
      </c>
      <c r="AS31" s="6">
        <v>0.021657127496993413</v>
      </c>
      <c r="AT31" s="8"/>
      <c r="AU31" s="6">
        <v>-0.026219400734433955</v>
      </c>
      <c r="AV31" s="6">
        <v>-0.01400449992327952</v>
      </c>
      <c r="AW31" s="6">
        <v>0.04106951410053703</v>
      </c>
      <c r="AX31" s="6">
        <v>0.06273159204879254</v>
      </c>
      <c r="AY31" s="6">
        <v>-0.013044477225302713</v>
      </c>
      <c r="AZ31" s="6">
        <v>-0.034629459524915966</v>
      </c>
      <c r="BA31" s="6">
        <v>0.002316846388058755</v>
      </c>
      <c r="BB31" s="6">
        <v>0.002734737573552372</v>
      </c>
      <c r="BC31" s="6">
        <v>-0.006525323089164162</v>
      </c>
      <c r="BD31" s="6">
        <v>-0.014429529613844338</v>
      </c>
    </row>
    <row r="32">
      <c r="A32" s="2">
        <v>42185.0</v>
      </c>
      <c r="B32" s="8"/>
      <c r="C32" s="6">
        <v>-0.004018664</v>
      </c>
      <c r="D32" s="6">
        <v>-0.030682084</v>
      </c>
      <c r="E32" s="6">
        <v>-0.007948886</v>
      </c>
      <c r="F32" s="6">
        <v>-0.002757837</v>
      </c>
      <c r="G32" s="6">
        <v>0.03616895</v>
      </c>
      <c r="H32" s="6">
        <v>0.033819805</v>
      </c>
      <c r="I32" s="6">
        <v>-0.008154794</v>
      </c>
      <c r="J32" s="6">
        <v>0.028613143</v>
      </c>
      <c r="K32" s="6">
        <v>-0.016799986</v>
      </c>
      <c r="L32" s="6">
        <v>-0.028239648</v>
      </c>
      <c r="M32" s="8"/>
      <c r="N32" s="6">
        <v>0.046267261884120954</v>
      </c>
      <c r="O32" s="6">
        <v>0.025704034380067197</v>
      </c>
      <c r="P32" s="6">
        <v>-0.025704034380067197</v>
      </c>
      <c r="Q32" s="6">
        <v>0.015422420628040319</v>
      </c>
      <c r="R32" s="6">
        <v>-0.03598564813209408</v>
      </c>
      <c r="S32" s="6">
        <v>-0.00514080687601344</v>
      </c>
      <c r="T32" s="6">
        <v>-0.046267261884120954</v>
      </c>
      <c r="U32" s="6">
        <v>0.00514080687601344</v>
      </c>
      <c r="V32" s="6">
        <v>0.03598564813209408</v>
      </c>
      <c r="W32" s="6">
        <v>-0.015422420628040319</v>
      </c>
      <c r="X32" s="8"/>
      <c r="Y32" s="6">
        <v>-0.0070805257318282</v>
      </c>
      <c r="Z32" s="6">
        <v>0.035402628659141</v>
      </c>
      <c r="AA32" s="6">
        <v>0.0212415771954846</v>
      </c>
      <c r="AB32" s="6">
        <v>0.0495636801227974</v>
      </c>
      <c r="AC32" s="6">
        <v>0.0637247315864538</v>
      </c>
      <c r="AD32" s="6">
        <v>0.0070805257318282</v>
      </c>
      <c r="AE32" s="6">
        <v>-0.0637247315864538</v>
      </c>
      <c r="AF32" s="6">
        <v>-0.0212415771954846</v>
      </c>
      <c r="AG32" s="6">
        <v>-0.035402628659141</v>
      </c>
      <c r="AH32" s="6">
        <v>-0.0495636801227974</v>
      </c>
      <c r="AI32" s="8"/>
      <c r="AJ32" s="6">
        <v>0.07064729120334251</v>
      </c>
      <c r="AK32" s="6">
        <v>-0.030466426568897496</v>
      </c>
      <c r="AL32" s="6">
        <v>0.00904357648141644</v>
      </c>
      <c r="AM32" s="6">
        <v>-0.009528339362107362</v>
      </c>
      <c r="AN32" s="6">
        <v>-0.002391902892385823</v>
      </c>
      <c r="AO32" s="6">
        <v>-0.026184238271596744</v>
      </c>
      <c r="AP32" s="6">
        <v>-0.009370067838345795</v>
      </c>
      <c r="AQ32" s="6">
        <v>-0.022012213321105006</v>
      </c>
      <c r="AR32" s="6">
        <v>0.0643388397377068</v>
      </c>
      <c r="AS32" s="6">
        <v>-0.04407651916802743</v>
      </c>
      <c r="AT32" s="8"/>
      <c r="AU32" s="6">
        <v>0.02421724596975553</v>
      </c>
      <c r="AV32" s="6">
        <v>-0.04043175499404993</v>
      </c>
      <c r="AW32" s="6">
        <v>0.022682282758939357</v>
      </c>
      <c r="AX32" s="6">
        <v>0.002034921702357919</v>
      </c>
      <c r="AY32" s="6">
        <v>0.02494950244186931</v>
      </c>
      <c r="AZ32" s="6">
        <v>-0.038562574755349785</v>
      </c>
      <c r="BA32" s="6">
        <v>0.0016360944253050386</v>
      </c>
      <c r="BB32" s="6">
        <v>0.02227441204933475</v>
      </c>
      <c r="BC32" s="6">
        <v>0.016012122813090623</v>
      </c>
      <c r="BD32" s="6">
        <v>-0.03481225241125281</v>
      </c>
    </row>
    <row r="33">
      <c r="A33" s="2">
        <v>42216.0</v>
      </c>
      <c r="B33" s="8"/>
      <c r="C33" s="6">
        <v>-0.004218406</v>
      </c>
      <c r="D33" s="6">
        <v>-0.032532933</v>
      </c>
      <c r="E33" s="6">
        <v>-0.007443889</v>
      </c>
      <c r="F33" s="6">
        <v>-0.005005252</v>
      </c>
      <c r="G33" s="6">
        <v>0.039566835</v>
      </c>
      <c r="H33" s="6">
        <v>0.035881465</v>
      </c>
      <c r="I33" s="6">
        <v>-0.011532508</v>
      </c>
      <c r="J33" s="6">
        <v>0.031199127</v>
      </c>
      <c r="K33" s="6">
        <v>-0.016488015</v>
      </c>
      <c r="L33" s="6">
        <v>-0.029426423</v>
      </c>
      <c r="M33" s="8"/>
      <c r="N33" s="6">
        <v>0.041865304424057184</v>
      </c>
      <c r="O33" s="6">
        <v>0.02325850245780955</v>
      </c>
      <c r="P33" s="6">
        <v>-0.02325850245780955</v>
      </c>
      <c r="Q33" s="6">
        <v>0.00465170049156191</v>
      </c>
      <c r="R33" s="6">
        <v>-0.032561903440933376</v>
      </c>
      <c r="S33" s="6">
        <v>0.01395510147468573</v>
      </c>
      <c r="T33" s="6">
        <v>-0.041865304424057184</v>
      </c>
      <c r="U33" s="6">
        <v>-0.00465170049156191</v>
      </c>
      <c r="V33" s="6">
        <v>0.032561903440933376</v>
      </c>
      <c r="W33" s="6">
        <v>-0.01395510147468573</v>
      </c>
      <c r="X33" s="8"/>
      <c r="Y33" s="6">
        <v>0.005409584364023865</v>
      </c>
      <c r="Z33" s="6">
        <v>0.027047921820119322</v>
      </c>
      <c r="AA33" s="6">
        <v>0.016228753092071592</v>
      </c>
      <c r="AB33" s="6">
        <v>0.03786709054816705</v>
      </c>
      <c r="AC33" s="6">
        <v>0.048686259276214776</v>
      </c>
      <c r="AD33" s="6">
        <v>-0.027047921820119322</v>
      </c>
      <c r="AE33" s="6">
        <v>-0.048686259276214776</v>
      </c>
      <c r="AF33" s="6">
        <v>-0.005409584364023865</v>
      </c>
      <c r="AG33" s="6">
        <v>-0.016228753092071592</v>
      </c>
      <c r="AH33" s="6">
        <v>-0.03786709054816705</v>
      </c>
      <c r="AI33" s="8"/>
      <c r="AJ33" s="6">
        <v>-0.050179002844478696</v>
      </c>
      <c r="AK33" s="6">
        <v>0.04177812287968126</v>
      </c>
      <c r="AL33" s="6">
        <v>-0.05532497016609828</v>
      </c>
      <c r="AM33" s="6">
        <v>0.023261991352122074</v>
      </c>
      <c r="AN33" s="6">
        <v>-0.0315734599543604</v>
      </c>
      <c r="AO33" s="6">
        <v>0.01512729389718286</v>
      </c>
      <c r="AP33" s="6">
        <v>0.019577141675351538</v>
      </c>
      <c r="AQ33" s="6">
        <v>-0.01188434999542412</v>
      </c>
      <c r="AR33" s="6">
        <v>0.015990557897048324</v>
      </c>
      <c r="AS33" s="6">
        <v>0.03322667525897537</v>
      </c>
      <c r="AT33" s="8"/>
      <c r="AU33" s="6">
        <v>-0.04071229011919937</v>
      </c>
      <c r="AV33" s="6">
        <v>-0.011496147220920854</v>
      </c>
      <c r="AW33" s="6">
        <v>-0.009963254102444054</v>
      </c>
      <c r="AX33" s="6">
        <v>0.029509895349527103</v>
      </c>
      <c r="AY33" s="6">
        <v>0.053430840806289646</v>
      </c>
      <c r="AZ33" s="6">
        <v>0.006565023915368459</v>
      </c>
      <c r="BA33" s="6">
        <v>0.006083182373122415</v>
      </c>
      <c r="BB33" s="6">
        <v>-0.0033664887048685363</v>
      </c>
      <c r="BC33" s="6">
        <v>-0.004614912392863849</v>
      </c>
      <c r="BD33" s="6">
        <v>-0.025435849904010984</v>
      </c>
    </row>
    <row r="34">
      <c r="A34" s="2">
        <v>42247.0</v>
      </c>
      <c r="B34" s="8"/>
      <c r="C34" s="6">
        <v>-0.002094881</v>
      </c>
      <c r="D34" s="6">
        <v>-0.037880322</v>
      </c>
      <c r="E34" s="6">
        <v>-0.004806989</v>
      </c>
      <c r="F34" s="6">
        <v>-0.001335295</v>
      </c>
      <c r="G34" s="6">
        <v>0.0358841</v>
      </c>
      <c r="H34" s="6">
        <v>0.040626132</v>
      </c>
      <c r="I34" s="6">
        <v>-0.002753086</v>
      </c>
      <c r="J34" s="6">
        <v>0.023988111</v>
      </c>
      <c r="K34" s="6">
        <v>-0.019396765</v>
      </c>
      <c r="L34" s="6">
        <v>-0.032231005</v>
      </c>
      <c r="M34" s="8"/>
      <c r="N34" s="6">
        <v>0.04429486915537223</v>
      </c>
      <c r="O34" s="6">
        <v>-0.004921652128374693</v>
      </c>
      <c r="P34" s="6">
        <v>-0.024608260641873464</v>
      </c>
      <c r="Q34" s="6">
        <v>0.024608260641873464</v>
      </c>
      <c r="R34" s="6">
        <v>-0.034451564898622854</v>
      </c>
      <c r="S34" s="6">
        <v>0.034451564898622854</v>
      </c>
      <c r="T34" s="6">
        <v>-0.04429486915537223</v>
      </c>
      <c r="U34" s="6">
        <v>0.004921652128374693</v>
      </c>
      <c r="V34" s="6">
        <v>0.014764956385124078</v>
      </c>
      <c r="W34" s="6">
        <v>-0.014764956385124078</v>
      </c>
      <c r="X34" s="8"/>
      <c r="Y34" s="6">
        <v>0.018205403816769772</v>
      </c>
      <c r="Z34" s="6">
        <v>0.030342339694616288</v>
      </c>
      <c r="AA34" s="6">
        <v>-0.006068467938923258</v>
      </c>
      <c r="AB34" s="6">
        <v>0.04247927557246281</v>
      </c>
      <c r="AC34" s="6">
        <v>0.054616211450309315</v>
      </c>
      <c r="AD34" s="6">
        <v>-0.030342339694616288</v>
      </c>
      <c r="AE34" s="6">
        <v>-0.054616211450309315</v>
      </c>
      <c r="AF34" s="6">
        <v>-0.018205403816769772</v>
      </c>
      <c r="AG34" s="6">
        <v>0.006068467938923258</v>
      </c>
      <c r="AH34" s="6">
        <v>-0.04247927557246281</v>
      </c>
      <c r="AI34" s="8"/>
      <c r="AJ34" s="6">
        <v>-0.010178722879564431</v>
      </c>
      <c r="AK34" s="6">
        <v>-0.04948368529134451</v>
      </c>
      <c r="AL34" s="6">
        <v>0.026682233694800273</v>
      </c>
      <c r="AM34" s="6">
        <v>0.036296910628805155</v>
      </c>
      <c r="AN34" s="6">
        <v>-0.0017887468659676957</v>
      </c>
      <c r="AO34" s="6">
        <v>-0.001094650686898981</v>
      </c>
      <c r="AP34" s="6">
        <v>0.03632944636907918</v>
      </c>
      <c r="AQ34" s="6">
        <v>0.018643956826091247</v>
      </c>
      <c r="AR34" s="6">
        <v>-0.024695045656478037</v>
      </c>
      <c r="AS34" s="6">
        <v>-0.0307116961385219</v>
      </c>
      <c r="AT34" s="8"/>
      <c r="AU34" s="6">
        <v>-0.02286917028663453</v>
      </c>
      <c r="AV34" s="6">
        <v>-0.041547216012410564</v>
      </c>
      <c r="AW34" s="6">
        <v>0.018700905442497095</v>
      </c>
      <c r="AX34" s="6">
        <v>0.03362921337539552</v>
      </c>
      <c r="AY34" s="6">
        <v>0.006843799718270128</v>
      </c>
      <c r="AZ34" s="6">
        <v>0.03327859171640088</v>
      </c>
      <c r="BA34" s="6">
        <v>0.020876845545895653</v>
      </c>
      <c r="BB34" s="6">
        <v>0.004529379172810789</v>
      </c>
      <c r="BC34" s="6">
        <v>-0.02694004017345757</v>
      </c>
      <c r="BD34" s="6">
        <v>-0.026502308498767325</v>
      </c>
    </row>
    <row r="35">
      <c r="A35" s="2">
        <v>42277.0</v>
      </c>
      <c r="B35" s="8"/>
      <c r="C35" s="6">
        <v>-0.002656163</v>
      </c>
      <c r="D35" s="6">
        <v>-0.037723055</v>
      </c>
      <c r="E35" s="6">
        <v>-0.004885686</v>
      </c>
      <c r="F35" s="6">
        <v>-7.72145E-4</v>
      </c>
      <c r="G35" s="6">
        <v>0.033881077</v>
      </c>
      <c r="H35" s="6">
        <v>0.042343472</v>
      </c>
      <c r="I35" s="6">
        <v>-0.001848132</v>
      </c>
      <c r="J35" s="6">
        <v>0.022158876</v>
      </c>
      <c r="K35" s="6">
        <v>-0.01902325</v>
      </c>
      <c r="L35" s="6">
        <v>-0.031474994</v>
      </c>
      <c r="M35" s="8"/>
      <c r="N35" s="6">
        <v>0.015860234762412162</v>
      </c>
      <c r="O35" s="6">
        <v>-0.005286744920804055</v>
      </c>
      <c r="P35" s="6">
        <v>-0.026433724604020273</v>
      </c>
      <c r="Q35" s="6">
        <v>0.037007214445628385</v>
      </c>
      <c r="R35" s="6">
        <v>-0.037007214445628385</v>
      </c>
      <c r="S35" s="6">
        <v>0.047580704287236486</v>
      </c>
      <c r="T35" s="6">
        <v>-0.047580704287236486</v>
      </c>
      <c r="U35" s="6">
        <v>0.026433724604020273</v>
      </c>
      <c r="V35" s="6">
        <v>0.005286744920804055</v>
      </c>
      <c r="W35" s="6">
        <v>-0.015860234762412162</v>
      </c>
      <c r="X35" s="8"/>
      <c r="Y35" s="6">
        <v>0.017260880376288364</v>
      </c>
      <c r="Z35" s="6">
        <v>0.02876813396048061</v>
      </c>
      <c r="AA35" s="6">
        <v>-0.017260880376288364</v>
      </c>
      <c r="AB35" s="6">
        <v>0.04027538754467285</v>
      </c>
      <c r="AC35" s="6">
        <v>0.051782641128865096</v>
      </c>
      <c r="AD35" s="6">
        <v>-0.02876813396048061</v>
      </c>
      <c r="AE35" s="6">
        <v>-0.04027538754467285</v>
      </c>
      <c r="AF35" s="6">
        <v>-0.005753626792096122</v>
      </c>
      <c r="AG35" s="6">
        <v>0.005753626792096122</v>
      </c>
      <c r="AH35" s="6">
        <v>-0.051782641128865096</v>
      </c>
      <c r="AI35" s="8"/>
      <c r="AJ35" s="6">
        <v>-0.03749213780820394</v>
      </c>
      <c r="AK35" s="6">
        <v>-0.0031245301292803242</v>
      </c>
      <c r="AL35" s="6">
        <v>-5.663871126976026E-4</v>
      </c>
      <c r="AM35" s="6">
        <v>-0.0022412153461123367</v>
      </c>
      <c r="AN35" s="6">
        <v>-0.016627075082545906</v>
      </c>
      <c r="AO35" s="6">
        <v>0.06127605426050096</v>
      </c>
      <c r="AP35" s="6">
        <v>0.020196354556863506</v>
      </c>
      <c r="AQ35" s="6">
        <v>0.0013916745525806987</v>
      </c>
      <c r="AR35" s="6">
        <v>-0.017159350669776585</v>
      </c>
      <c r="AS35" s="6">
        <v>-0.005653387221328471</v>
      </c>
      <c r="AT35" s="8"/>
      <c r="AU35" s="6">
        <v>-0.022405272734691353</v>
      </c>
      <c r="AV35" s="6">
        <v>-0.017741916302213327</v>
      </c>
      <c r="AW35" s="6">
        <v>-0.006954854476173282</v>
      </c>
      <c r="AX35" s="6">
        <v>0.0037299395667226517</v>
      </c>
      <c r="AY35" s="6">
        <v>-5.72495329234246E-4</v>
      </c>
      <c r="AZ35" s="6">
        <v>0.05932559020368611</v>
      </c>
      <c r="BA35" s="6">
        <v>0.025311896068717938</v>
      </c>
      <c r="BB35" s="6">
        <v>-0.009315565242014493</v>
      </c>
      <c r="BC35" s="6">
        <v>-0.035935291928943264</v>
      </c>
      <c r="BD35" s="6">
        <v>0.004557970174143112</v>
      </c>
    </row>
    <row r="36">
      <c r="A36" s="2">
        <v>42308.0</v>
      </c>
      <c r="B36" s="8"/>
      <c r="C36" s="6">
        <v>-0.00536273</v>
      </c>
      <c r="D36" s="6">
        <v>-0.041271056</v>
      </c>
      <c r="E36" s="6">
        <v>-0.004908719</v>
      </c>
      <c r="F36" s="6">
        <v>0.005394659</v>
      </c>
      <c r="G36" s="6">
        <v>0.028140121</v>
      </c>
      <c r="H36" s="6">
        <v>0.04252898</v>
      </c>
      <c r="I36" s="6">
        <v>-0.00253477</v>
      </c>
      <c r="J36" s="6">
        <v>0.022802163</v>
      </c>
      <c r="K36" s="6">
        <v>-0.019445884</v>
      </c>
      <c r="L36" s="6">
        <v>-0.025342763</v>
      </c>
      <c r="M36" s="8"/>
      <c r="N36" s="6">
        <v>0.02352227579350983</v>
      </c>
      <c r="O36" s="6">
        <v>0.014113365476105897</v>
      </c>
      <c r="P36" s="6">
        <v>-0.02352227579350983</v>
      </c>
      <c r="Q36" s="6">
        <v>-0.004704455158701966</v>
      </c>
      <c r="R36" s="6">
        <v>-0.032931186110913765</v>
      </c>
      <c r="S36" s="6">
        <v>0.04234009642831769</v>
      </c>
      <c r="T36" s="6">
        <v>-0.04234009642831769</v>
      </c>
      <c r="U36" s="6">
        <v>0.032931186110913765</v>
      </c>
      <c r="V36" s="6">
        <v>0.004704455158701966</v>
      </c>
      <c r="W36" s="6">
        <v>-0.014113365476105897</v>
      </c>
      <c r="X36" s="8"/>
      <c r="Y36" s="6">
        <v>-0.00499535000820592</v>
      </c>
      <c r="Z36" s="6">
        <v>0.014986050024617758</v>
      </c>
      <c r="AA36" s="6">
        <v>-0.014986050024617758</v>
      </c>
      <c r="AB36" s="6">
        <v>0.034967450057441445</v>
      </c>
      <c r="AC36" s="6">
        <v>0.04495815007385327</v>
      </c>
      <c r="AD36" s="6">
        <v>-0.0249767500410296</v>
      </c>
      <c r="AE36" s="6">
        <v>-0.034967450057441445</v>
      </c>
      <c r="AF36" s="6">
        <v>0.0249767500410296</v>
      </c>
      <c r="AG36" s="6">
        <v>0.00499535000820592</v>
      </c>
      <c r="AH36" s="6">
        <v>-0.04495815007385327</v>
      </c>
      <c r="AI36" s="8"/>
      <c r="AJ36" s="6">
        <v>0.02007150799544933</v>
      </c>
      <c r="AK36" s="6">
        <v>0.05474526221206301</v>
      </c>
      <c r="AL36" s="6">
        <v>-0.013772854404283866</v>
      </c>
      <c r="AM36" s="6">
        <v>-0.030963050683797403</v>
      </c>
      <c r="AN36" s="6">
        <v>0.014123137925364775</v>
      </c>
      <c r="AO36" s="6">
        <v>-0.026349854149326873</v>
      </c>
      <c r="AP36" s="6">
        <v>-0.014585389701663214</v>
      </c>
      <c r="AQ36" s="6">
        <v>-0.022731902445623092</v>
      </c>
      <c r="AR36" s="6">
        <v>0.02368048024347211</v>
      </c>
      <c r="AS36" s="6">
        <v>-0.004217336991654867</v>
      </c>
      <c r="AT36" s="8"/>
      <c r="AU36" s="6">
        <v>0.004490430086090045</v>
      </c>
      <c r="AV36" s="6">
        <v>0.07291468185189548</v>
      </c>
      <c r="AW36" s="6">
        <v>-0.02153677728144251</v>
      </c>
      <c r="AX36" s="6">
        <v>0.006215519457385333</v>
      </c>
      <c r="AY36" s="6">
        <v>-0.03141080447043371</v>
      </c>
      <c r="AZ36" s="6">
        <v>0.04722401119665748</v>
      </c>
      <c r="BA36" s="6">
        <v>-0.027431392784100134</v>
      </c>
      <c r="BB36" s="6">
        <v>0.01266134906826444</v>
      </c>
      <c r="BC36" s="6">
        <v>-0.03209768278755335</v>
      </c>
      <c r="BD36" s="6">
        <v>-0.03102933433676297</v>
      </c>
    </row>
    <row r="37">
      <c r="A37" s="2">
        <v>42338.0</v>
      </c>
      <c r="B37" s="8"/>
      <c r="C37" s="6">
        <v>-0.005351364</v>
      </c>
      <c r="D37" s="6">
        <v>-0.041849082</v>
      </c>
      <c r="E37" s="6">
        <v>-0.005800012</v>
      </c>
      <c r="F37" s="6">
        <v>0.00720422</v>
      </c>
      <c r="G37" s="6">
        <v>0.028550579</v>
      </c>
      <c r="H37" s="6">
        <v>0.041697879</v>
      </c>
      <c r="I37" s="6">
        <v>-0.002523374</v>
      </c>
      <c r="J37" s="6">
        <v>0.023447345</v>
      </c>
      <c r="K37" s="6">
        <v>-0.019619475</v>
      </c>
      <c r="L37" s="6">
        <v>-0.025756716</v>
      </c>
      <c r="M37" s="8"/>
      <c r="N37" s="6">
        <v>0.033568045423945356</v>
      </c>
      <c r="O37" s="6">
        <v>0.014386305181690864</v>
      </c>
      <c r="P37" s="6">
        <v>-0.023977175302818107</v>
      </c>
      <c r="Q37" s="6">
        <v>-0.004795435060563622</v>
      </c>
      <c r="R37" s="6">
        <v>-0.033568045423945356</v>
      </c>
      <c r="S37" s="6">
        <v>0.023977175302818107</v>
      </c>
      <c r="T37" s="6">
        <v>-0.04315891554507259</v>
      </c>
      <c r="U37" s="6">
        <v>0.004795435060563622</v>
      </c>
      <c r="V37" s="6">
        <v>0.04315891554507259</v>
      </c>
      <c r="W37" s="6">
        <v>-0.014386305181690864</v>
      </c>
      <c r="X37" s="8"/>
      <c r="Y37" s="6">
        <v>0.016114994281301493</v>
      </c>
      <c r="Z37" s="6">
        <v>0.005371664760433831</v>
      </c>
      <c r="AA37" s="6">
        <v>-0.026858323802169157</v>
      </c>
      <c r="AB37" s="6">
        <v>0.037601653323036825</v>
      </c>
      <c r="AC37" s="6">
        <v>0.048344982843904476</v>
      </c>
      <c r="AD37" s="6">
        <v>-0.016114994281301493</v>
      </c>
      <c r="AE37" s="6">
        <v>-0.037601653323036825</v>
      </c>
      <c r="AF37" s="6">
        <v>0.026858323802169157</v>
      </c>
      <c r="AG37" s="6">
        <v>-0.005371664760433831</v>
      </c>
      <c r="AH37" s="6">
        <v>-0.048344982843904476</v>
      </c>
      <c r="AI37" s="8"/>
      <c r="AJ37" s="6">
        <v>0.05344572313777769</v>
      </c>
      <c r="AK37" s="6">
        <v>0.02185533338557358</v>
      </c>
      <c r="AL37" s="6">
        <v>0.003373206061148407</v>
      </c>
      <c r="AM37" s="6">
        <v>-0.048883035228105755</v>
      </c>
      <c r="AN37" s="6">
        <v>-0.003756339514240383</v>
      </c>
      <c r="AO37" s="6">
        <v>-0.01856500269209962</v>
      </c>
      <c r="AP37" s="6">
        <v>-0.027194145610851185</v>
      </c>
      <c r="AQ37" s="6">
        <v>0.012286544345385743</v>
      </c>
      <c r="AR37" s="6">
        <v>0.004301298601518373</v>
      </c>
      <c r="AS37" s="6">
        <v>0.003136417513893137</v>
      </c>
      <c r="AT37" s="8"/>
      <c r="AU37" s="6">
        <v>0.01651462072841853</v>
      </c>
      <c r="AV37" s="6">
        <v>0.04463343773822806</v>
      </c>
      <c r="AW37" s="6">
        <v>-0.0028232040706568404</v>
      </c>
      <c r="AX37" s="6">
        <v>-0.02175481635593875</v>
      </c>
      <c r="AY37" s="6">
        <v>-0.021774356993375658</v>
      </c>
      <c r="AZ37" s="6">
        <v>-0.043600619004722195</v>
      </c>
      <c r="BA37" s="6">
        <v>-0.016582468381568342</v>
      </c>
      <c r="BB37" s="6">
        <v>0.0051557127031320125</v>
      </c>
      <c r="BC37" s="6">
        <v>0.01305667966229483</v>
      </c>
      <c r="BD37" s="6">
        <v>0.027175013974188218</v>
      </c>
    </row>
    <row r="38">
      <c r="A38" s="2">
        <v>42369.0</v>
      </c>
      <c r="B38" s="8"/>
      <c r="C38" s="6">
        <v>-0.005654094</v>
      </c>
      <c r="D38" s="6">
        <v>-0.04291797</v>
      </c>
      <c r="E38" s="6">
        <v>-0.003543991</v>
      </c>
      <c r="F38" s="6">
        <v>0.008521946</v>
      </c>
      <c r="G38" s="6">
        <v>0.030303551</v>
      </c>
      <c r="H38" s="6">
        <v>0.037338218</v>
      </c>
      <c r="I38" s="6">
        <v>-8.66389E-4</v>
      </c>
      <c r="J38" s="6">
        <v>0.023480532</v>
      </c>
      <c r="K38" s="6">
        <v>-0.020296364</v>
      </c>
      <c r="L38" s="6">
        <v>-0.02636544</v>
      </c>
      <c r="M38" s="8"/>
      <c r="N38" s="6">
        <v>0.00553221562503537</v>
      </c>
      <c r="O38" s="6">
        <v>0.01659664687510611</v>
      </c>
      <c r="P38" s="6">
        <v>-0.027661078125176847</v>
      </c>
      <c r="Q38" s="6">
        <v>-0.00553221562503537</v>
      </c>
      <c r="R38" s="6">
        <v>-0.03872550937524759</v>
      </c>
      <c r="S38" s="6">
        <v>0.03872550937524759</v>
      </c>
      <c r="T38" s="6">
        <v>-0.04978994062531832</v>
      </c>
      <c r="U38" s="6">
        <v>0.027661078125176847</v>
      </c>
      <c r="V38" s="6">
        <v>0.04978994062531832</v>
      </c>
      <c r="W38" s="6">
        <v>-0.01659664687510611</v>
      </c>
      <c r="X38" s="8"/>
      <c r="Y38" s="6">
        <v>0.02891370907065109</v>
      </c>
      <c r="Z38" s="6">
        <v>0.005782741814130217</v>
      </c>
      <c r="AA38" s="6">
        <v>-0.04047919269891152</v>
      </c>
      <c r="AB38" s="6">
        <v>0.04047919269891152</v>
      </c>
      <c r="AC38" s="6">
        <v>0.052044676327171954</v>
      </c>
      <c r="AD38" s="6">
        <v>-0.01734822544239065</v>
      </c>
      <c r="AE38" s="6">
        <v>-0.02891370907065109</v>
      </c>
      <c r="AF38" s="6">
        <v>0.01734822544239065</v>
      </c>
      <c r="AG38" s="6">
        <v>-0.005782741814130217</v>
      </c>
      <c r="AH38" s="6">
        <v>-0.052044676327171954</v>
      </c>
      <c r="AI38" s="8"/>
      <c r="AJ38" s="6">
        <v>-0.047742715665310756</v>
      </c>
      <c r="AK38" s="6">
        <v>0.0013663672361301708</v>
      </c>
      <c r="AL38" s="6">
        <v>0.01065769420998949</v>
      </c>
      <c r="AM38" s="6">
        <v>0.012823680353325297</v>
      </c>
      <c r="AN38" s="6">
        <v>0.01569311540051131</v>
      </c>
      <c r="AO38" s="6">
        <v>-0.021349640919407553</v>
      </c>
      <c r="AP38" s="6">
        <v>0.017163629863238963</v>
      </c>
      <c r="AQ38" s="6">
        <v>0.03332056760929459</v>
      </c>
      <c r="AR38" s="6">
        <v>-0.00643747321165333</v>
      </c>
      <c r="AS38" s="6">
        <v>-0.015495224876118222</v>
      </c>
      <c r="AT38" s="8"/>
      <c r="AU38" s="6">
        <v>-0.019088302258834927</v>
      </c>
      <c r="AV38" s="6">
        <v>-0.009088043933014659</v>
      </c>
      <c r="AW38" s="6">
        <v>0.010596319350258603</v>
      </c>
      <c r="AX38" s="6">
        <v>0.01654023631441096</v>
      </c>
      <c r="AY38" s="6">
        <v>0.013550366731283755</v>
      </c>
      <c r="AZ38" s="6">
        <v>-0.025333493664978078</v>
      </c>
      <c r="BA38" s="6">
        <v>0.03196361165410751</v>
      </c>
      <c r="BB38" s="6">
        <v>0.0304194347308015</v>
      </c>
      <c r="BC38" s="6">
        <v>-0.003996656477444775</v>
      </c>
      <c r="BD38" s="6">
        <v>-0.04556347244658995</v>
      </c>
    </row>
    <row r="39">
      <c r="A39" s="2">
        <v>42400.0</v>
      </c>
      <c r="B39" s="8"/>
      <c r="C39" s="6">
        <v>-0.005356783</v>
      </c>
      <c r="D39" s="6">
        <v>-0.038559891</v>
      </c>
      <c r="E39" s="6">
        <v>-0.003184188</v>
      </c>
      <c r="F39" s="6">
        <v>0.008973031</v>
      </c>
      <c r="G39" s="6">
        <v>0.030149457</v>
      </c>
      <c r="H39" s="6">
        <v>0.034488547</v>
      </c>
      <c r="I39" s="6">
        <v>-0.00197949</v>
      </c>
      <c r="J39" s="6">
        <v>0.019936511</v>
      </c>
      <c r="K39" s="6">
        <v>-0.021264543</v>
      </c>
      <c r="L39" s="6">
        <v>-0.023202651</v>
      </c>
      <c r="M39" s="8"/>
      <c r="N39" s="6">
        <v>0.025996805030821815</v>
      </c>
      <c r="O39" s="6">
        <v>0.005199361006164363</v>
      </c>
      <c r="P39" s="6">
        <v>-0.03639552704315054</v>
      </c>
      <c r="Q39" s="6">
        <v>0.015598083018493088</v>
      </c>
      <c r="R39" s="6">
        <v>-0.025996805030821815</v>
      </c>
      <c r="S39" s="6">
        <v>0.04679424905547926</v>
      </c>
      <c r="T39" s="6">
        <v>-0.04679424905547926</v>
      </c>
      <c r="U39" s="6">
        <v>0.03639552704315054</v>
      </c>
      <c r="V39" s="6">
        <v>-0.005199361006164363</v>
      </c>
      <c r="W39" s="6">
        <v>-0.015598083018493088</v>
      </c>
      <c r="X39" s="8"/>
      <c r="Y39" s="6">
        <v>0.005213901856257197</v>
      </c>
      <c r="Z39" s="6">
        <v>0.015641705568771588</v>
      </c>
      <c r="AA39" s="6">
        <v>-0.03649731299380038</v>
      </c>
      <c r="AB39" s="6">
        <v>0.03649731299380038</v>
      </c>
      <c r="AC39" s="6">
        <v>0.046925116706314766</v>
      </c>
      <c r="AD39" s="6">
        <v>-0.015641705568771588</v>
      </c>
      <c r="AE39" s="6">
        <v>-0.026069509281285982</v>
      </c>
      <c r="AF39" s="6">
        <v>0.026069509281285982</v>
      </c>
      <c r="AG39" s="6">
        <v>-0.005213901856257197</v>
      </c>
      <c r="AH39" s="6">
        <v>-0.046925116706314766</v>
      </c>
      <c r="AI39" s="8"/>
      <c r="AJ39" s="6">
        <v>-0.01293307994980359</v>
      </c>
      <c r="AK39" s="6">
        <v>-0.04185299964067119</v>
      </c>
      <c r="AL39" s="6">
        <v>-0.014836998417828096</v>
      </c>
      <c r="AM39" s="6">
        <v>0.02990310757219598</v>
      </c>
      <c r="AN39" s="6">
        <v>0.04230617314981383</v>
      </c>
      <c r="AO39" s="6">
        <v>-0.016009469904451023</v>
      </c>
      <c r="AP39" s="6">
        <v>-0.011200740018446223</v>
      </c>
      <c r="AQ39" s="6">
        <v>0.023056811252054797</v>
      </c>
      <c r="AR39" s="6">
        <v>-0.024138821830241335</v>
      </c>
      <c r="AS39" s="6">
        <v>0.025706017787376825</v>
      </c>
      <c r="AT39" s="8"/>
      <c r="AU39" s="6">
        <v>-0.02752720203985357</v>
      </c>
      <c r="AV39" s="6">
        <v>-0.02386460330870372</v>
      </c>
      <c r="AW39" s="6">
        <v>-0.012544151779649397</v>
      </c>
      <c r="AX39" s="6">
        <v>-0.003694487709622619</v>
      </c>
      <c r="AY39" s="6">
        <v>0.01957896419568203</v>
      </c>
      <c r="AZ39" s="6">
        <v>0.055370310172633164</v>
      </c>
      <c r="BA39" s="6">
        <v>-5.056655480141136E-4</v>
      </c>
      <c r="BB39" s="6">
        <v>0.013404619981816624</v>
      </c>
      <c r="BC39" s="6">
        <v>-0.024246643921624907</v>
      </c>
      <c r="BD39" s="6">
        <v>0.0040288599573362945</v>
      </c>
    </row>
    <row r="40">
      <c r="A40" s="2">
        <v>42429.0</v>
      </c>
      <c r="B40" s="8"/>
      <c r="C40" s="6">
        <v>-0.007228934</v>
      </c>
      <c r="D40" s="6">
        <v>-0.036971412</v>
      </c>
      <c r="E40" s="6">
        <v>-0.001415114</v>
      </c>
      <c r="F40" s="6">
        <v>0.010104046</v>
      </c>
      <c r="G40" s="6">
        <v>0.025383735</v>
      </c>
      <c r="H40" s="6">
        <v>0.035092831</v>
      </c>
      <c r="I40" s="6">
        <v>-0.002622798</v>
      </c>
      <c r="J40" s="6">
        <v>0.019667414</v>
      </c>
      <c r="K40" s="6">
        <v>-0.019887685</v>
      </c>
      <c r="L40" s="6">
        <v>-0.022122083</v>
      </c>
      <c r="M40" s="8"/>
      <c r="N40" s="6">
        <v>0.038532720382305256</v>
      </c>
      <c r="O40" s="6">
        <v>0.016514023020987964</v>
      </c>
      <c r="P40" s="6">
        <v>-0.038532720382305256</v>
      </c>
      <c r="Q40" s="6">
        <v>0.02752337170164661</v>
      </c>
      <c r="R40" s="6">
        <v>-0.005504674340329322</v>
      </c>
      <c r="S40" s="6">
        <v>0.04954206906296389</v>
      </c>
      <c r="T40" s="6">
        <v>-0.04954206906296389</v>
      </c>
      <c r="U40" s="6">
        <v>0.005504674340329322</v>
      </c>
      <c r="V40" s="6">
        <v>-0.02752337170164661</v>
      </c>
      <c r="W40" s="6">
        <v>-0.016514023020987964</v>
      </c>
      <c r="X40" s="8"/>
      <c r="Y40" s="6">
        <v>0.00509561676516729</v>
      </c>
      <c r="Z40" s="6">
        <v>0.015286850295501867</v>
      </c>
      <c r="AA40" s="6">
        <v>-0.03566931735617103</v>
      </c>
      <c r="AB40" s="6">
        <v>0.025478083825836446</v>
      </c>
      <c r="AC40" s="6">
        <v>0.0458605508865056</v>
      </c>
      <c r="AD40" s="6">
        <v>-0.015286850295501867</v>
      </c>
      <c r="AE40" s="6">
        <v>-0.025478083825836446</v>
      </c>
      <c r="AF40" s="6">
        <v>0.03566931735617103</v>
      </c>
      <c r="AG40" s="6">
        <v>-0.00509561676516729</v>
      </c>
      <c r="AH40" s="6">
        <v>-0.0458605508865056</v>
      </c>
      <c r="AI40" s="8"/>
      <c r="AJ40" s="6">
        <v>0.00800043298640392</v>
      </c>
      <c r="AK40" s="6">
        <v>-0.019854862487477882</v>
      </c>
      <c r="AL40" s="6">
        <v>-0.010443320444299598</v>
      </c>
      <c r="AM40" s="6">
        <v>-0.0027236554518491763</v>
      </c>
      <c r="AN40" s="6">
        <v>0.0013074742363716298</v>
      </c>
      <c r="AO40" s="6">
        <v>0.06625454145996379</v>
      </c>
      <c r="AP40" s="6">
        <v>-0.002840639050542375</v>
      </c>
      <c r="AQ40" s="6">
        <v>-0.0058317801473782935</v>
      </c>
      <c r="AR40" s="6">
        <v>-0.014864821859492842</v>
      </c>
      <c r="AS40" s="6">
        <v>-0.01900336924169916</v>
      </c>
      <c r="AT40" s="8"/>
      <c r="AU40" s="6">
        <v>-0.01542004546136438</v>
      </c>
      <c r="AV40" s="6">
        <v>-0.02589764551358924</v>
      </c>
      <c r="AW40" s="6">
        <v>-0.0036154524442294973</v>
      </c>
      <c r="AX40" s="6">
        <v>-0.0021956224539435095</v>
      </c>
      <c r="AY40" s="6">
        <v>0.02304031287701205</v>
      </c>
      <c r="AZ40" s="6">
        <v>0.055622956382456915</v>
      </c>
      <c r="BA40" s="6">
        <v>0.0034532376503884055</v>
      </c>
      <c r="BB40" s="6">
        <v>0.0030368369680097832</v>
      </c>
      <c r="BC40" s="6">
        <v>-0.013931722903940904</v>
      </c>
      <c r="BD40" s="6">
        <v>-0.024092855100799587</v>
      </c>
    </row>
    <row r="41">
      <c r="A41" s="2">
        <v>42460.0</v>
      </c>
      <c r="B41" s="8"/>
      <c r="C41" s="6">
        <v>-0.008236569</v>
      </c>
      <c r="D41" s="6">
        <v>-0.034859209</v>
      </c>
      <c r="E41" s="6">
        <v>-0.002632562</v>
      </c>
      <c r="F41" s="6">
        <v>0.01357329</v>
      </c>
      <c r="G41" s="6">
        <v>0.025522163</v>
      </c>
      <c r="H41" s="6">
        <v>0.033769328</v>
      </c>
      <c r="I41" s="6">
        <v>-0.003781498</v>
      </c>
      <c r="J41" s="6">
        <v>0.019792497</v>
      </c>
      <c r="K41" s="6">
        <v>-0.022799549</v>
      </c>
      <c r="L41" s="6">
        <v>-0.020347891</v>
      </c>
      <c r="M41" s="8"/>
      <c r="N41" s="6">
        <v>0.041359753414735995</v>
      </c>
      <c r="O41" s="6">
        <v>0.005908536202105142</v>
      </c>
      <c r="P41" s="6">
        <v>-0.005908536202105142</v>
      </c>
      <c r="Q41" s="6">
        <v>0.02954268101052571</v>
      </c>
      <c r="R41" s="6">
        <v>-0.041359753414735995</v>
      </c>
      <c r="S41" s="6">
        <v>0.05317682581894627</v>
      </c>
      <c r="T41" s="6">
        <v>-0.017725608606315425</v>
      </c>
      <c r="U41" s="6">
        <v>0.017725608606315425</v>
      </c>
      <c r="V41" s="6">
        <v>-0.02954268101052571</v>
      </c>
      <c r="W41" s="6">
        <v>-0.05317682581894627</v>
      </c>
      <c r="X41" s="8"/>
      <c r="Y41" s="6">
        <v>-0.0053604514049009015</v>
      </c>
      <c r="Z41" s="6">
        <v>0.016081354214702703</v>
      </c>
      <c r="AA41" s="6">
        <v>-0.03752315983430631</v>
      </c>
      <c r="AB41" s="6">
        <v>0.026802257024504506</v>
      </c>
      <c r="AC41" s="6">
        <v>0.048244062644108104</v>
      </c>
      <c r="AD41" s="6">
        <v>0.0053604514049009015</v>
      </c>
      <c r="AE41" s="6">
        <v>-0.026802257024504506</v>
      </c>
      <c r="AF41" s="6">
        <v>0.03752315983430631</v>
      </c>
      <c r="AG41" s="6">
        <v>-0.016081354214702703</v>
      </c>
      <c r="AH41" s="6">
        <v>-0.048244062644108104</v>
      </c>
      <c r="AI41" s="8"/>
      <c r="AJ41" s="6">
        <v>-0.03511804601358757</v>
      </c>
      <c r="AK41" s="6">
        <v>-0.013485148673140344</v>
      </c>
      <c r="AL41" s="6">
        <v>0.05077519818554376</v>
      </c>
      <c r="AM41" s="6">
        <v>-0.023319036934406408</v>
      </c>
      <c r="AN41" s="6">
        <v>0.03520065585712269</v>
      </c>
      <c r="AO41" s="6">
        <v>0.01798954373853758</v>
      </c>
      <c r="AP41" s="6">
        <v>-0.013057203550579084</v>
      </c>
      <c r="AQ41" s="6">
        <v>0.002265278574250973</v>
      </c>
      <c r="AR41" s="6">
        <v>0.057712906221215665</v>
      </c>
      <c r="AS41" s="6">
        <v>-0.07896414740495729</v>
      </c>
      <c r="AT41" s="8"/>
      <c r="AU41" s="6">
        <v>0.010163351844386746</v>
      </c>
      <c r="AV41" s="6">
        <v>-0.01114047987825972</v>
      </c>
      <c r="AW41" s="6">
        <v>-0.007170587127342264</v>
      </c>
      <c r="AX41" s="6">
        <v>0.015102793003625067</v>
      </c>
      <c r="AY41" s="6">
        <v>0.03660323432198026</v>
      </c>
      <c r="AZ41" s="6">
        <v>0.008522627154057367</v>
      </c>
      <c r="BA41" s="6">
        <v>-0.03257136109353459</v>
      </c>
      <c r="BB41" s="6">
        <v>0.04218689942030064</v>
      </c>
      <c r="BC41" s="6">
        <v>-0.00943399260347081</v>
      </c>
      <c r="BD41" s="6">
        <v>-0.052262485041742864</v>
      </c>
    </row>
    <row r="42">
      <c r="A42" s="2">
        <v>42490.0</v>
      </c>
      <c r="B42" s="8"/>
      <c r="C42" s="6">
        <v>-0.00963411</v>
      </c>
      <c r="D42" s="6">
        <v>-0.03856694</v>
      </c>
      <c r="E42" s="6">
        <v>-0.002025255</v>
      </c>
      <c r="F42" s="6">
        <v>0.015273618</v>
      </c>
      <c r="G42" s="6">
        <v>0.02611206</v>
      </c>
      <c r="H42" s="6">
        <v>0.037483707</v>
      </c>
      <c r="I42" s="6">
        <v>-0.004705025</v>
      </c>
      <c r="J42" s="6">
        <v>0.025128393</v>
      </c>
      <c r="K42" s="6">
        <v>-0.025492405</v>
      </c>
      <c r="L42" s="6">
        <v>-0.023574043</v>
      </c>
      <c r="M42" s="8"/>
      <c r="N42" s="6">
        <v>0.031559815693680014</v>
      </c>
      <c r="O42" s="6">
        <v>0.018935889416208006</v>
      </c>
      <c r="P42" s="6">
        <v>-0.031559815693680014</v>
      </c>
      <c r="Q42" s="6">
        <v>0.044183741971152025</v>
      </c>
      <c r="R42" s="6">
        <v>0.006311963138736003</v>
      </c>
      <c r="S42" s="6">
        <v>0.056807668248624016</v>
      </c>
      <c r="T42" s="6">
        <v>-0.018935889416208006</v>
      </c>
      <c r="U42" s="6">
        <v>-0.006311963138736003</v>
      </c>
      <c r="V42" s="6">
        <v>-0.056807668248624016</v>
      </c>
      <c r="W42" s="6">
        <v>-0.044183741971152025</v>
      </c>
      <c r="X42" s="8"/>
      <c r="Y42" s="6">
        <v>-0.005348921285593155</v>
      </c>
      <c r="Z42" s="6">
        <v>0.005348921285593155</v>
      </c>
      <c r="AA42" s="6">
        <v>-0.026744606427965775</v>
      </c>
      <c r="AB42" s="6">
        <v>0.026744606427965775</v>
      </c>
      <c r="AC42" s="6">
        <v>0.04814029157033839</v>
      </c>
      <c r="AD42" s="6">
        <v>0.016046763856779465</v>
      </c>
      <c r="AE42" s="6">
        <v>-0.03744244899915209</v>
      </c>
      <c r="AF42" s="6">
        <v>0.03744244899915209</v>
      </c>
      <c r="AG42" s="6">
        <v>-0.016046763856779465</v>
      </c>
      <c r="AH42" s="6">
        <v>-0.04814029157033839</v>
      </c>
      <c r="AI42" s="8"/>
      <c r="AJ42" s="6">
        <v>0.007198407995699025</v>
      </c>
      <c r="AK42" s="6">
        <v>-0.005274044950185874</v>
      </c>
      <c r="AL42" s="6">
        <v>-0.014199968932757483</v>
      </c>
      <c r="AM42" s="6">
        <v>-0.0014065743883339976</v>
      </c>
      <c r="AN42" s="6">
        <v>-0.02266189115503107</v>
      </c>
      <c r="AO42" s="6">
        <v>0.04217766583166225</v>
      </c>
      <c r="AP42" s="6">
        <v>0.012775358406443706</v>
      </c>
      <c r="AQ42" s="6">
        <v>-0.05649932618440572</v>
      </c>
      <c r="AR42" s="6">
        <v>0.012836001882424019</v>
      </c>
      <c r="AS42" s="6">
        <v>0.025054371494485146</v>
      </c>
      <c r="AT42" s="8"/>
      <c r="AU42" s="6">
        <v>-0.020331643434834856</v>
      </c>
      <c r="AV42" s="6">
        <v>-0.026320538266434178</v>
      </c>
      <c r="AW42" s="6">
        <v>-0.008780158886890824</v>
      </c>
      <c r="AX42" s="6">
        <v>6.377042059963116E-4</v>
      </c>
      <c r="AY42" s="6">
        <v>0.049420762052273304</v>
      </c>
      <c r="AZ42" s="6">
        <v>0.04344605113596937</v>
      </c>
      <c r="BA42" s="6">
        <v>-0.015666386796223758</v>
      </c>
      <c r="BB42" s="6">
        <v>0.016412345927915992</v>
      </c>
      <c r="BC42" s="6">
        <v>-0.018864462207001054</v>
      </c>
      <c r="BD42" s="6">
        <v>-0.01995367373077026</v>
      </c>
    </row>
    <row r="43">
      <c r="A43" s="2">
        <v>42521.0</v>
      </c>
      <c r="B43" s="8"/>
      <c r="C43" s="6">
        <v>-0.012082426</v>
      </c>
      <c r="D43" s="6">
        <v>-0.039069166</v>
      </c>
      <c r="E43" s="6">
        <v>0.001903335</v>
      </c>
      <c r="F43" s="6">
        <v>0.018698355</v>
      </c>
      <c r="G43" s="6">
        <v>0.030144429</v>
      </c>
      <c r="H43" s="6">
        <v>0.023720375</v>
      </c>
      <c r="I43" s="6">
        <v>-9.83385E-4</v>
      </c>
      <c r="J43" s="6">
        <v>0.025439358</v>
      </c>
      <c r="K43" s="6">
        <v>-0.025153376</v>
      </c>
      <c r="L43" s="6">
        <v>-0.022617499</v>
      </c>
      <c r="M43" s="8"/>
      <c r="N43" s="6">
        <v>0.034808528619571115</v>
      </c>
      <c r="O43" s="6">
        <v>0.020885117171742667</v>
      </c>
      <c r="P43" s="6">
        <v>-0.020885117171742667</v>
      </c>
      <c r="Q43" s="6">
        <v>0.04873194006739956</v>
      </c>
      <c r="R43" s="6">
        <v>0.006961705723914223</v>
      </c>
      <c r="S43" s="6">
        <v>0.062655351515228</v>
      </c>
      <c r="T43" s="6">
        <v>-0.034808528619571115</v>
      </c>
      <c r="U43" s="6">
        <v>-0.006961705723914223</v>
      </c>
      <c r="V43" s="6">
        <v>-0.04873194006739956</v>
      </c>
      <c r="W43" s="6">
        <v>-0.062655351515228</v>
      </c>
      <c r="X43" s="8"/>
      <c r="Y43" s="6">
        <v>-0.005077574258217018</v>
      </c>
      <c r="Z43" s="6">
        <v>0.005077574258217018</v>
      </c>
      <c r="AA43" s="6">
        <v>-0.015232722774651052</v>
      </c>
      <c r="AB43" s="6">
        <v>0.025387871291085086</v>
      </c>
      <c r="AC43" s="6">
        <v>0.04569816832395315</v>
      </c>
      <c r="AD43" s="6">
        <v>0.015232722774651052</v>
      </c>
      <c r="AE43" s="6">
        <v>-0.03554301980751912</v>
      </c>
      <c r="AF43" s="6">
        <v>0.03554301980751912</v>
      </c>
      <c r="AG43" s="6">
        <v>-0.025387871291085086</v>
      </c>
      <c r="AH43" s="6">
        <v>-0.04569816832395315</v>
      </c>
      <c r="AI43" s="8"/>
      <c r="AJ43" s="6">
        <v>0.021089560235660023</v>
      </c>
      <c r="AK43" s="6">
        <v>0.025945535429045326</v>
      </c>
      <c r="AL43" s="6">
        <v>-0.026616371485427618</v>
      </c>
      <c r="AM43" s="6">
        <v>-0.015111103783310122</v>
      </c>
      <c r="AN43" s="6">
        <v>0.024123983812401297</v>
      </c>
      <c r="AO43" s="6">
        <v>-0.030335608304688053</v>
      </c>
      <c r="AP43" s="6">
        <v>-0.035430325016709244</v>
      </c>
      <c r="AQ43" s="6">
        <v>-0.02652115266180392</v>
      </c>
      <c r="AR43" s="6">
        <v>0.025202939032269542</v>
      </c>
      <c r="AS43" s="6">
        <v>0.037652542742562814</v>
      </c>
      <c r="AT43" s="8"/>
      <c r="AU43" s="6">
        <v>-0.019212211907927546</v>
      </c>
      <c r="AV43" s="6">
        <v>-0.05565850049261148</v>
      </c>
      <c r="AW43" s="6">
        <v>-0.04072412847793095</v>
      </c>
      <c r="AX43" s="6">
        <v>0.01673904629497335</v>
      </c>
      <c r="AY43" s="6">
        <v>0.04574569529370439</v>
      </c>
      <c r="AZ43" s="6">
        <v>-0.042735816607894495</v>
      </c>
      <c r="BA43" s="6">
        <v>-0.031697437207076615</v>
      </c>
      <c r="BB43" s="6">
        <v>-0.017012538945288397</v>
      </c>
      <c r="BC43" s="6">
        <v>-0.02033234544875342</v>
      </c>
      <c r="BD43" s="6">
        <v>0.164888237498805</v>
      </c>
    </row>
    <row r="44">
      <c r="A44" s="2">
        <v>42551.0</v>
      </c>
      <c r="B44" s="8"/>
      <c r="C44" s="6">
        <v>-0.009521775</v>
      </c>
      <c r="D44" s="6">
        <v>-0.035799666</v>
      </c>
      <c r="E44" s="6">
        <v>0.001171939</v>
      </c>
      <c r="F44" s="6">
        <v>0.017530155</v>
      </c>
      <c r="G44" s="6">
        <v>0.022043269</v>
      </c>
      <c r="H44" s="6">
        <v>0.023951599</v>
      </c>
      <c r="I44" s="6">
        <v>7.73375E-4</v>
      </c>
      <c r="J44" s="6">
        <v>0.022774752</v>
      </c>
      <c r="K44" s="6">
        <v>-0.023493547</v>
      </c>
      <c r="L44" s="6">
        <v>-0.019430102</v>
      </c>
      <c r="M44" s="8"/>
      <c r="N44" s="6">
        <v>0.004319252035641845</v>
      </c>
      <c r="O44" s="6">
        <v>-0.004319252035641845</v>
      </c>
      <c r="P44" s="6">
        <v>-0.021596260178209228</v>
      </c>
      <c r="Q44" s="6">
        <v>0.012957756106925535</v>
      </c>
      <c r="R44" s="6">
        <v>0.021596260178209228</v>
      </c>
      <c r="S44" s="6">
        <v>0.0388732683207766</v>
      </c>
      <c r="T44" s="6">
        <v>-0.012957756106925535</v>
      </c>
      <c r="U44" s="6">
        <v>0.03023476424949292</v>
      </c>
      <c r="V44" s="6">
        <v>-0.0388732683207766</v>
      </c>
      <c r="W44" s="6">
        <v>-0.03023476424949292</v>
      </c>
      <c r="X44" s="8"/>
      <c r="Y44" s="6">
        <v>-0.0046877134253342076</v>
      </c>
      <c r="Z44" s="6">
        <v>0.0046877134253342076</v>
      </c>
      <c r="AA44" s="6">
        <v>-0.014063140276002622</v>
      </c>
      <c r="AB44" s="6">
        <v>0.014063140276002622</v>
      </c>
      <c r="AC44" s="6">
        <v>0.04218942082800786</v>
      </c>
      <c r="AD44" s="6">
        <v>0.023438567126671035</v>
      </c>
      <c r="AE44" s="6">
        <v>-0.03281399397733945</v>
      </c>
      <c r="AF44" s="6">
        <v>0.03281399397733945</v>
      </c>
      <c r="AG44" s="6">
        <v>-0.023438567126671035</v>
      </c>
      <c r="AH44" s="6">
        <v>-0.04218942082800786</v>
      </c>
      <c r="AI44" s="8"/>
      <c r="AJ44" s="6">
        <v>-0.002873049783367417</v>
      </c>
      <c r="AK44" s="6">
        <v>-0.02155245603202955</v>
      </c>
      <c r="AL44" s="6">
        <v>0.004218895969166245</v>
      </c>
      <c r="AM44" s="6">
        <v>0.006573537601110354</v>
      </c>
      <c r="AN44" s="6">
        <v>0.028262745607508997</v>
      </c>
      <c r="AO44" s="6">
        <v>0.02410034255561406</v>
      </c>
      <c r="AP44" s="6">
        <v>0.009172505197540506</v>
      </c>
      <c r="AQ44" s="6">
        <v>0.016718021400302298</v>
      </c>
      <c r="AR44" s="6">
        <v>-0.038106789959943765</v>
      </c>
      <c r="AS44" s="6">
        <v>-0.026513752555901708</v>
      </c>
      <c r="AT44" s="8"/>
      <c r="AU44" s="6">
        <v>-0.027562713088181017</v>
      </c>
      <c r="AV44" s="6">
        <v>-0.029166707282424206</v>
      </c>
      <c r="AW44" s="6">
        <v>0.009810481686814648</v>
      </c>
      <c r="AX44" s="6">
        <v>-7.076111618153571E-4</v>
      </c>
      <c r="AY44" s="6">
        <v>0.04381931506373946</v>
      </c>
      <c r="AZ44" s="6">
        <v>-0.0022492835366525804</v>
      </c>
      <c r="BA44" s="6">
        <v>0.0076587802626044916</v>
      </c>
      <c r="BB44" s="6">
        <v>0.024705751291238177</v>
      </c>
      <c r="BC44" s="6">
        <v>-0.00560281718656438</v>
      </c>
      <c r="BD44" s="6">
        <v>-0.02070519604875919</v>
      </c>
    </row>
    <row r="45">
      <c r="A45" s="2">
        <v>42582.0</v>
      </c>
      <c r="B45" s="8"/>
      <c r="C45" s="6">
        <v>-0.008377131</v>
      </c>
      <c r="D45" s="6">
        <v>-0.034642266</v>
      </c>
      <c r="E45" s="6">
        <v>0.001848064</v>
      </c>
      <c r="F45" s="6">
        <v>0.019066723</v>
      </c>
      <c r="G45" s="6">
        <v>0.020849409</v>
      </c>
      <c r="H45" s="6">
        <v>0.024658323</v>
      </c>
      <c r="I45" s="6">
        <v>-4.88221E-4</v>
      </c>
      <c r="J45" s="6">
        <v>0.021942026</v>
      </c>
      <c r="K45" s="6">
        <v>-0.024997526</v>
      </c>
      <c r="L45" s="6">
        <v>-0.0198594</v>
      </c>
      <c r="M45" s="8"/>
      <c r="N45" s="6">
        <v>0.004467273719667501</v>
      </c>
      <c r="O45" s="6">
        <v>-0.004467273719667501</v>
      </c>
      <c r="P45" s="6">
        <v>-0.013401821159002502</v>
      </c>
      <c r="Q45" s="6">
        <v>0.013401821159002502</v>
      </c>
      <c r="R45" s="6">
        <v>0.022336368598337503</v>
      </c>
      <c r="S45" s="6">
        <v>0.04020546347700751</v>
      </c>
      <c r="T45" s="6">
        <v>-0.022336368598337503</v>
      </c>
      <c r="U45" s="6">
        <v>0.03127091603767251</v>
      </c>
      <c r="V45" s="6">
        <v>-0.03127091603767251</v>
      </c>
      <c r="W45" s="6">
        <v>-0.04020546347700751</v>
      </c>
      <c r="X45" s="8"/>
      <c r="Y45" s="6">
        <v>-0.004389205912529815</v>
      </c>
      <c r="Z45" s="6">
        <v>0.004389205912529815</v>
      </c>
      <c r="AA45" s="6">
        <v>-0.013167617737589444</v>
      </c>
      <c r="AB45" s="6">
        <v>0.013167617737589444</v>
      </c>
      <c r="AC45" s="6">
        <v>0.03950285321276833</v>
      </c>
      <c r="AD45" s="6">
        <v>0.021946029562649075</v>
      </c>
      <c r="AE45" s="6">
        <v>-0.021946029562649075</v>
      </c>
      <c r="AF45" s="6">
        <v>0.030724441387708707</v>
      </c>
      <c r="AG45" s="6">
        <v>-0.030724441387708707</v>
      </c>
      <c r="AH45" s="6">
        <v>-0.03950285321276833</v>
      </c>
      <c r="AI45" s="8"/>
      <c r="AJ45" s="6">
        <v>-0.011962573704772913</v>
      </c>
      <c r="AK45" s="6">
        <v>0.05620630476372904</v>
      </c>
      <c r="AL45" s="6">
        <v>-0.006145450074072165</v>
      </c>
      <c r="AM45" s="6">
        <v>-0.03818472799036301</v>
      </c>
      <c r="AN45" s="6">
        <v>-0.013094420674618273</v>
      </c>
      <c r="AO45" s="6">
        <v>-0.004212625623643735</v>
      </c>
      <c r="AP45" s="6">
        <v>-0.011611565320229722</v>
      </c>
      <c r="AQ45" s="6">
        <v>-0.011889623405000188</v>
      </c>
      <c r="AR45" s="6">
        <v>0.019688049204336335</v>
      </c>
      <c r="AS45" s="6">
        <v>0.02120663282463472</v>
      </c>
      <c r="AT45" s="8"/>
      <c r="AU45" s="6">
        <v>-0.027656696382560114</v>
      </c>
      <c r="AV45" s="6">
        <v>-0.0222361863461134</v>
      </c>
      <c r="AW45" s="6">
        <v>0.003168160512996009</v>
      </c>
      <c r="AX45" s="6">
        <v>-0.003970285927832738</v>
      </c>
      <c r="AY45" s="6">
        <v>0.016682526316366544</v>
      </c>
      <c r="AZ45" s="6">
        <v>0.05570263977889151</v>
      </c>
      <c r="BA45" s="6">
        <v>0.009126307706244383</v>
      </c>
      <c r="BB45" s="6">
        <v>0.006725661560549827</v>
      </c>
      <c r="BC45" s="6">
        <v>-0.006376910328427787</v>
      </c>
      <c r="BD45" s="6">
        <v>-0.03116521689011417</v>
      </c>
    </row>
    <row r="46">
      <c r="A46" s="2">
        <v>42613.0</v>
      </c>
      <c r="B46" s="8"/>
      <c r="C46" s="6">
        <v>-0.007156322</v>
      </c>
      <c r="D46" s="6">
        <v>-0.033564518</v>
      </c>
      <c r="E46" s="6">
        <v>0.001538586</v>
      </c>
      <c r="F46" s="6">
        <v>0.018746999</v>
      </c>
      <c r="G46" s="6">
        <v>0.022168739</v>
      </c>
      <c r="H46" s="6">
        <v>0.022648372</v>
      </c>
      <c r="I46" s="6">
        <v>4.83427E-4</v>
      </c>
      <c r="J46" s="6">
        <v>0.022376195</v>
      </c>
      <c r="K46" s="6">
        <v>-0.026099051</v>
      </c>
      <c r="L46" s="6">
        <v>-0.021142428</v>
      </c>
      <c r="M46" s="8"/>
      <c r="N46" s="6">
        <v>0.004333002647023699</v>
      </c>
      <c r="O46" s="6">
        <v>-0.004333002647023699</v>
      </c>
      <c r="P46" s="6">
        <v>-0.012999007941071096</v>
      </c>
      <c r="Q46" s="6">
        <v>0.012999007941071096</v>
      </c>
      <c r="R46" s="6">
        <v>0.030331018529165893</v>
      </c>
      <c r="S46" s="6">
        <v>0.03899702382321328</v>
      </c>
      <c r="T46" s="6">
        <v>-0.021665013235118494</v>
      </c>
      <c r="U46" s="6">
        <v>0.021665013235118494</v>
      </c>
      <c r="V46" s="6">
        <v>-0.03899702382321328</v>
      </c>
      <c r="W46" s="6">
        <v>-0.030331018529165893</v>
      </c>
      <c r="X46" s="8"/>
      <c r="Y46" s="6">
        <v>-0.00440588122633264</v>
      </c>
      <c r="Z46" s="6">
        <v>0.00440588122633264</v>
      </c>
      <c r="AA46" s="6">
        <v>-0.013217643678997916</v>
      </c>
      <c r="AB46" s="6">
        <v>0.013217643678997916</v>
      </c>
      <c r="AC46" s="6">
        <v>0.03965293103699375</v>
      </c>
      <c r="AD46" s="6">
        <v>0.022029406131663196</v>
      </c>
      <c r="AE46" s="6">
        <v>-0.022029406131663196</v>
      </c>
      <c r="AF46" s="6">
        <v>0.030841168584328477</v>
      </c>
      <c r="AG46" s="6">
        <v>-0.030841168584328477</v>
      </c>
      <c r="AH46" s="6">
        <v>-0.03965293103699375</v>
      </c>
      <c r="AI46" s="8"/>
      <c r="AJ46" s="6">
        <v>0.02951968353643931</v>
      </c>
      <c r="AK46" s="6">
        <v>0.024672907725410354</v>
      </c>
      <c r="AL46" s="6">
        <v>0.010792550479915097</v>
      </c>
      <c r="AM46" s="6">
        <v>-0.015385082649489202</v>
      </c>
      <c r="AN46" s="6">
        <v>-0.01948766649807421</v>
      </c>
      <c r="AO46" s="6">
        <v>0.04126723587373651</v>
      </c>
      <c r="AP46" s="6">
        <v>-0.05579865700787095</v>
      </c>
      <c r="AQ46" s="6">
        <v>-0.037642200315557546</v>
      </c>
      <c r="AR46" s="6">
        <v>-0.01822462251220873</v>
      </c>
      <c r="AS46" s="6">
        <v>0.04028585136769935</v>
      </c>
      <c r="AT46" s="8"/>
      <c r="AU46" s="6">
        <v>-0.029823363714528615</v>
      </c>
      <c r="AV46" s="6">
        <v>-0.007691815220191308</v>
      </c>
      <c r="AW46" s="6">
        <v>-7.720802910601744E-4</v>
      </c>
      <c r="AX46" s="6">
        <v>0.00936510040096975</v>
      </c>
      <c r="AY46" s="6">
        <v>0.05042307794116083</v>
      </c>
      <c r="AZ46" s="6">
        <v>0.005747685898137002</v>
      </c>
      <c r="BA46" s="6">
        <v>-0.004028750846002345</v>
      </c>
      <c r="BB46" s="6">
        <v>0.017913179255193253</v>
      </c>
      <c r="BC46" s="6">
        <v>-0.02567349260901475</v>
      </c>
      <c r="BD46" s="6">
        <v>-0.015459540814663622</v>
      </c>
    </row>
    <row r="47">
      <c r="A47" s="2">
        <v>42643.0</v>
      </c>
      <c r="B47" s="8"/>
      <c r="C47" s="6">
        <v>-0.006854399</v>
      </c>
      <c r="D47" s="6">
        <v>-0.035502656</v>
      </c>
      <c r="E47" s="6">
        <v>0.001768135</v>
      </c>
      <c r="F47" s="6">
        <v>0.020410569</v>
      </c>
      <c r="G47" s="6">
        <v>0.024278478</v>
      </c>
      <c r="H47" s="6">
        <v>0.02416546</v>
      </c>
      <c r="I47" s="6">
        <v>0.001399107</v>
      </c>
      <c r="J47" s="6">
        <v>0.019718227</v>
      </c>
      <c r="K47" s="6">
        <v>-0.027462486</v>
      </c>
      <c r="L47" s="6">
        <v>-0.021920436</v>
      </c>
      <c r="M47" s="8"/>
      <c r="N47" s="6">
        <v>0.027445741566639353</v>
      </c>
      <c r="O47" s="6">
        <v>0.005489148313327871</v>
      </c>
      <c r="P47" s="6">
        <v>-0.01646744493998361</v>
      </c>
      <c r="Q47" s="6">
        <v>0.01646744493998361</v>
      </c>
      <c r="R47" s="6">
        <v>0.04940233481995083</v>
      </c>
      <c r="S47" s="6">
        <v>0.038424038193295096</v>
      </c>
      <c r="T47" s="6">
        <v>-0.027445741566639353</v>
      </c>
      <c r="U47" s="6">
        <v>-0.005489148313327871</v>
      </c>
      <c r="V47" s="6">
        <v>-0.04940233481995083</v>
      </c>
      <c r="W47" s="6">
        <v>-0.038424038193295096</v>
      </c>
      <c r="X47" s="8"/>
      <c r="Y47" s="6">
        <v>-0.004610309051821953</v>
      </c>
      <c r="Z47" s="6">
        <v>0.004610309051821953</v>
      </c>
      <c r="AA47" s="6">
        <v>-0.013830927155465857</v>
      </c>
      <c r="AB47" s="6">
        <v>0.013830927155465857</v>
      </c>
      <c r="AC47" s="6">
        <v>0.04149278146639757</v>
      </c>
      <c r="AD47" s="6">
        <v>0.023051545259109765</v>
      </c>
      <c r="AE47" s="6">
        <v>-0.023051545259109765</v>
      </c>
      <c r="AF47" s="6">
        <v>0.032272163362753674</v>
      </c>
      <c r="AG47" s="6">
        <v>-0.032272163362753674</v>
      </c>
      <c r="AH47" s="6">
        <v>-0.04149278146639757</v>
      </c>
      <c r="AI47" s="8"/>
      <c r="AJ47" s="6">
        <v>-0.009380397872587336</v>
      </c>
      <c r="AK47" s="6">
        <v>-0.026010075130123433</v>
      </c>
      <c r="AL47" s="6">
        <v>0.011600656603305842</v>
      </c>
      <c r="AM47" s="6">
        <v>0.012761584871305966</v>
      </c>
      <c r="AN47" s="6">
        <v>0.05376860424144085</v>
      </c>
      <c r="AO47" s="6">
        <v>-0.031168912101215723</v>
      </c>
      <c r="AP47" s="6">
        <v>0.012206810308453917</v>
      </c>
      <c r="AQ47" s="6">
        <v>0.00812352429743613</v>
      </c>
      <c r="AR47" s="6">
        <v>-0.016795960031790014</v>
      </c>
      <c r="AS47" s="6">
        <v>-0.015105835186226246</v>
      </c>
      <c r="AT47" s="8"/>
      <c r="AU47" s="6">
        <v>-0.007562890722332662</v>
      </c>
      <c r="AV47" s="6">
        <v>-0.02267975768039179</v>
      </c>
      <c r="AW47" s="6">
        <v>0.01212037546602344</v>
      </c>
      <c r="AX47" s="6">
        <v>0.004932990262965465</v>
      </c>
      <c r="AY47" s="6">
        <v>0.05379964950803243</v>
      </c>
      <c r="AZ47" s="6">
        <v>-0.016544293687328456</v>
      </c>
      <c r="BA47" s="6">
        <v>-0.0036639973782442003</v>
      </c>
      <c r="BB47" s="6">
        <v>0.021276753507563008</v>
      </c>
      <c r="BC47" s="6">
        <v>-0.01660813821756968</v>
      </c>
      <c r="BD47" s="6">
        <v>-0.02507069105871755</v>
      </c>
    </row>
    <row r="48">
      <c r="A48" s="2">
        <v>42674.0</v>
      </c>
      <c r="B48" s="8"/>
      <c r="C48" s="6">
        <v>-0.006493924</v>
      </c>
      <c r="D48" s="6">
        <v>-0.03599697</v>
      </c>
      <c r="E48" s="6">
        <v>0.002162145</v>
      </c>
      <c r="F48" s="6">
        <v>0.019211527</v>
      </c>
      <c r="G48" s="6">
        <v>0.021971702</v>
      </c>
      <c r="H48" s="6">
        <v>0.02472702</v>
      </c>
      <c r="I48" s="6">
        <v>0.001167361</v>
      </c>
      <c r="J48" s="6">
        <v>0.020946536</v>
      </c>
      <c r="K48" s="6">
        <v>-0.026738813</v>
      </c>
      <c r="L48" s="6">
        <v>-0.020956585</v>
      </c>
      <c r="M48" s="8"/>
      <c r="N48" s="6">
        <v>0.02862775749496744</v>
      </c>
      <c r="O48" s="6">
        <v>-0.02862775749496744</v>
      </c>
      <c r="P48" s="6">
        <v>-0.047712929158279065</v>
      </c>
      <c r="Q48" s="6">
        <v>0.009542585831655813</v>
      </c>
      <c r="R48" s="6">
        <v>0.0667981008215907</v>
      </c>
      <c r="S48" s="6">
        <v>0.047712929158279065</v>
      </c>
      <c r="T48" s="6">
        <v>-0.0667981008215907</v>
      </c>
      <c r="U48" s="6">
        <v>-0.009542585831655813</v>
      </c>
      <c r="V48" s="6">
        <v>0.08588327248490231</v>
      </c>
      <c r="W48" s="6">
        <v>-0.08588327248490231</v>
      </c>
      <c r="X48" s="8"/>
      <c r="Y48" s="6">
        <v>-0.0044828936787131325</v>
      </c>
      <c r="Z48" s="6">
        <v>0.0044828936787131325</v>
      </c>
      <c r="AA48" s="6">
        <v>-0.013448681036139398</v>
      </c>
      <c r="AB48" s="6">
        <v>0.013448681036139398</v>
      </c>
      <c r="AC48" s="6">
        <v>0.04034604310841819</v>
      </c>
      <c r="AD48" s="6">
        <v>0.022414468393565663</v>
      </c>
      <c r="AE48" s="6">
        <v>-0.022414468393565663</v>
      </c>
      <c r="AF48" s="6">
        <v>0.03138025575099193</v>
      </c>
      <c r="AG48" s="6">
        <v>-0.03138025575099193</v>
      </c>
      <c r="AH48" s="6">
        <v>-0.04034604310841819</v>
      </c>
      <c r="AI48" s="8"/>
      <c r="AJ48" s="6">
        <v>0.03469615854661314</v>
      </c>
      <c r="AK48" s="6">
        <v>-0.003813820986149824</v>
      </c>
      <c r="AL48" s="6">
        <v>-0.001943036664149357</v>
      </c>
      <c r="AM48" s="6">
        <v>0.009594142027021565</v>
      </c>
      <c r="AN48" s="6">
        <v>-0.02774894815290959</v>
      </c>
      <c r="AO48" s="6">
        <v>-0.0416775998397825</v>
      </c>
      <c r="AP48" s="6">
        <v>0.010465217882399224</v>
      </c>
      <c r="AQ48" s="6">
        <v>-0.028453740163057795</v>
      </c>
      <c r="AR48" s="6">
        <v>0.019269389716438524</v>
      </c>
      <c r="AS48" s="6">
        <v>0.02961223763357663</v>
      </c>
      <c r="AT48" s="8"/>
      <c r="AU48" s="6">
        <v>0.05148153675619636</v>
      </c>
      <c r="AV48" s="6">
        <v>-0.06925578218732116</v>
      </c>
      <c r="AW48" s="6">
        <v>-0.0034045201492797147</v>
      </c>
      <c r="AX48" s="6">
        <v>0.025757523588935724</v>
      </c>
      <c r="AY48" s="6">
        <v>-0.004821596634707</v>
      </c>
      <c r="AZ48" s="6">
        <v>-0.07246861703403934</v>
      </c>
      <c r="BA48" s="6">
        <v>0.04469158787922434</v>
      </c>
      <c r="BB48" s="6">
        <v>0.009235675610363512</v>
      </c>
      <c r="BC48" s="6">
        <v>0.01993100831018736</v>
      </c>
      <c r="BD48" s="6">
        <v>-0.0011468161395600009</v>
      </c>
    </row>
    <row r="49">
      <c r="A49" s="2">
        <v>42704.0</v>
      </c>
      <c r="B49" s="8"/>
      <c r="C49" s="6">
        <v>-0.006958195</v>
      </c>
      <c r="D49" s="6">
        <v>-0.03612489</v>
      </c>
      <c r="E49" s="6">
        <v>0.001797667</v>
      </c>
      <c r="F49" s="6">
        <v>0.018958902</v>
      </c>
      <c r="G49" s="6">
        <v>0.020593103</v>
      </c>
      <c r="H49" s="6">
        <v>0.027295419</v>
      </c>
      <c r="I49" s="6">
        <v>8.47838E-4</v>
      </c>
      <c r="J49" s="6">
        <v>0.020618012</v>
      </c>
      <c r="K49" s="6">
        <v>-0.026575026</v>
      </c>
      <c r="L49" s="6">
        <v>-0.020452831</v>
      </c>
      <c r="M49" s="8"/>
      <c r="N49" s="6">
        <v>-0.007502192541541813</v>
      </c>
      <c r="O49" s="6">
        <v>-0.022506577624625438</v>
      </c>
      <c r="P49" s="6">
        <v>-0.03751096270770906</v>
      </c>
      <c r="Q49" s="6">
        <v>0.03751096270770906</v>
      </c>
      <c r="R49" s="6">
        <v>0.0675197328738763</v>
      </c>
      <c r="S49" s="6">
        <v>0.022506577624625438</v>
      </c>
      <c r="T49" s="6">
        <v>-0.05251534779079269</v>
      </c>
      <c r="U49" s="6">
        <v>0.007502192541541813</v>
      </c>
      <c r="V49" s="6">
        <v>0.05251534779079269</v>
      </c>
      <c r="W49" s="6">
        <v>-0.0675197328738763</v>
      </c>
      <c r="X49" s="8"/>
      <c r="Y49" s="6">
        <v>-0.012872346977697178</v>
      </c>
      <c r="Z49" s="6">
        <v>0.004290782325899059</v>
      </c>
      <c r="AA49" s="6">
        <v>-0.004290782325899059</v>
      </c>
      <c r="AB49" s="6">
        <v>0.012872346977697178</v>
      </c>
      <c r="AC49" s="6">
        <v>0.03861704093309153</v>
      </c>
      <c r="AD49" s="6">
        <v>0.0214539116294953</v>
      </c>
      <c r="AE49" s="6">
        <v>-0.0214539116294953</v>
      </c>
      <c r="AF49" s="6">
        <v>0.03003547628129342</v>
      </c>
      <c r="AG49" s="6">
        <v>-0.03003547628129342</v>
      </c>
      <c r="AH49" s="6">
        <v>-0.03861704093309153</v>
      </c>
      <c r="AI49" s="8"/>
      <c r="AJ49" s="6">
        <v>-0.013192653536792963</v>
      </c>
      <c r="AK49" s="6">
        <v>-0.01798576624196172</v>
      </c>
      <c r="AL49" s="6">
        <v>-0.005276209079439164</v>
      </c>
      <c r="AM49" s="6">
        <v>0.006407590043005991</v>
      </c>
      <c r="AN49" s="6">
        <v>0.023646461823722813</v>
      </c>
      <c r="AO49" s="6">
        <v>-0.04708768714513255</v>
      </c>
      <c r="AP49" s="6">
        <v>0.008205870643681614</v>
      </c>
      <c r="AQ49" s="6">
        <v>0.0599408784297939</v>
      </c>
      <c r="AR49" s="6">
        <v>0.03037492202417058</v>
      </c>
      <c r="AS49" s="6">
        <v>-0.04503340696104851</v>
      </c>
      <c r="AT49" s="8"/>
      <c r="AU49" s="6">
        <v>-0.008979996961445738</v>
      </c>
      <c r="AV49" s="6">
        <v>-0.01722012782468879</v>
      </c>
      <c r="AW49" s="6">
        <v>-0.013108572108530222</v>
      </c>
      <c r="AX49" s="6">
        <v>-0.01573084398315936</v>
      </c>
      <c r="AY49" s="6">
        <v>0.029166956596974148</v>
      </c>
      <c r="AZ49" s="6">
        <v>0.05507674883385286</v>
      </c>
      <c r="BA49" s="6">
        <v>-0.019312487100914853</v>
      </c>
      <c r="BB49" s="6">
        <v>0.030743942503978442</v>
      </c>
      <c r="BC49" s="6">
        <v>-0.009076891811509924</v>
      </c>
      <c r="BD49" s="6">
        <v>-0.03155872814455641</v>
      </c>
    </row>
    <row r="50">
      <c r="A50" s="2">
        <v>42735.0</v>
      </c>
      <c r="B50" s="8"/>
      <c r="C50" s="6">
        <v>-0.007529436</v>
      </c>
      <c r="D50" s="6">
        <v>-0.03338501</v>
      </c>
      <c r="E50" s="6">
        <v>7.1095E-4</v>
      </c>
      <c r="F50" s="6">
        <v>0.016703884</v>
      </c>
      <c r="G50" s="6">
        <v>0.026485243</v>
      </c>
      <c r="H50" s="6">
        <v>0.021868985</v>
      </c>
      <c r="I50" s="6">
        <v>-7.5106E-4</v>
      </c>
      <c r="J50" s="6">
        <v>0.020004576</v>
      </c>
      <c r="K50" s="6">
        <v>-0.024335132</v>
      </c>
      <c r="L50" s="6">
        <v>-0.019773</v>
      </c>
      <c r="M50" s="8"/>
      <c r="N50" s="6">
        <v>-0.005933566497823703</v>
      </c>
      <c r="O50" s="6">
        <v>-0.017800699493471107</v>
      </c>
      <c r="P50" s="6">
        <v>-0.029667832489118515</v>
      </c>
      <c r="Q50" s="6">
        <v>0.005933566497823703</v>
      </c>
      <c r="R50" s="6">
        <v>0.05340209848041332</v>
      </c>
      <c r="S50" s="6">
        <v>0.017800699493471107</v>
      </c>
      <c r="T50" s="6">
        <v>-0.04153496548476592</v>
      </c>
      <c r="U50" s="6">
        <v>0.029667832489118515</v>
      </c>
      <c r="V50" s="6">
        <v>0.04153496548476592</v>
      </c>
      <c r="W50" s="6">
        <v>-0.05340209848041332</v>
      </c>
      <c r="X50" s="8"/>
      <c r="Y50" s="6">
        <v>-0.012170013899867502</v>
      </c>
      <c r="Z50" s="6">
        <v>0.004056671299955835</v>
      </c>
      <c r="AA50" s="6">
        <v>-0.004056671299955835</v>
      </c>
      <c r="AB50" s="6">
        <v>0.012170013899867502</v>
      </c>
      <c r="AC50" s="6">
        <v>0.03651004169960251</v>
      </c>
      <c r="AD50" s="6">
        <v>0.020283356499779172</v>
      </c>
      <c r="AE50" s="6">
        <v>-0.020283356499779172</v>
      </c>
      <c r="AF50" s="6">
        <v>0.028396699099690843</v>
      </c>
      <c r="AG50" s="6">
        <v>-0.028396699099690843</v>
      </c>
      <c r="AH50" s="6">
        <v>-0.03651004169960251</v>
      </c>
      <c r="AI50" s="8"/>
      <c r="AJ50" s="6">
        <v>0.00618973983500487</v>
      </c>
      <c r="AK50" s="6">
        <v>0.030593917118797383</v>
      </c>
      <c r="AL50" s="6">
        <v>-0.005304608561626538</v>
      </c>
      <c r="AM50" s="6">
        <v>-0.012540549565932068</v>
      </c>
      <c r="AN50" s="6">
        <v>-0.047894130652272465</v>
      </c>
      <c r="AO50" s="6">
        <v>0.008719508536696802</v>
      </c>
      <c r="AP50" s="6">
        <v>0.0012578661813481124</v>
      </c>
      <c r="AQ50" s="6">
        <v>-0.01427156796993736</v>
      </c>
      <c r="AR50" s="6">
        <v>0.0022699158576608386</v>
      </c>
      <c r="AS50" s="6">
        <v>0.03097990922026043</v>
      </c>
      <c r="AT50" s="8"/>
      <c r="AU50" s="6">
        <v>0.04226444251888624</v>
      </c>
      <c r="AV50" s="6">
        <v>0.0033669442361757445</v>
      </c>
      <c r="AW50" s="6">
        <v>-0.03205872626555444</v>
      </c>
      <c r="AX50" s="6">
        <v>-0.056901335529922874</v>
      </c>
      <c r="AY50" s="6">
        <v>-0.011845728780053584</v>
      </c>
      <c r="AZ50" s="6">
        <v>0.015171922256668595</v>
      </c>
      <c r="BA50" s="6">
        <v>0.008870408218164642</v>
      </c>
      <c r="BB50" s="6">
        <v>0.005133236636435833</v>
      </c>
      <c r="BC50" s="6">
        <v>-0.02004666647165993</v>
      </c>
      <c r="BD50" s="6">
        <v>0.0460455031808597</v>
      </c>
    </row>
    <row r="51">
      <c r="A51" s="2">
        <v>42766.0</v>
      </c>
      <c r="B51" s="8"/>
      <c r="C51" s="6">
        <v>-0.007237394</v>
      </c>
      <c r="D51" s="6">
        <v>-0.031987539</v>
      </c>
      <c r="E51" s="6">
        <v>0.001156625</v>
      </c>
      <c r="F51" s="6">
        <v>0.016409281</v>
      </c>
      <c r="G51" s="6">
        <v>0.028816215</v>
      </c>
      <c r="H51" s="6">
        <v>0.018412052</v>
      </c>
      <c r="I51" s="6">
        <v>-0.001445648</v>
      </c>
      <c r="J51" s="6">
        <v>0.020650028</v>
      </c>
      <c r="K51" s="6">
        <v>-0.023617331</v>
      </c>
      <c r="L51" s="6">
        <v>-0.021156289</v>
      </c>
      <c r="M51" s="8"/>
      <c r="N51" s="6">
        <v>-0.00598771500752783</v>
      </c>
      <c r="O51" s="6">
        <v>-0.01796314502258349</v>
      </c>
      <c r="P51" s="6">
        <v>-0.02993857503763915</v>
      </c>
      <c r="Q51" s="6">
        <v>0.00598771500752783</v>
      </c>
      <c r="R51" s="6">
        <v>0.053889435067750464</v>
      </c>
      <c r="S51" s="6">
        <v>0.01796314502258349</v>
      </c>
      <c r="T51" s="6">
        <v>-0.04191400505269481</v>
      </c>
      <c r="U51" s="6">
        <v>0.02993857503763915</v>
      </c>
      <c r="V51" s="6">
        <v>0.04191400505269481</v>
      </c>
      <c r="W51" s="6">
        <v>-0.053889435067750464</v>
      </c>
      <c r="X51" s="8"/>
      <c r="Y51" s="6">
        <v>-0.011688879559072836</v>
      </c>
      <c r="Z51" s="6">
        <v>-0.003896293186357612</v>
      </c>
      <c r="AA51" s="6">
        <v>0.003896293186357612</v>
      </c>
      <c r="AB51" s="6">
        <v>0.011688879559072836</v>
      </c>
      <c r="AC51" s="6">
        <v>0.0350666386772185</v>
      </c>
      <c r="AD51" s="6">
        <v>0.01948146593178806</v>
      </c>
      <c r="AE51" s="6">
        <v>-0.01948146593178806</v>
      </c>
      <c r="AF51" s="6">
        <v>0.027274052304503284</v>
      </c>
      <c r="AG51" s="6">
        <v>-0.027274052304503284</v>
      </c>
      <c r="AH51" s="6">
        <v>-0.0350666386772185</v>
      </c>
      <c r="AI51" s="8"/>
      <c r="AJ51" s="6">
        <v>0.08296044108991192</v>
      </c>
      <c r="AK51" s="6">
        <v>-0.04191051463876652</v>
      </c>
      <c r="AL51" s="6">
        <v>0.014355385804445878</v>
      </c>
      <c r="AM51" s="6">
        <v>-0.027600569457841864</v>
      </c>
      <c r="AN51" s="6">
        <v>0.0408919020893597</v>
      </c>
      <c r="AO51" s="6">
        <v>-0.006398929712766597</v>
      </c>
      <c r="AP51" s="6">
        <v>-0.00861953031000161</v>
      </c>
      <c r="AQ51" s="6">
        <v>-0.005403928623060944</v>
      </c>
      <c r="AR51" s="6">
        <v>0.011108469953081294</v>
      </c>
      <c r="AS51" s="6">
        <v>-0.05938272619436127</v>
      </c>
      <c r="AT51" s="8"/>
      <c r="AU51" s="6">
        <v>0.05518195829506199</v>
      </c>
      <c r="AV51" s="6">
        <v>-0.030751743881796512</v>
      </c>
      <c r="AW51" s="6">
        <v>-0.006376525823161119</v>
      </c>
      <c r="AX51" s="6">
        <v>-0.002129827043276207</v>
      </c>
      <c r="AY51" s="6">
        <v>0.061329754846616305</v>
      </c>
      <c r="AZ51" s="6">
        <v>0.017446461347109834</v>
      </c>
      <c r="BA51" s="6">
        <v>-0.017189626203164967</v>
      </c>
      <c r="BB51" s="6">
        <v>-0.025362174212029583</v>
      </c>
      <c r="BC51" s="6">
        <v>0.004272286410147124</v>
      </c>
      <c r="BD51" s="6">
        <v>-0.05642056373550685</v>
      </c>
    </row>
    <row r="52">
      <c r="A52" s="2">
        <v>42794.0</v>
      </c>
      <c r="B52" s="8"/>
      <c r="C52" s="6">
        <v>-0.007813293</v>
      </c>
      <c r="D52" s="6">
        <v>-0.031577591</v>
      </c>
      <c r="E52" s="6">
        <v>5.70529E-4</v>
      </c>
      <c r="F52" s="6">
        <v>0.016376076</v>
      </c>
      <c r="G52" s="6">
        <v>0.028771549</v>
      </c>
      <c r="H52" s="6">
        <v>0.01827892</v>
      </c>
      <c r="I52" s="6">
        <v>-3.03909E-4</v>
      </c>
      <c r="J52" s="6">
        <v>0.020727587</v>
      </c>
      <c r="K52" s="6">
        <v>-0.02414227</v>
      </c>
      <c r="L52" s="6">
        <v>-0.020887598</v>
      </c>
      <c r="M52" s="8"/>
      <c r="N52" s="6">
        <v>-0.004259767429008268</v>
      </c>
      <c r="O52" s="6">
        <v>0.004259767429008268</v>
      </c>
      <c r="P52" s="6">
        <v>-0.012779302287024804</v>
      </c>
      <c r="Q52" s="6">
        <v>0.012779302287024804</v>
      </c>
      <c r="R52" s="6">
        <v>0.03833790686107441</v>
      </c>
      <c r="S52" s="6">
        <v>0.02981837200305788</v>
      </c>
      <c r="T52" s="6">
        <v>-0.02129883714504134</v>
      </c>
      <c r="U52" s="6">
        <v>0.02129883714504134</v>
      </c>
      <c r="V52" s="6">
        <v>-0.03833790686107441</v>
      </c>
      <c r="W52" s="6">
        <v>-0.02981837200305788</v>
      </c>
      <c r="X52" s="8"/>
      <c r="Y52" s="6">
        <v>-0.01052441692785969</v>
      </c>
      <c r="Z52" s="6">
        <v>-0.01754069487976615</v>
      </c>
      <c r="AA52" s="6">
        <v>0.00350813897595323</v>
      </c>
      <c r="AB52" s="6">
        <v>0.01052441692785969</v>
      </c>
      <c r="AC52" s="6">
        <v>0.03157325078357907</v>
      </c>
      <c r="AD52" s="6">
        <v>0.01754069487976615</v>
      </c>
      <c r="AE52" s="6">
        <v>-0.00350813897595323</v>
      </c>
      <c r="AF52" s="6">
        <v>0.024556972831672613</v>
      </c>
      <c r="AG52" s="6">
        <v>-0.024556972831672613</v>
      </c>
      <c r="AH52" s="6">
        <v>-0.03157325078357907</v>
      </c>
      <c r="AI52" s="8"/>
      <c r="AJ52" s="6">
        <v>-0.015066748020127215</v>
      </c>
      <c r="AK52" s="6">
        <v>0.0861732687436265</v>
      </c>
      <c r="AL52" s="6">
        <v>0.011746382888808169</v>
      </c>
      <c r="AM52" s="6">
        <v>-8.296968305600978E-4</v>
      </c>
      <c r="AN52" s="6">
        <v>0.0011943168614976737</v>
      </c>
      <c r="AO52" s="6">
        <v>0.054326491261818176</v>
      </c>
      <c r="AP52" s="6">
        <v>-0.04358080656184792</v>
      </c>
      <c r="AQ52" s="6">
        <v>0.01905746523980167</v>
      </c>
      <c r="AR52" s="6">
        <v>-0.05046823610406619</v>
      </c>
      <c r="AS52" s="6">
        <v>-0.06255243747895069</v>
      </c>
      <c r="AT52" s="8"/>
      <c r="AU52" s="6">
        <v>-0.014662524763103852</v>
      </c>
      <c r="AV52" s="6">
        <v>0.09616876302573052</v>
      </c>
      <c r="AW52" s="6">
        <v>-0.008952063976562856</v>
      </c>
      <c r="AX52" s="6">
        <v>-0.0011246938906864592</v>
      </c>
      <c r="AY52" s="6">
        <v>0.0515201853697714</v>
      </c>
      <c r="AZ52" s="6">
        <v>-0.011223956005197381</v>
      </c>
      <c r="BA52" s="6">
        <v>-0.0096309381137118</v>
      </c>
      <c r="BB52" s="6">
        <v>0.01537033063408867</v>
      </c>
      <c r="BC52" s="6">
        <v>-0.057918149571405564</v>
      </c>
      <c r="BD52" s="6">
        <v>-0.05954695270892258</v>
      </c>
    </row>
    <row r="53">
      <c r="A53" s="2">
        <v>42825.0</v>
      </c>
      <c r="B53" s="8"/>
      <c r="C53" s="6">
        <v>-0.007849058</v>
      </c>
      <c r="D53" s="6">
        <v>-0.030056087</v>
      </c>
      <c r="E53" s="6">
        <v>2.62421E-4</v>
      </c>
      <c r="F53" s="6">
        <v>0.013988613</v>
      </c>
      <c r="G53" s="6">
        <v>0.029140501</v>
      </c>
      <c r="H53" s="6">
        <v>0.016517024</v>
      </c>
      <c r="I53" s="6">
        <v>-4.1808E-4</v>
      </c>
      <c r="J53" s="6">
        <v>0.022281697</v>
      </c>
      <c r="K53" s="6">
        <v>-0.023948017</v>
      </c>
      <c r="L53" s="6">
        <v>-0.019919013</v>
      </c>
      <c r="M53" s="8"/>
      <c r="N53" s="6">
        <v>0.004369390374764502</v>
      </c>
      <c r="O53" s="6">
        <v>-0.013108171124293506</v>
      </c>
      <c r="P53" s="6">
        <v>0.013108171124293506</v>
      </c>
      <c r="Q53" s="6">
        <v>0.02184695187382251</v>
      </c>
      <c r="R53" s="6">
        <v>0.030585732623351517</v>
      </c>
      <c r="S53" s="6">
        <v>0.03932451337288052</v>
      </c>
      <c r="T53" s="6">
        <v>-0.02184695187382251</v>
      </c>
      <c r="U53" s="6">
        <v>-0.004369390374764502</v>
      </c>
      <c r="V53" s="6">
        <v>-0.03932451337288052</v>
      </c>
      <c r="W53" s="6">
        <v>-0.030585732623351517</v>
      </c>
      <c r="X53" s="8"/>
      <c r="Y53" s="6">
        <v>-0.010256027154112696</v>
      </c>
      <c r="Z53" s="6">
        <v>-0.017093378590187825</v>
      </c>
      <c r="AA53" s="6">
        <v>0.0034186757180375655</v>
      </c>
      <c r="AB53" s="6">
        <v>0.010256027154112696</v>
      </c>
      <c r="AC53" s="6">
        <v>0.030768081462338084</v>
      </c>
      <c r="AD53" s="6">
        <v>0.017093378590187825</v>
      </c>
      <c r="AE53" s="6">
        <v>-0.0034186757180375655</v>
      </c>
      <c r="AF53" s="6">
        <v>0.023930730026262958</v>
      </c>
      <c r="AG53" s="6">
        <v>-0.023930730026262958</v>
      </c>
      <c r="AH53" s="6">
        <v>-0.030768081462338084</v>
      </c>
      <c r="AI53" s="8"/>
      <c r="AJ53" s="6">
        <v>0.0023747146585754494</v>
      </c>
      <c r="AK53" s="6">
        <v>0.01744704349316873</v>
      </c>
      <c r="AL53" s="6">
        <v>-0.012154683607712697</v>
      </c>
      <c r="AM53" s="6">
        <v>0.0010948445551822131</v>
      </c>
      <c r="AN53" s="6">
        <v>-0.03407829154953426</v>
      </c>
      <c r="AO53" s="6">
        <v>0.028614510749917697</v>
      </c>
      <c r="AP53" s="6">
        <v>-0.010768623991778276</v>
      </c>
      <c r="AQ53" s="6">
        <v>-0.036068388175242286</v>
      </c>
      <c r="AR53" s="6">
        <v>0.018510940200402597</v>
      </c>
      <c r="AS53" s="6">
        <v>0.02502793366702087</v>
      </c>
      <c r="AT53" s="8"/>
      <c r="AU53" s="6">
        <v>7.250535580297068E-4</v>
      </c>
      <c r="AV53" s="6">
        <v>0.0085825115175547</v>
      </c>
      <c r="AW53" s="6">
        <v>-0.029567942173324608</v>
      </c>
      <c r="AX53" s="6">
        <v>-0.008442925262158951</v>
      </c>
      <c r="AY53" s="6">
        <v>-0.02722022473736842</v>
      </c>
      <c r="AZ53" s="6">
        <v>0.059050315997592424</v>
      </c>
      <c r="BA53" s="6">
        <v>-0.0064408418414755204</v>
      </c>
      <c r="BB53" s="6">
        <v>-0.019746942818453236</v>
      </c>
      <c r="BC53" s="6">
        <v>-0.004393441828770896</v>
      </c>
      <c r="BD53" s="6">
        <v>0.02745443758837483</v>
      </c>
    </row>
    <row r="54">
      <c r="A54" s="2">
        <v>42855.0</v>
      </c>
      <c r="B54" s="8"/>
      <c r="C54" s="6">
        <v>-0.007774186</v>
      </c>
      <c r="D54" s="6">
        <v>-0.030440351</v>
      </c>
      <c r="E54" s="6">
        <v>4.63308E-4</v>
      </c>
      <c r="F54" s="6">
        <v>0.014313354</v>
      </c>
      <c r="G54" s="6">
        <v>0.029147746</v>
      </c>
      <c r="H54" s="6">
        <v>0.016175544</v>
      </c>
      <c r="I54" s="6">
        <v>-0.001324047</v>
      </c>
      <c r="J54" s="6">
        <v>0.022758621</v>
      </c>
      <c r="K54" s="6">
        <v>-0.023220748</v>
      </c>
      <c r="L54" s="6">
        <v>-0.020099242</v>
      </c>
      <c r="M54" s="8"/>
      <c r="N54" s="6">
        <v>-0.023946640239449715</v>
      </c>
      <c r="O54" s="6">
        <v>-0.007982213413149905</v>
      </c>
      <c r="P54" s="6">
        <v>-0.039911067065749525</v>
      </c>
      <c r="Q54" s="6">
        <v>0.023946640239449715</v>
      </c>
      <c r="R54" s="6">
        <v>0.039911067065749525</v>
      </c>
      <c r="S54" s="6">
        <v>0.05587549389204934</v>
      </c>
      <c r="T54" s="6">
        <v>-0.05587549389204934</v>
      </c>
      <c r="U54" s="6">
        <v>0.007982213413149905</v>
      </c>
      <c r="V54" s="6">
        <v>0.07183992071834915</v>
      </c>
      <c r="W54" s="6">
        <v>-0.07183992071834915</v>
      </c>
      <c r="X54" s="8"/>
      <c r="Y54" s="6">
        <v>-0.010250705976670244</v>
      </c>
      <c r="Z54" s="6">
        <v>-0.017084509961117073</v>
      </c>
      <c r="AA54" s="6">
        <v>0.003416901992223415</v>
      </c>
      <c r="AB54" s="6">
        <v>0.010250705976670244</v>
      </c>
      <c r="AC54" s="6">
        <v>0.03075211793001073</v>
      </c>
      <c r="AD54" s="6">
        <v>0.017084509961117073</v>
      </c>
      <c r="AE54" s="6">
        <v>-0.003416901992223415</v>
      </c>
      <c r="AF54" s="6">
        <v>0.023918313945563905</v>
      </c>
      <c r="AG54" s="6">
        <v>-0.023918313945563905</v>
      </c>
      <c r="AH54" s="6">
        <v>-0.03075211793001073</v>
      </c>
      <c r="AI54" s="8"/>
      <c r="AJ54" s="6">
        <v>0.008873707100982307</v>
      </c>
      <c r="AK54" s="6">
        <v>0.03313927483225178</v>
      </c>
      <c r="AL54" s="6">
        <v>-0.035194521820199075</v>
      </c>
      <c r="AM54" s="6">
        <v>-0.002814735983205648</v>
      </c>
      <c r="AN54" s="6">
        <v>-0.0038562133915030377</v>
      </c>
      <c r="AO54" s="6">
        <v>0.013325308987282788</v>
      </c>
      <c r="AP54" s="6">
        <v>-0.030088475342439983</v>
      </c>
      <c r="AQ54" s="6">
        <v>-0.02952982391351216</v>
      </c>
      <c r="AR54" s="6">
        <v>0.018249667083316403</v>
      </c>
      <c r="AS54" s="6">
        <v>0.02789581244702664</v>
      </c>
      <c r="AT54" s="8"/>
      <c r="AU54" s="6">
        <v>-0.004324758133123495</v>
      </c>
      <c r="AV54" s="6">
        <v>0.024304872119435553</v>
      </c>
      <c r="AW54" s="6">
        <v>0.00964313454787038</v>
      </c>
      <c r="AX54" s="6">
        <v>-0.03788901199976643</v>
      </c>
      <c r="AY54" s="6">
        <v>0.05199587988361108</v>
      </c>
      <c r="AZ54" s="6">
        <v>0.06113898232842172</v>
      </c>
      <c r="BA54" s="6">
        <v>-0.0738891884947947</v>
      </c>
      <c r="BB54" s="6">
        <v>-0.005503636009143489</v>
      </c>
      <c r="BC54" s="6">
        <v>0.006805225748813227</v>
      </c>
      <c r="BD54" s="6">
        <v>-0.032281499991323646</v>
      </c>
    </row>
    <row r="55">
      <c r="A55" s="2">
        <v>42886.0</v>
      </c>
      <c r="B55" s="8"/>
      <c r="C55" s="6">
        <v>-0.006458029</v>
      </c>
      <c r="D55" s="6">
        <v>-0.030990685</v>
      </c>
      <c r="E55" s="6">
        <v>4.54599E-4</v>
      </c>
      <c r="F55" s="6">
        <v>0.014496195</v>
      </c>
      <c r="G55" s="6">
        <v>0.029006771</v>
      </c>
      <c r="H55" s="6">
        <v>0.015915204</v>
      </c>
      <c r="I55" s="6">
        <v>-0.001555178</v>
      </c>
      <c r="J55" s="6">
        <v>0.023085357</v>
      </c>
      <c r="K55" s="6">
        <v>-0.023336684</v>
      </c>
      <c r="L55" s="6">
        <v>-0.020617551</v>
      </c>
      <c r="M55" s="8"/>
      <c r="N55" s="6">
        <v>0.01397049859575967</v>
      </c>
      <c r="O55" s="6">
        <v>-0.004656832865253224</v>
      </c>
      <c r="P55" s="6">
        <v>-0.01397049859575967</v>
      </c>
      <c r="Q55" s="6">
        <v>0.023284164326266118</v>
      </c>
      <c r="R55" s="6">
        <v>0.03259783005677257</v>
      </c>
      <c r="S55" s="6">
        <v>0.04191149578727901</v>
      </c>
      <c r="T55" s="6">
        <v>-0.023284164326266118</v>
      </c>
      <c r="U55" s="6">
        <v>0.004656832865253224</v>
      </c>
      <c r="V55" s="6">
        <v>-0.04191149578727901</v>
      </c>
      <c r="W55" s="6">
        <v>-0.03259783005677257</v>
      </c>
      <c r="X55" s="8"/>
      <c r="Y55" s="6">
        <v>-0.010264622945436286</v>
      </c>
      <c r="Z55" s="6">
        <v>-0.017107704909060478</v>
      </c>
      <c r="AA55" s="6">
        <v>0.003421540981812096</v>
      </c>
      <c r="AB55" s="6">
        <v>0.010264622945436286</v>
      </c>
      <c r="AC55" s="6">
        <v>0.030793868836308858</v>
      </c>
      <c r="AD55" s="6">
        <v>0.017107704909060478</v>
      </c>
      <c r="AE55" s="6">
        <v>-0.003421540981812096</v>
      </c>
      <c r="AF55" s="6">
        <v>0.02395078687268467</v>
      </c>
      <c r="AG55" s="6">
        <v>-0.02395078687268467</v>
      </c>
      <c r="AH55" s="6">
        <v>-0.030793868836308858</v>
      </c>
      <c r="AI55" s="8"/>
      <c r="AJ55" s="6">
        <v>0.06445695387829146</v>
      </c>
      <c r="AK55" s="6">
        <v>0.043461185580687914</v>
      </c>
      <c r="AL55" s="6">
        <v>-0.008049713974825713</v>
      </c>
      <c r="AM55" s="6">
        <v>-0.004273996644450812</v>
      </c>
      <c r="AN55" s="6">
        <v>-0.007842710769250335</v>
      </c>
      <c r="AO55" s="6">
        <v>-0.02565509715476736</v>
      </c>
      <c r="AP55" s="6">
        <v>0.003369414012843007</v>
      </c>
      <c r="AQ55" s="6">
        <v>0.019959978257404993</v>
      </c>
      <c r="AR55" s="6">
        <v>-0.10102181647917606</v>
      </c>
      <c r="AS55" s="6">
        <v>0.01559580329324292</v>
      </c>
      <c r="AT55" s="8"/>
      <c r="AU55" s="6">
        <v>0.02051610635855145</v>
      </c>
      <c r="AV55" s="6">
        <v>0.019129583521734078</v>
      </c>
      <c r="AW55" s="6">
        <v>0.003012826046955789</v>
      </c>
      <c r="AX55" s="6">
        <v>-0.020901098577308503</v>
      </c>
      <c r="AY55" s="6">
        <v>3.713552799978979E-4</v>
      </c>
      <c r="AZ55" s="6">
        <v>-0.014711934241301287</v>
      </c>
      <c r="BA55" s="6">
        <v>-0.015500688161791207</v>
      </c>
      <c r="BB55" s="6">
        <v>0.08359731668263265</v>
      </c>
      <c r="BC55" s="6">
        <v>-0.06946218801165849</v>
      </c>
      <c r="BD55" s="6">
        <v>-0.006051278897812451</v>
      </c>
    </row>
    <row r="56">
      <c r="A56" s="2">
        <v>42916.0</v>
      </c>
      <c r="B56" s="8"/>
      <c r="C56" s="6">
        <v>-0.007342588</v>
      </c>
      <c r="D56" s="6">
        <v>-0.031812112</v>
      </c>
      <c r="E56" s="6">
        <v>0.001481818</v>
      </c>
      <c r="F56" s="6">
        <v>0.015287514</v>
      </c>
      <c r="G56" s="6">
        <v>0.026887357</v>
      </c>
      <c r="H56" s="6">
        <v>0.015113805</v>
      </c>
      <c r="I56" s="6">
        <v>1.37133E-4</v>
      </c>
      <c r="J56" s="6">
        <v>0.023818992</v>
      </c>
      <c r="K56" s="6">
        <v>-0.022610635</v>
      </c>
      <c r="L56" s="6">
        <v>-0.020961282</v>
      </c>
      <c r="M56" s="8"/>
      <c r="N56" s="6">
        <v>0.016290360301351805</v>
      </c>
      <c r="O56" s="6">
        <v>-0.005430120100450602</v>
      </c>
      <c r="P56" s="6">
        <v>0.005430120100450602</v>
      </c>
      <c r="Q56" s="6">
        <v>0.03801084070315421</v>
      </c>
      <c r="R56" s="6">
        <v>-0.016290360301351805</v>
      </c>
      <c r="S56" s="6">
        <v>0.048871080904055404</v>
      </c>
      <c r="T56" s="6">
        <v>-0.027150600502253007</v>
      </c>
      <c r="U56" s="6">
        <v>0.027150600502253007</v>
      </c>
      <c r="V56" s="6">
        <v>-0.048871080904055404</v>
      </c>
      <c r="W56" s="6">
        <v>-0.03801084070315421</v>
      </c>
      <c r="X56" s="8"/>
      <c r="Y56" s="6">
        <v>-0.010263832111514588</v>
      </c>
      <c r="Z56" s="6">
        <v>-0.017106386852524316</v>
      </c>
      <c r="AA56" s="6">
        <v>0.0034212773705048632</v>
      </c>
      <c r="AB56" s="6">
        <v>0.010263832111514588</v>
      </c>
      <c r="AC56" s="6">
        <v>0.030791496334543766</v>
      </c>
      <c r="AD56" s="6">
        <v>0.017106386852524316</v>
      </c>
      <c r="AE56" s="6">
        <v>-0.0034212773705048632</v>
      </c>
      <c r="AF56" s="6">
        <v>0.023948941593534043</v>
      </c>
      <c r="AG56" s="6">
        <v>-0.023948941593534043</v>
      </c>
      <c r="AH56" s="6">
        <v>-0.030791496334543766</v>
      </c>
      <c r="AI56" s="8"/>
      <c r="AJ56" s="6">
        <v>-0.020965856133695223</v>
      </c>
      <c r="AK56" s="6">
        <v>5.49627454289985E-4</v>
      </c>
      <c r="AL56" s="6">
        <v>0.004735700258624051</v>
      </c>
      <c r="AM56" s="6">
        <v>0.021606277041392452</v>
      </c>
      <c r="AN56" s="6">
        <v>-0.011546960831553488</v>
      </c>
      <c r="AO56" s="6">
        <v>-0.062276949354470104</v>
      </c>
      <c r="AP56" s="6">
        <v>0.009486348524966375</v>
      </c>
      <c r="AQ56" s="6">
        <v>0.043283275578097025</v>
      </c>
      <c r="AR56" s="6">
        <v>0.042261319968118376</v>
      </c>
      <c r="AS56" s="6">
        <v>-0.027132782505769434</v>
      </c>
      <c r="AT56" s="8"/>
      <c r="AU56" s="6">
        <v>-3.582899038771963E-4</v>
      </c>
      <c r="AV56" s="6">
        <v>-0.030311873675188183</v>
      </c>
      <c r="AW56" s="6">
        <v>0.014629842198751502</v>
      </c>
      <c r="AX56" s="6">
        <v>0.03516823835486997</v>
      </c>
      <c r="AY56" s="6">
        <v>-9.750631545633318E-4</v>
      </c>
      <c r="AZ56" s="6">
        <v>-0.035805897777638235</v>
      </c>
      <c r="BA56" s="6">
        <v>0.030024146971019745</v>
      </c>
      <c r="BB56" s="6">
        <v>0.024973206546368892</v>
      </c>
      <c r="BC56" s="6">
        <v>-0.0017891599215303952</v>
      </c>
      <c r="BD56" s="6">
        <v>-0.03555514963821278</v>
      </c>
    </row>
    <row r="57">
      <c r="A57" s="2">
        <v>42947.0</v>
      </c>
      <c r="B57" s="8"/>
      <c r="C57" s="6">
        <v>-0.007308864</v>
      </c>
      <c r="D57" s="6">
        <v>-0.03202077</v>
      </c>
      <c r="E57" s="6">
        <v>0.001201415</v>
      </c>
      <c r="F57" s="6">
        <v>0.015381889</v>
      </c>
      <c r="G57" s="6">
        <v>0.026284037</v>
      </c>
      <c r="H57" s="6">
        <v>0.016585524</v>
      </c>
      <c r="I57" s="6">
        <v>-2.67553E-4</v>
      </c>
      <c r="J57" s="6">
        <v>0.024378183</v>
      </c>
      <c r="K57" s="6">
        <v>-0.02248931</v>
      </c>
      <c r="L57" s="6">
        <v>-0.021744551</v>
      </c>
      <c r="M57" s="8"/>
      <c r="N57" s="6">
        <v>0.006024171094643274</v>
      </c>
      <c r="O57" s="6">
        <v>0.018072513283929822</v>
      </c>
      <c r="P57" s="6">
        <v>-0.006024171094643274</v>
      </c>
      <c r="Q57" s="6">
        <v>0.04216919766250292</v>
      </c>
      <c r="R57" s="6">
        <v>-0.03012085547321637</v>
      </c>
      <c r="S57" s="6">
        <v>0.05421753985178946</v>
      </c>
      <c r="T57" s="6">
        <v>-0.018072513283929822</v>
      </c>
      <c r="U57" s="6">
        <v>0.03012085547321637</v>
      </c>
      <c r="V57" s="6">
        <v>-0.05421753985178946</v>
      </c>
      <c r="W57" s="6">
        <v>-0.04216919766250292</v>
      </c>
      <c r="X57" s="8"/>
      <c r="Y57" s="6">
        <v>-0.010302229194035265</v>
      </c>
      <c r="Z57" s="6">
        <v>-0.017170381990058776</v>
      </c>
      <c r="AA57" s="6">
        <v>0.0034340763980117554</v>
      </c>
      <c r="AB57" s="6">
        <v>0.010302229194035265</v>
      </c>
      <c r="AC57" s="6">
        <v>0.030906687582105793</v>
      </c>
      <c r="AD57" s="6">
        <v>0.017170381990058776</v>
      </c>
      <c r="AE57" s="6">
        <v>-0.0034340763980117554</v>
      </c>
      <c r="AF57" s="6">
        <v>0.02403853478608229</v>
      </c>
      <c r="AG57" s="6">
        <v>-0.02403853478608229</v>
      </c>
      <c r="AH57" s="6">
        <v>-0.030906687582105793</v>
      </c>
      <c r="AI57" s="8"/>
      <c r="AJ57" s="6">
        <v>0.037247932499709924</v>
      </c>
      <c r="AK57" s="6">
        <v>0.01277170023257924</v>
      </c>
      <c r="AL57" s="6">
        <v>0.08200764618245472</v>
      </c>
      <c r="AM57" s="6">
        <v>0.062261770201013374</v>
      </c>
      <c r="AN57" s="6">
        <v>-0.07074260585828365</v>
      </c>
      <c r="AO57" s="6">
        <v>-0.00892914286595759</v>
      </c>
      <c r="AP57" s="6">
        <v>-0.1207049079324863</v>
      </c>
      <c r="AQ57" s="6">
        <v>0.04094407200359478</v>
      </c>
      <c r="AR57" s="6">
        <v>0.010519474202734228</v>
      </c>
      <c r="AS57" s="6">
        <v>-0.045375938665358766</v>
      </c>
      <c r="AT57" s="8"/>
      <c r="AU57" s="6">
        <v>-0.006020539594310053</v>
      </c>
      <c r="AV57" s="6">
        <v>-0.03218570976683646</v>
      </c>
      <c r="AW57" s="6">
        <v>0.0469317242994591</v>
      </c>
      <c r="AX57" s="6">
        <v>0.07049145388596506</v>
      </c>
      <c r="AY57" s="6">
        <v>-0.02453688397563315</v>
      </c>
      <c r="AZ57" s="6">
        <v>-0.03279045913498923</v>
      </c>
      <c r="BA57" s="6">
        <v>-0.016031723193025225</v>
      </c>
      <c r="BB57" s="6">
        <v>0.022851416730702644</v>
      </c>
      <c r="BC57" s="6">
        <v>-0.003298939752973421</v>
      </c>
      <c r="BD57" s="6">
        <v>-0.02541033949835931</v>
      </c>
    </row>
    <row r="58">
      <c r="A58" s="2">
        <v>42978.0</v>
      </c>
      <c r="B58" s="8"/>
      <c r="C58" s="6">
        <v>-0.007455211</v>
      </c>
      <c r="D58" s="6">
        <v>-0.032402697</v>
      </c>
      <c r="E58" s="6">
        <v>0.001529739</v>
      </c>
      <c r="F58" s="6">
        <v>0.015731072</v>
      </c>
      <c r="G58" s="6">
        <v>0.025687451</v>
      </c>
      <c r="H58" s="6">
        <v>0.016506628</v>
      </c>
      <c r="I58" s="6">
        <v>1.91117E-4</v>
      </c>
      <c r="J58" s="6">
        <v>0.024840803</v>
      </c>
      <c r="K58" s="6">
        <v>-0.022756296</v>
      </c>
      <c r="L58" s="6">
        <v>-0.021872607</v>
      </c>
      <c r="M58" s="8"/>
      <c r="N58" s="6">
        <v>0.004663258742036143</v>
      </c>
      <c r="O58" s="6">
        <v>-0.004663258742036143</v>
      </c>
      <c r="P58" s="6">
        <v>-0.013989776226108428</v>
      </c>
      <c r="Q58" s="6">
        <v>0.04196932867832528</v>
      </c>
      <c r="R58" s="6">
        <v>0.023316293710180715</v>
      </c>
      <c r="S58" s="6">
        <v>0.032642811194253</v>
      </c>
      <c r="T58" s="6">
        <v>-0.023316293710180715</v>
      </c>
      <c r="U58" s="6">
        <v>0.013989776226108428</v>
      </c>
      <c r="V58" s="6">
        <v>-0.04196932867832528</v>
      </c>
      <c r="W58" s="6">
        <v>-0.032642811194253</v>
      </c>
      <c r="X58" s="8"/>
      <c r="Y58" s="6">
        <v>-0.003603217955002751</v>
      </c>
      <c r="Z58" s="6">
        <v>-0.018016089775013754</v>
      </c>
      <c r="AA58" s="6">
        <v>0.003603217955002751</v>
      </c>
      <c r="AB58" s="6">
        <v>0.010809653865008251</v>
      </c>
      <c r="AC58" s="6">
        <v>0.03242896159502475</v>
      </c>
      <c r="AD58" s="6">
        <v>0.018016089775013754</v>
      </c>
      <c r="AE58" s="6">
        <v>-0.010809653865008251</v>
      </c>
      <c r="AF58" s="6">
        <v>0.025222525685019256</v>
      </c>
      <c r="AG58" s="6">
        <v>-0.025222525685019256</v>
      </c>
      <c r="AH58" s="6">
        <v>-0.03242896159502475</v>
      </c>
      <c r="AI58" s="8"/>
      <c r="AJ58" s="6">
        <v>-0.015516610825881188</v>
      </c>
      <c r="AK58" s="6">
        <v>-0.015038157211544988</v>
      </c>
      <c r="AL58" s="6">
        <v>-0.03364099487411801</v>
      </c>
      <c r="AM58" s="6">
        <v>-0.006844753571017983</v>
      </c>
      <c r="AN58" s="6">
        <v>-0.025903820899842004</v>
      </c>
      <c r="AO58" s="6">
        <v>0.06313701183377192</v>
      </c>
      <c r="AP58" s="6">
        <v>0.03982557972497574</v>
      </c>
      <c r="AQ58" s="6">
        <v>0.018353209030083212</v>
      </c>
      <c r="AR58" s="6">
        <v>-0.044084842152960185</v>
      </c>
      <c r="AS58" s="6">
        <v>0.019713378946533463</v>
      </c>
      <c r="AT58" s="8"/>
      <c r="AU58" s="6">
        <v>-0.037905563591318144</v>
      </c>
      <c r="AV58" s="6">
        <v>-0.024626817207274235</v>
      </c>
      <c r="AW58" s="6">
        <v>-0.014158699021672943</v>
      </c>
      <c r="AX58" s="6">
        <v>-0.011799599905340283</v>
      </c>
      <c r="AY58" s="6">
        <v>0.009547437106785742</v>
      </c>
      <c r="AZ58" s="6">
        <v>0.04964265656929097</v>
      </c>
      <c r="BA58" s="6">
        <v>0.034802545534357916</v>
      </c>
      <c r="BB58" s="6">
        <v>0.016523479878217433</v>
      </c>
      <c r="BC58" s="6">
        <v>-0.027871023753995215</v>
      </c>
      <c r="BD58" s="6">
        <v>0.0058455843909486285</v>
      </c>
    </row>
    <row r="59">
      <c r="A59" s="2">
        <v>43008.0</v>
      </c>
      <c r="B59" s="8"/>
      <c r="C59" s="6">
        <v>-0.00954156</v>
      </c>
      <c r="D59" s="6">
        <v>-0.033812586</v>
      </c>
      <c r="E59" s="6">
        <v>0.00246065</v>
      </c>
      <c r="F59" s="6">
        <v>0.016696994</v>
      </c>
      <c r="G59" s="6">
        <v>0.025925174</v>
      </c>
      <c r="H59" s="6">
        <v>0.016667438</v>
      </c>
      <c r="I59" s="6">
        <v>9.89102E-4</v>
      </c>
      <c r="J59" s="6">
        <v>0.024975318</v>
      </c>
      <c r="K59" s="6">
        <v>-0.022417703</v>
      </c>
      <c r="L59" s="6">
        <v>-0.021942827</v>
      </c>
      <c r="M59" s="8"/>
      <c r="N59" s="6">
        <v>0.05207929093568673</v>
      </c>
      <c r="O59" s="6">
        <v>0.005786587881742971</v>
      </c>
      <c r="P59" s="6">
        <v>-0.017359763645228912</v>
      </c>
      <c r="Q59" s="6">
        <v>-0.005786587881742971</v>
      </c>
      <c r="R59" s="6">
        <v>0.028932939408714855</v>
      </c>
      <c r="S59" s="6">
        <v>0.0405061151722008</v>
      </c>
      <c r="T59" s="6">
        <v>-0.028932939408714855</v>
      </c>
      <c r="U59" s="6">
        <v>0.017359763645228912</v>
      </c>
      <c r="V59" s="6">
        <v>-0.05207929093568673</v>
      </c>
      <c r="W59" s="6">
        <v>-0.0405061151722008</v>
      </c>
      <c r="X59" s="8"/>
      <c r="Y59" s="6">
        <v>-0.003674528354966222</v>
      </c>
      <c r="Z59" s="6">
        <v>-0.01837264177483111</v>
      </c>
      <c r="AA59" s="6">
        <v>0.003674528354966222</v>
      </c>
      <c r="AB59" s="6">
        <v>0.011023585064898665</v>
      </c>
      <c r="AC59" s="6">
        <v>0.033070755194695996</v>
      </c>
      <c r="AD59" s="6">
        <v>0.01837264177483111</v>
      </c>
      <c r="AE59" s="6">
        <v>-0.011023585064898665</v>
      </c>
      <c r="AF59" s="6">
        <v>0.025721698484763557</v>
      </c>
      <c r="AG59" s="6">
        <v>-0.025721698484763557</v>
      </c>
      <c r="AH59" s="6">
        <v>-0.033070755194695996</v>
      </c>
      <c r="AI59" s="8"/>
      <c r="AJ59" s="6">
        <v>0.03508518360150868</v>
      </c>
      <c r="AK59" s="6">
        <v>0.012919637539477377</v>
      </c>
      <c r="AL59" s="6">
        <v>-0.02238585506086306</v>
      </c>
      <c r="AM59" s="6">
        <v>-0.0387715366364141</v>
      </c>
      <c r="AN59" s="6">
        <v>-0.016947867041146713</v>
      </c>
      <c r="AO59" s="6">
        <v>-0.031521294042612606</v>
      </c>
      <c r="AP59" s="6">
        <v>-0.0032507205861364474</v>
      </c>
      <c r="AQ59" s="6">
        <v>0.014977280914535738</v>
      </c>
      <c r="AR59" s="6">
        <v>0.0402235608359972</v>
      </c>
      <c r="AS59" s="6">
        <v>0.009671610475653986</v>
      </c>
      <c r="AT59" s="8"/>
      <c r="AU59" s="6">
        <v>0.028795243102191358</v>
      </c>
      <c r="AV59" s="6">
        <v>0.0125799015832435</v>
      </c>
      <c r="AW59" s="6">
        <v>-0.03584154003868929</v>
      </c>
      <c r="AX59" s="6">
        <v>-0.04498935822996595</v>
      </c>
      <c r="AY59" s="6">
        <v>-0.026792545558225474</v>
      </c>
      <c r="AZ59" s="6">
        <v>-0.00946754136459182</v>
      </c>
      <c r="BA59" s="6">
        <v>0.025360240815533168</v>
      </c>
      <c r="BB59" s="6">
        <v>0.006906493781823317</v>
      </c>
      <c r="BC59" s="6">
        <v>0.057000094252636774</v>
      </c>
      <c r="BD59" s="6">
        <v>-0.013550988343955557</v>
      </c>
    </row>
    <row r="60">
      <c r="A60" s="2">
        <v>43039.0</v>
      </c>
      <c r="B60" s="8"/>
      <c r="C60" s="6">
        <v>-0.009561877</v>
      </c>
      <c r="D60" s="6">
        <v>-0.035029039</v>
      </c>
      <c r="E60" s="6">
        <v>0.001215895</v>
      </c>
      <c r="F60" s="6">
        <v>0.017267414</v>
      </c>
      <c r="G60" s="6">
        <v>0.025299476</v>
      </c>
      <c r="H60" s="6">
        <v>0.018734881</v>
      </c>
      <c r="I60" s="6">
        <v>0.001098821</v>
      </c>
      <c r="J60" s="6">
        <v>0.025171353</v>
      </c>
      <c r="K60" s="6">
        <v>-0.022517378</v>
      </c>
      <c r="L60" s="6">
        <v>-0.021679547</v>
      </c>
      <c r="M60" s="8"/>
      <c r="N60" s="6">
        <v>0.03432555409112453</v>
      </c>
      <c r="O60" s="6">
        <v>-0.004903650584446361</v>
      </c>
      <c r="P60" s="6">
        <v>-0.014710951753339082</v>
      </c>
      <c r="Q60" s="6">
        <v>0.004903650584446361</v>
      </c>
      <c r="R60" s="6">
        <v>0.04413285526001724</v>
      </c>
      <c r="S60" s="6">
        <v>0.014710951753339082</v>
      </c>
      <c r="T60" s="6">
        <v>-0.024518252922231806</v>
      </c>
      <c r="U60" s="6">
        <v>0.024518252922231806</v>
      </c>
      <c r="V60" s="6">
        <v>-0.03432555409112453</v>
      </c>
      <c r="W60" s="6">
        <v>-0.04413285526001724</v>
      </c>
      <c r="X60" s="8"/>
      <c r="Y60" s="6">
        <v>-0.00371639612604062</v>
      </c>
      <c r="Z60" s="6">
        <v>-0.02601477288228434</v>
      </c>
      <c r="AA60" s="6">
        <v>0.00371639612604062</v>
      </c>
      <c r="AB60" s="6">
        <v>0.01114918837812186</v>
      </c>
      <c r="AC60" s="6">
        <v>0.03344756513436557</v>
      </c>
      <c r="AD60" s="6">
        <v>0.0185819806302031</v>
      </c>
      <c r="AE60" s="6">
        <v>-0.01114918837812186</v>
      </c>
      <c r="AF60" s="6">
        <v>0.02601477288228434</v>
      </c>
      <c r="AG60" s="6">
        <v>-0.0185819806302031</v>
      </c>
      <c r="AH60" s="6">
        <v>-0.03344756513436557</v>
      </c>
      <c r="AI60" s="8"/>
      <c r="AJ60" s="6">
        <v>-0.044360714356455735</v>
      </c>
      <c r="AK60" s="6">
        <v>-0.002480864337909615</v>
      </c>
      <c r="AL60" s="6">
        <v>-3.080494534117145E-4</v>
      </c>
      <c r="AM60" s="6">
        <v>-0.015562645349435621</v>
      </c>
      <c r="AN60" s="6">
        <v>0.040908381451784395</v>
      </c>
      <c r="AO60" s="6">
        <v>-0.061023989354218953</v>
      </c>
      <c r="AP60" s="6">
        <v>0.019549320523054824</v>
      </c>
      <c r="AQ60" s="6">
        <v>0.038493758895650536</v>
      </c>
      <c r="AR60" s="6">
        <v>0.01985193617569118</v>
      </c>
      <c r="AS60" s="6">
        <v>0.00493286580525069</v>
      </c>
      <c r="AT60" s="8"/>
      <c r="AU60" s="6">
        <v>-0.014369330055477402</v>
      </c>
      <c r="AV60" s="6">
        <v>-0.02860546606356772</v>
      </c>
      <c r="AW60" s="6">
        <v>-0.02033972416647419</v>
      </c>
      <c r="AX60" s="6">
        <v>-0.01214258707391037</v>
      </c>
      <c r="AY60" s="6">
        <v>0.03747973694492019</v>
      </c>
      <c r="AZ60" s="6">
        <v>-0.028176944106868454</v>
      </c>
      <c r="BA60" s="6">
        <v>0.0083563573796806</v>
      </c>
      <c r="BB60" s="6">
        <v>0.05842111243765222</v>
      </c>
      <c r="BC60" s="6">
        <v>0.01287937960207216</v>
      </c>
      <c r="BD60" s="6">
        <v>-0.013502534898026998</v>
      </c>
    </row>
    <row r="61">
      <c r="A61" s="2">
        <v>43069.0</v>
      </c>
      <c r="B61" s="8"/>
      <c r="C61" s="6">
        <v>-0.011216436</v>
      </c>
      <c r="D61" s="6">
        <v>-0.034600097</v>
      </c>
      <c r="E61" s="6">
        <v>0.002409031</v>
      </c>
      <c r="F61" s="6">
        <v>0.016227634</v>
      </c>
      <c r="G61" s="6">
        <v>0.025965026</v>
      </c>
      <c r="H61" s="6">
        <v>0.017133709</v>
      </c>
      <c r="I61" s="6">
        <v>0.001426727</v>
      </c>
      <c r="J61" s="6">
        <v>0.025984639</v>
      </c>
      <c r="K61" s="6">
        <v>-0.021830457</v>
      </c>
      <c r="L61" s="6">
        <v>-0.021499776</v>
      </c>
      <c r="M61" s="8"/>
      <c r="N61" s="6">
        <v>0.034777034702505476</v>
      </c>
      <c r="O61" s="6">
        <v>-0.00496814781464364</v>
      </c>
      <c r="P61" s="6">
        <v>-0.014904443443930918</v>
      </c>
      <c r="Q61" s="6">
        <v>0.00496814781464364</v>
      </c>
      <c r="R61" s="6">
        <v>0.04471333033179275</v>
      </c>
      <c r="S61" s="6">
        <v>0.014904443443930918</v>
      </c>
      <c r="T61" s="6">
        <v>-0.024840739073218196</v>
      </c>
      <c r="U61" s="6">
        <v>0.024840739073218196</v>
      </c>
      <c r="V61" s="6">
        <v>-0.034777034702505476</v>
      </c>
      <c r="W61" s="6">
        <v>-0.04471333033179275</v>
      </c>
      <c r="X61" s="8"/>
      <c r="Y61" s="6">
        <v>0.004041522645175811</v>
      </c>
      <c r="Z61" s="6">
        <v>-0.028290658516230676</v>
      </c>
      <c r="AA61" s="6">
        <v>-0.004041522645175811</v>
      </c>
      <c r="AB61" s="6">
        <v>0.01212456793552743</v>
      </c>
      <c r="AC61" s="6">
        <v>0.036373703806582294</v>
      </c>
      <c r="AD61" s="6">
        <v>0.020207613225879054</v>
      </c>
      <c r="AE61" s="6">
        <v>-0.020207613225879054</v>
      </c>
      <c r="AF61" s="6">
        <v>0.028290658516230676</v>
      </c>
      <c r="AG61" s="6">
        <v>-0.01212456793552743</v>
      </c>
      <c r="AH61" s="6">
        <v>-0.036373703806582294</v>
      </c>
      <c r="AI61" s="8"/>
      <c r="AJ61" s="6">
        <v>-0.030371155897529614</v>
      </c>
      <c r="AK61" s="6">
        <v>-0.012975323429369641</v>
      </c>
      <c r="AL61" s="6">
        <v>0.02263902989507216</v>
      </c>
      <c r="AM61" s="6">
        <v>0.010358658801681407</v>
      </c>
      <c r="AN61" s="6">
        <v>0.007583686244544289</v>
      </c>
      <c r="AO61" s="6">
        <v>-0.0346993740578097</v>
      </c>
      <c r="AP61" s="6">
        <v>0.04479021359350901</v>
      </c>
      <c r="AQ61" s="6">
        <v>0.01817137855072289</v>
      </c>
      <c r="AR61" s="6">
        <v>0.019316513742031374</v>
      </c>
      <c r="AS61" s="6">
        <v>-0.04481362744285218</v>
      </c>
      <c r="AT61" s="8"/>
      <c r="AU61" s="6">
        <v>-0.031028763403707898</v>
      </c>
      <c r="AV61" s="6">
        <v>-0.028870112004872134</v>
      </c>
      <c r="AW61" s="6">
        <v>0.016100388317216746</v>
      </c>
      <c r="AX61" s="6">
        <v>0.010239696648635272</v>
      </c>
      <c r="AY61" s="6">
        <v>0.01913065166658624</v>
      </c>
      <c r="AZ61" s="6">
        <v>0.01760717615198691</v>
      </c>
      <c r="BA61" s="6">
        <v>0.025739557647502298</v>
      </c>
      <c r="BB61" s="6">
        <v>0.014953090163092746</v>
      </c>
      <c r="BC61" s="6">
        <v>-0.006229292895200162</v>
      </c>
      <c r="BD61" s="6">
        <v>-0.037642392291239966</v>
      </c>
    </row>
    <row r="62">
      <c r="A62" s="2">
        <v>43100.0</v>
      </c>
      <c r="B62" s="8"/>
      <c r="C62" s="6">
        <v>-0.011057171</v>
      </c>
      <c r="D62" s="6">
        <v>-0.035319592</v>
      </c>
      <c r="E62" s="6">
        <v>0.002470902</v>
      </c>
      <c r="F62" s="6">
        <v>0.016732955</v>
      </c>
      <c r="G62" s="6">
        <v>0.025260601</v>
      </c>
      <c r="H62" s="6">
        <v>0.017620761</v>
      </c>
      <c r="I62" s="6">
        <v>0.001710597</v>
      </c>
      <c r="J62" s="6">
        <v>0.025497458</v>
      </c>
      <c r="K62" s="6">
        <v>-0.021155496</v>
      </c>
      <c r="L62" s="6">
        <v>-0.021761014</v>
      </c>
      <c r="M62" s="8"/>
      <c r="N62" s="6">
        <v>0.023354743757325182</v>
      </c>
      <c r="O62" s="6">
        <v>-0.004670948751465036</v>
      </c>
      <c r="P62" s="6">
        <v>-0.023354743757325182</v>
      </c>
      <c r="Q62" s="6">
        <v>0.004670948751465036</v>
      </c>
      <c r="R62" s="6">
        <v>0.04203853876318532</v>
      </c>
      <c r="S62" s="6">
        <v>0.014012846254395108</v>
      </c>
      <c r="T62" s="6">
        <v>-0.014012846254395108</v>
      </c>
      <c r="U62" s="6">
        <v>0.03269664126025526</v>
      </c>
      <c r="V62" s="6">
        <v>-0.03269664126025526</v>
      </c>
      <c r="W62" s="6">
        <v>-0.04203853876318532</v>
      </c>
      <c r="X62" s="8"/>
      <c r="Y62" s="6">
        <v>0.01343242083026067</v>
      </c>
      <c r="Z62" s="6">
        <v>-0.02238736805043445</v>
      </c>
      <c r="AA62" s="6">
        <v>-0.004477473610086891</v>
      </c>
      <c r="AB62" s="6">
        <v>0.004477473610086891</v>
      </c>
      <c r="AC62" s="6">
        <v>0.040297262490782006</v>
      </c>
      <c r="AD62" s="6">
        <v>0.02238736805043445</v>
      </c>
      <c r="AE62" s="6">
        <v>-0.03134231527060823</v>
      </c>
      <c r="AF62" s="6">
        <v>0.03134231527060823</v>
      </c>
      <c r="AG62" s="6">
        <v>-0.01343242083026067</v>
      </c>
      <c r="AH62" s="6">
        <v>-0.040297262490782006</v>
      </c>
      <c r="AI62" s="8"/>
      <c r="AJ62" s="6">
        <v>-0.01702355197382431</v>
      </c>
      <c r="AK62" s="6">
        <v>-0.0024577876467180943</v>
      </c>
      <c r="AL62" s="6">
        <v>0.014769472523707174</v>
      </c>
      <c r="AM62" s="6">
        <v>0.010559166596521277</v>
      </c>
      <c r="AN62" s="6">
        <v>0.03904076317443446</v>
      </c>
      <c r="AO62" s="6">
        <v>-0.012153765515388054</v>
      </c>
      <c r="AP62" s="6">
        <v>-0.004344738235222338</v>
      </c>
      <c r="AQ62" s="6">
        <v>0.027247154311436362</v>
      </c>
      <c r="AR62" s="6">
        <v>-0.05224251143704257</v>
      </c>
      <c r="AS62" s="6">
        <v>-0.003394201797903905</v>
      </c>
      <c r="AT62" s="8"/>
      <c r="AU62" s="6">
        <v>-0.01970373576066949</v>
      </c>
      <c r="AV62" s="6">
        <v>-0.016617841871366713</v>
      </c>
      <c r="AW62" s="6">
        <v>-9.691263602010407E-4</v>
      </c>
      <c r="AX62" s="6">
        <v>0.008575108709470891</v>
      </c>
      <c r="AY62" s="6">
        <v>0.04994739675657455</v>
      </c>
      <c r="AZ62" s="6">
        <v>0.003733886892330144</v>
      </c>
      <c r="BA62" s="6">
        <v>-0.0043311620161162</v>
      </c>
      <c r="BB62" s="6">
        <v>0.019960269043191318</v>
      </c>
      <c r="BC62" s="6">
        <v>-0.02050133561691064</v>
      </c>
      <c r="BD62" s="6">
        <v>-0.02009345977630282</v>
      </c>
    </row>
    <row r="63">
      <c r="A63" s="2">
        <v>43131.0</v>
      </c>
      <c r="B63" s="8"/>
      <c r="C63" s="6">
        <v>-0.010346713</v>
      </c>
      <c r="D63" s="6">
        <v>-0.034599696</v>
      </c>
      <c r="E63" s="6">
        <v>7.44463E-4</v>
      </c>
      <c r="F63" s="6">
        <v>0.014770803</v>
      </c>
      <c r="G63" s="6">
        <v>0.0260355</v>
      </c>
      <c r="H63" s="6">
        <v>0.018434468</v>
      </c>
      <c r="I63" s="6">
        <v>6.69897E-4</v>
      </c>
      <c r="J63" s="6">
        <v>0.027127815</v>
      </c>
      <c r="K63" s="6">
        <v>-0.019969357</v>
      </c>
      <c r="L63" s="6">
        <v>-0.02286718</v>
      </c>
      <c r="M63" s="8"/>
      <c r="N63" s="6">
        <v>0.03843666237798227</v>
      </c>
      <c r="O63" s="6">
        <v>0.005490951768283181</v>
      </c>
      <c r="P63" s="6">
        <v>-0.027454758841415905</v>
      </c>
      <c r="Q63" s="6">
        <v>-0.016472855304849543</v>
      </c>
      <c r="R63" s="6">
        <v>0.04941856591454862</v>
      </c>
      <c r="S63" s="6">
        <v>0.016472855304849543</v>
      </c>
      <c r="T63" s="6">
        <v>-0.005490951768283181</v>
      </c>
      <c r="U63" s="6">
        <v>0.027454758841415905</v>
      </c>
      <c r="V63" s="6">
        <v>-0.03843666237798227</v>
      </c>
      <c r="W63" s="6">
        <v>-0.04941856591454862</v>
      </c>
      <c r="X63" s="8"/>
      <c r="Y63" s="6">
        <v>0.012191611902612871</v>
      </c>
      <c r="Z63" s="6">
        <v>-0.028447094439430037</v>
      </c>
      <c r="AA63" s="6">
        <v>0.004063870634204291</v>
      </c>
      <c r="AB63" s="6">
        <v>-0.004063870634204291</v>
      </c>
      <c r="AC63" s="6">
        <v>0.036574835707838614</v>
      </c>
      <c r="AD63" s="6">
        <v>0.020319353171021456</v>
      </c>
      <c r="AE63" s="6">
        <v>-0.012191611902612871</v>
      </c>
      <c r="AF63" s="6">
        <v>0.028447094439430037</v>
      </c>
      <c r="AG63" s="6">
        <v>-0.020319353171021456</v>
      </c>
      <c r="AH63" s="6">
        <v>-0.036574835707838614</v>
      </c>
      <c r="AI63" s="8"/>
      <c r="AJ63" s="6">
        <v>0.01836879701185064</v>
      </c>
      <c r="AK63" s="6">
        <v>0.0436920680866661</v>
      </c>
      <c r="AL63" s="6">
        <v>-0.006117879224526775</v>
      </c>
      <c r="AM63" s="6">
        <v>-3.771179577286632E-4</v>
      </c>
      <c r="AN63" s="6">
        <v>-0.03121229090388681</v>
      </c>
      <c r="AO63" s="6">
        <v>-0.002158249633009022</v>
      </c>
      <c r="AP63" s="6">
        <v>-0.013129506272291806</v>
      </c>
      <c r="AQ63" s="6">
        <v>-0.025641433231024954</v>
      </c>
      <c r="AR63" s="6">
        <v>0.03297240551233028</v>
      </c>
      <c r="AS63" s="6">
        <v>-0.016396793388378964</v>
      </c>
      <c r="AT63" s="8"/>
      <c r="AU63" s="6">
        <v>-0.012286043490746424</v>
      </c>
      <c r="AV63" s="6">
        <v>0.039238385533443984</v>
      </c>
      <c r="AW63" s="6">
        <v>-0.03747256451542618</v>
      </c>
      <c r="AX63" s="6">
        <v>0.02286080709494237</v>
      </c>
      <c r="AY63" s="6">
        <v>-0.007317298960082967</v>
      </c>
      <c r="AZ63" s="6">
        <v>0.046683374721517984</v>
      </c>
      <c r="BA63" s="6">
        <v>-0.0040882453697373535</v>
      </c>
      <c r="BB63" s="6">
        <v>-0.0589750758702978</v>
      </c>
      <c r="BC63" s="6">
        <v>0.0518931148261723</v>
      </c>
      <c r="BD63" s="6">
        <v>-0.0405364539697855</v>
      </c>
    </row>
    <row r="64">
      <c r="A64" s="2">
        <v>43159.0</v>
      </c>
      <c r="B64" s="8"/>
      <c r="C64" s="6">
        <v>-0.013215858</v>
      </c>
      <c r="D64" s="6">
        <v>-0.03461687</v>
      </c>
      <c r="E64" s="6">
        <v>9.86712E-5</v>
      </c>
      <c r="F64" s="6">
        <v>0.015852434</v>
      </c>
      <c r="G64" s="6">
        <v>0.025931475</v>
      </c>
      <c r="H64" s="6">
        <v>0.018131177</v>
      </c>
      <c r="I64" s="6">
        <v>2.43385E-4</v>
      </c>
      <c r="J64" s="6">
        <v>0.028381694</v>
      </c>
      <c r="K64" s="6">
        <v>-0.019672129</v>
      </c>
      <c r="L64" s="6">
        <v>-0.02113398</v>
      </c>
      <c r="M64" s="8"/>
      <c r="N64" s="6">
        <v>-0.004725347058626017</v>
      </c>
      <c r="O64" s="6">
        <v>0.004725347058626017</v>
      </c>
      <c r="P64" s="6">
        <v>-0.014176041175878049</v>
      </c>
      <c r="Q64" s="6">
        <v>0.014176041175878049</v>
      </c>
      <c r="R64" s="6">
        <v>0.023626735293130082</v>
      </c>
      <c r="S64" s="6">
        <v>0.04252812352763414</v>
      </c>
      <c r="T64" s="6">
        <v>-0.023626735293130082</v>
      </c>
      <c r="U64" s="6">
        <v>0.033077429410382116</v>
      </c>
      <c r="V64" s="6">
        <v>-0.033077429410382116</v>
      </c>
      <c r="W64" s="6">
        <v>-0.04252812352763414</v>
      </c>
      <c r="X64" s="8"/>
      <c r="Y64" s="6">
        <v>0.01312246240956692</v>
      </c>
      <c r="Z64" s="6">
        <v>-0.03061907895565615</v>
      </c>
      <c r="AA64" s="6">
        <v>0.004374154136522307</v>
      </c>
      <c r="AB64" s="6">
        <v>-0.004374154136522307</v>
      </c>
      <c r="AC64" s="6">
        <v>0.039367387228700756</v>
      </c>
      <c r="AD64" s="6">
        <v>0.021870770682611534</v>
      </c>
      <c r="AE64" s="6">
        <v>-0.021870770682611534</v>
      </c>
      <c r="AF64" s="6">
        <v>0.03061907895565615</v>
      </c>
      <c r="AG64" s="6">
        <v>-0.01312246240956692</v>
      </c>
      <c r="AH64" s="6">
        <v>-0.039367387228700756</v>
      </c>
      <c r="AI64" s="8"/>
      <c r="AJ64" s="6">
        <v>-0.08437841258499708</v>
      </c>
      <c r="AK64" s="6">
        <v>0.007437776089622721</v>
      </c>
      <c r="AL64" s="6">
        <v>-0.008242258171180536</v>
      </c>
      <c r="AM64" s="6">
        <v>0.02441436575507535</v>
      </c>
      <c r="AN64" s="6">
        <v>-8.370460682558322E-4</v>
      </c>
      <c r="AO64" s="6">
        <v>0.02973112260260403</v>
      </c>
      <c r="AP64" s="6">
        <v>-0.020981371782181523</v>
      </c>
      <c r="AQ64" s="6">
        <v>0.05186771546533283</v>
      </c>
      <c r="AR64" s="6">
        <v>-0.017001781266855608</v>
      </c>
      <c r="AS64" s="6">
        <v>0.017989889960835708</v>
      </c>
      <c r="AT64" s="8"/>
      <c r="AU64" s="6">
        <v>-0.047928504542792905</v>
      </c>
      <c r="AV64" s="6">
        <v>-0.03550553162134095</v>
      </c>
      <c r="AW64" s="6">
        <v>0.0013572130602186093</v>
      </c>
      <c r="AX64" s="6">
        <v>-0.0036236991322438523</v>
      </c>
      <c r="AY64" s="6">
        <v>9.229933505628031E-4</v>
      </c>
      <c r="AZ64" s="6">
        <v>0.047323466727583155</v>
      </c>
      <c r="BA64" s="6">
        <v>0.015823397316306092</v>
      </c>
      <c r="BB64" s="6">
        <v>0.02419180072372481</v>
      </c>
      <c r="BC64" s="6">
        <v>-0.038473245375996536</v>
      </c>
      <c r="BD64" s="6">
        <v>0.03591210949397847</v>
      </c>
    </row>
    <row r="65">
      <c r="A65" s="2">
        <v>43190.0</v>
      </c>
      <c r="B65" s="8"/>
      <c r="C65" s="6">
        <v>-0.012579169</v>
      </c>
      <c r="D65" s="6">
        <v>-0.037057332</v>
      </c>
      <c r="E65" s="6">
        <v>4.06508E-4</v>
      </c>
      <c r="F65" s="6">
        <v>0.016225288</v>
      </c>
      <c r="G65" s="6">
        <v>0.026608732</v>
      </c>
      <c r="H65" s="6">
        <v>0.018980564</v>
      </c>
      <c r="I65" s="6">
        <v>4.04256E-5</v>
      </c>
      <c r="J65" s="6">
        <v>0.029250344</v>
      </c>
      <c r="K65" s="6">
        <v>-0.020780279</v>
      </c>
      <c r="L65" s="6">
        <v>-0.021095081</v>
      </c>
      <c r="M65" s="8"/>
      <c r="N65" s="6">
        <v>-0.02773293352385639</v>
      </c>
      <c r="O65" s="6">
        <v>-0.009244311174618798</v>
      </c>
      <c r="P65" s="6">
        <v>-0.06471017822233159</v>
      </c>
      <c r="Q65" s="6">
        <v>0.06471017822233159</v>
      </c>
      <c r="R65" s="6">
        <v>0.009244311174618798</v>
      </c>
      <c r="S65" s="6">
        <v>0.04622155587309399</v>
      </c>
      <c r="T65" s="6">
        <v>-0.04622155587309399</v>
      </c>
      <c r="U65" s="6">
        <v>0.02773293352385639</v>
      </c>
      <c r="V65" s="6">
        <v>0.08319880057156917</v>
      </c>
      <c r="W65" s="6">
        <v>-0.08319880057156917</v>
      </c>
      <c r="X65" s="8"/>
      <c r="Y65" s="6">
        <v>0.004382913502483323</v>
      </c>
      <c r="Z65" s="6">
        <v>-0.021914567512416612</v>
      </c>
      <c r="AA65" s="6">
        <v>0.013148740507449967</v>
      </c>
      <c r="AB65" s="6">
        <v>0.021914567512416612</v>
      </c>
      <c r="AC65" s="6">
        <v>0.039446221522349896</v>
      </c>
      <c r="AD65" s="6">
        <v>-0.004382913502483323</v>
      </c>
      <c r="AE65" s="6">
        <v>-0.030680394517383257</v>
      </c>
      <c r="AF65" s="6">
        <v>0.030680394517383257</v>
      </c>
      <c r="AG65" s="6">
        <v>-0.013148740507449967</v>
      </c>
      <c r="AH65" s="6">
        <v>-0.039446221522349896</v>
      </c>
      <c r="AI65" s="8"/>
      <c r="AJ65" s="6">
        <v>0.06235685008733455</v>
      </c>
      <c r="AK65" s="6">
        <v>-0.01995355834201336</v>
      </c>
      <c r="AL65" s="6">
        <v>-0.011981625031786063</v>
      </c>
      <c r="AM65" s="6">
        <v>0.017566698500482474</v>
      </c>
      <c r="AN65" s="6">
        <v>-0.07051820462178028</v>
      </c>
      <c r="AO65" s="6">
        <v>0.021882406842910544</v>
      </c>
      <c r="AP65" s="6">
        <v>3.533206375538647E-4</v>
      </c>
      <c r="AQ65" s="6">
        <v>-0.008983350595278973</v>
      </c>
      <c r="AR65" s="6">
        <v>-0.0018966239821779916</v>
      </c>
      <c r="AS65" s="6">
        <v>0.011174086504755284</v>
      </c>
      <c r="AT65" s="8"/>
      <c r="AU65" s="6">
        <v>-0.0052622138031734895</v>
      </c>
      <c r="AV65" s="6">
        <v>-0.007548597074199117</v>
      </c>
      <c r="AW65" s="6">
        <v>-0.02786840925450323</v>
      </c>
      <c r="AX65" s="6">
        <v>0.006815477238865547</v>
      </c>
      <c r="AY65" s="6">
        <v>-0.0395217996813689</v>
      </c>
      <c r="AZ65" s="6">
        <v>0.018796481677909822</v>
      </c>
      <c r="BA65" s="6">
        <v>0.009160424620453501</v>
      </c>
      <c r="BB65" s="6">
        <v>-0.03070763603413335</v>
      </c>
      <c r="BC65" s="6">
        <v>-0.0010981209588928772</v>
      </c>
      <c r="BD65" s="6">
        <v>0.07723439326904194</v>
      </c>
    </row>
    <row r="66">
      <c r="A66" s="2">
        <v>43220.0</v>
      </c>
      <c r="B66" s="8"/>
      <c r="C66" s="6">
        <v>-0.01277745</v>
      </c>
      <c r="D66" s="6">
        <v>-0.037533527</v>
      </c>
      <c r="E66" s="6">
        <v>0.002194575</v>
      </c>
      <c r="F66" s="6">
        <v>0.013625409</v>
      </c>
      <c r="G66" s="6">
        <v>0.027635063</v>
      </c>
      <c r="H66" s="6">
        <v>0.018699752</v>
      </c>
      <c r="I66" s="6">
        <v>-0.00109138</v>
      </c>
      <c r="J66" s="6">
        <v>0.029360313</v>
      </c>
      <c r="K66" s="6">
        <v>-0.018540361</v>
      </c>
      <c r="L66" s="6">
        <v>-0.021572395</v>
      </c>
      <c r="M66" s="8"/>
      <c r="N66" s="6">
        <v>-0.020525307280439466</v>
      </c>
      <c r="O66" s="6">
        <v>-0.006841769093479823</v>
      </c>
      <c r="P66" s="6">
        <v>-0.047892383654358765</v>
      </c>
      <c r="Q66" s="6">
        <v>0.034208845467399114</v>
      </c>
      <c r="R66" s="6">
        <v>0.0615759218413184</v>
      </c>
      <c r="S66" s="6">
        <v>0.020525307280439466</v>
      </c>
      <c r="T66" s="6">
        <v>-0.034208845467399114</v>
      </c>
      <c r="U66" s="6">
        <v>0.006841769093479823</v>
      </c>
      <c r="V66" s="6">
        <v>0.047892383654358765</v>
      </c>
      <c r="W66" s="6">
        <v>-0.0615759218413184</v>
      </c>
      <c r="X66" s="8"/>
      <c r="Y66" s="6">
        <v>0.004988168080736273</v>
      </c>
      <c r="Z66" s="6">
        <v>-0.014964504242208819</v>
      </c>
      <c r="AA66" s="6">
        <v>-0.004988168080736273</v>
      </c>
      <c r="AB66" s="6">
        <v>0.024940840403681365</v>
      </c>
      <c r="AC66" s="6">
        <v>0.04489351272662645</v>
      </c>
      <c r="AD66" s="6">
        <v>-0.024940840403681365</v>
      </c>
      <c r="AE66" s="6">
        <v>-0.03491717656515391</v>
      </c>
      <c r="AF66" s="6">
        <v>0.03491717656515391</v>
      </c>
      <c r="AG66" s="6">
        <v>0.014964504242208819</v>
      </c>
      <c r="AH66" s="6">
        <v>-0.04489351272662645</v>
      </c>
      <c r="AI66" s="8"/>
      <c r="AJ66" s="6">
        <v>0.03586823162841011</v>
      </c>
      <c r="AK66" s="6">
        <v>0.038374054166310935</v>
      </c>
      <c r="AL66" s="6">
        <v>-0.035889249927072604</v>
      </c>
      <c r="AM66" s="6">
        <v>0.0010473522730519748</v>
      </c>
      <c r="AN66" s="6">
        <v>-0.0560890523840764</v>
      </c>
      <c r="AO66" s="6">
        <v>0.01598839553521871</v>
      </c>
      <c r="AP66" s="6">
        <v>0.0047382503975153915</v>
      </c>
      <c r="AQ66" s="6">
        <v>0.006684120189466004</v>
      </c>
      <c r="AR66" s="6">
        <v>-0.036765636426058346</v>
      </c>
      <c r="AS66" s="6">
        <v>0.02604353454723428</v>
      </c>
      <c r="AT66" s="8"/>
      <c r="AU66" s="6">
        <v>-0.00807741008495271</v>
      </c>
      <c r="AV66" s="6">
        <v>0.0056692619316630576</v>
      </c>
      <c r="AW66" s="6">
        <v>-0.030168242022858525</v>
      </c>
      <c r="AX66" s="6">
        <v>-0.012862891891014618</v>
      </c>
      <c r="AY66" s="6">
        <v>-0.013825624418245948</v>
      </c>
      <c r="AZ66" s="6">
        <v>-0.0025385637085829542</v>
      </c>
      <c r="BA66" s="6">
        <v>3.827888508017062E-4</v>
      </c>
      <c r="BB66" s="6">
        <v>-0.026708211790376874</v>
      </c>
      <c r="BC66" s="6">
        <v>-0.006744957367856826</v>
      </c>
      <c r="BD66" s="6">
        <v>0.09487385050142379</v>
      </c>
    </row>
    <row r="67">
      <c r="A67" s="2">
        <v>43251.0</v>
      </c>
      <c r="B67" s="8"/>
      <c r="C67" s="6">
        <v>-0.012060507</v>
      </c>
      <c r="D67" s="6">
        <v>-0.034304278</v>
      </c>
      <c r="E67" s="6">
        <v>0.00137045</v>
      </c>
      <c r="F67" s="6">
        <v>0.011367704</v>
      </c>
      <c r="G67" s="6">
        <v>0.028732241</v>
      </c>
      <c r="H67" s="6">
        <v>0.016176389</v>
      </c>
      <c r="I67" s="6">
        <v>-0.001493751</v>
      </c>
      <c r="J67" s="6">
        <v>0.026964581</v>
      </c>
      <c r="K67" s="6">
        <v>-0.016850328</v>
      </c>
      <c r="L67" s="6">
        <v>-0.019902502</v>
      </c>
      <c r="M67" s="8"/>
      <c r="N67" s="6">
        <v>-0.005826635070073465</v>
      </c>
      <c r="O67" s="6">
        <v>-0.017479905210220394</v>
      </c>
      <c r="P67" s="6">
        <v>-0.029133175350367323</v>
      </c>
      <c r="Q67" s="6">
        <v>0.029133175350367323</v>
      </c>
      <c r="R67" s="6">
        <v>0.05243971563066118</v>
      </c>
      <c r="S67" s="6">
        <v>0.005826635070073465</v>
      </c>
      <c r="T67" s="6">
        <v>-0.04078644549051426</v>
      </c>
      <c r="U67" s="6">
        <v>0.017479905210220394</v>
      </c>
      <c r="V67" s="6">
        <v>0.04078644549051426</v>
      </c>
      <c r="W67" s="6">
        <v>-0.05243971563066118</v>
      </c>
      <c r="X67" s="8"/>
      <c r="Y67" s="6">
        <v>0.00472987260867855</v>
      </c>
      <c r="Z67" s="6">
        <v>-0.014189617826035648</v>
      </c>
      <c r="AA67" s="6">
        <v>-0.00472987260867855</v>
      </c>
      <c r="AB67" s="6">
        <v>0.023649363043392747</v>
      </c>
      <c r="AC67" s="6">
        <v>0.04256885347810694</v>
      </c>
      <c r="AD67" s="6">
        <v>-0.04256885347810694</v>
      </c>
      <c r="AE67" s="6">
        <v>-0.023649363043392747</v>
      </c>
      <c r="AF67" s="6">
        <v>0.03310910826074985</v>
      </c>
      <c r="AG67" s="6">
        <v>0.014189617826035648</v>
      </c>
      <c r="AH67" s="6">
        <v>-0.03310910826074985</v>
      </c>
      <c r="AI67" s="8"/>
      <c r="AJ67" s="6">
        <v>-0.013694441223913351</v>
      </c>
      <c r="AK67" s="6">
        <v>-0.023280700672836333</v>
      </c>
      <c r="AL67" s="6">
        <v>-0.007253661839445614</v>
      </c>
      <c r="AM67" s="6">
        <v>-0.004293862426292508</v>
      </c>
      <c r="AN67" s="6">
        <v>0.05071586110479063</v>
      </c>
      <c r="AO67" s="6">
        <v>0.00483992236860945</v>
      </c>
      <c r="AP67" s="6">
        <v>-0.005581290349035175</v>
      </c>
      <c r="AQ67" s="6">
        <v>0.022766139145987848</v>
      </c>
      <c r="AR67" s="6">
        <v>-0.016371640830517505</v>
      </c>
      <c r="AS67" s="6">
        <v>-0.007846325277347445</v>
      </c>
      <c r="AT67" s="8"/>
      <c r="AU67" s="6">
        <v>-0.01797308678185221</v>
      </c>
      <c r="AV67" s="6">
        <v>-0.01981849765837762</v>
      </c>
      <c r="AW67" s="6">
        <v>-0.0074411633051527405</v>
      </c>
      <c r="AX67" s="6">
        <v>-0.0025184734479102395</v>
      </c>
      <c r="AY67" s="6">
        <v>0.055494029138390695</v>
      </c>
      <c r="AZ67" s="6">
        <v>0.004888274158673216</v>
      </c>
      <c r="BA67" s="6">
        <v>-0.011863821606465168</v>
      </c>
      <c r="BB67" s="6">
        <v>0.019380109600607976</v>
      </c>
      <c r="BC67" s="6">
        <v>-0.0064206228671821325</v>
      </c>
      <c r="BD67" s="6">
        <v>-0.01372674723073171</v>
      </c>
    </row>
    <row r="68">
      <c r="A68" s="2">
        <v>43281.0</v>
      </c>
      <c r="B68" s="8"/>
      <c r="C68" s="6">
        <v>-0.012664915</v>
      </c>
      <c r="D68" s="6">
        <v>-0.033522018</v>
      </c>
      <c r="E68" s="6">
        <v>0.001122889</v>
      </c>
      <c r="F68" s="6">
        <v>0.011558346</v>
      </c>
      <c r="G68" s="6">
        <v>0.028678411</v>
      </c>
      <c r="H68" s="6">
        <v>0.016453784</v>
      </c>
      <c r="I68" s="6">
        <v>-0.001849714</v>
      </c>
      <c r="J68" s="6">
        <v>0.026983246</v>
      </c>
      <c r="K68" s="6">
        <v>-0.018678711</v>
      </c>
      <c r="L68" s="6">
        <v>-0.018081318</v>
      </c>
      <c r="M68" s="8"/>
      <c r="N68" s="6">
        <v>-0.019065618801849496</v>
      </c>
      <c r="O68" s="6">
        <v>-0.006355206267283166</v>
      </c>
      <c r="P68" s="6">
        <v>-0.03177603133641583</v>
      </c>
      <c r="Q68" s="6">
        <v>0.03177603133641583</v>
      </c>
      <c r="R68" s="6">
        <v>0.05719685640554849</v>
      </c>
      <c r="S68" s="6">
        <v>0.019065618801849496</v>
      </c>
      <c r="T68" s="6">
        <v>-0.04448644387098216</v>
      </c>
      <c r="U68" s="6">
        <v>0.006355206267283166</v>
      </c>
      <c r="V68" s="6">
        <v>0.04448644387098216</v>
      </c>
      <c r="W68" s="6">
        <v>-0.05719685640554849</v>
      </c>
      <c r="X68" s="8"/>
      <c r="Y68" s="6">
        <v>-0.02488455723118622</v>
      </c>
      <c r="Z68" s="6">
        <v>-0.014930734338711732</v>
      </c>
      <c r="AA68" s="6">
        <v>0.004976911446237245</v>
      </c>
      <c r="AB68" s="6">
        <v>0.02488455723118622</v>
      </c>
      <c r="AC68" s="6">
        <v>0.04479220301613519</v>
      </c>
      <c r="AD68" s="6">
        <v>-0.034838380123660716</v>
      </c>
      <c r="AE68" s="6">
        <v>-0.04479220301613519</v>
      </c>
      <c r="AF68" s="6">
        <v>0.034838380123660716</v>
      </c>
      <c r="AG68" s="6">
        <v>0.014930734338711732</v>
      </c>
      <c r="AH68" s="6">
        <v>-0.004976911446237245</v>
      </c>
      <c r="AI68" s="8"/>
      <c r="AJ68" s="6">
        <v>-0.06981224352101154</v>
      </c>
      <c r="AK68" s="6">
        <v>-0.022994164295325123</v>
      </c>
      <c r="AL68" s="6">
        <v>0.030185910980136156</v>
      </c>
      <c r="AM68" s="6">
        <v>0.04531012209474651</v>
      </c>
      <c r="AN68" s="6">
        <v>0.03429237394697429</v>
      </c>
      <c r="AO68" s="6">
        <v>-0.005635662887523368</v>
      </c>
      <c r="AP68" s="6">
        <v>0.012666686441152304</v>
      </c>
      <c r="AQ68" s="6">
        <v>-0.024217642681420643</v>
      </c>
      <c r="AR68" s="6">
        <v>0.02333398599052835</v>
      </c>
      <c r="AS68" s="6">
        <v>-0.023129366068256916</v>
      </c>
      <c r="AT68" s="8"/>
      <c r="AU68" s="6">
        <v>-0.056743729127822745</v>
      </c>
      <c r="AV68" s="6">
        <v>-0.03240896328398635</v>
      </c>
      <c r="AW68" s="6">
        <v>0.01353298135826998</v>
      </c>
      <c r="AX68" s="6">
        <v>0.04959263152672764</v>
      </c>
      <c r="AY68" s="6">
        <v>0.025817287044470776</v>
      </c>
      <c r="AZ68" s="6">
        <v>-0.010142448255019925</v>
      </c>
      <c r="BA68" s="6">
        <v>0.027219442427481286</v>
      </c>
      <c r="BB68" s="6">
        <v>-0.008491883720527728</v>
      </c>
      <c r="BC68" s="6">
        <v>0.006127746280455104</v>
      </c>
      <c r="BD68" s="6">
        <v>-0.014503064250048183</v>
      </c>
    </row>
    <row r="69">
      <c r="A69" s="2">
        <v>43312.0</v>
      </c>
      <c r="B69" s="8"/>
      <c r="C69" s="6">
        <v>-0.013508667</v>
      </c>
      <c r="D69" s="6">
        <v>-0.033325996</v>
      </c>
      <c r="E69" s="6">
        <v>8.03689E-4</v>
      </c>
      <c r="F69" s="6">
        <v>0.012112785</v>
      </c>
      <c r="G69" s="6">
        <v>0.028534017</v>
      </c>
      <c r="H69" s="6">
        <v>0.016568056</v>
      </c>
      <c r="I69" s="6">
        <v>-0.001274683</v>
      </c>
      <c r="J69" s="6">
        <v>0.027117133</v>
      </c>
      <c r="K69" s="6">
        <v>-0.019198315</v>
      </c>
      <c r="L69" s="6">
        <v>-0.01782802</v>
      </c>
      <c r="M69" s="8"/>
      <c r="N69" s="6">
        <v>-0.030282527287662776</v>
      </c>
      <c r="O69" s="6">
        <v>-0.0060565054575325555</v>
      </c>
      <c r="P69" s="6">
        <v>-0.018169516372597665</v>
      </c>
      <c r="Q69" s="6">
        <v>0.018169516372597665</v>
      </c>
      <c r="R69" s="6">
        <v>0.054508549117792994</v>
      </c>
      <c r="S69" s="6">
        <v>0.030282527287662776</v>
      </c>
      <c r="T69" s="6">
        <v>-0.042395538202727893</v>
      </c>
      <c r="U69" s="6">
        <v>0.0060565054575325555</v>
      </c>
      <c r="V69" s="6">
        <v>0.042395538202727893</v>
      </c>
      <c r="W69" s="6">
        <v>-0.054508549117792994</v>
      </c>
      <c r="X69" s="8"/>
      <c r="Y69" s="6">
        <v>-0.03917550731135098</v>
      </c>
      <c r="Z69" s="6">
        <v>-0.021764170728528324</v>
      </c>
      <c r="AA69" s="6">
        <v>-0.004352834145705665</v>
      </c>
      <c r="AB69" s="6">
        <v>0.021764170728528324</v>
      </c>
      <c r="AC69" s="6">
        <v>0.03917550731135098</v>
      </c>
      <c r="AD69" s="6">
        <v>0.004352834145705665</v>
      </c>
      <c r="AE69" s="6">
        <v>-0.030469839019939656</v>
      </c>
      <c r="AF69" s="6">
        <v>0.030469839019939656</v>
      </c>
      <c r="AG69" s="6">
        <v>-0.013058502437116993</v>
      </c>
      <c r="AH69" s="6">
        <v>0.013058502437116993</v>
      </c>
      <c r="AI69" s="8"/>
      <c r="AJ69" s="6">
        <v>0.02324344314176566</v>
      </c>
      <c r="AK69" s="6">
        <v>0.0592061883279277</v>
      </c>
      <c r="AL69" s="6">
        <v>-0.003983541508837483</v>
      </c>
      <c r="AM69" s="6">
        <v>-0.029437709506186443</v>
      </c>
      <c r="AN69" s="6">
        <v>-0.048825707945950286</v>
      </c>
      <c r="AO69" s="6">
        <v>0.006107464411483234</v>
      </c>
      <c r="AP69" s="6">
        <v>-0.0524117541389255</v>
      </c>
      <c r="AQ69" s="6">
        <v>0.034544885577500184</v>
      </c>
      <c r="AR69" s="6">
        <v>0.003031926212314086</v>
      </c>
      <c r="AS69" s="6">
        <v>0.0085248054289089</v>
      </c>
      <c r="AT69" s="8"/>
      <c r="AU69" s="6">
        <v>-0.03557982868981913</v>
      </c>
      <c r="AV69" s="6">
        <v>-0.019487246367607985</v>
      </c>
      <c r="AW69" s="6">
        <v>-0.007682296196522488</v>
      </c>
      <c r="AX69" s="6">
        <v>-0.004546944328699151</v>
      </c>
      <c r="AY69" s="6">
        <v>-0.006313209401034753</v>
      </c>
      <c r="AZ69" s="6">
        <v>-0.018313458139768424</v>
      </c>
      <c r="BA69" s="6">
        <v>0.029959695130711193</v>
      </c>
      <c r="BB69" s="6">
        <v>0.07214286845577639</v>
      </c>
      <c r="BC69" s="6">
        <v>-0.033733446302840836</v>
      </c>
      <c r="BD69" s="6">
        <v>0.023553865839805038</v>
      </c>
    </row>
    <row r="70">
      <c r="A70" s="2">
        <v>43343.0</v>
      </c>
      <c r="B70" s="8"/>
      <c r="C70" s="6">
        <v>-0.015326551</v>
      </c>
      <c r="D70" s="6">
        <v>-0.030334878</v>
      </c>
      <c r="E70" s="6">
        <v>-5.55455E-4</v>
      </c>
      <c r="F70" s="6">
        <v>0.010844698</v>
      </c>
      <c r="G70" s="6">
        <v>0.032438504</v>
      </c>
      <c r="H70" s="6">
        <v>0.014222349</v>
      </c>
      <c r="I70" s="6">
        <v>-0.006472746</v>
      </c>
      <c r="J70" s="6">
        <v>0.026489196</v>
      </c>
      <c r="K70" s="6">
        <v>-0.015372576</v>
      </c>
      <c r="L70" s="6">
        <v>-0.015932541</v>
      </c>
      <c r="M70" s="8"/>
      <c r="N70" s="6">
        <v>-0.026497329193968095</v>
      </c>
      <c r="O70" s="6">
        <v>-0.005299465838793619</v>
      </c>
      <c r="P70" s="6">
        <v>-0.015898397516380856</v>
      </c>
      <c r="Q70" s="6">
        <v>0.005299465838793619</v>
      </c>
      <c r="R70" s="6">
        <v>0.04769519254914257</v>
      </c>
      <c r="S70" s="6">
        <v>0.026497329193968095</v>
      </c>
      <c r="T70" s="6">
        <v>-0.03709626087155534</v>
      </c>
      <c r="U70" s="6">
        <v>0.015898397516380856</v>
      </c>
      <c r="V70" s="6">
        <v>0.03709626087155534</v>
      </c>
      <c r="W70" s="6">
        <v>-0.04769519254914257</v>
      </c>
      <c r="X70" s="8"/>
      <c r="Y70" s="6">
        <v>-0.03832365188135367</v>
      </c>
      <c r="Z70" s="6">
        <v>-0.02129091771186315</v>
      </c>
      <c r="AA70" s="6">
        <v>-0.012774550627117891</v>
      </c>
      <c r="AB70" s="6">
        <v>0.02129091771186315</v>
      </c>
      <c r="AC70" s="6">
        <v>0.03832365188135367</v>
      </c>
      <c r="AD70" s="6">
        <v>0.012774550627117891</v>
      </c>
      <c r="AE70" s="6">
        <v>-0.029807284796608415</v>
      </c>
      <c r="AF70" s="6">
        <v>0.029807284796608415</v>
      </c>
      <c r="AG70" s="6">
        <v>-0.004258183542372631</v>
      </c>
      <c r="AH70" s="6">
        <v>0.004258183542372631</v>
      </c>
      <c r="AI70" s="8"/>
      <c r="AJ70" s="6">
        <v>-0.011757712936117479</v>
      </c>
      <c r="AK70" s="6">
        <v>-0.007243292615359227</v>
      </c>
      <c r="AL70" s="6">
        <v>-0.01150697527163409</v>
      </c>
      <c r="AM70" s="6">
        <v>0.0011381567210037359</v>
      </c>
      <c r="AN70" s="6">
        <v>0.05420545218703669</v>
      </c>
      <c r="AO70" s="6">
        <v>-0.004817729002971644</v>
      </c>
      <c r="AP70" s="6">
        <v>-0.004893421360786337</v>
      </c>
      <c r="AQ70" s="6">
        <v>0.017694359381024673</v>
      </c>
      <c r="AR70" s="6">
        <v>-1.9865493924152433E-4</v>
      </c>
      <c r="AS70" s="6">
        <v>-0.03262018216295478</v>
      </c>
      <c r="AT70" s="8"/>
      <c r="AU70" s="6">
        <v>-0.01763154498576961</v>
      </c>
      <c r="AV70" s="6">
        <v>-0.01831915893746807</v>
      </c>
      <c r="AW70" s="6">
        <v>-0.012811385087186015</v>
      </c>
      <c r="AX70" s="6">
        <v>-0.00696437428802039</v>
      </c>
      <c r="AY70" s="6">
        <v>0.05811011430167199</v>
      </c>
      <c r="AZ70" s="6">
        <v>0.019500343604760363</v>
      </c>
      <c r="BA70" s="6">
        <v>-0.005763222811413827</v>
      </c>
      <c r="BB70" s="6">
        <v>0.007665747022879338</v>
      </c>
      <c r="BC70" s="6">
        <v>-0.00672750867289939</v>
      </c>
      <c r="BD70" s="6">
        <v>-0.0170590101465544</v>
      </c>
    </row>
    <row r="71">
      <c r="A71" s="2">
        <v>43373.0</v>
      </c>
      <c r="B71" s="8"/>
      <c r="C71" s="6">
        <v>-0.014209768</v>
      </c>
      <c r="D71" s="6">
        <v>-0.030582125</v>
      </c>
      <c r="E71" s="6">
        <v>-2.31154E-4</v>
      </c>
      <c r="F71" s="6">
        <v>0.010739416</v>
      </c>
      <c r="G71" s="6">
        <v>0.0340246</v>
      </c>
      <c r="H71" s="6">
        <v>0.010683531</v>
      </c>
      <c r="I71" s="6">
        <v>-0.006211572</v>
      </c>
      <c r="J71" s="6">
        <v>0.025623144</v>
      </c>
      <c r="K71" s="6">
        <v>-0.014808117</v>
      </c>
      <c r="L71" s="6">
        <v>-0.015027955</v>
      </c>
      <c r="M71" s="8"/>
      <c r="N71" s="6">
        <v>-0.016299028578926015</v>
      </c>
      <c r="O71" s="6">
        <v>-0.005433009526308673</v>
      </c>
      <c r="P71" s="6">
        <v>-0.03803106668416071</v>
      </c>
      <c r="Q71" s="6">
        <v>0.02716504763154336</v>
      </c>
      <c r="R71" s="6">
        <v>0.04889708573677804</v>
      </c>
      <c r="S71" s="6">
        <v>0.005433009526308673</v>
      </c>
      <c r="T71" s="6">
        <v>-0.02716504763154336</v>
      </c>
      <c r="U71" s="6">
        <v>0.016299028578926015</v>
      </c>
      <c r="V71" s="6">
        <v>0.03803106668416071</v>
      </c>
      <c r="W71" s="6">
        <v>-0.04889708573677804</v>
      </c>
      <c r="X71" s="8"/>
      <c r="Y71" s="6">
        <v>-0.03597773974951665</v>
      </c>
      <c r="Z71" s="6">
        <v>-0.02798268647184629</v>
      </c>
      <c r="AA71" s="6">
        <v>-0.011992579916505552</v>
      </c>
      <c r="AB71" s="6">
        <v>0.01998763319417592</v>
      </c>
      <c r="AC71" s="6">
        <v>0.03597773974951665</v>
      </c>
      <c r="AD71" s="6">
        <v>0.011992579916505552</v>
      </c>
      <c r="AE71" s="6">
        <v>-0.01998763319417592</v>
      </c>
      <c r="AF71" s="6">
        <v>0.02798268647184629</v>
      </c>
      <c r="AG71" s="6">
        <v>-0.003997526638835185</v>
      </c>
      <c r="AH71" s="6">
        <v>0.003997526638835185</v>
      </c>
      <c r="AI71" s="8"/>
      <c r="AJ71" s="6">
        <v>0.02594069004676999</v>
      </c>
      <c r="AK71" s="6">
        <v>0.028754743755311955</v>
      </c>
      <c r="AL71" s="6">
        <v>-0.014779742975282081</v>
      </c>
      <c r="AM71" s="6">
        <v>0.020164923554179887</v>
      </c>
      <c r="AN71" s="6">
        <v>-0.014554965220059704</v>
      </c>
      <c r="AO71" s="6">
        <v>-0.08224659528998585</v>
      </c>
      <c r="AP71" s="6">
        <v>0.04323569950591772</v>
      </c>
      <c r="AQ71" s="6">
        <v>-0.0038683838004142366</v>
      </c>
      <c r="AR71" s="6">
        <v>0.005759720000717335</v>
      </c>
      <c r="AS71" s="6">
        <v>-0.008406089577155003</v>
      </c>
      <c r="AT71" s="8"/>
      <c r="AU71" s="6">
        <v>0.002171041495397939</v>
      </c>
      <c r="AV71" s="6">
        <v>-0.03350960430363593</v>
      </c>
      <c r="AW71" s="6">
        <v>-0.007081357828386986</v>
      </c>
      <c r="AX71" s="6">
        <v>-0.002871347972435119</v>
      </c>
      <c r="AY71" s="6">
        <v>0.057749582543173646</v>
      </c>
      <c r="AZ71" s="6">
        <v>-0.0033253351098232143</v>
      </c>
      <c r="BA71" s="6">
        <v>0.02782284772916858</v>
      </c>
      <c r="BB71" s="6">
        <v>-0.003810234170602773</v>
      </c>
      <c r="BC71" s="6">
        <v>-0.002236011617913597</v>
      </c>
      <c r="BD71" s="6">
        <v>-0.03490958076494254</v>
      </c>
    </row>
    <row r="72">
      <c r="A72" s="2">
        <v>43404.0</v>
      </c>
      <c r="B72" s="8"/>
      <c r="C72" s="6">
        <v>-0.013390648</v>
      </c>
      <c r="D72" s="6">
        <v>-0.026033264</v>
      </c>
      <c r="E72" s="6">
        <v>7.89839E-4</v>
      </c>
      <c r="F72" s="6">
        <v>0.00659924</v>
      </c>
      <c r="G72" s="6">
        <v>0.037608883</v>
      </c>
      <c r="H72" s="6">
        <v>0.012124602</v>
      </c>
      <c r="I72" s="6">
        <v>-0.007770039</v>
      </c>
      <c r="J72" s="6">
        <v>0.024209052</v>
      </c>
      <c r="K72" s="6">
        <v>-0.016350962</v>
      </c>
      <c r="L72" s="6">
        <v>-0.017786704</v>
      </c>
      <c r="M72" s="8"/>
      <c r="N72" s="6">
        <v>-0.01728388303067881</v>
      </c>
      <c r="O72" s="6">
        <v>-0.0057612943435596045</v>
      </c>
      <c r="P72" s="6">
        <v>-0.04032906040491723</v>
      </c>
      <c r="Q72" s="6">
        <v>0.01728388303067881</v>
      </c>
      <c r="R72" s="6">
        <v>0.051851649092036434</v>
      </c>
      <c r="S72" s="6">
        <v>0.02880647171779802</v>
      </c>
      <c r="T72" s="6">
        <v>-0.02880647171779802</v>
      </c>
      <c r="U72" s="6">
        <v>0.0057612943435596045</v>
      </c>
      <c r="V72" s="6">
        <v>0.04032906040491723</v>
      </c>
      <c r="W72" s="6">
        <v>-0.051851649092036434</v>
      </c>
      <c r="X72" s="8"/>
      <c r="Y72" s="6">
        <v>-0.03926207357476232</v>
      </c>
      <c r="Z72" s="6">
        <v>-0.02181226309709018</v>
      </c>
      <c r="AA72" s="6">
        <v>-0.03053716833592625</v>
      </c>
      <c r="AB72" s="6">
        <v>0.02181226309709018</v>
      </c>
      <c r="AC72" s="6">
        <v>0.03926207357476232</v>
      </c>
      <c r="AD72" s="6">
        <v>0.013087357858254108</v>
      </c>
      <c r="AE72" s="6">
        <v>-0.013087357858254108</v>
      </c>
      <c r="AF72" s="6">
        <v>0.03053716833592625</v>
      </c>
      <c r="AG72" s="6">
        <v>-0.004362452619418035</v>
      </c>
      <c r="AH72" s="6">
        <v>0.004362452619418035</v>
      </c>
      <c r="AI72" s="8"/>
      <c r="AJ72" s="6">
        <v>0.0018254258958298158</v>
      </c>
      <c r="AK72" s="6">
        <v>0.02717372367798895</v>
      </c>
      <c r="AL72" s="6">
        <v>-0.00392201908520863</v>
      </c>
      <c r="AM72" s="6">
        <v>-0.03029628202822202</v>
      </c>
      <c r="AN72" s="6">
        <v>-0.016703459993726712</v>
      </c>
      <c r="AO72" s="6">
        <v>0.052627488201862936</v>
      </c>
      <c r="AP72" s="6">
        <v>-0.02716492424871532</v>
      </c>
      <c r="AQ72" s="6">
        <v>-0.01945366050089949</v>
      </c>
      <c r="AR72" s="6">
        <v>-0.02930396100200354</v>
      </c>
      <c r="AS72" s="6">
        <v>0.04521766908309401</v>
      </c>
      <c r="AT72" s="8"/>
      <c r="AU72" s="6">
        <v>-0.032636377512291495</v>
      </c>
      <c r="AV72" s="6">
        <v>0.008339798761345819</v>
      </c>
      <c r="AW72" s="6">
        <v>0.013181320572171886</v>
      </c>
      <c r="AX72" s="6">
        <v>-0.012877646433649354</v>
      </c>
      <c r="AY72" s="6">
        <v>-0.020172343962035984</v>
      </c>
      <c r="AZ72" s="6">
        <v>0.07503041463064465</v>
      </c>
      <c r="BA72" s="6">
        <v>-0.008914607766282117</v>
      </c>
      <c r="BB72" s="6">
        <v>-0.021571934995142185</v>
      </c>
      <c r="BC72" s="6">
        <v>-0.03922989808017217</v>
      </c>
      <c r="BD72" s="6">
        <v>0.03885127478541095</v>
      </c>
    </row>
    <row r="73">
      <c r="A73" s="2">
        <v>43434.0</v>
      </c>
      <c r="B73" s="8"/>
      <c r="C73" s="6">
        <v>-0.012857429</v>
      </c>
      <c r="D73" s="6">
        <v>-0.026250445</v>
      </c>
      <c r="E73" s="6">
        <v>9.418E-4</v>
      </c>
      <c r="F73" s="6">
        <v>0.005575429</v>
      </c>
      <c r="G73" s="6">
        <v>0.037819258</v>
      </c>
      <c r="H73" s="6">
        <v>0.012167097</v>
      </c>
      <c r="I73" s="6">
        <v>-0.007301145</v>
      </c>
      <c r="J73" s="6">
        <v>0.024354902</v>
      </c>
      <c r="K73" s="6">
        <v>-0.016604028</v>
      </c>
      <c r="L73" s="6">
        <v>-0.01784544</v>
      </c>
      <c r="M73" s="8"/>
      <c r="N73" s="6">
        <v>-0.017321947310492882</v>
      </c>
      <c r="O73" s="6">
        <v>-0.005773982436830962</v>
      </c>
      <c r="P73" s="6">
        <v>-0.04041787705781673</v>
      </c>
      <c r="Q73" s="6">
        <v>0.017321947310492882</v>
      </c>
      <c r="R73" s="6">
        <v>0.05196584193147864</v>
      </c>
      <c r="S73" s="6">
        <v>0.028869912184154807</v>
      </c>
      <c r="T73" s="6">
        <v>-0.028869912184154807</v>
      </c>
      <c r="U73" s="6">
        <v>0.005773982436830962</v>
      </c>
      <c r="V73" s="6">
        <v>0.04041787705781673</v>
      </c>
      <c r="W73" s="6">
        <v>-0.05196584193147864</v>
      </c>
      <c r="X73" s="8"/>
      <c r="Y73" s="6">
        <v>-0.03778650896807625</v>
      </c>
      <c r="Z73" s="6">
        <v>-0.020992504982264584</v>
      </c>
      <c r="AA73" s="6">
        <v>-0.02938950697517042</v>
      </c>
      <c r="AB73" s="6">
        <v>0.020992504982264584</v>
      </c>
      <c r="AC73" s="6">
        <v>0.03778650896807625</v>
      </c>
      <c r="AD73" s="6">
        <v>0.012595502989358751</v>
      </c>
      <c r="AE73" s="6">
        <v>-0.0041985009964529175</v>
      </c>
      <c r="AF73" s="6">
        <v>0.02938950697517042</v>
      </c>
      <c r="AG73" s="6">
        <v>-0.012595502989358751</v>
      </c>
      <c r="AH73" s="6">
        <v>0.0041985009964529175</v>
      </c>
      <c r="AI73" s="8"/>
      <c r="AJ73" s="6">
        <v>0.0841579813427346</v>
      </c>
      <c r="AK73" s="6">
        <v>-0.033341695876065586</v>
      </c>
      <c r="AL73" s="6">
        <v>0.03278478646668964</v>
      </c>
      <c r="AM73" s="6">
        <v>0.04145033091660789</v>
      </c>
      <c r="AN73" s="6">
        <v>-0.0020386837719272924</v>
      </c>
      <c r="AO73" s="6">
        <v>-0.05952396200110157</v>
      </c>
      <c r="AP73" s="6">
        <v>0.019656127287028643</v>
      </c>
      <c r="AQ73" s="6">
        <v>-0.0603770908923634</v>
      </c>
      <c r="AR73" s="6">
        <v>0.018667189786035147</v>
      </c>
      <c r="AS73" s="6">
        <v>-0.041434983257638065</v>
      </c>
      <c r="AT73" s="8"/>
      <c r="AU73" s="6">
        <v>0.04148413159689123</v>
      </c>
      <c r="AV73" s="6">
        <v>-0.06127557333804367</v>
      </c>
      <c r="AW73" s="6">
        <v>0.0077512323993360385</v>
      </c>
      <c r="AX73" s="6">
        <v>0.004593779392519723</v>
      </c>
      <c r="AY73" s="6">
        <v>0.03447918931557253</v>
      </c>
      <c r="AZ73" s="6">
        <v>-0.03780992813490291</v>
      </c>
      <c r="BA73" s="6">
        <v>0.04586850966701177</v>
      </c>
      <c r="BB73" s="6">
        <v>-0.05111808197329111</v>
      </c>
      <c r="BC73" s="6">
        <v>-0.06629111383948239</v>
      </c>
      <c r="BD73" s="6">
        <v>0.08231785491438878</v>
      </c>
    </row>
    <row r="74">
      <c r="A74" s="2">
        <v>43465.0</v>
      </c>
      <c r="B74" s="8"/>
      <c r="C74" s="6">
        <v>-0.016660307</v>
      </c>
      <c r="D74" s="6">
        <v>-0.025965444</v>
      </c>
      <c r="E74" s="6">
        <v>-0.001069986</v>
      </c>
      <c r="F74" s="6">
        <v>0.005085638</v>
      </c>
      <c r="G74" s="6">
        <v>0.038388784</v>
      </c>
      <c r="H74" s="6">
        <v>0.017021527</v>
      </c>
      <c r="I74" s="6">
        <v>-0.008070791</v>
      </c>
      <c r="J74" s="6">
        <v>0.023906201</v>
      </c>
      <c r="K74" s="6">
        <v>-0.018801582</v>
      </c>
      <c r="L74" s="6">
        <v>-0.013834039</v>
      </c>
      <c r="M74" s="8"/>
      <c r="N74" s="6">
        <v>-0.03757633081298991</v>
      </c>
      <c r="O74" s="6">
        <v>-0.005368047258998558</v>
      </c>
      <c r="P74" s="6">
        <v>-0.026840236294992787</v>
      </c>
      <c r="Q74" s="6">
        <v>0.026840236294992787</v>
      </c>
      <c r="R74" s="6">
        <v>0.048312425330987015</v>
      </c>
      <c r="S74" s="6">
        <v>0.01610414177699567</v>
      </c>
      <c r="T74" s="6">
        <v>-0.01610414177699567</v>
      </c>
      <c r="U74" s="6">
        <v>0.005368047258998558</v>
      </c>
      <c r="V74" s="6">
        <v>0.03757633081298991</v>
      </c>
      <c r="W74" s="6">
        <v>-0.048312425330987015</v>
      </c>
      <c r="X74" s="8"/>
      <c r="Y74" s="6">
        <v>-0.038482154023037604</v>
      </c>
      <c r="Z74" s="6">
        <v>-0.021378974457243117</v>
      </c>
      <c r="AA74" s="6">
        <v>-0.029930564240140366</v>
      </c>
      <c r="AB74" s="6">
        <v>0.021378974457243117</v>
      </c>
      <c r="AC74" s="6">
        <v>0.038482154023037604</v>
      </c>
      <c r="AD74" s="6">
        <v>0.012827384674345868</v>
      </c>
      <c r="AE74" s="6">
        <v>-0.0042757948914486235</v>
      </c>
      <c r="AF74" s="6">
        <v>0.029930564240140366</v>
      </c>
      <c r="AG74" s="6">
        <v>0.0042757948914486235</v>
      </c>
      <c r="AH74" s="6">
        <v>-0.012827384674345868</v>
      </c>
      <c r="AI74" s="8"/>
      <c r="AJ74" s="6">
        <v>-0.00792371631863013</v>
      </c>
      <c r="AK74" s="6">
        <v>0.026595331686526467</v>
      </c>
      <c r="AL74" s="6">
        <v>-0.018941851117776173</v>
      </c>
      <c r="AM74" s="6">
        <v>-0.015243464892517872</v>
      </c>
      <c r="AN74" s="6">
        <v>-0.027113879786159353</v>
      </c>
      <c r="AO74" s="6">
        <v>0.038060133385699725</v>
      </c>
      <c r="AP74" s="6">
        <v>-0.013479742192342407</v>
      </c>
      <c r="AQ74" s="6">
        <v>-0.010045752242818961</v>
      </c>
      <c r="AR74" s="6">
        <v>-0.030265368223479774</v>
      </c>
      <c r="AS74" s="6">
        <v>0.05835830970149849</v>
      </c>
      <c r="AT74" s="8"/>
      <c r="AU74" s="6">
        <v>-0.010545314906772107</v>
      </c>
      <c r="AV74" s="6">
        <v>0.0176944546509572</v>
      </c>
      <c r="AW74" s="6">
        <v>-0.013400613095672417</v>
      </c>
      <c r="AX74" s="6">
        <v>-0.01777990431463297</v>
      </c>
      <c r="AY74" s="6">
        <v>-0.027782490077928705</v>
      </c>
      <c r="AZ74" s="6">
        <v>0.03484496082684527</v>
      </c>
      <c r="BA74" s="6">
        <v>-0.0068223245424858334</v>
      </c>
      <c r="BB74" s="6">
        <v>-0.013978935064424493</v>
      </c>
      <c r="BC74" s="6">
        <v>-0.025908962578391204</v>
      </c>
      <c r="BD74" s="6">
        <v>0.06367912910250526</v>
      </c>
    </row>
    <row r="75">
      <c r="A75" s="2">
        <v>43496.0</v>
      </c>
      <c r="B75" s="8"/>
      <c r="C75" s="6">
        <v>-0.023540425</v>
      </c>
      <c r="D75" s="6">
        <v>-0.024044971</v>
      </c>
      <c r="E75" s="6">
        <v>-6.97411E-4</v>
      </c>
      <c r="F75" s="6">
        <v>0.006738688</v>
      </c>
      <c r="G75" s="6">
        <v>0.039086037</v>
      </c>
      <c r="H75" s="6">
        <v>0.015041115</v>
      </c>
      <c r="I75" s="6">
        <v>-0.006403395</v>
      </c>
      <c r="J75" s="6">
        <v>0.026884437</v>
      </c>
      <c r="K75" s="6">
        <v>-0.022603313</v>
      </c>
      <c r="L75" s="6">
        <v>-0.010460761</v>
      </c>
      <c r="M75" s="8"/>
      <c r="N75" s="6">
        <v>-0.03880972829022113</v>
      </c>
      <c r="O75" s="6">
        <v>-0.02772123449301509</v>
      </c>
      <c r="P75" s="6">
        <v>-0.016632740695809053</v>
      </c>
      <c r="Q75" s="6">
        <v>0.02772123449301509</v>
      </c>
      <c r="R75" s="6">
        <v>0.03880972829022113</v>
      </c>
      <c r="S75" s="6">
        <v>0.016632740695809053</v>
      </c>
      <c r="T75" s="6">
        <v>-0.0055442468986030185</v>
      </c>
      <c r="U75" s="6">
        <v>0.0055442468986030185</v>
      </c>
      <c r="V75" s="6">
        <v>0.049898222087427155</v>
      </c>
      <c r="W75" s="6">
        <v>-0.049898222087427155</v>
      </c>
      <c r="X75" s="8"/>
      <c r="Y75" s="6">
        <v>-0.038785267389907424</v>
      </c>
      <c r="Z75" s="6">
        <v>-0.021547370772170792</v>
      </c>
      <c r="AA75" s="6">
        <v>-0.030166319081039113</v>
      </c>
      <c r="AB75" s="6">
        <v>0.021547370772170792</v>
      </c>
      <c r="AC75" s="6">
        <v>0.038785267389907424</v>
      </c>
      <c r="AD75" s="6">
        <v>0.012928422463302475</v>
      </c>
      <c r="AE75" s="6">
        <v>0.004309474154434159</v>
      </c>
      <c r="AF75" s="6">
        <v>0.030166319081039113</v>
      </c>
      <c r="AG75" s="6">
        <v>-0.004309474154434159</v>
      </c>
      <c r="AH75" s="6">
        <v>-0.012928422463302475</v>
      </c>
      <c r="AI75" s="8"/>
      <c r="AJ75" s="6">
        <v>0.07192772985382645</v>
      </c>
      <c r="AK75" s="6">
        <v>-0.004832398755131846</v>
      </c>
      <c r="AL75" s="6">
        <v>-0.021065201142328224</v>
      </c>
      <c r="AM75" s="6">
        <v>-1.554958676041209E-4</v>
      </c>
      <c r="AN75" s="6">
        <v>0.03354046892778794</v>
      </c>
      <c r="AO75" s="6">
        <v>0.04379480303491778</v>
      </c>
      <c r="AP75" s="6">
        <v>-0.0700506233850531</v>
      </c>
      <c r="AQ75" s="6">
        <v>-0.006414843321428997</v>
      </c>
      <c r="AR75" s="6">
        <v>0.014456291935884148</v>
      </c>
      <c r="AS75" s="6">
        <v>-0.061200731280870245</v>
      </c>
      <c r="AT75" s="8"/>
      <c r="AU75" s="6">
        <v>-0.0023024451996650403</v>
      </c>
      <c r="AV75" s="6">
        <v>0.008650841783520062</v>
      </c>
      <c r="AW75" s="6">
        <v>-0.027441571146814295</v>
      </c>
      <c r="AX75" s="6">
        <v>-0.020205023489036352</v>
      </c>
      <c r="AY75" s="6">
        <v>-0.010311291647649464</v>
      </c>
      <c r="AZ75" s="6">
        <v>0.022133196058920616</v>
      </c>
      <c r="BA75" s="6">
        <v>-0.03423321631998415</v>
      </c>
      <c r="BB75" s="6">
        <v>-0.028895208935506612</v>
      </c>
      <c r="BC75" s="6">
        <v>0.05510120387370654</v>
      </c>
      <c r="BD75" s="6">
        <v>0.03750351502250867</v>
      </c>
    </row>
    <row r="76">
      <c r="A76" s="2">
        <v>43524.0</v>
      </c>
      <c r="B76" s="8"/>
      <c r="C76" s="6">
        <v>-0.021290097</v>
      </c>
      <c r="D76" s="6">
        <v>-0.024660626</v>
      </c>
      <c r="E76" s="6">
        <v>-4.74144E-4</v>
      </c>
      <c r="F76" s="6">
        <v>0.006125137</v>
      </c>
      <c r="G76" s="6">
        <v>0.041487002</v>
      </c>
      <c r="H76" s="6">
        <v>0.009618535</v>
      </c>
      <c r="I76" s="6">
        <v>-0.00454985</v>
      </c>
      <c r="J76" s="6">
        <v>0.028279148</v>
      </c>
      <c r="K76" s="6">
        <v>-0.024042854</v>
      </c>
      <c r="L76" s="6">
        <v>-0.01049225</v>
      </c>
      <c r="M76" s="8"/>
      <c r="N76" s="6">
        <v>-0.01451176997096269</v>
      </c>
      <c r="O76" s="6">
        <v>-0.004837256656987564</v>
      </c>
      <c r="P76" s="6">
        <v>-0.024186283284937816</v>
      </c>
      <c r="Q76" s="6">
        <v>0.024186283284937816</v>
      </c>
      <c r="R76" s="6">
        <v>0.033860796598912946</v>
      </c>
      <c r="S76" s="6">
        <v>0.01451176997096269</v>
      </c>
      <c r="T76" s="6">
        <v>-0.033860796598912946</v>
      </c>
      <c r="U76" s="6">
        <v>0.043535309912888065</v>
      </c>
      <c r="V76" s="6">
        <v>0.004837256656987564</v>
      </c>
      <c r="W76" s="6">
        <v>-0.043535309912888065</v>
      </c>
      <c r="X76" s="8"/>
      <c r="Y76" s="6">
        <v>-0.037799002054379055</v>
      </c>
      <c r="Z76" s="6">
        <v>-0.029399223820072595</v>
      </c>
      <c r="AA76" s="6">
        <v>-0.012599667351459684</v>
      </c>
      <c r="AB76" s="6">
        <v>0.029399223820072595</v>
      </c>
      <c r="AC76" s="6">
        <v>0.037799002054379055</v>
      </c>
      <c r="AD76" s="6">
        <v>0.012599667351459684</v>
      </c>
      <c r="AE76" s="6">
        <v>0.004199889117153228</v>
      </c>
      <c r="AF76" s="6">
        <v>0.020999445585766142</v>
      </c>
      <c r="AG76" s="6">
        <v>-0.004199889117153228</v>
      </c>
      <c r="AH76" s="6">
        <v>-0.020999445585766142</v>
      </c>
      <c r="AI76" s="8"/>
      <c r="AJ76" s="6">
        <v>-0.06760301213667946</v>
      </c>
      <c r="AK76" s="6">
        <v>-0.014479945750457388</v>
      </c>
      <c r="AL76" s="6">
        <v>0.004130284617168383</v>
      </c>
      <c r="AM76" s="6">
        <v>0.04411668556056491</v>
      </c>
      <c r="AN76" s="6">
        <v>0.012601270206802273</v>
      </c>
      <c r="AO76" s="6">
        <v>0.010822287535294982</v>
      </c>
      <c r="AP76" s="6">
        <v>-0.033758114463723995</v>
      </c>
      <c r="AQ76" s="6">
        <v>0.04404945524859364</v>
      </c>
      <c r="AR76" s="6">
        <v>0.01606108749142043</v>
      </c>
      <c r="AS76" s="6">
        <v>-0.01593999830898373</v>
      </c>
      <c r="AT76" s="8"/>
      <c r="AU76" s="6">
        <v>-0.044723621497767374</v>
      </c>
      <c r="AV76" s="6">
        <v>-0.040098382689821695</v>
      </c>
      <c r="AW76" s="6">
        <v>0.014302368851474614</v>
      </c>
      <c r="AX76" s="6">
        <v>0.05310921176173172</v>
      </c>
      <c r="AY76" s="6">
        <v>0.011802235221032117</v>
      </c>
      <c r="AZ76" s="6">
        <v>0.02121410857469759</v>
      </c>
      <c r="BA76" s="6">
        <v>0.006568063645889185</v>
      </c>
      <c r="BB76" s="6">
        <v>0.01819152211196397</v>
      </c>
      <c r="BC76" s="6">
        <v>-0.017243902573230382</v>
      </c>
      <c r="BD76" s="6">
        <v>-0.023121603405969776</v>
      </c>
    </row>
    <row r="77">
      <c r="A77" s="2">
        <v>43555.0</v>
      </c>
      <c r="B77" s="8"/>
      <c r="C77" s="6">
        <v>-0.021920087</v>
      </c>
      <c r="D77" s="6">
        <v>-0.024999253</v>
      </c>
      <c r="E77" s="6">
        <v>0.001041797</v>
      </c>
      <c r="F77" s="6">
        <v>-8.91058E-6</v>
      </c>
      <c r="G77" s="6">
        <v>0.042349246</v>
      </c>
      <c r="H77" s="6">
        <v>0.011046918</v>
      </c>
      <c r="I77" s="6">
        <v>-0.003464306</v>
      </c>
      <c r="J77" s="6">
        <v>0.028284659</v>
      </c>
      <c r="K77" s="6">
        <v>-0.019527344</v>
      </c>
      <c r="L77" s="6">
        <v>-0.012802718</v>
      </c>
      <c r="M77" s="8"/>
      <c r="N77" s="6">
        <v>-0.015005672072563843</v>
      </c>
      <c r="O77" s="6">
        <v>0.005001890690854615</v>
      </c>
      <c r="P77" s="6">
        <v>-0.03501323483598231</v>
      </c>
      <c r="Q77" s="6">
        <v>0.015005672072563843</v>
      </c>
      <c r="R77" s="6">
        <v>0.03501323483598231</v>
      </c>
      <c r="S77" s="6">
        <v>0.025009453454273075</v>
      </c>
      <c r="T77" s="6">
        <v>-0.025009453454273075</v>
      </c>
      <c r="U77" s="6">
        <v>0.045017016217691525</v>
      </c>
      <c r="V77" s="6">
        <v>-0.005001890690854615</v>
      </c>
      <c r="W77" s="6">
        <v>-0.045017016217691525</v>
      </c>
      <c r="X77" s="8"/>
      <c r="Y77" s="6">
        <v>-0.03782382705722316</v>
      </c>
      <c r="Z77" s="6">
        <v>-0.029418532155618012</v>
      </c>
      <c r="AA77" s="6">
        <v>-0.01260794235240772</v>
      </c>
      <c r="AB77" s="6">
        <v>0.029418532155618012</v>
      </c>
      <c r="AC77" s="6">
        <v>0.03782382705722316</v>
      </c>
      <c r="AD77" s="6">
        <v>0.01260794235240772</v>
      </c>
      <c r="AE77" s="6">
        <v>0.0042026474508025735</v>
      </c>
      <c r="AF77" s="6">
        <v>0.02101323725401287</v>
      </c>
      <c r="AG77" s="6">
        <v>-0.0042026474508025735</v>
      </c>
      <c r="AH77" s="6">
        <v>-0.02101323725401287</v>
      </c>
      <c r="AI77" s="8"/>
      <c r="AJ77" s="6">
        <v>-0.02575693227894251</v>
      </c>
      <c r="AK77" s="6">
        <v>-0.017451166684106408</v>
      </c>
      <c r="AL77" s="6">
        <v>-0.014546904951098984</v>
      </c>
      <c r="AM77" s="6">
        <v>0.032072495459184565</v>
      </c>
      <c r="AN77" s="6">
        <v>-0.021587185789467542</v>
      </c>
      <c r="AO77" s="6">
        <v>0.030283094588610084</v>
      </c>
      <c r="AP77" s="6">
        <v>0.021390034541635183</v>
      </c>
      <c r="AQ77" s="6">
        <v>0.04048033815169553</v>
      </c>
      <c r="AR77" s="6">
        <v>-0.07410223749377684</v>
      </c>
      <c r="AS77" s="6">
        <v>0.02921846445626691</v>
      </c>
      <c r="AT77" s="8"/>
      <c r="AU77" s="6">
        <v>-0.07393252229816091</v>
      </c>
      <c r="AV77" s="6">
        <v>-0.058359512350069725</v>
      </c>
      <c r="AW77" s="6">
        <v>0.022027643268245398</v>
      </c>
      <c r="AX77" s="6">
        <v>0.05201176386569136</v>
      </c>
      <c r="AY77" s="6">
        <v>-0.04229702264980079</v>
      </c>
      <c r="AZ77" s="6">
        <v>0.051851151554074486</v>
      </c>
      <c r="BA77" s="6">
        <v>0.006231688551959954</v>
      </c>
      <c r="BB77" s="6">
        <v>0.03557572433143399</v>
      </c>
      <c r="BC77" s="6">
        <v>-0.001132055580729522</v>
      </c>
      <c r="BD77" s="6">
        <v>0.008023141307355744</v>
      </c>
    </row>
    <row r="78">
      <c r="A78" s="2">
        <v>43585.0</v>
      </c>
      <c r="B78" s="8"/>
      <c r="C78" s="6">
        <v>-0.024791979</v>
      </c>
      <c r="D78" s="6">
        <v>-0.026451346</v>
      </c>
      <c r="E78" s="6">
        <v>7.35976E-4</v>
      </c>
      <c r="F78" s="6">
        <v>0.004232898</v>
      </c>
      <c r="G78" s="6">
        <v>0.042011898</v>
      </c>
      <c r="H78" s="6">
        <v>0.011940443</v>
      </c>
      <c r="I78" s="6">
        <v>-9.64181E-4</v>
      </c>
      <c r="J78" s="6">
        <v>0.025430343</v>
      </c>
      <c r="K78" s="6">
        <v>-0.020292662</v>
      </c>
      <c r="L78" s="6">
        <v>-0.01185139</v>
      </c>
      <c r="M78" s="8"/>
      <c r="N78" s="6">
        <v>-0.014985659980137893</v>
      </c>
      <c r="O78" s="6">
        <v>-0.0049952199933792985</v>
      </c>
      <c r="P78" s="6">
        <v>-0.03496653995365509</v>
      </c>
      <c r="Q78" s="6">
        <v>0.0049952199933792985</v>
      </c>
      <c r="R78" s="6">
        <v>0.04495697994041368</v>
      </c>
      <c r="S78" s="6">
        <v>0.02497609996689649</v>
      </c>
      <c r="T78" s="6">
        <v>-0.02497609996689649</v>
      </c>
      <c r="U78" s="6">
        <v>0.03496653995365509</v>
      </c>
      <c r="V78" s="6">
        <v>0.014985659980137893</v>
      </c>
      <c r="W78" s="6">
        <v>-0.04495697994041368</v>
      </c>
      <c r="X78" s="8"/>
      <c r="Y78" s="6">
        <v>-0.03616679476618458</v>
      </c>
      <c r="Z78" s="6">
        <v>-0.028129729262588016</v>
      </c>
      <c r="AA78" s="6">
        <v>-0.004018532751798288</v>
      </c>
      <c r="AB78" s="6">
        <v>0.028129729262588016</v>
      </c>
      <c r="AC78" s="6">
        <v>0.03616679476618458</v>
      </c>
      <c r="AD78" s="6">
        <v>0.012055598255394862</v>
      </c>
      <c r="AE78" s="6">
        <v>0.004018532751798288</v>
      </c>
      <c r="AF78" s="6">
        <v>0.02009266375899144</v>
      </c>
      <c r="AG78" s="6">
        <v>-0.012055598255394862</v>
      </c>
      <c r="AH78" s="6">
        <v>-0.02009266375899144</v>
      </c>
      <c r="AI78" s="8"/>
      <c r="AJ78" s="6">
        <v>-0.008747369880281243</v>
      </c>
      <c r="AK78" s="6">
        <v>-0.004503340404579173</v>
      </c>
      <c r="AL78" s="6">
        <v>-0.017851028854905457</v>
      </c>
      <c r="AM78" s="6">
        <v>-0.07125919623661775</v>
      </c>
      <c r="AN78" s="6">
        <v>0.048796729447425816</v>
      </c>
      <c r="AO78" s="6">
        <v>0.053686680963384095</v>
      </c>
      <c r="AP78" s="6">
        <v>-0.021965032910897585</v>
      </c>
      <c r="AQ78" s="6">
        <v>0.0336383386634253</v>
      </c>
      <c r="AR78" s="6">
        <v>0.007613873689761682</v>
      </c>
      <c r="AS78" s="6">
        <v>-0.01940965447671575</v>
      </c>
      <c r="AT78" s="8"/>
      <c r="AU78" s="6">
        <v>0.06834621109790955</v>
      </c>
      <c r="AV78" s="6">
        <v>-0.018151604204939574</v>
      </c>
      <c r="AW78" s="6">
        <v>-0.034424090511447535</v>
      </c>
      <c r="AX78" s="6">
        <v>-0.028580867738778767</v>
      </c>
      <c r="AY78" s="6">
        <v>0.023824417402832674</v>
      </c>
      <c r="AZ78" s="6">
        <v>0.058037637153548566</v>
      </c>
      <c r="BA78" s="6">
        <v>-0.04106877496900605</v>
      </c>
      <c r="BB78" s="6">
        <v>0.03802324850231506</v>
      </c>
      <c r="BC78" s="6">
        <v>-0.027822887150078086</v>
      </c>
      <c r="BD78" s="6">
        <v>-0.03818328958235579</v>
      </c>
    </row>
    <row r="79">
      <c r="A79" s="2">
        <v>43616.0</v>
      </c>
      <c r="B79" s="8"/>
      <c r="C79" s="6">
        <v>-0.026193424</v>
      </c>
      <c r="D79" s="6">
        <v>-0.024739698</v>
      </c>
      <c r="E79" s="6">
        <v>-5.62579E-5</v>
      </c>
      <c r="F79" s="6">
        <v>0.004058021</v>
      </c>
      <c r="G79" s="6">
        <v>0.042092664</v>
      </c>
      <c r="H79" s="6">
        <v>0.011590093</v>
      </c>
      <c r="I79" s="6">
        <v>-0.001663877</v>
      </c>
      <c r="J79" s="6">
        <v>0.024298387</v>
      </c>
      <c r="K79" s="6">
        <v>-0.020440449</v>
      </c>
      <c r="L79" s="6">
        <v>-0.00894546</v>
      </c>
      <c r="M79" s="8"/>
      <c r="N79" s="6">
        <v>-0.016685894171980117</v>
      </c>
      <c r="O79" s="6">
        <v>0.005561964723993373</v>
      </c>
      <c r="P79" s="6">
        <v>-0.038933753067953616</v>
      </c>
      <c r="Q79" s="6">
        <v>-0.005561964723993373</v>
      </c>
      <c r="R79" s="6">
        <v>0.05005768251594035</v>
      </c>
      <c r="S79" s="6">
        <v>0.038933753067953616</v>
      </c>
      <c r="T79" s="6">
        <v>-0.027809823619966863</v>
      </c>
      <c r="U79" s="6">
        <v>0.027809823619966863</v>
      </c>
      <c r="V79" s="6">
        <v>0.016685894171980117</v>
      </c>
      <c r="W79" s="6">
        <v>-0.05005768251594035</v>
      </c>
      <c r="X79" s="8"/>
      <c r="Y79" s="6">
        <v>-0.03513799856933775</v>
      </c>
      <c r="Z79" s="6">
        <v>-0.02732955444281825</v>
      </c>
      <c r="AA79" s="6">
        <v>-0.00390422206325975</v>
      </c>
      <c r="AB79" s="6">
        <v>0.02732955444281825</v>
      </c>
      <c r="AC79" s="6">
        <v>0.03513799856933775</v>
      </c>
      <c r="AD79" s="6">
        <v>0.011712666189779248</v>
      </c>
      <c r="AE79" s="6">
        <v>0.00390422206325975</v>
      </c>
      <c r="AF79" s="6">
        <v>0.01952111031629875</v>
      </c>
      <c r="AG79" s="6">
        <v>-0.011712666189779248</v>
      </c>
      <c r="AH79" s="6">
        <v>-0.01952111031629875</v>
      </c>
      <c r="AI79" s="8"/>
      <c r="AJ79" s="6">
        <v>-0.0817756284627152</v>
      </c>
      <c r="AK79" s="6">
        <v>-0.0011371212858032865</v>
      </c>
      <c r="AL79" s="6">
        <v>0.0026708221274631054</v>
      </c>
      <c r="AM79" s="6">
        <v>0.010320161553485667</v>
      </c>
      <c r="AN79" s="6">
        <v>0.025459427011877603</v>
      </c>
      <c r="AO79" s="6">
        <v>0.02466337631084591</v>
      </c>
      <c r="AP79" s="6">
        <v>0.019338670264997432</v>
      </c>
      <c r="AQ79" s="6">
        <v>-0.006361120651887757</v>
      </c>
      <c r="AR79" s="6">
        <v>-0.016810917740254828</v>
      </c>
      <c r="AS79" s="6">
        <v>0.023632330871991288</v>
      </c>
      <c r="AT79" s="8"/>
      <c r="AU79" s="6">
        <v>-0.05703786279560433</v>
      </c>
      <c r="AV79" s="6">
        <v>-0.004009422384550169</v>
      </c>
      <c r="AW79" s="6">
        <v>-0.002190852841411603</v>
      </c>
      <c r="AX79" s="6">
        <v>0.017271779104286015</v>
      </c>
      <c r="AY79" s="6">
        <v>0.03394491758903432</v>
      </c>
      <c r="AZ79" s="6">
        <v>0.02783675413055179</v>
      </c>
      <c r="BA79" s="6">
        <v>0.030191278873911445</v>
      </c>
      <c r="BB79" s="6">
        <v>-0.01592415346097887</v>
      </c>
      <c r="BC79" s="6">
        <v>-0.0409048266367933</v>
      </c>
      <c r="BD79" s="6">
        <v>0.010822388421554795</v>
      </c>
    </row>
    <row r="80">
      <c r="A80" s="2">
        <v>43646.0</v>
      </c>
      <c r="B80" s="8"/>
      <c r="C80" s="6">
        <v>-0.029483662</v>
      </c>
      <c r="D80" s="6">
        <v>-0.027068925</v>
      </c>
      <c r="E80" s="6">
        <v>0.002103813</v>
      </c>
      <c r="F80" s="6">
        <v>0.006008173</v>
      </c>
      <c r="G80" s="6">
        <v>0.048791149</v>
      </c>
      <c r="H80" s="6">
        <v>0.007508922</v>
      </c>
      <c r="I80" s="6">
        <v>-0.003047536</v>
      </c>
      <c r="J80" s="6">
        <v>0.02398981</v>
      </c>
      <c r="K80" s="6">
        <v>-0.024242067</v>
      </c>
      <c r="L80" s="6">
        <v>-0.004559678</v>
      </c>
      <c r="M80" s="8"/>
      <c r="N80" s="6">
        <v>-0.016808492684056858</v>
      </c>
      <c r="O80" s="6">
        <v>0.016808492684056858</v>
      </c>
      <c r="P80" s="6">
        <v>-0.033616985368113715</v>
      </c>
      <c r="Q80" s="6">
        <v>-0.005602830894685619</v>
      </c>
      <c r="R80" s="6">
        <v>0.05042547805217056</v>
      </c>
      <c r="S80" s="6">
        <v>0.02801415447342809</v>
      </c>
      <c r="T80" s="6">
        <v>-0.033616985368113715</v>
      </c>
      <c r="U80" s="6">
        <v>0.039219816262799335</v>
      </c>
      <c r="V80" s="6">
        <v>0.005602830894685619</v>
      </c>
      <c r="W80" s="6">
        <v>-0.05042547805217056</v>
      </c>
      <c r="X80" s="8"/>
      <c r="Y80" s="6">
        <v>-0.040581906151705455</v>
      </c>
      <c r="Z80" s="6">
        <v>-0.0315637047846598</v>
      </c>
      <c r="AA80" s="6">
        <v>-0.004509100683522829</v>
      </c>
      <c r="AB80" s="6">
        <v>0.0315637047846598</v>
      </c>
      <c r="AC80" s="6">
        <v>0.040581906151705455</v>
      </c>
      <c r="AD80" s="6">
        <v>0.022545503417614143</v>
      </c>
      <c r="AE80" s="6">
        <v>0.004509100683522829</v>
      </c>
      <c r="AF80" s="6">
        <v>0.013527302050568485</v>
      </c>
      <c r="AG80" s="6">
        <v>-0.013527302050568485</v>
      </c>
      <c r="AH80" s="6">
        <v>-0.022545503417614143</v>
      </c>
      <c r="AI80" s="8"/>
      <c r="AJ80" s="6">
        <v>0.01466245912058817</v>
      </c>
      <c r="AK80" s="6">
        <v>0.053379270743393714</v>
      </c>
      <c r="AL80" s="6">
        <v>-0.04436643234642711</v>
      </c>
      <c r="AM80" s="6">
        <v>-0.014655626273701507</v>
      </c>
      <c r="AN80" s="6">
        <v>-0.027564721485481898</v>
      </c>
      <c r="AO80" s="6">
        <v>0.07997393606569693</v>
      </c>
      <c r="AP80" s="6">
        <v>-0.04458699321183356</v>
      </c>
      <c r="AQ80" s="6">
        <v>0.03904822966501185</v>
      </c>
      <c r="AR80" s="6">
        <v>0.019354354092915225</v>
      </c>
      <c r="AS80" s="6">
        <v>-0.0752444763701619</v>
      </c>
      <c r="AT80" s="8"/>
      <c r="AU80" s="6">
        <v>0.009194253139972965</v>
      </c>
      <c r="AV80" s="6">
        <v>0.02449255249251805</v>
      </c>
      <c r="AW80" s="6">
        <v>-0.023252226486533516</v>
      </c>
      <c r="AX80" s="6">
        <v>-0.022611731401081255</v>
      </c>
      <c r="AY80" s="6">
        <v>-0.0026000719588232185</v>
      </c>
      <c r="AZ80" s="6">
        <v>0.08273453088068808</v>
      </c>
      <c r="BA80" s="6">
        <v>-0.024894489466611512</v>
      </c>
      <c r="BB80" s="6">
        <v>-0.024183829401172238</v>
      </c>
      <c r="BC80" s="6">
        <v>-0.03300921956671514</v>
      </c>
      <c r="BD80" s="6">
        <v>0.014130231767757974</v>
      </c>
    </row>
    <row r="81">
      <c r="A81" s="2">
        <v>43677.0</v>
      </c>
      <c r="B81" s="8"/>
      <c r="C81" s="6">
        <v>-0.031440559</v>
      </c>
      <c r="D81" s="6">
        <v>-0.025061437</v>
      </c>
      <c r="E81" s="6">
        <v>5.09871E-4</v>
      </c>
      <c r="F81" s="6">
        <v>0.00292668</v>
      </c>
      <c r="G81" s="6">
        <v>0.051128764</v>
      </c>
      <c r="H81" s="6">
        <v>0.004119719</v>
      </c>
      <c r="I81" s="6">
        <v>-0.002280424</v>
      </c>
      <c r="J81" s="6">
        <v>0.022634022</v>
      </c>
      <c r="K81" s="6">
        <v>-0.021004012</v>
      </c>
      <c r="L81" s="6">
        <v>-0.001532625</v>
      </c>
      <c r="M81" s="8"/>
      <c r="N81" s="6">
        <v>-0.01690516968642247</v>
      </c>
      <c r="O81" s="6">
        <v>0.01690516968642247</v>
      </c>
      <c r="P81" s="6">
        <v>-0.039445395934985764</v>
      </c>
      <c r="Q81" s="6">
        <v>-0.005635056562140823</v>
      </c>
      <c r="R81" s="6">
        <v>0.050715509059267395</v>
      </c>
      <c r="S81" s="6">
        <v>0.028175282810704114</v>
      </c>
      <c r="T81" s="6">
        <v>-0.028175282810704114</v>
      </c>
      <c r="U81" s="6">
        <v>0.039445395934985764</v>
      </c>
      <c r="V81" s="6">
        <v>0.005635056562140823</v>
      </c>
      <c r="W81" s="6">
        <v>-0.050715509059267395</v>
      </c>
      <c r="X81" s="8"/>
      <c r="Y81" s="6">
        <v>-0.04049916076268506</v>
      </c>
      <c r="Z81" s="6">
        <v>-0.03149934725986616</v>
      </c>
      <c r="AA81" s="6">
        <v>-0.004499906751409452</v>
      </c>
      <c r="AB81" s="6">
        <v>0.03149934725986616</v>
      </c>
      <c r="AC81" s="6">
        <v>0.04049916076268506</v>
      </c>
      <c r="AD81" s="6">
        <v>0.022499533757047257</v>
      </c>
      <c r="AE81" s="6">
        <v>0.004499906751409452</v>
      </c>
      <c r="AF81" s="6">
        <v>0.013499720254228353</v>
      </c>
      <c r="AG81" s="6">
        <v>-0.013499720254228353</v>
      </c>
      <c r="AH81" s="6">
        <v>-0.022499533757047257</v>
      </c>
      <c r="AI81" s="8"/>
      <c r="AJ81" s="6">
        <v>-0.056176387241368406</v>
      </c>
      <c r="AK81" s="6">
        <v>-0.003784825577756731</v>
      </c>
      <c r="AL81" s="6">
        <v>0.018236923746761096</v>
      </c>
      <c r="AM81" s="6">
        <v>0.04915933125389075</v>
      </c>
      <c r="AN81" s="6">
        <v>-0.009451652341137595</v>
      </c>
      <c r="AO81" s="6">
        <v>0.01651192240570341</v>
      </c>
      <c r="AP81" s="6">
        <v>-0.03443775398398049</v>
      </c>
      <c r="AQ81" s="6">
        <v>0.060647552308217056</v>
      </c>
      <c r="AR81" s="6">
        <v>-0.011018122239587248</v>
      </c>
      <c r="AS81" s="6">
        <v>-0.029686988330741872</v>
      </c>
      <c r="AT81" s="8"/>
      <c r="AU81" s="6">
        <v>-0.03246769122548492</v>
      </c>
      <c r="AV81" s="6">
        <v>-0.03099685586697943</v>
      </c>
      <c r="AW81" s="6">
        <v>-0.0041047363894415115</v>
      </c>
      <c r="AX81" s="6">
        <v>0.03188684184673506</v>
      </c>
      <c r="AY81" s="6">
        <v>0.02320379770767468</v>
      </c>
      <c r="AZ81" s="6">
        <v>0.014676449174654452</v>
      </c>
      <c r="BA81" s="6">
        <v>-0.007015571921709551</v>
      </c>
      <c r="BB81" s="6">
        <v>0.04380224668465484</v>
      </c>
      <c r="BC81" s="6">
        <v>-0.011393731204187308</v>
      </c>
      <c r="BD81" s="6">
        <v>-0.02759074880591643</v>
      </c>
    </row>
    <row r="82">
      <c r="A82" s="2">
        <v>43708.0</v>
      </c>
      <c r="B82" s="8"/>
      <c r="C82" s="6">
        <v>-0.031379181</v>
      </c>
      <c r="D82" s="6">
        <v>-0.025644112</v>
      </c>
      <c r="E82" s="6">
        <v>5.00322E-4</v>
      </c>
      <c r="F82" s="6">
        <v>0.002364229</v>
      </c>
      <c r="G82" s="6">
        <v>0.051558056</v>
      </c>
      <c r="H82" s="6">
        <v>0.00451963</v>
      </c>
      <c r="I82" s="6">
        <v>-0.003453963</v>
      </c>
      <c r="J82" s="6">
        <v>0.022605953</v>
      </c>
      <c r="K82" s="6">
        <v>-0.019493302</v>
      </c>
      <c r="L82" s="6">
        <v>-0.001577631</v>
      </c>
      <c r="M82" s="8"/>
      <c r="N82" s="6">
        <v>-0.0169612304729845</v>
      </c>
      <c r="O82" s="6">
        <v>0.0169612304729845</v>
      </c>
      <c r="P82" s="6">
        <v>-0.03957620443696384</v>
      </c>
      <c r="Q82" s="6">
        <v>-0.005653743490994834</v>
      </c>
      <c r="R82" s="6">
        <v>0.0508836914189535</v>
      </c>
      <c r="S82" s="6">
        <v>0.028268717454974168</v>
      </c>
      <c r="T82" s="6">
        <v>-0.028268717454974168</v>
      </c>
      <c r="U82" s="6">
        <v>0.03957620443696384</v>
      </c>
      <c r="V82" s="6">
        <v>0.005653743490994834</v>
      </c>
      <c r="W82" s="6">
        <v>-0.0508836914189535</v>
      </c>
      <c r="X82" s="8"/>
      <c r="Y82" s="6">
        <v>-0.040817651888088106</v>
      </c>
      <c r="Z82" s="6">
        <v>-0.031747062579624084</v>
      </c>
      <c r="AA82" s="6">
        <v>-0.004535294654232012</v>
      </c>
      <c r="AB82" s="6">
        <v>0.031747062579624084</v>
      </c>
      <c r="AC82" s="6">
        <v>0.040817651888088106</v>
      </c>
      <c r="AD82" s="6">
        <v>0.022676473271160062</v>
      </c>
      <c r="AE82" s="6">
        <v>0.004535294654232012</v>
      </c>
      <c r="AF82" s="6">
        <v>0.013605883962696037</v>
      </c>
      <c r="AG82" s="6">
        <v>-0.013605883962696037</v>
      </c>
      <c r="AH82" s="6">
        <v>-0.022676473271160062</v>
      </c>
      <c r="AI82" s="8"/>
      <c r="AJ82" s="6">
        <v>-0.08636500068664611</v>
      </c>
      <c r="AK82" s="6">
        <v>0.029366717439732525</v>
      </c>
      <c r="AL82" s="6">
        <v>-0.018091745122962747</v>
      </c>
      <c r="AM82" s="6">
        <v>-0.007393932912470479</v>
      </c>
      <c r="AN82" s="6">
        <v>0.046471024570662156</v>
      </c>
      <c r="AO82" s="6">
        <v>-0.03400099920851077</v>
      </c>
      <c r="AP82" s="6">
        <v>0.019128360120167377</v>
      </c>
      <c r="AQ82" s="6">
        <v>0.010493192261287605</v>
      </c>
      <c r="AR82" s="6">
        <v>0.03445462952293621</v>
      </c>
      <c r="AS82" s="6">
        <v>0.005937754015804223</v>
      </c>
      <c r="AT82" s="8"/>
      <c r="AU82" s="6">
        <v>-0.016653356424580597</v>
      </c>
      <c r="AV82" s="6">
        <v>-0.03002584273877414</v>
      </c>
      <c r="AW82" s="6">
        <v>-0.0019294344470070339</v>
      </c>
      <c r="AX82" s="6">
        <v>0.007327352892118917</v>
      </c>
      <c r="AY82" s="6">
        <v>0.05728021409123866</v>
      </c>
      <c r="AZ82" s="6">
        <v>-0.02495005512521273</v>
      </c>
      <c r="BA82" s="6">
        <v>0.03587604054273394</v>
      </c>
      <c r="BB82" s="6">
        <v>0.0021669961174236533</v>
      </c>
      <c r="BC82" s="6">
        <v>-0.019713684122864616</v>
      </c>
      <c r="BD82" s="6">
        <v>-0.009378230785076073</v>
      </c>
    </row>
    <row r="83">
      <c r="A83" s="2">
        <v>43738.0</v>
      </c>
      <c r="B83" s="8"/>
      <c r="C83" s="6">
        <v>-0.032719182</v>
      </c>
      <c r="D83" s="6">
        <v>-0.02669019</v>
      </c>
      <c r="E83" s="6">
        <v>2.0421E-4</v>
      </c>
      <c r="F83" s="6">
        <v>0.002556678</v>
      </c>
      <c r="G83" s="6">
        <v>0.050638126</v>
      </c>
      <c r="H83" s="6">
        <v>0.008183396</v>
      </c>
      <c r="I83" s="6">
        <v>-0.00432224</v>
      </c>
      <c r="J83" s="6">
        <v>0.023622955</v>
      </c>
      <c r="K83" s="6">
        <v>-0.019094017</v>
      </c>
      <c r="L83" s="6">
        <v>-0.002379736</v>
      </c>
      <c r="M83" s="8"/>
      <c r="N83" s="6">
        <v>-0.017203087621004837</v>
      </c>
      <c r="O83" s="6">
        <v>0.028671812701674723</v>
      </c>
      <c r="P83" s="6">
        <v>-0.03440617524200967</v>
      </c>
      <c r="Q83" s="6">
        <v>-0.005734362540334945</v>
      </c>
      <c r="R83" s="6">
        <v>0.0516092628630145</v>
      </c>
      <c r="S83" s="6">
        <v>0.017203087621004837</v>
      </c>
      <c r="T83" s="6">
        <v>-0.03440617524200967</v>
      </c>
      <c r="U83" s="6">
        <v>0.04014053778234462</v>
      </c>
      <c r="V83" s="6">
        <v>0.005734362540334945</v>
      </c>
      <c r="W83" s="6">
        <v>-0.0516092628630145</v>
      </c>
      <c r="X83" s="8"/>
      <c r="Y83" s="6">
        <v>-0.0407725632651262</v>
      </c>
      <c r="Z83" s="6">
        <v>-0.03171199365065371</v>
      </c>
      <c r="AA83" s="6">
        <v>-0.004530284807236245</v>
      </c>
      <c r="AB83" s="6">
        <v>0.03171199365065371</v>
      </c>
      <c r="AC83" s="6">
        <v>0.0407725632651262</v>
      </c>
      <c r="AD83" s="6">
        <v>0.022651424036181225</v>
      </c>
      <c r="AE83" s="6">
        <v>0.004530284807236245</v>
      </c>
      <c r="AF83" s="6">
        <v>0.013590854421708733</v>
      </c>
      <c r="AG83" s="6">
        <v>-0.013590854421708733</v>
      </c>
      <c r="AH83" s="6">
        <v>-0.022651424036181225</v>
      </c>
      <c r="AI83" s="8"/>
      <c r="AJ83" s="6">
        <v>0.03303565227989318</v>
      </c>
      <c r="AK83" s="6">
        <v>0.05008359068252234</v>
      </c>
      <c r="AL83" s="6">
        <v>-0.012807800588540374</v>
      </c>
      <c r="AM83" s="6">
        <v>-0.009370093840585686</v>
      </c>
      <c r="AN83" s="6">
        <v>-0.02189167710034469</v>
      </c>
      <c r="AO83" s="6">
        <v>-0.03532417715213676</v>
      </c>
      <c r="AP83" s="6">
        <v>-0.04052428554232524</v>
      </c>
      <c r="AQ83" s="6">
        <v>-0.022685913996550924</v>
      </c>
      <c r="AR83" s="6">
        <v>0.021689315035162995</v>
      </c>
      <c r="AS83" s="6">
        <v>0.03779539022290529</v>
      </c>
      <c r="AT83" s="8"/>
      <c r="AU83" s="6">
        <v>0.007344138176469414</v>
      </c>
      <c r="AV83" s="6">
        <v>0.024020954795627793</v>
      </c>
      <c r="AW83" s="6">
        <v>0.007162897197863436</v>
      </c>
      <c r="AX83" s="6">
        <v>-0.0048116672298330705</v>
      </c>
      <c r="AY83" s="6">
        <v>-0.02577696631103317</v>
      </c>
      <c r="AZ83" s="6">
        <v>0.018482279808430337</v>
      </c>
      <c r="BA83" s="6">
        <v>-0.04561332051851769</v>
      </c>
      <c r="BB83" s="6">
        <v>-0.028732634296388403</v>
      </c>
      <c r="BC83" s="6">
        <v>-0.011926564173273072</v>
      </c>
      <c r="BD83" s="6">
        <v>0.05985088255065446</v>
      </c>
    </row>
    <row r="84">
      <c r="A84" s="2">
        <v>43769.0</v>
      </c>
      <c r="B84" s="8"/>
      <c r="C84" s="6">
        <v>-0.034047727</v>
      </c>
      <c r="D84" s="6">
        <v>-0.027535726</v>
      </c>
      <c r="E84" s="6">
        <v>5.34886E-5</v>
      </c>
      <c r="F84" s="6">
        <v>0.004316165</v>
      </c>
      <c r="G84" s="6">
        <v>0.052365245</v>
      </c>
      <c r="H84" s="6">
        <v>0.007457902</v>
      </c>
      <c r="I84" s="6">
        <v>-0.002454127</v>
      </c>
      <c r="J84" s="6">
        <v>0.021338815</v>
      </c>
      <c r="K84" s="6">
        <v>-0.019236751</v>
      </c>
      <c r="L84" s="6">
        <v>-0.002257285</v>
      </c>
      <c r="M84" s="8"/>
      <c r="N84" s="6">
        <v>-0.006348678950830333</v>
      </c>
      <c r="O84" s="6">
        <v>0.031743394754151666</v>
      </c>
      <c r="P84" s="6">
        <v>-0.031743394754151666</v>
      </c>
      <c r="Q84" s="6">
        <v>-0.019046036852490997</v>
      </c>
      <c r="R84" s="6">
        <v>0.05713811055747299</v>
      </c>
      <c r="S84" s="6">
        <v>0.019046036852490997</v>
      </c>
      <c r="T84" s="6">
        <v>-0.04444075265581233</v>
      </c>
      <c r="U84" s="6">
        <v>0.04444075265581233</v>
      </c>
      <c r="V84" s="6">
        <v>0.006348678950830333</v>
      </c>
      <c r="W84" s="6">
        <v>-0.05713811055747299</v>
      </c>
      <c r="X84" s="8"/>
      <c r="Y84" s="6">
        <v>-0.040857965417049946</v>
      </c>
      <c r="Z84" s="6">
        <v>-0.031778417546594405</v>
      </c>
      <c r="AA84" s="6">
        <v>0.004539773935227772</v>
      </c>
      <c r="AB84" s="6">
        <v>0.031778417546594405</v>
      </c>
      <c r="AC84" s="6">
        <v>0.040857965417049946</v>
      </c>
      <c r="AD84" s="6">
        <v>0.02269886967613886</v>
      </c>
      <c r="AE84" s="6">
        <v>-0.004539773935227772</v>
      </c>
      <c r="AF84" s="6">
        <v>0.013619321805683315</v>
      </c>
      <c r="AG84" s="6">
        <v>-0.013619321805683315</v>
      </c>
      <c r="AH84" s="6">
        <v>-0.02269886967613886</v>
      </c>
      <c r="AI84" s="8"/>
      <c r="AJ84" s="6">
        <v>0.041191605531483315</v>
      </c>
      <c r="AK84" s="6">
        <v>0.042776420232974344</v>
      </c>
      <c r="AL84" s="6">
        <v>-0.00464529775165706</v>
      </c>
      <c r="AM84" s="6">
        <v>-0.03987978689653395</v>
      </c>
      <c r="AN84" s="6">
        <v>0.004991661562815601</v>
      </c>
      <c r="AO84" s="6">
        <v>-0.07265487670969709</v>
      </c>
      <c r="AP84" s="6">
        <v>0.010785052084701971</v>
      </c>
      <c r="AQ84" s="6">
        <v>-3.187234190518332E-4</v>
      </c>
      <c r="AR84" s="6">
        <v>0.03912488106501515</v>
      </c>
      <c r="AS84" s="6">
        <v>-0.021370935700050546</v>
      </c>
      <c r="AT84" s="8"/>
      <c r="AU84" s="6">
        <v>0.02498505252183642</v>
      </c>
      <c r="AV84" s="6">
        <v>-0.02232836378262632</v>
      </c>
      <c r="AW84" s="6">
        <v>0.003421942638961311</v>
      </c>
      <c r="AX84" s="6">
        <v>-0.026377595032387634</v>
      </c>
      <c r="AY84" s="6">
        <v>-0.023443993415720267</v>
      </c>
      <c r="AZ84" s="6">
        <v>-0.06366066432451324</v>
      </c>
      <c r="BA84" s="6">
        <v>0.05309135263315104</v>
      </c>
      <c r="BB84" s="6">
        <v>-0.005318910800061046</v>
      </c>
      <c r="BC84" s="6">
        <v>-0.04053219440870125</v>
      </c>
      <c r="BD84" s="6">
        <v>0.10016337397006078</v>
      </c>
    </row>
    <row r="85">
      <c r="A85" s="2">
        <v>43799.0</v>
      </c>
      <c r="B85" s="8"/>
      <c r="C85" s="6">
        <v>-0.034870289</v>
      </c>
      <c r="D85" s="6">
        <v>-0.026197378</v>
      </c>
      <c r="E85" s="6">
        <v>5.37701E-4</v>
      </c>
      <c r="F85" s="6">
        <v>0.005671617</v>
      </c>
      <c r="G85" s="6">
        <v>0.053619195</v>
      </c>
      <c r="H85" s="6">
        <v>0.003679652</v>
      </c>
      <c r="I85" s="6">
        <v>-0.001255519</v>
      </c>
      <c r="J85" s="6">
        <v>0.020235185</v>
      </c>
      <c r="K85" s="6">
        <v>-0.019333542</v>
      </c>
      <c r="L85" s="6">
        <v>-0.002086623</v>
      </c>
      <c r="M85" s="8"/>
      <c r="N85" s="6">
        <v>-0.0212344221718711</v>
      </c>
      <c r="O85" s="6">
        <v>0.04954698506769924</v>
      </c>
      <c r="P85" s="6">
        <v>-0.04954698506769924</v>
      </c>
      <c r="Q85" s="6">
        <v>-0.007078140723957033</v>
      </c>
      <c r="R85" s="6">
        <v>0.0637032665156133</v>
      </c>
      <c r="S85" s="6">
        <v>0.0212344221718711</v>
      </c>
      <c r="T85" s="6">
        <v>-0.03539070361978516</v>
      </c>
      <c r="U85" s="6">
        <v>0.03539070361978516</v>
      </c>
      <c r="V85" s="6">
        <v>0.007078140723957033</v>
      </c>
      <c r="W85" s="6">
        <v>-0.0637032665156133</v>
      </c>
      <c r="X85" s="8"/>
      <c r="Y85" s="6">
        <v>-0.04201585780846659</v>
      </c>
      <c r="Z85" s="6">
        <v>-0.03267900051769624</v>
      </c>
      <c r="AA85" s="6">
        <v>0.004668428645385177</v>
      </c>
      <c r="AB85" s="6">
        <v>0.03267900051769624</v>
      </c>
      <c r="AC85" s="6">
        <v>0.04201585780846659</v>
      </c>
      <c r="AD85" s="6">
        <v>0.023342143226925884</v>
      </c>
      <c r="AE85" s="6">
        <v>-0.01400528593615553</v>
      </c>
      <c r="AF85" s="6">
        <v>0.01400528593615553</v>
      </c>
      <c r="AG85" s="6">
        <v>-0.004668428645385177</v>
      </c>
      <c r="AH85" s="6">
        <v>-0.023342143226925884</v>
      </c>
      <c r="AI85" s="8"/>
      <c r="AJ85" s="6">
        <v>0.03279721563078621</v>
      </c>
      <c r="AK85" s="6">
        <v>-0.03605498629876296</v>
      </c>
      <c r="AL85" s="6">
        <v>-0.00466305921352566</v>
      </c>
      <c r="AM85" s="6">
        <v>0.005926744878287152</v>
      </c>
      <c r="AN85" s="6">
        <v>-0.0046822522176194785</v>
      </c>
      <c r="AO85" s="6">
        <v>-5.273160889820878E-4</v>
      </c>
      <c r="AP85" s="6">
        <v>-0.05025676574630069</v>
      </c>
      <c r="AQ85" s="6">
        <v>0.07461189646033992</v>
      </c>
      <c r="AR85" s="6">
        <v>0.038045542817553485</v>
      </c>
      <c r="AS85" s="6">
        <v>-0.05519702022177589</v>
      </c>
      <c r="AT85" s="8"/>
      <c r="AU85" s="6">
        <v>0.04421933600153828</v>
      </c>
      <c r="AV85" s="6">
        <v>-0.05328849230153218</v>
      </c>
      <c r="AW85" s="6">
        <v>-0.022072142522889436</v>
      </c>
      <c r="AX85" s="6">
        <v>-0.015412275294268845</v>
      </c>
      <c r="AY85" s="6">
        <v>-0.0017531721195233765</v>
      </c>
      <c r="AZ85" s="6">
        <v>0.003203803116922768</v>
      </c>
      <c r="BA85" s="6">
        <v>0.008594294208152518</v>
      </c>
      <c r="BB85" s="6">
        <v>0.08523911521208499</v>
      </c>
      <c r="BC85" s="6">
        <v>-0.0025672687757470423</v>
      </c>
      <c r="BD85" s="6">
        <v>-0.04616319752473768</v>
      </c>
    </row>
    <row r="86">
      <c r="A86" s="2">
        <v>43830.0</v>
      </c>
      <c r="B86" s="8"/>
      <c r="C86" s="6">
        <v>-0.04161969</v>
      </c>
      <c r="D86" s="6">
        <v>-0.030149753</v>
      </c>
      <c r="E86" s="6">
        <v>0.001052785</v>
      </c>
      <c r="F86" s="6">
        <v>0.004721372</v>
      </c>
      <c r="G86" s="6">
        <v>0.053931813</v>
      </c>
      <c r="H86" s="6">
        <v>0.009516019</v>
      </c>
      <c r="I86" s="6">
        <v>0.001849527</v>
      </c>
      <c r="J86" s="6">
        <v>0.020863683</v>
      </c>
      <c r="K86" s="6">
        <v>-0.023550412</v>
      </c>
      <c r="L86" s="6">
        <v>0.003384656</v>
      </c>
      <c r="M86" s="8"/>
      <c r="N86" s="6">
        <v>-0.023269008167948555</v>
      </c>
      <c r="O86" s="6">
        <v>0.05429435239187997</v>
      </c>
      <c r="P86" s="6">
        <v>-0.05429435239187997</v>
      </c>
      <c r="Q86" s="6">
        <v>-0.007756336055982852</v>
      </c>
      <c r="R86" s="6">
        <v>0.06980702450384565</v>
      </c>
      <c r="S86" s="6">
        <v>0.023269008167948555</v>
      </c>
      <c r="T86" s="6">
        <v>-0.03878168027991426</v>
      </c>
      <c r="U86" s="6">
        <v>0.03878168027991426</v>
      </c>
      <c r="V86" s="6">
        <v>0.007756336055982852</v>
      </c>
      <c r="W86" s="6">
        <v>-0.06980702450384565</v>
      </c>
      <c r="X86" s="8"/>
      <c r="Y86" s="6">
        <v>-0.04782948737847005</v>
      </c>
      <c r="Z86" s="6">
        <v>-0.037200712405476705</v>
      </c>
      <c r="AA86" s="6">
        <v>-0.005314387486496673</v>
      </c>
      <c r="AB86" s="6">
        <v>0.037200712405476705</v>
      </c>
      <c r="AC86" s="6">
        <v>0.04782948737847005</v>
      </c>
      <c r="AD86" s="6">
        <v>0.026571937432483365</v>
      </c>
      <c r="AE86" s="6">
        <v>-0.01594316245949002</v>
      </c>
      <c r="AF86" s="6">
        <v>0.01594316245949002</v>
      </c>
      <c r="AG86" s="6">
        <v>0.005314387486496673</v>
      </c>
      <c r="AH86" s="6">
        <v>-0.026571937432483365</v>
      </c>
      <c r="AI86" s="8"/>
      <c r="AJ86" s="6">
        <v>0.07336487461466631</v>
      </c>
      <c r="AK86" s="6">
        <v>0.05500816564996329</v>
      </c>
      <c r="AL86" s="6">
        <v>0.0010712404842425655</v>
      </c>
      <c r="AM86" s="6">
        <v>0.02860376107011246</v>
      </c>
      <c r="AN86" s="6">
        <v>0.039289436125944335</v>
      </c>
      <c r="AO86" s="6">
        <v>0.013525012826628397</v>
      </c>
      <c r="AP86" s="6">
        <v>-0.04044411393942948</v>
      </c>
      <c r="AQ86" s="6">
        <v>-0.06770679929589012</v>
      </c>
      <c r="AR86" s="6">
        <v>-0.08560105179477188</v>
      </c>
      <c r="AS86" s="6">
        <v>-0.01711052574146583</v>
      </c>
      <c r="AT86" s="8"/>
      <c r="AU86" s="6">
        <v>0.10671808186026899</v>
      </c>
      <c r="AV86" s="6">
        <v>-0.025648663475859278</v>
      </c>
      <c r="AW86" s="6">
        <v>-0.01895211150283877</v>
      </c>
      <c r="AX86" s="6">
        <v>-0.009870084587970632</v>
      </c>
      <c r="AY86" s="6">
        <v>0.022051376323398875</v>
      </c>
      <c r="AZ86" s="6">
        <v>-0.0018216793061123133</v>
      </c>
      <c r="BA86" s="6">
        <v>-0.017604973902496737</v>
      </c>
      <c r="BB86" s="6">
        <v>-0.02707798215772393</v>
      </c>
      <c r="BC86" s="6">
        <v>0.004172875433598827</v>
      </c>
      <c r="BD86" s="6">
        <v>-0.03196683868426496</v>
      </c>
    </row>
    <row r="87">
      <c r="A87" s="2">
        <v>43861.0</v>
      </c>
      <c r="B87" s="8"/>
      <c r="C87" s="6">
        <v>-0.041597394</v>
      </c>
      <c r="D87" s="6">
        <v>-0.031818163</v>
      </c>
      <c r="E87" s="6">
        <v>0.0015678</v>
      </c>
      <c r="F87" s="6">
        <v>0.005510345</v>
      </c>
      <c r="G87" s="6">
        <v>0.051640995</v>
      </c>
      <c r="H87" s="6">
        <v>0.010138242</v>
      </c>
      <c r="I87" s="6">
        <v>0.003853964</v>
      </c>
      <c r="J87" s="6">
        <v>0.021289075</v>
      </c>
      <c r="K87" s="6">
        <v>-0.024232368</v>
      </c>
      <c r="L87" s="6">
        <v>0.003647505</v>
      </c>
      <c r="M87" s="8"/>
      <c r="N87" s="6">
        <v>-0.02085773119560509</v>
      </c>
      <c r="O87" s="6">
        <v>0.034762885326008484</v>
      </c>
      <c r="P87" s="6">
        <v>-0.034762885326008484</v>
      </c>
      <c r="Q87" s="6">
        <v>-0.006952577065201697</v>
      </c>
      <c r="R87" s="6">
        <v>0.06257319358681526</v>
      </c>
      <c r="S87" s="6">
        <v>0.02085773119560509</v>
      </c>
      <c r="T87" s="6">
        <v>-0.048668039456411884</v>
      </c>
      <c r="U87" s="6">
        <v>0.048668039456411884</v>
      </c>
      <c r="V87" s="6">
        <v>0.006952577065201697</v>
      </c>
      <c r="W87" s="6">
        <v>-0.06257319358681526</v>
      </c>
      <c r="X87" s="8"/>
      <c r="Y87" s="6">
        <v>-0.04726370455294902</v>
      </c>
      <c r="Z87" s="6">
        <v>-0.03676065909673813</v>
      </c>
      <c r="AA87" s="6">
        <v>-0.005251522728105447</v>
      </c>
      <c r="AB87" s="6">
        <v>0.026257613640527235</v>
      </c>
      <c r="AC87" s="6">
        <v>0.04726370455294902</v>
      </c>
      <c r="AD87" s="6">
        <v>0.03676065909673813</v>
      </c>
      <c r="AE87" s="6">
        <v>-0.026257613640527235</v>
      </c>
      <c r="AF87" s="6">
        <v>0.01575456818431634</v>
      </c>
      <c r="AG87" s="6">
        <v>0.005251522728105447</v>
      </c>
      <c r="AH87" s="6">
        <v>-0.01575456818431634</v>
      </c>
      <c r="AI87" s="8"/>
      <c r="AJ87" s="6">
        <v>-0.09842431652281641</v>
      </c>
      <c r="AK87" s="6">
        <v>-0.014127396781002726</v>
      </c>
      <c r="AL87" s="6">
        <v>0.030567729549282007</v>
      </c>
      <c r="AM87" s="6">
        <v>-3.8843834871961125E-4</v>
      </c>
      <c r="AN87" s="6">
        <v>-0.03669674814461943</v>
      </c>
      <c r="AO87" s="6">
        <v>0.017904797744562263</v>
      </c>
      <c r="AP87" s="6">
        <v>-0.013134632901547458</v>
      </c>
      <c r="AQ87" s="6">
        <v>0.024549175188439378</v>
      </c>
      <c r="AR87" s="6">
        <v>0.0616875933516112</v>
      </c>
      <c r="AS87" s="6">
        <v>0.02806223686481077</v>
      </c>
      <c r="AT87" s="8"/>
      <c r="AU87" s="6">
        <v>-0.01129997695485016</v>
      </c>
      <c r="AV87" s="6">
        <v>-0.06558631355686317</v>
      </c>
      <c r="AW87" s="6">
        <v>-0.0022840543182955564</v>
      </c>
      <c r="AX87" s="6">
        <v>-0.00207091348398559</v>
      </c>
      <c r="AY87" s="6">
        <v>0.08314648241612972</v>
      </c>
      <c r="AZ87" s="6">
        <v>0.022073193365913586</v>
      </c>
      <c r="BA87" s="6">
        <v>0.027481971875302325</v>
      </c>
      <c r="BB87" s="6">
        <v>-0.02927849862844098</v>
      </c>
      <c r="BC87" s="6">
        <v>0.0021277540059466303</v>
      </c>
      <c r="BD87" s="6">
        <v>-0.024309644720856744</v>
      </c>
    </row>
    <row r="88">
      <c r="A88" s="2">
        <v>43890.0</v>
      </c>
      <c r="B88" s="8"/>
      <c r="C88" s="6">
        <v>-0.040142391</v>
      </c>
      <c r="D88" s="6">
        <v>-0.038397576</v>
      </c>
      <c r="E88" s="6">
        <v>0.002959749</v>
      </c>
      <c r="F88" s="6">
        <v>0.007554434</v>
      </c>
      <c r="G88" s="6">
        <v>0.051564621</v>
      </c>
      <c r="H88" s="6">
        <v>0.015528222</v>
      </c>
      <c r="I88" s="6">
        <v>0.00127499</v>
      </c>
      <c r="J88" s="6">
        <v>0.017502496</v>
      </c>
      <c r="K88" s="6">
        <v>-0.023622573</v>
      </c>
      <c r="L88" s="6">
        <v>0.005778028</v>
      </c>
      <c r="M88" s="8"/>
      <c r="N88" s="6">
        <v>-0.025089853205880808</v>
      </c>
      <c r="O88" s="6">
        <v>0.05854299081372189</v>
      </c>
      <c r="P88" s="6">
        <v>-0.041816422009801346</v>
      </c>
      <c r="Q88" s="6">
        <v>0.008363284401960271</v>
      </c>
      <c r="R88" s="6">
        <v>0.07526955961764242</v>
      </c>
      <c r="S88" s="6">
        <v>0.041816422009801346</v>
      </c>
      <c r="T88" s="6">
        <v>-0.07526955961764242</v>
      </c>
      <c r="U88" s="6">
        <v>0.025089853205880808</v>
      </c>
      <c r="V88" s="6">
        <v>-0.008363284401960271</v>
      </c>
      <c r="W88" s="6">
        <v>-0.05854299081372189</v>
      </c>
      <c r="X88" s="8"/>
      <c r="Y88" s="6">
        <v>-0.04665179277264838</v>
      </c>
      <c r="Z88" s="6">
        <v>-0.03628472771205985</v>
      </c>
      <c r="AA88" s="6">
        <v>-0.005183532530294265</v>
      </c>
      <c r="AB88" s="6">
        <v>0.025917662651471326</v>
      </c>
      <c r="AC88" s="6">
        <v>0.04665179277264838</v>
      </c>
      <c r="AD88" s="6">
        <v>0.03628472771205985</v>
      </c>
      <c r="AE88" s="6">
        <v>-0.015550597590882793</v>
      </c>
      <c r="AF88" s="6">
        <v>0.015550597590882793</v>
      </c>
      <c r="AG88" s="6">
        <v>0.005183532530294265</v>
      </c>
      <c r="AH88" s="6">
        <v>-0.025917662651471326</v>
      </c>
      <c r="AI88" s="8"/>
      <c r="AJ88" s="6">
        <v>0.01892602923764217</v>
      </c>
      <c r="AK88" s="6">
        <v>-0.006590133971651627</v>
      </c>
      <c r="AL88" s="6">
        <v>-0.00992665484022586</v>
      </c>
      <c r="AM88" s="6">
        <v>0.005637684779591777</v>
      </c>
      <c r="AN88" s="6">
        <v>-0.05057943714384724</v>
      </c>
      <c r="AO88" s="6">
        <v>0.06492251727119784</v>
      </c>
      <c r="AP88" s="6">
        <v>-0.027443619521705997</v>
      </c>
      <c r="AQ88" s="6">
        <v>-0.025838615194234034</v>
      </c>
      <c r="AR88" s="6">
        <v>0.028146950862050858</v>
      </c>
      <c r="AS88" s="6">
        <v>0.0027452785211821208</v>
      </c>
      <c r="AT88" s="8"/>
      <c r="AU88" s="6">
        <v>-0.04010808348224258</v>
      </c>
      <c r="AV88" s="6">
        <v>-0.0456278281145753</v>
      </c>
      <c r="AW88" s="6">
        <v>-0.010425035767294148</v>
      </c>
      <c r="AX88" s="6">
        <v>-0.005228199331380106</v>
      </c>
      <c r="AY88" s="6">
        <v>-0.024685393385056677</v>
      </c>
      <c r="AZ88" s="6">
        <v>0.09431001686257272</v>
      </c>
      <c r="BA88" s="6">
        <v>0.031004130570695745</v>
      </c>
      <c r="BB88" s="6">
        <v>-0.02518666591587085</v>
      </c>
      <c r="BC88" s="6">
        <v>0.003642007979590877</v>
      </c>
      <c r="BD88" s="6">
        <v>0.022305050583560717</v>
      </c>
    </row>
    <row r="89">
      <c r="A89" s="2">
        <v>43921.0</v>
      </c>
      <c r="B89" s="8"/>
      <c r="C89" s="6">
        <v>-0.005940573</v>
      </c>
      <c r="D89" s="6">
        <v>-0.026488039</v>
      </c>
      <c r="E89" s="6">
        <v>0.00542568</v>
      </c>
      <c r="F89" s="6">
        <v>0.010273853</v>
      </c>
      <c r="G89" s="6">
        <v>0.06207052</v>
      </c>
      <c r="H89" s="6">
        <v>-0.012950045</v>
      </c>
      <c r="I89" s="6">
        <v>-0.014877373</v>
      </c>
      <c r="J89" s="6">
        <v>0.027691212</v>
      </c>
      <c r="K89" s="6">
        <v>-0.035893992</v>
      </c>
      <c r="L89" s="6">
        <v>-0.009311245</v>
      </c>
      <c r="M89" s="8"/>
      <c r="N89" s="6">
        <v>-0.025908835166152926</v>
      </c>
      <c r="O89" s="6">
        <v>0.07772650549845878</v>
      </c>
      <c r="P89" s="6">
        <v>-0.04318139194358821</v>
      </c>
      <c r="Q89" s="6">
        <v>0.008636278388717642</v>
      </c>
      <c r="R89" s="6">
        <v>0.04318139194358821</v>
      </c>
      <c r="S89" s="6">
        <v>0.025908835166152926</v>
      </c>
      <c r="T89" s="6">
        <v>-0.0604539487210235</v>
      </c>
      <c r="U89" s="6">
        <v>0.0604539487210235</v>
      </c>
      <c r="V89" s="6">
        <v>-0.008636278388717642</v>
      </c>
      <c r="W89" s="6">
        <v>-0.07772650549845878</v>
      </c>
      <c r="X89" s="8"/>
      <c r="Y89" s="6">
        <v>-0.047754022904955964</v>
      </c>
      <c r="Z89" s="6">
        <v>-0.03714201781496575</v>
      </c>
      <c r="AA89" s="6">
        <v>-0.005306002544995107</v>
      </c>
      <c r="AB89" s="6">
        <v>0.026530012724975537</v>
      </c>
      <c r="AC89" s="6">
        <v>0.047754022904955964</v>
      </c>
      <c r="AD89" s="6">
        <v>0.03714201781496575</v>
      </c>
      <c r="AE89" s="6">
        <v>-0.01591800763498532</v>
      </c>
      <c r="AF89" s="6">
        <v>0.01591800763498532</v>
      </c>
      <c r="AG89" s="6">
        <v>0.005306002544995107</v>
      </c>
      <c r="AH89" s="6">
        <v>-0.026530012724975537</v>
      </c>
      <c r="AI89" s="8"/>
      <c r="AJ89" s="6">
        <v>0.03076644706452685</v>
      </c>
      <c r="AK89" s="6">
        <v>-0.015359740888120305</v>
      </c>
      <c r="AL89" s="6">
        <v>0.0196895067495769</v>
      </c>
      <c r="AM89" s="6">
        <v>0.006839596093010849</v>
      </c>
      <c r="AN89" s="6">
        <v>0.03000155596428918</v>
      </c>
      <c r="AO89" s="6">
        <v>-0.05089132277020557</v>
      </c>
      <c r="AP89" s="6">
        <v>-0.0036536486493178883</v>
      </c>
      <c r="AQ89" s="6">
        <v>0.029265850907505175</v>
      </c>
      <c r="AR89" s="6">
        <v>-0.004142962026569539</v>
      </c>
      <c r="AS89" s="6">
        <v>-0.04251528244469563</v>
      </c>
      <c r="AT89" s="8"/>
      <c r="AU89" s="6">
        <v>0.019058054485982287</v>
      </c>
      <c r="AV89" s="6">
        <v>0.025827172473141848</v>
      </c>
      <c r="AW89" s="6">
        <v>0.015288940295713531</v>
      </c>
      <c r="AX89" s="6">
        <v>9.082214972593727E-4</v>
      </c>
      <c r="AY89" s="6">
        <v>0.031562466992078646</v>
      </c>
      <c r="AZ89" s="6">
        <v>-0.0766977835894838</v>
      </c>
      <c r="BA89" s="6">
        <v>-0.014532908379230568</v>
      </c>
      <c r="BB89" s="6">
        <v>0.016891305377870463</v>
      </c>
      <c r="BC89" s="6">
        <v>-0.005185792148788664</v>
      </c>
      <c r="BD89" s="6">
        <v>-0.01311967700454359</v>
      </c>
    </row>
    <row r="90">
      <c r="A90" s="2">
        <v>43951.0</v>
      </c>
      <c r="B90" s="8"/>
      <c r="C90" s="6">
        <v>0.011489021</v>
      </c>
      <c r="D90" s="6">
        <v>-0.011773516</v>
      </c>
      <c r="E90" s="6">
        <v>-2.67377E-4</v>
      </c>
      <c r="F90" s="6">
        <v>0.019138048</v>
      </c>
      <c r="G90" s="6">
        <v>0.060543022</v>
      </c>
      <c r="H90" s="6">
        <v>-0.035590455</v>
      </c>
      <c r="I90" s="6">
        <v>-0.022349233</v>
      </c>
      <c r="J90" s="6">
        <v>0.017350148</v>
      </c>
      <c r="K90" s="6">
        <v>-0.049602433</v>
      </c>
      <c r="L90" s="6">
        <v>0.011062776</v>
      </c>
      <c r="M90" s="8"/>
      <c r="N90" s="6">
        <v>-0.0382585687139567</v>
      </c>
      <c r="O90" s="6">
        <v>0.06886542368512205</v>
      </c>
      <c r="P90" s="6">
        <v>-0.02295514122837402</v>
      </c>
      <c r="Q90" s="6">
        <v>-0.007651713742791341</v>
      </c>
      <c r="R90" s="6">
        <v>0.0382585687139567</v>
      </c>
      <c r="S90" s="6">
        <v>0.02295514122837402</v>
      </c>
      <c r="T90" s="6">
        <v>-0.053561996199539386</v>
      </c>
      <c r="U90" s="6">
        <v>0.053561996199539386</v>
      </c>
      <c r="V90" s="6">
        <v>0.007651713742791341</v>
      </c>
      <c r="W90" s="6">
        <v>-0.06886542368512205</v>
      </c>
      <c r="X90" s="8"/>
      <c r="Y90" s="6">
        <v>-0.015703401067981588</v>
      </c>
      <c r="Z90" s="6">
        <v>-0.04711020320394476</v>
      </c>
      <c r="AA90" s="6">
        <v>-0.005234467022660529</v>
      </c>
      <c r="AB90" s="6">
        <v>0.015703401067981588</v>
      </c>
      <c r="AC90" s="6">
        <v>0.04711020320394476</v>
      </c>
      <c r="AD90" s="6">
        <v>0.03664126915862371</v>
      </c>
      <c r="AE90" s="6">
        <v>-0.026172335113302646</v>
      </c>
      <c r="AF90" s="6">
        <v>0.026172335113302646</v>
      </c>
      <c r="AG90" s="6">
        <v>0.005234467022660529</v>
      </c>
      <c r="AH90" s="6">
        <v>-0.03664126915862371</v>
      </c>
      <c r="AI90" s="8"/>
      <c r="AJ90" s="6">
        <v>-0.02095118711481454</v>
      </c>
      <c r="AK90" s="6">
        <v>-0.022155602669762433</v>
      </c>
      <c r="AL90" s="6">
        <v>0.016424800434188903</v>
      </c>
      <c r="AM90" s="6">
        <v>-0.016381215197467373</v>
      </c>
      <c r="AN90" s="6">
        <v>0.030352624504426724</v>
      </c>
      <c r="AO90" s="6">
        <v>0.002749294432399947</v>
      </c>
      <c r="AP90" s="6">
        <v>-0.01597599889962729</v>
      </c>
      <c r="AQ90" s="6">
        <v>0.04890861010708227</v>
      </c>
      <c r="AR90" s="6">
        <v>0.02518289464485999</v>
      </c>
      <c r="AS90" s="6">
        <v>-0.048154220241286225</v>
      </c>
      <c r="AT90" s="8"/>
      <c r="AU90" s="6">
        <v>0.018832434510097366</v>
      </c>
      <c r="AV90" s="6">
        <v>-0.025970296893742386</v>
      </c>
      <c r="AW90" s="6">
        <v>-0.013143046355445255</v>
      </c>
      <c r="AX90" s="6">
        <v>-0.02050638048488346</v>
      </c>
      <c r="AY90" s="6">
        <v>0.030796057273612773</v>
      </c>
      <c r="AZ90" s="6">
        <v>-0.04601438927417038</v>
      </c>
      <c r="BA90" s="6">
        <v>-0.03509290259326924</v>
      </c>
      <c r="BB90" s="6">
        <v>0.0705872003182921</v>
      </c>
      <c r="BC90" s="6">
        <v>0.0034375018779240164</v>
      </c>
      <c r="BD90" s="6">
        <v>0.01707382162158461</v>
      </c>
    </row>
    <row r="91">
      <c r="A91" s="2">
        <v>43982.0</v>
      </c>
      <c r="B91" s="8"/>
      <c r="C91" s="6">
        <v>0.011276312</v>
      </c>
      <c r="D91" s="6">
        <v>-0.015879247</v>
      </c>
      <c r="E91" s="6">
        <v>-3.05037E-4</v>
      </c>
      <c r="F91" s="6">
        <v>0.023450319</v>
      </c>
      <c r="G91" s="6">
        <v>0.060665647</v>
      </c>
      <c r="H91" s="6">
        <v>-0.033845087</v>
      </c>
      <c r="I91" s="6">
        <v>-0.022887601</v>
      </c>
      <c r="J91" s="6">
        <v>0.017999272</v>
      </c>
      <c r="K91" s="6">
        <v>-0.047575399</v>
      </c>
      <c r="L91" s="6">
        <v>0.00710082</v>
      </c>
      <c r="M91" s="8"/>
      <c r="N91" s="6">
        <v>-0.006836439180592053</v>
      </c>
      <c r="O91" s="6">
        <v>0.04785507426414437</v>
      </c>
      <c r="P91" s="6">
        <v>-0.020509317541776158</v>
      </c>
      <c r="Q91" s="6">
        <v>-0.03418219590296026</v>
      </c>
      <c r="R91" s="6">
        <v>0.061527952625328466</v>
      </c>
      <c r="S91" s="6">
        <v>0.03418219590296026</v>
      </c>
      <c r="T91" s="6">
        <v>-0.04785507426414437</v>
      </c>
      <c r="U91" s="6">
        <v>0.020509317541776158</v>
      </c>
      <c r="V91" s="6">
        <v>0.006836439180592053</v>
      </c>
      <c r="W91" s="6">
        <v>-0.061527952625328466</v>
      </c>
      <c r="X91" s="8"/>
      <c r="Y91" s="6">
        <v>-0.015438904835348493</v>
      </c>
      <c r="Z91" s="6">
        <v>-0.03602411128247982</v>
      </c>
      <c r="AA91" s="6">
        <v>-0.005146301611782832</v>
      </c>
      <c r="AB91" s="6">
        <v>0.025731508058914155</v>
      </c>
      <c r="AC91" s="6">
        <v>0.04631671450604548</v>
      </c>
      <c r="AD91" s="6">
        <v>0.015438904835348493</v>
      </c>
      <c r="AE91" s="6">
        <v>-0.025731508058914155</v>
      </c>
      <c r="AF91" s="6">
        <v>0.03602411128247982</v>
      </c>
      <c r="AG91" s="6">
        <v>0.005146301611782832</v>
      </c>
      <c r="AH91" s="6">
        <v>-0.04631671450604548</v>
      </c>
      <c r="AI91" s="8"/>
      <c r="AJ91" s="6">
        <v>-0.008893093888758856</v>
      </c>
      <c r="AK91" s="6">
        <v>0.0020663568995780554</v>
      </c>
      <c r="AL91" s="6">
        <v>0.052857202567055686</v>
      </c>
      <c r="AM91" s="6">
        <v>0.012283247395221488</v>
      </c>
      <c r="AN91" s="6">
        <v>-0.006287049195467113</v>
      </c>
      <c r="AO91" s="6">
        <v>-0.05394628082105375</v>
      </c>
      <c r="AP91" s="6">
        <v>-0.03938280715059269</v>
      </c>
      <c r="AQ91" s="6">
        <v>0.05953210577315569</v>
      </c>
      <c r="AR91" s="6">
        <v>0.025813568864003586</v>
      </c>
      <c r="AS91" s="6">
        <v>-0.04404325044314211</v>
      </c>
      <c r="AT91" s="8"/>
      <c r="AU91" s="6">
        <v>-0.04684143959213601</v>
      </c>
      <c r="AV91" s="6">
        <v>-0.008618824640251824</v>
      </c>
      <c r="AW91" s="6">
        <v>0.0479751399168666</v>
      </c>
      <c r="AX91" s="6">
        <v>-0.011638652611865842</v>
      </c>
      <c r="AY91" s="6">
        <v>0.015243718089233152</v>
      </c>
      <c r="AZ91" s="6">
        <v>-0.054530625650853405</v>
      </c>
      <c r="BA91" s="6">
        <v>0.00357464259867044</v>
      </c>
      <c r="BB91" s="6">
        <v>0.06363236207161302</v>
      </c>
      <c r="BC91" s="6">
        <v>-0.004325822725048258</v>
      </c>
      <c r="BD91" s="6">
        <v>-0.004470497456227779</v>
      </c>
    </row>
    <row r="92">
      <c r="A92" s="2">
        <v>44012.0</v>
      </c>
      <c r="B92" s="8"/>
      <c r="C92" s="6">
        <v>0.012493229</v>
      </c>
      <c r="D92" s="6">
        <v>-0.015271797</v>
      </c>
      <c r="E92" s="6">
        <v>0.001312385</v>
      </c>
      <c r="F92" s="6">
        <v>0.019445952</v>
      </c>
      <c r="G92" s="6">
        <v>0.060845002</v>
      </c>
      <c r="H92" s="6">
        <v>-0.032814174</v>
      </c>
      <c r="I92" s="6">
        <v>-0.021643911</v>
      </c>
      <c r="J92" s="6">
        <v>0.015599926</v>
      </c>
      <c r="K92" s="6">
        <v>-0.043501733</v>
      </c>
      <c r="L92" s="6">
        <v>0.003535121</v>
      </c>
      <c r="M92" s="8"/>
      <c r="N92" s="6">
        <v>-0.008055715763058585</v>
      </c>
      <c r="O92" s="6">
        <v>0.07250144186752724</v>
      </c>
      <c r="P92" s="6">
        <v>-0.024167147289175753</v>
      </c>
      <c r="Q92" s="6">
        <v>-0.04027857881529292</v>
      </c>
      <c r="R92" s="6">
        <v>0.05639001034141009</v>
      </c>
      <c r="S92" s="6">
        <v>0.04027857881529292</v>
      </c>
      <c r="T92" s="6">
        <v>-0.05639001034141009</v>
      </c>
      <c r="U92" s="6">
        <v>0.008055715763058585</v>
      </c>
      <c r="V92" s="6">
        <v>0.024167147289175753</v>
      </c>
      <c r="W92" s="6">
        <v>-0.07250144186752724</v>
      </c>
      <c r="X92" s="8"/>
      <c r="Y92" s="6">
        <v>-0.004911942469441665</v>
      </c>
      <c r="Z92" s="6">
        <v>-0.024559712347208322</v>
      </c>
      <c r="AA92" s="6">
        <v>0.014735827408324994</v>
      </c>
      <c r="AB92" s="6">
        <v>0.004911942469441665</v>
      </c>
      <c r="AC92" s="6">
        <v>0.03438359728609165</v>
      </c>
      <c r="AD92" s="6">
        <v>-0.014735827408324994</v>
      </c>
      <c r="AE92" s="6">
        <v>-0.03438359728609165</v>
      </c>
      <c r="AF92" s="6">
        <v>0.044207482224974975</v>
      </c>
      <c r="AG92" s="6">
        <v>0.024559712347208322</v>
      </c>
      <c r="AH92" s="6">
        <v>-0.044207482224974975</v>
      </c>
      <c r="AI92" s="8"/>
      <c r="AJ92" s="6">
        <v>-0.027165146808249708</v>
      </c>
      <c r="AK92" s="6">
        <v>0.05568073501254465</v>
      </c>
      <c r="AL92" s="6">
        <v>-0.038819608180787474</v>
      </c>
      <c r="AM92" s="6">
        <v>-0.04916989529721438</v>
      </c>
      <c r="AN92" s="6">
        <v>-0.015669425649086632</v>
      </c>
      <c r="AO92" s="6">
        <v>0.03581495809595499</v>
      </c>
      <c r="AP92" s="6">
        <v>-0.11005070225274721</v>
      </c>
      <c r="AQ92" s="6">
        <v>0.039751806958948865</v>
      </c>
      <c r="AR92" s="6">
        <v>0.055671700901968435</v>
      </c>
      <c r="AS92" s="6">
        <v>0.05395557721866851</v>
      </c>
      <c r="AT92" s="8"/>
      <c r="AU92" s="6">
        <v>-0.028188388840043353</v>
      </c>
      <c r="AV92" s="6">
        <v>-0.0010343666017660525</v>
      </c>
      <c r="AW92" s="6">
        <v>0.012588909854591022</v>
      </c>
      <c r="AX92" s="6">
        <v>-0.00623260550138162</v>
      </c>
      <c r="AY92" s="6">
        <v>0.025403898782531194</v>
      </c>
      <c r="AZ92" s="6">
        <v>-0.08203105581283736</v>
      </c>
      <c r="BA92" s="6">
        <v>-0.0388178125985215</v>
      </c>
      <c r="BB92" s="6">
        <v>0.06061263823009329</v>
      </c>
      <c r="BC92" s="6">
        <v>-9.65979652521226E-4</v>
      </c>
      <c r="BD92" s="6">
        <v>0.05866476213985586</v>
      </c>
    </row>
    <row r="93">
      <c r="A93" s="2">
        <v>44043.0</v>
      </c>
      <c r="B93" s="8"/>
      <c r="C93" s="6">
        <v>0.01337348</v>
      </c>
      <c r="D93" s="6">
        <v>-0.012853965</v>
      </c>
      <c r="E93" s="6">
        <v>-3.50367E-5</v>
      </c>
      <c r="F93" s="6">
        <v>0.018166475</v>
      </c>
      <c r="G93" s="6">
        <v>0.060776256</v>
      </c>
      <c r="H93" s="6">
        <v>-0.03313479</v>
      </c>
      <c r="I93" s="6">
        <v>-0.023241799</v>
      </c>
      <c r="J93" s="6">
        <v>0.015852031</v>
      </c>
      <c r="K93" s="6">
        <v>-0.045351891</v>
      </c>
      <c r="L93" s="6">
        <v>0.006449241</v>
      </c>
      <c r="M93" s="8"/>
      <c r="N93" s="6">
        <v>-0.006576472954420742</v>
      </c>
      <c r="O93" s="6">
        <v>0.04603531068094519</v>
      </c>
      <c r="P93" s="6">
        <v>-0.019729418863262224</v>
      </c>
      <c r="Q93" s="6">
        <v>-0.032882364772103705</v>
      </c>
      <c r="R93" s="6">
        <v>0.032882364772103705</v>
      </c>
      <c r="S93" s="6">
        <v>0.019729418863262224</v>
      </c>
      <c r="T93" s="6">
        <v>-0.04603531068094519</v>
      </c>
      <c r="U93" s="6">
        <v>0.059188256589786666</v>
      </c>
      <c r="V93" s="6">
        <v>0.006576472954420742</v>
      </c>
      <c r="W93" s="6">
        <v>-0.059188256589786666</v>
      </c>
      <c r="X93" s="8"/>
      <c r="Y93" s="6">
        <v>0.004600530117667456</v>
      </c>
      <c r="Z93" s="6">
        <v>-0.02300265058833728</v>
      </c>
      <c r="AA93" s="6">
        <v>0.013801590353002368</v>
      </c>
      <c r="AB93" s="6">
        <v>-0.004600530117667456</v>
      </c>
      <c r="AC93" s="6">
        <v>0.032203710823672196</v>
      </c>
      <c r="AD93" s="6">
        <v>-0.013801590353002368</v>
      </c>
      <c r="AE93" s="6">
        <v>-0.032203710823672196</v>
      </c>
      <c r="AF93" s="6">
        <v>0.0414047710590071</v>
      </c>
      <c r="AG93" s="6">
        <v>0.02300265058833728</v>
      </c>
      <c r="AH93" s="6">
        <v>-0.0414047710590071</v>
      </c>
      <c r="AI93" s="8"/>
      <c r="AJ93" s="6">
        <v>0.009270502180293662</v>
      </c>
      <c r="AK93" s="6">
        <v>-0.04764870677476936</v>
      </c>
      <c r="AL93" s="6">
        <v>0.01877951878438723</v>
      </c>
      <c r="AM93" s="6">
        <v>-0.010805199839790825</v>
      </c>
      <c r="AN93" s="6">
        <v>-0.01550984918020608</v>
      </c>
      <c r="AO93" s="6">
        <v>0.0568588135032589</v>
      </c>
      <c r="AP93" s="6">
        <v>0.004331959970894156</v>
      </c>
      <c r="AQ93" s="6">
        <v>0.026771233173339987</v>
      </c>
      <c r="AR93" s="6">
        <v>0.02430376777325707</v>
      </c>
      <c r="AS93" s="6">
        <v>-0.06635203959066474</v>
      </c>
      <c r="AT93" s="8"/>
      <c r="AU93" s="6">
        <v>-0.019774637177635477</v>
      </c>
      <c r="AV93" s="6">
        <v>-0.05140933013198088</v>
      </c>
      <c r="AW93" s="6">
        <v>0.017522191974861066</v>
      </c>
      <c r="AX93" s="6">
        <v>1.7596350501130847E-4</v>
      </c>
      <c r="AY93" s="6">
        <v>0.012998184850359907</v>
      </c>
      <c r="AZ93" s="6">
        <v>0.035581543868695</v>
      </c>
      <c r="BA93" s="6">
        <v>0.003551595238722256</v>
      </c>
      <c r="BB93" s="6">
        <v>0.042628452559407996</v>
      </c>
      <c r="BC93" s="6">
        <v>0.0037778892406978913</v>
      </c>
      <c r="BD93" s="6">
        <v>-0.04505185392813895</v>
      </c>
    </row>
    <row r="94">
      <c r="A94" s="2">
        <v>44074.0</v>
      </c>
      <c r="B94" s="8"/>
      <c r="C94" s="6">
        <v>0.013547226</v>
      </c>
      <c r="D94" s="6">
        <v>-0.015359817</v>
      </c>
      <c r="E94" s="6">
        <v>0.001263378</v>
      </c>
      <c r="F94" s="6">
        <v>0.018735459</v>
      </c>
      <c r="G94" s="6">
        <v>0.062931551</v>
      </c>
      <c r="H94" s="6">
        <v>-0.027685878</v>
      </c>
      <c r="I94" s="6">
        <v>-0.028003663</v>
      </c>
      <c r="J94" s="6">
        <v>0.013998848</v>
      </c>
      <c r="K94" s="6">
        <v>-0.045843991</v>
      </c>
      <c r="L94" s="6">
        <v>0.006416888</v>
      </c>
      <c r="M94" s="8"/>
      <c r="N94" s="6">
        <v>-0.008310270819807366</v>
      </c>
      <c r="O94" s="6">
        <v>0.07479243737826628</v>
      </c>
      <c r="P94" s="6">
        <v>0.008310270819807366</v>
      </c>
      <c r="Q94" s="6">
        <v>-0.041551354099036826</v>
      </c>
      <c r="R94" s="6">
        <v>0.058171895738651565</v>
      </c>
      <c r="S94" s="6">
        <v>0.024930812459422098</v>
      </c>
      <c r="T94" s="6">
        <v>-0.058171895738651565</v>
      </c>
      <c r="U94" s="6">
        <v>-0.024930812459422098</v>
      </c>
      <c r="V94" s="6">
        <v>0.041551354099036826</v>
      </c>
      <c r="W94" s="6">
        <v>-0.07479243737826628</v>
      </c>
      <c r="X94" s="8"/>
      <c r="Y94" s="6">
        <v>0.004569204898584172</v>
      </c>
      <c r="Z94" s="6">
        <v>-0.02284602449292086</v>
      </c>
      <c r="AA94" s="6">
        <v>0.013707614695752515</v>
      </c>
      <c r="AB94" s="6">
        <v>-0.004569204898584172</v>
      </c>
      <c r="AC94" s="6">
        <v>0.0319844342900892</v>
      </c>
      <c r="AD94" s="6">
        <v>-0.013707614695752515</v>
      </c>
      <c r="AE94" s="6">
        <v>-0.0319844342900892</v>
      </c>
      <c r="AF94" s="6">
        <v>0.04112284408725754</v>
      </c>
      <c r="AG94" s="6">
        <v>0.02284602449292086</v>
      </c>
      <c r="AH94" s="6">
        <v>-0.04112284408725754</v>
      </c>
      <c r="AI94" s="8"/>
      <c r="AJ94" s="6">
        <v>0.005409151068240388</v>
      </c>
      <c r="AK94" s="6">
        <v>-0.0049574490410103185</v>
      </c>
      <c r="AL94" s="6">
        <v>0.001561559331874595</v>
      </c>
      <c r="AM94" s="6">
        <v>-0.007855756995081212</v>
      </c>
      <c r="AN94" s="6">
        <v>0.02994712520666966</v>
      </c>
      <c r="AO94" s="6">
        <v>-0.03853823309273003</v>
      </c>
      <c r="AP94" s="6">
        <v>9.033840084755002E-4</v>
      </c>
      <c r="AQ94" s="6">
        <v>0.025662711939823384</v>
      </c>
      <c r="AR94" s="6">
        <v>0.0401032784193652</v>
      </c>
      <c r="AS94" s="6">
        <v>-0.052235770845627104</v>
      </c>
      <c r="AT94" s="8"/>
      <c r="AU94" s="6">
        <v>-0.028996684349860496</v>
      </c>
      <c r="AV94" s="6">
        <v>-0.03467011154747244</v>
      </c>
      <c r="AW94" s="6">
        <v>0.012982903810828965</v>
      </c>
      <c r="AX94" s="6">
        <v>-0.013252541107125922</v>
      </c>
      <c r="AY94" s="6">
        <v>0.02664991431099814</v>
      </c>
      <c r="AZ94" s="6">
        <v>-0.022861484100366685</v>
      </c>
      <c r="BA94" s="6">
        <v>0.020803753978180805</v>
      </c>
      <c r="BB94" s="6">
        <v>0.03992119270541899</v>
      </c>
      <c r="BC94" s="6">
        <v>0.03572445801397726</v>
      </c>
      <c r="BD94" s="6">
        <v>-0.036301401714578595</v>
      </c>
    </row>
    <row r="95">
      <c r="A95" s="2">
        <v>44104.0</v>
      </c>
      <c r="B95" s="8"/>
      <c r="C95" s="6">
        <v>0.01408233</v>
      </c>
      <c r="D95" s="6">
        <v>-0.016029332</v>
      </c>
      <c r="E95" s="6">
        <v>5.95609E-5</v>
      </c>
      <c r="F95" s="6">
        <v>0.015996547</v>
      </c>
      <c r="G95" s="6">
        <v>0.062695098</v>
      </c>
      <c r="H95" s="6">
        <v>-0.028976231</v>
      </c>
      <c r="I95" s="6">
        <v>-0.028186758</v>
      </c>
      <c r="J95" s="6">
        <v>0.013927372</v>
      </c>
      <c r="K95" s="6">
        <v>-0.046211932</v>
      </c>
      <c r="L95" s="6">
        <v>0.012643345</v>
      </c>
      <c r="M95" s="8"/>
      <c r="N95" s="6">
        <v>0.02218786155878848</v>
      </c>
      <c r="O95" s="6">
        <v>0.06656358467636544</v>
      </c>
      <c r="P95" s="6">
        <v>-0.007395953852929494</v>
      </c>
      <c r="Q95" s="6">
        <v>-0.036979769264647466</v>
      </c>
      <c r="R95" s="6">
        <v>0.05177167697050645</v>
      </c>
      <c r="S95" s="6">
        <v>0.007395953852929494</v>
      </c>
      <c r="T95" s="6">
        <v>-0.05177167697050645</v>
      </c>
      <c r="U95" s="6">
        <v>-0.02218786155878848</v>
      </c>
      <c r="V95" s="6">
        <v>0.036979769264647466</v>
      </c>
      <c r="W95" s="6">
        <v>-0.06656358467636544</v>
      </c>
      <c r="X95" s="8"/>
      <c r="Y95" s="6">
        <v>0.004567719574620202</v>
      </c>
      <c r="Z95" s="6">
        <v>-0.022838597873101007</v>
      </c>
      <c r="AA95" s="6">
        <v>0.013703158723860605</v>
      </c>
      <c r="AB95" s="6">
        <v>-0.004567719574620202</v>
      </c>
      <c r="AC95" s="6">
        <v>0.03197403702234142</v>
      </c>
      <c r="AD95" s="6">
        <v>-0.013703158723860605</v>
      </c>
      <c r="AE95" s="6">
        <v>-0.03197403702234142</v>
      </c>
      <c r="AF95" s="6">
        <v>0.04110947617158181</v>
      </c>
      <c r="AG95" s="6">
        <v>0.022838597873101007</v>
      </c>
      <c r="AH95" s="6">
        <v>-0.04110947617158181</v>
      </c>
      <c r="AI95" s="8"/>
      <c r="AJ95" s="6">
        <v>0.03558851137787775</v>
      </c>
      <c r="AK95" s="6">
        <v>0.030578175376784825</v>
      </c>
      <c r="AL95" s="6">
        <v>-0.021850093639520275</v>
      </c>
      <c r="AM95" s="6">
        <v>-0.030034884662928397</v>
      </c>
      <c r="AN95" s="6">
        <v>0.022252634580843172</v>
      </c>
      <c r="AO95" s="6">
        <v>-0.061213415301764745</v>
      </c>
      <c r="AP95" s="6">
        <v>-0.011496566997539186</v>
      </c>
      <c r="AQ95" s="6">
        <v>-0.02153858251843017</v>
      </c>
      <c r="AR95" s="6">
        <v>-0.003360561156649864</v>
      </c>
      <c r="AS95" s="6">
        <v>0.0610747829413269</v>
      </c>
      <c r="AT95" s="8"/>
      <c r="AU95" s="6">
        <v>0.004111620241946614</v>
      </c>
      <c r="AV95" s="6">
        <v>0.013459141730595352</v>
      </c>
      <c r="AW95" s="6">
        <v>-0.01886766142514259</v>
      </c>
      <c r="AX95" s="6">
        <v>-0.010911298810712084</v>
      </c>
      <c r="AY95" s="6">
        <v>-0.005591699803485006</v>
      </c>
      <c r="AZ95" s="6">
        <v>-0.037308290824250606</v>
      </c>
      <c r="BA95" s="6">
        <v>0.03205749933064073</v>
      </c>
      <c r="BB95" s="6">
        <v>-0.027264032011235305</v>
      </c>
      <c r="BC95" s="6">
        <v>-0.02904766727872602</v>
      </c>
      <c r="BD95" s="6">
        <v>0.07936238885036893</v>
      </c>
    </row>
    <row r="96">
      <c r="A96" s="2">
        <v>44135.0</v>
      </c>
      <c r="B96" s="8"/>
      <c r="C96" s="6">
        <v>0.013619767</v>
      </c>
      <c r="D96" s="6">
        <v>-0.016933584</v>
      </c>
      <c r="E96" s="6">
        <v>-9.69283E-4</v>
      </c>
      <c r="F96" s="6">
        <v>0.024959087</v>
      </c>
      <c r="G96" s="6">
        <v>0.060777205</v>
      </c>
      <c r="H96" s="6">
        <v>-0.032054623</v>
      </c>
      <c r="I96" s="6">
        <v>-0.028411551</v>
      </c>
      <c r="J96" s="6">
        <v>0.012054039</v>
      </c>
      <c r="K96" s="6">
        <v>-0.045981641</v>
      </c>
      <c r="L96" s="6">
        <v>0.012940584</v>
      </c>
      <c r="M96" s="8"/>
      <c r="N96" s="6">
        <v>-0.02870240641965744</v>
      </c>
      <c r="O96" s="6">
        <v>0.08610721925897233</v>
      </c>
      <c r="P96" s="6">
        <v>-0.009567468806552482</v>
      </c>
      <c r="Q96" s="6">
        <v>0.009567468806552482</v>
      </c>
      <c r="R96" s="6">
        <v>0.04783734403276241</v>
      </c>
      <c r="S96" s="6">
        <v>0.02870240641965744</v>
      </c>
      <c r="T96" s="6">
        <v>-0.06697228164586735</v>
      </c>
      <c r="U96" s="6">
        <v>-0.04783734403276241</v>
      </c>
      <c r="V96" s="6">
        <v>0.06697228164586735</v>
      </c>
      <c r="W96" s="6">
        <v>-0.08610721925897233</v>
      </c>
      <c r="X96" s="8"/>
      <c r="Y96" s="6">
        <v>0.004566244353794423</v>
      </c>
      <c r="Z96" s="6">
        <v>-0.022831221768972114</v>
      </c>
      <c r="AA96" s="6">
        <v>0.013698733061383268</v>
      </c>
      <c r="AB96" s="6">
        <v>-0.004566244353794423</v>
      </c>
      <c r="AC96" s="6">
        <v>0.031963710476560964</v>
      </c>
      <c r="AD96" s="6">
        <v>-0.013698733061383268</v>
      </c>
      <c r="AE96" s="6">
        <v>-0.031963710476560964</v>
      </c>
      <c r="AF96" s="6">
        <v>0.0410961991841498</v>
      </c>
      <c r="AG96" s="6">
        <v>0.022831221768972114</v>
      </c>
      <c r="AH96" s="6">
        <v>-0.0410961991841498</v>
      </c>
      <c r="AI96" s="8"/>
      <c r="AJ96" s="6">
        <v>-0.06182768493446223</v>
      </c>
      <c r="AK96" s="6">
        <v>-0.005160855482235683</v>
      </c>
      <c r="AL96" s="6">
        <v>0.003801020556449977</v>
      </c>
      <c r="AM96" s="6">
        <v>0.05984777162790731</v>
      </c>
      <c r="AN96" s="6">
        <v>0.041920828049147776</v>
      </c>
      <c r="AO96" s="6">
        <v>-0.020976365383285615</v>
      </c>
      <c r="AP96" s="6">
        <v>-0.01758452184340804</v>
      </c>
      <c r="AQ96" s="6">
        <v>0.0020061041334245395</v>
      </c>
      <c r="AR96" s="6">
        <v>-0.004651778251876911</v>
      </c>
      <c r="AS96" s="6">
        <v>0.0026254815283388877</v>
      </c>
      <c r="AT96" s="8"/>
      <c r="AU96" s="6">
        <v>-0.036614683991518994</v>
      </c>
      <c r="AV96" s="6">
        <v>-0.016489256002136327</v>
      </c>
      <c r="AW96" s="6">
        <v>0.006619571107675457</v>
      </c>
      <c r="AX96" s="6">
        <v>0.05619643785032325</v>
      </c>
      <c r="AY96" s="6">
        <v>0.04680545986562903</v>
      </c>
      <c r="AZ96" s="6">
        <v>-0.04191979967364119</v>
      </c>
      <c r="BA96" s="6">
        <v>-0.019517637134886287</v>
      </c>
      <c r="BB96" s="6">
        <v>0.012167050916076665</v>
      </c>
      <c r="BC96" s="6">
        <v>-0.013623489711982288</v>
      </c>
      <c r="BD96" s="6">
        <v>0.006376346774460454</v>
      </c>
    </row>
    <row r="97">
      <c r="A97" s="2">
        <v>44165.0</v>
      </c>
      <c r="B97" s="8"/>
      <c r="C97" s="6">
        <v>-0.003128247</v>
      </c>
      <c r="D97" s="6">
        <v>-0.015671669</v>
      </c>
      <c r="E97" s="6">
        <v>0.008368493</v>
      </c>
      <c r="F97" s="6">
        <v>0.006261735</v>
      </c>
      <c r="G97" s="6">
        <v>0.040040616</v>
      </c>
      <c r="H97" s="6">
        <v>-0.019494945</v>
      </c>
      <c r="I97" s="6">
        <v>-0.022275653</v>
      </c>
      <c r="J97" s="6">
        <v>0.031114063</v>
      </c>
      <c r="K97" s="6">
        <v>-0.019362602</v>
      </c>
      <c r="L97" s="6">
        <v>-0.005851792</v>
      </c>
      <c r="M97" s="8"/>
      <c r="N97" s="6">
        <v>-0.026108497408183984</v>
      </c>
      <c r="O97" s="6">
        <v>0.06091982728576263</v>
      </c>
      <c r="P97" s="6">
        <v>-0.008702832469394661</v>
      </c>
      <c r="Q97" s="6">
        <v>0.008702832469394661</v>
      </c>
      <c r="R97" s="6">
        <v>0.07832549222455194</v>
      </c>
      <c r="S97" s="6">
        <v>0.026108497408183984</v>
      </c>
      <c r="T97" s="6">
        <v>-0.07832549222455194</v>
      </c>
      <c r="U97" s="6">
        <v>-0.043514162346973306</v>
      </c>
      <c r="V97" s="6">
        <v>0.043514162346973306</v>
      </c>
      <c r="W97" s="6">
        <v>-0.06091982728576263</v>
      </c>
      <c r="X97" s="8"/>
      <c r="Y97" s="6">
        <v>0.0038227765061859837</v>
      </c>
      <c r="Z97" s="6">
        <v>-0.01146832951855795</v>
      </c>
      <c r="AA97" s="6">
        <v>0.01146832951855795</v>
      </c>
      <c r="AB97" s="6">
        <v>-0.0038227765061859837</v>
      </c>
      <c r="AC97" s="6">
        <v>0.026759435543301888</v>
      </c>
      <c r="AD97" s="6">
        <v>-0.019113882530929917</v>
      </c>
      <c r="AE97" s="6">
        <v>-0.034404988555673845</v>
      </c>
      <c r="AF97" s="6">
        <v>0.034404988555673845</v>
      </c>
      <c r="AG97" s="6">
        <v>0.019113882530929917</v>
      </c>
      <c r="AH97" s="6">
        <v>-0.026759435543301888</v>
      </c>
      <c r="AI97" s="8"/>
      <c r="AJ97" s="6">
        <v>0.019179432031364737</v>
      </c>
      <c r="AK97" s="6">
        <v>0.020225149786010352</v>
      </c>
      <c r="AL97" s="6">
        <v>-0.01591751509261542</v>
      </c>
      <c r="AM97" s="6">
        <v>0.005064700436449229</v>
      </c>
      <c r="AN97" s="6">
        <v>-0.026413073413191542</v>
      </c>
      <c r="AO97" s="6">
        <v>0.0111652181716882</v>
      </c>
      <c r="AP97" s="6">
        <v>0.006281320655560221</v>
      </c>
      <c r="AQ97" s="6">
        <v>-0.041768913423605204</v>
      </c>
      <c r="AR97" s="6">
        <v>0.007429502435774489</v>
      </c>
      <c r="AS97" s="6">
        <v>0.014754178412565003</v>
      </c>
      <c r="AT97" s="8"/>
      <c r="AU97" s="6">
        <v>0.02656454658555931</v>
      </c>
      <c r="AV97" s="6">
        <v>-0.02225366710729031</v>
      </c>
      <c r="AW97" s="6">
        <v>-0.0076437864941335375</v>
      </c>
      <c r="AX97" s="6">
        <v>-0.0857376983056038</v>
      </c>
      <c r="AY97" s="6">
        <v>-0.015201470490410459</v>
      </c>
      <c r="AZ97" s="6">
        <v>0.019751430862733066</v>
      </c>
      <c r="BA97" s="6">
        <v>0.08253632617671051</v>
      </c>
      <c r="BB97" s="6">
        <v>-0.013708693353910884</v>
      </c>
      <c r="BC97" s="6">
        <v>0.025769599313681075</v>
      </c>
      <c r="BD97" s="6">
        <v>-0.01007658718733487</v>
      </c>
    </row>
    <row r="98">
      <c r="A98" s="2">
        <v>44196.0</v>
      </c>
      <c r="B98" s="8"/>
      <c r="C98" s="6">
        <v>-0.003093774</v>
      </c>
      <c r="D98" s="6">
        <v>-0.015884906</v>
      </c>
      <c r="E98" s="6">
        <v>0.00822977</v>
      </c>
      <c r="F98" s="6">
        <v>0.006677311</v>
      </c>
      <c r="G98" s="6">
        <v>0.040420508</v>
      </c>
      <c r="H98" s="6">
        <v>-0.019607693</v>
      </c>
      <c r="I98" s="6">
        <v>-0.022588906</v>
      </c>
      <c r="J98" s="6">
        <v>0.031462214</v>
      </c>
      <c r="K98" s="6">
        <v>-0.019616242</v>
      </c>
      <c r="L98" s="6">
        <v>-0.005998281</v>
      </c>
      <c r="M98" s="8"/>
      <c r="N98" s="6">
        <v>-0.02507424327993031</v>
      </c>
      <c r="O98" s="6">
        <v>0.05850656765317073</v>
      </c>
      <c r="P98" s="6">
        <v>0.008358081093310104</v>
      </c>
      <c r="Q98" s="6">
        <v>-0.008358081093310104</v>
      </c>
      <c r="R98" s="6">
        <v>0.07522272983979093</v>
      </c>
      <c r="S98" s="6">
        <v>0.02507424327993031</v>
      </c>
      <c r="T98" s="6">
        <v>-0.07522272983979093</v>
      </c>
      <c r="U98" s="6">
        <v>-0.041790405466550516</v>
      </c>
      <c r="V98" s="6">
        <v>0.041790405466550516</v>
      </c>
      <c r="W98" s="6">
        <v>-0.05850656765317073</v>
      </c>
      <c r="X98" s="8"/>
      <c r="Y98" s="6">
        <v>0.0038087930560007826</v>
      </c>
      <c r="Z98" s="6">
        <v>-0.011426379168002347</v>
      </c>
      <c r="AA98" s="6">
        <v>0.011426379168002347</v>
      </c>
      <c r="AB98" s="6">
        <v>-0.0038087930560007826</v>
      </c>
      <c r="AC98" s="6">
        <v>0.02666155139200548</v>
      </c>
      <c r="AD98" s="6">
        <v>-0.019043965280003912</v>
      </c>
      <c r="AE98" s="6">
        <v>-0.03427913750400704</v>
      </c>
      <c r="AF98" s="6">
        <v>0.03427913750400704</v>
      </c>
      <c r="AG98" s="6">
        <v>0.019043965280003912</v>
      </c>
      <c r="AH98" s="6">
        <v>-0.02666155139200548</v>
      </c>
      <c r="AI98" s="8"/>
      <c r="AJ98" s="6">
        <v>-0.008866070883299413</v>
      </c>
      <c r="AK98" s="6">
        <v>0.004751864957148856</v>
      </c>
      <c r="AL98" s="6">
        <v>0.017149395524507546</v>
      </c>
      <c r="AM98" s="6">
        <v>-0.009537467249219713</v>
      </c>
      <c r="AN98" s="6">
        <v>0.04292011227659873</v>
      </c>
      <c r="AO98" s="6">
        <v>0.006208957218101273</v>
      </c>
      <c r="AP98" s="6">
        <v>-0.03089042824277433</v>
      </c>
      <c r="AQ98" s="6">
        <v>0.02941967260443285</v>
      </c>
      <c r="AR98" s="6">
        <v>-0.037681611239348795</v>
      </c>
      <c r="AS98" s="6">
        <v>-0.013474424966146996</v>
      </c>
      <c r="AT98" s="8"/>
      <c r="AU98" s="6">
        <v>-0.006235267154324703</v>
      </c>
      <c r="AV98" s="6">
        <v>-0.01941613140659973</v>
      </c>
      <c r="AW98" s="6">
        <v>0.00952574058541356</v>
      </c>
      <c r="AX98" s="6">
        <v>4.329312478192431E-4</v>
      </c>
      <c r="AY98" s="6">
        <v>0.014965713426080059</v>
      </c>
      <c r="AZ98" s="6">
        <v>-0.012815382307559978</v>
      </c>
      <c r="BA98" s="6">
        <v>-0.0174926089904213</v>
      </c>
      <c r="BB98" s="6">
        <v>0.0533367097034061</v>
      </c>
      <c r="BC98" s="6">
        <v>2.5127366293592425E-4</v>
      </c>
      <c r="BD98" s="6">
        <v>-0.022552978766749197</v>
      </c>
    </row>
    <row r="99">
      <c r="A99" s="2">
        <v>44227.0</v>
      </c>
      <c r="B99" s="8"/>
      <c r="C99" s="6">
        <v>-0.003418363</v>
      </c>
      <c r="D99" s="6">
        <v>-0.016536013</v>
      </c>
      <c r="E99" s="6">
        <v>0.009001004</v>
      </c>
      <c r="F99" s="6">
        <v>0.007332411</v>
      </c>
      <c r="G99" s="6">
        <v>0.04096397</v>
      </c>
      <c r="H99" s="6">
        <v>-0.020034138</v>
      </c>
      <c r="I99" s="6">
        <v>-0.023306618</v>
      </c>
      <c r="J99" s="6">
        <v>0.032563518</v>
      </c>
      <c r="K99" s="6">
        <v>-0.021149239</v>
      </c>
      <c r="L99" s="6">
        <v>-0.005416532</v>
      </c>
      <c r="M99" s="8"/>
      <c r="N99" s="6">
        <v>-0.036456513386256946</v>
      </c>
      <c r="O99" s="6">
        <v>0.05103911874075973</v>
      </c>
      <c r="P99" s="6">
        <v>0.00729130267725139</v>
      </c>
      <c r="Q99" s="6">
        <v>-0.00729130267725139</v>
      </c>
      <c r="R99" s="6">
        <v>0.0656217240952625</v>
      </c>
      <c r="S99" s="6">
        <v>0.02187390803175417</v>
      </c>
      <c r="T99" s="6">
        <v>-0.0656217240952625</v>
      </c>
      <c r="U99" s="6">
        <v>-0.02187390803175417</v>
      </c>
      <c r="V99" s="6">
        <v>0.036456513386256946</v>
      </c>
      <c r="W99" s="6">
        <v>-0.05103911874075973</v>
      </c>
      <c r="X99" s="8"/>
      <c r="Y99" s="6">
        <v>0.003786997513739874</v>
      </c>
      <c r="Z99" s="6">
        <v>-0.01136099254121962</v>
      </c>
      <c r="AA99" s="6">
        <v>0.01136099254121962</v>
      </c>
      <c r="AB99" s="6">
        <v>-0.003786997513739874</v>
      </c>
      <c r="AC99" s="6">
        <v>0.026508982596179117</v>
      </c>
      <c r="AD99" s="6">
        <v>-0.01893498756869937</v>
      </c>
      <c r="AE99" s="6">
        <v>-0.03408297762365886</v>
      </c>
      <c r="AF99" s="6">
        <v>0.03408297762365886</v>
      </c>
      <c r="AG99" s="6">
        <v>0.01893498756869937</v>
      </c>
      <c r="AH99" s="6">
        <v>-0.026508982596179117</v>
      </c>
      <c r="AI99" s="8"/>
      <c r="AJ99" s="6">
        <v>-0.023955267030949103</v>
      </c>
      <c r="AK99" s="6">
        <v>-0.008110901378503371</v>
      </c>
      <c r="AL99" s="6">
        <v>0.024541794771306108</v>
      </c>
      <c r="AM99" s="6">
        <v>0.003089040351248321</v>
      </c>
      <c r="AN99" s="6">
        <v>0.034375986806576976</v>
      </c>
      <c r="AO99" s="6">
        <v>-0.01769889763916856</v>
      </c>
      <c r="AP99" s="6">
        <v>-0.034669446076219315</v>
      </c>
      <c r="AQ99" s="6">
        <v>0.029353633352940868</v>
      </c>
      <c r="AR99" s="6">
        <v>-4.0506142357768754E-4</v>
      </c>
      <c r="AS99" s="6">
        <v>-0.006520881733654247</v>
      </c>
      <c r="AT99" s="8"/>
      <c r="AU99" s="6">
        <v>-0.015383026945117591</v>
      </c>
      <c r="AV99" s="6">
        <v>-0.01772539256560326</v>
      </c>
      <c r="AW99" s="6">
        <v>0.011310987174905833</v>
      </c>
      <c r="AX99" s="6">
        <v>-0.008927047040964663</v>
      </c>
      <c r="AY99" s="6">
        <v>0.025078912788660156</v>
      </c>
      <c r="AZ99" s="6">
        <v>-0.02435267403067166</v>
      </c>
      <c r="BA99" s="6">
        <v>-0.009115214787342259</v>
      </c>
      <c r="BB99" s="6">
        <v>0.045879195929476084</v>
      </c>
      <c r="BC99" s="6">
        <v>0.006760846664105933</v>
      </c>
      <c r="BD99" s="6">
        <v>-0.013526587187448494</v>
      </c>
    </row>
    <row r="100">
      <c r="A100" s="2">
        <v>44255.0</v>
      </c>
      <c r="B100" s="8"/>
      <c r="C100" s="6">
        <v>-0.002231075</v>
      </c>
      <c r="D100" s="6">
        <v>-0.016062971</v>
      </c>
      <c r="E100" s="6">
        <v>0.009619815</v>
      </c>
      <c r="F100" s="6">
        <v>0.006302286</v>
      </c>
      <c r="G100" s="6">
        <v>0.040953509</v>
      </c>
      <c r="H100" s="6">
        <v>-0.020468575</v>
      </c>
      <c r="I100" s="6">
        <v>-0.023186432</v>
      </c>
      <c r="J100" s="6">
        <v>0.031677323</v>
      </c>
      <c r="K100" s="6">
        <v>-0.021060665</v>
      </c>
      <c r="L100" s="6">
        <v>-0.005543216</v>
      </c>
      <c r="M100" s="8"/>
      <c r="N100" s="6">
        <v>-0.026426350128887062</v>
      </c>
      <c r="O100" s="6">
        <v>0.03699689018044189</v>
      </c>
      <c r="P100" s="6">
        <v>-0.015855810077332236</v>
      </c>
      <c r="Q100" s="6">
        <v>-0.005285270025777413</v>
      </c>
      <c r="R100" s="6">
        <v>0.04756743023199671</v>
      </c>
      <c r="S100" s="6">
        <v>0.005285270025777413</v>
      </c>
      <c r="T100" s="6">
        <v>-0.04756743023199671</v>
      </c>
      <c r="U100" s="6">
        <v>0.026426350128887062</v>
      </c>
      <c r="V100" s="6">
        <v>0.015855810077332236</v>
      </c>
      <c r="W100" s="6">
        <v>-0.03699689018044189</v>
      </c>
      <c r="X100" s="8"/>
      <c r="Y100" s="6">
        <v>0.003764666632089788</v>
      </c>
      <c r="Z100" s="6">
        <v>-0.011293999896269363</v>
      </c>
      <c r="AA100" s="6">
        <v>0.011293999896269363</v>
      </c>
      <c r="AB100" s="6">
        <v>-0.003764666632089788</v>
      </c>
      <c r="AC100" s="6">
        <v>0.026352666424628517</v>
      </c>
      <c r="AD100" s="6">
        <v>-0.01882333316044894</v>
      </c>
      <c r="AE100" s="6">
        <v>-0.03388199968880809</v>
      </c>
      <c r="AF100" s="6">
        <v>0.03388199968880809</v>
      </c>
      <c r="AG100" s="6">
        <v>0.01882333316044894</v>
      </c>
      <c r="AH100" s="6">
        <v>-0.026352666424628517</v>
      </c>
      <c r="AI100" s="8"/>
      <c r="AJ100" s="6">
        <v>0.05065480052696624</v>
      </c>
      <c r="AK100" s="6">
        <v>-0.04989857789779959</v>
      </c>
      <c r="AL100" s="6">
        <v>-0.025093801901047194</v>
      </c>
      <c r="AM100" s="6">
        <v>0.014746254951547756</v>
      </c>
      <c r="AN100" s="6">
        <v>-0.05425403214870532</v>
      </c>
      <c r="AO100" s="6">
        <v>0.008681402259607842</v>
      </c>
      <c r="AP100" s="6">
        <v>-0.007859731645458048</v>
      </c>
      <c r="AQ100" s="6">
        <v>0.001704080273172355</v>
      </c>
      <c r="AR100" s="6">
        <v>0.06844554362607413</v>
      </c>
      <c r="AS100" s="6">
        <v>-0.007125938044358162</v>
      </c>
      <c r="AT100" s="8"/>
      <c r="AU100" s="6">
        <v>0.033661810475277935</v>
      </c>
      <c r="AV100" s="6">
        <v>-0.04102017225999876</v>
      </c>
      <c r="AW100" s="6">
        <v>-0.05805960089533252</v>
      </c>
      <c r="AX100" s="6">
        <v>-0.03167092304963264</v>
      </c>
      <c r="AY100" s="6">
        <v>0.003391290289991418</v>
      </c>
      <c r="AZ100" s="6">
        <v>0.0685221302212417</v>
      </c>
      <c r="BA100" s="6">
        <v>0.030898065387982898</v>
      </c>
      <c r="BB100" s="6">
        <v>-0.02444295844206566</v>
      </c>
      <c r="BC100" s="6">
        <v>0.010580997911189017</v>
      </c>
      <c r="BD100" s="6">
        <v>0.00813936036134664</v>
      </c>
    </row>
    <row r="101">
      <c r="A101" s="2">
        <v>44286.0</v>
      </c>
      <c r="B101" s="8"/>
      <c r="C101" s="6">
        <v>-0.003695948</v>
      </c>
      <c r="D101" s="6">
        <v>-0.014796413</v>
      </c>
      <c r="E101" s="6">
        <v>0.009073581</v>
      </c>
      <c r="F101" s="6">
        <v>0.006047999</v>
      </c>
      <c r="G101" s="6">
        <v>0.041428195</v>
      </c>
      <c r="H101" s="6">
        <v>-0.021130281</v>
      </c>
      <c r="I101" s="6">
        <v>-0.023556347</v>
      </c>
      <c r="J101" s="6">
        <v>0.031744671</v>
      </c>
      <c r="K101" s="6">
        <v>-0.021837791</v>
      </c>
      <c r="L101" s="6">
        <v>-0.003277664</v>
      </c>
      <c r="M101" s="8"/>
      <c r="N101" s="6">
        <v>-0.027962683371238126</v>
      </c>
      <c r="O101" s="6">
        <v>0.08388805011371438</v>
      </c>
      <c r="P101" s="6">
        <v>-0.046604472285396874</v>
      </c>
      <c r="Q101" s="6">
        <v>0.027962683371238126</v>
      </c>
      <c r="R101" s="6">
        <v>-0.009320894457079376</v>
      </c>
      <c r="S101" s="6">
        <v>0.009320894457079376</v>
      </c>
      <c r="T101" s="6">
        <v>-0.08388805011371438</v>
      </c>
      <c r="U101" s="6">
        <v>0.06524626119955564</v>
      </c>
      <c r="V101" s="6">
        <v>0.046604472285396874</v>
      </c>
      <c r="W101" s="6">
        <v>-0.06524626119955564</v>
      </c>
      <c r="X101" s="8"/>
      <c r="Y101" s="6">
        <v>0.0037644822659582446</v>
      </c>
      <c r="Z101" s="6">
        <v>-0.011293446797874732</v>
      </c>
      <c r="AA101" s="6">
        <v>0.011293446797874732</v>
      </c>
      <c r="AB101" s="6">
        <v>-0.0037644822659582446</v>
      </c>
      <c r="AC101" s="6">
        <v>0.026351375861707712</v>
      </c>
      <c r="AD101" s="6">
        <v>-0.01882241132979122</v>
      </c>
      <c r="AE101" s="6">
        <v>-0.0338803403936242</v>
      </c>
      <c r="AF101" s="6">
        <v>0.0338803403936242</v>
      </c>
      <c r="AG101" s="6">
        <v>0.01882241132979122</v>
      </c>
      <c r="AH101" s="6">
        <v>-0.026351375861707712</v>
      </c>
      <c r="AI101" s="8"/>
      <c r="AJ101" s="6">
        <v>0.05157828783063142</v>
      </c>
      <c r="AK101" s="6">
        <v>0.025962659522426657</v>
      </c>
      <c r="AL101" s="6">
        <v>-0.018566975780081957</v>
      </c>
      <c r="AM101" s="6">
        <v>-0.03967874668449835</v>
      </c>
      <c r="AN101" s="6">
        <v>-0.037930253000427606</v>
      </c>
      <c r="AO101" s="6">
        <v>-0.00681608367902974</v>
      </c>
      <c r="AP101" s="6">
        <v>-0.019772537020993776</v>
      </c>
      <c r="AQ101" s="6">
        <v>0.016398629587517255</v>
      </c>
      <c r="AR101" s="6">
        <v>0.0030241460554407676</v>
      </c>
      <c r="AS101" s="6">
        <v>0.02580087316901544</v>
      </c>
      <c r="AT101" s="8"/>
      <c r="AU101" s="6">
        <v>-0.026694962103151355</v>
      </c>
      <c r="AV101" s="6">
        <v>-0.01707699161274659</v>
      </c>
      <c r="AW101" s="6">
        <v>-0.025878281754206027</v>
      </c>
      <c r="AX101" s="6">
        <v>-5.983657859063643E-4</v>
      </c>
      <c r="AY101" s="6">
        <v>-0.0388065626750006</v>
      </c>
      <c r="AZ101" s="6">
        <v>0.043971018679075116</v>
      </c>
      <c r="BA101" s="6">
        <v>0.03935656458582641</v>
      </c>
      <c r="BB101" s="6">
        <v>0.01584436370443355</v>
      </c>
      <c r="BC101" s="6">
        <v>-0.031186876561807148</v>
      </c>
      <c r="BD101" s="6">
        <v>0.04107009352348295</v>
      </c>
    </row>
    <row r="102">
      <c r="A102" s="2">
        <v>44316.0</v>
      </c>
      <c r="B102" s="8"/>
      <c r="C102" s="6">
        <v>-0.004886816</v>
      </c>
      <c r="D102" s="6">
        <v>-0.01485929</v>
      </c>
      <c r="E102" s="6">
        <v>0.007245896</v>
      </c>
      <c r="F102" s="6">
        <v>0.007058823</v>
      </c>
      <c r="G102" s="6">
        <v>0.043385342</v>
      </c>
      <c r="H102" s="6">
        <v>-0.017433968</v>
      </c>
      <c r="I102" s="6">
        <v>-0.02330754</v>
      </c>
      <c r="J102" s="6">
        <v>0.031517948</v>
      </c>
      <c r="K102" s="6">
        <v>-0.024999998</v>
      </c>
      <c r="L102" s="6">
        <v>-0.003720396</v>
      </c>
      <c r="M102" s="8"/>
      <c r="N102" s="6">
        <v>-0.011853636264266854</v>
      </c>
      <c r="O102" s="6">
        <v>0.10668272637840168</v>
      </c>
      <c r="P102" s="6">
        <v>-0.05926818132133427</v>
      </c>
      <c r="Q102" s="6">
        <v>0.08297545384986799</v>
      </c>
      <c r="R102" s="6">
        <v>-0.03556090879280056</v>
      </c>
      <c r="S102" s="6">
        <v>0.011853636264266854</v>
      </c>
      <c r="T102" s="6">
        <v>-0.10668272637840168</v>
      </c>
      <c r="U102" s="6">
        <v>0.05926818132133427</v>
      </c>
      <c r="V102" s="6">
        <v>0.03556090879280056</v>
      </c>
      <c r="W102" s="6">
        <v>-0.08297545384986799</v>
      </c>
      <c r="X102" s="8"/>
      <c r="Y102" s="6">
        <v>0.003888483784916181</v>
      </c>
      <c r="Z102" s="6">
        <v>-0.011665451354748542</v>
      </c>
      <c r="AA102" s="6">
        <v>0.011665451354748542</v>
      </c>
      <c r="AB102" s="6">
        <v>-0.003888483784916181</v>
      </c>
      <c r="AC102" s="6">
        <v>0.02721938649441327</v>
      </c>
      <c r="AD102" s="6">
        <v>-0.019442418924580904</v>
      </c>
      <c r="AE102" s="6">
        <v>-0.03499635406424562</v>
      </c>
      <c r="AF102" s="6">
        <v>0.03499635406424562</v>
      </c>
      <c r="AG102" s="6">
        <v>0.019442418924580904</v>
      </c>
      <c r="AH102" s="6">
        <v>-0.02721938649441327</v>
      </c>
      <c r="AI102" s="8"/>
      <c r="AJ102" s="6">
        <v>-0.017185389000531466</v>
      </c>
      <c r="AK102" s="6">
        <v>-0.004945797621054321</v>
      </c>
      <c r="AL102" s="6">
        <v>-0.03820382994564036</v>
      </c>
      <c r="AM102" s="6">
        <v>-7.512466456468755E-4</v>
      </c>
      <c r="AN102" s="6">
        <v>0.02639971537827327</v>
      </c>
      <c r="AO102" s="6">
        <v>0.09124437521706925</v>
      </c>
      <c r="AP102" s="6">
        <v>-0.007558013284234819</v>
      </c>
      <c r="AQ102" s="6">
        <v>-0.0017094022957310144</v>
      </c>
      <c r="AR102" s="6">
        <v>-0.03126043899413487</v>
      </c>
      <c r="AS102" s="6">
        <v>-0.0160299728083688</v>
      </c>
      <c r="AT102" s="8"/>
      <c r="AU102" s="6">
        <v>-0.03974754603617914</v>
      </c>
      <c r="AV102" s="6">
        <v>-0.014934643027789565</v>
      </c>
      <c r="AW102" s="6">
        <v>-0.01439595858781317</v>
      </c>
      <c r="AX102" s="6">
        <v>-0.004142118299118564</v>
      </c>
      <c r="AY102" s="6">
        <v>-0.005553542838545999</v>
      </c>
      <c r="AZ102" s="6">
        <v>0.07626081794361217</v>
      </c>
      <c r="BA102" s="6">
        <v>0.020783322724373395</v>
      </c>
      <c r="BB102" s="6">
        <v>0.009320501070074731</v>
      </c>
      <c r="BC102" s="6">
        <v>-0.006447168815314248</v>
      </c>
      <c r="BD102" s="6">
        <v>-0.0211436641332995</v>
      </c>
    </row>
    <row r="103">
      <c r="A103" s="2">
        <v>44347.0</v>
      </c>
      <c r="B103" s="8"/>
      <c r="C103" s="6">
        <v>-0.005221171</v>
      </c>
      <c r="D103" s="6">
        <v>-0.016914371</v>
      </c>
      <c r="E103" s="6">
        <v>0.00874184</v>
      </c>
      <c r="F103" s="6">
        <v>0.009002333</v>
      </c>
      <c r="G103" s="6">
        <v>0.044615006</v>
      </c>
      <c r="H103" s="6">
        <v>-0.019787849</v>
      </c>
      <c r="I103" s="6">
        <v>-0.024317872</v>
      </c>
      <c r="J103" s="6">
        <v>0.034229775</v>
      </c>
      <c r="K103" s="6">
        <v>-0.028095963</v>
      </c>
      <c r="L103" s="6">
        <v>-0.002251727</v>
      </c>
      <c r="M103" s="8"/>
      <c r="N103" s="6">
        <v>-0.009283573473187845</v>
      </c>
      <c r="O103" s="6">
        <v>0.0649850143123149</v>
      </c>
      <c r="P103" s="6">
        <v>-0.02785072041956353</v>
      </c>
      <c r="Q103" s="6">
        <v>0.04641786736593922</v>
      </c>
      <c r="R103" s="6">
        <v>-0.04641786736593922</v>
      </c>
      <c r="S103" s="6">
        <v>0.009283573473187845</v>
      </c>
      <c r="T103" s="6">
        <v>-0.08355216125869058</v>
      </c>
      <c r="U103" s="6">
        <v>0.08355216125869058</v>
      </c>
      <c r="V103" s="6">
        <v>0.02785072041956353</v>
      </c>
      <c r="W103" s="6">
        <v>-0.0649850143123149</v>
      </c>
      <c r="X103" s="8"/>
      <c r="Y103" s="6">
        <v>0.003941832176915302</v>
      </c>
      <c r="Z103" s="6">
        <v>-0.003941832176915302</v>
      </c>
      <c r="AA103" s="6">
        <v>0.011825496530745905</v>
      </c>
      <c r="AB103" s="6">
        <v>-0.011825496530745905</v>
      </c>
      <c r="AC103" s="6">
        <v>0.027592825238407115</v>
      </c>
      <c r="AD103" s="6">
        <v>-0.01970916088457651</v>
      </c>
      <c r="AE103" s="6">
        <v>-0.03547648959223771</v>
      </c>
      <c r="AF103" s="6">
        <v>0.03547648959223771</v>
      </c>
      <c r="AG103" s="6">
        <v>0.01970916088457651</v>
      </c>
      <c r="AH103" s="6">
        <v>-0.027592825238407115</v>
      </c>
      <c r="AI103" s="8"/>
      <c r="AJ103" s="6">
        <v>0.003081833664762409</v>
      </c>
      <c r="AK103" s="6">
        <v>-0.02726690554513092</v>
      </c>
      <c r="AL103" s="6">
        <v>-0.010048510426957294</v>
      </c>
      <c r="AM103" s="6">
        <v>-0.027349957925658152</v>
      </c>
      <c r="AN103" s="6">
        <v>-0.029270433152870923</v>
      </c>
      <c r="AO103" s="6">
        <v>-0.007588900659677584</v>
      </c>
      <c r="AP103" s="6">
        <v>0.04883948318398517</v>
      </c>
      <c r="AQ103" s="6">
        <v>-0.032310097427984456</v>
      </c>
      <c r="AR103" s="6">
        <v>0.03708332058483491</v>
      </c>
      <c r="AS103" s="6">
        <v>0.04483016770469684</v>
      </c>
      <c r="AT103" s="8"/>
      <c r="AU103" s="6">
        <v>0.0026538465810153227</v>
      </c>
      <c r="AV103" s="6">
        <v>-0.017395173340637015</v>
      </c>
      <c r="AW103" s="6">
        <v>-0.02133641719704231</v>
      </c>
      <c r="AX103" s="6">
        <v>-0.01788799848549175</v>
      </c>
      <c r="AY103" s="6">
        <v>-0.028178356171764483</v>
      </c>
      <c r="AZ103" s="6">
        <v>0.04760818609372698</v>
      </c>
      <c r="BA103" s="6">
        <v>0.03346029771895243</v>
      </c>
      <c r="BB103" s="6">
        <v>-0.01961136169920275</v>
      </c>
      <c r="BC103" s="6">
        <v>-0.008512977946471434</v>
      </c>
      <c r="BD103" s="6">
        <v>0.029199954446915057</v>
      </c>
    </row>
    <row r="104">
      <c r="A104" s="2">
        <v>44377.0</v>
      </c>
      <c r="B104" s="8"/>
      <c r="C104" s="6">
        <v>-0.005690293</v>
      </c>
      <c r="D104" s="6">
        <v>-0.016515504</v>
      </c>
      <c r="E104" s="6">
        <v>0.00845459</v>
      </c>
      <c r="F104" s="6">
        <v>0.008183892</v>
      </c>
      <c r="G104" s="6">
        <v>0.043655549</v>
      </c>
      <c r="H104" s="6">
        <v>-0.01932553</v>
      </c>
      <c r="I104" s="6">
        <v>-0.0238522</v>
      </c>
      <c r="J104" s="6">
        <v>0.035042025</v>
      </c>
      <c r="K104" s="6">
        <v>-0.027520483</v>
      </c>
      <c r="L104" s="6">
        <v>-0.002432046</v>
      </c>
      <c r="M104" s="8"/>
      <c r="N104" s="6">
        <v>-0.008926989589561793</v>
      </c>
      <c r="O104" s="6">
        <v>0.044634947947808964</v>
      </c>
      <c r="P104" s="6">
        <v>-0.026780968768685378</v>
      </c>
      <c r="Q104" s="6">
        <v>0.026780968768685378</v>
      </c>
      <c r="R104" s="6">
        <v>-0.044634947947808964</v>
      </c>
      <c r="S104" s="6">
        <v>0.062488927126932554</v>
      </c>
      <c r="T104" s="6">
        <v>-0.08034290630605613</v>
      </c>
      <c r="U104" s="6">
        <v>0.08034290630605613</v>
      </c>
      <c r="V104" s="6">
        <v>0.008926989589561793</v>
      </c>
      <c r="W104" s="6">
        <v>-0.062488927126932554</v>
      </c>
      <c r="X104" s="8"/>
      <c r="Y104" s="6">
        <v>0.004252160979230616</v>
      </c>
      <c r="Z104" s="6">
        <v>-0.012756482937691847</v>
      </c>
      <c r="AA104" s="6">
        <v>0.012756482937691847</v>
      </c>
      <c r="AB104" s="6">
        <v>-0.02126080489615308</v>
      </c>
      <c r="AC104" s="6">
        <v>0.02126080489615308</v>
      </c>
      <c r="AD104" s="6">
        <v>-0.004252160979230616</v>
      </c>
      <c r="AE104" s="6">
        <v>-0.03826944881307554</v>
      </c>
      <c r="AF104" s="6">
        <v>0.03826944881307554</v>
      </c>
      <c r="AG104" s="6">
        <v>0.029765126854614313</v>
      </c>
      <c r="AH104" s="6">
        <v>-0.029765126854614313</v>
      </c>
      <c r="AI104" s="8"/>
      <c r="AJ104" s="6">
        <v>-0.025414435975596367</v>
      </c>
      <c r="AK104" s="6">
        <v>-0.020563631298674414</v>
      </c>
      <c r="AL104" s="6">
        <v>1.9571241252121905E-4</v>
      </c>
      <c r="AM104" s="6">
        <v>-0.0043417125161754385</v>
      </c>
      <c r="AN104" s="6">
        <v>0.013699543452985918</v>
      </c>
      <c r="AO104" s="6">
        <v>-0.012192888810853208</v>
      </c>
      <c r="AP104" s="6">
        <v>-0.008488708881995755</v>
      </c>
      <c r="AQ104" s="6">
        <v>0.062303501079326</v>
      </c>
      <c r="AR104" s="6">
        <v>0.011436171794432673</v>
      </c>
      <c r="AS104" s="6">
        <v>-0.01663355125597062</v>
      </c>
      <c r="AT104" s="8"/>
      <c r="AU104" s="6">
        <v>-0.014328564319430569</v>
      </c>
      <c r="AV104" s="6">
        <v>-0.05477965702310685</v>
      </c>
      <c r="AW104" s="6">
        <v>-0.006736046165652056</v>
      </c>
      <c r="AX104" s="6">
        <v>-0.020273632323523357</v>
      </c>
      <c r="AY104" s="6">
        <v>0.005624930570801147</v>
      </c>
      <c r="AZ104" s="6">
        <v>0.03409664192139785</v>
      </c>
      <c r="BA104" s="6">
        <v>0.0021339412344360416</v>
      </c>
      <c r="BB104" s="6">
        <v>0.07538610565173823</v>
      </c>
      <c r="BC104" s="6">
        <v>-0.018901841107559075</v>
      </c>
      <c r="BD104" s="6">
        <v>-0.002221878439101434</v>
      </c>
    </row>
    <row r="105">
      <c r="A105" s="2">
        <v>44408.0</v>
      </c>
      <c r="B105" s="8"/>
      <c r="C105" s="6">
        <v>-0.005768407</v>
      </c>
      <c r="D105" s="6">
        <v>-0.016232376</v>
      </c>
      <c r="E105" s="6">
        <v>0.008273045</v>
      </c>
      <c r="F105" s="6">
        <v>0.007506033</v>
      </c>
      <c r="G105" s="6">
        <v>0.043544388</v>
      </c>
      <c r="H105" s="6">
        <v>-0.01725187</v>
      </c>
      <c r="I105" s="6">
        <v>-0.025268016</v>
      </c>
      <c r="J105" s="6">
        <v>0.035582895</v>
      </c>
      <c r="K105" s="6">
        <v>-0.027292218</v>
      </c>
      <c r="L105" s="6">
        <v>-0.003093474</v>
      </c>
      <c r="M105" s="8"/>
      <c r="N105" s="6">
        <v>-0.019895143675334376</v>
      </c>
      <c r="O105" s="6">
        <v>0.006631714558444793</v>
      </c>
      <c r="P105" s="6">
        <v>-0.033158572792223964</v>
      </c>
      <c r="Q105" s="6">
        <v>0.033158572792223964</v>
      </c>
      <c r="R105" s="6">
        <v>-0.006631714558444793</v>
      </c>
      <c r="S105" s="6">
        <v>0.04642200190911355</v>
      </c>
      <c r="T105" s="6">
        <v>-0.05968543102600313</v>
      </c>
      <c r="U105" s="6">
        <v>0.05968543102600313</v>
      </c>
      <c r="V105" s="6">
        <v>0.019895143675334376</v>
      </c>
      <c r="W105" s="6">
        <v>-0.04642200190911355</v>
      </c>
      <c r="X105" s="8"/>
      <c r="Y105" s="6">
        <v>0.004193241024231337</v>
      </c>
      <c r="Z105" s="6">
        <v>-0.020966205121156684</v>
      </c>
      <c r="AA105" s="6">
        <v>0.012579723072694008</v>
      </c>
      <c r="AB105" s="6">
        <v>-0.012579723072694008</v>
      </c>
      <c r="AC105" s="6">
        <v>0.020966205121156684</v>
      </c>
      <c r="AD105" s="6">
        <v>-0.004193241024231337</v>
      </c>
      <c r="AE105" s="6">
        <v>-0.03773916921808203</v>
      </c>
      <c r="AF105" s="6">
        <v>0.03773916921808203</v>
      </c>
      <c r="AG105" s="6">
        <v>0.02935268716961936</v>
      </c>
      <c r="AH105" s="6">
        <v>-0.02935268716961936</v>
      </c>
      <c r="AI105" s="8"/>
      <c r="AJ105" s="6">
        <v>-0.02496370387399513</v>
      </c>
      <c r="AK105" s="6">
        <v>-0.019227109124775627</v>
      </c>
      <c r="AL105" s="6">
        <v>-0.00516544207702656</v>
      </c>
      <c r="AM105" s="6">
        <v>0.003991535546066301</v>
      </c>
      <c r="AN105" s="6">
        <v>0.012344155312793875</v>
      </c>
      <c r="AO105" s="6">
        <v>0.00901956252628013</v>
      </c>
      <c r="AP105" s="6">
        <v>-0.023233729561927315</v>
      </c>
      <c r="AQ105" s="6">
        <v>0.06191809150141965</v>
      </c>
      <c r="AR105" s="6">
        <v>0.007123924374429243</v>
      </c>
      <c r="AS105" s="6">
        <v>-0.021807284623264575</v>
      </c>
      <c r="AT105" s="8"/>
      <c r="AU105" s="6">
        <v>-0.052604503099693695</v>
      </c>
      <c r="AV105" s="6">
        <v>-0.022897407004640668</v>
      </c>
      <c r="AW105" s="6">
        <v>-0.008783749078772805</v>
      </c>
      <c r="AX105" s="6">
        <v>-0.003172655468666847</v>
      </c>
      <c r="AY105" s="6">
        <v>0.019762143222015128</v>
      </c>
      <c r="AZ105" s="6">
        <v>-0.0032338191774513823</v>
      </c>
      <c r="BA105" s="6">
        <v>0.02322366804920452</v>
      </c>
      <c r="BB105" s="6">
        <v>0.05369311162712784</v>
      </c>
      <c r="BC105" s="6">
        <v>0.008186550269115755</v>
      </c>
      <c r="BD105" s="6">
        <v>-0.014173339338237697</v>
      </c>
    </row>
    <row r="106">
      <c r="A106" s="2">
        <v>44439.0</v>
      </c>
      <c r="B106" s="8"/>
      <c r="C106" s="6">
        <v>-0.005316011</v>
      </c>
      <c r="D106" s="6">
        <v>-0.01676075</v>
      </c>
      <c r="E106" s="6">
        <v>0.009933851</v>
      </c>
      <c r="F106" s="6">
        <v>0.008510623</v>
      </c>
      <c r="G106" s="6">
        <v>0.042958105</v>
      </c>
      <c r="H106" s="6">
        <v>-0.017666068</v>
      </c>
      <c r="I106" s="6">
        <v>-0.026411656</v>
      </c>
      <c r="J106" s="6">
        <v>0.037675551</v>
      </c>
      <c r="K106" s="6">
        <v>-0.030298046</v>
      </c>
      <c r="L106" s="6">
        <v>-0.002625599</v>
      </c>
      <c r="M106" s="8"/>
      <c r="N106" s="6">
        <v>-0.014972209902977865</v>
      </c>
      <c r="O106" s="6">
        <v>-0.0049907366343259554</v>
      </c>
      <c r="P106" s="6">
        <v>-0.024953683171629777</v>
      </c>
      <c r="Q106" s="6">
        <v>0.014972209902977865</v>
      </c>
      <c r="R106" s="6">
        <v>0.03493515644028169</v>
      </c>
      <c r="S106" s="6">
        <v>0.024953683171629777</v>
      </c>
      <c r="T106" s="6">
        <v>-0.04491662970893359</v>
      </c>
      <c r="U106" s="6">
        <v>0.04491662970893359</v>
      </c>
      <c r="V106" s="6">
        <v>0.0049907366343259554</v>
      </c>
      <c r="W106" s="6">
        <v>-0.03493515644028169</v>
      </c>
      <c r="X106" s="8"/>
      <c r="Y106" s="6">
        <v>0.004320303716429095</v>
      </c>
      <c r="Z106" s="6">
        <v>-0.012960911149287284</v>
      </c>
      <c r="AA106" s="6">
        <v>0.012960911149287284</v>
      </c>
      <c r="AB106" s="6">
        <v>-0.021601518582145474</v>
      </c>
      <c r="AC106" s="6">
        <v>0.021601518582145474</v>
      </c>
      <c r="AD106" s="6">
        <v>-0.004320303716429095</v>
      </c>
      <c r="AE106" s="6">
        <v>-0.03888273344786185</v>
      </c>
      <c r="AF106" s="6">
        <v>0.03888273344786185</v>
      </c>
      <c r="AG106" s="6">
        <v>0.030242126015003666</v>
      </c>
      <c r="AH106" s="6">
        <v>-0.030242126015003666</v>
      </c>
      <c r="AI106" s="8"/>
      <c r="AJ106" s="6">
        <v>0.018154935069359272</v>
      </c>
      <c r="AK106" s="6">
        <v>-0.016695541554882547</v>
      </c>
      <c r="AL106" s="6">
        <v>0.09809035930001532</v>
      </c>
      <c r="AM106" s="6">
        <v>0.008449137455197497</v>
      </c>
      <c r="AN106" s="6">
        <v>-0.02015017738386183</v>
      </c>
      <c r="AO106" s="6">
        <v>0.05464685315175298</v>
      </c>
      <c r="AP106" s="6">
        <v>-0.08996004492796653</v>
      </c>
      <c r="AQ106" s="6">
        <v>-0.010067057383518993</v>
      </c>
      <c r="AR106" s="6">
        <v>-0.0012660817033054367</v>
      </c>
      <c r="AS106" s="6">
        <v>-0.041202382022789724</v>
      </c>
      <c r="AT106" s="8"/>
      <c r="AU106" s="6">
        <v>-0.00782072947804978</v>
      </c>
      <c r="AV106" s="6">
        <v>-0.028794701806982917</v>
      </c>
      <c r="AW106" s="6">
        <v>0.13139048424722008</v>
      </c>
      <c r="AX106" s="6">
        <v>-0.0331010246476134</v>
      </c>
      <c r="AY106" s="6">
        <v>-0.030349445651299125</v>
      </c>
      <c r="AZ106" s="6">
        <v>0.08165059024456187</v>
      </c>
      <c r="BA106" s="6">
        <v>-0.014518095977188498</v>
      </c>
      <c r="BB106" s="6">
        <v>-0.048592248324654495</v>
      </c>
      <c r="BC106" s="6">
        <v>-0.030981216371427006</v>
      </c>
      <c r="BD106" s="6">
        <v>-0.01888361223456673</v>
      </c>
    </row>
    <row r="107">
      <c r="A107" s="2">
        <v>44469.0</v>
      </c>
      <c r="B107" s="8"/>
      <c r="C107" s="6">
        <v>-0.006678195</v>
      </c>
      <c r="D107" s="6">
        <v>-0.017240875</v>
      </c>
      <c r="E107" s="6">
        <v>0.010604105</v>
      </c>
      <c r="F107" s="6">
        <v>0.008987762</v>
      </c>
      <c r="G107" s="6">
        <v>0.043076042</v>
      </c>
      <c r="H107" s="6">
        <v>-0.022637666</v>
      </c>
      <c r="I107" s="6">
        <v>-0.020385685</v>
      </c>
      <c r="J107" s="6">
        <v>0.037746015</v>
      </c>
      <c r="K107" s="6">
        <v>-0.032713473</v>
      </c>
      <c r="L107" s="6">
        <v>-7.5803E-4</v>
      </c>
      <c r="M107" s="8"/>
      <c r="N107" s="6">
        <v>-0.015355654792130833</v>
      </c>
      <c r="O107" s="6">
        <v>-0.005118551597376945</v>
      </c>
      <c r="P107" s="6">
        <v>-0.02559275798688472</v>
      </c>
      <c r="Q107" s="6">
        <v>0.015355654792130833</v>
      </c>
      <c r="R107" s="6">
        <v>0.02559275798688472</v>
      </c>
      <c r="S107" s="6">
        <v>0.03582986118163861</v>
      </c>
      <c r="T107" s="6">
        <v>-0.046066964376392495</v>
      </c>
      <c r="U107" s="6">
        <v>0.046066964376392495</v>
      </c>
      <c r="V107" s="6">
        <v>0.005118551597376945</v>
      </c>
      <c r="W107" s="6">
        <v>-0.03582986118163861</v>
      </c>
      <c r="X107" s="8"/>
      <c r="Y107" s="6">
        <v>0.0041904869214984125</v>
      </c>
      <c r="Z107" s="6">
        <v>-0.012571460764495236</v>
      </c>
      <c r="AA107" s="6">
        <v>0.012571460764495236</v>
      </c>
      <c r="AB107" s="6">
        <v>-0.0041904869214984125</v>
      </c>
      <c r="AC107" s="6">
        <v>0.02095243460749206</v>
      </c>
      <c r="AD107" s="6">
        <v>-0.02095243460749206</v>
      </c>
      <c r="AE107" s="6">
        <v>-0.037714382293485706</v>
      </c>
      <c r="AF107" s="6">
        <v>0.037714382293485706</v>
      </c>
      <c r="AG107" s="6">
        <v>0.029333408450488888</v>
      </c>
      <c r="AH107" s="6">
        <v>-0.029333408450488888</v>
      </c>
      <c r="AI107" s="8"/>
      <c r="AJ107" s="6">
        <v>-0.02066525560024518</v>
      </c>
      <c r="AK107" s="6">
        <v>-0.01224305166633646</v>
      </c>
      <c r="AL107" s="6">
        <v>0.017485130713615783</v>
      </c>
      <c r="AM107" s="6">
        <v>0.013200968830025714</v>
      </c>
      <c r="AN107" s="6">
        <v>0.002002960095097798</v>
      </c>
      <c r="AO107" s="6">
        <v>-0.07360285377550857</v>
      </c>
      <c r="AP107" s="6">
        <v>0.072729366535857</v>
      </c>
      <c r="AQ107" s="6">
        <v>-0.02376786621502754</v>
      </c>
      <c r="AR107" s="6">
        <v>-0.007175766877506586</v>
      </c>
      <c r="AS107" s="6">
        <v>0.0320363679600281</v>
      </c>
      <c r="AT107" s="8"/>
      <c r="AU107" s="6">
        <v>-0.031500782066447276</v>
      </c>
      <c r="AV107" s="6">
        <v>-0.0479231675454672</v>
      </c>
      <c r="AW107" s="6">
        <v>0.013645689577430651</v>
      </c>
      <c r="AX107" s="6">
        <v>-0.016721855872368664</v>
      </c>
      <c r="AY107" s="6">
        <v>-0.01162854069735604</v>
      </c>
      <c r="AZ107" s="6">
        <v>-0.015046789138216232</v>
      </c>
      <c r="BA107" s="6">
        <v>0.11729144233095777</v>
      </c>
      <c r="BB107" s="6">
        <v>-0.006192848311964585</v>
      </c>
      <c r="BC107" s="6">
        <v>-0.01602576342414031</v>
      </c>
      <c r="BD107" s="6">
        <v>0.014102615147571851</v>
      </c>
    </row>
    <row r="108">
      <c r="A108" s="2">
        <v>44500.0</v>
      </c>
      <c r="B108" s="8"/>
      <c r="C108" s="6">
        <v>-0.006590655</v>
      </c>
      <c r="D108" s="6">
        <v>-0.017491109</v>
      </c>
      <c r="E108" s="6">
        <v>0.009362723</v>
      </c>
      <c r="F108" s="6">
        <v>0.00984303</v>
      </c>
      <c r="G108" s="6">
        <v>0.041977319</v>
      </c>
      <c r="H108" s="6">
        <v>-0.02460163</v>
      </c>
      <c r="I108" s="6">
        <v>-0.018373387</v>
      </c>
      <c r="J108" s="6">
        <v>0.038581986</v>
      </c>
      <c r="K108" s="6">
        <v>-0.031591961</v>
      </c>
      <c r="L108" s="6">
        <v>-0.001116316</v>
      </c>
      <c r="M108" s="8"/>
      <c r="N108" s="6">
        <v>-0.014686356186549008</v>
      </c>
      <c r="O108" s="6">
        <v>-0.004895452062183003</v>
      </c>
      <c r="P108" s="6">
        <v>-0.024477260310915013</v>
      </c>
      <c r="Q108" s="6">
        <v>0.024477260310915013</v>
      </c>
      <c r="R108" s="6">
        <v>0.03426816443528102</v>
      </c>
      <c r="S108" s="6">
        <v>0.014686356186549008</v>
      </c>
      <c r="T108" s="6">
        <v>-0.04405906855964702</v>
      </c>
      <c r="U108" s="6">
        <v>0.04405906855964702</v>
      </c>
      <c r="V108" s="6">
        <v>0.004895452062183003</v>
      </c>
      <c r="W108" s="6">
        <v>-0.03426816443528102</v>
      </c>
      <c r="X108" s="8"/>
      <c r="Y108" s="6">
        <v>0.004411821074833943</v>
      </c>
      <c r="Z108" s="6">
        <v>-0.02205910537416971</v>
      </c>
      <c r="AA108" s="6">
        <v>0.013235463224501826</v>
      </c>
      <c r="AB108" s="6">
        <v>-0.004411821074833943</v>
      </c>
      <c r="AC108" s="6">
        <v>0.02205910537416971</v>
      </c>
      <c r="AD108" s="6">
        <v>-0.030882747523837597</v>
      </c>
      <c r="AE108" s="6">
        <v>-0.039706389673505475</v>
      </c>
      <c r="AF108" s="6">
        <v>0.039706389673505475</v>
      </c>
      <c r="AG108" s="6">
        <v>0.030882747523837597</v>
      </c>
      <c r="AH108" s="6">
        <v>-0.013235463224501826</v>
      </c>
      <c r="AI108" s="8"/>
      <c r="AJ108" s="6">
        <v>0.02986386623616508</v>
      </c>
      <c r="AK108" s="6">
        <v>-0.014257281671878957</v>
      </c>
      <c r="AL108" s="6">
        <v>-0.02421608830753592</v>
      </c>
      <c r="AM108" s="6">
        <v>0.014908116106616768</v>
      </c>
      <c r="AN108" s="6">
        <v>-0.020553105401750194</v>
      </c>
      <c r="AO108" s="6">
        <v>0.06737657379210338</v>
      </c>
      <c r="AP108" s="6">
        <v>-0.03654935324766515</v>
      </c>
      <c r="AQ108" s="6">
        <v>-0.003298763767177725</v>
      </c>
      <c r="AR108" s="6">
        <v>0.02703845159155504</v>
      </c>
      <c r="AS108" s="6">
        <v>-0.04031241533043238</v>
      </c>
      <c r="AT108" s="8"/>
      <c r="AU108" s="6">
        <v>-0.00449202014139055</v>
      </c>
      <c r="AV108" s="6">
        <v>2.823830661649106E-4</v>
      </c>
      <c r="AW108" s="6">
        <v>-0.03190091332030983</v>
      </c>
      <c r="AX108" s="6">
        <v>0.015036503277475697</v>
      </c>
      <c r="AY108" s="6">
        <v>-0.042973675707971566</v>
      </c>
      <c r="AZ108" s="6">
        <v>0.07508926276717452</v>
      </c>
      <c r="BA108" s="6">
        <v>0.02259705247810626</v>
      </c>
      <c r="BB108" s="6">
        <v>0.009849898368540541</v>
      </c>
      <c r="BC108" s="6">
        <v>-0.02566901392906497</v>
      </c>
      <c r="BD108" s="6">
        <v>-0.01781947685872511</v>
      </c>
    </row>
    <row r="109">
      <c r="A109" s="2">
        <v>44530.0</v>
      </c>
      <c r="B109" s="8"/>
      <c r="C109" s="6">
        <v>-0.008108846</v>
      </c>
      <c r="D109" s="6">
        <v>-0.016979536</v>
      </c>
      <c r="E109" s="6">
        <v>0.008084632</v>
      </c>
      <c r="F109" s="6">
        <v>0.009640753</v>
      </c>
      <c r="G109" s="6">
        <v>0.040611967</v>
      </c>
      <c r="H109" s="6">
        <v>-0.023888969</v>
      </c>
      <c r="I109" s="6">
        <v>-0.016352932</v>
      </c>
      <c r="J109" s="6">
        <v>0.039718611</v>
      </c>
      <c r="K109" s="6">
        <v>-0.030638665</v>
      </c>
      <c r="L109" s="6">
        <v>-0.002087018</v>
      </c>
      <c r="M109" s="8"/>
      <c r="N109" s="6">
        <v>-0.01605244524650767</v>
      </c>
      <c r="O109" s="6">
        <v>-0.005350815082169225</v>
      </c>
      <c r="P109" s="6">
        <v>-0.02675407541084612</v>
      </c>
      <c r="Q109" s="6">
        <v>0.03745570557518457</v>
      </c>
      <c r="R109" s="6">
        <v>0.01605244524650767</v>
      </c>
      <c r="S109" s="6">
        <v>0.02675407541084612</v>
      </c>
      <c r="T109" s="6">
        <v>-0.03745570557518457</v>
      </c>
      <c r="U109" s="6">
        <v>0.048157335739523015</v>
      </c>
      <c r="V109" s="6">
        <v>0.005350815082169225</v>
      </c>
      <c r="W109" s="6">
        <v>-0.048157335739523015</v>
      </c>
      <c r="X109" s="8"/>
      <c r="Y109" s="6">
        <v>0.015179303898015552</v>
      </c>
      <c r="Z109" s="6">
        <v>-0.045537911694046654</v>
      </c>
      <c r="AA109" s="6">
        <v>-0.015179303898015552</v>
      </c>
      <c r="AB109" s="6">
        <v>-0.0050597679660051844</v>
      </c>
      <c r="AC109" s="6">
        <v>0.025298839830025923</v>
      </c>
      <c r="AD109" s="6">
        <v>0.0050597679660051844</v>
      </c>
      <c r="AE109" s="6">
        <v>-0.025298839830025923</v>
      </c>
      <c r="AF109" s="6">
        <v>0.0354183757620363</v>
      </c>
      <c r="AG109" s="6">
        <v>0.045537911694046654</v>
      </c>
      <c r="AH109" s="6">
        <v>-0.0354183757620363</v>
      </c>
      <c r="AI109" s="8"/>
      <c r="AJ109" s="6">
        <v>-0.016183601477119496</v>
      </c>
      <c r="AK109" s="6">
        <v>-0.003278115000970039</v>
      </c>
      <c r="AL109" s="6">
        <v>-0.06070245200504252</v>
      </c>
      <c r="AM109" s="6">
        <v>-0.007631032255909323</v>
      </c>
      <c r="AN109" s="6">
        <v>0.013279402310789301</v>
      </c>
      <c r="AO109" s="6">
        <v>0.028204625720179545</v>
      </c>
      <c r="AP109" s="6">
        <v>-0.011646553808288993</v>
      </c>
      <c r="AQ109" s="6">
        <v>0.09399479307015612</v>
      </c>
      <c r="AR109" s="6">
        <v>-0.026453340039403892</v>
      </c>
      <c r="AS109" s="6">
        <v>-0.009583726514390791</v>
      </c>
      <c r="AT109" s="8"/>
      <c r="AU109" s="6">
        <v>-0.03446934287167777</v>
      </c>
      <c r="AV109" s="6">
        <v>0.00572335489949176</v>
      </c>
      <c r="AW109" s="6">
        <v>-0.02013860849792372</v>
      </c>
      <c r="AX109" s="6">
        <v>-4.082205849932946E-5</v>
      </c>
      <c r="AY109" s="6">
        <v>0.005916887197371781</v>
      </c>
      <c r="AZ109" s="6">
        <v>0.02543766363260099</v>
      </c>
      <c r="BA109" s="6">
        <v>0.002630848419660459</v>
      </c>
      <c r="BB109" s="6">
        <v>0.07557489661834942</v>
      </c>
      <c r="BC109" s="6">
        <v>-0.025759229807762653</v>
      </c>
      <c r="BD109" s="6">
        <v>-0.03487564753161113</v>
      </c>
    </row>
    <row r="110">
      <c r="A110" s="2">
        <v>44561.0</v>
      </c>
      <c r="B110" s="8"/>
      <c r="C110" s="6">
        <v>-0.005600769</v>
      </c>
      <c r="D110" s="6">
        <v>-0.016718498</v>
      </c>
      <c r="E110" s="6">
        <v>0.008276128</v>
      </c>
      <c r="F110" s="6">
        <v>0.00981135</v>
      </c>
      <c r="G110" s="6">
        <v>0.039634841</v>
      </c>
      <c r="H110" s="6">
        <v>-0.026394124</v>
      </c>
      <c r="I110" s="6">
        <v>-0.01633751</v>
      </c>
      <c r="J110" s="6">
        <v>0.039034307</v>
      </c>
      <c r="K110" s="6">
        <v>-0.0271726</v>
      </c>
      <c r="L110" s="6">
        <v>-0.004533125</v>
      </c>
      <c r="M110" s="8"/>
      <c r="N110" s="6">
        <v>-0.015910776065196485</v>
      </c>
      <c r="O110" s="6">
        <v>-0.005303592021732162</v>
      </c>
      <c r="P110" s="6">
        <v>-0.02651796010866081</v>
      </c>
      <c r="Q110" s="6">
        <v>0.03712514415212514</v>
      </c>
      <c r="R110" s="6">
        <v>0.015910776065196485</v>
      </c>
      <c r="S110" s="6">
        <v>0.02651796010866081</v>
      </c>
      <c r="T110" s="6">
        <v>-0.03712514415212514</v>
      </c>
      <c r="U110" s="6">
        <v>0.04773232819558945</v>
      </c>
      <c r="V110" s="6">
        <v>0.005303592021732162</v>
      </c>
      <c r="W110" s="6">
        <v>-0.04773232819558945</v>
      </c>
      <c r="X110" s="8"/>
      <c r="Y110" s="6">
        <v>-0.005116885906695513</v>
      </c>
      <c r="Z110" s="6">
        <v>-0.04605197316025961</v>
      </c>
      <c r="AA110" s="6">
        <v>-0.025584429533477563</v>
      </c>
      <c r="AB110" s="6">
        <v>0.015350657720086536</v>
      </c>
      <c r="AC110" s="6">
        <v>0.025584429533477563</v>
      </c>
      <c r="AD110" s="6">
        <v>0.005116885906695513</v>
      </c>
      <c r="AE110" s="6">
        <v>-0.015350657720086536</v>
      </c>
      <c r="AF110" s="6">
        <v>0.04605197316025961</v>
      </c>
      <c r="AG110" s="6">
        <v>0.03581820134686859</v>
      </c>
      <c r="AH110" s="6">
        <v>-0.03581820134686859</v>
      </c>
      <c r="AI110" s="8"/>
      <c r="AJ110" s="6">
        <v>0.0047264300226721465</v>
      </c>
      <c r="AK110" s="6">
        <v>0.0037008930713447333</v>
      </c>
      <c r="AL110" s="6">
        <v>-0.02962517337092746</v>
      </c>
      <c r="AM110" s="6">
        <v>0.02040058086599251</v>
      </c>
      <c r="AN110" s="6">
        <v>-0.03448209973641376</v>
      </c>
      <c r="AO110" s="6">
        <v>0.03521855527923741</v>
      </c>
      <c r="AP110" s="6">
        <v>0.06529677259050064</v>
      </c>
      <c r="AQ110" s="6">
        <v>-0.013109549037089647</v>
      </c>
      <c r="AR110" s="6">
        <v>-0.054198843725899865</v>
      </c>
      <c r="AS110" s="6">
        <v>0.002072434040583103</v>
      </c>
      <c r="AT110" s="8"/>
      <c r="AU110" s="6">
        <v>-0.06283241538566452</v>
      </c>
      <c r="AV110" s="6">
        <v>-0.008700193314815075</v>
      </c>
      <c r="AW110" s="6">
        <v>-9.803306731229898E-4</v>
      </c>
      <c r="AX110" s="6">
        <v>-0.00435369441475947</v>
      </c>
      <c r="AY110" s="6">
        <v>-0.017458413771726394</v>
      </c>
      <c r="AZ110" s="6">
        <v>0.008388557240251006</v>
      </c>
      <c r="BA110" s="6">
        <v>0.09916936627187026</v>
      </c>
      <c r="BB110" s="6">
        <v>0.0030851250546803347</v>
      </c>
      <c r="BC110" s="6">
        <v>-0.01863348728867729</v>
      </c>
      <c r="BD110" s="6">
        <v>0.0023154862819641155</v>
      </c>
    </row>
    <row r="111">
      <c r="A111" s="2">
        <v>44592.0</v>
      </c>
      <c r="B111" s="8"/>
      <c r="C111" s="6">
        <v>-0.001441979</v>
      </c>
      <c r="D111" s="6">
        <v>-0.022047848</v>
      </c>
      <c r="E111" s="6">
        <v>0.009299</v>
      </c>
      <c r="F111" s="6">
        <v>0.0077438</v>
      </c>
      <c r="G111" s="6">
        <v>0.039068416</v>
      </c>
      <c r="H111" s="6">
        <v>-0.027527403</v>
      </c>
      <c r="I111" s="6">
        <v>-0.009150974</v>
      </c>
      <c r="J111" s="6">
        <v>0.039649479</v>
      </c>
      <c r="K111" s="6">
        <v>-0.02867987</v>
      </c>
      <c r="L111" s="6">
        <v>-0.00691262</v>
      </c>
      <c r="M111" s="8"/>
      <c r="N111" s="6">
        <v>-0.015631790721552404</v>
      </c>
      <c r="O111" s="6">
        <v>-0.005210596907184136</v>
      </c>
      <c r="P111" s="6">
        <v>-0.036474178350288954</v>
      </c>
      <c r="Q111" s="6">
        <v>0.026052984535920677</v>
      </c>
      <c r="R111" s="6">
        <v>0.015631790721552404</v>
      </c>
      <c r="S111" s="6">
        <v>0.036474178350288954</v>
      </c>
      <c r="T111" s="6">
        <v>-0.026052984535920677</v>
      </c>
      <c r="U111" s="6">
        <v>0.046895372164657216</v>
      </c>
      <c r="V111" s="6">
        <v>0.005210596907184136</v>
      </c>
      <c r="W111" s="6">
        <v>-0.046895372164657216</v>
      </c>
      <c r="X111" s="8"/>
      <c r="Y111" s="6">
        <v>-0.01618162296782988</v>
      </c>
      <c r="Z111" s="6">
        <v>-0.04854486890348963</v>
      </c>
      <c r="AA111" s="6">
        <v>-0.037757120258269716</v>
      </c>
      <c r="AB111" s="6">
        <v>0.01618162296782988</v>
      </c>
      <c r="AC111" s="6">
        <v>0.026969371613049797</v>
      </c>
      <c r="AD111" s="6">
        <v>0.0053938743226099595</v>
      </c>
      <c r="AE111" s="6">
        <v>-0.0053938743226099595</v>
      </c>
      <c r="AF111" s="6">
        <v>0.04854486890348963</v>
      </c>
      <c r="AG111" s="6">
        <v>0.037757120258269716</v>
      </c>
      <c r="AH111" s="6">
        <v>-0.026969371613049797</v>
      </c>
      <c r="AI111" s="8"/>
      <c r="AJ111" s="6">
        <v>0.027626764854157885</v>
      </c>
      <c r="AK111" s="6">
        <v>-0.05419140050672184</v>
      </c>
      <c r="AL111" s="6">
        <v>0.01062508571549342</v>
      </c>
      <c r="AM111" s="6">
        <v>0.004567094729538805</v>
      </c>
      <c r="AN111" s="6">
        <v>-0.009611655119578138</v>
      </c>
      <c r="AO111" s="6">
        <v>0.005548483376126033</v>
      </c>
      <c r="AP111" s="6">
        <v>0.06601086036508312</v>
      </c>
      <c r="AQ111" s="6">
        <v>-0.02709799994576184</v>
      </c>
      <c r="AR111" s="6">
        <v>-0.04376650331365371</v>
      </c>
      <c r="AS111" s="6">
        <v>0.020289269845316323</v>
      </c>
      <c r="AT111" s="8"/>
      <c r="AU111" s="6">
        <v>0.027148648858297073</v>
      </c>
      <c r="AV111" s="6">
        <v>-0.031010880248178753</v>
      </c>
      <c r="AW111" s="6">
        <v>0.008055436511706463</v>
      </c>
      <c r="AX111" s="6">
        <v>-0.008751682668895035</v>
      </c>
      <c r="AY111" s="6">
        <v>-0.017129237414312385</v>
      </c>
      <c r="AZ111" s="6">
        <v>0.02257364574309822</v>
      </c>
      <c r="BA111" s="6">
        <v>0.043487806010454155</v>
      </c>
      <c r="BB111" s="6">
        <v>-0.036193530224229976</v>
      </c>
      <c r="BC111" s="6">
        <v>-0.03460628656972782</v>
      </c>
      <c r="BD111" s="6">
        <v>0.026426080001787873</v>
      </c>
    </row>
    <row r="112">
      <c r="A112" s="2">
        <v>44620.0</v>
      </c>
      <c r="B112" s="8"/>
      <c r="C112" s="6">
        <v>-0.003206459</v>
      </c>
      <c r="D112" s="6">
        <v>-0.021843595</v>
      </c>
      <c r="E112" s="6">
        <v>0.009914982</v>
      </c>
      <c r="F112" s="6">
        <v>0.010002758</v>
      </c>
      <c r="G112" s="6">
        <v>0.038876887</v>
      </c>
      <c r="H112" s="6">
        <v>-0.027468065</v>
      </c>
      <c r="I112" s="6">
        <v>-0.009324575</v>
      </c>
      <c r="J112" s="6">
        <v>0.037830307</v>
      </c>
      <c r="K112" s="6">
        <v>-0.027900625</v>
      </c>
      <c r="L112" s="6">
        <v>-0.006881616</v>
      </c>
      <c r="M112" s="8"/>
      <c r="N112" s="6">
        <v>-0.004446645063224318</v>
      </c>
      <c r="O112" s="6">
        <v>-0.013339935189672953</v>
      </c>
      <c r="P112" s="6">
        <v>-0.02223322531612159</v>
      </c>
      <c r="Q112" s="6">
        <v>0.02223322531612159</v>
      </c>
      <c r="R112" s="6">
        <v>0.03112651544257023</v>
      </c>
      <c r="S112" s="6">
        <v>0.013339935189672953</v>
      </c>
      <c r="T112" s="6">
        <v>-0.03112651544257023</v>
      </c>
      <c r="U112" s="6">
        <v>0.04001980556901886</v>
      </c>
      <c r="V112" s="6">
        <v>0.004446645063224318</v>
      </c>
      <c r="W112" s="6">
        <v>-0.04001980556901886</v>
      </c>
      <c r="X112" s="8"/>
      <c r="Y112" s="6">
        <v>-0.007764213192886975</v>
      </c>
      <c r="Z112" s="6">
        <v>-0.06987791873598276</v>
      </c>
      <c r="AA112" s="6">
        <v>-0.054349492350208826</v>
      </c>
      <c r="AB112" s="6">
        <v>0.007764213192886975</v>
      </c>
      <c r="AC112" s="6">
        <v>-0.038821065964434874</v>
      </c>
      <c r="AD112" s="6">
        <v>0.02329263957866092</v>
      </c>
      <c r="AE112" s="6">
        <v>0.038821065964434874</v>
      </c>
      <c r="AF112" s="6">
        <v>0.06987791873598276</v>
      </c>
      <c r="AG112" s="6">
        <v>0.054349492350208826</v>
      </c>
      <c r="AH112" s="6">
        <v>-0.02329263957866092</v>
      </c>
      <c r="AI112" s="8"/>
      <c r="AJ112" s="6">
        <v>-0.04165817779746444</v>
      </c>
      <c r="AK112" s="6">
        <v>-0.020538507754005068</v>
      </c>
      <c r="AL112" s="6">
        <v>0.022073606966367138</v>
      </c>
      <c r="AM112" s="6">
        <v>0.057702809037532624</v>
      </c>
      <c r="AN112" s="6">
        <v>0.0398236230366406</v>
      </c>
      <c r="AO112" s="6">
        <v>-0.007656412757745185</v>
      </c>
      <c r="AP112" s="6">
        <v>-0.004906372402467271</v>
      </c>
      <c r="AQ112" s="6">
        <v>-0.012170699660898619</v>
      </c>
      <c r="AR112" s="6">
        <v>-0.005038086578918637</v>
      </c>
      <c r="AS112" s="6">
        <v>-0.027631782089041136</v>
      </c>
      <c r="AT112" s="8"/>
      <c r="AU112" s="6">
        <v>-0.026129179827474976</v>
      </c>
      <c r="AV112" s="6">
        <v>-0.05748646360536971</v>
      </c>
      <c r="AW112" s="6">
        <v>0.005183424061974789</v>
      </c>
      <c r="AX112" s="6">
        <v>0.0669896643200284</v>
      </c>
      <c r="AY112" s="6">
        <v>0.04019795050916844</v>
      </c>
      <c r="AZ112" s="6">
        <v>-0.012530113464392706</v>
      </c>
      <c r="BA112" s="6">
        <v>-0.003588512597584466</v>
      </c>
      <c r="BB112" s="6">
        <v>-0.005784365066050243</v>
      </c>
      <c r="BC112" s="6">
        <v>0.014069154701044716</v>
      </c>
      <c r="BD112" s="6">
        <v>-0.020921559031344048</v>
      </c>
    </row>
    <row r="113">
      <c r="A113" s="2">
        <v>44651.0</v>
      </c>
      <c r="B113" s="8"/>
      <c r="C113" s="6">
        <v>-0.00111755</v>
      </c>
      <c r="D113" s="6">
        <v>-0.021937462</v>
      </c>
      <c r="E113" s="6">
        <v>0.009386634</v>
      </c>
      <c r="F113" s="6">
        <v>0.009582301</v>
      </c>
      <c r="G113" s="6">
        <v>0.038223129</v>
      </c>
      <c r="H113" s="6">
        <v>-0.025874308</v>
      </c>
      <c r="I113" s="6">
        <v>-0.010250009</v>
      </c>
      <c r="J113" s="6">
        <v>0.037382178</v>
      </c>
      <c r="K113" s="6">
        <v>-0.028659949</v>
      </c>
      <c r="L113" s="6">
        <v>-0.006734964</v>
      </c>
      <c r="M113" s="8"/>
      <c r="N113" s="6">
        <v>-0.020784823503077737</v>
      </c>
      <c r="O113" s="6">
        <v>-0.004156964700615547</v>
      </c>
      <c r="P113" s="6">
        <v>-0.01247089410184664</v>
      </c>
      <c r="Q113" s="6">
        <v>0.01247089410184664</v>
      </c>
      <c r="R113" s="6">
        <v>0.02909875290430883</v>
      </c>
      <c r="S113" s="6">
        <v>0.020784823503077737</v>
      </c>
      <c r="T113" s="6">
        <v>-0.02909875290430883</v>
      </c>
      <c r="U113" s="6">
        <v>0.03741268230553992</v>
      </c>
      <c r="V113" s="6">
        <v>0.004156964700615547</v>
      </c>
      <c r="W113" s="6">
        <v>-0.03741268230553992</v>
      </c>
      <c r="X113" s="8"/>
      <c r="Y113" s="6">
        <v>-0.007531759643564328</v>
      </c>
      <c r="Z113" s="6">
        <v>-0.06778583679207895</v>
      </c>
      <c r="AA113" s="6">
        <v>-0.03765879821782164</v>
      </c>
      <c r="AB113" s="6">
        <v>0.03765879821782164</v>
      </c>
      <c r="AC113" s="6">
        <v>-0.022595278930692984</v>
      </c>
      <c r="AD113" s="6">
        <v>0.022595278930692984</v>
      </c>
      <c r="AE113" s="6">
        <v>0.06778583679207895</v>
      </c>
      <c r="AF113" s="6">
        <v>0.0527223175049503</v>
      </c>
      <c r="AG113" s="6">
        <v>-0.0527223175049503</v>
      </c>
      <c r="AH113" s="6">
        <v>0.007531759643564328</v>
      </c>
      <c r="AI113" s="8"/>
      <c r="AJ113" s="6">
        <v>-0.052626377790600004</v>
      </c>
      <c r="AK113" s="6">
        <v>-0.007716817365199978</v>
      </c>
      <c r="AL113" s="6">
        <v>0.0026610554857555355</v>
      </c>
      <c r="AM113" s="6">
        <v>0.022312722140209997</v>
      </c>
      <c r="AN113" s="6">
        <v>0.029832059331572527</v>
      </c>
      <c r="AO113" s="6">
        <v>-0.02550363602704054</v>
      </c>
      <c r="AP113" s="6">
        <v>0.017566378652126395</v>
      </c>
      <c r="AQ113" s="6">
        <v>0.020747163179575277</v>
      </c>
      <c r="AR113" s="6">
        <v>0.008027245364512929</v>
      </c>
      <c r="AS113" s="6">
        <v>-0.015299792970912123</v>
      </c>
      <c r="AT113" s="8"/>
      <c r="AU113" s="6">
        <v>-0.04477854248160964</v>
      </c>
      <c r="AV113" s="6">
        <v>-0.048512289164218646</v>
      </c>
      <c r="AW113" s="6">
        <v>0.01656566180520092</v>
      </c>
      <c r="AX113" s="6">
        <v>0.016699594211601144</v>
      </c>
      <c r="AY113" s="6">
        <v>0.025856699849489236</v>
      </c>
      <c r="AZ113" s="6">
        <v>0.00551486605421736</v>
      </c>
      <c r="BA113" s="6">
        <v>0.035168415516779815</v>
      </c>
      <c r="BB113" s="6">
        <v>0.007870428469364131</v>
      </c>
      <c r="BC113" s="6">
        <v>-0.001375179159557151</v>
      </c>
      <c r="BD113" s="6">
        <v>-0.013009655101267163</v>
      </c>
    </row>
    <row r="114">
      <c r="A114" s="2">
        <v>44681.0</v>
      </c>
      <c r="B114" s="8"/>
      <c r="C114" s="6">
        <v>-7.86584E-4</v>
      </c>
      <c r="D114" s="6">
        <v>-0.02000815</v>
      </c>
      <c r="E114" s="6">
        <v>0.008566851</v>
      </c>
      <c r="F114" s="6">
        <v>0.005894277</v>
      </c>
      <c r="G114" s="6">
        <v>0.038955514</v>
      </c>
      <c r="H114" s="6">
        <v>-0.02589659</v>
      </c>
      <c r="I114" s="6">
        <v>-0.012067689</v>
      </c>
      <c r="J114" s="6">
        <v>0.037643474</v>
      </c>
      <c r="K114" s="6">
        <v>-0.029122124</v>
      </c>
      <c r="L114" s="6">
        <v>-0.003178979</v>
      </c>
      <c r="M114" s="8"/>
      <c r="N114" s="6">
        <v>-0.02966985318944873</v>
      </c>
      <c r="O114" s="6">
        <v>-0.0042385504556355326</v>
      </c>
      <c r="P114" s="6">
        <v>-0.021192752278177664</v>
      </c>
      <c r="Q114" s="6">
        <v>0.012715651366906599</v>
      </c>
      <c r="R114" s="6">
        <v>0.02966985318944873</v>
      </c>
      <c r="S114" s="6">
        <v>0.021192752278177664</v>
      </c>
      <c r="T114" s="6">
        <v>-0.012715651366906599</v>
      </c>
      <c r="U114" s="6">
        <v>0.03814695410071979</v>
      </c>
      <c r="V114" s="6">
        <v>0.0042385504556355326</v>
      </c>
      <c r="W114" s="6">
        <v>-0.03814695410071979</v>
      </c>
      <c r="X114" s="8"/>
      <c r="Y114" s="6">
        <v>-0.030499617394708543</v>
      </c>
      <c r="Z114" s="6">
        <v>-0.054899311310475374</v>
      </c>
      <c r="AA114" s="6">
        <v>-0.018299770436825125</v>
      </c>
      <c r="AB114" s="6">
        <v>0.04269946435259197</v>
      </c>
      <c r="AC114" s="6">
        <v>-0.006099923478941709</v>
      </c>
      <c r="AD114" s="6">
        <v>0.006099923478941709</v>
      </c>
      <c r="AE114" s="6">
        <v>0.054899311310475374</v>
      </c>
      <c r="AF114" s="6">
        <v>0.030499617394708543</v>
      </c>
      <c r="AG114" s="6">
        <v>-0.04269946435259197</v>
      </c>
      <c r="AH114" s="6">
        <v>0.018299770436825125</v>
      </c>
      <c r="AI114" s="8"/>
      <c r="AJ114" s="6">
        <v>0.0032514426955737854</v>
      </c>
      <c r="AK114" s="6">
        <v>0.017341052915374026</v>
      </c>
      <c r="AL114" s="6">
        <v>-0.008504380780641849</v>
      </c>
      <c r="AM114" s="6">
        <v>-0.002119830143362216</v>
      </c>
      <c r="AN114" s="6">
        <v>-0.0034849185620324857</v>
      </c>
      <c r="AO114" s="6">
        <v>-0.016135186406133303</v>
      </c>
      <c r="AP114" s="6">
        <v>0.016014469166241274</v>
      </c>
      <c r="AQ114" s="6">
        <v>-0.0352662230009114</v>
      </c>
      <c r="AR114" s="6">
        <v>-0.021371457803763035</v>
      </c>
      <c r="AS114" s="6">
        <v>0.05027503191965522</v>
      </c>
      <c r="AT114" s="8"/>
      <c r="AU114" s="6">
        <v>-0.004872902967912993</v>
      </c>
      <c r="AV114" s="6">
        <v>0.013168782115266299</v>
      </c>
      <c r="AW114" s="6">
        <v>-0.010056377526388318</v>
      </c>
      <c r="AX114" s="6">
        <v>-0.010572648674581471</v>
      </c>
      <c r="AY114" s="6">
        <v>-0.019331191988559256</v>
      </c>
      <c r="AZ114" s="6">
        <v>1.6050568182688358E-4</v>
      </c>
      <c r="BA114" s="6">
        <v>0.020503461387566056</v>
      </c>
      <c r="BB114" s="6">
        <v>-0.017148416997521915</v>
      </c>
      <c r="BC114" s="6">
        <v>-0.029232206432768172</v>
      </c>
      <c r="BD114" s="6">
        <v>0.05738099540307284</v>
      </c>
    </row>
    <row r="115">
      <c r="A115" s="2">
        <v>44712.0</v>
      </c>
      <c r="B115" s="8"/>
      <c r="C115" s="6">
        <v>0.001473409</v>
      </c>
      <c r="D115" s="6">
        <v>-0.019571139</v>
      </c>
      <c r="E115" s="6">
        <v>0.007944337</v>
      </c>
      <c r="F115" s="6">
        <v>0.006663602</v>
      </c>
      <c r="G115" s="6">
        <v>0.037652845</v>
      </c>
      <c r="H115" s="6">
        <v>-0.027687384</v>
      </c>
      <c r="I115" s="6">
        <v>-0.012485229</v>
      </c>
      <c r="J115" s="6">
        <v>0.038298808</v>
      </c>
      <c r="K115" s="6">
        <v>-0.028621038</v>
      </c>
      <c r="L115" s="6">
        <v>-0.00366821</v>
      </c>
      <c r="M115" s="8"/>
      <c r="N115" s="6">
        <v>-0.012024980273016381</v>
      </c>
      <c r="O115" s="6">
        <v>-0.004008326757672128</v>
      </c>
      <c r="P115" s="6">
        <v>-0.020041633788360637</v>
      </c>
      <c r="Q115" s="6">
        <v>0.020041633788360637</v>
      </c>
      <c r="R115" s="6">
        <v>0.028058287303704896</v>
      </c>
      <c r="S115" s="6">
        <v>0.004008326757672128</v>
      </c>
      <c r="T115" s="6">
        <v>-0.028058287303704896</v>
      </c>
      <c r="U115" s="6">
        <v>0.03607494081904915</v>
      </c>
      <c r="V115" s="6">
        <v>0.012024980273016381</v>
      </c>
      <c r="W115" s="6">
        <v>-0.03607494081904915</v>
      </c>
      <c r="X115" s="8"/>
      <c r="Y115" s="6">
        <v>-0.026874484848757912</v>
      </c>
      <c r="Z115" s="6">
        <v>-0.03762427878826108</v>
      </c>
      <c r="AA115" s="6">
        <v>-0.0053748969697515825</v>
      </c>
      <c r="AB115" s="6">
        <v>0.03762427878826108</v>
      </c>
      <c r="AC115" s="6">
        <v>0.016124690909254745</v>
      </c>
      <c r="AD115" s="6">
        <v>-0.016124690909254745</v>
      </c>
      <c r="AE115" s="6">
        <v>0.048374072727764235</v>
      </c>
      <c r="AF115" s="6">
        <v>0.0053748969697515825</v>
      </c>
      <c r="AG115" s="6">
        <v>-0.048374072727764235</v>
      </c>
      <c r="AH115" s="6">
        <v>0.026874484848757912</v>
      </c>
      <c r="AI115" s="8"/>
      <c r="AJ115" s="6">
        <v>0.034751828084011394</v>
      </c>
      <c r="AK115" s="6">
        <v>0.003555339578460248</v>
      </c>
      <c r="AL115" s="6">
        <v>-0.006162305977466641</v>
      </c>
      <c r="AM115" s="6">
        <v>-0.016026787289138335</v>
      </c>
      <c r="AN115" s="6">
        <v>-0.02515705652604644</v>
      </c>
      <c r="AO115" s="6">
        <v>0.021069687970946563</v>
      </c>
      <c r="AP115" s="6">
        <v>0.005871681672206047</v>
      </c>
      <c r="AQ115" s="6">
        <v>-0.03832515699475788</v>
      </c>
      <c r="AR115" s="6">
        <v>0.0019530581901712606</v>
      </c>
      <c r="AS115" s="6">
        <v>0.018469711291613785</v>
      </c>
      <c r="AT115" s="8"/>
      <c r="AU115" s="6">
        <v>-0.005227966684752754</v>
      </c>
      <c r="AV115" s="6">
        <v>0.0112180004403519</v>
      </c>
      <c r="AW115" s="6">
        <v>-2.824754667029877E-4</v>
      </c>
      <c r="AX115" s="6">
        <v>-0.016294272463255863</v>
      </c>
      <c r="AY115" s="6">
        <v>-0.02263483990488624</v>
      </c>
      <c r="AZ115" s="6">
        <v>0.012651968436917332</v>
      </c>
      <c r="BA115" s="6">
        <v>0.030737960732007602</v>
      </c>
      <c r="BB115" s="6">
        <v>-0.02817837507146108</v>
      </c>
      <c r="BC115" s="6">
        <v>-0.020611648008291666</v>
      </c>
      <c r="BD115" s="6">
        <v>0.03862164799007379</v>
      </c>
    </row>
    <row r="116">
      <c r="A116" s="2">
        <v>44742.0</v>
      </c>
      <c r="B116" s="8"/>
      <c r="C116" s="6">
        <v>0.003405077</v>
      </c>
      <c r="D116" s="6">
        <v>-0.015861954</v>
      </c>
      <c r="E116" s="6">
        <v>0.006984746</v>
      </c>
      <c r="F116" s="6">
        <v>0.006706102</v>
      </c>
      <c r="G116" s="6">
        <v>0.037096988</v>
      </c>
      <c r="H116" s="6">
        <v>-0.028191217</v>
      </c>
      <c r="I116" s="6">
        <v>-0.013207424</v>
      </c>
      <c r="J116" s="6">
        <v>0.036552356</v>
      </c>
      <c r="K116" s="6">
        <v>-0.026081792</v>
      </c>
      <c r="L116" s="6">
        <v>-0.007402882</v>
      </c>
      <c r="M116" s="8"/>
      <c r="N116" s="6">
        <v>-0.012233376466995302</v>
      </c>
      <c r="O116" s="6">
        <v>-0.004077792155665102</v>
      </c>
      <c r="P116" s="6">
        <v>-0.020388960778325506</v>
      </c>
      <c r="Q116" s="6">
        <v>0.020388960778325506</v>
      </c>
      <c r="R116" s="6">
        <v>0.03670012940098591</v>
      </c>
      <c r="S116" s="6">
        <v>0.004077792155665102</v>
      </c>
      <c r="T116" s="6">
        <v>-0.02854454508965571</v>
      </c>
      <c r="U116" s="6">
        <v>0.02854454508965571</v>
      </c>
      <c r="V116" s="6">
        <v>0.012233376466995302</v>
      </c>
      <c r="W116" s="6">
        <v>-0.03670012940098591</v>
      </c>
      <c r="X116" s="8"/>
      <c r="Y116" s="6">
        <v>-0.02551062026398665</v>
      </c>
      <c r="Z116" s="6">
        <v>-0.035714868369581314</v>
      </c>
      <c r="AA116" s="6">
        <v>0.00510212405279733</v>
      </c>
      <c r="AB116" s="6">
        <v>0.035714868369581314</v>
      </c>
      <c r="AC116" s="6">
        <v>0.01530637215839199</v>
      </c>
      <c r="AD116" s="6">
        <v>-0.01530637215839199</v>
      </c>
      <c r="AE116" s="6">
        <v>0.045919116475175964</v>
      </c>
      <c r="AF116" s="6">
        <v>-0.00510212405279733</v>
      </c>
      <c r="AG116" s="6">
        <v>-0.045919116475175964</v>
      </c>
      <c r="AH116" s="6">
        <v>0.02551062026398665</v>
      </c>
      <c r="AI116" s="8"/>
      <c r="AJ116" s="6">
        <v>0.023257210368143977</v>
      </c>
      <c r="AK116" s="6">
        <v>0.016984599069634</v>
      </c>
      <c r="AL116" s="6">
        <v>-0.003967060566662387</v>
      </c>
      <c r="AM116" s="6">
        <v>0.04162746692874689</v>
      </c>
      <c r="AN116" s="6">
        <v>0.030430897678940794</v>
      </c>
      <c r="AO116" s="6">
        <v>-0.06312834741819034</v>
      </c>
      <c r="AP116" s="6">
        <v>-0.02688435991940602</v>
      </c>
      <c r="AQ116" s="6">
        <v>0.00281221263314088</v>
      </c>
      <c r="AR116" s="6">
        <v>-0.009687592005099055</v>
      </c>
      <c r="AS116" s="6">
        <v>-0.011445026769248638</v>
      </c>
      <c r="AT116" s="8"/>
      <c r="AU116" s="6">
        <v>0.04070716440950742</v>
      </c>
      <c r="AV116" s="6">
        <v>0.01433992874882705</v>
      </c>
      <c r="AW116" s="6">
        <v>-0.023063076121982752</v>
      </c>
      <c r="AX116" s="6">
        <v>0.05016652624571769</v>
      </c>
      <c r="AY116" s="6">
        <v>0.027656402519775903</v>
      </c>
      <c r="AZ116" s="6">
        <v>-0.06267107078823198</v>
      </c>
      <c r="BA116" s="6">
        <v>-0.0031353838625374215</v>
      </c>
      <c r="BB116" s="6">
        <v>-0.01815612474696757</v>
      </c>
      <c r="BC116" s="6">
        <v>-0.027198957536440353</v>
      </c>
      <c r="BD116" s="6">
        <v>0.001354591132332081</v>
      </c>
    </row>
    <row r="117">
      <c r="A117" s="2">
        <v>44773.0</v>
      </c>
      <c r="B117" s="8"/>
      <c r="C117" s="6">
        <v>4.63954E-4</v>
      </c>
      <c r="D117" s="6">
        <v>-0.020247124</v>
      </c>
      <c r="E117" s="6">
        <v>0.008974794</v>
      </c>
      <c r="F117" s="6">
        <v>0.007430286</v>
      </c>
      <c r="G117" s="6">
        <v>0.037917871</v>
      </c>
      <c r="H117" s="6">
        <v>-0.034655208</v>
      </c>
      <c r="I117" s="6">
        <v>4.02069E-4</v>
      </c>
      <c r="J117" s="6">
        <v>0.034350577</v>
      </c>
      <c r="K117" s="6">
        <v>-0.033380364</v>
      </c>
      <c r="L117" s="6">
        <v>-0.001256857</v>
      </c>
      <c r="M117" s="8"/>
      <c r="N117" s="6">
        <v>-0.0188773238723878</v>
      </c>
      <c r="O117" s="6">
        <v>0.0037754647744775603</v>
      </c>
      <c r="P117" s="6">
        <v>-0.01132639432343268</v>
      </c>
      <c r="Q117" s="6">
        <v>0.0188773238723878</v>
      </c>
      <c r="R117" s="6">
        <v>0.03397918297029803</v>
      </c>
      <c r="S117" s="6">
        <v>-0.0037754647744775603</v>
      </c>
      <c r="T117" s="6">
        <v>-0.02642825342134292</v>
      </c>
      <c r="U117" s="6">
        <v>0.02642825342134292</v>
      </c>
      <c r="V117" s="6">
        <v>0.01132639432343268</v>
      </c>
      <c r="W117" s="6">
        <v>-0.03397918297029803</v>
      </c>
      <c r="X117" s="8"/>
      <c r="Y117" s="6">
        <v>-0.024022317741915673</v>
      </c>
      <c r="Z117" s="6">
        <v>-0.03363124483868195</v>
      </c>
      <c r="AA117" s="6">
        <v>0.004804463548383135</v>
      </c>
      <c r="AB117" s="6">
        <v>0.03363124483868195</v>
      </c>
      <c r="AC117" s="6">
        <v>0.014413390645149403</v>
      </c>
      <c r="AD117" s="6">
        <v>-0.014413390645149403</v>
      </c>
      <c r="AE117" s="6">
        <v>0.043240171935448206</v>
      </c>
      <c r="AF117" s="6">
        <v>-0.004804463548383135</v>
      </c>
      <c r="AG117" s="6">
        <v>-0.043240171935448206</v>
      </c>
      <c r="AH117" s="6">
        <v>0.024022317741915673</v>
      </c>
      <c r="AI117" s="8"/>
      <c r="AJ117" s="6">
        <v>0.003338541631604927</v>
      </c>
      <c r="AK117" s="6">
        <v>0.01517021563841283</v>
      </c>
      <c r="AL117" s="6">
        <v>-0.027221799596086584</v>
      </c>
      <c r="AM117" s="6">
        <v>-0.0010247628990375354</v>
      </c>
      <c r="AN117" s="6">
        <v>0.031810007874886276</v>
      </c>
      <c r="AO117" s="6">
        <v>0.005079714070611102</v>
      </c>
      <c r="AP117" s="6">
        <v>-0.04313884511731289</v>
      </c>
      <c r="AQ117" s="6">
        <v>0.02867692272496239</v>
      </c>
      <c r="AR117" s="6">
        <v>0.014674874298404488</v>
      </c>
      <c r="AS117" s="6">
        <v>-0.027364868626445087</v>
      </c>
      <c r="AT117" s="8"/>
      <c r="AU117" s="6">
        <v>-0.029649230573143396</v>
      </c>
      <c r="AV117" s="6">
        <v>0.01575504852017359</v>
      </c>
      <c r="AW117" s="6">
        <v>-0.024307939811345963</v>
      </c>
      <c r="AX117" s="6">
        <v>0.024309438077461207</v>
      </c>
      <c r="AY117" s="6">
        <v>0.06943484294224807</v>
      </c>
      <c r="AZ117" s="6">
        <v>-0.028716522734634913</v>
      </c>
      <c r="BA117" s="6">
        <v>-0.016078704306596126</v>
      </c>
      <c r="BB117" s="6">
        <v>0.00341033802501336</v>
      </c>
      <c r="BC117" s="6">
        <v>-0.015580903066243225</v>
      </c>
      <c r="BD117" s="6">
        <v>0.0014236329270674356</v>
      </c>
    </row>
    <row r="118">
      <c r="A118" s="2">
        <v>44804.0</v>
      </c>
      <c r="B118" s="8"/>
      <c r="C118" s="6">
        <v>-3.3356E-4</v>
      </c>
      <c r="D118" s="6">
        <v>-0.020076455</v>
      </c>
      <c r="E118" s="6">
        <v>0.010012905</v>
      </c>
      <c r="F118" s="6">
        <v>0.007290282</v>
      </c>
      <c r="G118" s="6">
        <v>0.037336231</v>
      </c>
      <c r="H118" s="6">
        <v>-0.034995699</v>
      </c>
      <c r="I118" s="6">
        <v>0.002796379</v>
      </c>
      <c r="J118" s="6">
        <v>0.033660343</v>
      </c>
      <c r="K118" s="6">
        <v>-0.034350889</v>
      </c>
      <c r="L118" s="6">
        <v>-0.001339538</v>
      </c>
      <c r="M118" s="8"/>
      <c r="N118" s="6">
        <v>-0.0190883016239392</v>
      </c>
      <c r="O118" s="6">
        <v>0.0038176603247878403</v>
      </c>
      <c r="P118" s="6">
        <v>-0.0038176603247878403</v>
      </c>
      <c r="Q118" s="6">
        <v>0.01145298097436352</v>
      </c>
      <c r="R118" s="6">
        <v>0.03435894292309056</v>
      </c>
      <c r="S118" s="6">
        <v>-0.01145298097436352</v>
      </c>
      <c r="T118" s="6">
        <v>-0.026723622273514883</v>
      </c>
      <c r="U118" s="6">
        <v>0.0190883016239392</v>
      </c>
      <c r="V118" s="6">
        <v>0.026723622273514883</v>
      </c>
      <c r="W118" s="6">
        <v>-0.03435894292309056</v>
      </c>
      <c r="X118" s="8"/>
      <c r="Y118" s="6">
        <v>-0.02127230406413834</v>
      </c>
      <c r="Z118" s="6">
        <v>-0.012763382438483002</v>
      </c>
      <c r="AA118" s="6">
        <v>0.004254460812827668</v>
      </c>
      <c r="AB118" s="6">
        <v>0.029781225689793675</v>
      </c>
      <c r="AC118" s="6">
        <v>0.012763382438483002</v>
      </c>
      <c r="AD118" s="6">
        <v>-0.029781225689793675</v>
      </c>
      <c r="AE118" s="6">
        <v>0.038290147315449004</v>
      </c>
      <c r="AF118" s="6">
        <v>-0.004254460812827668</v>
      </c>
      <c r="AG118" s="6">
        <v>-0.038290147315449004</v>
      </c>
      <c r="AH118" s="6">
        <v>0.02127230406413834</v>
      </c>
      <c r="AI118" s="8"/>
      <c r="AJ118" s="6">
        <v>-0.03851270428862395</v>
      </c>
      <c r="AK118" s="6">
        <v>-0.006217287243229922</v>
      </c>
      <c r="AL118" s="6">
        <v>0.018899423751534902</v>
      </c>
      <c r="AM118" s="6">
        <v>0.024470628274254492</v>
      </c>
      <c r="AN118" s="6">
        <v>0.011360420674647133</v>
      </c>
      <c r="AO118" s="6">
        <v>-0.03943560136727605</v>
      </c>
      <c r="AP118" s="6">
        <v>0.042936647059171947</v>
      </c>
      <c r="AQ118" s="6">
        <v>-0.008799174809308117</v>
      </c>
      <c r="AR118" s="6">
        <v>-0.008158145697877723</v>
      </c>
      <c r="AS118" s="6">
        <v>0.0034557936467072984</v>
      </c>
      <c r="AT118" s="8"/>
      <c r="AU118" s="6">
        <v>-0.036035827541469424</v>
      </c>
      <c r="AV118" s="6">
        <v>-0.010610840476604193</v>
      </c>
      <c r="AW118" s="6">
        <v>0.005844105310196666</v>
      </c>
      <c r="AX118" s="6">
        <v>0.024246581669256372</v>
      </c>
      <c r="AY118" s="6">
        <v>0.0019696970338757063</v>
      </c>
      <c r="AZ118" s="6">
        <v>-0.039447592965194</v>
      </c>
      <c r="BA118" s="6">
        <v>0.039092181887810516</v>
      </c>
      <c r="BB118" s="6">
        <v>0.007862489824969275</v>
      </c>
      <c r="BC118" s="6">
        <v>-0.01973585505293878</v>
      </c>
      <c r="BD118" s="6">
        <v>0.026815060310097977</v>
      </c>
    </row>
    <row r="119">
      <c r="A119" s="2">
        <v>44834.0</v>
      </c>
      <c r="B119" s="8"/>
      <c r="C119" s="6">
        <v>0.001236435</v>
      </c>
      <c r="D119" s="6">
        <v>-0.020558213</v>
      </c>
      <c r="E119" s="6">
        <v>0.010583305</v>
      </c>
      <c r="F119" s="6">
        <v>0.005913009</v>
      </c>
      <c r="G119" s="6">
        <v>0.036858613</v>
      </c>
      <c r="H119" s="6">
        <v>-0.036937719</v>
      </c>
      <c r="I119" s="6">
        <v>0.002544822</v>
      </c>
      <c r="J119" s="6">
        <v>0.03370173</v>
      </c>
      <c r="K119" s="6">
        <v>-0.033041237</v>
      </c>
      <c r="L119" s="6">
        <v>-3.00746E-4</v>
      </c>
      <c r="M119" s="8"/>
      <c r="N119" s="6">
        <v>-0.0039692417899102675</v>
      </c>
      <c r="O119" s="6">
        <v>-0.0119077253697308</v>
      </c>
      <c r="P119" s="6">
        <v>-0.019846208949551334</v>
      </c>
      <c r="Q119" s="6">
        <v>0.0119077253697308</v>
      </c>
      <c r="R119" s="6">
        <v>0.0357231761091924</v>
      </c>
      <c r="S119" s="6">
        <v>0.0039692417899102675</v>
      </c>
      <c r="T119" s="6">
        <v>-0.027784692529371872</v>
      </c>
      <c r="U119" s="6">
        <v>0.019846208949551334</v>
      </c>
      <c r="V119" s="6">
        <v>0.027784692529371872</v>
      </c>
      <c r="W119" s="6">
        <v>-0.0357231761091924</v>
      </c>
      <c r="X119" s="8"/>
      <c r="Y119" s="6">
        <v>-0.020640469359356876</v>
      </c>
      <c r="Z119" s="6">
        <v>-0.004128093871871376</v>
      </c>
      <c r="AA119" s="6">
        <v>0.004128093871871376</v>
      </c>
      <c r="AB119" s="6">
        <v>0.02889665710309963</v>
      </c>
      <c r="AC119" s="6">
        <v>0.012384281615614126</v>
      </c>
      <c r="AD119" s="6">
        <v>-0.02889665710309963</v>
      </c>
      <c r="AE119" s="6">
        <v>0.03715284484684237</v>
      </c>
      <c r="AF119" s="6">
        <v>-0.012384281615614126</v>
      </c>
      <c r="AG119" s="6">
        <v>-0.03715284484684237</v>
      </c>
      <c r="AH119" s="6">
        <v>0.020640469359356876</v>
      </c>
      <c r="AI119" s="8"/>
      <c r="AJ119" s="6">
        <v>0.020207904375942096</v>
      </c>
      <c r="AK119" s="6">
        <v>-0.012411847071484749</v>
      </c>
      <c r="AL119" s="6">
        <v>-0.02724871100025785</v>
      </c>
      <c r="AM119" s="6">
        <v>-0.0074361166855795155</v>
      </c>
      <c r="AN119" s="6">
        <v>-0.038195065283270484</v>
      </c>
      <c r="AO119" s="6">
        <v>0.02574466383820874</v>
      </c>
      <c r="AP119" s="6">
        <v>-0.011510345461250156</v>
      </c>
      <c r="AQ119" s="6">
        <v>-0.006903187931868643</v>
      </c>
      <c r="AR119" s="6">
        <v>0.0029037878399354572</v>
      </c>
      <c r="AS119" s="6">
        <v>0.05484891737962508</v>
      </c>
      <c r="AT119" s="8"/>
      <c r="AU119" s="6">
        <v>-0.025010153643320227</v>
      </c>
      <c r="AV119" s="6">
        <v>-0.024188099642465082</v>
      </c>
      <c r="AW119" s="6">
        <v>-0.025293043770593313</v>
      </c>
      <c r="AX119" s="6">
        <v>0.031856119002987966</v>
      </c>
      <c r="AY119" s="6">
        <v>-0.006032293429758484</v>
      </c>
      <c r="AZ119" s="6">
        <v>-0.014972784343737717</v>
      </c>
      <c r="BA119" s="6">
        <v>9.858774799823351E-4</v>
      </c>
      <c r="BB119" s="6">
        <v>6.180801095218575E-5</v>
      </c>
      <c r="BC119" s="6">
        <v>-0.02072636266669175</v>
      </c>
      <c r="BD119" s="6">
        <v>0.08331893300264415</v>
      </c>
    </row>
    <row r="120">
      <c r="A120" s="2">
        <v>44865.0</v>
      </c>
      <c r="B120" s="8"/>
      <c r="C120" s="6">
        <v>-0.00207702</v>
      </c>
      <c r="D120" s="6">
        <v>-0.019730626</v>
      </c>
      <c r="E120" s="6">
        <v>0.010282216</v>
      </c>
      <c r="F120" s="6">
        <v>0.008976216</v>
      </c>
      <c r="G120" s="6">
        <v>0.03587152</v>
      </c>
      <c r="H120" s="6">
        <v>-0.036402917</v>
      </c>
      <c r="I120" s="6">
        <v>0.003048826</v>
      </c>
      <c r="J120" s="6">
        <v>0.030408648</v>
      </c>
      <c r="K120" s="6">
        <v>-0.034750715</v>
      </c>
      <c r="L120" s="6">
        <v>0.004373853</v>
      </c>
      <c r="M120" s="8"/>
      <c r="N120" s="6">
        <v>0.004000877692646501</v>
      </c>
      <c r="O120" s="6">
        <v>-0.0120026330779395</v>
      </c>
      <c r="P120" s="6">
        <v>-0.020004388463232502</v>
      </c>
      <c r="Q120" s="6">
        <v>0.0120026330779395</v>
      </c>
      <c r="R120" s="6">
        <v>0.0360078992338185</v>
      </c>
      <c r="S120" s="6">
        <v>-0.004000877692646501</v>
      </c>
      <c r="T120" s="6">
        <v>-0.028006143848525508</v>
      </c>
      <c r="U120" s="6">
        <v>0.020004388463232502</v>
      </c>
      <c r="V120" s="6">
        <v>0.028006143848525508</v>
      </c>
      <c r="W120" s="6">
        <v>-0.0360078992338185</v>
      </c>
      <c r="X120" s="8"/>
      <c r="Y120" s="6">
        <v>-0.020488561543948132</v>
      </c>
      <c r="Z120" s="6">
        <v>-0.0040977123087896266</v>
      </c>
      <c r="AA120" s="6">
        <v>0.0040977123087896266</v>
      </c>
      <c r="AB120" s="6">
        <v>0.028683986161527387</v>
      </c>
      <c r="AC120" s="6">
        <v>0.012293136926368879</v>
      </c>
      <c r="AD120" s="6">
        <v>-0.028683986161527387</v>
      </c>
      <c r="AE120" s="6">
        <v>0.036879410779106635</v>
      </c>
      <c r="AF120" s="6">
        <v>-0.012293136926368879</v>
      </c>
      <c r="AG120" s="6">
        <v>-0.036879410779106635</v>
      </c>
      <c r="AH120" s="6">
        <v>0.020488561543948132</v>
      </c>
      <c r="AI120" s="8"/>
      <c r="AJ120" s="6">
        <v>-0.0024311279639637434</v>
      </c>
      <c r="AK120" s="6">
        <v>0.018754014303138965</v>
      </c>
      <c r="AL120" s="6">
        <v>-0.013661565730686012</v>
      </c>
      <c r="AM120" s="6">
        <v>-0.014826005245914145</v>
      </c>
      <c r="AN120" s="6">
        <v>-0.040680558394735375</v>
      </c>
      <c r="AO120" s="6">
        <v>0.02470472971991306</v>
      </c>
      <c r="AP120" s="6">
        <v>0.038026018031195756</v>
      </c>
      <c r="AQ120" s="6">
        <v>-0.021976295791419808</v>
      </c>
      <c r="AR120" s="6">
        <v>0.04630281488894135</v>
      </c>
      <c r="AS120" s="6">
        <v>-0.03421202381647</v>
      </c>
      <c r="AT120" s="8"/>
      <c r="AU120" s="6">
        <v>-0.06355650646474467</v>
      </c>
      <c r="AV120" s="6">
        <v>0.036428686206675207</v>
      </c>
      <c r="AW120" s="6">
        <v>-0.03306226134257266</v>
      </c>
      <c r="AX120" s="6">
        <v>0.0031801133144961327</v>
      </c>
      <c r="AY120" s="6">
        <v>0.032554067180396724</v>
      </c>
      <c r="AZ120" s="6">
        <v>-0.0241652019130136</v>
      </c>
      <c r="BA120" s="6">
        <v>0.04987755198509657</v>
      </c>
      <c r="BB120" s="6">
        <v>0.0096351996105363</v>
      </c>
      <c r="BC120" s="6">
        <v>-0.021503991657178964</v>
      </c>
      <c r="BD120" s="6">
        <v>0.010612343080309002</v>
      </c>
    </row>
    <row r="121">
      <c r="A121" s="2">
        <v>44895.0</v>
      </c>
      <c r="B121" s="8"/>
      <c r="C121" s="6">
        <v>-0.003451848</v>
      </c>
      <c r="D121" s="6">
        <v>-0.020949641</v>
      </c>
      <c r="E121" s="6">
        <v>0.009004307</v>
      </c>
      <c r="F121" s="6">
        <v>0.011496514</v>
      </c>
      <c r="G121" s="6">
        <v>0.034589157</v>
      </c>
      <c r="H121" s="6">
        <v>-0.038079389</v>
      </c>
      <c r="I121" s="6">
        <v>0.011998194</v>
      </c>
      <c r="J121" s="6">
        <v>0.026451777</v>
      </c>
      <c r="K121" s="6">
        <v>-0.03459926</v>
      </c>
      <c r="L121" s="6">
        <v>0.00354019</v>
      </c>
      <c r="M121" s="8"/>
      <c r="N121" s="6">
        <v>-0.011376220883255546</v>
      </c>
      <c r="O121" s="6">
        <v>0.0037920736277518487</v>
      </c>
      <c r="P121" s="6">
        <v>-0.018960368138759242</v>
      </c>
      <c r="Q121" s="6">
        <v>0.011376220883255546</v>
      </c>
      <c r="R121" s="6">
        <v>0.03412866264976663</v>
      </c>
      <c r="S121" s="6">
        <v>-0.0037920736277518487</v>
      </c>
      <c r="T121" s="6">
        <v>-0.03412866264976663</v>
      </c>
      <c r="U121" s="6">
        <v>0.026544515394262943</v>
      </c>
      <c r="V121" s="6">
        <v>0.018960368138759242</v>
      </c>
      <c r="W121" s="6">
        <v>-0.026544515394262943</v>
      </c>
      <c r="X121" s="8"/>
      <c r="Y121" s="6">
        <v>-0.019986125508313194</v>
      </c>
      <c r="Z121" s="6">
        <v>-0.0039972251016626385</v>
      </c>
      <c r="AA121" s="6">
        <v>0.0039972251016626385</v>
      </c>
      <c r="AB121" s="6">
        <v>0.027980575711638474</v>
      </c>
      <c r="AC121" s="6">
        <v>0.011991675304987915</v>
      </c>
      <c r="AD121" s="6">
        <v>-0.027980575711638474</v>
      </c>
      <c r="AE121" s="6">
        <v>0.035975025914963744</v>
      </c>
      <c r="AF121" s="6">
        <v>-0.011991675304987915</v>
      </c>
      <c r="AG121" s="6">
        <v>-0.035975025914963744</v>
      </c>
      <c r="AH121" s="6">
        <v>0.019986125508313194</v>
      </c>
      <c r="AI121" s="8"/>
      <c r="AJ121" s="6">
        <v>-0.0047158612119422684</v>
      </c>
      <c r="AK121" s="6">
        <v>0.017583767307883486</v>
      </c>
      <c r="AL121" s="6">
        <v>-0.00945451948058156</v>
      </c>
      <c r="AM121" s="6">
        <v>-0.018472997720600324</v>
      </c>
      <c r="AN121" s="6">
        <v>-0.005061566282591652</v>
      </c>
      <c r="AO121" s="6">
        <v>0.047826609523988206</v>
      </c>
      <c r="AP121" s="6">
        <v>-0.058740967138678435</v>
      </c>
      <c r="AQ121" s="6">
        <v>0.014410431167214391</v>
      </c>
      <c r="AR121" s="6">
        <v>0.006065819151708713</v>
      </c>
      <c r="AS121" s="6">
        <v>0.01055928468359942</v>
      </c>
      <c r="AT121" s="8"/>
      <c r="AU121" s="6">
        <v>-0.052479302067907706</v>
      </c>
      <c r="AV121" s="6">
        <v>0.007627907798925696</v>
      </c>
      <c r="AW121" s="6">
        <v>-0.024534330006411503</v>
      </c>
      <c r="AX121" s="6">
        <v>-0.008975265802568523</v>
      </c>
      <c r="AY121" s="6">
        <v>0.0020339784581232426</v>
      </c>
      <c r="AZ121" s="6">
        <v>0.004104358573877558</v>
      </c>
      <c r="BA121" s="6">
        <v>0.03018748831977556</v>
      </c>
      <c r="BB121" s="6">
        <v>0.006895764364065886</v>
      </c>
      <c r="BC121" s="6">
        <v>-0.03068829707740226</v>
      </c>
      <c r="BD121" s="6">
        <v>0.0658276974395221</v>
      </c>
    </row>
    <row r="122">
      <c r="A122" s="2">
        <v>44926.0</v>
      </c>
      <c r="B122" s="8"/>
      <c r="C122" s="6">
        <v>-0.004406678</v>
      </c>
      <c r="D122" s="6">
        <v>-0.020126159</v>
      </c>
      <c r="E122" s="6">
        <v>0.009109526</v>
      </c>
      <c r="F122" s="6">
        <v>0.011155938</v>
      </c>
      <c r="G122" s="6">
        <v>0.034454075</v>
      </c>
      <c r="H122" s="6">
        <v>-0.038138373</v>
      </c>
      <c r="I122" s="6">
        <v>0.012505518</v>
      </c>
      <c r="J122" s="6">
        <v>0.025958404</v>
      </c>
      <c r="K122" s="6">
        <v>-0.034282515</v>
      </c>
      <c r="L122" s="6">
        <v>0.003770263</v>
      </c>
      <c r="M122" s="8"/>
      <c r="N122" s="6">
        <v>-0.01139922781148442</v>
      </c>
      <c r="O122" s="6">
        <v>0.00379974260382814</v>
      </c>
      <c r="P122" s="6">
        <v>-0.0189987130191407</v>
      </c>
      <c r="Q122" s="6">
        <v>0.0189987130191407</v>
      </c>
      <c r="R122" s="6">
        <v>0.03419768343445326</v>
      </c>
      <c r="S122" s="6">
        <v>-0.00379974260382814</v>
      </c>
      <c r="T122" s="6">
        <v>-0.03419768343445326</v>
      </c>
      <c r="U122" s="6">
        <v>0.02659819822679698</v>
      </c>
      <c r="V122" s="6">
        <v>0.01139922781148442</v>
      </c>
      <c r="W122" s="6">
        <v>-0.02659819822679698</v>
      </c>
      <c r="X122" s="8"/>
      <c r="Y122" s="6">
        <v>-0.0195893676971397</v>
      </c>
      <c r="Z122" s="6">
        <v>-0.00391787353942794</v>
      </c>
      <c r="AA122" s="6">
        <v>0.00391787353942794</v>
      </c>
      <c r="AB122" s="6">
        <v>0.027425114775995584</v>
      </c>
      <c r="AC122" s="6">
        <v>0.011753620618283821</v>
      </c>
      <c r="AD122" s="6">
        <v>-0.027425114775995584</v>
      </c>
      <c r="AE122" s="6">
        <v>0.03526086185485146</v>
      </c>
      <c r="AF122" s="6">
        <v>-0.011753620618283821</v>
      </c>
      <c r="AG122" s="6">
        <v>-0.03526086185485146</v>
      </c>
      <c r="AH122" s="6">
        <v>0.0195893676971397</v>
      </c>
      <c r="AI122" s="8"/>
      <c r="AJ122" s="6">
        <v>-0.00575928529171296</v>
      </c>
      <c r="AK122" s="6">
        <v>0.02209782604540999</v>
      </c>
      <c r="AL122" s="6">
        <v>0.012304058945497635</v>
      </c>
      <c r="AM122" s="6">
        <v>4.7704045778019866E-5</v>
      </c>
      <c r="AN122" s="6">
        <v>-0.02257274007257561</v>
      </c>
      <c r="AO122" s="6">
        <v>0.02314722476308675</v>
      </c>
      <c r="AP122" s="6">
        <v>0.014247119325295711</v>
      </c>
      <c r="AQ122" s="6">
        <v>-0.037625729266470335</v>
      </c>
      <c r="AR122" s="6">
        <v>-0.03246993909103417</v>
      </c>
      <c r="AS122" s="6">
        <v>0.026583760596724827</v>
      </c>
      <c r="AT122" s="8"/>
      <c r="AU122" s="6">
        <v>-0.006614182089048245</v>
      </c>
      <c r="AV122" s="6">
        <v>0.018330509882424517</v>
      </c>
      <c r="AW122" s="6">
        <v>-0.0025065017817692973</v>
      </c>
      <c r="AX122" s="6">
        <v>-0.002422590676942335</v>
      </c>
      <c r="AY122" s="6">
        <v>-0.017235113923661827</v>
      </c>
      <c r="AZ122" s="6">
        <v>0.003270328700377233</v>
      </c>
      <c r="BA122" s="6">
        <v>0.03525640782355866</v>
      </c>
      <c r="BB122" s="6">
        <v>-0.027851672715327916</v>
      </c>
      <c r="BC122" s="6">
        <v>-0.02602067524037972</v>
      </c>
      <c r="BD122" s="6">
        <v>0.025793490020768927</v>
      </c>
    </row>
    <row r="123">
      <c r="A123" s="2">
        <v>44957.0</v>
      </c>
      <c r="B123" s="8"/>
      <c r="C123" s="6">
        <v>-0.006461765</v>
      </c>
      <c r="D123" s="6">
        <v>-0.018023394</v>
      </c>
      <c r="E123" s="6">
        <v>0.008093518</v>
      </c>
      <c r="F123" s="6">
        <v>0.012471308</v>
      </c>
      <c r="G123" s="6">
        <v>0.032281994</v>
      </c>
      <c r="H123" s="6">
        <v>-0.035907284</v>
      </c>
      <c r="I123" s="6">
        <v>0.015840124</v>
      </c>
      <c r="J123" s="6">
        <v>0.023140491</v>
      </c>
      <c r="K123" s="6">
        <v>-0.035014577</v>
      </c>
      <c r="L123" s="6">
        <v>0.003579584</v>
      </c>
      <c r="M123" s="8"/>
      <c r="N123" s="6">
        <v>-0.011357871654604076</v>
      </c>
      <c r="O123" s="6">
        <v>0.011357871654604076</v>
      </c>
      <c r="P123" s="6">
        <v>-0.018929786091006793</v>
      </c>
      <c r="Q123" s="6">
        <v>0.003785957218201359</v>
      </c>
      <c r="R123" s="6">
        <v>0.03407361496381223</v>
      </c>
      <c r="S123" s="6">
        <v>-0.003785957218201359</v>
      </c>
      <c r="T123" s="6">
        <v>-0.03407361496381223</v>
      </c>
      <c r="U123" s="6">
        <v>0.02650170052740951</v>
      </c>
      <c r="V123" s="6">
        <v>0.018929786091006793</v>
      </c>
      <c r="W123" s="6">
        <v>-0.02650170052740951</v>
      </c>
      <c r="X123" s="8"/>
      <c r="Y123" s="6">
        <v>-0.018985067762915583</v>
      </c>
      <c r="Z123" s="6">
        <v>-0.0037970135525831165</v>
      </c>
      <c r="AA123" s="6">
        <v>0.0037970135525831165</v>
      </c>
      <c r="AB123" s="6">
        <v>0.026579094868081816</v>
      </c>
      <c r="AC123" s="6">
        <v>0.011391040657749348</v>
      </c>
      <c r="AD123" s="6">
        <v>-0.026579094868081816</v>
      </c>
      <c r="AE123" s="6">
        <v>0.034173121973248045</v>
      </c>
      <c r="AF123" s="6">
        <v>-0.011391040657749348</v>
      </c>
      <c r="AG123" s="6">
        <v>-0.034173121973248045</v>
      </c>
      <c r="AH123" s="6">
        <v>0.018985067762915583</v>
      </c>
      <c r="AI123" s="8"/>
      <c r="AJ123" s="6">
        <v>-0.030248161228622356</v>
      </c>
      <c r="AK123" s="6">
        <v>-0.024617924084117972</v>
      </c>
      <c r="AL123" s="6">
        <v>-0.011535071611810688</v>
      </c>
      <c r="AM123" s="6">
        <v>0.021440527527190667</v>
      </c>
      <c r="AN123" s="6">
        <v>-0.007878946028412024</v>
      </c>
      <c r="AO123" s="6">
        <v>0.0033696634569717883</v>
      </c>
      <c r="AP123" s="6">
        <v>0.022631892229692918</v>
      </c>
      <c r="AQ123" s="6">
        <v>-0.044194451306245525</v>
      </c>
      <c r="AR123" s="6">
        <v>0.10536525981434774</v>
      </c>
      <c r="AS123" s="6">
        <v>-0.034332788768994364</v>
      </c>
      <c r="AT123" s="8"/>
      <c r="AU123" s="6">
        <v>-0.055158060826407444</v>
      </c>
      <c r="AV123" s="6">
        <v>-0.032453501659733444</v>
      </c>
      <c r="AW123" s="6">
        <v>0.018111242480141232</v>
      </c>
      <c r="AX123" s="6">
        <v>0.016403299418930102</v>
      </c>
      <c r="AY123" s="6">
        <v>-0.0029544798723035765</v>
      </c>
      <c r="AZ123" s="6">
        <v>-0.022522932756024128</v>
      </c>
      <c r="BA123" s="6">
        <v>0.028856485214837163</v>
      </c>
      <c r="BB123" s="6">
        <v>-0.0019774545506258475</v>
      </c>
      <c r="BC123" s="6">
        <v>0.004972097469228246</v>
      </c>
      <c r="BD123" s="6">
        <v>0.046723305081957586</v>
      </c>
    </row>
    <row r="124">
      <c r="A124" s="2">
        <v>44985.0</v>
      </c>
      <c r="B124" s="8"/>
      <c r="C124" s="6">
        <v>-0.006397829</v>
      </c>
      <c r="D124" s="6">
        <v>-0.01583644</v>
      </c>
      <c r="E124" s="6">
        <v>0.007255012</v>
      </c>
      <c r="F124" s="6">
        <v>0.011594236</v>
      </c>
      <c r="G124" s="6">
        <v>0.031869663</v>
      </c>
      <c r="H124" s="6">
        <v>-0.035243353</v>
      </c>
      <c r="I124" s="6">
        <v>0.015413096</v>
      </c>
      <c r="J124" s="6">
        <v>0.023670931</v>
      </c>
      <c r="K124" s="6">
        <v>-0.035603354</v>
      </c>
      <c r="L124" s="6">
        <v>0.003278039</v>
      </c>
      <c r="M124" s="8"/>
      <c r="N124" s="6">
        <v>-0.010994209762040394</v>
      </c>
      <c r="O124" s="6">
        <v>0.003664736587346798</v>
      </c>
      <c r="P124" s="6">
        <v>-0.01832368293673399</v>
      </c>
      <c r="Q124" s="6">
        <v>0.010994209762040394</v>
      </c>
      <c r="R124" s="6">
        <v>0.032982629286121175</v>
      </c>
      <c r="S124" s="6">
        <v>-0.003664736587346798</v>
      </c>
      <c r="T124" s="6">
        <v>-0.032982629286121175</v>
      </c>
      <c r="U124" s="6">
        <v>0.025653156111427586</v>
      </c>
      <c r="V124" s="6">
        <v>0.01832368293673399</v>
      </c>
      <c r="W124" s="6">
        <v>-0.025653156111427586</v>
      </c>
      <c r="X124" s="8"/>
      <c r="Y124" s="6">
        <v>-0.019000761728014483</v>
      </c>
      <c r="Z124" s="6">
        <v>-0.003800152345602897</v>
      </c>
      <c r="AA124" s="6">
        <v>0.003800152345602897</v>
      </c>
      <c r="AB124" s="6">
        <v>0.02660106641922028</v>
      </c>
      <c r="AC124" s="6">
        <v>0.01140045703680869</v>
      </c>
      <c r="AD124" s="6">
        <v>-0.02660106641922028</v>
      </c>
      <c r="AE124" s="6">
        <v>0.03420137111042607</v>
      </c>
      <c r="AF124" s="6">
        <v>-0.01140045703680869</v>
      </c>
      <c r="AG124" s="6">
        <v>-0.03420137111042607</v>
      </c>
      <c r="AH124" s="6">
        <v>0.019000761728014483</v>
      </c>
      <c r="AI124" s="8"/>
      <c r="AJ124" s="6">
        <v>0.022642476870842674</v>
      </c>
      <c r="AK124" s="6">
        <v>0.026411288342648404</v>
      </c>
      <c r="AL124" s="6">
        <v>-0.013532909791607725</v>
      </c>
      <c r="AM124" s="6">
        <v>-0.007116327122038607</v>
      </c>
      <c r="AN124" s="6">
        <v>-0.01754327174846161</v>
      </c>
      <c r="AO124" s="6">
        <v>-0.0031359166894733264</v>
      </c>
      <c r="AP124" s="6">
        <v>0.008507912809737278</v>
      </c>
      <c r="AQ124" s="6">
        <v>-0.03203218628980874</v>
      </c>
      <c r="AR124" s="6">
        <v>-0.013610773083944684</v>
      </c>
      <c r="AS124" s="6">
        <v>0.02940970670210634</v>
      </c>
      <c r="AT124" s="8"/>
      <c r="AU124" s="6">
        <v>0.009447744866791114</v>
      </c>
      <c r="AV124" s="6">
        <v>-0.005006423638182609</v>
      </c>
      <c r="AW124" s="6">
        <v>-0.007018856704490704</v>
      </c>
      <c r="AX124" s="6">
        <v>-0.001353172023886599</v>
      </c>
      <c r="AY124" s="6">
        <v>-0.0012428360127061254</v>
      </c>
      <c r="AZ124" s="6">
        <v>-0.020711098796642166</v>
      </c>
      <c r="BA124" s="6">
        <v>0.03412579956332553</v>
      </c>
      <c r="BB124" s="6">
        <v>-0.025616372686742984</v>
      </c>
      <c r="BC124" s="6">
        <v>-0.02103281763889883</v>
      </c>
      <c r="BD124" s="6">
        <v>0.03840803307143343</v>
      </c>
    </row>
    <row r="125">
      <c r="A125" s="2">
        <v>45016.0</v>
      </c>
      <c r="B125" s="8"/>
      <c r="C125" s="6">
        <v>-0.019669048</v>
      </c>
      <c r="D125" s="6">
        <v>-0.020037783</v>
      </c>
      <c r="E125" s="6">
        <v>0.00685167</v>
      </c>
      <c r="F125" s="6">
        <v>0.013413517</v>
      </c>
      <c r="G125" s="6">
        <v>0.028609378</v>
      </c>
      <c r="H125" s="6">
        <v>-0.030804393</v>
      </c>
      <c r="I125" s="6">
        <v>0.026315375</v>
      </c>
      <c r="J125" s="6">
        <v>0.019716243</v>
      </c>
      <c r="K125" s="6">
        <v>-0.036973837</v>
      </c>
      <c r="L125" s="6">
        <v>0.012578878</v>
      </c>
      <c r="M125" s="8"/>
      <c r="N125" s="6">
        <v>-0.011273502373087383</v>
      </c>
      <c r="O125" s="6">
        <v>0.0037578341243624616</v>
      </c>
      <c r="P125" s="6">
        <v>-0.018789170621812307</v>
      </c>
      <c r="Q125" s="6">
        <v>-0.0037578341243624616</v>
      </c>
      <c r="R125" s="6">
        <v>0.03382050711926215</v>
      </c>
      <c r="S125" s="6">
        <v>0.018789170621812307</v>
      </c>
      <c r="T125" s="6">
        <v>-0.03382050711926215</v>
      </c>
      <c r="U125" s="6">
        <v>0.02630483887053723</v>
      </c>
      <c r="V125" s="6">
        <v>0.011273502373087383</v>
      </c>
      <c r="W125" s="6">
        <v>-0.02630483887053723</v>
      </c>
      <c r="X125" s="8"/>
      <c r="Y125" s="6">
        <v>-0.0189230588866174</v>
      </c>
      <c r="Z125" s="6">
        <v>-0.0037846117773234805</v>
      </c>
      <c r="AA125" s="6">
        <v>0.0037846117773234805</v>
      </c>
      <c r="AB125" s="6">
        <v>0.026492282441264364</v>
      </c>
      <c r="AC125" s="6">
        <v>0.01135383533197044</v>
      </c>
      <c r="AD125" s="6">
        <v>-0.026492282441264364</v>
      </c>
      <c r="AE125" s="6">
        <v>0.03406150599591132</v>
      </c>
      <c r="AF125" s="6">
        <v>-0.01135383533197044</v>
      </c>
      <c r="AG125" s="6">
        <v>-0.03406150599591132</v>
      </c>
      <c r="AH125" s="6">
        <v>0.0189230588866174</v>
      </c>
      <c r="AI125" s="8"/>
      <c r="AJ125" s="6">
        <v>0.0036108502032806025</v>
      </c>
      <c r="AK125" s="6">
        <v>0.004876876067885336</v>
      </c>
      <c r="AL125" s="6">
        <v>-0.012015851607240441</v>
      </c>
      <c r="AM125" s="6">
        <v>-0.008510398555449456</v>
      </c>
      <c r="AN125" s="6">
        <v>0.03035853553608284</v>
      </c>
      <c r="AO125" s="6">
        <v>-0.025691461047936355</v>
      </c>
      <c r="AP125" s="6">
        <v>-0.035031657849467795</v>
      </c>
      <c r="AQ125" s="6">
        <v>0.023080819451484397</v>
      </c>
      <c r="AR125" s="6">
        <v>0.039301979034177655</v>
      </c>
      <c r="AS125" s="6">
        <v>-0.01997969123281679</v>
      </c>
      <c r="AT125" s="8"/>
      <c r="AU125" s="6">
        <v>-0.016027174506227072</v>
      </c>
      <c r="AV125" s="6">
        <v>-0.010024008643680872</v>
      </c>
      <c r="AW125" s="6">
        <v>-0.012483222934553154</v>
      </c>
      <c r="AX125" s="6">
        <v>-0.009348826194038658</v>
      </c>
      <c r="AY125" s="6">
        <v>0.03684087131199755</v>
      </c>
      <c r="AZ125" s="6">
        <v>-8.917265019566512E-4</v>
      </c>
      <c r="BA125" s="6">
        <v>-0.020327205228814035</v>
      </c>
      <c r="BB125" s="6">
        <v>0.029503886356291663</v>
      </c>
      <c r="BC125" s="6">
        <v>0.02512023463100828</v>
      </c>
      <c r="BD125" s="6">
        <v>-0.022362828290027077</v>
      </c>
    </row>
    <row r="126">
      <c r="A126" s="2">
        <v>45046.0</v>
      </c>
      <c r="B126" s="8"/>
      <c r="C126" s="6">
        <v>-0.023804605</v>
      </c>
      <c r="D126" s="6">
        <v>-0.026021552</v>
      </c>
      <c r="E126" s="6">
        <v>0.008865008</v>
      </c>
      <c r="F126" s="6">
        <v>0.010907364</v>
      </c>
      <c r="G126" s="6">
        <v>0.031043871</v>
      </c>
      <c r="H126" s="6">
        <v>-0.022791499</v>
      </c>
      <c r="I126" s="6">
        <v>0.026399584</v>
      </c>
      <c r="J126" s="6">
        <v>0.023119037</v>
      </c>
      <c r="K126" s="6">
        <v>-0.032180047</v>
      </c>
      <c r="L126" s="6">
        <v>0.004462839</v>
      </c>
      <c r="M126" s="8"/>
      <c r="N126" s="6">
        <v>-0.011592613740365592</v>
      </c>
      <c r="O126" s="6">
        <v>-0.0038642045801218646</v>
      </c>
      <c r="P126" s="6">
        <v>-0.01932102290060932</v>
      </c>
      <c r="Q126" s="6">
        <v>0.0038642045801218646</v>
      </c>
      <c r="R126" s="6">
        <v>0.03477784122109678</v>
      </c>
      <c r="S126" s="6">
        <v>0.011592613740365592</v>
      </c>
      <c r="T126" s="6">
        <v>-0.03477784122109678</v>
      </c>
      <c r="U126" s="6">
        <v>0.027049432060853053</v>
      </c>
      <c r="V126" s="6">
        <v>0.01932102290060932</v>
      </c>
      <c r="W126" s="6">
        <v>-0.027049432060853053</v>
      </c>
      <c r="X126" s="8"/>
      <c r="Y126" s="6">
        <v>-0.01935708238195651</v>
      </c>
      <c r="Z126" s="6">
        <v>-0.003871416476391302</v>
      </c>
      <c r="AA126" s="6">
        <v>0.003871416476391302</v>
      </c>
      <c r="AB126" s="6">
        <v>0.027099915334739117</v>
      </c>
      <c r="AC126" s="6">
        <v>0.011614249429173907</v>
      </c>
      <c r="AD126" s="6">
        <v>-0.027099915334739117</v>
      </c>
      <c r="AE126" s="6">
        <v>0.034842748287521715</v>
      </c>
      <c r="AF126" s="6">
        <v>-0.011614249429173907</v>
      </c>
      <c r="AG126" s="6">
        <v>-0.034842748287521715</v>
      </c>
      <c r="AH126" s="6">
        <v>0.01935708238195651</v>
      </c>
      <c r="AI126" s="8"/>
      <c r="AJ126" s="6">
        <v>0.008682896167932852</v>
      </c>
      <c r="AK126" s="6">
        <v>-0.01916507066130112</v>
      </c>
      <c r="AL126" s="6">
        <v>-0.023700667259010752</v>
      </c>
      <c r="AM126" s="6">
        <v>0.009253420620720439</v>
      </c>
      <c r="AN126" s="6">
        <v>-0.035856209753607246</v>
      </c>
      <c r="AO126" s="6">
        <v>0.0071233389154884905</v>
      </c>
      <c r="AP126" s="6">
        <v>0.07199257971484273</v>
      </c>
      <c r="AQ126" s="6">
        <v>0.002998025839847517</v>
      </c>
      <c r="AR126" s="6">
        <v>-0.016969865992944227</v>
      </c>
      <c r="AS126" s="6">
        <v>-0.0043584475919686535</v>
      </c>
      <c r="AT126" s="8"/>
      <c r="AU126" s="6">
        <v>-0.0018267300632498055</v>
      </c>
      <c r="AV126" s="6">
        <v>-0.023238602664718055</v>
      </c>
      <c r="AW126" s="6">
        <v>-0.013899666444541981</v>
      </c>
      <c r="AX126" s="6">
        <v>-0.010230024734784734</v>
      </c>
      <c r="AY126" s="6">
        <v>-0.02624157631550415</v>
      </c>
      <c r="AZ126" s="6">
        <v>0.05777144576891928</v>
      </c>
      <c r="BA126" s="6">
        <v>0.054692451315675426</v>
      </c>
      <c r="BB126" s="6">
        <v>-0.009626198965045274</v>
      </c>
      <c r="BC126" s="6">
        <v>-0.02182167648984466</v>
      </c>
      <c r="BD126" s="6">
        <v>-0.005579421406906131</v>
      </c>
    </row>
    <row r="127">
      <c r="A127" s="2">
        <v>45077.0</v>
      </c>
      <c r="B127" s="8"/>
      <c r="C127" s="6">
        <v>-0.024259185</v>
      </c>
      <c r="D127" s="6">
        <v>-0.023902214</v>
      </c>
      <c r="E127" s="6">
        <v>0.010266126</v>
      </c>
      <c r="F127" s="6">
        <v>0.008998585</v>
      </c>
      <c r="G127" s="6">
        <v>0.031279278</v>
      </c>
      <c r="H127" s="6">
        <v>-0.024843969</v>
      </c>
      <c r="I127" s="6">
        <v>0.025487427</v>
      </c>
      <c r="J127" s="6">
        <v>0.023028404</v>
      </c>
      <c r="K127" s="6">
        <v>-0.030020289</v>
      </c>
      <c r="L127" s="6">
        <v>0.003965838</v>
      </c>
      <c r="M127" s="8"/>
      <c r="N127" s="6">
        <v>0.004128905076655617</v>
      </c>
      <c r="O127" s="6">
        <v>0.012386715229966852</v>
      </c>
      <c r="P127" s="6">
        <v>-0.020644525383278087</v>
      </c>
      <c r="Q127" s="6">
        <v>-0.004128905076655617</v>
      </c>
      <c r="R127" s="6">
        <v>0.03716014568990055</v>
      </c>
      <c r="S127" s="6">
        <v>-0.012386715229966852</v>
      </c>
      <c r="T127" s="6">
        <v>-0.028902335536589323</v>
      </c>
      <c r="U127" s="6">
        <v>0.020644525383278087</v>
      </c>
      <c r="V127" s="6">
        <v>0.028902335536589323</v>
      </c>
      <c r="W127" s="6">
        <v>-0.03716014568990055</v>
      </c>
      <c r="X127" s="8"/>
      <c r="Y127" s="6">
        <v>-0.019174693800285563</v>
      </c>
      <c r="Z127" s="6">
        <v>-0.003834938760057113</v>
      </c>
      <c r="AA127" s="6">
        <v>0.003834938760057113</v>
      </c>
      <c r="AB127" s="6">
        <v>0.026844571320399795</v>
      </c>
      <c r="AC127" s="6">
        <v>0.011504816280171339</v>
      </c>
      <c r="AD127" s="6">
        <v>-0.034514448840514016</v>
      </c>
      <c r="AE127" s="6">
        <v>0.034514448840514016</v>
      </c>
      <c r="AF127" s="6">
        <v>-0.011504816280171339</v>
      </c>
      <c r="AG127" s="6">
        <v>-0.026844571320399795</v>
      </c>
      <c r="AH127" s="6">
        <v>0.019174693800285563</v>
      </c>
      <c r="AI127" s="8"/>
      <c r="AJ127" s="6">
        <v>0.006155845449825876</v>
      </c>
      <c r="AK127" s="6">
        <v>0.027378850170795412</v>
      </c>
      <c r="AL127" s="6">
        <v>0.018556784076626365</v>
      </c>
      <c r="AM127" s="6">
        <v>-3.8714881273003944E-4</v>
      </c>
      <c r="AN127" s="6">
        <v>0.02788323413814818</v>
      </c>
      <c r="AO127" s="6">
        <v>-0.038557380319400786</v>
      </c>
      <c r="AP127" s="6">
        <v>-0.04204537504093036</v>
      </c>
      <c r="AQ127" s="6">
        <v>0.008215771066527126</v>
      </c>
      <c r="AR127" s="6">
        <v>0.01741234573178406</v>
      </c>
      <c r="AS127" s="6">
        <v>-0.02461292646064582</v>
      </c>
      <c r="AT127" s="8"/>
      <c r="AU127" s="6">
        <v>-0.006779439898807053</v>
      </c>
      <c r="AV127" s="6">
        <v>0.06673384948293994</v>
      </c>
      <c r="AW127" s="6">
        <v>0.03890033103210087</v>
      </c>
      <c r="AX127" s="6">
        <v>-0.015349988640346368</v>
      </c>
      <c r="AY127" s="6">
        <v>0.03852433009803517</v>
      </c>
      <c r="AZ127" s="6">
        <v>-0.024813281097435528</v>
      </c>
      <c r="BA127" s="6">
        <v>-0.03445481754029029</v>
      </c>
      <c r="BB127" s="6">
        <v>-0.03231904356865798</v>
      </c>
      <c r="BC127" s="6">
        <v>0.02201434489926575</v>
      </c>
      <c r="BD127" s="6">
        <v>-0.052456284766804556</v>
      </c>
    </row>
    <row r="128">
      <c r="A128" s="2">
        <v>45107.0</v>
      </c>
      <c r="B128" s="8"/>
      <c r="C128" s="6">
        <v>-0.026329102</v>
      </c>
      <c r="D128" s="6">
        <v>-0.023863588</v>
      </c>
      <c r="E128" s="6">
        <v>0.009303521</v>
      </c>
      <c r="F128" s="6">
        <v>0.008480908</v>
      </c>
      <c r="G128" s="6">
        <v>0.031246211</v>
      </c>
      <c r="H128" s="6">
        <v>-0.023779082</v>
      </c>
      <c r="I128" s="6">
        <v>0.025458411</v>
      </c>
      <c r="J128" s="6">
        <v>0.024046386</v>
      </c>
      <c r="K128" s="6">
        <v>-0.031093907</v>
      </c>
      <c r="L128" s="6">
        <v>0.006530243</v>
      </c>
      <c r="M128" s="8"/>
      <c r="N128" s="6">
        <v>0.012433800958962236</v>
      </c>
      <c r="O128" s="6">
        <v>-0.004144600319654079</v>
      </c>
      <c r="P128" s="6">
        <v>-0.020723001598270396</v>
      </c>
      <c r="Q128" s="6">
        <v>0.004144600319654079</v>
      </c>
      <c r="R128" s="6">
        <v>0.037301402876886706</v>
      </c>
      <c r="S128" s="6">
        <v>-0.012433800958962236</v>
      </c>
      <c r="T128" s="6">
        <v>-0.029012202237578555</v>
      </c>
      <c r="U128" s="6">
        <v>0.020723001598270396</v>
      </c>
      <c r="V128" s="6">
        <v>0.029012202237578555</v>
      </c>
      <c r="W128" s="6">
        <v>-0.037301402876886706</v>
      </c>
      <c r="X128" s="8"/>
      <c r="Y128" s="6">
        <v>-0.01952170277158824</v>
      </c>
      <c r="Z128" s="6">
        <v>-0.0039043405543176483</v>
      </c>
      <c r="AA128" s="6">
        <v>0.0039043405543176483</v>
      </c>
      <c r="AB128" s="6">
        <v>0.02733038388022354</v>
      </c>
      <c r="AC128" s="6">
        <v>0.011713021662952943</v>
      </c>
      <c r="AD128" s="6">
        <v>-0.03513906498885883</v>
      </c>
      <c r="AE128" s="6">
        <v>0.03513906498885883</v>
      </c>
      <c r="AF128" s="6">
        <v>-0.011713021662952943</v>
      </c>
      <c r="AG128" s="6">
        <v>-0.02733038388022354</v>
      </c>
      <c r="AH128" s="6">
        <v>0.01952170277158824</v>
      </c>
      <c r="AI128" s="8"/>
      <c r="AJ128" s="6">
        <v>0.04599518401223788</v>
      </c>
      <c r="AK128" s="6">
        <v>0.017366871927889615</v>
      </c>
      <c r="AL128" s="6">
        <v>-0.0059314305680277036</v>
      </c>
      <c r="AM128" s="6">
        <v>0.0188543134018144</v>
      </c>
      <c r="AN128" s="6">
        <v>-0.02126797593242917</v>
      </c>
      <c r="AO128" s="6">
        <v>-0.05533595300769571</v>
      </c>
      <c r="AP128" s="6">
        <v>0.023763432793150973</v>
      </c>
      <c r="AQ128" s="6">
        <v>-0.046616094462516335</v>
      </c>
      <c r="AR128" s="6">
        <v>0.05119794054263516</v>
      </c>
      <c r="AS128" s="6">
        <v>-0.028026288707059154</v>
      </c>
      <c r="AT128" s="8"/>
      <c r="AU128" s="6">
        <v>0.04084149733166551</v>
      </c>
      <c r="AV128" s="6">
        <v>0.021106427498143763</v>
      </c>
      <c r="AW128" s="6">
        <v>-0.013926643738491591</v>
      </c>
      <c r="AX128" s="6">
        <v>-0.009250352126236693</v>
      </c>
      <c r="AY128" s="6">
        <v>-0.020923973870381075</v>
      </c>
      <c r="AZ128" s="6">
        <v>-0.017759516896778377</v>
      </c>
      <c r="BA128" s="6">
        <v>0.04215343307052653</v>
      </c>
      <c r="BB128" s="6">
        <v>-0.029603340039821378</v>
      </c>
      <c r="BC128" s="6">
        <v>-0.00814658546894901</v>
      </c>
      <c r="BD128" s="6">
        <v>-0.00449094575967777</v>
      </c>
    </row>
    <row r="129">
      <c r="A129" s="2">
        <v>45138.0</v>
      </c>
      <c r="B129" s="8"/>
      <c r="C129" s="6">
        <v>-0.026024071</v>
      </c>
      <c r="D129" s="6">
        <v>-0.02485916</v>
      </c>
      <c r="E129" s="6">
        <v>0.009588145</v>
      </c>
      <c r="F129" s="6">
        <v>0.008802715</v>
      </c>
      <c r="G129" s="6">
        <v>0.031408042</v>
      </c>
      <c r="H129" s="6">
        <v>-0.023666242</v>
      </c>
      <c r="I129" s="6">
        <v>0.025554308</v>
      </c>
      <c r="J129" s="6">
        <v>0.023902572</v>
      </c>
      <c r="K129" s="6">
        <v>-0.03043339</v>
      </c>
      <c r="L129" s="6">
        <v>0.005727081</v>
      </c>
      <c r="M129" s="8"/>
      <c r="N129" s="6">
        <v>0.004025344763986721</v>
      </c>
      <c r="O129" s="6">
        <v>-0.004025344763986721</v>
      </c>
      <c r="P129" s="6">
        <v>-0.020126723819933606</v>
      </c>
      <c r="Q129" s="6">
        <v>0.012076034291960162</v>
      </c>
      <c r="R129" s="6">
        <v>0.036228102875880484</v>
      </c>
      <c r="S129" s="6">
        <v>-0.012076034291960162</v>
      </c>
      <c r="T129" s="6">
        <v>-0.02817741334790705</v>
      </c>
      <c r="U129" s="6">
        <v>0.02817741334790705</v>
      </c>
      <c r="V129" s="6">
        <v>0.020126723819933606</v>
      </c>
      <c r="W129" s="6">
        <v>-0.036228102875880484</v>
      </c>
      <c r="X129" s="8"/>
      <c r="Y129" s="6">
        <v>-0.02046288775706043</v>
      </c>
      <c r="Z129" s="6">
        <v>0.004092577551412087</v>
      </c>
      <c r="AA129" s="6">
        <v>-0.004092577551412087</v>
      </c>
      <c r="AB129" s="6">
        <v>0.028648042859884607</v>
      </c>
      <c r="AC129" s="6">
        <v>0.012277732654236258</v>
      </c>
      <c r="AD129" s="6">
        <v>-0.03683319796270877</v>
      </c>
      <c r="AE129" s="6">
        <v>0.03683319796270877</v>
      </c>
      <c r="AF129" s="6">
        <v>-0.012277732654236258</v>
      </c>
      <c r="AG129" s="6">
        <v>-0.028648042859884607</v>
      </c>
      <c r="AH129" s="6">
        <v>0.02046288775706043</v>
      </c>
      <c r="AI129" s="8"/>
      <c r="AJ129" s="6">
        <v>0.01939615088583191</v>
      </c>
      <c r="AK129" s="6">
        <v>0.006381466660383806</v>
      </c>
      <c r="AL129" s="6">
        <v>-0.014780172582673817</v>
      </c>
      <c r="AM129" s="6">
        <v>-0.012031994211508718</v>
      </c>
      <c r="AN129" s="6">
        <v>-0.05174896934281509</v>
      </c>
      <c r="AO129" s="6">
        <v>0.05385570825820138</v>
      </c>
      <c r="AP129" s="6">
        <v>-0.02286825557765592</v>
      </c>
      <c r="AQ129" s="6">
        <v>0.05455016780602479</v>
      </c>
      <c r="AR129" s="6">
        <v>-0.021393264035067146</v>
      </c>
      <c r="AS129" s="6">
        <v>-0.011360837860721168</v>
      </c>
      <c r="AT129" s="8"/>
      <c r="AU129" s="6">
        <v>0.05115299526993034</v>
      </c>
      <c r="AV129" s="6">
        <v>-0.054754981720999546</v>
      </c>
      <c r="AW129" s="6">
        <v>0.04093873070927617</v>
      </c>
      <c r="AX129" s="6">
        <v>-0.0023373840945673185</v>
      </c>
      <c r="AY129" s="6">
        <v>-0.008763751495085872</v>
      </c>
      <c r="AZ129" s="6">
        <v>0.06599141986303388</v>
      </c>
      <c r="BA129" s="6">
        <v>0.0084046932093572</v>
      </c>
      <c r="BB129" s="6">
        <v>-0.01939844501237359</v>
      </c>
      <c r="BC129" s="6">
        <v>8.360625599561853E-4</v>
      </c>
      <c r="BD129" s="6">
        <v>-0.0820693392885275</v>
      </c>
    </row>
    <row r="130">
      <c r="A130" s="2">
        <v>45169.0</v>
      </c>
      <c r="B130" s="8"/>
      <c r="C130" s="6">
        <v>-0.025435892</v>
      </c>
      <c r="D130" s="6">
        <v>-0.023813338</v>
      </c>
      <c r="E130" s="6">
        <v>0.008883623</v>
      </c>
      <c r="F130" s="6">
        <v>0.008537031</v>
      </c>
      <c r="G130" s="6">
        <v>0.031025761</v>
      </c>
      <c r="H130" s="6">
        <v>-0.025369556</v>
      </c>
      <c r="I130" s="6">
        <v>0.027417915</v>
      </c>
      <c r="J130" s="6">
        <v>0.023153724</v>
      </c>
      <c r="K130" s="6">
        <v>-0.029004568</v>
      </c>
      <c r="L130" s="6">
        <v>0.0046053</v>
      </c>
      <c r="M130" s="8"/>
      <c r="N130" s="6">
        <v>-0.011931010810241961</v>
      </c>
      <c r="O130" s="6">
        <v>0.003977003603413988</v>
      </c>
      <c r="P130" s="6">
        <v>-0.019885018017069937</v>
      </c>
      <c r="Q130" s="6">
        <v>0.011931010810241961</v>
      </c>
      <c r="R130" s="6">
        <v>0.03579303243072588</v>
      </c>
      <c r="S130" s="6">
        <v>-0.003977003603413988</v>
      </c>
      <c r="T130" s="6">
        <v>-0.027839025223897914</v>
      </c>
      <c r="U130" s="6">
        <v>0.027839025223897914</v>
      </c>
      <c r="V130" s="6">
        <v>0.019885018017069937</v>
      </c>
      <c r="W130" s="6">
        <v>-0.03579303243072588</v>
      </c>
      <c r="X130" s="8"/>
      <c r="Y130" s="6">
        <v>-0.0203102596799382</v>
      </c>
      <c r="Z130" s="6">
        <v>0.00406205193598764</v>
      </c>
      <c r="AA130" s="6">
        <v>-0.00406205193598764</v>
      </c>
      <c r="AB130" s="6">
        <v>0.028434363551913484</v>
      </c>
      <c r="AC130" s="6">
        <v>0.01218615580796292</v>
      </c>
      <c r="AD130" s="6">
        <v>-0.036558467423888755</v>
      </c>
      <c r="AE130" s="6">
        <v>0.036558467423888755</v>
      </c>
      <c r="AF130" s="6">
        <v>-0.01218615580796292</v>
      </c>
      <c r="AG130" s="6">
        <v>-0.028434363551913484</v>
      </c>
      <c r="AH130" s="6">
        <v>0.0203102596799382</v>
      </c>
      <c r="AI130" s="8"/>
      <c r="AJ130" s="6">
        <v>-0.010902704629469425</v>
      </c>
      <c r="AK130" s="6">
        <v>-0.012904542417006807</v>
      </c>
      <c r="AL130" s="6">
        <v>0.002459264633109428</v>
      </c>
      <c r="AM130" s="6">
        <v>0.004900137211429588</v>
      </c>
      <c r="AN130" s="6">
        <v>0.0024434146944962406</v>
      </c>
      <c r="AO130" s="6">
        <v>-0.002185676485108983</v>
      </c>
      <c r="AP130" s="6">
        <v>0.05736432584348903</v>
      </c>
      <c r="AQ130" s="6">
        <v>-0.016127374222738664</v>
      </c>
      <c r="AR130" s="6">
        <v>-0.030326569511416688</v>
      </c>
      <c r="AS130" s="6">
        <v>0.0052797248832162635</v>
      </c>
      <c r="AT130" s="8"/>
      <c r="AU130" s="6">
        <v>0.010247844078574073</v>
      </c>
      <c r="AV130" s="6">
        <v>-0.017235729035673483</v>
      </c>
      <c r="AW130" s="6">
        <v>-0.029719445662213205</v>
      </c>
      <c r="AX130" s="6">
        <v>-0.023556575507000573</v>
      </c>
      <c r="AY130" s="6">
        <v>0.016179249585024653</v>
      </c>
      <c r="AZ130" s="6">
        <v>0.034634469211509596</v>
      </c>
      <c r="BA130" s="6">
        <v>0.04237900411671543</v>
      </c>
      <c r="BB130" s="6">
        <v>-0.030397983275134936</v>
      </c>
      <c r="BC130" s="6">
        <v>-0.025914569574828822</v>
      </c>
      <c r="BD130" s="6">
        <v>0.02338373606302735</v>
      </c>
    </row>
    <row r="131">
      <c r="A131" s="2">
        <v>45199.0</v>
      </c>
      <c r="B131" s="8"/>
      <c r="C131" s="6">
        <v>-0.024959946</v>
      </c>
      <c r="D131" s="6">
        <v>-0.023511857</v>
      </c>
      <c r="E131" s="6">
        <v>0.009056018</v>
      </c>
      <c r="F131" s="6">
        <v>0.008782866</v>
      </c>
      <c r="G131" s="6">
        <v>0.030569016</v>
      </c>
      <c r="H131" s="6">
        <v>-0.024951916</v>
      </c>
      <c r="I131" s="6">
        <v>0.028006832</v>
      </c>
      <c r="J131" s="6">
        <v>0.022351983</v>
      </c>
      <c r="K131" s="6">
        <v>-0.029210589</v>
      </c>
      <c r="L131" s="6">
        <v>0.003867593</v>
      </c>
      <c r="M131" s="8"/>
      <c r="N131" s="6">
        <v>-0.01174152189841035</v>
      </c>
      <c r="O131" s="6">
        <v>-0.003913840632803449</v>
      </c>
      <c r="P131" s="6">
        <v>-0.019569203164017248</v>
      </c>
      <c r="Q131" s="6">
        <v>0.01174152189841035</v>
      </c>
      <c r="R131" s="6">
        <v>0.035224565695231046</v>
      </c>
      <c r="S131" s="6">
        <v>0.003913840632803449</v>
      </c>
      <c r="T131" s="6">
        <v>-0.02739688442962415</v>
      </c>
      <c r="U131" s="6">
        <v>0.02739688442962415</v>
      </c>
      <c r="V131" s="6">
        <v>0.019569203164017248</v>
      </c>
      <c r="W131" s="6">
        <v>-0.035224565695231046</v>
      </c>
      <c r="X131" s="8"/>
      <c r="Y131" s="6">
        <v>-0.02803006240453163</v>
      </c>
      <c r="Z131" s="6">
        <v>0.004004294629218804</v>
      </c>
      <c r="AA131" s="6">
        <v>-0.004004294629218804</v>
      </c>
      <c r="AB131" s="6">
        <v>0.020021473146094017</v>
      </c>
      <c r="AC131" s="6">
        <v>0.01201288388765641</v>
      </c>
      <c r="AD131" s="6">
        <v>-0.03603865166296923</v>
      </c>
      <c r="AE131" s="6">
        <v>0.03603865166296923</v>
      </c>
      <c r="AF131" s="6">
        <v>-0.01201288388765641</v>
      </c>
      <c r="AG131" s="6">
        <v>-0.020021473146094017</v>
      </c>
      <c r="AH131" s="6">
        <v>0.02803006240453163</v>
      </c>
      <c r="AI131" s="8"/>
      <c r="AJ131" s="6">
        <v>0.007408739855739365</v>
      </c>
      <c r="AK131" s="6">
        <v>0.01368149715025646</v>
      </c>
      <c r="AL131" s="6">
        <v>0.004945269443849569</v>
      </c>
      <c r="AM131" s="6">
        <v>0.007345645010245354</v>
      </c>
      <c r="AN131" s="6">
        <v>-0.00109448323423866</v>
      </c>
      <c r="AO131" s="6">
        <v>-0.014530382108439821</v>
      </c>
      <c r="AP131" s="6">
        <v>0.02640284973783045</v>
      </c>
      <c r="AQ131" s="6">
        <v>-0.02125171311066799</v>
      </c>
      <c r="AR131" s="6">
        <v>-0.0567823188428889</v>
      </c>
      <c r="AS131" s="6">
        <v>0.03387489609831412</v>
      </c>
      <c r="AT131" s="8"/>
      <c r="AU131" s="6">
        <v>-0.02802339088241853</v>
      </c>
      <c r="AV131" s="6">
        <v>0.02428442119170745</v>
      </c>
      <c r="AW131" s="6">
        <v>0.004439730161498361</v>
      </c>
      <c r="AX131" s="6">
        <v>-0.004848713344798121</v>
      </c>
      <c r="AY131" s="6">
        <v>0.007229127542906286</v>
      </c>
      <c r="AZ131" s="6">
        <v>-0.012625085703425963</v>
      </c>
      <c r="BA131" s="6">
        <v>0.03548235349064887</v>
      </c>
      <c r="BB131" s="6">
        <v>-0.016080878818684387</v>
      </c>
      <c r="BC131" s="6">
        <v>-0.043751359016250886</v>
      </c>
      <c r="BD131" s="6">
        <v>0.033893795378817065</v>
      </c>
    </row>
    <row r="132">
      <c r="A132" s="2">
        <v>45230.0</v>
      </c>
      <c r="B132" s="8"/>
      <c r="C132" s="6">
        <v>-0.025808092</v>
      </c>
      <c r="D132" s="6">
        <v>-0.024158409</v>
      </c>
      <c r="E132" s="6">
        <v>0.009955139</v>
      </c>
      <c r="F132" s="6">
        <v>0.006189792</v>
      </c>
      <c r="G132" s="6">
        <v>0.030793991</v>
      </c>
      <c r="H132" s="6">
        <v>-0.024243797</v>
      </c>
      <c r="I132" s="6">
        <v>0.028389977</v>
      </c>
      <c r="J132" s="6">
        <v>0.024169461</v>
      </c>
      <c r="K132" s="6">
        <v>-0.02875531</v>
      </c>
      <c r="L132" s="6">
        <v>0.003467249</v>
      </c>
      <c r="M132" s="8"/>
      <c r="N132" s="6">
        <v>-0.0157527582542527</v>
      </c>
      <c r="O132" s="6">
        <v>0.003938189563563175</v>
      </c>
      <c r="P132" s="6">
        <v>-0.0157527582542527</v>
      </c>
      <c r="Q132" s="6">
        <v>0.011814568690689527</v>
      </c>
      <c r="R132" s="6">
        <v>0.03544370607206858</v>
      </c>
      <c r="S132" s="6">
        <v>-0.003938189563563175</v>
      </c>
      <c r="T132" s="6">
        <v>-0.027567326944942232</v>
      </c>
      <c r="U132" s="6">
        <v>0.027567326944942232</v>
      </c>
      <c r="V132" s="6">
        <v>0.019690947817815878</v>
      </c>
      <c r="W132" s="6">
        <v>-0.03544370607206858</v>
      </c>
      <c r="X132" s="8"/>
      <c r="Y132" s="6">
        <v>-0.028800840959742904</v>
      </c>
      <c r="Z132" s="6">
        <v>0.012343217554175528</v>
      </c>
      <c r="AA132" s="6">
        <v>-0.004114405851391843</v>
      </c>
      <c r="AB132" s="6">
        <v>0.020572029256959216</v>
      </c>
      <c r="AC132" s="6">
        <v>0.004114405851391843</v>
      </c>
      <c r="AD132" s="6">
        <v>-0.037029652662526585</v>
      </c>
      <c r="AE132" s="6">
        <v>0.037029652662526585</v>
      </c>
      <c r="AF132" s="6">
        <v>-0.020572029256959216</v>
      </c>
      <c r="AG132" s="6">
        <v>-0.012343217554175528</v>
      </c>
      <c r="AH132" s="6">
        <v>0.028800840959742904</v>
      </c>
      <c r="AI132" s="8"/>
      <c r="AJ132" s="6">
        <v>0.030413002448087798</v>
      </c>
      <c r="AK132" s="6">
        <v>0.013865409277623785</v>
      </c>
      <c r="AL132" s="6">
        <v>-0.004984108582191573</v>
      </c>
      <c r="AM132" s="6">
        <v>0.028479368576747457</v>
      </c>
      <c r="AN132" s="6">
        <v>-0.05876833994131291</v>
      </c>
      <c r="AO132" s="6">
        <v>-0.002882325143939705</v>
      </c>
      <c r="AP132" s="6">
        <v>-0.04977895426031274</v>
      </c>
      <c r="AQ132" s="6">
        <v>0.0015021717789890985</v>
      </c>
      <c r="AR132" s="6">
        <v>0.030734981186737426</v>
      </c>
      <c r="AS132" s="6">
        <v>0.011418794659571326</v>
      </c>
      <c r="AT132" s="8"/>
      <c r="AU132" s="6">
        <v>-0.020690255344740765</v>
      </c>
      <c r="AV132" s="6">
        <v>-0.0027793443343149273</v>
      </c>
      <c r="AW132" s="6">
        <v>0.017262214887405584</v>
      </c>
      <c r="AX132" s="6">
        <v>0.017826994174644707</v>
      </c>
      <c r="AY132" s="6">
        <v>-0.05820315295095443</v>
      </c>
      <c r="AZ132" s="6">
        <v>-6.694890871757398E-4</v>
      </c>
      <c r="BA132" s="6">
        <v>0.028077950679185216</v>
      </c>
      <c r="BB132" s="6">
        <v>-0.019556482043272847</v>
      </c>
      <c r="BC132" s="6">
        <v>-0.00342547276589257</v>
      </c>
      <c r="BD132" s="6">
        <v>0.042157036785115815</v>
      </c>
    </row>
    <row r="133">
      <c r="A133" s="2">
        <v>45260.0</v>
      </c>
      <c r="B133" s="8"/>
      <c r="C133" s="6">
        <v>-0.020385579</v>
      </c>
      <c r="D133" s="6">
        <v>-0.014665338</v>
      </c>
      <c r="E133" s="6">
        <v>-3.79329E-4</v>
      </c>
      <c r="F133" s="6">
        <v>0.012849717</v>
      </c>
      <c r="G133" s="6">
        <v>0.015112723</v>
      </c>
      <c r="H133" s="6">
        <v>-0.016927728</v>
      </c>
      <c r="I133" s="6">
        <v>0.041937562</v>
      </c>
      <c r="J133" s="6">
        <v>0.001243464</v>
      </c>
      <c r="K133" s="6">
        <v>-0.035951772</v>
      </c>
      <c r="L133" s="6">
        <v>0.01716628</v>
      </c>
      <c r="M133" s="8"/>
      <c r="N133" s="6">
        <v>-0.013397429831049955</v>
      </c>
      <c r="O133" s="6">
        <v>0.004465809943683318</v>
      </c>
      <c r="P133" s="6">
        <v>-0.022329049718416594</v>
      </c>
      <c r="Q133" s="6">
        <v>0.013397429831049955</v>
      </c>
      <c r="R133" s="6">
        <v>0.04019228949314986</v>
      </c>
      <c r="S133" s="6">
        <v>-0.004465809943683318</v>
      </c>
      <c r="T133" s="6">
        <v>-0.031260669605783234</v>
      </c>
      <c r="U133" s="6">
        <v>0.022329049718416594</v>
      </c>
      <c r="V133" s="6">
        <v>0.031260669605783234</v>
      </c>
      <c r="W133" s="6">
        <v>-0.04019228949314986</v>
      </c>
      <c r="X133" s="8"/>
      <c r="Y133" s="6">
        <v>-0.020340189832420676</v>
      </c>
      <c r="Z133" s="6">
        <v>0.012204113899452406</v>
      </c>
      <c r="AA133" s="6">
        <v>0.004068037966484136</v>
      </c>
      <c r="AB133" s="6">
        <v>0.020340189832420676</v>
      </c>
      <c r="AC133" s="6">
        <v>-0.004068037966484136</v>
      </c>
      <c r="AD133" s="6">
        <v>-0.02847626576538895</v>
      </c>
      <c r="AE133" s="6">
        <v>0.03661234169835721</v>
      </c>
      <c r="AF133" s="6">
        <v>-0.03661234169835721</v>
      </c>
      <c r="AG133" s="6">
        <v>-0.012204113899452406</v>
      </c>
      <c r="AH133" s="6">
        <v>0.02847626576538895</v>
      </c>
      <c r="AI133" s="8"/>
      <c r="AJ133" s="6">
        <v>0.031186487862052057</v>
      </c>
      <c r="AK133" s="6">
        <v>0.0038820610901385342</v>
      </c>
      <c r="AL133" s="6">
        <v>0.010692251095530205</v>
      </c>
      <c r="AM133" s="6">
        <v>-0.015573147008572968</v>
      </c>
      <c r="AN133" s="6">
        <v>0.006117016845075159</v>
      </c>
      <c r="AO133" s="6">
        <v>0.014152448945863443</v>
      </c>
      <c r="AP133" s="6">
        <v>-0.03125117487278962</v>
      </c>
      <c r="AQ133" s="6">
        <v>-0.05275786991788669</v>
      </c>
      <c r="AR133" s="6">
        <v>0.05521963336595903</v>
      </c>
      <c r="AS133" s="6">
        <v>-0.021667707405369198</v>
      </c>
      <c r="AT133" s="8"/>
      <c r="AU133" s="6">
        <v>-0.02047523719397666</v>
      </c>
      <c r="AV133" s="6">
        <v>0.025655867486171435</v>
      </c>
      <c r="AW133" s="6">
        <v>0.01158951980945839</v>
      </c>
      <c r="AX133" s="6">
        <v>-0.025340113917977056</v>
      </c>
      <c r="AY133" s="6">
        <v>0.007830745401799847</v>
      </c>
      <c r="AZ133" s="6">
        <v>0.09752532826523304</v>
      </c>
      <c r="BA133" s="6">
        <v>-0.01119284176259362</v>
      </c>
      <c r="BB133" s="6">
        <v>-0.05689419587033237</v>
      </c>
      <c r="BC133" s="6">
        <v>0.001545103505993722</v>
      </c>
      <c r="BD133" s="6">
        <v>-0.030244175723776797</v>
      </c>
    </row>
    <row r="134">
      <c r="A134" s="2">
        <v>45291.0</v>
      </c>
      <c r="B134" s="8"/>
      <c r="C134" s="6">
        <v>-0.017361398</v>
      </c>
      <c r="D134" s="6">
        <v>-0.01451347</v>
      </c>
      <c r="E134" s="6">
        <v>-4.45805E-4</v>
      </c>
      <c r="F134" s="6">
        <v>0.012018044</v>
      </c>
      <c r="G134" s="6">
        <v>0.014413378</v>
      </c>
      <c r="H134" s="6">
        <v>-0.01695228</v>
      </c>
      <c r="I134" s="6">
        <v>0.042433945</v>
      </c>
      <c r="J134" s="6">
        <v>6.04984E-4</v>
      </c>
      <c r="K134" s="6">
        <v>-0.037527772</v>
      </c>
      <c r="L134" s="6">
        <v>0.017330373</v>
      </c>
      <c r="M134" s="8"/>
      <c r="N134" s="6">
        <v>-0.021369263949756037</v>
      </c>
      <c r="O134" s="6">
        <v>-0.004273852789951208</v>
      </c>
      <c r="P134" s="6">
        <v>-0.012821558369853622</v>
      </c>
      <c r="Q134" s="6">
        <v>0.012821558369853622</v>
      </c>
      <c r="R134" s="6">
        <v>0.038464675109560864</v>
      </c>
      <c r="S134" s="6">
        <v>0.004273852789951208</v>
      </c>
      <c r="T134" s="6">
        <v>-0.029916969529658454</v>
      </c>
      <c r="U134" s="6">
        <v>0.029916969529658454</v>
      </c>
      <c r="V134" s="6">
        <v>0.021369263949756037</v>
      </c>
      <c r="W134" s="6">
        <v>-0.038464675109560864</v>
      </c>
      <c r="X134" s="8"/>
      <c r="Y134" s="6">
        <v>-0.021253574608197715</v>
      </c>
      <c r="Z134" s="6">
        <v>0.012752144764918628</v>
      </c>
      <c r="AA134" s="6">
        <v>0.004250714921639543</v>
      </c>
      <c r="AB134" s="6">
        <v>0.021253574608197715</v>
      </c>
      <c r="AC134" s="6">
        <v>-0.012752144764918628</v>
      </c>
      <c r="AD134" s="6">
        <v>-0.029755004451476802</v>
      </c>
      <c r="AE134" s="6">
        <v>0.038256434294755885</v>
      </c>
      <c r="AF134" s="6">
        <v>-0.038256434294755885</v>
      </c>
      <c r="AG134" s="6">
        <v>-0.004250714921639543</v>
      </c>
      <c r="AH134" s="6">
        <v>0.029755004451476802</v>
      </c>
      <c r="AI134" s="8"/>
      <c r="AJ134" s="6">
        <v>-0.07074620511247234</v>
      </c>
      <c r="AK134" s="6">
        <v>-0.004158338612837139</v>
      </c>
      <c r="AL134" s="6">
        <v>-0.0047779166406589305</v>
      </c>
      <c r="AM134" s="6">
        <v>0.012567489026517586</v>
      </c>
      <c r="AN134" s="6">
        <v>0.0025688267655026346</v>
      </c>
      <c r="AO134" s="6">
        <v>0.07112272919695896</v>
      </c>
      <c r="AP134" s="6">
        <v>-0.009843027927536118</v>
      </c>
      <c r="AQ134" s="6">
        <v>0.04682352084760164</v>
      </c>
      <c r="AR134" s="6">
        <v>-0.019232337476154705</v>
      </c>
      <c r="AS134" s="6">
        <v>-0.024324740066921577</v>
      </c>
      <c r="AT134" s="8"/>
      <c r="AU134" s="6">
        <v>-0.018845831348274913</v>
      </c>
      <c r="AV134" s="6">
        <v>-0.007413398262787473</v>
      </c>
      <c r="AW134" s="6">
        <v>-0.020784310829607744</v>
      </c>
      <c r="AX134" s="6">
        <v>-0.02191083137730849</v>
      </c>
      <c r="AY134" s="6">
        <v>-0.032739916601962585</v>
      </c>
      <c r="AZ134" s="6">
        <v>0.054406730307571705</v>
      </c>
      <c r="BA134" s="6">
        <v>0.05808590691277856</v>
      </c>
      <c r="BB134" s="6">
        <v>1.1107648009480306E-5</v>
      </c>
      <c r="BC134" s="6">
        <v>-0.015157080299743487</v>
      </c>
      <c r="BD134" s="6">
        <v>0.004347623851324965</v>
      </c>
    </row>
    <row r="135">
      <c r="B135" s="8"/>
      <c r="M135" s="8"/>
      <c r="X135" s="8"/>
      <c r="AI135" s="8"/>
      <c r="AT135" s="8"/>
    </row>
    <row r="136">
      <c r="B136" s="8"/>
      <c r="M136" s="8"/>
      <c r="X136" s="8"/>
      <c r="AI136" s="8"/>
      <c r="AT136" s="8"/>
    </row>
    <row r="137">
      <c r="B137" s="8"/>
      <c r="M137" s="8"/>
      <c r="X137" s="8"/>
      <c r="AI137" s="8"/>
      <c r="AT137" s="8"/>
    </row>
    <row r="138">
      <c r="B138" s="8"/>
      <c r="M138" s="8"/>
      <c r="X138" s="8"/>
      <c r="AI138" s="8"/>
      <c r="AT138" s="8"/>
    </row>
    <row r="139">
      <c r="B139" s="8"/>
      <c r="M139" s="8"/>
      <c r="X139" s="8"/>
      <c r="AI139" s="8"/>
      <c r="AT139" s="8"/>
    </row>
    <row r="140">
      <c r="B140" s="8"/>
      <c r="M140" s="8"/>
      <c r="X140" s="8"/>
      <c r="AI140" s="8"/>
      <c r="AT140" s="8"/>
    </row>
    <row r="141">
      <c r="B141" s="8"/>
      <c r="M141" s="8"/>
      <c r="X141" s="8"/>
      <c r="AI141" s="8"/>
      <c r="AT141" s="8"/>
    </row>
    <row r="142">
      <c r="B142" s="8"/>
      <c r="M142" s="8"/>
      <c r="X142" s="8"/>
      <c r="AI142" s="8"/>
      <c r="AT142" s="8"/>
    </row>
    <row r="143">
      <c r="B143" s="8"/>
      <c r="M143" s="8"/>
      <c r="X143" s="8"/>
      <c r="AI143" s="8"/>
      <c r="AT143" s="8"/>
    </row>
    <row r="144">
      <c r="B144" s="8"/>
      <c r="M144" s="8"/>
      <c r="X144" s="8"/>
      <c r="AI144" s="8"/>
      <c r="AT144" s="8"/>
    </row>
    <row r="145">
      <c r="B145" s="8"/>
      <c r="M145" s="8"/>
      <c r="X145" s="8"/>
      <c r="AI145" s="8"/>
      <c r="AT145" s="8"/>
    </row>
    <row r="146">
      <c r="B146" s="8"/>
      <c r="M146" s="8"/>
      <c r="X146" s="8"/>
      <c r="AI146" s="8"/>
      <c r="AT146" s="8"/>
    </row>
    <row r="147">
      <c r="B147" s="8"/>
      <c r="M147" s="8"/>
      <c r="X147" s="8"/>
      <c r="AI147" s="8"/>
      <c r="AT147" s="8"/>
    </row>
    <row r="148">
      <c r="B148" s="8"/>
      <c r="M148" s="8"/>
      <c r="X148" s="8"/>
      <c r="AI148" s="8"/>
      <c r="AT148" s="8"/>
    </row>
    <row r="149">
      <c r="B149" s="8"/>
      <c r="M149" s="8"/>
      <c r="X149" s="8"/>
      <c r="AI149" s="8"/>
      <c r="AT149" s="8"/>
    </row>
    <row r="150">
      <c r="B150" s="8"/>
      <c r="M150" s="8"/>
      <c r="X150" s="8"/>
      <c r="AI150" s="8"/>
      <c r="AT150" s="8"/>
    </row>
    <row r="151">
      <c r="B151" s="8"/>
      <c r="M151" s="8"/>
      <c r="X151" s="8"/>
      <c r="AI151" s="8"/>
      <c r="AT151" s="8"/>
    </row>
    <row r="152">
      <c r="B152" s="8"/>
      <c r="M152" s="8"/>
      <c r="X152" s="8"/>
      <c r="AI152" s="8"/>
      <c r="AT152" s="8"/>
    </row>
    <row r="153">
      <c r="B153" s="8"/>
      <c r="M153" s="8"/>
      <c r="X153" s="8"/>
      <c r="AI153" s="8"/>
      <c r="AT153" s="8"/>
    </row>
    <row r="154">
      <c r="B154" s="8"/>
      <c r="M154" s="8"/>
      <c r="X154" s="8"/>
      <c r="AI154" s="8"/>
      <c r="AT154" s="8"/>
    </row>
    <row r="155">
      <c r="B155" s="8"/>
      <c r="M155" s="8"/>
      <c r="X155" s="8"/>
      <c r="AI155" s="8"/>
      <c r="AT155" s="8"/>
    </row>
    <row r="156">
      <c r="B156" s="8"/>
      <c r="M156" s="8"/>
      <c r="X156" s="8"/>
      <c r="AI156" s="8"/>
      <c r="AT156" s="8"/>
    </row>
    <row r="157">
      <c r="B157" s="8"/>
      <c r="M157" s="8"/>
      <c r="X157" s="8"/>
      <c r="AI157" s="8"/>
      <c r="AT157" s="8"/>
    </row>
    <row r="158">
      <c r="B158" s="8"/>
      <c r="M158" s="8"/>
      <c r="X158" s="8"/>
      <c r="AI158" s="8"/>
      <c r="AT158" s="8"/>
    </row>
    <row r="159">
      <c r="B159" s="8"/>
      <c r="M159" s="8"/>
      <c r="X159" s="8"/>
      <c r="AI159" s="8"/>
      <c r="AT159" s="8"/>
    </row>
    <row r="160">
      <c r="B160" s="8"/>
      <c r="M160" s="8"/>
      <c r="X160" s="8"/>
      <c r="AI160" s="8"/>
      <c r="AT160" s="8"/>
    </row>
    <row r="161">
      <c r="B161" s="8"/>
      <c r="M161" s="8"/>
      <c r="X161" s="8"/>
      <c r="AI161" s="8"/>
      <c r="AT161" s="8"/>
    </row>
    <row r="162">
      <c r="B162" s="8"/>
      <c r="M162" s="8"/>
      <c r="X162" s="8"/>
      <c r="AI162" s="8"/>
      <c r="AT162" s="8"/>
    </row>
    <row r="163">
      <c r="B163" s="8"/>
      <c r="M163" s="8"/>
      <c r="X163" s="8"/>
      <c r="AI163" s="8"/>
      <c r="AT163" s="8"/>
    </row>
    <row r="164">
      <c r="B164" s="8"/>
      <c r="M164" s="8"/>
      <c r="X164" s="8"/>
      <c r="AI164" s="8"/>
      <c r="AT164" s="8"/>
    </row>
    <row r="165">
      <c r="B165" s="8"/>
      <c r="M165" s="8"/>
      <c r="X165" s="8"/>
      <c r="AI165" s="8"/>
      <c r="AT165" s="8"/>
    </row>
    <row r="166">
      <c r="B166" s="8"/>
      <c r="M166" s="8"/>
      <c r="X166" s="8"/>
      <c r="AI166" s="8"/>
      <c r="AT166" s="8"/>
    </row>
    <row r="167">
      <c r="B167" s="8"/>
      <c r="M167" s="8"/>
      <c r="X167" s="8"/>
      <c r="AI167" s="8"/>
      <c r="AT167" s="8"/>
    </row>
    <row r="168">
      <c r="B168" s="8"/>
      <c r="M168" s="8"/>
      <c r="X168" s="8"/>
      <c r="AI168" s="8"/>
      <c r="AT168" s="8"/>
    </row>
    <row r="169">
      <c r="B169" s="8"/>
      <c r="M169" s="8"/>
      <c r="X169" s="8"/>
      <c r="AI169" s="8"/>
      <c r="AT169" s="8"/>
    </row>
    <row r="170">
      <c r="B170" s="8"/>
      <c r="M170" s="8"/>
      <c r="X170" s="8"/>
      <c r="AI170" s="8"/>
      <c r="AT170" s="8"/>
    </row>
    <row r="171">
      <c r="B171" s="8"/>
      <c r="M171" s="8"/>
      <c r="X171" s="8"/>
      <c r="AI171" s="8"/>
      <c r="AT171" s="8"/>
    </row>
    <row r="172">
      <c r="B172" s="8"/>
      <c r="M172" s="8"/>
      <c r="X172" s="8"/>
      <c r="AI172" s="8"/>
      <c r="AT172" s="8"/>
    </row>
    <row r="173">
      <c r="B173" s="8"/>
      <c r="M173" s="8"/>
      <c r="X173" s="8"/>
      <c r="AI173" s="8"/>
      <c r="AT173" s="8"/>
    </row>
    <row r="174">
      <c r="B174" s="8"/>
      <c r="M174" s="8"/>
      <c r="X174" s="8"/>
      <c r="AI174" s="8"/>
      <c r="AT174" s="8"/>
    </row>
    <row r="175">
      <c r="B175" s="8"/>
      <c r="M175" s="8"/>
      <c r="X175" s="8"/>
      <c r="AI175" s="8"/>
      <c r="AT175" s="8"/>
    </row>
    <row r="176">
      <c r="B176" s="8"/>
      <c r="M176" s="8"/>
      <c r="X176" s="8"/>
      <c r="AI176" s="8"/>
      <c r="AT176" s="8"/>
    </row>
    <row r="177">
      <c r="B177" s="8"/>
      <c r="M177" s="8"/>
      <c r="X177" s="8"/>
      <c r="AI177" s="8"/>
      <c r="AT177" s="8"/>
    </row>
    <row r="178">
      <c r="B178" s="8"/>
      <c r="M178" s="8"/>
      <c r="X178" s="8"/>
      <c r="AI178" s="8"/>
      <c r="AT178" s="8"/>
    </row>
    <row r="179">
      <c r="B179" s="8"/>
      <c r="M179" s="8"/>
      <c r="X179" s="8"/>
      <c r="AI179" s="8"/>
      <c r="AT179" s="8"/>
    </row>
    <row r="180">
      <c r="B180" s="8"/>
      <c r="M180" s="8"/>
      <c r="X180" s="8"/>
      <c r="AI180" s="8"/>
      <c r="AT180" s="8"/>
    </row>
    <row r="181">
      <c r="B181" s="8"/>
      <c r="M181" s="8"/>
      <c r="X181" s="8"/>
      <c r="AI181" s="8"/>
      <c r="AT181" s="8"/>
    </row>
    <row r="182">
      <c r="B182" s="8"/>
      <c r="M182" s="8"/>
      <c r="X182" s="8"/>
      <c r="AI182" s="8"/>
      <c r="AT182" s="8"/>
    </row>
    <row r="183">
      <c r="B183" s="8"/>
      <c r="M183" s="8"/>
      <c r="X183" s="8"/>
      <c r="AI183" s="8"/>
      <c r="AT183" s="8"/>
    </row>
    <row r="184">
      <c r="B184" s="8"/>
      <c r="M184" s="8"/>
      <c r="X184" s="8"/>
      <c r="AI184" s="8"/>
      <c r="AT184" s="8"/>
    </row>
    <row r="185">
      <c r="B185" s="8"/>
      <c r="M185" s="8"/>
      <c r="X185" s="8"/>
      <c r="AI185" s="8"/>
      <c r="AT185" s="8"/>
    </row>
    <row r="186">
      <c r="B186" s="8"/>
      <c r="M186" s="8"/>
      <c r="X186" s="8"/>
      <c r="AI186" s="8"/>
      <c r="AT186" s="8"/>
    </row>
    <row r="187">
      <c r="B187" s="8"/>
      <c r="M187" s="8"/>
      <c r="X187" s="8"/>
      <c r="AI187" s="8"/>
      <c r="AT187" s="8"/>
    </row>
    <row r="188">
      <c r="B188" s="8"/>
      <c r="M188" s="8"/>
      <c r="X188" s="8"/>
      <c r="AI188" s="8"/>
      <c r="AT188" s="8"/>
    </row>
    <row r="189">
      <c r="B189" s="8"/>
      <c r="M189" s="8"/>
      <c r="X189" s="8"/>
      <c r="AI189" s="8"/>
      <c r="AT189" s="8"/>
    </row>
    <row r="190">
      <c r="B190" s="8"/>
      <c r="M190" s="8"/>
      <c r="X190" s="8"/>
      <c r="AI190" s="8"/>
      <c r="AT190" s="8"/>
    </row>
    <row r="191">
      <c r="B191" s="8"/>
      <c r="M191" s="8"/>
      <c r="X191" s="8"/>
      <c r="AI191" s="8"/>
      <c r="AT191" s="8"/>
    </row>
    <row r="192">
      <c r="B192" s="8"/>
      <c r="M192" s="8"/>
      <c r="X192" s="8"/>
      <c r="AI192" s="8"/>
      <c r="AT192" s="8"/>
    </row>
    <row r="193">
      <c r="B193" s="8"/>
      <c r="M193" s="8"/>
      <c r="X193" s="8"/>
      <c r="AI193" s="8"/>
      <c r="AT193" s="8"/>
    </row>
    <row r="194">
      <c r="B194" s="8"/>
      <c r="M194" s="8"/>
      <c r="X194" s="8"/>
      <c r="AI194" s="8"/>
      <c r="AT194" s="8"/>
    </row>
    <row r="195">
      <c r="B195" s="8"/>
      <c r="M195" s="8"/>
      <c r="X195" s="8"/>
      <c r="AI195" s="8"/>
      <c r="AT195" s="8"/>
    </row>
    <row r="196">
      <c r="B196" s="8"/>
      <c r="M196" s="8"/>
      <c r="X196" s="8"/>
      <c r="AI196" s="8"/>
      <c r="AT196" s="8"/>
    </row>
    <row r="197">
      <c r="B197" s="8"/>
      <c r="M197" s="8"/>
      <c r="X197" s="8"/>
      <c r="AI197" s="8"/>
      <c r="AT197" s="8"/>
    </row>
    <row r="198">
      <c r="B198" s="8"/>
      <c r="M198" s="8"/>
      <c r="X198" s="8"/>
      <c r="AI198" s="8"/>
      <c r="AT198" s="8"/>
    </row>
    <row r="199">
      <c r="B199" s="8"/>
      <c r="M199" s="8"/>
      <c r="X199" s="8"/>
      <c r="AI199" s="8"/>
      <c r="AT199" s="8"/>
    </row>
    <row r="200">
      <c r="B200" s="8"/>
      <c r="M200" s="8"/>
      <c r="X200" s="8"/>
      <c r="AI200" s="8"/>
      <c r="AT200" s="8"/>
    </row>
    <row r="201">
      <c r="B201" s="8"/>
      <c r="M201" s="8"/>
      <c r="X201" s="8"/>
      <c r="AI201" s="8"/>
      <c r="AT201" s="8"/>
    </row>
    <row r="202">
      <c r="B202" s="8"/>
      <c r="M202" s="8"/>
      <c r="X202" s="8"/>
      <c r="AI202" s="8"/>
      <c r="AT202" s="8"/>
    </row>
    <row r="203">
      <c r="B203" s="8"/>
      <c r="M203" s="8"/>
      <c r="X203" s="8"/>
      <c r="AI203" s="8"/>
      <c r="AT203" s="8"/>
    </row>
    <row r="204">
      <c r="B204" s="8"/>
      <c r="M204" s="8"/>
      <c r="X204" s="8"/>
      <c r="AI204" s="8"/>
      <c r="AT204" s="8"/>
    </row>
    <row r="205">
      <c r="B205" s="8"/>
      <c r="M205" s="8"/>
      <c r="X205" s="8"/>
      <c r="AI205" s="8"/>
      <c r="AT205" s="8"/>
    </row>
    <row r="206">
      <c r="B206" s="8"/>
      <c r="M206" s="8"/>
      <c r="X206" s="8"/>
      <c r="AI206" s="8"/>
      <c r="AT206" s="8"/>
    </row>
    <row r="207">
      <c r="B207" s="8"/>
      <c r="M207" s="8"/>
      <c r="X207" s="8"/>
      <c r="AI207" s="8"/>
      <c r="AT207" s="8"/>
    </row>
    <row r="208">
      <c r="B208" s="8"/>
      <c r="M208" s="8"/>
      <c r="X208" s="8"/>
      <c r="AI208" s="8"/>
      <c r="AT208" s="8"/>
    </row>
    <row r="209">
      <c r="B209" s="8"/>
      <c r="M209" s="8"/>
      <c r="X209" s="8"/>
      <c r="AI209" s="8"/>
      <c r="AT209" s="8"/>
    </row>
    <row r="210">
      <c r="B210" s="8"/>
      <c r="M210" s="8"/>
      <c r="X210" s="8"/>
      <c r="AI210" s="8"/>
      <c r="AT210" s="8"/>
    </row>
    <row r="211">
      <c r="B211" s="8"/>
      <c r="M211" s="8"/>
      <c r="X211" s="8"/>
      <c r="AI211" s="8"/>
      <c r="AT211" s="8"/>
    </row>
    <row r="212">
      <c r="B212" s="8"/>
      <c r="M212" s="8"/>
      <c r="X212" s="8"/>
      <c r="AI212" s="8"/>
      <c r="AT212" s="8"/>
    </row>
    <row r="213">
      <c r="B213" s="8"/>
      <c r="M213" s="8"/>
      <c r="X213" s="8"/>
      <c r="AI213" s="8"/>
      <c r="AT213" s="8"/>
    </row>
    <row r="214">
      <c r="B214" s="8"/>
      <c r="M214" s="8"/>
      <c r="X214" s="8"/>
      <c r="AI214" s="8"/>
      <c r="AT214" s="8"/>
    </row>
    <row r="215">
      <c r="B215" s="8"/>
      <c r="M215" s="8"/>
      <c r="X215" s="8"/>
      <c r="AI215" s="8"/>
      <c r="AT215" s="8"/>
    </row>
    <row r="216">
      <c r="B216" s="8"/>
      <c r="M216" s="8"/>
      <c r="X216" s="8"/>
      <c r="AI216" s="8"/>
      <c r="AT216" s="8"/>
    </row>
    <row r="217">
      <c r="B217" s="8"/>
      <c r="M217" s="8"/>
      <c r="X217" s="8"/>
      <c r="AI217" s="8"/>
      <c r="AT217" s="8"/>
    </row>
    <row r="218">
      <c r="B218" s="8"/>
      <c r="M218" s="8"/>
      <c r="X218" s="8"/>
      <c r="AI218" s="8"/>
      <c r="AT218" s="8"/>
    </row>
    <row r="219">
      <c r="B219" s="8"/>
      <c r="M219" s="8"/>
      <c r="X219" s="8"/>
      <c r="AI219" s="8"/>
      <c r="AT219" s="8"/>
    </row>
    <row r="220">
      <c r="B220" s="8"/>
      <c r="M220" s="8"/>
      <c r="X220" s="8"/>
      <c r="AI220" s="8"/>
      <c r="AT220" s="8"/>
    </row>
    <row r="221">
      <c r="B221" s="8"/>
      <c r="M221" s="8"/>
      <c r="X221" s="8"/>
      <c r="AI221" s="8"/>
      <c r="AT221" s="8"/>
    </row>
    <row r="222">
      <c r="B222" s="8"/>
      <c r="M222" s="8"/>
      <c r="X222" s="8"/>
      <c r="AI222" s="8"/>
      <c r="AT222" s="8"/>
    </row>
    <row r="223">
      <c r="B223" s="8"/>
      <c r="M223" s="8"/>
      <c r="X223" s="8"/>
      <c r="AI223" s="8"/>
      <c r="AT223" s="8"/>
    </row>
    <row r="224">
      <c r="B224" s="8"/>
      <c r="M224" s="8"/>
      <c r="X224" s="8"/>
      <c r="AI224" s="8"/>
      <c r="AT224" s="8"/>
    </row>
    <row r="225">
      <c r="B225" s="8"/>
      <c r="M225" s="8"/>
      <c r="X225" s="8"/>
      <c r="AI225" s="8"/>
      <c r="AT225" s="8"/>
    </row>
    <row r="226">
      <c r="B226" s="8"/>
      <c r="M226" s="8"/>
      <c r="X226" s="8"/>
      <c r="AI226" s="8"/>
      <c r="AT226" s="8"/>
    </row>
    <row r="227">
      <c r="B227" s="8"/>
      <c r="M227" s="8"/>
      <c r="X227" s="8"/>
      <c r="AI227" s="8"/>
      <c r="AT227" s="8"/>
    </row>
    <row r="228">
      <c r="B228" s="8"/>
      <c r="M228" s="8"/>
      <c r="X228" s="8"/>
      <c r="AI228" s="8"/>
      <c r="AT228" s="8"/>
    </row>
    <row r="229">
      <c r="B229" s="8"/>
      <c r="M229" s="8"/>
      <c r="X229" s="8"/>
      <c r="AI229" s="8"/>
      <c r="AT229" s="8"/>
    </row>
    <row r="230">
      <c r="B230" s="8"/>
      <c r="M230" s="8"/>
      <c r="X230" s="8"/>
      <c r="AI230" s="8"/>
      <c r="AT230" s="8"/>
    </row>
    <row r="231">
      <c r="B231" s="8"/>
      <c r="M231" s="8"/>
      <c r="X231" s="8"/>
      <c r="AI231" s="8"/>
      <c r="AT231" s="8"/>
    </row>
    <row r="232">
      <c r="B232" s="8"/>
      <c r="M232" s="8"/>
      <c r="X232" s="8"/>
      <c r="AI232" s="8"/>
      <c r="AT232" s="8"/>
    </row>
    <row r="233">
      <c r="B233" s="8"/>
      <c r="M233" s="8"/>
      <c r="X233" s="8"/>
      <c r="AI233" s="8"/>
      <c r="AT233" s="8"/>
    </row>
    <row r="234">
      <c r="B234" s="8"/>
      <c r="M234" s="8"/>
      <c r="X234" s="8"/>
      <c r="AI234" s="8"/>
      <c r="AT234" s="8"/>
    </row>
    <row r="235">
      <c r="B235" s="8"/>
      <c r="M235" s="8"/>
      <c r="X235" s="8"/>
      <c r="AI235" s="8"/>
      <c r="AT235" s="8"/>
    </row>
    <row r="236">
      <c r="B236" s="8"/>
      <c r="M236" s="8"/>
      <c r="X236" s="8"/>
      <c r="AI236" s="8"/>
      <c r="AT236" s="8"/>
    </row>
    <row r="237">
      <c r="B237" s="8"/>
      <c r="M237" s="8"/>
      <c r="X237" s="8"/>
      <c r="AI237" s="8"/>
      <c r="AT237" s="8"/>
    </row>
    <row r="238">
      <c r="B238" s="8"/>
      <c r="M238" s="8"/>
      <c r="X238" s="8"/>
      <c r="AI238" s="8"/>
      <c r="AT238" s="8"/>
    </row>
    <row r="239">
      <c r="B239" s="8"/>
      <c r="M239" s="8"/>
      <c r="X239" s="8"/>
      <c r="AI239" s="8"/>
      <c r="AT239" s="8"/>
    </row>
    <row r="240">
      <c r="B240" s="8"/>
      <c r="M240" s="8"/>
      <c r="X240" s="8"/>
      <c r="AI240" s="8"/>
      <c r="AT240" s="8"/>
    </row>
    <row r="241">
      <c r="B241" s="8"/>
      <c r="M241" s="8"/>
      <c r="X241" s="8"/>
      <c r="AI241" s="8"/>
      <c r="AT241" s="8"/>
    </row>
    <row r="242">
      <c r="B242" s="8"/>
      <c r="M242" s="8"/>
      <c r="X242" s="8"/>
      <c r="AI242" s="8"/>
      <c r="AT242" s="8"/>
    </row>
    <row r="243">
      <c r="B243" s="8"/>
      <c r="M243" s="8"/>
      <c r="X243" s="8"/>
      <c r="AI243" s="8"/>
      <c r="AT243" s="8"/>
    </row>
    <row r="244">
      <c r="B244" s="8"/>
      <c r="M244" s="8"/>
      <c r="X244" s="8"/>
      <c r="AI244" s="8"/>
      <c r="AT244" s="8"/>
    </row>
    <row r="245">
      <c r="B245" s="8"/>
      <c r="M245" s="8"/>
      <c r="X245" s="8"/>
      <c r="AI245" s="8"/>
      <c r="AT245" s="8"/>
    </row>
    <row r="246">
      <c r="B246" s="8"/>
      <c r="M246" s="8"/>
      <c r="X246" s="8"/>
      <c r="AI246" s="8"/>
      <c r="AT246" s="8"/>
    </row>
    <row r="247">
      <c r="B247" s="8"/>
      <c r="M247" s="8"/>
      <c r="X247" s="8"/>
      <c r="AI247" s="8"/>
      <c r="AT247" s="8"/>
    </row>
    <row r="248">
      <c r="B248" s="8"/>
      <c r="M248" s="8"/>
      <c r="X248" s="8"/>
      <c r="AI248" s="8"/>
      <c r="AT248" s="8"/>
    </row>
    <row r="249">
      <c r="B249" s="8"/>
      <c r="M249" s="8"/>
      <c r="X249" s="8"/>
      <c r="AI249" s="8"/>
      <c r="AT249" s="8"/>
    </row>
    <row r="250">
      <c r="B250" s="8"/>
      <c r="M250" s="8"/>
      <c r="X250" s="8"/>
      <c r="AI250" s="8"/>
      <c r="AT250" s="8"/>
    </row>
    <row r="251">
      <c r="B251" s="8"/>
      <c r="M251" s="8"/>
      <c r="X251" s="8"/>
      <c r="AI251" s="8"/>
      <c r="AT251" s="8"/>
    </row>
    <row r="252">
      <c r="B252" s="8"/>
      <c r="M252" s="8"/>
      <c r="X252" s="8"/>
      <c r="AI252" s="8"/>
      <c r="AT252" s="8"/>
    </row>
    <row r="253">
      <c r="B253" s="8"/>
      <c r="M253" s="8"/>
      <c r="X253" s="8"/>
      <c r="AI253" s="8"/>
      <c r="AT253" s="8"/>
    </row>
    <row r="254">
      <c r="B254" s="8"/>
      <c r="M254" s="8"/>
      <c r="X254" s="8"/>
      <c r="AI254" s="8"/>
      <c r="AT254" s="8"/>
    </row>
    <row r="255">
      <c r="B255" s="8"/>
      <c r="M255" s="8"/>
      <c r="X255" s="8"/>
      <c r="AI255" s="8"/>
      <c r="AT255" s="8"/>
    </row>
    <row r="256">
      <c r="B256" s="8"/>
      <c r="M256" s="8"/>
      <c r="X256" s="8"/>
      <c r="AI256" s="8"/>
      <c r="AT256" s="8"/>
    </row>
    <row r="257">
      <c r="B257" s="8"/>
      <c r="M257" s="8"/>
      <c r="X257" s="8"/>
      <c r="AI257" s="8"/>
      <c r="AT257" s="8"/>
    </row>
    <row r="258">
      <c r="B258" s="8"/>
      <c r="M258" s="8"/>
      <c r="X258" s="8"/>
      <c r="AI258" s="8"/>
      <c r="AT258" s="8"/>
    </row>
    <row r="259">
      <c r="B259" s="8"/>
      <c r="M259" s="8"/>
      <c r="X259" s="8"/>
      <c r="AI259" s="8"/>
      <c r="AT259" s="8"/>
    </row>
    <row r="260">
      <c r="B260" s="8"/>
      <c r="M260" s="8"/>
      <c r="X260" s="8"/>
      <c r="AI260" s="8"/>
      <c r="AT260" s="8"/>
    </row>
    <row r="261">
      <c r="B261" s="8"/>
      <c r="M261" s="8"/>
      <c r="X261" s="8"/>
      <c r="AI261" s="8"/>
      <c r="AT261" s="8"/>
    </row>
    <row r="262">
      <c r="B262" s="8"/>
      <c r="M262" s="8"/>
      <c r="X262" s="8"/>
      <c r="AI262" s="8"/>
      <c r="AT262" s="8"/>
    </row>
    <row r="263">
      <c r="B263" s="8"/>
      <c r="M263" s="8"/>
      <c r="X263" s="8"/>
      <c r="AI263" s="8"/>
      <c r="AT263" s="8"/>
    </row>
    <row r="264">
      <c r="B264" s="8"/>
      <c r="M264" s="8"/>
      <c r="X264" s="8"/>
      <c r="AI264" s="8"/>
      <c r="AT264" s="8"/>
    </row>
    <row r="265">
      <c r="B265" s="8"/>
      <c r="M265" s="8"/>
      <c r="X265" s="8"/>
      <c r="AI265" s="8"/>
      <c r="AT265" s="8"/>
    </row>
    <row r="266">
      <c r="B266" s="8"/>
      <c r="M266" s="8"/>
      <c r="X266" s="8"/>
      <c r="AI266" s="8"/>
      <c r="AT266" s="8"/>
    </row>
    <row r="267">
      <c r="B267" s="8"/>
      <c r="M267" s="8"/>
      <c r="X267" s="8"/>
      <c r="AI267" s="8"/>
      <c r="AT267" s="8"/>
    </row>
    <row r="268">
      <c r="B268" s="8"/>
      <c r="M268" s="8"/>
      <c r="X268" s="8"/>
      <c r="AI268" s="8"/>
      <c r="AT268" s="8"/>
    </row>
    <row r="269">
      <c r="B269" s="8"/>
      <c r="M269" s="8"/>
      <c r="X269" s="8"/>
      <c r="AI269" s="8"/>
      <c r="AT269" s="8"/>
    </row>
    <row r="270">
      <c r="B270" s="8"/>
      <c r="M270" s="8"/>
      <c r="X270" s="8"/>
      <c r="AI270" s="8"/>
      <c r="AT270" s="8"/>
    </row>
    <row r="271">
      <c r="B271" s="8"/>
      <c r="M271" s="8"/>
      <c r="X271" s="8"/>
      <c r="AI271" s="8"/>
      <c r="AT271" s="8"/>
    </row>
    <row r="272">
      <c r="B272" s="8"/>
      <c r="M272" s="8"/>
      <c r="X272" s="8"/>
      <c r="AI272" s="8"/>
      <c r="AT272" s="8"/>
    </row>
    <row r="273">
      <c r="B273" s="8"/>
      <c r="M273" s="8"/>
      <c r="X273" s="8"/>
      <c r="AI273" s="8"/>
      <c r="AT273" s="8"/>
    </row>
    <row r="274">
      <c r="B274" s="8"/>
      <c r="M274" s="8"/>
      <c r="X274" s="8"/>
      <c r="AI274" s="8"/>
      <c r="AT274" s="8"/>
    </row>
    <row r="275">
      <c r="B275" s="8"/>
      <c r="M275" s="8"/>
      <c r="X275" s="8"/>
      <c r="AI275" s="8"/>
      <c r="AT275" s="8"/>
    </row>
    <row r="276">
      <c r="B276" s="8"/>
      <c r="M276" s="8"/>
      <c r="X276" s="8"/>
      <c r="AI276" s="8"/>
      <c r="AT276" s="8"/>
    </row>
    <row r="277">
      <c r="B277" s="8"/>
      <c r="M277" s="8"/>
      <c r="X277" s="8"/>
      <c r="AI277" s="8"/>
      <c r="AT277" s="8"/>
    </row>
    <row r="278">
      <c r="B278" s="8"/>
      <c r="M278" s="8"/>
      <c r="X278" s="8"/>
      <c r="AI278" s="8"/>
      <c r="AT278" s="8"/>
    </row>
    <row r="279">
      <c r="B279" s="8"/>
      <c r="M279" s="8"/>
      <c r="X279" s="8"/>
      <c r="AI279" s="8"/>
      <c r="AT279" s="8"/>
    </row>
    <row r="280">
      <c r="B280" s="8"/>
      <c r="M280" s="8"/>
      <c r="X280" s="8"/>
      <c r="AI280" s="8"/>
      <c r="AT280" s="8"/>
    </row>
    <row r="281">
      <c r="B281" s="8"/>
      <c r="M281" s="8"/>
      <c r="X281" s="8"/>
      <c r="AI281" s="8"/>
      <c r="AT281" s="8"/>
    </row>
    <row r="282">
      <c r="B282" s="8"/>
      <c r="M282" s="8"/>
      <c r="X282" s="8"/>
      <c r="AI282" s="8"/>
      <c r="AT282" s="8"/>
    </row>
    <row r="283">
      <c r="B283" s="8"/>
      <c r="M283" s="8"/>
      <c r="X283" s="8"/>
      <c r="AI283" s="8"/>
      <c r="AT283" s="8"/>
    </row>
    <row r="284">
      <c r="B284" s="8"/>
      <c r="M284" s="8"/>
      <c r="X284" s="8"/>
      <c r="AI284" s="8"/>
      <c r="AT284" s="8"/>
    </row>
    <row r="285">
      <c r="B285" s="8"/>
      <c r="M285" s="8"/>
      <c r="X285" s="8"/>
      <c r="AI285" s="8"/>
      <c r="AT285" s="8"/>
    </row>
    <row r="286">
      <c r="B286" s="8"/>
      <c r="M286" s="8"/>
      <c r="X286" s="8"/>
      <c r="AI286" s="8"/>
      <c r="AT286" s="8"/>
    </row>
    <row r="287">
      <c r="B287" s="8"/>
      <c r="M287" s="8"/>
      <c r="X287" s="8"/>
      <c r="AI287" s="8"/>
      <c r="AT287" s="8"/>
    </row>
    <row r="288">
      <c r="B288" s="8"/>
      <c r="M288" s="8"/>
      <c r="X288" s="8"/>
      <c r="AI288" s="8"/>
      <c r="AT288" s="8"/>
    </row>
    <row r="289">
      <c r="B289" s="8"/>
      <c r="M289" s="8"/>
      <c r="X289" s="8"/>
      <c r="AI289" s="8"/>
      <c r="AT289" s="8"/>
    </row>
    <row r="290">
      <c r="B290" s="8"/>
      <c r="M290" s="8"/>
      <c r="X290" s="8"/>
      <c r="AI290" s="8"/>
      <c r="AT290" s="8"/>
    </row>
    <row r="291">
      <c r="B291" s="8"/>
      <c r="M291" s="8"/>
      <c r="X291" s="8"/>
      <c r="AI291" s="8"/>
      <c r="AT291" s="8"/>
    </row>
    <row r="292">
      <c r="B292" s="8"/>
      <c r="M292" s="8"/>
      <c r="X292" s="8"/>
      <c r="AI292" s="8"/>
      <c r="AT292" s="8"/>
    </row>
    <row r="293">
      <c r="B293" s="8"/>
      <c r="M293" s="8"/>
      <c r="X293" s="8"/>
      <c r="AI293" s="8"/>
      <c r="AT293" s="8"/>
    </row>
    <row r="294">
      <c r="B294" s="8"/>
      <c r="M294" s="8"/>
      <c r="X294" s="8"/>
      <c r="AI294" s="8"/>
      <c r="AT294" s="8"/>
    </row>
    <row r="295">
      <c r="B295" s="8"/>
      <c r="M295" s="8"/>
      <c r="X295" s="8"/>
      <c r="AI295" s="8"/>
      <c r="AT295" s="8"/>
    </row>
    <row r="296">
      <c r="B296" s="8"/>
      <c r="M296" s="8"/>
      <c r="X296" s="8"/>
      <c r="AI296" s="8"/>
      <c r="AT296" s="8"/>
    </row>
    <row r="297">
      <c r="B297" s="8"/>
      <c r="M297" s="8"/>
      <c r="X297" s="8"/>
      <c r="AI297" s="8"/>
      <c r="AT297" s="8"/>
    </row>
    <row r="298">
      <c r="B298" s="8"/>
      <c r="M298" s="8"/>
      <c r="X298" s="8"/>
      <c r="AI298" s="8"/>
      <c r="AT298" s="8"/>
    </row>
    <row r="299">
      <c r="B299" s="8"/>
      <c r="M299" s="8"/>
      <c r="X299" s="8"/>
      <c r="AI299" s="8"/>
      <c r="AT299" s="8"/>
    </row>
    <row r="300">
      <c r="B300" s="8"/>
      <c r="M300" s="8"/>
      <c r="X300" s="8"/>
      <c r="AI300" s="8"/>
      <c r="AT300" s="8"/>
    </row>
    <row r="301">
      <c r="B301" s="8"/>
      <c r="M301" s="8"/>
      <c r="X301" s="8"/>
      <c r="AI301" s="8"/>
      <c r="AT301" s="8"/>
    </row>
    <row r="302">
      <c r="B302" s="8"/>
      <c r="M302" s="8"/>
      <c r="X302" s="8"/>
      <c r="AI302" s="8"/>
      <c r="AT302" s="8"/>
    </row>
    <row r="303">
      <c r="B303" s="8"/>
      <c r="M303" s="8"/>
      <c r="X303" s="8"/>
      <c r="AI303" s="8"/>
      <c r="AT303" s="8"/>
    </row>
    <row r="304">
      <c r="B304" s="8"/>
      <c r="M304" s="8"/>
      <c r="X304" s="8"/>
      <c r="AI304" s="8"/>
      <c r="AT304" s="8"/>
    </row>
    <row r="305">
      <c r="B305" s="8"/>
      <c r="M305" s="8"/>
      <c r="X305" s="8"/>
      <c r="AI305" s="8"/>
      <c r="AT305" s="8"/>
    </row>
    <row r="306">
      <c r="B306" s="8"/>
      <c r="M306" s="8"/>
      <c r="X306" s="8"/>
      <c r="AI306" s="8"/>
      <c r="AT306" s="8"/>
    </row>
    <row r="307">
      <c r="B307" s="8"/>
      <c r="M307" s="8"/>
      <c r="X307" s="8"/>
      <c r="AI307" s="8"/>
      <c r="AT307" s="8"/>
    </row>
    <row r="308">
      <c r="B308" s="8"/>
      <c r="M308" s="8"/>
      <c r="X308" s="8"/>
      <c r="AI308" s="8"/>
      <c r="AT308" s="8"/>
    </row>
    <row r="309">
      <c r="B309" s="8"/>
      <c r="M309" s="8"/>
      <c r="X309" s="8"/>
      <c r="AI309" s="8"/>
      <c r="AT309" s="8"/>
    </row>
    <row r="310">
      <c r="B310" s="8"/>
      <c r="M310" s="8"/>
      <c r="X310" s="8"/>
      <c r="AI310" s="8"/>
      <c r="AT310" s="8"/>
    </row>
    <row r="311">
      <c r="B311" s="8"/>
      <c r="M311" s="8"/>
      <c r="X311" s="8"/>
      <c r="AI311" s="8"/>
      <c r="AT311" s="8"/>
    </row>
    <row r="312">
      <c r="B312" s="8"/>
      <c r="M312" s="8"/>
      <c r="X312" s="8"/>
      <c r="AI312" s="8"/>
      <c r="AT312" s="8"/>
    </row>
    <row r="313">
      <c r="B313" s="8"/>
      <c r="M313" s="8"/>
      <c r="X313" s="8"/>
      <c r="AI313" s="8"/>
      <c r="AT313" s="8"/>
    </row>
    <row r="314">
      <c r="B314" s="8"/>
      <c r="M314" s="8"/>
      <c r="X314" s="8"/>
      <c r="AI314" s="8"/>
      <c r="AT314" s="8"/>
    </row>
    <row r="315">
      <c r="B315" s="8"/>
      <c r="M315" s="8"/>
      <c r="X315" s="8"/>
      <c r="AI315" s="8"/>
      <c r="AT315" s="8"/>
    </row>
    <row r="316">
      <c r="B316" s="8"/>
      <c r="M316" s="8"/>
      <c r="X316" s="8"/>
      <c r="AI316" s="8"/>
      <c r="AT316" s="8"/>
    </row>
    <row r="317">
      <c r="B317" s="8"/>
      <c r="M317" s="8"/>
      <c r="X317" s="8"/>
      <c r="AI317" s="8"/>
      <c r="AT317" s="8"/>
    </row>
    <row r="318">
      <c r="B318" s="8"/>
      <c r="M318" s="8"/>
      <c r="X318" s="8"/>
      <c r="AI318" s="8"/>
      <c r="AT318" s="8"/>
    </row>
    <row r="319">
      <c r="B319" s="8"/>
      <c r="M319" s="8"/>
      <c r="X319" s="8"/>
      <c r="AI319" s="8"/>
      <c r="AT319" s="8"/>
    </row>
    <row r="320">
      <c r="B320" s="8"/>
      <c r="M320" s="8"/>
      <c r="X320" s="8"/>
      <c r="AI320" s="8"/>
      <c r="AT320" s="8"/>
    </row>
    <row r="321">
      <c r="B321" s="8"/>
      <c r="M321" s="8"/>
      <c r="X321" s="8"/>
      <c r="AI321" s="8"/>
      <c r="AT321" s="8"/>
    </row>
    <row r="322">
      <c r="B322" s="8"/>
      <c r="M322" s="8"/>
      <c r="X322" s="8"/>
      <c r="AI322" s="8"/>
      <c r="AT322" s="8"/>
    </row>
    <row r="323">
      <c r="B323" s="8"/>
      <c r="M323" s="8"/>
      <c r="X323" s="8"/>
      <c r="AI323" s="8"/>
      <c r="AT323" s="8"/>
    </row>
    <row r="324">
      <c r="B324" s="8"/>
      <c r="M324" s="8"/>
      <c r="X324" s="8"/>
      <c r="AI324" s="8"/>
      <c r="AT324" s="8"/>
    </row>
    <row r="325">
      <c r="B325" s="8"/>
      <c r="M325" s="8"/>
      <c r="X325" s="8"/>
      <c r="AI325" s="8"/>
      <c r="AT325" s="8"/>
    </row>
    <row r="326">
      <c r="B326" s="8"/>
      <c r="M326" s="8"/>
      <c r="X326" s="8"/>
      <c r="AI326" s="8"/>
      <c r="AT326" s="8"/>
    </row>
    <row r="327">
      <c r="B327" s="8"/>
      <c r="M327" s="8"/>
      <c r="X327" s="8"/>
      <c r="AI327" s="8"/>
      <c r="AT327" s="8"/>
    </row>
    <row r="328">
      <c r="B328" s="8"/>
      <c r="M328" s="8"/>
      <c r="X328" s="8"/>
      <c r="AI328" s="8"/>
      <c r="AT328" s="8"/>
    </row>
    <row r="329">
      <c r="B329" s="8"/>
      <c r="M329" s="8"/>
      <c r="X329" s="8"/>
      <c r="AI329" s="8"/>
      <c r="AT329" s="8"/>
    </row>
    <row r="330">
      <c r="B330" s="8"/>
      <c r="M330" s="8"/>
      <c r="X330" s="8"/>
      <c r="AI330" s="8"/>
      <c r="AT330" s="8"/>
    </row>
    <row r="331">
      <c r="B331" s="8"/>
      <c r="M331" s="8"/>
      <c r="X331" s="8"/>
      <c r="AI331" s="8"/>
      <c r="AT331" s="8"/>
    </row>
    <row r="332">
      <c r="B332" s="8"/>
      <c r="M332" s="8"/>
      <c r="X332" s="8"/>
      <c r="AI332" s="8"/>
      <c r="AT332" s="8"/>
    </row>
    <row r="333">
      <c r="B333" s="8"/>
      <c r="M333" s="8"/>
      <c r="X333" s="8"/>
      <c r="AI333" s="8"/>
      <c r="AT333" s="8"/>
    </row>
    <row r="334">
      <c r="B334" s="8"/>
      <c r="M334" s="8"/>
      <c r="X334" s="8"/>
      <c r="AI334" s="8"/>
      <c r="AT334" s="8"/>
    </row>
    <row r="335">
      <c r="B335" s="8"/>
      <c r="M335" s="8"/>
      <c r="X335" s="8"/>
      <c r="AI335" s="8"/>
      <c r="AT335" s="8"/>
    </row>
    <row r="336">
      <c r="B336" s="8"/>
      <c r="M336" s="8"/>
      <c r="X336" s="8"/>
      <c r="AI336" s="8"/>
      <c r="AT336" s="8"/>
    </row>
    <row r="337">
      <c r="B337" s="8"/>
      <c r="M337" s="8"/>
      <c r="X337" s="8"/>
      <c r="AI337" s="8"/>
      <c r="AT337" s="8"/>
    </row>
    <row r="338">
      <c r="B338" s="8"/>
      <c r="M338" s="8"/>
      <c r="X338" s="8"/>
      <c r="AI338" s="8"/>
      <c r="AT338" s="8"/>
    </row>
    <row r="339">
      <c r="B339" s="8"/>
      <c r="M339" s="8"/>
      <c r="X339" s="8"/>
      <c r="AI339" s="8"/>
      <c r="AT339" s="8"/>
    </row>
    <row r="340">
      <c r="B340" s="8"/>
      <c r="M340" s="8"/>
      <c r="X340" s="8"/>
      <c r="AI340" s="8"/>
      <c r="AT340" s="8"/>
    </row>
    <row r="341">
      <c r="B341" s="8"/>
      <c r="M341" s="8"/>
      <c r="X341" s="8"/>
      <c r="AI341" s="8"/>
      <c r="AT341" s="8"/>
    </row>
    <row r="342">
      <c r="B342" s="8"/>
      <c r="M342" s="8"/>
      <c r="X342" s="8"/>
      <c r="AI342" s="8"/>
      <c r="AT342" s="8"/>
    </row>
    <row r="343">
      <c r="B343" s="8"/>
      <c r="M343" s="8"/>
      <c r="X343" s="8"/>
      <c r="AI343" s="8"/>
      <c r="AT343" s="8"/>
    </row>
    <row r="344">
      <c r="B344" s="8"/>
      <c r="M344" s="8"/>
      <c r="X344" s="8"/>
      <c r="AI344" s="8"/>
      <c r="AT344" s="8"/>
    </row>
    <row r="345">
      <c r="B345" s="8"/>
      <c r="M345" s="8"/>
      <c r="X345" s="8"/>
      <c r="AI345" s="8"/>
      <c r="AT345" s="8"/>
    </row>
    <row r="346">
      <c r="B346" s="8"/>
      <c r="M346" s="8"/>
      <c r="X346" s="8"/>
      <c r="AI346" s="8"/>
      <c r="AT346" s="8"/>
    </row>
    <row r="347">
      <c r="B347" s="8"/>
      <c r="M347" s="8"/>
      <c r="X347" s="8"/>
      <c r="AI347" s="8"/>
      <c r="AT347" s="8"/>
    </row>
    <row r="348">
      <c r="B348" s="8"/>
      <c r="M348" s="8"/>
      <c r="X348" s="8"/>
      <c r="AI348" s="8"/>
      <c r="AT348" s="8"/>
    </row>
    <row r="349">
      <c r="B349" s="8"/>
      <c r="M349" s="8"/>
      <c r="X349" s="8"/>
      <c r="AI349" s="8"/>
      <c r="AT349" s="8"/>
    </row>
    <row r="350">
      <c r="B350" s="8"/>
      <c r="M350" s="8"/>
      <c r="X350" s="8"/>
      <c r="AI350" s="8"/>
      <c r="AT350" s="8"/>
    </row>
    <row r="351">
      <c r="B351" s="8"/>
      <c r="M351" s="8"/>
      <c r="X351" s="8"/>
      <c r="AI351" s="8"/>
      <c r="AT351" s="8"/>
    </row>
    <row r="352">
      <c r="B352" s="8"/>
      <c r="M352" s="8"/>
      <c r="X352" s="8"/>
      <c r="AI352" s="8"/>
      <c r="AT352" s="8"/>
    </row>
    <row r="353">
      <c r="B353" s="8"/>
      <c r="M353" s="8"/>
      <c r="X353" s="8"/>
      <c r="AI353" s="8"/>
      <c r="AT353" s="8"/>
    </row>
    <row r="354">
      <c r="B354" s="8"/>
      <c r="M354" s="8"/>
      <c r="X354" s="8"/>
      <c r="AI354" s="8"/>
      <c r="AT354" s="8"/>
    </row>
    <row r="355">
      <c r="B355" s="8"/>
      <c r="M355" s="8"/>
      <c r="X355" s="8"/>
      <c r="AI355" s="8"/>
      <c r="AT355" s="8"/>
    </row>
    <row r="356">
      <c r="B356" s="8"/>
      <c r="M356" s="8"/>
      <c r="X356" s="8"/>
      <c r="AI356" s="8"/>
      <c r="AT356" s="8"/>
    </row>
    <row r="357">
      <c r="B357" s="8"/>
      <c r="M357" s="8"/>
      <c r="X357" s="8"/>
      <c r="AI357" s="8"/>
      <c r="AT357" s="8"/>
    </row>
    <row r="358">
      <c r="B358" s="8"/>
      <c r="M358" s="8"/>
      <c r="X358" s="8"/>
      <c r="AI358" s="8"/>
      <c r="AT358" s="8"/>
    </row>
    <row r="359">
      <c r="B359" s="8"/>
      <c r="M359" s="8"/>
      <c r="X359" s="8"/>
      <c r="AI359" s="8"/>
      <c r="AT359" s="8"/>
    </row>
    <row r="360">
      <c r="B360" s="8"/>
      <c r="M360" s="8"/>
      <c r="X360" s="8"/>
      <c r="AI360" s="8"/>
      <c r="AT360" s="8"/>
    </row>
    <row r="361">
      <c r="B361" s="8"/>
      <c r="M361" s="8"/>
      <c r="X361" s="8"/>
      <c r="AI361" s="8"/>
      <c r="AT361" s="8"/>
    </row>
    <row r="362">
      <c r="B362" s="8"/>
      <c r="M362" s="8"/>
      <c r="X362" s="8"/>
      <c r="AI362" s="8"/>
      <c r="AT362" s="8"/>
    </row>
    <row r="363">
      <c r="B363" s="8"/>
      <c r="M363" s="8"/>
      <c r="X363" s="8"/>
      <c r="AI363" s="8"/>
      <c r="AT363" s="8"/>
    </row>
    <row r="364">
      <c r="B364" s="8"/>
      <c r="M364" s="8"/>
      <c r="X364" s="8"/>
      <c r="AI364" s="8"/>
      <c r="AT364" s="8"/>
    </row>
    <row r="365">
      <c r="B365" s="8"/>
      <c r="M365" s="8"/>
      <c r="X365" s="8"/>
      <c r="AI365" s="8"/>
      <c r="AT365" s="8"/>
    </row>
    <row r="366">
      <c r="B366" s="8"/>
      <c r="M366" s="8"/>
      <c r="X366" s="8"/>
      <c r="AI366" s="8"/>
      <c r="AT366" s="8"/>
    </row>
    <row r="367">
      <c r="B367" s="8"/>
      <c r="M367" s="8"/>
      <c r="X367" s="8"/>
      <c r="AI367" s="8"/>
      <c r="AT367" s="8"/>
    </row>
    <row r="368">
      <c r="B368" s="8"/>
      <c r="M368" s="8"/>
      <c r="X368" s="8"/>
      <c r="AI368" s="8"/>
      <c r="AT368" s="8"/>
    </row>
    <row r="369">
      <c r="B369" s="8"/>
      <c r="M369" s="8"/>
      <c r="X369" s="8"/>
      <c r="AI369" s="8"/>
      <c r="AT369" s="8"/>
    </row>
    <row r="370">
      <c r="B370" s="8"/>
      <c r="M370" s="8"/>
      <c r="X370" s="8"/>
      <c r="AI370" s="8"/>
      <c r="AT370" s="8"/>
    </row>
    <row r="371">
      <c r="B371" s="8"/>
      <c r="M371" s="8"/>
      <c r="X371" s="8"/>
      <c r="AI371" s="8"/>
      <c r="AT371" s="8"/>
    </row>
    <row r="372">
      <c r="B372" s="8"/>
      <c r="M372" s="8"/>
      <c r="X372" s="8"/>
      <c r="AI372" s="8"/>
      <c r="AT372" s="8"/>
    </row>
    <row r="373">
      <c r="B373" s="8"/>
      <c r="M373" s="8"/>
      <c r="X373" s="8"/>
      <c r="AI373" s="8"/>
      <c r="AT373" s="8"/>
    </row>
    <row r="374">
      <c r="B374" s="8"/>
      <c r="M374" s="8"/>
      <c r="X374" s="8"/>
      <c r="AI374" s="8"/>
      <c r="AT374" s="8"/>
    </row>
    <row r="375">
      <c r="B375" s="8"/>
      <c r="M375" s="8"/>
      <c r="X375" s="8"/>
      <c r="AI375" s="8"/>
      <c r="AT375" s="8"/>
    </row>
    <row r="376">
      <c r="B376" s="8"/>
      <c r="M376" s="8"/>
      <c r="X376" s="8"/>
      <c r="AI376" s="8"/>
      <c r="AT376" s="8"/>
    </row>
    <row r="377">
      <c r="B377" s="8"/>
      <c r="M377" s="8"/>
      <c r="X377" s="8"/>
      <c r="AI377" s="8"/>
      <c r="AT377" s="8"/>
    </row>
    <row r="378">
      <c r="B378" s="8"/>
      <c r="M378" s="8"/>
      <c r="X378" s="8"/>
      <c r="AI378" s="8"/>
      <c r="AT378" s="8"/>
    </row>
    <row r="379">
      <c r="B379" s="8"/>
      <c r="M379" s="8"/>
      <c r="X379" s="8"/>
      <c r="AI379" s="8"/>
      <c r="AT379" s="8"/>
    </row>
    <row r="380">
      <c r="B380" s="8"/>
      <c r="M380" s="8"/>
      <c r="X380" s="8"/>
      <c r="AI380" s="8"/>
      <c r="AT380" s="8"/>
    </row>
    <row r="381">
      <c r="B381" s="8"/>
      <c r="M381" s="8"/>
      <c r="X381" s="8"/>
      <c r="AI381" s="8"/>
      <c r="AT381" s="8"/>
    </row>
    <row r="382">
      <c r="B382" s="8"/>
      <c r="M382" s="8"/>
      <c r="X382" s="8"/>
      <c r="AI382" s="8"/>
      <c r="AT382" s="8"/>
    </row>
    <row r="383">
      <c r="B383" s="8"/>
      <c r="M383" s="8"/>
      <c r="X383" s="8"/>
      <c r="AI383" s="8"/>
      <c r="AT383" s="8"/>
    </row>
    <row r="384">
      <c r="B384" s="8"/>
      <c r="M384" s="8"/>
      <c r="X384" s="8"/>
      <c r="AI384" s="8"/>
      <c r="AT384" s="8"/>
    </row>
    <row r="385">
      <c r="B385" s="8"/>
      <c r="M385" s="8"/>
      <c r="X385" s="8"/>
      <c r="AI385" s="8"/>
      <c r="AT385" s="8"/>
    </row>
    <row r="386">
      <c r="B386" s="8"/>
      <c r="M386" s="8"/>
      <c r="X386" s="8"/>
      <c r="AI386" s="8"/>
      <c r="AT386" s="8"/>
    </row>
    <row r="387">
      <c r="B387" s="8"/>
      <c r="M387" s="8"/>
      <c r="X387" s="8"/>
      <c r="AI387" s="8"/>
      <c r="AT387" s="8"/>
    </row>
    <row r="388">
      <c r="B388" s="8"/>
      <c r="M388" s="8"/>
      <c r="X388" s="8"/>
      <c r="AI388" s="8"/>
      <c r="AT388" s="8"/>
    </row>
    <row r="389">
      <c r="B389" s="8"/>
      <c r="M389" s="8"/>
      <c r="X389" s="8"/>
      <c r="AI389" s="8"/>
      <c r="AT389" s="8"/>
    </row>
    <row r="390">
      <c r="B390" s="8"/>
      <c r="M390" s="8"/>
      <c r="X390" s="8"/>
      <c r="AI390" s="8"/>
      <c r="AT390" s="8"/>
    </row>
    <row r="391">
      <c r="B391" s="8"/>
      <c r="M391" s="8"/>
      <c r="X391" s="8"/>
      <c r="AI391" s="8"/>
      <c r="AT391" s="8"/>
    </row>
    <row r="392">
      <c r="B392" s="8"/>
      <c r="M392" s="8"/>
      <c r="X392" s="8"/>
      <c r="AI392" s="8"/>
      <c r="AT392" s="8"/>
    </row>
    <row r="393">
      <c r="B393" s="8"/>
      <c r="M393" s="8"/>
      <c r="X393" s="8"/>
      <c r="AI393" s="8"/>
      <c r="AT393" s="8"/>
    </row>
    <row r="394">
      <c r="B394" s="8"/>
      <c r="M394" s="8"/>
      <c r="X394" s="8"/>
      <c r="AI394" s="8"/>
      <c r="AT394" s="8"/>
    </row>
    <row r="395">
      <c r="B395" s="8"/>
      <c r="M395" s="8"/>
      <c r="X395" s="8"/>
      <c r="AI395" s="8"/>
      <c r="AT395" s="8"/>
    </row>
    <row r="396">
      <c r="B396" s="8"/>
      <c r="M396" s="8"/>
      <c r="X396" s="8"/>
      <c r="AI396" s="8"/>
      <c r="AT396" s="8"/>
    </row>
    <row r="397">
      <c r="B397" s="8"/>
      <c r="M397" s="8"/>
      <c r="X397" s="8"/>
      <c r="AI397" s="8"/>
      <c r="AT397" s="8"/>
    </row>
    <row r="398">
      <c r="B398" s="8"/>
      <c r="M398" s="8"/>
      <c r="X398" s="8"/>
      <c r="AI398" s="8"/>
      <c r="AT398" s="8"/>
    </row>
    <row r="399">
      <c r="B399" s="8"/>
      <c r="M399" s="8"/>
      <c r="X399" s="8"/>
      <c r="AI399" s="8"/>
      <c r="AT399" s="8"/>
    </row>
    <row r="400">
      <c r="B400" s="8"/>
      <c r="M400" s="8"/>
      <c r="X400" s="8"/>
      <c r="AI400" s="8"/>
      <c r="AT400" s="8"/>
    </row>
    <row r="401">
      <c r="B401" s="8"/>
      <c r="M401" s="8"/>
      <c r="X401" s="8"/>
      <c r="AI401" s="8"/>
      <c r="AT401" s="8"/>
    </row>
    <row r="402">
      <c r="B402" s="8"/>
      <c r="M402" s="8"/>
      <c r="X402" s="8"/>
      <c r="AI402" s="8"/>
      <c r="AT402" s="8"/>
    </row>
    <row r="403">
      <c r="B403" s="8"/>
      <c r="M403" s="8"/>
      <c r="X403" s="8"/>
      <c r="AI403" s="8"/>
      <c r="AT403" s="8"/>
    </row>
    <row r="404">
      <c r="B404" s="8"/>
      <c r="M404" s="8"/>
      <c r="X404" s="8"/>
      <c r="AI404" s="8"/>
      <c r="AT404" s="8"/>
    </row>
    <row r="405">
      <c r="B405" s="8"/>
      <c r="M405" s="8"/>
      <c r="X405" s="8"/>
      <c r="AI405" s="8"/>
      <c r="AT405" s="8"/>
    </row>
    <row r="406">
      <c r="B406" s="8"/>
      <c r="M406" s="8"/>
      <c r="X406" s="8"/>
      <c r="AI406" s="8"/>
      <c r="AT406" s="8"/>
    </row>
    <row r="407">
      <c r="B407" s="8"/>
      <c r="M407" s="8"/>
      <c r="X407" s="8"/>
      <c r="AI407" s="8"/>
      <c r="AT407" s="8"/>
    </row>
    <row r="408">
      <c r="B408" s="8"/>
      <c r="M408" s="8"/>
      <c r="X408" s="8"/>
      <c r="AI408" s="8"/>
      <c r="AT408" s="8"/>
    </row>
    <row r="409">
      <c r="B409" s="8"/>
      <c r="M409" s="8"/>
      <c r="X409" s="8"/>
      <c r="AI409" s="8"/>
      <c r="AT409" s="8"/>
    </row>
    <row r="410">
      <c r="B410" s="8"/>
      <c r="M410" s="8"/>
      <c r="X410" s="8"/>
      <c r="AI410" s="8"/>
      <c r="AT410" s="8"/>
    </row>
    <row r="411">
      <c r="B411" s="8"/>
      <c r="M411" s="8"/>
      <c r="X411" s="8"/>
      <c r="AI411" s="8"/>
      <c r="AT411" s="8"/>
    </row>
    <row r="412">
      <c r="B412" s="8"/>
      <c r="M412" s="8"/>
      <c r="X412" s="8"/>
      <c r="AI412" s="8"/>
      <c r="AT412" s="8"/>
    </row>
    <row r="413">
      <c r="B413" s="8"/>
      <c r="M413" s="8"/>
      <c r="X413" s="8"/>
      <c r="AI413" s="8"/>
      <c r="AT413" s="8"/>
    </row>
    <row r="414">
      <c r="B414" s="8"/>
      <c r="M414" s="8"/>
      <c r="X414" s="8"/>
      <c r="AI414" s="8"/>
      <c r="AT414" s="8"/>
    </row>
    <row r="415">
      <c r="B415" s="8"/>
      <c r="M415" s="8"/>
      <c r="X415" s="8"/>
      <c r="AI415" s="8"/>
      <c r="AT415" s="8"/>
    </row>
    <row r="416">
      <c r="B416" s="8"/>
      <c r="M416" s="8"/>
      <c r="X416" s="8"/>
      <c r="AI416" s="8"/>
      <c r="AT416" s="8"/>
    </row>
    <row r="417">
      <c r="B417" s="8"/>
      <c r="M417" s="8"/>
      <c r="X417" s="8"/>
      <c r="AI417" s="8"/>
      <c r="AT417" s="8"/>
    </row>
    <row r="418">
      <c r="B418" s="8"/>
      <c r="M418" s="8"/>
      <c r="X418" s="8"/>
      <c r="AI418" s="8"/>
      <c r="AT418" s="8"/>
    </row>
    <row r="419">
      <c r="B419" s="8"/>
      <c r="M419" s="8"/>
      <c r="X419" s="8"/>
      <c r="AI419" s="8"/>
      <c r="AT419" s="8"/>
    </row>
    <row r="420">
      <c r="B420" s="8"/>
      <c r="M420" s="8"/>
      <c r="X420" s="8"/>
      <c r="AI420" s="8"/>
      <c r="AT420" s="8"/>
    </row>
    <row r="421">
      <c r="B421" s="8"/>
      <c r="M421" s="8"/>
      <c r="X421" s="8"/>
      <c r="AI421" s="8"/>
      <c r="AT421" s="8"/>
    </row>
    <row r="422">
      <c r="B422" s="8"/>
      <c r="M422" s="8"/>
      <c r="X422" s="8"/>
      <c r="AI422" s="8"/>
      <c r="AT422" s="8"/>
    </row>
    <row r="423">
      <c r="B423" s="8"/>
      <c r="M423" s="8"/>
      <c r="X423" s="8"/>
      <c r="AI423" s="8"/>
      <c r="AT423" s="8"/>
    </row>
    <row r="424">
      <c r="B424" s="8"/>
      <c r="M424" s="8"/>
      <c r="X424" s="8"/>
      <c r="AI424" s="8"/>
      <c r="AT424" s="8"/>
    </row>
    <row r="425">
      <c r="B425" s="8"/>
      <c r="M425" s="8"/>
      <c r="X425" s="8"/>
      <c r="AI425" s="8"/>
      <c r="AT425" s="8"/>
    </row>
    <row r="426">
      <c r="B426" s="8"/>
      <c r="M426" s="8"/>
      <c r="X426" s="8"/>
      <c r="AI426" s="8"/>
      <c r="AT426" s="8"/>
    </row>
    <row r="427">
      <c r="B427" s="8"/>
      <c r="M427" s="8"/>
      <c r="X427" s="8"/>
      <c r="AI427" s="8"/>
      <c r="AT427" s="8"/>
    </row>
    <row r="428">
      <c r="B428" s="8"/>
      <c r="M428" s="8"/>
      <c r="X428" s="8"/>
      <c r="AI428" s="8"/>
      <c r="AT428" s="8"/>
    </row>
    <row r="429">
      <c r="B429" s="8"/>
      <c r="M429" s="8"/>
      <c r="X429" s="8"/>
      <c r="AI429" s="8"/>
      <c r="AT429" s="8"/>
    </row>
    <row r="430">
      <c r="B430" s="8"/>
      <c r="M430" s="8"/>
      <c r="X430" s="8"/>
      <c r="AI430" s="8"/>
      <c r="AT430" s="8"/>
    </row>
    <row r="431">
      <c r="B431" s="8"/>
      <c r="M431" s="8"/>
      <c r="X431" s="8"/>
      <c r="AI431" s="8"/>
      <c r="AT431" s="8"/>
    </row>
    <row r="432">
      <c r="B432" s="8"/>
      <c r="M432" s="8"/>
      <c r="X432" s="8"/>
      <c r="AI432" s="8"/>
      <c r="AT432" s="8"/>
    </row>
    <row r="433">
      <c r="B433" s="8"/>
      <c r="M433" s="8"/>
      <c r="X433" s="8"/>
      <c r="AI433" s="8"/>
      <c r="AT433" s="8"/>
    </row>
    <row r="434">
      <c r="B434" s="8"/>
      <c r="M434" s="8"/>
      <c r="X434" s="8"/>
      <c r="AI434" s="8"/>
      <c r="AT434" s="8"/>
    </row>
    <row r="435">
      <c r="B435" s="8"/>
      <c r="M435" s="8"/>
      <c r="X435" s="8"/>
      <c r="AI435" s="8"/>
      <c r="AT435" s="8"/>
    </row>
    <row r="436">
      <c r="B436" s="8"/>
      <c r="M436" s="8"/>
      <c r="X436" s="8"/>
      <c r="AI436" s="8"/>
      <c r="AT436" s="8"/>
    </row>
    <row r="437">
      <c r="B437" s="8"/>
      <c r="M437" s="8"/>
      <c r="X437" s="8"/>
      <c r="AI437" s="8"/>
      <c r="AT437" s="8"/>
    </row>
    <row r="438">
      <c r="B438" s="8"/>
      <c r="M438" s="8"/>
      <c r="X438" s="8"/>
      <c r="AI438" s="8"/>
      <c r="AT438" s="8"/>
    </row>
    <row r="439">
      <c r="B439" s="8"/>
      <c r="M439" s="8"/>
      <c r="X439" s="8"/>
      <c r="AI439" s="8"/>
      <c r="AT439" s="8"/>
    </row>
    <row r="440">
      <c r="B440" s="8"/>
      <c r="M440" s="8"/>
      <c r="X440" s="8"/>
      <c r="AI440" s="8"/>
      <c r="AT440" s="8"/>
    </row>
    <row r="441">
      <c r="B441" s="8"/>
      <c r="M441" s="8"/>
      <c r="X441" s="8"/>
      <c r="AI441" s="8"/>
      <c r="AT441" s="8"/>
    </row>
    <row r="442">
      <c r="B442" s="8"/>
      <c r="M442" s="8"/>
      <c r="X442" s="8"/>
      <c r="AI442" s="8"/>
      <c r="AT442" s="8"/>
    </row>
    <row r="443">
      <c r="B443" s="8"/>
      <c r="M443" s="8"/>
      <c r="X443" s="8"/>
      <c r="AI443" s="8"/>
      <c r="AT443" s="8"/>
    </row>
    <row r="444">
      <c r="B444" s="8"/>
      <c r="M444" s="8"/>
      <c r="X444" s="8"/>
      <c r="AI444" s="8"/>
      <c r="AT444" s="8"/>
    </row>
    <row r="445">
      <c r="B445" s="8"/>
      <c r="M445" s="8"/>
      <c r="X445" s="8"/>
      <c r="AI445" s="8"/>
      <c r="AT445" s="8"/>
    </row>
    <row r="446">
      <c r="B446" s="8"/>
      <c r="M446" s="8"/>
      <c r="X446" s="8"/>
      <c r="AI446" s="8"/>
      <c r="AT446" s="8"/>
    </row>
    <row r="447">
      <c r="B447" s="8"/>
      <c r="M447" s="8"/>
      <c r="X447" s="8"/>
      <c r="AI447" s="8"/>
      <c r="AT447" s="8"/>
    </row>
    <row r="448">
      <c r="B448" s="8"/>
      <c r="M448" s="8"/>
      <c r="X448" s="8"/>
      <c r="AI448" s="8"/>
      <c r="AT448" s="8"/>
    </row>
    <row r="449">
      <c r="B449" s="8"/>
      <c r="M449" s="8"/>
      <c r="X449" s="8"/>
      <c r="AI449" s="8"/>
      <c r="AT449" s="8"/>
    </row>
    <row r="450">
      <c r="B450" s="8"/>
      <c r="M450" s="8"/>
      <c r="X450" s="8"/>
      <c r="AI450" s="8"/>
      <c r="AT450" s="8"/>
    </row>
    <row r="451">
      <c r="B451" s="8"/>
      <c r="M451" s="8"/>
      <c r="X451" s="8"/>
      <c r="AI451" s="8"/>
      <c r="AT451" s="8"/>
    </row>
    <row r="452">
      <c r="B452" s="8"/>
      <c r="M452" s="8"/>
      <c r="X452" s="8"/>
      <c r="AI452" s="8"/>
      <c r="AT452" s="8"/>
    </row>
    <row r="453">
      <c r="B453" s="8"/>
      <c r="M453" s="8"/>
      <c r="X453" s="8"/>
      <c r="AI453" s="8"/>
      <c r="AT453" s="8"/>
    </row>
    <row r="454">
      <c r="B454" s="8"/>
      <c r="M454" s="8"/>
      <c r="X454" s="8"/>
      <c r="AI454" s="8"/>
      <c r="AT454" s="8"/>
    </row>
    <row r="455">
      <c r="B455" s="8"/>
      <c r="M455" s="8"/>
      <c r="X455" s="8"/>
      <c r="AI455" s="8"/>
      <c r="AT455" s="8"/>
    </row>
    <row r="456">
      <c r="B456" s="8"/>
      <c r="M456" s="8"/>
      <c r="X456" s="8"/>
      <c r="AI456" s="8"/>
      <c r="AT456" s="8"/>
    </row>
    <row r="457">
      <c r="B457" s="8"/>
      <c r="M457" s="8"/>
      <c r="X457" s="8"/>
      <c r="AI457" s="8"/>
      <c r="AT457" s="8"/>
    </row>
    <row r="458">
      <c r="B458" s="8"/>
      <c r="M458" s="8"/>
      <c r="X458" s="8"/>
      <c r="AI458" s="8"/>
      <c r="AT458" s="8"/>
    </row>
    <row r="459">
      <c r="B459" s="8"/>
      <c r="M459" s="8"/>
      <c r="X459" s="8"/>
      <c r="AI459" s="8"/>
      <c r="AT459" s="8"/>
    </row>
    <row r="460">
      <c r="B460" s="8"/>
      <c r="M460" s="8"/>
      <c r="X460" s="8"/>
      <c r="AI460" s="8"/>
      <c r="AT460" s="8"/>
    </row>
    <row r="461">
      <c r="B461" s="8"/>
      <c r="M461" s="8"/>
      <c r="X461" s="8"/>
      <c r="AI461" s="8"/>
      <c r="AT461" s="8"/>
    </row>
    <row r="462">
      <c r="B462" s="8"/>
      <c r="M462" s="8"/>
      <c r="X462" s="8"/>
      <c r="AI462" s="8"/>
      <c r="AT462" s="8"/>
    </row>
    <row r="463">
      <c r="B463" s="8"/>
      <c r="M463" s="8"/>
      <c r="X463" s="8"/>
      <c r="AI463" s="8"/>
      <c r="AT463" s="8"/>
    </row>
    <row r="464">
      <c r="B464" s="8"/>
      <c r="M464" s="8"/>
      <c r="X464" s="8"/>
      <c r="AI464" s="8"/>
      <c r="AT464" s="8"/>
    </row>
    <row r="465">
      <c r="B465" s="8"/>
      <c r="M465" s="8"/>
      <c r="X465" s="8"/>
      <c r="AI465" s="8"/>
      <c r="AT465" s="8"/>
    </row>
    <row r="466">
      <c r="B466" s="8"/>
      <c r="M466" s="8"/>
      <c r="X466" s="8"/>
      <c r="AI466" s="8"/>
      <c r="AT466" s="8"/>
    </row>
    <row r="467">
      <c r="B467" s="8"/>
      <c r="M467" s="8"/>
      <c r="X467" s="8"/>
      <c r="AI467" s="8"/>
      <c r="AT467" s="8"/>
    </row>
    <row r="468">
      <c r="B468" s="8"/>
      <c r="M468" s="8"/>
      <c r="X468" s="8"/>
      <c r="AI468" s="8"/>
      <c r="AT468" s="8"/>
    </row>
    <row r="469">
      <c r="B469" s="8"/>
      <c r="M469" s="8"/>
      <c r="X469" s="8"/>
      <c r="AI469" s="8"/>
      <c r="AT469" s="8"/>
    </row>
    <row r="470">
      <c r="B470" s="8"/>
      <c r="M470" s="8"/>
      <c r="X470" s="8"/>
      <c r="AI470" s="8"/>
      <c r="AT470" s="8"/>
    </row>
    <row r="471">
      <c r="B471" s="8"/>
      <c r="M471" s="8"/>
      <c r="X471" s="8"/>
      <c r="AI471" s="8"/>
      <c r="AT471" s="8"/>
    </row>
    <row r="472">
      <c r="B472" s="8"/>
      <c r="M472" s="8"/>
      <c r="X472" s="8"/>
      <c r="AI472" s="8"/>
      <c r="AT472" s="8"/>
    </row>
    <row r="473">
      <c r="B473" s="8"/>
      <c r="M473" s="8"/>
      <c r="X473" s="8"/>
      <c r="AI473" s="8"/>
      <c r="AT473" s="8"/>
    </row>
    <row r="474">
      <c r="B474" s="8"/>
      <c r="M474" s="8"/>
      <c r="X474" s="8"/>
      <c r="AI474" s="8"/>
      <c r="AT474" s="8"/>
    </row>
    <row r="475">
      <c r="B475" s="8"/>
      <c r="M475" s="8"/>
      <c r="X475" s="8"/>
      <c r="AI475" s="8"/>
      <c r="AT475" s="8"/>
    </row>
    <row r="476">
      <c r="B476" s="8"/>
      <c r="M476" s="8"/>
      <c r="X476" s="8"/>
      <c r="AI476" s="8"/>
      <c r="AT476" s="8"/>
    </row>
    <row r="477">
      <c r="B477" s="8"/>
      <c r="M477" s="8"/>
      <c r="X477" s="8"/>
      <c r="AI477" s="8"/>
      <c r="AT477" s="8"/>
    </row>
    <row r="478">
      <c r="B478" s="8"/>
      <c r="M478" s="8"/>
      <c r="X478" s="8"/>
      <c r="AI478" s="8"/>
      <c r="AT478" s="8"/>
    </row>
    <row r="479">
      <c r="B479" s="8"/>
      <c r="M479" s="8"/>
      <c r="X479" s="8"/>
      <c r="AI479" s="8"/>
      <c r="AT479" s="8"/>
    </row>
    <row r="480">
      <c r="B480" s="8"/>
      <c r="M480" s="8"/>
      <c r="X480" s="8"/>
      <c r="AI480" s="8"/>
      <c r="AT480" s="8"/>
    </row>
    <row r="481">
      <c r="B481" s="8"/>
      <c r="M481" s="8"/>
      <c r="X481" s="8"/>
      <c r="AI481" s="8"/>
      <c r="AT481" s="8"/>
    </row>
    <row r="482">
      <c r="B482" s="8"/>
      <c r="M482" s="8"/>
      <c r="X482" s="8"/>
      <c r="AI482" s="8"/>
      <c r="AT482" s="8"/>
    </row>
    <row r="483">
      <c r="B483" s="8"/>
      <c r="M483" s="8"/>
      <c r="X483" s="8"/>
      <c r="AI483" s="8"/>
      <c r="AT483" s="8"/>
    </row>
    <row r="484">
      <c r="B484" s="8"/>
      <c r="M484" s="8"/>
      <c r="X484" s="8"/>
      <c r="AI484" s="8"/>
      <c r="AT484" s="8"/>
    </row>
    <row r="485">
      <c r="B485" s="8"/>
      <c r="M485" s="8"/>
      <c r="X485" s="8"/>
      <c r="AI485" s="8"/>
      <c r="AT485" s="8"/>
    </row>
    <row r="486">
      <c r="B486" s="8"/>
      <c r="M486" s="8"/>
      <c r="X486" s="8"/>
      <c r="AI486" s="8"/>
      <c r="AT486" s="8"/>
    </row>
    <row r="487">
      <c r="B487" s="8"/>
      <c r="M487" s="8"/>
      <c r="X487" s="8"/>
      <c r="AI487" s="8"/>
      <c r="AT487" s="8"/>
    </row>
    <row r="488">
      <c r="B488" s="8"/>
      <c r="M488" s="8"/>
      <c r="X488" s="8"/>
      <c r="AI488" s="8"/>
      <c r="AT488" s="8"/>
    </row>
    <row r="489">
      <c r="B489" s="8"/>
      <c r="M489" s="8"/>
      <c r="X489" s="8"/>
      <c r="AI489" s="8"/>
      <c r="AT489" s="8"/>
    </row>
    <row r="490">
      <c r="B490" s="8"/>
      <c r="M490" s="8"/>
      <c r="X490" s="8"/>
      <c r="AI490" s="8"/>
      <c r="AT490" s="8"/>
    </row>
    <row r="491">
      <c r="B491" s="8"/>
      <c r="M491" s="8"/>
      <c r="X491" s="8"/>
      <c r="AI491" s="8"/>
      <c r="AT491" s="8"/>
    </row>
    <row r="492">
      <c r="B492" s="8"/>
      <c r="M492" s="8"/>
      <c r="X492" s="8"/>
      <c r="AI492" s="8"/>
      <c r="AT492" s="8"/>
    </row>
    <row r="493">
      <c r="B493" s="8"/>
      <c r="M493" s="8"/>
      <c r="X493" s="8"/>
      <c r="AI493" s="8"/>
      <c r="AT493" s="8"/>
    </row>
    <row r="494">
      <c r="B494" s="8"/>
      <c r="M494" s="8"/>
      <c r="X494" s="8"/>
      <c r="AI494" s="8"/>
      <c r="AT494" s="8"/>
    </row>
    <row r="495">
      <c r="B495" s="8"/>
      <c r="M495" s="8"/>
      <c r="X495" s="8"/>
      <c r="AI495" s="8"/>
      <c r="AT495" s="8"/>
    </row>
    <row r="496">
      <c r="B496" s="8"/>
      <c r="M496" s="8"/>
      <c r="X496" s="8"/>
      <c r="AI496" s="8"/>
      <c r="AT496" s="8"/>
    </row>
    <row r="497">
      <c r="B497" s="8"/>
      <c r="M497" s="8"/>
      <c r="X497" s="8"/>
      <c r="AI497" s="8"/>
      <c r="AT497" s="8"/>
    </row>
    <row r="498">
      <c r="B498" s="8"/>
      <c r="M498" s="8"/>
      <c r="X498" s="8"/>
      <c r="AI498" s="8"/>
      <c r="AT498" s="8"/>
    </row>
    <row r="499">
      <c r="B499" s="8"/>
      <c r="M499" s="8"/>
      <c r="X499" s="8"/>
      <c r="AI499" s="8"/>
      <c r="AT499" s="8"/>
    </row>
    <row r="500">
      <c r="B500" s="8"/>
      <c r="M500" s="8"/>
      <c r="X500" s="8"/>
      <c r="AI500" s="8"/>
      <c r="AT500" s="8"/>
    </row>
    <row r="501">
      <c r="B501" s="8"/>
      <c r="M501" s="8"/>
      <c r="X501" s="8"/>
      <c r="AI501" s="8"/>
      <c r="AT501" s="8"/>
    </row>
    <row r="502">
      <c r="B502" s="8"/>
      <c r="M502" s="8"/>
      <c r="X502" s="8"/>
      <c r="AI502" s="8"/>
      <c r="AT502" s="8"/>
    </row>
    <row r="503">
      <c r="B503" s="8"/>
      <c r="M503" s="8"/>
      <c r="X503" s="8"/>
      <c r="AI503" s="8"/>
      <c r="AT503" s="8"/>
    </row>
    <row r="504">
      <c r="B504" s="8"/>
      <c r="M504" s="8"/>
      <c r="X504" s="8"/>
      <c r="AI504" s="8"/>
      <c r="AT504" s="8"/>
    </row>
    <row r="505">
      <c r="B505" s="8"/>
      <c r="M505" s="8"/>
      <c r="X505" s="8"/>
      <c r="AI505" s="8"/>
      <c r="AT505" s="8"/>
    </row>
    <row r="506">
      <c r="B506" s="8"/>
      <c r="M506" s="8"/>
      <c r="X506" s="8"/>
      <c r="AI506" s="8"/>
      <c r="AT506" s="8"/>
    </row>
    <row r="507">
      <c r="B507" s="8"/>
      <c r="M507" s="8"/>
      <c r="X507" s="8"/>
      <c r="AI507" s="8"/>
      <c r="AT507" s="8"/>
    </row>
    <row r="508">
      <c r="B508" s="8"/>
      <c r="M508" s="8"/>
      <c r="X508" s="8"/>
      <c r="AI508" s="8"/>
      <c r="AT508" s="8"/>
    </row>
    <row r="509">
      <c r="B509" s="8"/>
      <c r="M509" s="8"/>
      <c r="X509" s="8"/>
      <c r="AI509" s="8"/>
      <c r="AT509" s="8"/>
    </row>
    <row r="510">
      <c r="B510" s="8"/>
      <c r="M510" s="8"/>
      <c r="X510" s="8"/>
      <c r="AI510" s="8"/>
      <c r="AT510" s="8"/>
    </row>
    <row r="511">
      <c r="B511" s="8"/>
      <c r="M511" s="8"/>
      <c r="X511" s="8"/>
      <c r="AI511" s="8"/>
      <c r="AT511" s="8"/>
    </row>
    <row r="512">
      <c r="B512" s="8"/>
      <c r="M512" s="8"/>
      <c r="X512" s="8"/>
      <c r="AI512" s="8"/>
      <c r="AT512" s="8"/>
    </row>
    <row r="513">
      <c r="B513" s="8"/>
      <c r="M513" s="8"/>
      <c r="X513" s="8"/>
      <c r="AI513" s="8"/>
      <c r="AT513" s="8"/>
    </row>
    <row r="514">
      <c r="B514" s="8"/>
      <c r="M514" s="8"/>
      <c r="X514" s="8"/>
      <c r="AI514" s="8"/>
      <c r="AT514" s="8"/>
    </row>
    <row r="515">
      <c r="B515" s="8"/>
      <c r="M515" s="8"/>
      <c r="X515" s="8"/>
      <c r="AI515" s="8"/>
      <c r="AT515" s="8"/>
    </row>
    <row r="516">
      <c r="B516" s="8"/>
      <c r="M516" s="8"/>
      <c r="X516" s="8"/>
      <c r="AI516" s="8"/>
      <c r="AT516" s="8"/>
    </row>
    <row r="517">
      <c r="B517" s="8"/>
      <c r="M517" s="8"/>
      <c r="X517" s="8"/>
      <c r="AI517" s="8"/>
      <c r="AT517" s="8"/>
    </row>
    <row r="518">
      <c r="B518" s="8"/>
      <c r="M518" s="8"/>
      <c r="X518" s="8"/>
      <c r="AI518" s="8"/>
      <c r="AT518" s="8"/>
    </row>
    <row r="519">
      <c r="B519" s="8"/>
      <c r="M519" s="8"/>
      <c r="X519" s="8"/>
      <c r="AI519" s="8"/>
      <c r="AT519" s="8"/>
    </row>
    <row r="520">
      <c r="B520" s="8"/>
      <c r="M520" s="8"/>
      <c r="X520" s="8"/>
      <c r="AI520" s="8"/>
      <c r="AT520" s="8"/>
    </row>
    <row r="521">
      <c r="B521" s="8"/>
      <c r="M521" s="8"/>
      <c r="X521" s="8"/>
      <c r="AI521" s="8"/>
      <c r="AT521" s="8"/>
    </row>
    <row r="522">
      <c r="B522" s="8"/>
      <c r="M522" s="8"/>
      <c r="X522" s="8"/>
      <c r="AI522" s="8"/>
      <c r="AT522" s="8"/>
    </row>
    <row r="523">
      <c r="B523" s="8"/>
      <c r="M523" s="8"/>
      <c r="X523" s="8"/>
      <c r="AI523" s="8"/>
      <c r="AT523" s="8"/>
    </row>
    <row r="524">
      <c r="B524" s="8"/>
      <c r="M524" s="8"/>
      <c r="X524" s="8"/>
      <c r="AI524" s="8"/>
      <c r="AT524" s="8"/>
    </row>
    <row r="525">
      <c r="B525" s="8"/>
      <c r="M525" s="8"/>
      <c r="X525" s="8"/>
      <c r="AI525" s="8"/>
      <c r="AT525" s="8"/>
    </row>
    <row r="526">
      <c r="B526" s="8"/>
      <c r="M526" s="8"/>
      <c r="X526" s="8"/>
      <c r="AI526" s="8"/>
      <c r="AT526" s="8"/>
    </row>
    <row r="527">
      <c r="B527" s="8"/>
      <c r="M527" s="8"/>
      <c r="X527" s="8"/>
      <c r="AI527" s="8"/>
      <c r="AT527" s="8"/>
    </row>
    <row r="528">
      <c r="B528" s="8"/>
      <c r="M528" s="8"/>
      <c r="X528" s="8"/>
      <c r="AI528" s="8"/>
      <c r="AT528" s="8"/>
    </row>
    <row r="529">
      <c r="B529" s="8"/>
      <c r="M529" s="8"/>
      <c r="X529" s="8"/>
      <c r="AI529" s="8"/>
      <c r="AT529" s="8"/>
    </row>
    <row r="530">
      <c r="B530" s="8"/>
      <c r="M530" s="8"/>
      <c r="X530" s="8"/>
      <c r="AI530" s="8"/>
      <c r="AT530" s="8"/>
    </row>
    <row r="531">
      <c r="B531" s="8"/>
      <c r="M531" s="8"/>
      <c r="X531" s="8"/>
      <c r="AI531" s="8"/>
      <c r="AT531" s="8"/>
    </row>
    <row r="532">
      <c r="B532" s="8"/>
      <c r="M532" s="8"/>
      <c r="X532" s="8"/>
      <c r="AI532" s="8"/>
      <c r="AT532" s="8"/>
    </row>
    <row r="533">
      <c r="B533" s="8"/>
      <c r="M533" s="8"/>
      <c r="X533" s="8"/>
      <c r="AI533" s="8"/>
      <c r="AT533" s="8"/>
    </row>
    <row r="534">
      <c r="B534" s="8"/>
      <c r="M534" s="8"/>
      <c r="X534" s="8"/>
      <c r="AI534" s="8"/>
      <c r="AT534" s="8"/>
    </row>
    <row r="535">
      <c r="B535" s="8"/>
      <c r="M535" s="8"/>
      <c r="X535" s="8"/>
      <c r="AI535" s="8"/>
      <c r="AT535" s="8"/>
    </row>
    <row r="536">
      <c r="B536" s="8"/>
      <c r="M536" s="8"/>
      <c r="X536" s="8"/>
      <c r="AI536" s="8"/>
      <c r="AT536" s="8"/>
    </row>
    <row r="537">
      <c r="B537" s="8"/>
      <c r="M537" s="8"/>
      <c r="X537" s="8"/>
      <c r="AI537" s="8"/>
      <c r="AT537" s="8"/>
    </row>
    <row r="538">
      <c r="B538" s="8"/>
      <c r="M538" s="8"/>
      <c r="X538" s="8"/>
      <c r="AI538" s="8"/>
      <c r="AT538" s="8"/>
    </row>
    <row r="539">
      <c r="B539" s="8"/>
      <c r="M539" s="8"/>
      <c r="X539" s="8"/>
      <c r="AI539" s="8"/>
      <c r="AT539" s="8"/>
    </row>
    <row r="540">
      <c r="B540" s="8"/>
      <c r="M540" s="8"/>
      <c r="X540" s="8"/>
      <c r="AI540" s="8"/>
      <c r="AT540" s="8"/>
    </row>
    <row r="541">
      <c r="B541" s="8"/>
      <c r="M541" s="8"/>
      <c r="X541" s="8"/>
      <c r="AI541" s="8"/>
      <c r="AT541" s="8"/>
    </row>
    <row r="542">
      <c r="B542" s="8"/>
      <c r="M542" s="8"/>
      <c r="X542" s="8"/>
      <c r="AI542" s="8"/>
      <c r="AT542" s="8"/>
    </row>
    <row r="543">
      <c r="B543" s="8"/>
      <c r="M543" s="8"/>
      <c r="X543" s="8"/>
      <c r="AI543" s="8"/>
      <c r="AT543" s="8"/>
    </row>
    <row r="544">
      <c r="B544" s="8"/>
      <c r="M544" s="8"/>
      <c r="X544" s="8"/>
      <c r="AI544" s="8"/>
      <c r="AT544" s="8"/>
    </row>
    <row r="545">
      <c r="B545" s="8"/>
      <c r="M545" s="8"/>
      <c r="X545" s="8"/>
      <c r="AI545" s="8"/>
      <c r="AT545" s="8"/>
    </row>
    <row r="546">
      <c r="B546" s="8"/>
      <c r="M546" s="8"/>
      <c r="X546" s="8"/>
      <c r="AI546" s="8"/>
      <c r="AT546" s="8"/>
    </row>
    <row r="547">
      <c r="B547" s="8"/>
      <c r="M547" s="8"/>
      <c r="X547" s="8"/>
      <c r="AI547" s="8"/>
      <c r="AT547" s="8"/>
    </row>
    <row r="548">
      <c r="B548" s="8"/>
      <c r="M548" s="8"/>
      <c r="X548" s="8"/>
      <c r="AI548" s="8"/>
      <c r="AT548" s="8"/>
    </row>
    <row r="549">
      <c r="B549" s="8"/>
      <c r="M549" s="8"/>
      <c r="X549" s="8"/>
      <c r="AI549" s="8"/>
      <c r="AT549" s="8"/>
    </row>
    <row r="550">
      <c r="B550" s="8"/>
      <c r="M550" s="8"/>
      <c r="X550" s="8"/>
      <c r="AI550" s="8"/>
      <c r="AT550" s="8"/>
    </row>
    <row r="551">
      <c r="B551" s="8"/>
      <c r="M551" s="8"/>
      <c r="X551" s="8"/>
      <c r="AI551" s="8"/>
      <c r="AT551" s="8"/>
    </row>
    <row r="552">
      <c r="B552" s="8"/>
      <c r="M552" s="8"/>
      <c r="X552" s="8"/>
      <c r="AI552" s="8"/>
      <c r="AT552" s="8"/>
    </row>
    <row r="553">
      <c r="B553" s="8"/>
      <c r="M553" s="8"/>
      <c r="X553" s="8"/>
      <c r="AI553" s="8"/>
      <c r="AT553" s="8"/>
    </row>
    <row r="554">
      <c r="B554" s="8"/>
      <c r="M554" s="8"/>
      <c r="X554" s="8"/>
      <c r="AI554" s="8"/>
      <c r="AT554" s="8"/>
    </row>
    <row r="555">
      <c r="B555" s="8"/>
      <c r="M555" s="8"/>
      <c r="X555" s="8"/>
      <c r="AI555" s="8"/>
      <c r="AT555" s="8"/>
    </row>
    <row r="556">
      <c r="B556" s="8"/>
      <c r="M556" s="8"/>
      <c r="X556" s="8"/>
      <c r="AI556" s="8"/>
      <c r="AT556" s="8"/>
    </row>
    <row r="557">
      <c r="B557" s="8"/>
      <c r="M557" s="8"/>
      <c r="X557" s="8"/>
      <c r="AI557" s="8"/>
      <c r="AT557" s="8"/>
    </row>
    <row r="558">
      <c r="B558" s="8"/>
      <c r="M558" s="8"/>
      <c r="X558" s="8"/>
      <c r="AI558" s="8"/>
      <c r="AT558" s="8"/>
    </row>
    <row r="559">
      <c r="B559" s="8"/>
      <c r="M559" s="8"/>
      <c r="X559" s="8"/>
      <c r="AI559" s="8"/>
      <c r="AT559" s="8"/>
    </row>
    <row r="560">
      <c r="B560" s="8"/>
      <c r="M560" s="8"/>
      <c r="X560" s="8"/>
      <c r="AI560" s="8"/>
      <c r="AT560" s="8"/>
    </row>
    <row r="561">
      <c r="B561" s="8"/>
      <c r="M561" s="8"/>
      <c r="X561" s="8"/>
      <c r="AI561" s="8"/>
      <c r="AT561" s="8"/>
    </row>
    <row r="562">
      <c r="B562" s="8"/>
      <c r="M562" s="8"/>
      <c r="X562" s="8"/>
      <c r="AI562" s="8"/>
      <c r="AT562" s="8"/>
    </row>
    <row r="563">
      <c r="B563" s="8"/>
      <c r="M563" s="8"/>
      <c r="X563" s="8"/>
      <c r="AI563" s="8"/>
      <c r="AT563" s="8"/>
    </row>
    <row r="564">
      <c r="B564" s="8"/>
      <c r="M564" s="8"/>
      <c r="X564" s="8"/>
      <c r="AI564" s="8"/>
      <c r="AT564" s="8"/>
    </row>
    <row r="565">
      <c r="B565" s="8"/>
      <c r="M565" s="8"/>
      <c r="X565" s="8"/>
      <c r="AI565" s="8"/>
      <c r="AT565" s="8"/>
    </row>
    <row r="566">
      <c r="B566" s="8"/>
      <c r="M566" s="8"/>
      <c r="X566" s="8"/>
      <c r="AI566" s="8"/>
      <c r="AT566" s="8"/>
    </row>
    <row r="567">
      <c r="B567" s="8"/>
      <c r="M567" s="8"/>
      <c r="X567" s="8"/>
      <c r="AI567" s="8"/>
      <c r="AT567" s="8"/>
    </row>
    <row r="568">
      <c r="B568" s="8"/>
      <c r="M568" s="8"/>
      <c r="X568" s="8"/>
      <c r="AI568" s="8"/>
      <c r="AT568" s="8"/>
    </row>
    <row r="569">
      <c r="B569" s="8"/>
      <c r="M569" s="8"/>
      <c r="X569" s="8"/>
      <c r="AI569" s="8"/>
      <c r="AT569" s="8"/>
    </row>
    <row r="570">
      <c r="B570" s="8"/>
      <c r="M570" s="8"/>
      <c r="X570" s="8"/>
      <c r="AI570" s="8"/>
      <c r="AT570" s="8"/>
    </row>
    <row r="571">
      <c r="B571" s="8"/>
      <c r="M571" s="8"/>
      <c r="X571" s="8"/>
      <c r="AI571" s="8"/>
      <c r="AT571" s="8"/>
    </row>
    <row r="572">
      <c r="B572" s="8"/>
      <c r="M572" s="8"/>
      <c r="X572" s="8"/>
      <c r="AI572" s="8"/>
      <c r="AT572" s="8"/>
    </row>
    <row r="573">
      <c r="B573" s="8"/>
      <c r="M573" s="8"/>
      <c r="X573" s="8"/>
      <c r="AI573" s="8"/>
      <c r="AT573" s="8"/>
    </row>
    <row r="574">
      <c r="B574" s="8"/>
      <c r="M574" s="8"/>
      <c r="X574" s="8"/>
      <c r="AI574" s="8"/>
      <c r="AT574" s="8"/>
    </row>
    <row r="575">
      <c r="B575" s="8"/>
      <c r="M575" s="8"/>
      <c r="X575" s="8"/>
      <c r="AI575" s="8"/>
      <c r="AT575" s="8"/>
    </row>
    <row r="576">
      <c r="B576" s="8"/>
      <c r="M576" s="8"/>
      <c r="X576" s="8"/>
      <c r="AI576" s="8"/>
      <c r="AT576" s="8"/>
    </row>
    <row r="577">
      <c r="B577" s="8"/>
      <c r="M577" s="8"/>
      <c r="X577" s="8"/>
      <c r="AI577" s="8"/>
      <c r="AT577" s="8"/>
    </row>
    <row r="578">
      <c r="B578" s="8"/>
      <c r="M578" s="8"/>
      <c r="X578" s="8"/>
      <c r="AI578" s="8"/>
      <c r="AT578" s="8"/>
    </row>
    <row r="579">
      <c r="B579" s="8"/>
      <c r="M579" s="8"/>
      <c r="X579" s="8"/>
      <c r="AI579" s="8"/>
      <c r="AT579" s="8"/>
    </row>
    <row r="580">
      <c r="B580" s="8"/>
      <c r="M580" s="8"/>
      <c r="X580" s="8"/>
      <c r="AI580" s="8"/>
      <c r="AT580" s="8"/>
    </row>
    <row r="581">
      <c r="B581" s="8"/>
      <c r="M581" s="8"/>
      <c r="X581" s="8"/>
      <c r="AI581" s="8"/>
      <c r="AT581" s="8"/>
    </row>
    <row r="582">
      <c r="B582" s="8"/>
      <c r="M582" s="8"/>
      <c r="X582" s="8"/>
      <c r="AI582" s="8"/>
      <c r="AT582" s="8"/>
    </row>
    <row r="583">
      <c r="B583" s="8"/>
      <c r="M583" s="8"/>
      <c r="X583" s="8"/>
      <c r="AI583" s="8"/>
      <c r="AT583" s="8"/>
    </row>
    <row r="584">
      <c r="B584" s="8"/>
      <c r="M584" s="8"/>
      <c r="X584" s="8"/>
      <c r="AI584" s="8"/>
      <c r="AT584" s="8"/>
    </row>
    <row r="585">
      <c r="B585" s="8"/>
      <c r="M585" s="8"/>
      <c r="X585" s="8"/>
      <c r="AI585" s="8"/>
      <c r="AT585" s="8"/>
    </row>
    <row r="586">
      <c r="B586" s="8"/>
      <c r="M586" s="8"/>
      <c r="X586" s="8"/>
      <c r="AI586" s="8"/>
      <c r="AT586" s="8"/>
    </row>
    <row r="587">
      <c r="B587" s="8"/>
      <c r="M587" s="8"/>
      <c r="X587" s="8"/>
      <c r="AI587" s="8"/>
      <c r="AT587" s="8"/>
    </row>
    <row r="588">
      <c r="B588" s="8"/>
      <c r="M588" s="8"/>
      <c r="X588" s="8"/>
      <c r="AI588" s="8"/>
      <c r="AT588" s="8"/>
    </row>
    <row r="589">
      <c r="B589" s="8"/>
      <c r="M589" s="8"/>
      <c r="X589" s="8"/>
      <c r="AI589" s="8"/>
      <c r="AT589" s="8"/>
    </row>
    <row r="590">
      <c r="B590" s="8"/>
      <c r="M590" s="8"/>
      <c r="X590" s="8"/>
      <c r="AI590" s="8"/>
      <c r="AT590" s="8"/>
    </row>
    <row r="591">
      <c r="B591" s="8"/>
      <c r="M591" s="8"/>
      <c r="X591" s="8"/>
      <c r="AI591" s="8"/>
      <c r="AT591" s="8"/>
    </row>
    <row r="592">
      <c r="B592" s="8"/>
      <c r="M592" s="8"/>
      <c r="X592" s="8"/>
      <c r="AI592" s="8"/>
      <c r="AT592" s="8"/>
    </row>
    <row r="593">
      <c r="B593" s="8"/>
      <c r="M593" s="8"/>
      <c r="X593" s="8"/>
      <c r="AI593" s="8"/>
      <c r="AT593" s="8"/>
    </row>
    <row r="594">
      <c r="B594" s="8"/>
      <c r="M594" s="8"/>
      <c r="X594" s="8"/>
      <c r="AI594" s="8"/>
      <c r="AT594" s="8"/>
    </row>
    <row r="595">
      <c r="B595" s="8"/>
      <c r="M595" s="8"/>
      <c r="X595" s="8"/>
      <c r="AI595" s="8"/>
      <c r="AT595" s="8"/>
    </row>
    <row r="596">
      <c r="B596" s="8"/>
      <c r="M596" s="8"/>
      <c r="X596" s="8"/>
      <c r="AI596" s="8"/>
      <c r="AT596" s="8"/>
    </row>
    <row r="597">
      <c r="B597" s="8"/>
      <c r="M597" s="8"/>
      <c r="X597" s="8"/>
      <c r="AI597" s="8"/>
      <c r="AT597" s="8"/>
    </row>
    <row r="598">
      <c r="B598" s="8"/>
      <c r="M598" s="8"/>
      <c r="X598" s="8"/>
      <c r="AI598" s="8"/>
      <c r="AT598" s="8"/>
    </row>
    <row r="599">
      <c r="B599" s="8"/>
      <c r="M599" s="8"/>
      <c r="X599" s="8"/>
      <c r="AI599" s="8"/>
      <c r="AT599" s="8"/>
    </row>
    <row r="600">
      <c r="B600" s="8"/>
      <c r="M600" s="8"/>
      <c r="X600" s="8"/>
      <c r="AI600" s="8"/>
      <c r="AT600" s="8"/>
    </row>
    <row r="601">
      <c r="B601" s="8"/>
      <c r="M601" s="8"/>
      <c r="X601" s="8"/>
      <c r="AI601" s="8"/>
      <c r="AT601" s="8"/>
    </row>
    <row r="602">
      <c r="B602" s="8"/>
      <c r="M602" s="8"/>
      <c r="X602" s="8"/>
      <c r="AI602" s="8"/>
      <c r="AT602" s="8"/>
    </row>
    <row r="603">
      <c r="B603" s="8"/>
      <c r="M603" s="8"/>
      <c r="X603" s="8"/>
      <c r="AI603" s="8"/>
      <c r="AT603" s="8"/>
    </row>
    <row r="604">
      <c r="B604" s="8"/>
      <c r="M604" s="8"/>
      <c r="X604" s="8"/>
      <c r="AI604" s="8"/>
      <c r="AT604" s="8"/>
    </row>
    <row r="605">
      <c r="B605" s="8"/>
      <c r="M605" s="8"/>
      <c r="X605" s="8"/>
      <c r="AI605" s="8"/>
      <c r="AT605" s="8"/>
    </row>
    <row r="606">
      <c r="B606" s="8"/>
      <c r="M606" s="8"/>
      <c r="X606" s="8"/>
      <c r="AI606" s="8"/>
      <c r="AT606" s="8"/>
    </row>
    <row r="607">
      <c r="B607" s="8"/>
      <c r="M607" s="8"/>
      <c r="X607" s="8"/>
      <c r="AI607" s="8"/>
      <c r="AT607" s="8"/>
    </row>
    <row r="608">
      <c r="B608" s="8"/>
      <c r="M608" s="8"/>
      <c r="X608" s="8"/>
      <c r="AI608" s="8"/>
      <c r="AT608" s="8"/>
    </row>
    <row r="609">
      <c r="B609" s="8"/>
      <c r="M609" s="8"/>
      <c r="X609" s="8"/>
      <c r="AI609" s="8"/>
      <c r="AT609" s="8"/>
    </row>
    <row r="610">
      <c r="B610" s="8"/>
      <c r="M610" s="8"/>
      <c r="X610" s="8"/>
      <c r="AI610" s="8"/>
      <c r="AT610" s="8"/>
    </row>
    <row r="611">
      <c r="B611" s="8"/>
      <c r="M611" s="8"/>
      <c r="X611" s="8"/>
      <c r="AI611" s="8"/>
      <c r="AT611" s="8"/>
    </row>
    <row r="612">
      <c r="B612" s="8"/>
      <c r="M612" s="8"/>
      <c r="X612" s="8"/>
      <c r="AI612" s="8"/>
      <c r="AT612" s="8"/>
    </row>
    <row r="613">
      <c r="B613" s="8"/>
      <c r="M613" s="8"/>
      <c r="X613" s="8"/>
      <c r="AI613" s="8"/>
      <c r="AT613" s="8"/>
    </row>
    <row r="614">
      <c r="B614" s="8"/>
      <c r="M614" s="8"/>
      <c r="X614" s="8"/>
      <c r="AI614" s="8"/>
      <c r="AT614" s="8"/>
    </row>
    <row r="615">
      <c r="B615" s="8"/>
      <c r="M615" s="8"/>
      <c r="X615" s="8"/>
      <c r="AI615" s="8"/>
      <c r="AT615" s="8"/>
    </row>
    <row r="616">
      <c r="B616" s="8"/>
      <c r="M616" s="8"/>
      <c r="X616" s="8"/>
      <c r="AI616" s="8"/>
      <c r="AT616" s="8"/>
    </row>
    <row r="617">
      <c r="B617" s="8"/>
      <c r="M617" s="8"/>
      <c r="X617" s="8"/>
      <c r="AI617" s="8"/>
      <c r="AT617" s="8"/>
    </row>
    <row r="618">
      <c r="B618" s="8"/>
      <c r="M618" s="8"/>
      <c r="X618" s="8"/>
      <c r="AI618" s="8"/>
      <c r="AT618" s="8"/>
    </row>
    <row r="619">
      <c r="B619" s="8"/>
      <c r="M619" s="8"/>
      <c r="X619" s="8"/>
      <c r="AI619" s="8"/>
      <c r="AT619" s="8"/>
    </row>
    <row r="620">
      <c r="B620" s="8"/>
      <c r="M620" s="8"/>
      <c r="X620" s="8"/>
      <c r="AI620" s="8"/>
      <c r="AT620" s="8"/>
    </row>
    <row r="621">
      <c r="B621" s="8"/>
      <c r="M621" s="8"/>
      <c r="X621" s="8"/>
      <c r="AI621" s="8"/>
      <c r="AT621" s="8"/>
    </row>
    <row r="622">
      <c r="B622" s="8"/>
      <c r="M622" s="8"/>
      <c r="X622" s="8"/>
      <c r="AI622" s="8"/>
      <c r="AT622" s="8"/>
    </row>
    <row r="623">
      <c r="B623" s="8"/>
      <c r="M623" s="8"/>
      <c r="X623" s="8"/>
      <c r="AI623" s="8"/>
      <c r="AT623" s="8"/>
    </row>
    <row r="624">
      <c r="B624" s="8"/>
      <c r="M624" s="8"/>
      <c r="X624" s="8"/>
      <c r="AI624" s="8"/>
      <c r="AT624" s="8"/>
    </row>
    <row r="625">
      <c r="B625" s="8"/>
      <c r="M625" s="8"/>
      <c r="X625" s="8"/>
      <c r="AI625" s="8"/>
      <c r="AT625" s="8"/>
    </row>
    <row r="626">
      <c r="B626" s="8"/>
      <c r="M626" s="8"/>
      <c r="X626" s="8"/>
      <c r="AI626" s="8"/>
      <c r="AT626" s="8"/>
    </row>
    <row r="627">
      <c r="B627" s="8"/>
      <c r="M627" s="8"/>
      <c r="X627" s="8"/>
      <c r="AI627" s="8"/>
      <c r="AT627" s="8"/>
    </row>
    <row r="628">
      <c r="B628" s="8"/>
      <c r="M628" s="8"/>
      <c r="X628" s="8"/>
      <c r="AI628" s="8"/>
      <c r="AT628" s="8"/>
    </row>
    <row r="629">
      <c r="B629" s="8"/>
      <c r="M629" s="8"/>
      <c r="X629" s="8"/>
      <c r="AI629" s="8"/>
      <c r="AT629" s="8"/>
    </row>
    <row r="630">
      <c r="B630" s="8"/>
      <c r="M630" s="8"/>
      <c r="X630" s="8"/>
      <c r="AI630" s="8"/>
      <c r="AT630" s="8"/>
    </row>
    <row r="631">
      <c r="B631" s="8"/>
      <c r="M631" s="8"/>
      <c r="X631" s="8"/>
      <c r="AI631" s="8"/>
      <c r="AT631" s="8"/>
    </row>
    <row r="632">
      <c r="B632" s="8"/>
      <c r="M632" s="8"/>
      <c r="X632" s="8"/>
      <c r="AI632" s="8"/>
      <c r="AT632" s="8"/>
    </row>
    <row r="633">
      <c r="B633" s="8"/>
      <c r="M633" s="8"/>
      <c r="X633" s="8"/>
      <c r="AI633" s="8"/>
      <c r="AT633" s="8"/>
    </row>
    <row r="634">
      <c r="B634" s="8"/>
      <c r="M634" s="8"/>
      <c r="X634" s="8"/>
      <c r="AI634" s="8"/>
      <c r="AT634" s="8"/>
    </row>
    <row r="635">
      <c r="B635" s="8"/>
      <c r="M635" s="8"/>
      <c r="X635" s="8"/>
      <c r="AI635" s="8"/>
      <c r="AT635" s="8"/>
    </row>
    <row r="636">
      <c r="B636" s="8"/>
      <c r="M636" s="8"/>
      <c r="X636" s="8"/>
      <c r="AI636" s="8"/>
      <c r="AT636" s="8"/>
    </row>
    <row r="637">
      <c r="B637" s="8"/>
      <c r="M637" s="8"/>
      <c r="X637" s="8"/>
      <c r="AI637" s="8"/>
      <c r="AT637" s="8"/>
    </row>
    <row r="638">
      <c r="B638" s="8"/>
      <c r="M638" s="8"/>
      <c r="X638" s="8"/>
      <c r="AI638" s="8"/>
      <c r="AT638" s="8"/>
    </row>
    <row r="639">
      <c r="B639" s="8"/>
      <c r="M639" s="8"/>
      <c r="X639" s="8"/>
      <c r="AI639" s="8"/>
      <c r="AT639" s="8"/>
    </row>
    <row r="640">
      <c r="B640" s="8"/>
      <c r="M640" s="8"/>
      <c r="X640" s="8"/>
      <c r="AI640" s="8"/>
      <c r="AT640" s="8"/>
    </row>
    <row r="641">
      <c r="B641" s="8"/>
      <c r="M641" s="8"/>
      <c r="X641" s="8"/>
      <c r="AI641" s="8"/>
      <c r="AT641" s="8"/>
    </row>
    <row r="642">
      <c r="B642" s="8"/>
      <c r="M642" s="8"/>
      <c r="X642" s="8"/>
      <c r="AI642" s="8"/>
      <c r="AT642" s="8"/>
    </row>
    <row r="643">
      <c r="B643" s="8"/>
      <c r="M643" s="8"/>
      <c r="X643" s="8"/>
      <c r="AI643" s="8"/>
      <c r="AT643" s="8"/>
    </row>
    <row r="644">
      <c r="B644" s="8"/>
      <c r="M644" s="8"/>
      <c r="X644" s="8"/>
      <c r="AI644" s="8"/>
      <c r="AT644" s="8"/>
    </row>
    <row r="645">
      <c r="B645" s="8"/>
      <c r="M645" s="8"/>
      <c r="X645" s="8"/>
      <c r="AI645" s="8"/>
      <c r="AT645" s="8"/>
    </row>
    <row r="646">
      <c r="B646" s="8"/>
      <c r="M646" s="8"/>
      <c r="X646" s="8"/>
      <c r="AI646" s="8"/>
      <c r="AT646" s="8"/>
    </row>
    <row r="647">
      <c r="B647" s="8"/>
      <c r="M647" s="8"/>
      <c r="X647" s="8"/>
      <c r="AI647" s="8"/>
      <c r="AT647" s="8"/>
    </row>
    <row r="648">
      <c r="B648" s="8"/>
      <c r="M648" s="8"/>
      <c r="X648" s="8"/>
      <c r="AI648" s="8"/>
      <c r="AT648" s="8"/>
    </row>
    <row r="649">
      <c r="B649" s="8"/>
      <c r="M649" s="8"/>
      <c r="X649" s="8"/>
      <c r="AI649" s="8"/>
      <c r="AT649" s="8"/>
    </row>
    <row r="650">
      <c r="B650" s="8"/>
      <c r="M650" s="8"/>
      <c r="X650" s="8"/>
      <c r="AI650" s="8"/>
      <c r="AT650" s="8"/>
    </row>
    <row r="651">
      <c r="B651" s="8"/>
      <c r="M651" s="8"/>
      <c r="X651" s="8"/>
      <c r="AI651" s="8"/>
      <c r="AT651" s="8"/>
    </row>
    <row r="652">
      <c r="B652" s="8"/>
      <c r="M652" s="8"/>
      <c r="X652" s="8"/>
      <c r="AI652" s="8"/>
      <c r="AT652" s="8"/>
    </row>
    <row r="653">
      <c r="B653" s="8"/>
      <c r="M653" s="8"/>
      <c r="X653" s="8"/>
      <c r="AI653" s="8"/>
      <c r="AT653" s="8"/>
    </row>
    <row r="654">
      <c r="B654" s="8"/>
      <c r="M654" s="8"/>
      <c r="X654" s="8"/>
      <c r="AI654" s="8"/>
      <c r="AT654" s="8"/>
    </row>
    <row r="655">
      <c r="B655" s="8"/>
      <c r="M655" s="8"/>
      <c r="X655" s="8"/>
      <c r="AI655" s="8"/>
      <c r="AT655" s="8"/>
    </row>
    <row r="656">
      <c r="B656" s="8"/>
      <c r="M656" s="8"/>
      <c r="X656" s="8"/>
      <c r="AI656" s="8"/>
      <c r="AT656" s="8"/>
    </row>
    <row r="657">
      <c r="B657" s="8"/>
      <c r="M657" s="8"/>
      <c r="X657" s="8"/>
      <c r="AI657" s="8"/>
      <c r="AT657" s="8"/>
    </row>
    <row r="658">
      <c r="B658" s="8"/>
      <c r="M658" s="8"/>
      <c r="X658" s="8"/>
      <c r="AI658" s="8"/>
      <c r="AT658" s="8"/>
    </row>
    <row r="659">
      <c r="B659" s="8"/>
      <c r="M659" s="8"/>
      <c r="X659" s="8"/>
      <c r="AI659" s="8"/>
      <c r="AT659" s="8"/>
    </row>
    <row r="660">
      <c r="B660" s="8"/>
      <c r="M660" s="8"/>
      <c r="X660" s="8"/>
      <c r="AI660" s="8"/>
      <c r="AT660" s="8"/>
    </row>
    <row r="661">
      <c r="B661" s="8"/>
      <c r="M661" s="8"/>
      <c r="X661" s="8"/>
      <c r="AI661" s="8"/>
      <c r="AT661" s="8"/>
    </row>
    <row r="662">
      <c r="B662" s="8"/>
      <c r="M662" s="8"/>
      <c r="X662" s="8"/>
      <c r="AI662" s="8"/>
      <c r="AT662" s="8"/>
    </row>
    <row r="663">
      <c r="B663" s="8"/>
      <c r="M663" s="8"/>
      <c r="X663" s="8"/>
      <c r="AI663" s="8"/>
      <c r="AT663" s="8"/>
    </row>
    <row r="664">
      <c r="B664" s="8"/>
      <c r="M664" s="8"/>
      <c r="X664" s="8"/>
      <c r="AI664" s="8"/>
      <c r="AT664" s="8"/>
    </row>
    <row r="665">
      <c r="B665" s="8"/>
      <c r="M665" s="8"/>
      <c r="X665" s="8"/>
      <c r="AI665" s="8"/>
      <c r="AT665" s="8"/>
    </row>
    <row r="666">
      <c r="B666" s="8"/>
      <c r="M666" s="8"/>
      <c r="X666" s="8"/>
      <c r="AI666" s="8"/>
      <c r="AT666" s="8"/>
    </row>
    <row r="667">
      <c r="B667" s="8"/>
      <c r="M667" s="8"/>
      <c r="X667" s="8"/>
      <c r="AI667" s="8"/>
      <c r="AT667" s="8"/>
    </row>
    <row r="668">
      <c r="B668" s="8"/>
      <c r="M668" s="8"/>
      <c r="X668" s="8"/>
      <c r="AI668" s="8"/>
      <c r="AT668" s="8"/>
    </row>
    <row r="669">
      <c r="B669" s="8"/>
      <c r="M669" s="8"/>
      <c r="X669" s="8"/>
      <c r="AI669" s="8"/>
      <c r="AT669" s="8"/>
    </row>
    <row r="670">
      <c r="B670" s="8"/>
      <c r="M670" s="8"/>
      <c r="X670" s="8"/>
      <c r="AI670" s="8"/>
      <c r="AT670" s="8"/>
    </row>
    <row r="671">
      <c r="B671" s="8"/>
      <c r="M671" s="8"/>
      <c r="X671" s="8"/>
      <c r="AI671" s="8"/>
      <c r="AT671" s="8"/>
    </row>
    <row r="672">
      <c r="B672" s="8"/>
      <c r="M672" s="8"/>
      <c r="X672" s="8"/>
      <c r="AI672" s="8"/>
      <c r="AT672" s="8"/>
    </row>
    <row r="673">
      <c r="B673" s="8"/>
      <c r="M673" s="8"/>
      <c r="X673" s="8"/>
      <c r="AI673" s="8"/>
      <c r="AT673" s="8"/>
    </row>
    <row r="674">
      <c r="B674" s="8"/>
      <c r="M674" s="8"/>
      <c r="X674" s="8"/>
      <c r="AI674" s="8"/>
      <c r="AT674" s="8"/>
    </row>
    <row r="675">
      <c r="B675" s="8"/>
      <c r="M675" s="8"/>
      <c r="X675" s="8"/>
      <c r="AI675" s="8"/>
      <c r="AT675" s="8"/>
    </row>
    <row r="676">
      <c r="B676" s="8"/>
      <c r="M676" s="8"/>
      <c r="X676" s="8"/>
      <c r="AI676" s="8"/>
      <c r="AT676" s="8"/>
    </row>
    <row r="677">
      <c r="B677" s="8"/>
      <c r="M677" s="8"/>
      <c r="X677" s="8"/>
      <c r="AI677" s="8"/>
      <c r="AT677" s="8"/>
    </row>
    <row r="678">
      <c r="B678" s="8"/>
      <c r="M678" s="8"/>
      <c r="X678" s="8"/>
      <c r="AI678" s="8"/>
      <c r="AT678" s="8"/>
    </row>
    <row r="679">
      <c r="B679" s="8"/>
      <c r="M679" s="8"/>
      <c r="X679" s="8"/>
      <c r="AI679" s="8"/>
      <c r="AT679" s="8"/>
    </row>
    <row r="680">
      <c r="B680" s="8"/>
      <c r="M680" s="8"/>
      <c r="X680" s="8"/>
      <c r="AI680" s="8"/>
      <c r="AT680" s="8"/>
    </row>
    <row r="681">
      <c r="B681" s="8"/>
      <c r="M681" s="8"/>
      <c r="X681" s="8"/>
      <c r="AI681" s="8"/>
      <c r="AT681" s="8"/>
    </row>
    <row r="682">
      <c r="B682" s="8"/>
      <c r="M682" s="8"/>
      <c r="X682" s="8"/>
      <c r="AI682" s="8"/>
      <c r="AT682" s="8"/>
    </row>
    <row r="683">
      <c r="B683" s="8"/>
      <c r="M683" s="8"/>
      <c r="X683" s="8"/>
      <c r="AI683" s="8"/>
      <c r="AT683" s="8"/>
    </row>
    <row r="684">
      <c r="B684" s="8"/>
      <c r="M684" s="8"/>
      <c r="X684" s="8"/>
      <c r="AI684" s="8"/>
      <c r="AT684" s="8"/>
    </row>
    <row r="685">
      <c r="B685" s="8"/>
      <c r="M685" s="8"/>
      <c r="X685" s="8"/>
      <c r="AI685" s="8"/>
      <c r="AT685" s="8"/>
    </row>
    <row r="686">
      <c r="B686" s="8"/>
      <c r="M686" s="8"/>
      <c r="X686" s="8"/>
      <c r="AI686" s="8"/>
      <c r="AT686" s="8"/>
    </row>
    <row r="687">
      <c r="B687" s="8"/>
      <c r="M687" s="8"/>
      <c r="X687" s="8"/>
      <c r="AI687" s="8"/>
      <c r="AT687" s="8"/>
    </row>
    <row r="688">
      <c r="B688" s="8"/>
      <c r="M688" s="8"/>
      <c r="X688" s="8"/>
      <c r="AI688" s="8"/>
      <c r="AT688" s="8"/>
    </row>
    <row r="689">
      <c r="B689" s="8"/>
      <c r="M689" s="8"/>
      <c r="X689" s="8"/>
      <c r="AI689" s="8"/>
      <c r="AT689" s="8"/>
    </row>
    <row r="690">
      <c r="B690" s="8"/>
      <c r="M690" s="8"/>
      <c r="X690" s="8"/>
      <c r="AI690" s="8"/>
      <c r="AT690" s="8"/>
    </row>
    <row r="691">
      <c r="B691" s="8"/>
      <c r="M691" s="8"/>
      <c r="X691" s="8"/>
      <c r="AI691" s="8"/>
      <c r="AT691" s="8"/>
    </row>
    <row r="692">
      <c r="B692" s="8"/>
      <c r="M692" s="8"/>
      <c r="X692" s="8"/>
      <c r="AI692" s="8"/>
      <c r="AT692" s="8"/>
    </row>
    <row r="693">
      <c r="B693" s="8"/>
      <c r="M693" s="8"/>
      <c r="X693" s="8"/>
      <c r="AI693" s="8"/>
      <c r="AT693" s="8"/>
    </row>
    <row r="694">
      <c r="B694" s="8"/>
      <c r="M694" s="8"/>
      <c r="X694" s="8"/>
      <c r="AI694" s="8"/>
      <c r="AT694" s="8"/>
    </row>
    <row r="695">
      <c r="B695" s="8"/>
      <c r="M695" s="8"/>
      <c r="X695" s="8"/>
      <c r="AI695" s="8"/>
      <c r="AT695" s="8"/>
    </row>
    <row r="696">
      <c r="B696" s="8"/>
      <c r="M696" s="8"/>
      <c r="X696" s="8"/>
      <c r="AI696" s="8"/>
      <c r="AT696" s="8"/>
    </row>
    <row r="697">
      <c r="B697" s="8"/>
      <c r="M697" s="8"/>
      <c r="X697" s="8"/>
      <c r="AI697" s="8"/>
      <c r="AT697" s="8"/>
    </row>
    <row r="698">
      <c r="B698" s="8"/>
      <c r="M698" s="8"/>
      <c r="X698" s="8"/>
      <c r="AI698" s="8"/>
      <c r="AT698" s="8"/>
    </row>
    <row r="699">
      <c r="B699" s="8"/>
      <c r="M699" s="8"/>
      <c r="X699" s="8"/>
      <c r="AI699" s="8"/>
      <c r="AT699" s="8"/>
    </row>
    <row r="700">
      <c r="B700" s="8"/>
      <c r="M700" s="8"/>
      <c r="X700" s="8"/>
      <c r="AI700" s="8"/>
      <c r="AT700" s="8"/>
    </row>
    <row r="701">
      <c r="B701" s="8"/>
      <c r="M701" s="8"/>
      <c r="X701" s="8"/>
      <c r="AI701" s="8"/>
      <c r="AT701" s="8"/>
    </row>
    <row r="702">
      <c r="B702" s="8"/>
      <c r="M702" s="8"/>
      <c r="X702" s="8"/>
      <c r="AI702" s="8"/>
      <c r="AT702" s="8"/>
    </row>
    <row r="703">
      <c r="B703" s="8"/>
      <c r="M703" s="8"/>
      <c r="X703" s="8"/>
      <c r="AI703" s="8"/>
      <c r="AT703" s="8"/>
    </row>
    <row r="704">
      <c r="B704" s="8"/>
      <c r="M704" s="8"/>
      <c r="X704" s="8"/>
      <c r="AI704" s="8"/>
      <c r="AT704" s="8"/>
    </row>
    <row r="705">
      <c r="B705" s="8"/>
      <c r="M705" s="8"/>
      <c r="X705" s="8"/>
      <c r="AI705" s="8"/>
      <c r="AT705" s="8"/>
    </row>
    <row r="706">
      <c r="B706" s="8"/>
      <c r="M706" s="8"/>
      <c r="X706" s="8"/>
      <c r="AI706" s="8"/>
      <c r="AT706" s="8"/>
    </row>
    <row r="707">
      <c r="B707" s="8"/>
      <c r="M707" s="8"/>
      <c r="X707" s="8"/>
      <c r="AI707" s="8"/>
      <c r="AT707" s="8"/>
    </row>
    <row r="708">
      <c r="B708" s="8"/>
      <c r="M708" s="8"/>
      <c r="X708" s="8"/>
      <c r="AI708" s="8"/>
      <c r="AT708" s="8"/>
    </row>
    <row r="709">
      <c r="B709" s="8"/>
      <c r="M709" s="8"/>
      <c r="X709" s="8"/>
      <c r="AI709" s="8"/>
      <c r="AT709" s="8"/>
    </row>
    <row r="710">
      <c r="B710" s="8"/>
      <c r="M710" s="8"/>
      <c r="X710" s="8"/>
      <c r="AI710" s="8"/>
      <c r="AT710" s="8"/>
    </row>
    <row r="711">
      <c r="B711" s="8"/>
      <c r="M711" s="8"/>
      <c r="X711" s="8"/>
      <c r="AI711" s="8"/>
      <c r="AT711" s="8"/>
    </row>
    <row r="712">
      <c r="B712" s="8"/>
      <c r="M712" s="8"/>
      <c r="X712" s="8"/>
      <c r="AI712" s="8"/>
      <c r="AT712" s="8"/>
    </row>
    <row r="713">
      <c r="B713" s="8"/>
      <c r="M713" s="8"/>
      <c r="X713" s="8"/>
      <c r="AI713" s="8"/>
      <c r="AT713" s="8"/>
    </row>
    <row r="714">
      <c r="B714" s="8"/>
      <c r="M714" s="8"/>
      <c r="X714" s="8"/>
      <c r="AI714" s="8"/>
      <c r="AT714" s="8"/>
    </row>
    <row r="715">
      <c r="B715" s="8"/>
      <c r="M715" s="8"/>
      <c r="X715" s="8"/>
      <c r="AI715" s="8"/>
      <c r="AT715" s="8"/>
    </row>
    <row r="716">
      <c r="B716" s="8"/>
      <c r="M716" s="8"/>
      <c r="X716" s="8"/>
      <c r="AI716" s="8"/>
      <c r="AT716" s="8"/>
    </row>
    <row r="717">
      <c r="B717" s="8"/>
      <c r="M717" s="8"/>
      <c r="X717" s="8"/>
      <c r="AI717" s="8"/>
      <c r="AT717" s="8"/>
    </row>
    <row r="718">
      <c r="B718" s="8"/>
      <c r="M718" s="8"/>
      <c r="X718" s="8"/>
      <c r="AI718" s="8"/>
      <c r="AT718" s="8"/>
    </row>
    <row r="719">
      <c r="B719" s="8"/>
      <c r="M719" s="8"/>
      <c r="X719" s="8"/>
      <c r="AI719" s="8"/>
      <c r="AT719" s="8"/>
    </row>
    <row r="720">
      <c r="B720" s="8"/>
      <c r="M720" s="8"/>
      <c r="X720" s="8"/>
      <c r="AI720" s="8"/>
      <c r="AT720" s="8"/>
    </row>
    <row r="721">
      <c r="B721" s="8"/>
      <c r="M721" s="8"/>
      <c r="X721" s="8"/>
      <c r="AI721" s="8"/>
      <c r="AT721" s="8"/>
    </row>
    <row r="722">
      <c r="B722" s="8"/>
      <c r="M722" s="8"/>
      <c r="X722" s="8"/>
      <c r="AI722" s="8"/>
      <c r="AT722" s="8"/>
    </row>
    <row r="723">
      <c r="B723" s="8"/>
      <c r="M723" s="8"/>
      <c r="X723" s="8"/>
      <c r="AI723" s="8"/>
      <c r="AT723" s="8"/>
    </row>
    <row r="724">
      <c r="B724" s="8"/>
      <c r="M724" s="8"/>
      <c r="X724" s="8"/>
      <c r="AI724" s="8"/>
      <c r="AT724" s="8"/>
    </row>
    <row r="725">
      <c r="B725" s="8"/>
      <c r="M725" s="8"/>
      <c r="X725" s="8"/>
      <c r="AI725" s="8"/>
      <c r="AT725" s="8"/>
    </row>
    <row r="726">
      <c r="B726" s="8"/>
      <c r="M726" s="8"/>
      <c r="X726" s="8"/>
      <c r="AI726" s="8"/>
      <c r="AT726" s="8"/>
    </row>
    <row r="727">
      <c r="B727" s="8"/>
      <c r="M727" s="8"/>
      <c r="X727" s="8"/>
      <c r="AI727" s="8"/>
      <c r="AT727" s="8"/>
    </row>
    <row r="728">
      <c r="B728" s="8"/>
      <c r="M728" s="8"/>
      <c r="X728" s="8"/>
      <c r="AI728" s="8"/>
      <c r="AT728" s="8"/>
    </row>
    <row r="729">
      <c r="B729" s="8"/>
      <c r="M729" s="8"/>
      <c r="X729" s="8"/>
      <c r="AI729" s="8"/>
      <c r="AT729" s="8"/>
    </row>
    <row r="730">
      <c r="B730" s="8"/>
      <c r="M730" s="8"/>
      <c r="X730" s="8"/>
      <c r="AI730" s="8"/>
      <c r="AT730" s="8"/>
    </row>
    <row r="731">
      <c r="B731" s="8"/>
      <c r="M731" s="8"/>
      <c r="X731" s="8"/>
      <c r="AI731" s="8"/>
      <c r="AT731" s="8"/>
    </row>
    <row r="732">
      <c r="B732" s="8"/>
      <c r="M732" s="8"/>
      <c r="X732" s="8"/>
      <c r="AI732" s="8"/>
      <c r="AT732" s="8"/>
    </row>
    <row r="733">
      <c r="B733" s="8"/>
      <c r="M733" s="8"/>
      <c r="X733" s="8"/>
      <c r="AI733" s="8"/>
      <c r="AT733" s="8"/>
    </row>
    <row r="734">
      <c r="B734" s="8"/>
      <c r="M734" s="8"/>
      <c r="X734" s="8"/>
      <c r="AI734" s="8"/>
      <c r="AT734" s="8"/>
    </row>
    <row r="735">
      <c r="B735" s="8"/>
      <c r="M735" s="8"/>
      <c r="X735" s="8"/>
      <c r="AI735" s="8"/>
      <c r="AT735" s="8"/>
    </row>
    <row r="736">
      <c r="B736" s="8"/>
      <c r="M736" s="8"/>
      <c r="X736" s="8"/>
      <c r="AI736" s="8"/>
      <c r="AT736" s="8"/>
    </row>
    <row r="737">
      <c r="B737" s="8"/>
      <c r="M737" s="8"/>
      <c r="X737" s="8"/>
      <c r="AI737" s="8"/>
      <c r="AT737" s="8"/>
    </row>
    <row r="738">
      <c r="B738" s="8"/>
      <c r="M738" s="8"/>
      <c r="X738" s="8"/>
      <c r="AI738" s="8"/>
      <c r="AT738" s="8"/>
    </row>
    <row r="739">
      <c r="B739" s="8"/>
      <c r="M739" s="8"/>
      <c r="X739" s="8"/>
      <c r="AI739" s="8"/>
      <c r="AT739" s="8"/>
    </row>
    <row r="740">
      <c r="B740" s="8"/>
      <c r="M740" s="8"/>
      <c r="X740" s="8"/>
      <c r="AI740" s="8"/>
      <c r="AT740" s="8"/>
    </row>
    <row r="741">
      <c r="B741" s="8"/>
      <c r="M741" s="8"/>
      <c r="X741" s="8"/>
      <c r="AI741" s="8"/>
      <c r="AT741" s="8"/>
    </row>
    <row r="742">
      <c r="B742" s="8"/>
      <c r="M742" s="8"/>
      <c r="X742" s="8"/>
      <c r="AI742" s="8"/>
      <c r="AT742" s="8"/>
    </row>
    <row r="743">
      <c r="B743" s="8"/>
      <c r="M743" s="8"/>
      <c r="X743" s="8"/>
      <c r="AI743" s="8"/>
      <c r="AT743" s="8"/>
    </row>
    <row r="744">
      <c r="B744" s="8"/>
      <c r="M744" s="8"/>
      <c r="X744" s="8"/>
      <c r="AI744" s="8"/>
      <c r="AT744" s="8"/>
    </row>
    <row r="745">
      <c r="B745" s="8"/>
      <c r="M745" s="8"/>
      <c r="X745" s="8"/>
      <c r="AI745" s="8"/>
      <c r="AT745" s="8"/>
    </row>
    <row r="746">
      <c r="B746" s="8"/>
      <c r="M746" s="8"/>
      <c r="X746" s="8"/>
      <c r="AI746" s="8"/>
      <c r="AT746" s="8"/>
    </row>
    <row r="747">
      <c r="B747" s="8"/>
      <c r="M747" s="8"/>
      <c r="X747" s="8"/>
      <c r="AI747" s="8"/>
      <c r="AT747" s="8"/>
    </row>
    <row r="748">
      <c r="B748" s="8"/>
      <c r="M748" s="8"/>
      <c r="X748" s="8"/>
      <c r="AI748" s="8"/>
      <c r="AT748" s="8"/>
    </row>
    <row r="749">
      <c r="B749" s="8"/>
      <c r="M749" s="8"/>
      <c r="X749" s="8"/>
      <c r="AI749" s="8"/>
      <c r="AT749" s="8"/>
    </row>
    <row r="750">
      <c r="B750" s="8"/>
      <c r="M750" s="8"/>
      <c r="X750" s="8"/>
      <c r="AI750" s="8"/>
      <c r="AT750" s="8"/>
    </row>
    <row r="751">
      <c r="B751" s="8"/>
      <c r="M751" s="8"/>
      <c r="X751" s="8"/>
      <c r="AI751" s="8"/>
      <c r="AT751" s="8"/>
    </row>
    <row r="752">
      <c r="B752" s="8"/>
      <c r="M752" s="8"/>
      <c r="X752" s="8"/>
      <c r="AI752" s="8"/>
      <c r="AT752" s="8"/>
    </row>
    <row r="753">
      <c r="B753" s="8"/>
      <c r="M753" s="8"/>
      <c r="X753" s="8"/>
      <c r="AI753" s="8"/>
      <c r="AT753" s="8"/>
    </row>
    <row r="754">
      <c r="B754" s="8"/>
      <c r="M754" s="8"/>
      <c r="X754" s="8"/>
      <c r="AI754" s="8"/>
      <c r="AT754" s="8"/>
    </row>
    <row r="755">
      <c r="B755" s="8"/>
      <c r="M755" s="8"/>
      <c r="X755" s="8"/>
      <c r="AI755" s="8"/>
      <c r="AT755" s="8"/>
    </row>
    <row r="756">
      <c r="B756" s="8"/>
      <c r="M756" s="8"/>
      <c r="X756" s="8"/>
      <c r="AI756" s="8"/>
      <c r="AT756" s="8"/>
    </row>
    <row r="757">
      <c r="B757" s="8"/>
      <c r="M757" s="8"/>
      <c r="X757" s="8"/>
      <c r="AI757" s="8"/>
      <c r="AT757" s="8"/>
    </row>
    <row r="758">
      <c r="B758" s="8"/>
      <c r="M758" s="8"/>
      <c r="X758" s="8"/>
      <c r="AI758" s="8"/>
      <c r="AT758" s="8"/>
    </row>
    <row r="759">
      <c r="B759" s="8"/>
      <c r="M759" s="8"/>
      <c r="X759" s="8"/>
      <c r="AI759" s="8"/>
      <c r="AT759" s="8"/>
    </row>
    <row r="760">
      <c r="B760" s="8"/>
      <c r="M760" s="8"/>
      <c r="X760" s="8"/>
      <c r="AI760" s="8"/>
      <c r="AT760" s="8"/>
    </row>
    <row r="761">
      <c r="B761" s="8"/>
      <c r="M761" s="8"/>
      <c r="X761" s="8"/>
      <c r="AI761" s="8"/>
      <c r="AT761" s="8"/>
    </row>
    <row r="762">
      <c r="B762" s="8"/>
      <c r="M762" s="8"/>
      <c r="X762" s="8"/>
      <c r="AI762" s="8"/>
      <c r="AT762" s="8"/>
    </row>
    <row r="763">
      <c r="B763" s="8"/>
      <c r="M763" s="8"/>
      <c r="X763" s="8"/>
      <c r="AI763" s="8"/>
      <c r="AT763" s="8"/>
    </row>
    <row r="764">
      <c r="B764" s="8"/>
      <c r="M764" s="8"/>
      <c r="X764" s="8"/>
      <c r="AI764" s="8"/>
      <c r="AT764" s="8"/>
    </row>
    <row r="765">
      <c r="B765" s="8"/>
      <c r="M765" s="8"/>
      <c r="X765" s="8"/>
      <c r="AI765" s="8"/>
      <c r="AT765" s="8"/>
    </row>
    <row r="766">
      <c r="B766" s="8"/>
      <c r="M766" s="8"/>
      <c r="X766" s="8"/>
      <c r="AI766" s="8"/>
      <c r="AT766" s="8"/>
    </row>
    <row r="767">
      <c r="B767" s="8"/>
      <c r="M767" s="8"/>
      <c r="X767" s="8"/>
      <c r="AI767" s="8"/>
      <c r="AT767" s="8"/>
    </row>
    <row r="768">
      <c r="B768" s="8"/>
      <c r="M768" s="8"/>
      <c r="X768" s="8"/>
      <c r="AI768" s="8"/>
      <c r="AT768" s="8"/>
    </row>
    <row r="769">
      <c r="B769" s="8"/>
      <c r="M769" s="8"/>
      <c r="X769" s="8"/>
      <c r="AI769" s="8"/>
      <c r="AT769" s="8"/>
    </row>
    <row r="770">
      <c r="B770" s="8"/>
      <c r="M770" s="8"/>
      <c r="X770" s="8"/>
      <c r="AI770" s="8"/>
      <c r="AT770" s="8"/>
    </row>
    <row r="771">
      <c r="B771" s="8"/>
      <c r="M771" s="8"/>
      <c r="X771" s="8"/>
      <c r="AI771" s="8"/>
      <c r="AT771" s="8"/>
    </row>
    <row r="772">
      <c r="B772" s="8"/>
      <c r="M772" s="8"/>
      <c r="X772" s="8"/>
      <c r="AI772" s="8"/>
      <c r="AT772" s="8"/>
    </row>
    <row r="773">
      <c r="B773" s="8"/>
      <c r="M773" s="8"/>
      <c r="X773" s="8"/>
      <c r="AI773" s="8"/>
      <c r="AT773" s="8"/>
    </row>
    <row r="774">
      <c r="B774" s="8"/>
      <c r="M774" s="8"/>
      <c r="X774" s="8"/>
      <c r="AI774" s="8"/>
      <c r="AT774" s="8"/>
    </row>
    <row r="775">
      <c r="B775" s="8"/>
      <c r="M775" s="8"/>
      <c r="X775" s="8"/>
      <c r="AI775" s="8"/>
      <c r="AT775" s="8"/>
    </row>
    <row r="776">
      <c r="B776" s="8"/>
      <c r="M776" s="8"/>
      <c r="X776" s="8"/>
      <c r="AI776" s="8"/>
      <c r="AT776" s="8"/>
    </row>
    <row r="777">
      <c r="B777" s="8"/>
      <c r="M777" s="8"/>
      <c r="X777" s="8"/>
      <c r="AI777" s="8"/>
      <c r="AT777" s="8"/>
    </row>
    <row r="778">
      <c r="B778" s="8"/>
      <c r="M778" s="8"/>
      <c r="X778" s="8"/>
      <c r="AI778" s="8"/>
      <c r="AT778" s="8"/>
    </row>
    <row r="779">
      <c r="B779" s="8"/>
      <c r="M779" s="8"/>
      <c r="X779" s="8"/>
      <c r="AI779" s="8"/>
      <c r="AT779" s="8"/>
    </row>
    <row r="780">
      <c r="B780" s="8"/>
      <c r="M780" s="8"/>
      <c r="X780" s="8"/>
      <c r="AI780" s="8"/>
      <c r="AT780" s="8"/>
    </row>
    <row r="781">
      <c r="B781" s="8"/>
      <c r="M781" s="8"/>
      <c r="X781" s="8"/>
      <c r="AI781" s="8"/>
      <c r="AT781" s="8"/>
    </row>
    <row r="782">
      <c r="B782" s="8"/>
      <c r="M782" s="8"/>
      <c r="X782" s="8"/>
      <c r="AI782" s="8"/>
      <c r="AT782" s="8"/>
    </row>
    <row r="783">
      <c r="B783" s="8"/>
      <c r="M783" s="8"/>
      <c r="X783" s="8"/>
      <c r="AI783" s="8"/>
      <c r="AT783" s="8"/>
    </row>
    <row r="784">
      <c r="B784" s="8"/>
      <c r="M784" s="8"/>
      <c r="X784" s="8"/>
      <c r="AI784" s="8"/>
      <c r="AT784" s="8"/>
    </row>
    <row r="785">
      <c r="B785" s="8"/>
      <c r="M785" s="8"/>
      <c r="X785" s="8"/>
      <c r="AI785" s="8"/>
      <c r="AT785" s="8"/>
    </row>
    <row r="786">
      <c r="B786" s="8"/>
      <c r="M786" s="8"/>
      <c r="X786" s="8"/>
      <c r="AI786" s="8"/>
      <c r="AT786" s="8"/>
    </row>
    <row r="787">
      <c r="B787" s="8"/>
      <c r="M787" s="8"/>
      <c r="X787" s="8"/>
      <c r="AI787" s="8"/>
      <c r="AT787" s="8"/>
    </row>
    <row r="788">
      <c r="B788" s="8"/>
      <c r="M788" s="8"/>
      <c r="X788" s="8"/>
      <c r="AI788" s="8"/>
      <c r="AT788" s="8"/>
    </row>
    <row r="789">
      <c r="B789" s="8"/>
      <c r="M789" s="8"/>
      <c r="X789" s="8"/>
      <c r="AI789" s="8"/>
      <c r="AT789" s="8"/>
    </row>
    <row r="790">
      <c r="B790" s="8"/>
      <c r="M790" s="8"/>
      <c r="X790" s="8"/>
      <c r="AI790" s="8"/>
      <c r="AT790" s="8"/>
    </row>
    <row r="791">
      <c r="B791" s="8"/>
      <c r="M791" s="8"/>
      <c r="X791" s="8"/>
      <c r="AI791" s="8"/>
      <c r="AT791" s="8"/>
    </row>
    <row r="792">
      <c r="B792" s="8"/>
      <c r="M792" s="8"/>
      <c r="X792" s="8"/>
      <c r="AI792" s="8"/>
      <c r="AT792" s="8"/>
    </row>
    <row r="793">
      <c r="B793" s="8"/>
      <c r="M793" s="8"/>
      <c r="X793" s="8"/>
      <c r="AI793" s="8"/>
      <c r="AT793" s="8"/>
    </row>
    <row r="794">
      <c r="B794" s="8"/>
      <c r="M794" s="8"/>
      <c r="X794" s="8"/>
      <c r="AI794" s="8"/>
      <c r="AT794" s="8"/>
    </row>
    <row r="795">
      <c r="B795" s="8"/>
      <c r="M795" s="8"/>
      <c r="X795" s="8"/>
      <c r="AI795" s="8"/>
      <c r="AT795" s="8"/>
    </row>
    <row r="796">
      <c r="B796" s="8"/>
      <c r="M796" s="8"/>
      <c r="X796" s="8"/>
      <c r="AI796" s="8"/>
      <c r="AT796" s="8"/>
    </row>
    <row r="797">
      <c r="B797" s="8"/>
      <c r="M797" s="8"/>
      <c r="X797" s="8"/>
      <c r="AI797" s="8"/>
      <c r="AT797" s="8"/>
    </row>
    <row r="798">
      <c r="B798" s="8"/>
      <c r="M798" s="8"/>
      <c r="X798" s="8"/>
      <c r="AI798" s="8"/>
      <c r="AT798" s="8"/>
    </row>
    <row r="799">
      <c r="B799" s="8"/>
      <c r="M799" s="8"/>
      <c r="X799" s="8"/>
      <c r="AI799" s="8"/>
      <c r="AT799" s="8"/>
    </row>
    <row r="800">
      <c r="B800" s="8"/>
      <c r="M800" s="8"/>
      <c r="X800" s="8"/>
      <c r="AI800" s="8"/>
      <c r="AT800" s="8"/>
    </row>
    <row r="801">
      <c r="B801" s="8"/>
      <c r="M801" s="8"/>
      <c r="X801" s="8"/>
      <c r="AI801" s="8"/>
      <c r="AT801" s="8"/>
    </row>
    <row r="802">
      <c r="B802" s="8"/>
      <c r="M802" s="8"/>
      <c r="X802" s="8"/>
      <c r="AI802" s="8"/>
      <c r="AT802" s="8"/>
    </row>
    <row r="803">
      <c r="B803" s="8"/>
      <c r="M803" s="8"/>
      <c r="X803" s="8"/>
      <c r="AI803" s="8"/>
      <c r="AT803" s="8"/>
    </row>
    <row r="804">
      <c r="B804" s="8"/>
      <c r="M804" s="8"/>
      <c r="X804" s="8"/>
      <c r="AI804" s="8"/>
      <c r="AT804" s="8"/>
    </row>
    <row r="805">
      <c r="B805" s="8"/>
      <c r="M805" s="8"/>
      <c r="X805" s="8"/>
      <c r="AI805" s="8"/>
      <c r="AT805" s="8"/>
    </row>
    <row r="806">
      <c r="B806" s="8"/>
      <c r="M806" s="8"/>
      <c r="X806" s="8"/>
      <c r="AI806" s="8"/>
      <c r="AT806" s="8"/>
    </row>
    <row r="807">
      <c r="B807" s="8"/>
      <c r="M807" s="8"/>
      <c r="X807" s="8"/>
      <c r="AI807" s="8"/>
      <c r="AT807" s="8"/>
    </row>
    <row r="808">
      <c r="B808" s="8"/>
      <c r="M808" s="8"/>
      <c r="X808" s="8"/>
      <c r="AI808" s="8"/>
      <c r="AT808" s="8"/>
    </row>
    <row r="809">
      <c r="B809" s="8"/>
      <c r="M809" s="8"/>
      <c r="X809" s="8"/>
      <c r="AI809" s="8"/>
      <c r="AT809" s="8"/>
    </row>
    <row r="810">
      <c r="B810" s="8"/>
      <c r="M810" s="8"/>
      <c r="X810" s="8"/>
      <c r="AI810" s="8"/>
      <c r="AT810" s="8"/>
    </row>
    <row r="811">
      <c r="B811" s="8"/>
      <c r="M811" s="8"/>
      <c r="X811" s="8"/>
      <c r="AI811" s="8"/>
      <c r="AT811" s="8"/>
    </row>
    <row r="812">
      <c r="B812" s="8"/>
      <c r="M812" s="8"/>
      <c r="X812" s="8"/>
      <c r="AI812" s="8"/>
      <c r="AT812" s="8"/>
    </row>
    <row r="813">
      <c r="B813" s="8"/>
      <c r="M813" s="8"/>
      <c r="X813" s="8"/>
      <c r="AI813" s="8"/>
      <c r="AT813" s="8"/>
    </row>
    <row r="814">
      <c r="B814" s="8"/>
      <c r="M814" s="8"/>
      <c r="X814" s="8"/>
      <c r="AI814" s="8"/>
      <c r="AT814" s="8"/>
    </row>
    <row r="815">
      <c r="B815" s="8"/>
      <c r="M815" s="8"/>
      <c r="X815" s="8"/>
      <c r="AI815" s="8"/>
      <c r="AT815" s="8"/>
    </row>
    <row r="816">
      <c r="B816" s="8"/>
      <c r="M816" s="8"/>
      <c r="X816" s="8"/>
      <c r="AI816" s="8"/>
      <c r="AT816" s="8"/>
    </row>
    <row r="817">
      <c r="B817" s="8"/>
      <c r="M817" s="8"/>
      <c r="X817" s="8"/>
      <c r="AI817" s="8"/>
      <c r="AT817" s="8"/>
    </row>
    <row r="818">
      <c r="B818" s="8"/>
      <c r="M818" s="8"/>
      <c r="X818" s="8"/>
      <c r="AI818" s="8"/>
      <c r="AT818" s="8"/>
    </row>
    <row r="819">
      <c r="B819" s="8"/>
      <c r="M819" s="8"/>
      <c r="X819" s="8"/>
      <c r="AI819" s="8"/>
      <c r="AT819" s="8"/>
    </row>
    <row r="820">
      <c r="B820" s="8"/>
      <c r="M820" s="8"/>
      <c r="X820" s="8"/>
      <c r="AI820" s="8"/>
      <c r="AT820" s="8"/>
    </row>
    <row r="821">
      <c r="B821" s="8"/>
      <c r="M821" s="8"/>
      <c r="X821" s="8"/>
      <c r="AI821" s="8"/>
      <c r="AT821" s="8"/>
    </row>
    <row r="822">
      <c r="B822" s="8"/>
      <c r="M822" s="8"/>
      <c r="X822" s="8"/>
      <c r="AI822" s="8"/>
      <c r="AT822" s="8"/>
    </row>
    <row r="823">
      <c r="B823" s="8"/>
      <c r="M823" s="8"/>
      <c r="X823" s="8"/>
      <c r="AI823" s="8"/>
      <c r="AT823" s="8"/>
    </row>
    <row r="824">
      <c r="B824" s="8"/>
      <c r="M824" s="8"/>
      <c r="X824" s="8"/>
      <c r="AI824" s="8"/>
      <c r="AT824" s="8"/>
    </row>
    <row r="825">
      <c r="B825" s="8"/>
      <c r="M825" s="8"/>
      <c r="X825" s="8"/>
      <c r="AI825" s="8"/>
      <c r="AT825" s="8"/>
    </row>
    <row r="826">
      <c r="B826" s="8"/>
      <c r="M826" s="8"/>
      <c r="X826" s="8"/>
      <c r="AI826" s="8"/>
      <c r="AT826" s="8"/>
    </row>
    <row r="827">
      <c r="B827" s="8"/>
      <c r="M827" s="8"/>
      <c r="X827" s="8"/>
      <c r="AI827" s="8"/>
      <c r="AT827" s="8"/>
    </row>
    <row r="828">
      <c r="B828" s="8"/>
      <c r="M828" s="8"/>
      <c r="X828" s="8"/>
      <c r="AI828" s="8"/>
      <c r="AT828" s="8"/>
    </row>
    <row r="829">
      <c r="B829" s="8"/>
      <c r="M829" s="8"/>
      <c r="X829" s="8"/>
      <c r="AI829" s="8"/>
      <c r="AT829" s="8"/>
    </row>
    <row r="830">
      <c r="B830" s="8"/>
      <c r="M830" s="8"/>
      <c r="X830" s="8"/>
      <c r="AI830" s="8"/>
      <c r="AT830" s="8"/>
    </row>
    <row r="831">
      <c r="B831" s="8"/>
      <c r="M831" s="8"/>
      <c r="X831" s="8"/>
      <c r="AI831" s="8"/>
      <c r="AT831" s="8"/>
    </row>
    <row r="832">
      <c r="B832" s="8"/>
      <c r="M832" s="8"/>
      <c r="X832" s="8"/>
      <c r="AI832" s="8"/>
      <c r="AT832" s="8"/>
    </row>
    <row r="833">
      <c r="B833" s="8"/>
      <c r="M833" s="8"/>
      <c r="X833" s="8"/>
      <c r="AI833" s="8"/>
      <c r="AT833" s="8"/>
    </row>
    <row r="834">
      <c r="B834" s="8"/>
      <c r="M834" s="8"/>
      <c r="X834" s="8"/>
      <c r="AI834" s="8"/>
      <c r="AT834" s="8"/>
    </row>
    <row r="835">
      <c r="B835" s="8"/>
      <c r="M835" s="8"/>
      <c r="X835" s="8"/>
      <c r="AI835" s="8"/>
      <c r="AT835" s="8"/>
    </row>
    <row r="836">
      <c r="B836" s="8"/>
      <c r="M836" s="8"/>
      <c r="X836" s="8"/>
      <c r="AI836" s="8"/>
      <c r="AT836" s="8"/>
    </row>
    <row r="837">
      <c r="B837" s="8"/>
      <c r="M837" s="8"/>
      <c r="X837" s="8"/>
      <c r="AI837" s="8"/>
      <c r="AT837" s="8"/>
    </row>
    <row r="838">
      <c r="B838" s="8"/>
      <c r="M838" s="8"/>
      <c r="X838" s="8"/>
      <c r="AI838" s="8"/>
      <c r="AT838" s="8"/>
    </row>
    <row r="839">
      <c r="B839" s="8"/>
      <c r="M839" s="8"/>
      <c r="X839" s="8"/>
      <c r="AI839" s="8"/>
      <c r="AT839" s="8"/>
    </row>
    <row r="840">
      <c r="B840" s="8"/>
      <c r="M840" s="8"/>
      <c r="X840" s="8"/>
      <c r="AI840" s="8"/>
      <c r="AT840" s="8"/>
    </row>
    <row r="841">
      <c r="B841" s="8"/>
      <c r="M841" s="8"/>
      <c r="X841" s="8"/>
      <c r="AI841" s="8"/>
      <c r="AT841" s="8"/>
    </row>
    <row r="842">
      <c r="B842" s="8"/>
      <c r="M842" s="8"/>
      <c r="X842" s="8"/>
      <c r="AI842" s="8"/>
      <c r="AT842" s="8"/>
    </row>
    <row r="843">
      <c r="B843" s="8"/>
      <c r="M843" s="8"/>
      <c r="X843" s="8"/>
      <c r="AI843" s="8"/>
      <c r="AT843" s="8"/>
    </row>
    <row r="844">
      <c r="B844" s="8"/>
      <c r="M844" s="8"/>
      <c r="X844" s="8"/>
      <c r="AI844" s="8"/>
      <c r="AT844" s="8"/>
    </row>
    <row r="845">
      <c r="B845" s="8"/>
      <c r="M845" s="8"/>
      <c r="X845" s="8"/>
      <c r="AI845" s="8"/>
      <c r="AT845" s="8"/>
    </row>
    <row r="846">
      <c r="B846" s="8"/>
      <c r="M846" s="8"/>
      <c r="X846" s="8"/>
      <c r="AI846" s="8"/>
      <c r="AT846" s="8"/>
    </row>
    <row r="847">
      <c r="B847" s="8"/>
      <c r="M847" s="8"/>
      <c r="X847" s="8"/>
      <c r="AI847" s="8"/>
      <c r="AT847" s="8"/>
    </row>
    <row r="848">
      <c r="B848" s="8"/>
      <c r="M848" s="8"/>
      <c r="X848" s="8"/>
      <c r="AI848" s="8"/>
      <c r="AT848" s="8"/>
    </row>
    <row r="849">
      <c r="B849" s="8"/>
      <c r="M849" s="8"/>
      <c r="X849" s="8"/>
      <c r="AI849" s="8"/>
      <c r="AT849" s="8"/>
    </row>
    <row r="850">
      <c r="B850" s="8"/>
      <c r="M850" s="8"/>
      <c r="X850" s="8"/>
      <c r="AI850" s="8"/>
      <c r="AT850" s="8"/>
    </row>
    <row r="851">
      <c r="B851" s="8"/>
      <c r="M851" s="8"/>
      <c r="X851" s="8"/>
      <c r="AI851" s="8"/>
      <c r="AT851" s="8"/>
    </row>
    <row r="852">
      <c r="B852" s="8"/>
      <c r="M852" s="8"/>
      <c r="X852" s="8"/>
      <c r="AI852" s="8"/>
      <c r="AT852" s="8"/>
    </row>
    <row r="853">
      <c r="B853" s="8"/>
      <c r="M853" s="8"/>
      <c r="X853" s="8"/>
      <c r="AI853" s="8"/>
      <c r="AT853" s="8"/>
    </row>
    <row r="854">
      <c r="B854" s="8"/>
      <c r="M854" s="8"/>
      <c r="X854" s="8"/>
      <c r="AI854" s="8"/>
      <c r="AT854" s="8"/>
    </row>
    <row r="855">
      <c r="B855" s="8"/>
      <c r="M855" s="8"/>
      <c r="X855" s="8"/>
      <c r="AI855" s="8"/>
      <c r="AT855" s="8"/>
    </row>
    <row r="856">
      <c r="B856" s="8"/>
      <c r="M856" s="8"/>
      <c r="X856" s="8"/>
      <c r="AI856" s="8"/>
      <c r="AT856" s="8"/>
    </row>
    <row r="857">
      <c r="B857" s="8"/>
      <c r="M857" s="8"/>
      <c r="X857" s="8"/>
      <c r="AI857" s="8"/>
      <c r="AT857" s="8"/>
    </row>
    <row r="858">
      <c r="B858" s="8"/>
      <c r="M858" s="8"/>
      <c r="X858" s="8"/>
      <c r="AI858" s="8"/>
      <c r="AT858" s="8"/>
    </row>
    <row r="859">
      <c r="B859" s="8"/>
      <c r="M859" s="8"/>
      <c r="X859" s="8"/>
      <c r="AI859" s="8"/>
      <c r="AT859" s="8"/>
    </row>
    <row r="860">
      <c r="B860" s="8"/>
      <c r="M860" s="8"/>
      <c r="X860" s="8"/>
      <c r="AI860" s="8"/>
      <c r="AT860" s="8"/>
    </row>
    <row r="861">
      <c r="B861" s="8"/>
      <c r="M861" s="8"/>
      <c r="X861" s="8"/>
      <c r="AI861" s="8"/>
      <c r="AT861" s="8"/>
    </row>
    <row r="862">
      <c r="B862" s="8"/>
      <c r="M862" s="8"/>
      <c r="X862" s="8"/>
      <c r="AI862" s="8"/>
      <c r="AT862" s="8"/>
    </row>
    <row r="863">
      <c r="B863" s="8"/>
      <c r="M863" s="8"/>
      <c r="X863" s="8"/>
      <c r="AI863" s="8"/>
      <c r="AT863" s="8"/>
    </row>
    <row r="864">
      <c r="B864" s="8"/>
      <c r="M864" s="8"/>
      <c r="X864" s="8"/>
      <c r="AI864" s="8"/>
      <c r="AT864" s="8"/>
    </row>
    <row r="865">
      <c r="B865" s="8"/>
      <c r="M865" s="8"/>
      <c r="X865" s="8"/>
      <c r="AI865" s="8"/>
      <c r="AT865" s="8"/>
    </row>
    <row r="866">
      <c r="B866" s="8"/>
      <c r="M866" s="8"/>
      <c r="X866" s="8"/>
      <c r="AI866" s="8"/>
      <c r="AT866" s="8"/>
    </row>
    <row r="867">
      <c r="B867" s="8"/>
      <c r="M867" s="8"/>
      <c r="X867" s="8"/>
      <c r="AI867" s="8"/>
      <c r="AT867" s="8"/>
    </row>
    <row r="868">
      <c r="B868" s="8"/>
      <c r="M868" s="8"/>
      <c r="X868" s="8"/>
      <c r="AI868" s="8"/>
      <c r="AT868" s="8"/>
    </row>
    <row r="869">
      <c r="B869" s="8"/>
      <c r="M869" s="8"/>
      <c r="X869" s="8"/>
      <c r="AI869" s="8"/>
      <c r="AT869" s="8"/>
    </row>
    <row r="870">
      <c r="B870" s="8"/>
      <c r="M870" s="8"/>
      <c r="X870" s="8"/>
      <c r="AI870" s="8"/>
      <c r="AT870" s="8"/>
    </row>
    <row r="871">
      <c r="B871" s="8"/>
      <c r="M871" s="8"/>
      <c r="X871" s="8"/>
      <c r="AI871" s="8"/>
      <c r="AT871" s="8"/>
    </row>
    <row r="872">
      <c r="B872" s="8"/>
      <c r="M872" s="8"/>
      <c r="X872" s="8"/>
      <c r="AI872" s="8"/>
      <c r="AT872" s="8"/>
    </row>
    <row r="873">
      <c r="B873" s="8"/>
      <c r="M873" s="8"/>
      <c r="X873" s="8"/>
      <c r="AI873" s="8"/>
      <c r="AT873" s="8"/>
    </row>
    <row r="874">
      <c r="B874" s="8"/>
      <c r="M874" s="8"/>
      <c r="X874" s="8"/>
      <c r="AI874" s="8"/>
      <c r="AT874" s="8"/>
    </row>
    <row r="875">
      <c r="B875" s="8"/>
      <c r="M875" s="8"/>
      <c r="X875" s="8"/>
      <c r="AI875" s="8"/>
      <c r="AT875" s="8"/>
    </row>
    <row r="876">
      <c r="B876" s="8"/>
      <c r="M876" s="8"/>
      <c r="X876" s="8"/>
      <c r="AI876" s="8"/>
      <c r="AT876" s="8"/>
    </row>
    <row r="877">
      <c r="B877" s="8"/>
      <c r="M877" s="8"/>
      <c r="X877" s="8"/>
      <c r="AI877" s="8"/>
      <c r="AT877" s="8"/>
    </row>
    <row r="878">
      <c r="B878" s="8"/>
      <c r="M878" s="8"/>
      <c r="X878" s="8"/>
      <c r="AI878" s="8"/>
      <c r="AT878" s="8"/>
    </row>
    <row r="879">
      <c r="B879" s="8"/>
      <c r="M879" s="8"/>
      <c r="X879" s="8"/>
      <c r="AI879" s="8"/>
      <c r="AT879" s="8"/>
    </row>
    <row r="880">
      <c r="B880" s="8"/>
      <c r="M880" s="8"/>
      <c r="X880" s="8"/>
      <c r="AI880" s="8"/>
      <c r="AT880" s="8"/>
    </row>
    <row r="881">
      <c r="B881" s="8"/>
      <c r="M881" s="8"/>
      <c r="X881" s="8"/>
      <c r="AI881" s="8"/>
      <c r="AT881" s="8"/>
    </row>
    <row r="882">
      <c r="B882" s="8"/>
      <c r="M882" s="8"/>
      <c r="X882" s="8"/>
      <c r="AI882" s="8"/>
      <c r="AT882" s="8"/>
    </row>
    <row r="883">
      <c r="B883" s="8"/>
      <c r="M883" s="8"/>
      <c r="X883" s="8"/>
      <c r="AI883" s="8"/>
      <c r="AT883" s="8"/>
    </row>
    <row r="884">
      <c r="B884" s="8"/>
      <c r="M884" s="8"/>
      <c r="X884" s="8"/>
      <c r="AI884" s="8"/>
      <c r="AT884" s="8"/>
    </row>
    <row r="885">
      <c r="B885" s="8"/>
      <c r="M885" s="8"/>
      <c r="X885" s="8"/>
      <c r="AI885" s="8"/>
      <c r="AT885" s="8"/>
    </row>
    <row r="886">
      <c r="B886" s="8"/>
      <c r="M886" s="8"/>
      <c r="X886" s="8"/>
      <c r="AI886" s="8"/>
      <c r="AT886" s="8"/>
    </row>
    <row r="887">
      <c r="B887" s="8"/>
      <c r="M887" s="8"/>
      <c r="X887" s="8"/>
      <c r="AI887" s="8"/>
      <c r="AT887" s="8"/>
    </row>
    <row r="888">
      <c r="B888" s="8"/>
      <c r="M888" s="8"/>
      <c r="X888" s="8"/>
      <c r="AI888" s="8"/>
      <c r="AT888" s="8"/>
    </row>
    <row r="889">
      <c r="B889" s="8"/>
      <c r="M889" s="8"/>
      <c r="X889" s="8"/>
      <c r="AI889" s="8"/>
      <c r="AT889" s="8"/>
    </row>
    <row r="890">
      <c r="B890" s="8"/>
      <c r="M890" s="8"/>
      <c r="X890" s="8"/>
      <c r="AI890" s="8"/>
      <c r="AT890" s="8"/>
    </row>
    <row r="891">
      <c r="B891" s="8"/>
      <c r="M891" s="8"/>
      <c r="X891" s="8"/>
      <c r="AI891" s="8"/>
      <c r="AT891" s="8"/>
    </row>
    <row r="892">
      <c r="B892" s="8"/>
      <c r="M892" s="8"/>
      <c r="X892" s="8"/>
      <c r="AI892" s="8"/>
      <c r="AT892" s="8"/>
    </row>
    <row r="893">
      <c r="B893" s="8"/>
      <c r="M893" s="8"/>
      <c r="X893" s="8"/>
      <c r="AI893" s="8"/>
      <c r="AT893" s="8"/>
    </row>
    <row r="894">
      <c r="B894" s="8"/>
      <c r="M894" s="8"/>
      <c r="X894" s="8"/>
      <c r="AI894" s="8"/>
      <c r="AT894" s="8"/>
    </row>
    <row r="895">
      <c r="B895" s="8"/>
      <c r="M895" s="8"/>
      <c r="X895" s="8"/>
      <c r="AI895" s="8"/>
      <c r="AT895" s="8"/>
    </row>
    <row r="896">
      <c r="B896" s="8"/>
      <c r="M896" s="8"/>
      <c r="X896" s="8"/>
      <c r="AI896" s="8"/>
      <c r="AT896" s="8"/>
    </row>
    <row r="897">
      <c r="B897" s="8"/>
      <c r="M897" s="8"/>
      <c r="X897" s="8"/>
      <c r="AI897" s="8"/>
      <c r="AT897" s="8"/>
    </row>
    <row r="898">
      <c r="B898" s="8"/>
      <c r="M898" s="8"/>
      <c r="X898" s="8"/>
      <c r="AI898" s="8"/>
      <c r="AT898" s="8"/>
    </row>
    <row r="899">
      <c r="B899" s="8"/>
      <c r="M899" s="8"/>
      <c r="X899" s="8"/>
      <c r="AI899" s="8"/>
      <c r="AT899" s="8"/>
    </row>
    <row r="900">
      <c r="B900" s="8"/>
      <c r="M900" s="8"/>
      <c r="X900" s="8"/>
      <c r="AI900" s="8"/>
      <c r="AT900" s="8"/>
    </row>
    <row r="901">
      <c r="B901" s="8"/>
      <c r="M901" s="8"/>
      <c r="X901" s="8"/>
      <c r="AI901" s="8"/>
      <c r="AT901" s="8"/>
    </row>
    <row r="902">
      <c r="B902" s="8"/>
      <c r="M902" s="8"/>
      <c r="X902" s="8"/>
      <c r="AI902" s="8"/>
      <c r="AT902" s="8"/>
    </row>
    <row r="903">
      <c r="B903" s="8"/>
      <c r="M903" s="8"/>
      <c r="X903" s="8"/>
      <c r="AI903" s="8"/>
      <c r="AT903" s="8"/>
    </row>
    <row r="904">
      <c r="B904" s="8"/>
      <c r="M904" s="8"/>
      <c r="X904" s="8"/>
      <c r="AI904" s="8"/>
      <c r="AT904" s="8"/>
    </row>
    <row r="905">
      <c r="B905" s="8"/>
      <c r="M905" s="8"/>
      <c r="X905" s="8"/>
      <c r="AI905" s="8"/>
      <c r="AT905" s="8"/>
    </row>
    <row r="906">
      <c r="B906" s="8"/>
      <c r="M906" s="8"/>
      <c r="X906" s="8"/>
      <c r="AI906" s="8"/>
      <c r="AT906" s="8"/>
    </row>
    <row r="907">
      <c r="B907" s="8"/>
      <c r="M907" s="8"/>
      <c r="X907" s="8"/>
      <c r="AI907" s="8"/>
      <c r="AT907" s="8"/>
    </row>
    <row r="908">
      <c r="B908" s="8"/>
      <c r="M908" s="8"/>
      <c r="X908" s="8"/>
      <c r="AI908" s="8"/>
      <c r="AT908" s="8"/>
    </row>
    <row r="909">
      <c r="B909" s="8"/>
      <c r="M909" s="8"/>
      <c r="X909" s="8"/>
      <c r="AI909" s="8"/>
      <c r="AT909" s="8"/>
    </row>
    <row r="910">
      <c r="B910" s="8"/>
      <c r="M910" s="8"/>
      <c r="X910" s="8"/>
      <c r="AI910" s="8"/>
      <c r="AT910" s="8"/>
    </row>
    <row r="911">
      <c r="B911" s="8"/>
      <c r="M911" s="8"/>
      <c r="X911" s="8"/>
      <c r="AI911" s="8"/>
      <c r="AT911" s="8"/>
    </row>
    <row r="912">
      <c r="B912" s="8"/>
      <c r="M912" s="8"/>
      <c r="X912" s="8"/>
      <c r="AI912" s="8"/>
      <c r="AT912" s="8"/>
    </row>
    <row r="913">
      <c r="B913" s="8"/>
      <c r="M913" s="8"/>
      <c r="X913" s="8"/>
      <c r="AI913" s="8"/>
      <c r="AT913" s="8"/>
    </row>
    <row r="914">
      <c r="B914" s="8"/>
      <c r="M914" s="8"/>
      <c r="X914" s="8"/>
      <c r="AI914" s="8"/>
      <c r="AT914" s="8"/>
    </row>
    <row r="915">
      <c r="B915" s="8"/>
      <c r="M915" s="8"/>
      <c r="X915" s="8"/>
      <c r="AI915" s="8"/>
      <c r="AT915" s="8"/>
    </row>
    <row r="916">
      <c r="B916" s="8"/>
      <c r="M916" s="8"/>
      <c r="X916" s="8"/>
      <c r="AI916" s="8"/>
      <c r="AT916" s="8"/>
    </row>
    <row r="917">
      <c r="B917" s="8"/>
      <c r="M917" s="8"/>
      <c r="X917" s="8"/>
      <c r="AI917" s="8"/>
      <c r="AT917" s="8"/>
    </row>
    <row r="918">
      <c r="B918" s="8"/>
      <c r="M918" s="8"/>
      <c r="X918" s="8"/>
      <c r="AI918" s="8"/>
      <c r="AT918" s="8"/>
    </row>
    <row r="919">
      <c r="B919" s="8"/>
      <c r="M919" s="8"/>
      <c r="X919" s="8"/>
      <c r="AI919" s="8"/>
      <c r="AT919" s="8"/>
    </row>
    <row r="920">
      <c r="B920" s="8"/>
      <c r="M920" s="8"/>
      <c r="X920" s="8"/>
      <c r="AI920" s="8"/>
      <c r="AT920" s="8"/>
    </row>
    <row r="921">
      <c r="B921" s="8"/>
      <c r="M921" s="8"/>
      <c r="X921" s="8"/>
      <c r="AI921" s="8"/>
      <c r="AT921" s="8"/>
    </row>
    <row r="922">
      <c r="B922" s="8"/>
      <c r="M922" s="8"/>
      <c r="X922" s="8"/>
      <c r="AI922" s="8"/>
      <c r="AT922" s="8"/>
    </row>
    <row r="923">
      <c r="B923" s="8"/>
      <c r="M923" s="8"/>
      <c r="X923" s="8"/>
      <c r="AI923" s="8"/>
      <c r="AT923" s="8"/>
    </row>
    <row r="924">
      <c r="B924" s="8"/>
      <c r="M924" s="8"/>
      <c r="X924" s="8"/>
      <c r="AI924" s="8"/>
      <c r="AT924" s="8"/>
    </row>
    <row r="925">
      <c r="B925" s="8"/>
      <c r="M925" s="8"/>
      <c r="X925" s="8"/>
      <c r="AI925" s="8"/>
      <c r="AT925" s="8"/>
    </row>
    <row r="926">
      <c r="B926" s="8"/>
      <c r="M926" s="8"/>
      <c r="X926" s="8"/>
      <c r="AI926" s="8"/>
      <c r="AT926" s="8"/>
    </row>
    <row r="927">
      <c r="B927" s="8"/>
      <c r="M927" s="8"/>
      <c r="X927" s="8"/>
      <c r="AI927" s="8"/>
      <c r="AT927" s="8"/>
    </row>
    <row r="928">
      <c r="B928" s="8"/>
      <c r="M928" s="8"/>
      <c r="X928" s="8"/>
      <c r="AI928" s="8"/>
      <c r="AT928" s="8"/>
    </row>
    <row r="929">
      <c r="B929" s="8"/>
      <c r="M929" s="8"/>
      <c r="X929" s="8"/>
      <c r="AI929" s="8"/>
      <c r="AT929" s="8"/>
    </row>
    <row r="930">
      <c r="B930" s="8"/>
      <c r="M930" s="8"/>
      <c r="X930" s="8"/>
      <c r="AI930" s="8"/>
      <c r="AT930" s="8"/>
    </row>
    <row r="931">
      <c r="B931" s="8"/>
      <c r="M931" s="8"/>
      <c r="X931" s="8"/>
      <c r="AI931" s="8"/>
      <c r="AT931" s="8"/>
    </row>
    <row r="932">
      <c r="B932" s="8"/>
      <c r="M932" s="8"/>
      <c r="X932" s="8"/>
      <c r="AI932" s="8"/>
      <c r="AT932" s="8"/>
    </row>
    <row r="933">
      <c r="B933" s="8"/>
      <c r="M933" s="8"/>
      <c r="X933" s="8"/>
      <c r="AI933" s="8"/>
      <c r="AT933" s="8"/>
    </row>
    <row r="934">
      <c r="B934" s="8"/>
      <c r="M934" s="8"/>
      <c r="X934" s="8"/>
      <c r="AI934" s="8"/>
      <c r="AT934" s="8"/>
    </row>
    <row r="935">
      <c r="B935" s="8"/>
      <c r="M935" s="8"/>
      <c r="X935" s="8"/>
      <c r="AI935" s="8"/>
      <c r="AT935" s="8"/>
    </row>
    <row r="936">
      <c r="B936" s="8"/>
      <c r="M936" s="8"/>
      <c r="X936" s="8"/>
      <c r="AI936" s="8"/>
      <c r="AT936" s="8"/>
    </row>
    <row r="937">
      <c r="B937" s="8"/>
      <c r="M937" s="8"/>
      <c r="X937" s="8"/>
      <c r="AI937" s="8"/>
      <c r="AT937" s="8"/>
    </row>
    <row r="938">
      <c r="B938" s="8"/>
      <c r="M938" s="8"/>
      <c r="X938" s="8"/>
      <c r="AI938" s="8"/>
      <c r="AT938" s="8"/>
    </row>
    <row r="939">
      <c r="B939" s="8"/>
      <c r="M939" s="8"/>
      <c r="X939" s="8"/>
      <c r="AI939" s="8"/>
      <c r="AT939" s="8"/>
    </row>
    <row r="940">
      <c r="B940" s="8"/>
      <c r="M940" s="8"/>
      <c r="X940" s="8"/>
      <c r="AI940" s="8"/>
      <c r="AT940" s="8"/>
    </row>
    <row r="941">
      <c r="B941" s="8"/>
      <c r="M941" s="8"/>
      <c r="X941" s="8"/>
      <c r="AI941" s="8"/>
      <c r="AT941" s="8"/>
    </row>
    <row r="942">
      <c r="B942" s="8"/>
      <c r="M942" s="8"/>
      <c r="X942" s="8"/>
      <c r="AI942" s="8"/>
      <c r="AT942" s="8"/>
    </row>
    <row r="943">
      <c r="B943" s="8"/>
      <c r="M943" s="8"/>
      <c r="X943" s="8"/>
      <c r="AI943" s="8"/>
      <c r="AT943" s="8"/>
    </row>
    <row r="944">
      <c r="B944" s="8"/>
      <c r="M944" s="8"/>
      <c r="X944" s="8"/>
      <c r="AI944" s="8"/>
      <c r="AT944" s="8"/>
    </row>
    <row r="945">
      <c r="B945" s="8"/>
      <c r="M945" s="8"/>
      <c r="X945" s="8"/>
      <c r="AI945" s="8"/>
      <c r="AT945" s="8"/>
    </row>
    <row r="946">
      <c r="B946" s="8"/>
      <c r="M946" s="8"/>
      <c r="X946" s="8"/>
      <c r="AI946" s="8"/>
      <c r="AT946" s="8"/>
    </row>
    <row r="947">
      <c r="B947" s="8"/>
      <c r="M947" s="8"/>
      <c r="X947" s="8"/>
      <c r="AI947" s="8"/>
      <c r="AT947" s="8"/>
    </row>
    <row r="948">
      <c r="B948" s="8"/>
      <c r="M948" s="8"/>
      <c r="X948" s="8"/>
      <c r="AI948" s="8"/>
      <c r="AT948" s="8"/>
    </row>
    <row r="949">
      <c r="B949" s="8"/>
      <c r="M949" s="8"/>
      <c r="X949" s="8"/>
      <c r="AI949" s="8"/>
      <c r="AT949" s="8"/>
    </row>
    <row r="950">
      <c r="B950" s="8"/>
      <c r="M950" s="8"/>
      <c r="X950" s="8"/>
      <c r="AI950" s="8"/>
      <c r="AT950" s="8"/>
    </row>
    <row r="951">
      <c r="B951" s="8"/>
      <c r="M951" s="8"/>
      <c r="X951" s="8"/>
      <c r="AI951" s="8"/>
      <c r="AT951" s="8"/>
    </row>
    <row r="952">
      <c r="B952" s="8"/>
      <c r="M952" s="8"/>
      <c r="X952" s="8"/>
      <c r="AI952" s="8"/>
      <c r="AT952" s="8"/>
    </row>
    <row r="953">
      <c r="B953" s="8"/>
      <c r="M953" s="8"/>
      <c r="X953" s="8"/>
      <c r="AI953" s="8"/>
      <c r="AT953" s="8"/>
    </row>
    <row r="954">
      <c r="B954" s="8"/>
      <c r="M954" s="8"/>
      <c r="X954" s="8"/>
      <c r="AI954" s="8"/>
      <c r="AT954" s="8"/>
    </row>
    <row r="955">
      <c r="B955" s="8"/>
      <c r="M955" s="8"/>
      <c r="X955" s="8"/>
      <c r="AI955" s="8"/>
      <c r="AT955" s="8"/>
    </row>
    <row r="956">
      <c r="B956" s="8"/>
      <c r="M956" s="8"/>
      <c r="X956" s="8"/>
      <c r="AI956" s="8"/>
      <c r="AT956" s="8"/>
    </row>
    <row r="957">
      <c r="B957" s="8"/>
      <c r="M957" s="8"/>
      <c r="X957" s="8"/>
      <c r="AI957" s="8"/>
      <c r="AT957" s="8"/>
    </row>
    <row r="958">
      <c r="B958" s="8"/>
      <c r="M958" s="8"/>
      <c r="X958" s="8"/>
      <c r="AI958" s="8"/>
      <c r="AT958" s="8"/>
    </row>
    <row r="959">
      <c r="B959" s="8"/>
      <c r="M959" s="8"/>
      <c r="X959" s="8"/>
      <c r="AI959" s="8"/>
      <c r="AT959" s="8"/>
    </row>
    <row r="960">
      <c r="B960" s="8"/>
      <c r="M960" s="8"/>
      <c r="X960" s="8"/>
      <c r="AI960" s="8"/>
      <c r="AT960" s="8"/>
    </row>
    <row r="961">
      <c r="B961" s="8"/>
      <c r="M961" s="8"/>
      <c r="X961" s="8"/>
      <c r="AI961" s="8"/>
      <c r="AT961" s="8"/>
    </row>
    <row r="962">
      <c r="B962" s="8"/>
      <c r="M962" s="8"/>
      <c r="X962" s="8"/>
      <c r="AI962" s="8"/>
      <c r="AT962" s="8"/>
    </row>
    <row r="963">
      <c r="B963" s="8"/>
      <c r="M963" s="8"/>
      <c r="X963" s="8"/>
      <c r="AI963" s="8"/>
      <c r="AT963" s="8"/>
    </row>
    <row r="964">
      <c r="B964" s="8"/>
      <c r="M964" s="8"/>
      <c r="X964" s="8"/>
      <c r="AI964" s="8"/>
      <c r="AT964" s="8"/>
    </row>
    <row r="965">
      <c r="B965" s="8"/>
      <c r="M965" s="8"/>
      <c r="X965" s="8"/>
      <c r="AI965" s="8"/>
      <c r="AT965" s="8"/>
    </row>
    <row r="966">
      <c r="B966" s="8"/>
      <c r="M966" s="8"/>
      <c r="X966" s="8"/>
      <c r="AI966" s="8"/>
      <c r="AT966" s="8"/>
    </row>
    <row r="967">
      <c r="B967" s="8"/>
      <c r="M967" s="8"/>
      <c r="X967" s="8"/>
      <c r="AI967" s="8"/>
      <c r="AT967" s="8"/>
    </row>
    <row r="968">
      <c r="B968" s="8"/>
      <c r="M968" s="8"/>
      <c r="X968" s="8"/>
      <c r="AI968" s="8"/>
      <c r="AT968" s="8"/>
    </row>
    <row r="969">
      <c r="B969" s="8"/>
      <c r="M969" s="8"/>
      <c r="X969" s="8"/>
      <c r="AI969" s="8"/>
      <c r="AT969" s="8"/>
    </row>
    <row r="970">
      <c r="B970" s="8"/>
      <c r="M970" s="8"/>
      <c r="X970" s="8"/>
      <c r="AI970" s="8"/>
      <c r="AT970" s="8"/>
    </row>
    <row r="971">
      <c r="B971" s="8"/>
      <c r="M971" s="8"/>
      <c r="X971" s="8"/>
      <c r="AI971" s="8"/>
      <c r="AT971" s="8"/>
    </row>
    <row r="972">
      <c r="B972" s="8"/>
      <c r="M972" s="8"/>
      <c r="X972" s="8"/>
      <c r="AI972" s="8"/>
      <c r="AT972" s="8"/>
    </row>
    <row r="973">
      <c r="B973" s="8"/>
      <c r="M973" s="8"/>
      <c r="X973" s="8"/>
      <c r="AI973" s="8"/>
      <c r="AT973" s="8"/>
    </row>
    <row r="974">
      <c r="B974" s="8"/>
      <c r="M974" s="8"/>
      <c r="X974" s="8"/>
      <c r="AI974" s="8"/>
      <c r="AT974" s="8"/>
    </row>
    <row r="975">
      <c r="B975" s="8"/>
      <c r="M975" s="8"/>
      <c r="X975" s="8"/>
      <c r="AI975" s="8"/>
      <c r="AT975" s="8"/>
    </row>
    <row r="976">
      <c r="B976" s="8"/>
      <c r="M976" s="8"/>
      <c r="X976" s="8"/>
      <c r="AI976" s="8"/>
      <c r="AT976" s="8"/>
    </row>
    <row r="977">
      <c r="B977" s="8"/>
      <c r="M977" s="8"/>
      <c r="X977" s="8"/>
      <c r="AI977" s="8"/>
      <c r="AT977" s="8"/>
    </row>
    <row r="978">
      <c r="B978" s="8"/>
      <c r="M978" s="8"/>
      <c r="X978" s="8"/>
      <c r="AI978" s="8"/>
      <c r="AT978" s="8"/>
    </row>
    <row r="979">
      <c r="B979" s="8"/>
      <c r="M979" s="8"/>
      <c r="X979" s="8"/>
      <c r="AI979" s="8"/>
      <c r="AT979" s="8"/>
    </row>
    <row r="980">
      <c r="B980" s="8"/>
      <c r="M980" s="8"/>
      <c r="X980" s="8"/>
      <c r="AI980" s="8"/>
      <c r="AT980" s="8"/>
    </row>
    <row r="981">
      <c r="B981" s="8"/>
      <c r="M981" s="8"/>
      <c r="X981" s="8"/>
      <c r="AI981" s="8"/>
      <c r="AT981" s="8"/>
    </row>
    <row r="982">
      <c r="B982" s="8"/>
      <c r="M982" s="8"/>
      <c r="X982" s="8"/>
      <c r="AI982" s="8"/>
      <c r="AT982" s="8"/>
    </row>
    <row r="983">
      <c r="B983" s="8"/>
      <c r="M983" s="8"/>
      <c r="X983" s="8"/>
      <c r="AI983" s="8"/>
      <c r="AT983" s="8"/>
    </row>
    <row r="984">
      <c r="B984" s="8"/>
      <c r="M984" s="8"/>
      <c r="X984" s="8"/>
      <c r="AI984" s="8"/>
      <c r="AT984" s="8"/>
    </row>
    <row r="985">
      <c r="B985" s="8"/>
      <c r="M985" s="8"/>
      <c r="X985" s="8"/>
      <c r="AI985" s="8"/>
      <c r="AT985" s="8"/>
    </row>
    <row r="986">
      <c r="B986" s="8"/>
      <c r="M986" s="8"/>
      <c r="X986" s="8"/>
      <c r="AI986" s="8"/>
      <c r="AT986" s="8"/>
    </row>
    <row r="987">
      <c r="B987" s="8"/>
      <c r="M987" s="8"/>
      <c r="X987" s="8"/>
      <c r="AI987" s="8"/>
      <c r="AT987" s="8"/>
    </row>
    <row r="988">
      <c r="B988" s="8"/>
      <c r="M988" s="8"/>
      <c r="X988" s="8"/>
      <c r="AI988" s="8"/>
      <c r="AT988" s="8"/>
    </row>
    <row r="989">
      <c r="B989" s="8"/>
      <c r="M989" s="8"/>
      <c r="X989" s="8"/>
      <c r="AI989" s="8"/>
      <c r="AT989" s="8"/>
    </row>
    <row r="990">
      <c r="B990" s="8"/>
      <c r="M990" s="8"/>
      <c r="X990" s="8"/>
      <c r="AI990" s="8"/>
      <c r="AT990" s="8"/>
    </row>
    <row r="991">
      <c r="B991" s="8"/>
      <c r="M991" s="8"/>
      <c r="X991" s="8"/>
      <c r="AI991" s="8"/>
      <c r="AT991" s="8"/>
    </row>
    <row r="992">
      <c r="B992" s="8"/>
      <c r="M992" s="8"/>
      <c r="X992" s="8"/>
      <c r="AI992" s="8"/>
      <c r="AT992" s="8"/>
    </row>
    <row r="993">
      <c r="B993" s="8"/>
      <c r="M993" s="8"/>
      <c r="X993" s="8"/>
      <c r="AI993" s="8"/>
      <c r="AT993" s="8"/>
    </row>
    <row r="994">
      <c r="B994" s="8"/>
      <c r="M994" s="8"/>
      <c r="X994" s="8"/>
      <c r="AI994" s="8"/>
      <c r="AT994" s="8"/>
    </row>
    <row r="995">
      <c r="B995" s="8"/>
      <c r="M995" s="8"/>
      <c r="X995" s="8"/>
      <c r="AI995" s="8"/>
      <c r="AT995" s="8"/>
    </row>
    <row r="996">
      <c r="B996" s="8"/>
      <c r="M996" s="8"/>
      <c r="X996" s="8"/>
      <c r="AI996" s="8"/>
      <c r="AT996" s="8"/>
    </row>
    <row r="997">
      <c r="B997" s="8"/>
      <c r="M997" s="8"/>
      <c r="X997" s="8"/>
      <c r="AI997" s="8"/>
      <c r="AT997" s="8"/>
    </row>
    <row r="998">
      <c r="B998" s="8"/>
      <c r="M998" s="8"/>
      <c r="X998" s="8"/>
      <c r="AI998" s="8"/>
      <c r="AT998" s="8"/>
    </row>
    <row r="999">
      <c r="B999" s="8"/>
      <c r="M999" s="8"/>
      <c r="X999" s="8"/>
      <c r="AI999" s="8"/>
      <c r="AT999" s="8"/>
    </row>
    <row r="1000">
      <c r="B1000" s="8"/>
      <c r="M1000" s="8"/>
      <c r="X1000" s="8"/>
      <c r="AI1000" s="8"/>
      <c r="AT1000" s="8"/>
    </row>
    <row r="1001">
      <c r="B1001" s="8"/>
      <c r="M1001" s="8"/>
      <c r="X1001" s="8"/>
      <c r="AI1001" s="8"/>
      <c r="AT1001" s="8"/>
    </row>
  </sheetData>
  <mergeCells count="5">
    <mergeCell ref="C1:L1"/>
    <mergeCell ref="N1:W1"/>
    <mergeCell ref="Y1:AH1"/>
    <mergeCell ref="AJ1:AS1"/>
    <mergeCell ref="AU1:BD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</row>
    <row r="2">
      <c r="A2" s="2">
        <v>41305.0</v>
      </c>
      <c r="B2" s="4">
        <v>-0.013139877739296325</v>
      </c>
      <c r="C2" s="4">
        <v>-0.00896104026925326</v>
      </c>
      <c r="D2" s="4">
        <v>0.007704923050009203</v>
      </c>
      <c r="E2" s="4">
        <v>0.0036569252645902535</v>
      </c>
      <c r="F2" s="4">
        <v>0.027683701900385296</v>
      </c>
      <c r="G2" s="4">
        <v>-0.009083613820127054</v>
      </c>
      <c r="H2" s="4">
        <v>-0.014279664523678928</v>
      </c>
      <c r="I2" s="4">
        <v>0.031396495603516365</v>
      </c>
      <c r="J2" s="4">
        <v>-0.006590272504682954</v>
      </c>
      <c r="K2" s="4">
        <v>-0.01838757672503909</v>
      </c>
    </row>
    <row r="3">
      <c r="A3" s="2">
        <v>41333.0</v>
      </c>
      <c r="B3" s="4">
        <v>-0.021413847040562303</v>
      </c>
      <c r="C3" s="4">
        <v>-0.015359404461749984</v>
      </c>
      <c r="D3" s="4">
        <v>0.0057787816731616586</v>
      </c>
      <c r="E3" s="4">
        <v>0.0019975491796471456</v>
      </c>
      <c r="F3" s="4">
        <v>0.04642687199947047</v>
      </c>
      <c r="G3" s="4">
        <v>5.113259390469734E-4</v>
      </c>
      <c r="H3" s="4">
        <v>-0.002637943978609447</v>
      </c>
      <c r="I3" s="4">
        <v>0.01234945006736764</v>
      </c>
      <c r="J3" s="4">
        <v>-0.011557422078323084</v>
      </c>
      <c r="K3" s="4">
        <v>-0.016095361083997207</v>
      </c>
    </row>
    <row r="4">
      <c r="A4" s="2">
        <v>41364.0</v>
      </c>
      <c r="B4" s="4">
        <v>-0.016432316710870382</v>
      </c>
      <c r="C4" s="4">
        <v>-0.007553275484412198</v>
      </c>
      <c r="D4" s="4">
        <v>0.008867450528580147</v>
      </c>
      <c r="E4" s="4">
        <v>0.004083279360401307</v>
      </c>
      <c r="F4" s="4">
        <v>0.034321312442200075</v>
      </c>
      <c r="G4" s="4">
        <v>-0.007038127115213115</v>
      </c>
      <c r="H4" s="4">
        <v>-0.01300223435264285</v>
      </c>
      <c r="I4" s="4">
        <v>0.023662486960659316</v>
      </c>
      <c r="J4" s="4">
        <v>0.0010560956665486895</v>
      </c>
      <c r="K4" s="4">
        <v>-0.02796467106046594</v>
      </c>
    </row>
    <row r="5">
      <c r="A5" s="2">
        <v>41394.0</v>
      </c>
      <c r="B5" s="4">
        <v>-0.04192078080689848</v>
      </c>
      <c r="C5" s="4">
        <v>0.02468722384443655</v>
      </c>
      <c r="D5" s="4">
        <v>0.021947378673551163</v>
      </c>
      <c r="E5" s="4">
        <v>0.023607285602588738</v>
      </c>
      <c r="F5" s="4">
        <v>0.027921927750007465</v>
      </c>
      <c r="G5" s="4">
        <v>-0.037942686012523756</v>
      </c>
      <c r="H5" s="4">
        <v>-0.005492793902395271</v>
      </c>
      <c r="I5" s="4">
        <v>0.008672461304033508</v>
      </c>
      <c r="J5" s="4">
        <v>5.2370556176235785E-5</v>
      </c>
      <c r="K5" s="4">
        <v>-0.021532387008976146</v>
      </c>
    </row>
    <row r="6">
      <c r="A6" s="2">
        <v>41425.0</v>
      </c>
      <c r="B6" s="4">
        <v>0.0247465427503438</v>
      </c>
      <c r="C6" s="4">
        <v>-0.024916867719765392</v>
      </c>
      <c r="D6" s="4">
        <v>-0.01680311270756136</v>
      </c>
      <c r="E6" s="4">
        <v>-0.007948376500492613</v>
      </c>
      <c r="F6" s="4">
        <v>0.036099378110607955</v>
      </c>
      <c r="G6" s="4">
        <v>0.01372756525029267</v>
      </c>
      <c r="H6" s="4">
        <v>-0.012020460860302075</v>
      </c>
      <c r="I6" s="4">
        <v>0.02352978630435125</v>
      </c>
      <c r="J6" s="4">
        <v>-0.004511684618913404</v>
      </c>
      <c r="K6" s="4">
        <v>-0.03190277000856081</v>
      </c>
    </row>
    <row r="7">
      <c r="A7" s="2">
        <v>41455.0</v>
      </c>
      <c r="B7" s="4">
        <v>-0.017967005573009148</v>
      </c>
      <c r="C7" s="4">
        <v>-0.008909240671007311</v>
      </c>
      <c r="D7" s="4">
        <v>-0.007313401488407866</v>
      </c>
      <c r="E7" s="4">
        <v>4.09658195532734E-4</v>
      </c>
      <c r="F7" s="4">
        <v>0.04518920329182446</v>
      </c>
      <c r="G7" s="4">
        <v>0.008627142522870985</v>
      </c>
      <c r="H7" s="4">
        <v>-0.0010654665292023388</v>
      </c>
      <c r="I7" s="4">
        <v>0.014189726840217007</v>
      </c>
      <c r="J7" s="4">
        <v>-0.0035471446380799954</v>
      </c>
      <c r="K7" s="4">
        <v>-0.029613472194491543</v>
      </c>
    </row>
    <row r="8">
      <c r="A8" s="2">
        <v>41486.0</v>
      </c>
      <c r="B8" s="4">
        <v>-0.032187542990314934</v>
      </c>
      <c r="C8" s="4">
        <v>-0.004438773589610285</v>
      </c>
      <c r="D8" s="4">
        <v>-0.010429412843271825</v>
      </c>
      <c r="E8" s="4">
        <v>0.01289955096247193</v>
      </c>
      <c r="F8" s="4">
        <v>0.03507790487848983</v>
      </c>
      <c r="G8" s="4">
        <v>0.03648537792626817</v>
      </c>
      <c r="H8" s="4">
        <v>-0.012414496752290134</v>
      </c>
      <c r="I8" s="4">
        <v>0.008669799152035139</v>
      </c>
      <c r="J8" s="4">
        <v>-0.0021049324221401318</v>
      </c>
      <c r="K8" s="4">
        <v>-0.031557474586065545</v>
      </c>
    </row>
    <row r="9">
      <c r="A9" s="2">
        <v>41517.0</v>
      </c>
      <c r="B9" s="4">
        <v>-0.051720263492654725</v>
      </c>
      <c r="C9" s="4">
        <v>-0.02492989759269642</v>
      </c>
      <c r="D9" s="4">
        <v>0.0038995596679202143</v>
      </c>
      <c r="E9" s="4">
        <v>0.035458287910290674</v>
      </c>
      <c r="F9" s="4">
        <v>-0.03183814773322611</v>
      </c>
      <c r="G9" s="4">
        <v>0.031780448988915085</v>
      </c>
      <c r="H9" s="4">
        <v>0.004493627785434508</v>
      </c>
      <c r="I9" s="4">
        <v>0.045622201067681306</v>
      </c>
      <c r="J9" s="4">
        <v>-0.0019742747165003996</v>
      </c>
      <c r="K9" s="4">
        <v>-0.010791541885164119</v>
      </c>
    </row>
    <row r="10">
      <c r="A10" s="2">
        <v>41547.0</v>
      </c>
      <c r="B10" s="4">
        <v>-0.010685228560286093</v>
      </c>
      <c r="C10" s="4">
        <v>0.004833376188705255</v>
      </c>
      <c r="D10" s="4">
        <v>-0.04171014172266204</v>
      </c>
      <c r="E10" s="4">
        <v>-0.015640943158724576</v>
      </c>
      <c r="F10" s="4">
        <v>0.06220629922104187</v>
      </c>
      <c r="G10" s="4">
        <v>0.045201516054558674</v>
      </c>
      <c r="H10" s="4">
        <v>-0.02296441843701443</v>
      </c>
      <c r="I10" s="4">
        <v>-0.008924994638803235</v>
      </c>
      <c r="J10" s="4">
        <v>0.00698031426434122</v>
      </c>
      <c r="K10" s="4">
        <v>-0.019295779721867842</v>
      </c>
    </row>
    <row r="11">
      <c r="A11" s="2">
        <v>41578.0</v>
      </c>
      <c r="B11" s="4">
        <v>-0.03175904647995401</v>
      </c>
      <c r="C11" s="4">
        <v>-0.011253870413853364</v>
      </c>
      <c r="D11" s="4">
        <v>-0.008439722989898688</v>
      </c>
      <c r="E11" s="4">
        <v>0.0020437786432453073</v>
      </c>
      <c r="F11" s="4">
        <v>-0.012971395188704183</v>
      </c>
      <c r="G11" s="4">
        <v>0.05727127041686886</v>
      </c>
      <c r="H11" s="4">
        <v>0.007204134677287034</v>
      </c>
      <c r="I11" s="4">
        <v>0.014018680604371213</v>
      </c>
      <c r="J11" s="4">
        <v>0.0011973031529843002</v>
      </c>
      <c r="K11" s="4">
        <v>-0.01731113281471328</v>
      </c>
    </row>
    <row r="12">
      <c r="A12" s="2">
        <v>41608.0</v>
      </c>
      <c r="B12" s="4">
        <v>-0.00543859082594045</v>
      </c>
      <c r="C12" s="4">
        <v>-0.006193898239682928</v>
      </c>
      <c r="D12" s="4">
        <v>-0.012594578181729576</v>
      </c>
      <c r="E12" s="4">
        <v>-0.008501705602295682</v>
      </c>
      <c r="F12" s="4">
        <v>0.034553704972321145</v>
      </c>
      <c r="G12" s="4">
        <v>0.010519652717509983</v>
      </c>
      <c r="H12" s="4">
        <v>-0.013894138271756597</v>
      </c>
      <c r="I12" s="4">
        <v>0.027925233552703453</v>
      </c>
      <c r="J12" s="4">
        <v>0.011872924297166264</v>
      </c>
      <c r="K12" s="4">
        <v>-0.0382486044182956</v>
      </c>
    </row>
    <row r="13">
      <c r="A13" s="2">
        <v>41639.0</v>
      </c>
      <c r="B13" s="4">
        <v>6.129844396931642E-4</v>
      </c>
      <c r="C13" s="4">
        <v>-0.018372013555470242</v>
      </c>
      <c r="D13" s="4">
        <v>0.003956523632553256</v>
      </c>
      <c r="E13" s="4">
        <v>0.0041811532438735</v>
      </c>
      <c r="F13" s="4">
        <v>0.043955098423761996</v>
      </c>
      <c r="G13" s="4">
        <v>0.008015685592257656</v>
      </c>
      <c r="H13" s="4">
        <v>0.014963540108095759</v>
      </c>
      <c r="I13" s="4">
        <v>0.007299228323879092</v>
      </c>
      <c r="J13" s="4">
        <v>-0.003430660849637477</v>
      </c>
      <c r="K13" s="4">
        <v>-0.061181538999277835</v>
      </c>
    </row>
    <row r="14">
      <c r="A14" s="2">
        <v>41670.0</v>
      </c>
      <c r="B14" s="4">
        <v>-0.0270984928003432</v>
      </c>
      <c r="C14" s="4">
        <v>-0.03299721805118156</v>
      </c>
      <c r="D14" s="4">
        <v>-0.007498978323614057</v>
      </c>
      <c r="E14" s="4">
        <v>0.005881254352856107</v>
      </c>
      <c r="F14" s="4">
        <v>0.010926413740460125</v>
      </c>
      <c r="G14" s="4">
        <v>0.04187131958357768</v>
      </c>
      <c r="H14" s="4">
        <v>0.0204405981312469</v>
      </c>
      <c r="I14" s="4">
        <v>0.01108483623308357</v>
      </c>
      <c r="J14" s="4">
        <v>0.015535747483817561</v>
      </c>
      <c r="K14" s="4">
        <v>-0.03814548034990311</v>
      </c>
    </row>
    <row r="15">
      <c r="A15" s="2">
        <v>41698.0</v>
      </c>
      <c r="B15" s="4">
        <v>-0.013442336000877764</v>
      </c>
      <c r="C15" s="4">
        <v>-0.007548091111231949</v>
      </c>
      <c r="D15" s="4">
        <v>-0.016788211339265238</v>
      </c>
      <c r="E15" s="4">
        <v>-0.0019980050069415556</v>
      </c>
      <c r="F15" s="4">
        <v>-0.009896993309624751</v>
      </c>
      <c r="G15" s="4">
        <v>0.056374584676788186</v>
      </c>
      <c r="H15" s="4">
        <v>-0.003349037515353791</v>
      </c>
      <c r="I15" s="4">
        <v>0.014685321662480308</v>
      </c>
      <c r="J15" s="4">
        <v>0.0018790359663273003</v>
      </c>
      <c r="K15" s="4">
        <v>-0.019916268022300784</v>
      </c>
    </row>
    <row r="16">
      <c r="A16" s="2">
        <v>41729.0</v>
      </c>
      <c r="B16" s="4">
        <v>-0.011357591149511353</v>
      </c>
      <c r="C16" s="4">
        <v>-0.02518132090797911</v>
      </c>
      <c r="D16" s="4">
        <v>-6.42079463072637E-4</v>
      </c>
      <c r="E16" s="4">
        <v>0.019793028297436014</v>
      </c>
      <c r="F16" s="4">
        <v>-0.02062305719676786</v>
      </c>
      <c r="G16" s="4">
        <v>0.055537862883269985</v>
      </c>
      <c r="H16" s="4">
        <v>-0.005794609799168609</v>
      </c>
      <c r="I16" s="4">
        <v>0.0061186477594937245</v>
      </c>
      <c r="J16" s="4">
        <v>0.024443889175830708</v>
      </c>
      <c r="K16" s="4">
        <v>-0.042294770063510075</v>
      </c>
    </row>
    <row r="17">
      <c r="A17" s="2">
        <v>41759.0</v>
      </c>
      <c r="B17" s="4">
        <v>-0.023247604080242148</v>
      </c>
      <c r="C17" s="4">
        <v>-0.023714731892594175</v>
      </c>
      <c r="D17" s="4">
        <v>-0.016572159784064202</v>
      </c>
      <c r="E17" s="4">
        <v>0.003562915109714475</v>
      </c>
      <c r="F17" s="4">
        <v>0.014568118862663496</v>
      </c>
      <c r="G17" s="4">
        <v>0.05101133060834248</v>
      </c>
      <c r="H17" s="4">
        <v>0.011394592539181635</v>
      </c>
      <c r="I17" s="4">
        <v>0.006307864406811497</v>
      </c>
      <c r="J17" s="4">
        <v>-0.0071722038131489</v>
      </c>
      <c r="K17" s="4">
        <v>-0.01613812195666417</v>
      </c>
    </row>
    <row r="18">
      <c r="A18" s="2">
        <v>41790.0</v>
      </c>
      <c r="B18" s="4">
        <v>-0.00633063247088677</v>
      </c>
      <c r="C18" s="4">
        <v>0.0029750136112037663</v>
      </c>
      <c r="D18" s="4">
        <v>-0.008358560599988579</v>
      </c>
      <c r="E18" s="4">
        <v>-0.015583459650764525</v>
      </c>
      <c r="F18" s="4">
        <v>0.06431930226021623</v>
      </c>
      <c r="G18" s="4">
        <v>0.02795089200926253</v>
      </c>
      <c r="H18" s="4">
        <v>-0.033432684051951884</v>
      </c>
      <c r="I18" s="4">
        <v>-0.004765880549479998</v>
      </c>
      <c r="J18" s="4">
        <v>9.003981349367E-4</v>
      </c>
      <c r="K18" s="4">
        <v>-0.027674388692547482</v>
      </c>
    </row>
    <row r="19">
      <c r="A19" s="2">
        <v>41820.0</v>
      </c>
      <c r="B19" s="4">
        <v>0.008499499602363807</v>
      </c>
      <c r="C19" s="4">
        <v>-0.03098730509998596</v>
      </c>
      <c r="D19" s="4">
        <v>0.016757189319686182</v>
      </c>
      <c r="E19" s="4">
        <v>0.0027343773673521405</v>
      </c>
      <c r="F19" s="4">
        <v>0.05192558629902254</v>
      </c>
      <c r="G19" s="4">
        <v>0.005820393197119452</v>
      </c>
      <c r="H19" s="4">
        <v>-0.02381326082368025</v>
      </c>
      <c r="I19" s="4">
        <v>0.002845882692036056</v>
      </c>
      <c r="J19" s="4">
        <v>0.008303819003191224</v>
      </c>
      <c r="K19" s="4">
        <v>-0.0420861815571052</v>
      </c>
    </row>
    <row r="20">
      <c r="A20" s="2">
        <v>41851.0</v>
      </c>
      <c r="B20" s="4">
        <v>-0.03189384221771727</v>
      </c>
      <c r="C20" s="4">
        <v>-0.026144052653702097</v>
      </c>
      <c r="D20" s="4">
        <v>0.01175739598628286</v>
      </c>
      <c r="E20" s="4">
        <v>0.017980782490134385</v>
      </c>
      <c r="F20" s="4">
        <v>0.035400598526841104</v>
      </c>
      <c r="G20" s="4">
        <v>0.01243532553064343</v>
      </c>
      <c r="H20" s="4">
        <v>-0.010850865356272487</v>
      </c>
      <c r="I20" s="4">
        <v>0.010247423656428431</v>
      </c>
      <c r="J20" s="4">
        <v>-3.32440136391024E-4</v>
      </c>
      <c r="K20" s="4">
        <v>-0.018600325577989765</v>
      </c>
    </row>
    <row r="21">
      <c r="A21" s="2">
        <v>41882.0</v>
      </c>
      <c r="B21" s="4">
        <v>-0.00958030500333959</v>
      </c>
      <c r="C21" s="4">
        <v>-0.017912795870102298</v>
      </c>
      <c r="D21" s="4">
        <v>-7.618796077841486E-4</v>
      </c>
      <c r="E21" s="4">
        <v>0.005826004563552208</v>
      </c>
      <c r="F21" s="4">
        <v>0.04399769181435399</v>
      </c>
      <c r="G21" s="4">
        <v>0.028443525704413324</v>
      </c>
      <c r="H21" s="4">
        <v>-0.02974042841591815</v>
      </c>
      <c r="I21" s="4">
        <v>0.012157314269698152</v>
      </c>
      <c r="J21" s="4">
        <v>-0.005774409053264813</v>
      </c>
      <c r="K21" s="4">
        <v>-0.026654718617354908</v>
      </c>
    </row>
    <row r="22">
      <c r="A22" s="2">
        <v>41912.0</v>
      </c>
      <c r="B22" s="4">
        <v>0.05219415798815476</v>
      </c>
      <c r="C22" s="4">
        <v>0.0023714246072697952</v>
      </c>
      <c r="D22" s="4">
        <v>-0.024862786287543088</v>
      </c>
      <c r="E22" s="4">
        <v>0.022033886455728808</v>
      </c>
      <c r="F22" s="4">
        <v>0.04955435979556952</v>
      </c>
      <c r="G22" s="4">
        <v>0.001870398549572076</v>
      </c>
      <c r="H22" s="4">
        <v>-0.06817982224282886</v>
      </c>
      <c r="I22" s="4">
        <v>-0.002196558494758712</v>
      </c>
      <c r="J22" s="4">
        <v>0.01468400131773955</v>
      </c>
      <c r="K22" s="4">
        <v>-0.04746906168890386</v>
      </c>
    </row>
    <row r="23">
      <c r="A23" s="2">
        <v>41943.0</v>
      </c>
      <c r="B23" s="4">
        <v>-0.018791403101110375</v>
      </c>
      <c r="C23" s="4">
        <v>-0.019889949102603784</v>
      </c>
      <c r="D23" s="4">
        <v>0.0054735068593755164</v>
      </c>
      <c r="E23" s="4">
        <v>0.014923971599172949</v>
      </c>
      <c r="F23" s="4">
        <v>0.04691919445738535</v>
      </c>
      <c r="G23" s="4">
        <v>0.018953039327415794</v>
      </c>
      <c r="H23" s="4">
        <v>-0.02528092784764418</v>
      </c>
      <c r="I23" s="4">
        <v>0.008435714760963524</v>
      </c>
      <c r="J23" s="4">
        <v>0.007502709634332119</v>
      </c>
      <c r="K23" s="4">
        <v>-0.03824585658728691</v>
      </c>
    </row>
    <row r="24">
      <c r="A24" s="2">
        <v>41973.0</v>
      </c>
      <c r="B24" s="4">
        <v>0.05249183247865566</v>
      </c>
      <c r="C24" s="4">
        <v>-0.0170564077245524</v>
      </c>
      <c r="D24" s="4">
        <v>-0.01166073383416536</v>
      </c>
      <c r="E24" s="4">
        <v>0.001144413760353032</v>
      </c>
      <c r="F24" s="4">
        <v>0.05262575789937267</v>
      </c>
      <c r="G24" s="4">
        <v>0.009724194282268821</v>
      </c>
      <c r="H24" s="4">
        <v>-0.04302766318543808</v>
      </c>
      <c r="I24" s="4">
        <v>9.354917217632261E-4</v>
      </c>
      <c r="J24" s="4">
        <v>-0.0035815742040369264</v>
      </c>
      <c r="K24" s="4">
        <v>-0.04159531150446139</v>
      </c>
    </row>
    <row r="25">
      <c r="A25" s="2">
        <v>42004.0</v>
      </c>
      <c r="B25" s="4">
        <v>-0.007704624285600137</v>
      </c>
      <c r="C25" s="4">
        <v>-0.0035178523526771576</v>
      </c>
      <c r="D25" s="4">
        <v>0.0056085095225575305</v>
      </c>
      <c r="E25" s="4">
        <v>0.01351193255906273</v>
      </c>
      <c r="F25" s="4">
        <v>0.0526110783171895</v>
      </c>
      <c r="G25" s="4">
        <v>0.015872861954308242</v>
      </c>
      <c r="H25" s="4">
        <v>-0.029942108303694457</v>
      </c>
      <c r="I25" s="4">
        <v>0.0059441708146171215</v>
      </c>
      <c r="J25" s="4">
        <v>-0.010180709561304771</v>
      </c>
      <c r="K25" s="4">
        <v>-0.04220325866445857</v>
      </c>
    </row>
    <row r="26">
      <c r="A26" s="2">
        <v>42035.0</v>
      </c>
      <c r="B26" s="4">
        <v>-0.008107439983914217</v>
      </c>
      <c r="C26" s="4">
        <v>0.006664823483947906</v>
      </c>
      <c r="D26" s="4">
        <v>-0.0217335045490152</v>
      </c>
      <c r="E26" s="4">
        <v>-0.012125405126449983</v>
      </c>
      <c r="F26" s="4">
        <v>0.030087926884284702</v>
      </c>
      <c r="G26" s="4">
        <v>0.03733410857584467</v>
      </c>
      <c r="H26" s="4">
        <v>-0.03878671264260758</v>
      </c>
      <c r="I26" s="4">
        <v>0.020284905444379574</v>
      </c>
      <c r="J26" s="4">
        <v>-0.009817283400803293</v>
      </c>
      <c r="K26" s="4">
        <v>-0.0038014184252991466</v>
      </c>
    </row>
    <row r="27">
      <c r="A27" s="2">
        <v>42063.0</v>
      </c>
      <c r="B27" s="4">
        <v>-0.007894574456375614</v>
      </c>
      <c r="C27" s="4">
        <v>0.021946889087372523</v>
      </c>
      <c r="D27" s="4">
        <v>-0.01524375701229252</v>
      </c>
      <c r="E27" s="4">
        <v>0.004535238970139617</v>
      </c>
      <c r="F27" s="4">
        <v>0.050605197884088904</v>
      </c>
      <c r="G27" s="4">
        <v>0.028024442262871905</v>
      </c>
      <c r="H27" s="4">
        <v>-0.04089969909693051</v>
      </c>
      <c r="I27" s="4">
        <v>0.007279097953041224</v>
      </c>
      <c r="J27" s="4">
        <v>-0.005433767432028894</v>
      </c>
      <c r="K27" s="4">
        <v>-0.042919068542911186</v>
      </c>
    </row>
    <row r="28">
      <c r="A28" s="2">
        <v>42094.0</v>
      </c>
      <c r="B28" s="4">
        <v>5.129644455509275E-4</v>
      </c>
      <c r="C28" s="4">
        <v>0.07311215673012449</v>
      </c>
      <c r="D28" s="4">
        <v>-0.0303797734261101</v>
      </c>
      <c r="E28" s="4">
        <v>-0.01139338308628767</v>
      </c>
      <c r="F28" s="4">
        <v>0.00535978007515979</v>
      </c>
      <c r="G28" s="4">
        <v>0.03399789373937296</v>
      </c>
      <c r="H28" s="4">
        <v>-0.05321571752731843</v>
      </c>
      <c r="I28" s="4">
        <v>-0.024376887782331196</v>
      </c>
      <c r="J28" s="4">
        <v>0.023003866200472935</v>
      </c>
      <c r="K28" s="4">
        <v>-0.016620898257874092</v>
      </c>
    </row>
    <row r="29">
      <c r="A29" s="2">
        <v>42124.0</v>
      </c>
      <c r="B29" s="4">
        <v>0.008988325201355929</v>
      </c>
      <c r="C29" s="4">
        <v>0.008290675057472845</v>
      </c>
      <c r="D29" s="4">
        <v>-0.02268478037194754</v>
      </c>
      <c r="E29" s="4">
        <v>0.050610351352997754</v>
      </c>
      <c r="F29" s="4">
        <v>0.0408507044753482</v>
      </c>
      <c r="G29" s="4">
        <v>0.005238039878124678</v>
      </c>
      <c r="H29" s="4">
        <v>-0.040444802759417274</v>
      </c>
      <c r="I29" s="4">
        <v>0.022278646100139674</v>
      </c>
      <c r="J29" s="4">
        <v>-0.03995838847550799</v>
      </c>
      <c r="K29" s="4">
        <v>-0.0331687700362345</v>
      </c>
    </row>
    <row r="30">
      <c r="A30" s="2">
        <v>42155.0</v>
      </c>
      <c r="B30" s="4">
        <v>0.005268637323807678</v>
      </c>
      <c r="C30" s="4">
        <v>0.03919398808940774</v>
      </c>
      <c r="D30" s="4">
        <v>0.016645632986085634</v>
      </c>
      <c r="E30" s="4">
        <v>0.08987244819476171</v>
      </c>
      <c r="F30" s="4">
        <v>4.6363007547827546E-4</v>
      </c>
      <c r="G30" s="4">
        <v>0.026564153088822137</v>
      </c>
      <c r="H30" s="4">
        <v>-0.11852809248562864</v>
      </c>
      <c r="I30" s="4">
        <v>0.013543461668110731</v>
      </c>
      <c r="J30" s="4">
        <v>-0.014207807664619352</v>
      </c>
      <c r="K30" s="4">
        <v>-0.05881605054747357</v>
      </c>
    </row>
    <row r="31">
      <c r="A31" s="2">
        <v>42185.0</v>
      </c>
      <c r="B31" s="4">
        <v>0.05222468794287474</v>
      </c>
      <c r="C31" s="4">
        <v>-0.01625531682162048</v>
      </c>
      <c r="D31" s="4">
        <v>0.007757243194714825</v>
      </c>
      <c r="E31" s="4">
        <v>0.02198302619272438</v>
      </c>
      <c r="F31" s="4">
        <v>0.034726986752292265</v>
      </c>
      <c r="G31" s="4">
        <v>-0.011642096079791782</v>
      </c>
      <c r="H31" s="4">
        <v>-0.05055719091745369</v>
      </c>
      <c r="I31" s="4">
        <v>0.005130620764187927</v>
      </c>
      <c r="J31" s="4">
        <v>0.025757984449027924</v>
      </c>
      <c r="K31" s="4">
        <v>-0.06912594587858369</v>
      </c>
    </row>
    <row r="32">
      <c r="A32" s="2">
        <v>42216.0</v>
      </c>
      <c r="B32" s="4">
        <v>-0.03686646009502179</v>
      </c>
      <c r="C32" s="4">
        <v>0.037036521053717825</v>
      </c>
      <c r="D32" s="4">
        <v>-0.061472754153656564</v>
      </c>
      <c r="E32" s="4">
        <v>0.06958330205634662</v>
      </c>
      <c r="F32" s="4">
        <v>0.05976696286736767</v>
      </c>
      <c r="G32" s="4">
        <v>0.03428163761416434</v>
      </c>
      <c r="H32" s="4">
        <v>-0.05890005694125998</v>
      </c>
      <c r="I32" s="4">
        <v>0.004537134709122005</v>
      </c>
      <c r="J32" s="4">
        <v>0.008647896124919693</v>
      </c>
      <c r="K32" s="4">
        <v>-0.056614182464996304</v>
      </c>
    </row>
    <row r="33">
      <c r="A33" s="2">
        <v>42247.0</v>
      </c>
      <c r="B33" s="4">
        <v>0.010457362823584492</v>
      </c>
      <c r="C33" s="4">
        <v>-0.03955910182765737</v>
      </c>
      <c r="D33" s="4">
        <v>0.0037840390195850813</v>
      </c>
      <c r="E33" s="4">
        <v>0.051862851295924196</v>
      </c>
      <c r="F33" s="4">
        <v>0.023356835535280257</v>
      </c>
      <c r="G33" s="4">
        <v>0.029402286205658566</v>
      </c>
      <c r="H33" s="4">
        <v>-0.016993955818255524</v>
      </c>
      <c r="I33" s="4">
        <v>0.01294969814315984</v>
      </c>
      <c r="J33" s="4">
        <v>-0.019188273126455466</v>
      </c>
      <c r="K33" s="4">
        <v>-0.056071742250823925</v>
      </c>
    </row>
    <row r="34">
      <c r="A34" s="2">
        <v>42277.0</v>
      </c>
      <c r="B34" s="4">
        <v>-0.01023164005001877</v>
      </c>
      <c r="C34" s="4">
        <v>-0.012204674305340404</v>
      </c>
      <c r="D34" s="4">
        <v>-0.019502641594507125</v>
      </c>
      <c r="E34" s="4">
        <v>0.027114946885731208</v>
      </c>
      <c r="F34" s="4">
        <v>0.010935410623569638</v>
      </c>
      <c r="G34" s="4">
        <v>0.06318463792694716</v>
      </c>
      <c r="H34" s="4">
        <v>-0.015363898023651772</v>
      </c>
      <c r="I34" s="4">
        <v>0.012137571313950874</v>
      </c>
      <c r="J34" s="4">
        <v>-0.02123245025166315</v>
      </c>
      <c r="K34" s="4">
        <v>-0.03483726252501771</v>
      </c>
    </row>
    <row r="35">
      <c r="A35" s="2">
        <v>42308.0</v>
      </c>
      <c r="B35" s="4">
        <v>0.018201974765915663</v>
      </c>
      <c r="C35" s="4">
        <v>0.05572039781924905</v>
      </c>
      <c r="D35" s="4">
        <v>-0.03798377496579295</v>
      </c>
      <c r="E35" s="4">
        <v>0.005263878304510835</v>
      </c>
      <c r="F35" s="4">
        <v>0.01103878277511272</v>
      </c>
      <c r="G35" s="4">
        <v>0.03896793396846644</v>
      </c>
      <c r="H35" s="4">
        <v>-0.0587941571830739</v>
      </c>
      <c r="I35" s="4">
        <v>0.03408192406364704</v>
      </c>
      <c r="J35" s="4">
        <v>-0.008763357264765988</v>
      </c>
      <c r="K35" s="4">
        <v>-0.05773360180079236</v>
      </c>
    </row>
    <row r="36">
      <c r="A36" s="2">
        <v>42338.0</v>
      </c>
      <c r="B36" s="4">
        <v>0.05097536573136225</v>
      </c>
      <c r="C36" s="4">
        <v>0.019801792959719504</v>
      </c>
      <c r="D36" s="4">
        <v>-0.02501468912756365</v>
      </c>
      <c r="E36" s="4">
        <v>-0.013660127814057675</v>
      </c>
      <c r="F36" s="4">
        <v>0.007937556859075321</v>
      </c>
      <c r="G36" s="4">
        <v>-0.005622204586613837</v>
      </c>
      <c r="H36" s="4">
        <v>-0.05667025904592852</v>
      </c>
      <c r="I36" s="4">
        <v>0.032355053027317095</v>
      </c>
      <c r="J36" s="4">
        <v>0.01584483599373496</v>
      </c>
      <c r="K36" s="4">
        <v>-0.02594732399704551</v>
      </c>
    </row>
    <row r="37">
      <c r="A37" s="2">
        <v>42369.0</v>
      </c>
      <c r="B37" s="4">
        <v>-0.01421642268745938</v>
      </c>
      <c r="C37" s="4">
        <v>-0.010561733895113464</v>
      </c>
      <c r="D37" s="4">
        <v>-0.018847346060430207</v>
      </c>
      <c r="E37" s="4">
        <v>0.027219888508030345</v>
      </c>
      <c r="F37" s="4">
        <v>0.027232356301349462</v>
      </c>
      <c r="G37" s="4">
        <v>0.004496868430161292</v>
      </c>
      <c r="H37" s="4">
        <v>-0.011377416396428868</v>
      </c>
      <c r="I37" s="4">
        <v>0.04941838678885275</v>
      </c>
      <c r="J37" s="4">
        <v>0.004961916004639978</v>
      </c>
      <c r="K37" s="4">
        <v>-0.058326497367332926</v>
      </c>
    </row>
    <row r="38">
      <c r="A38" s="2">
        <v>42400.0</v>
      </c>
      <c r="B38" s="4">
        <v>-0.004178727253411303</v>
      </c>
      <c r="C38" s="4">
        <v>-0.0238702947407061</v>
      </c>
      <c r="D38" s="4">
        <v>-0.029598309581372065</v>
      </c>
      <c r="E38" s="4">
        <v>0.024969056065309535</v>
      </c>
      <c r="F38" s="4">
        <v>0.032317513421167364</v>
      </c>
      <c r="G38" s="4">
        <v>0.030039961133694046</v>
      </c>
      <c r="H38" s="4">
        <v>-0.024760956495711788</v>
      </c>
      <c r="I38" s="4">
        <v>0.034005462856314186</v>
      </c>
      <c r="J38" s="4">
        <v>-0.022905269933977793</v>
      </c>
      <c r="K38" s="4">
        <v>-0.016018435471306155</v>
      </c>
    </row>
    <row r="39">
      <c r="A39" s="2">
        <v>42429.0</v>
      </c>
      <c r="B39" s="4">
        <v>0.007721068801825168</v>
      </c>
      <c r="C39" s="4">
        <v>-0.013567397759815974</v>
      </c>
      <c r="D39" s="4">
        <v>-0.023892304528243057</v>
      </c>
      <c r="E39" s="4">
        <v>0.015502521773823167</v>
      </c>
      <c r="F39" s="4">
        <v>0.02400193331581508</v>
      </c>
      <c r="G39" s="4">
        <v>0.050948111615004045</v>
      </c>
      <c r="H39" s="4">
        <v>-0.020523152032840105</v>
      </c>
      <c r="I39" s="4">
        <v>0.015465285303887622</v>
      </c>
      <c r="J39" s="4">
        <v>-0.021661569224548597</v>
      </c>
      <c r="K39" s="4">
        <v>-0.033994497264907345</v>
      </c>
    </row>
    <row r="40">
      <c r="A40" s="2">
        <v>42460.0</v>
      </c>
      <c r="B40" s="4">
        <v>7.493058900400874E-4</v>
      </c>
      <c r="C40" s="4">
        <v>-0.010005269274817291</v>
      </c>
      <c r="D40" s="4">
        <v>-6.563399129392834E-4</v>
      </c>
      <c r="E40" s="4">
        <v>0.016464750931304926</v>
      </c>
      <c r="F40" s="4">
        <v>0.027807819901182262</v>
      </c>
      <c r="G40" s="4">
        <v>0.03170597482593736</v>
      </c>
      <c r="H40" s="4">
        <v>-0.02506669136338296</v>
      </c>
      <c r="I40" s="4">
        <v>0.031886005168975155</v>
      </c>
      <c r="J40" s="4">
        <v>-0.005375467077120394</v>
      </c>
      <c r="K40" s="4">
        <v>-0.0675100890891799</v>
      </c>
    </row>
    <row r="41">
      <c r="A41" s="2">
        <v>42490.0</v>
      </c>
      <c r="B41" s="4">
        <v>0.0010318830936152693</v>
      </c>
      <c r="C41" s="4">
        <v>-0.013747271916713917</v>
      </c>
      <c r="D41" s="4">
        <v>-0.024964355095985186</v>
      </c>
      <c r="E41" s="4">
        <v>0.02560061390622718</v>
      </c>
      <c r="F41" s="4">
        <v>0.0321601294997198</v>
      </c>
      <c r="G41" s="4">
        <v>0.05872131574096083</v>
      </c>
      <c r="H41" s="4">
        <v>-0.01917036578345871</v>
      </c>
      <c r="I41" s="4">
        <v>0.004846020460726976</v>
      </c>
      <c r="J41" s="4">
        <v>-0.031276774566057805</v>
      </c>
      <c r="K41" s="4">
        <v>-0.033201195339034435</v>
      </c>
    </row>
    <row r="42">
      <c r="A42" s="2">
        <v>42521.0</v>
      </c>
      <c r="B42" s="4">
        <v>0.008403619428947741</v>
      </c>
      <c r="C42" s="4">
        <v>-0.018428789681067252</v>
      </c>
      <c r="D42" s="4">
        <v>-0.043707620710494284</v>
      </c>
      <c r="E42" s="4">
        <v>0.04064806759397893</v>
      </c>
      <c r="F42" s="4">
        <v>0.06570839625557263</v>
      </c>
      <c r="G42" s="4">
        <v>0.012281870684733024</v>
      </c>
      <c r="H42" s="4">
        <v>-0.0595920899165841</v>
      </c>
      <c r="I42" s="4">
        <v>0.004513425660045972</v>
      </c>
      <c r="J42" s="4">
        <v>-0.04062933940547685</v>
      </c>
      <c r="K42" s="4">
        <v>0.03080246009034414</v>
      </c>
    </row>
    <row r="43">
      <c r="A43" s="2">
        <v>42551.0</v>
      </c>
      <c r="B43" s="4">
        <v>-0.008512446568252495</v>
      </c>
      <c r="C43" s="4">
        <v>-0.018185548212804794</v>
      </c>
      <c r="D43" s="4">
        <v>-0.004318512830719986</v>
      </c>
      <c r="E43" s="4">
        <v>0.010642559086116504</v>
      </c>
      <c r="F43" s="4">
        <v>0.03333355814006218</v>
      </c>
      <c r="G43" s="4">
        <v>0.02282197256723785</v>
      </c>
      <c r="H43" s="4">
        <v>-0.005945812870134025</v>
      </c>
      <c r="I43" s="4">
        <v>0.026860727982977912</v>
      </c>
      <c r="J43" s="4">
        <v>-0.027339419949996894</v>
      </c>
      <c r="K43" s="4">
        <v>-0.029357077555577028</v>
      </c>
    </row>
    <row r="44">
      <c r="A44" s="2">
        <v>42582.0</v>
      </c>
      <c r="B44" s="4">
        <v>-0.015786630089409205</v>
      </c>
      <c r="C44" s="4">
        <v>-2.471574454085075E-4</v>
      </c>
      <c r="D44" s="4">
        <v>-0.009125287543016355</v>
      </c>
      <c r="E44" s="4">
        <v>0.001146859493215067</v>
      </c>
      <c r="F44" s="4">
        <v>0.028423754134736932</v>
      </c>
      <c r="G44" s="4">
        <v>0.04556269200659812</v>
      </c>
      <c r="H44" s="4">
        <v>-0.015568384689738611</v>
      </c>
      <c r="I44" s="4">
        <v>0.02595179719844734</v>
      </c>
      <c r="J44" s="4">
        <v>-0.02427435108694845</v>
      </c>
      <c r="K44" s="4">
        <v>-0.03608329164902763</v>
      </c>
    </row>
    <row r="45">
      <c r="A45" s="2">
        <v>42613.0</v>
      </c>
      <c r="B45" s="4">
        <v>-0.002229542926729047</v>
      </c>
      <c r="C45" s="4">
        <v>-0.004886705933273357</v>
      </c>
      <c r="D45" s="4">
        <v>-0.00433827897573232</v>
      </c>
      <c r="E45" s="4">
        <v>0.011526344721890795</v>
      </c>
      <c r="F45" s="4">
        <v>0.03643097661815596</v>
      </c>
      <c r="G45" s="4">
        <v>0.038680865729220276</v>
      </c>
      <c r="H45" s="4">
        <v>-0.030496770597067447</v>
      </c>
      <c r="I45" s="4">
        <v>0.016324003814512066</v>
      </c>
      <c r="J45" s="4">
        <v>-0.04138774322270163</v>
      </c>
      <c r="K45" s="4">
        <v>-0.019623149524250115</v>
      </c>
    </row>
    <row r="46">
      <c r="A46" s="2">
        <v>42643.0</v>
      </c>
      <c r="B46" s="4">
        <v>-2.113663744847036E-4</v>
      </c>
      <c r="C46" s="4">
        <v>-0.016275076905302742</v>
      </c>
      <c r="D46" s="4">
        <v>-0.0010563770995277633</v>
      </c>
      <c r="E46" s="4">
        <v>0.015025333226549583</v>
      </c>
      <c r="F46" s="4">
        <v>0.04892687795458005</v>
      </c>
      <c r="G46" s="4">
        <v>0.008331127270536073</v>
      </c>
      <c r="H46" s="4">
        <v>-0.008908283306431767</v>
      </c>
      <c r="I46" s="4">
        <v>0.016672324627060437</v>
      </c>
      <c r="J46" s="4">
        <v>-0.03131019251732955</v>
      </c>
      <c r="K46" s="4">
        <v>-0.03119436709530695</v>
      </c>
    </row>
    <row r="47">
      <c r="A47" s="2">
        <v>42674.0</v>
      </c>
      <c r="B47" s="4">
        <v>0.05232112785975151</v>
      </c>
      <c r="C47" s="4">
        <v>-0.06712765336005984</v>
      </c>
      <c r="D47" s="4">
        <v>-0.03242562865250147</v>
      </c>
      <c r="E47" s="4">
        <v>0.03908109536536032</v>
      </c>
      <c r="F47" s="4">
        <v>0.04865092408791425</v>
      </c>
      <c r="G47" s="4">
        <v>-0.009721486734486638</v>
      </c>
      <c r="H47" s="4">
        <v>-0.016573061062596105</v>
      </c>
      <c r="I47" s="4">
        <v>0.011875405028594625</v>
      </c>
      <c r="J47" s="4">
        <v>0.03374467445105668</v>
      </c>
      <c r="K47" s="4">
        <v>-0.059825397486951405</v>
      </c>
    </row>
    <row r="48">
      <c r="A48" s="2">
        <v>42704.0</v>
      </c>
      <c r="B48" s="4">
        <v>-0.011652504527866888</v>
      </c>
      <c r="C48" s="4">
        <v>-0.02107734181123251</v>
      </c>
      <c r="D48" s="4">
        <v>-0.013743483587011995</v>
      </c>
      <c r="E48" s="4">
        <v>0.01412717377387329</v>
      </c>
      <c r="F48" s="4">
        <v>0.04226063608736479</v>
      </c>
      <c r="G48" s="4">
        <v>0.018652564175465496</v>
      </c>
      <c r="H48" s="4">
        <v>-0.019825471358209952</v>
      </c>
      <c r="I48" s="4">
        <v>0.035033857832567884</v>
      </c>
      <c r="J48" s="4">
        <v>0.004049187521196521</v>
      </c>
      <c r="K48" s="4">
        <v>-0.04782461834152513</v>
      </c>
    </row>
    <row r="49">
      <c r="A49" s="2">
        <v>42735.0</v>
      </c>
      <c r="B49" s="4">
        <v>0.013113215750064217</v>
      </c>
      <c r="C49" s="4">
        <v>-0.007566534691970456</v>
      </c>
      <c r="D49" s="4">
        <v>-0.040439096144974845</v>
      </c>
      <c r="E49" s="4">
        <v>-0.01990120188710715</v>
      </c>
      <c r="F49" s="4">
        <v>0.032555844613451936</v>
      </c>
      <c r="G49" s="4">
        <v>0.04817767199529816</v>
      </c>
      <c r="H49" s="4">
        <v>-0.030133059776818127</v>
      </c>
      <c r="I49" s="4">
        <v>0.03960814896969314</v>
      </c>
      <c r="J49" s="4">
        <v>-0.0166484605299592</v>
      </c>
      <c r="K49" s="4">
        <v>-0.018766528297677734</v>
      </c>
    </row>
    <row r="50">
      <c r="A50" s="2">
        <v>42766.0</v>
      </c>
      <c r="B50" s="4">
        <v>0.026579759035558002</v>
      </c>
      <c r="C50" s="4">
        <v>-0.029697361087727882</v>
      </c>
      <c r="D50" s="4">
        <v>-0.003968779422228906</v>
      </c>
      <c r="E50" s="4">
        <v>0.0010224252306308933</v>
      </c>
      <c r="F50" s="4">
        <v>0.05164239278126753</v>
      </c>
      <c r="G50" s="4">
        <v>0.015705399005278307</v>
      </c>
      <c r="H50" s="4">
        <v>-0.020810174267508166</v>
      </c>
      <c r="I50" s="4">
        <v>0.011055661807803246</v>
      </c>
      <c r="J50" s="4">
        <v>0.001503158491627358</v>
      </c>
      <c r="K50" s="4">
        <v>-0.05303248157470038</v>
      </c>
    </row>
    <row r="51">
      <c r="A51" s="2">
        <v>42794.0</v>
      </c>
      <c r="B51" s="4">
        <v>-0.012056803186209311</v>
      </c>
      <c r="C51" s="4">
        <v>0.03167809307845158</v>
      </c>
      <c r="D51" s="4">
        <v>-0.0013608963317741942</v>
      </c>
      <c r="E51" s="4">
        <v>0.008692452252091422</v>
      </c>
      <c r="F51" s="4">
        <v>0.034883999970783675</v>
      </c>
      <c r="G51" s="4">
        <v>0.02505531244135547</v>
      </c>
      <c r="H51" s="4">
        <v>-0.0180466115314839</v>
      </c>
      <c r="I51" s="4">
        <v>0.023274368626816155</v>
      </c>
      <c r="J51" s="4">
        <v>-0.04502827134456871</v>
      </c>
      <c r="K51" s="4">
        <v>-0.047091643975462144</v>
      </c>
    </row>
    <row r="52">
      <c r="A52" s="2">
        <v>42825.0</v>
      </c>
      <c r="B52" s="4">
        <v>-0.004579363014216792</v>
      </c>
      <c r="C52" s="4">
        <v>-0.014737109219128998</v>
      </c>
      <c r="D52" s="4">
        <v>-0.01073520924492853</v>
      </c>
      <c r="E52" s="4">
        <v>0.016681254965183728</v>
      </c>
      <c r="F52" s="4">
        <v>0.012570429139480511</v>
      </c>
      <c r="G52" s="4">
        <v>0.06914719817996587</v>
      </c>
      <c r="H52" s="4">
        <v>-0.018467917278914992</v>
      </c>
      <c r="I52" s="4">
        <v>-0.006015856498910056</v>
      </c>
      <c r="J52" s="4">
        <v>-0.0314675203443978</v>
      </c>
      <c r="K52" s="4">
        <v>-0.012395906253576807</v>
      </c>
    </row>
    <row r="53">
      <c r="A53" s="2">
        <v>42855.0</v>
      </c>
      <c r="B53" s="4">
        <v>-0.012961459389508335</v>
      </c>
      <c r="C53" s="4">
        <v>6.709127314969846E-4</v>
      </c>
      <c r="D53" s="4">
        <v>-0.021329253352403585</v>
      </c>
      <c r="E53" s="4">
        <v>0.002703968714679244</v>
      </c>
      <c r="F53" s="4">
        <v>0.05124327330026324</v>
      </c>
      <c r="G53" s="4">
        <v>0.0566634499133874</v>
      </c>
      <c r="H53" s="4">
        <v>-0.057007818403940556</v>
      </c>
      <c r="I53" s="4">
        <v>0.006797434639067333</v>
      </c>
      <c r="J53" s="4">
        <v>0.017233100920459148</v>
      </c>
      <c r="K53" s="4">
        <v>-0.044013609419854736</v>
      </c>
    </row>
    <row r="54">
      <c r="A54" s="2">
        <v>42886.0</v>
      </c>
      <c r="B54" s="4">
        <v>0.021176838244984085</v>
      </c>
      <c r="C54" s="4">
        <v>0.00253324588023861</v>
      </c>
      <c r="D54" s="4">
        <v>-0.003897207809940365</v>
      </c>
      <c r="E54" s="4">
        <v>0.005890374079701332</v>
      </c>
      <c r="F54" s="4">
        <v>0.02187384975954172</v>
      </c>
      <c r="G54" s="4">
        <v>0.008903181692442244</v>
      </c>
      <c r="H54" s="4">
        <v>-0.010403414620653988</v>
      </c>
      <c r="I54" s="4">
        <v>0.03998630050780301</v>
      </c>
      <c r="J54" s="4">
        <v>-0.06688401385044432</v>
      </c>
      <c r="K54" s="4">
        <v>-0.01917915414123261</v>
      </c>
    </row>
    <row r="55">
      <c r="A55" s="2">
        <v>42916.0</v>
      </c>
      <c r="B55" s="4">
        <v>-0.00589954940842594</v>
      </c>
      <c r="C55" s="4">
        <v>-0.02191747761552953</v>
      </c>
      <c r="D55" s="4">
        <v>0.007738855863123585</v>
      </c>
      <c r="E55" s="4">
        <v>0.03135714953808361</v>
      </c>
      <c r="F55" s="4">
        <v>0.007521979328957984</v>
      </c>
      <c r="G55" s="4">
        <v>-0.0044276378593705625</v>
      </c>
      <c r="H55" s="4">
        <v>0.002364944894069666</v>
      </c>
      <c r="I55" s="4">
        <v>0.03730832166122128</v>
      </c>
      <c r="J55" s="4">
        <v>-0.014320999257057036</v>
      </c>
      <c r="K55" s="4">
        <v>-0.039725586623916176</v>
      </c>
    </row>
    <row r="56">
      <c r="A56" s="2">
        <v>42947.0</v>
      </c>
      <c r="B56" s="4">
        <v>0.0054466982623748664</v>
      </c>
      <c r="C56" s="4">
        <v>-0.01401372146740591</v>
      </c>
      <c r="D56" s="4">
        <v>0.035372376391934454</v>
      </c>
      <c r="E56" s="4">
        <v>0.05563223526175117</v>
      </c>
      <c r="F56" s="4">
        <v>-0.018915902085535077</v>
      </c>
      <c r="G56" s="4">
        <v>0.012827122799894</v>
      </c>
      <c r="H56" s="4">
        <v>-0.04395823118459331</v>
      </c>
      <c r="I56" s="4">
        <v>0.0394718257569402</v>
      </c>
      <c r="J56" s="4">
        <v>-0.025936325256145656</v>
      </c>
      <c r="K56" s="4">
        <v>-0.04592607847921475</v>
      </c>
    </row>
    <row r="57">
      <c r="A57" s="2">
        <v>42978.0</v>
      </c>
      <c r="B57" s="4">
        <v>-0.013588273247654221</v>
      </c>
      <c r="C57" s="4">
        <v>-0.021522994781019923</v>
      </c>
      <c r="D57" s="4">
        <v>-0.012870250040869708</v>
      </c>
      <c r="E57" s="4">
        <v>0.011327630405081437</v>
      </c>
      <c r="F57" s="4">
        <v>0.014782917190904772</v>
      </c>
      <c r="G57" s="4">
        <v>0.04087684812182714</v>
      </c>
      <c r="H57" s="4">
        <v>0.009244001232990526</v>
      </c>
      <c r="I57" s="4">
        <v>0.02247316525104596</v>
      </c>
      <c r="J57" s="4">
        <v>-0.03677856358511827</v>
      </c>
      <c r="K57" s="4">
        <v>-0.013944480774350522</v>
      </c>
    </row>
    <row r="58">
      <c r="A58" s="2">
        <v>43008.0</v>
      </c>
      <c r="B58" s="4">
        <v>0.0654871270894366</v>
      </c>
      <c r="C58" s="4">
        <v>-0.013320748719273762</v>
      </c>
      <c r="D58" s="4">
        <v>-0.04426756868603765</v>
      </c>
      <c r="E58" s="4">
        <v>-0.03940746815397551</v>
      </c>
      <c r="F58" s="4">
        <v>0.028165006963222515</v>
      </c>
      <c r="G58" s="4">
        <v>0.02202630189162682</v>
      </c>
      <c r="H58" s="4">
        <v>-0.010744954158395926</v>
      </c>
      <c r="I58" s="4">
        <v>0.05732665456174265</v>
      </c>
      <c r="J58" s="4">
        <v>-0.0019089883407107124</v>
      </c>
      <c r="K58" s="4">
        <v>-0.06335536244763496</v>
      </c>
    </row>
    <row r="59">
      <c r="A59" s="2">
        <v>43039.0</v>
      </c>
      <c r="B59" s="4">
        <v>-0.008763188433600494</v>
      </c>
      <c r="C59" s="4">
        <v>-0.022565367652253886</v>
      </c>
      <c r="D59" s="4">
        <v>-0.007075717178935452</v>
      </c>
      <c r="E59" s="4">
        <v>0.0013057822341810135</v>
      </c>
      <c r="F59" s="4">
        <v>0.0421541740918101</v>
      </c>
      <c r="G59" s="4">
        <v>-0.008644670032330763</v>
      </c>
      <c r="H59" s="4">
        <v>-0.0015494781807844458</v>
      </c>
      <c r="I59" s="4">
        <v>0.04014288968902588</v>
      </c>
      <c r="J59" s="4">
        <v>-0.009928465980271048</v>
      </c>
      <c r="K59" s="4">
        <v>-0.025075958789392533</v>
      </c>
    </row>
    <row r="60">
      <c r="A60" s="2">
        <v>43069.0</v>
      </c>
      <c r="B60" s="4">
        <v>-0.007544468812396151</v>
      </c>
      <c r="C60" s="4">
        <v>-0.024488606137456168</v>
      </c>
      <c r="D60" s="4">
        <v>0.004956119972987019</v>
      </c>
      <c r="E60" s="4">
        <v>0.012035931759484926</v>
      </c>
      <c r="F60" s="4">
        <v>0.029859827543139563</v>
      </c>
      <c r="G60" s="4">
        <v>0.007847108737803137</v>
      </c>
      <c r="H60" s="4">
        <v>0.0060065353410639595</v>
      </c>
      <c r="I60" s="4">
        <v>0.025054738563491635</v>
      </c>
      <c r="J60" s="4">
        <v>-0.012421245650616712</v>
      </c>
      <c r="K60" s="4">
        <v>-0.0413059413175012</v>
      </c>
    </row>
    <row r="61">
      <c r="A61" s="2">
        <v>43100.0</v>
      </c>
      <c r="B61" s="4">
        <v>-0.0022558351048230893</v>
      </c>
      <c r="C61" s="4">
        <v>-0.016708269206924517</v>
      </c>
      <c r="D61" s="4">
        <v>-0.0023714597270531623</v>
      </c>
      <c r="E61" s="4">
        <v>0.00923389773861062</v>
      </c>
      <c r="F61" s="4">
        <v>0.0403246790091391</v>
      </c>
      <c r="G61" s="4">
        <v>0.009353987748167595</v>
      </c>
      <c r="H61" s="4">
        <v>-0.010732307380931226</v>
      </c>
      <c r="I61" s="4">
        <v>0.028049768038355127</v>
      </c>
      <c r="J61" s="4">
        <v>-0.028723519420101915</v>
      </c>
      <c r="K61" s="4">
        <v>-0.02617094148931216</v>
      </c>
    </row>
    <row r="62">
      <c r="A62" s="2">
        <v>43131.0</v>
      </c>
      <c r="B62" s="4">
        <v>0.027738965220330185</v>
      </c>
      <c r="C62" s="4">
        <v>0.015181191926571148</v>
      </c>
      <c r="D62" s="4">
        <v>-0.03962836961760996</v>
      </c>
      <c r="E62" s="4">
        <v>0.010001949497490932</v>
      </c>
      <c r="F62" s="4">
        <v>0.04397336316313297</v>
      </c>
      <c r="G62" s="4">
        <v>0.05967977238732312</v>
      </c>
      <c r="H62" s="4">
        <v>-0.020479465449250726</v>
      </c>
      <c r="I62" s="4">
        <v>-9.493793344659366E-4</v>
      </c>
      <c r="J62" s="4">
        <v>0.003673543903518516</v>
      </c>
      <c r="K62" s="4">
        <v>-0.09919157169704</v>
      </c>
    </row>
    <row r="63">
      <c r="A63" s="2">
        <v>43159.0</v>
      </c>
      <c r="B63" s="4">
        <v>-0.029895745106276767</v>
      </c>
      <c r="C63" s="4">
        <v>-0.01931160076044075</v>
      </c>
      <c r="D63" s="10">
        <v>-0.0036165253238098</v>
      </c>
      <c r="E63" s="4">
        <v>0.010125803696204645</v>
      </c>
      <c r="F63" s="4">
        <v>0.0194060430360803</v>
      </c>
      <c r="G63" s="4">
        <v>0.0347921923741508</v>
      </c>
      <c r="H63" s="4">
        <v>-0.01099070121557457</v>
      </c>
      <c r="I63" s="4">
        <v>0.0366569056794627</v>
      </c>
      <c r="J63" s="4">
        <v>-0.026455737068108148</v>
      </c>
      <c r="K63" s="4">
        <v>-0.01071063548610217</v>
      </c>
    </row>
    <row r="64">
      <c r="A64" s="2">
        <v>43190.0</v>
      </c>
      <c r="B64" s="4">
        <v>0.013450726409526216</v>
      </c>
      <c r="C64" s="4">
        <v>-0.06082940458741166</v>
      </c>
      <c r="D64" s="4">
        <v>-0.05783401869520859</v>
      </c>
      <c r="E64" s="4">
        <v>0.0808565781231769</v>
      </c>
      <c r="F64" s="4">
        <v>-0.022077879002769175</v>
      </c>
      <c r="G64" s="4">
        <v>0.06450244535455836</v>
      </c>
      <c r="H64" s="10">
        <v>-0.04279978332293539</v>
      </c>
      <c r="I64" s="4">
        <v>0.03048683349769013</v>
      </c>
      <c r="J64" s="4">
        <v>0.029407970583092555</v>
      </c>
      <c r="K64" s="4">
        <v>-0.035163467978417025</v>
      </c>
    </row>
    <row r="65">
      <c r="A65" s="2">
        <v>43220.0</v>
      </c>
      <c r="B65" s="4">
        <v>-4.1117135951529335E-4</v>
      </c>
      <c r="C65" s="4">
        <v>-0.012008141672791307</v>
      </c>
      <c r="D65" s="4">
        <v>-0.09164668753663323</v>
      </c>
      <c r="E65" s="4">
        <v>0.04785485111571975</v>
      </c>
      <c r="F65" s="4">
        <v>0.050390694340351025</v>
      </c>
      <c r="G65" s="4">
        <v>0.021771957845424968</v>
      </c>
      <c r="H65" s="4">
        <v>-0.051102353622489084</v>
      </c>
      <c r="I65" s="4">
        <v>0.040111047433455414</v>
      </c>
      <c r="J65" s="4">
        <v>6.326786420360054E-4</v>
      </c>
      <c r="K65" s="4">
        <v>-0.005592875970584409</v>
      </c>
    </row>
    <row r="66">
      <c r="A66" s="2">
        <v>43251.0</v>
      </c>
      <c r="B66" s="4">
        <v>-0.009496726526643252</v>
      </c>
      <c r="C66" s="4">
        <v>-0.023108558319587934</v>
      </c>
      <c r="D66" s="4">
        <v>-0.009997280033236577</v>
      </c>
      <c r="E66" s="4">
        <v>0.012147794270022057</v>
      </c>
      <c r="F66" s="4">
        <v>0.04871809889274865</v>
      </c>
      <c r="G66" s="4">
        <v>-0.0022960959442159244</v>
      </c>
      <c r="H66" s="4">
        <v>-0.017664027483084564</v>
      </c>
      <c r="I66" s="4">
        <v>0.02535999581820997</v>
      </c>
      <c r="J66" s="4">
        <v>0.003248598875989329</v>
      </c>
      <c r="K66" s="4">
        <v>-0.026911799762064967</v>
      </c>
    </row>
    <row r="67">
      <c r="A67" s="2">
        <v>43281.0</v>
      </c>
      <c r="B67" s="4">
        <v>-0.04076705686835544</v>
      </c>
      <c r="C67" s="4">
        <v>-0.024528883152870593</v>
      </c>
      <c r="D67" s="4">
        <v>0.004015624468905567</v>
      </c>
      <c r="E67" s="4">
        <v>0.03630481258991794</v>
      </c>
      <c r="F67" s="4">
        <v>0.04245988426975836</v>
      </c>
      <c r="G67" s="4">
        <v>-0.0033600496257523834</v>
      </c>
      <c r="H67" s="4">
        <v>-0.011404612414039051</v>
      </c>
      <c r="I67" s="4">
        <v>0.007893701391241395</v>
      </c>
      <c r="J67" s="4">
        <v>0.015623949912575257</v>
      </c>
      <c r="K67" s="4">
        <v>-0.026237370571381074</v>
      </c>
    </row>
    <row r="68">
      <c r="A68" s="2">
        <v>43312.0</v>
      </c>
      <c r="B68" s="4">
        <v>-0.0334591883756784</v>
      </c>
      <c r="C68" s="4">
        <v>-0.0075228881198771795</v>
      </c>
      <c r="D68" s="4">
        <v>-0.01172069323030963</v>
      </c>
      <c r="E68" s="4">
        <v>0.006341177372825572</v>
      </c>
      <c r="F68" s="4">
        <v>0.023550277190612045</v>
      </c>
      <c r="G68" s="4">
        <v>0.01369128939024805</v>
      </c>
      <c r="H68" s="4">
        <v>-0.033911744201578255</v>
      </c>
      <c r="I68" s="4">
        <v>0.05980021143055713</v>
      </c>
      <c r="J68" s="4">
        <v>-0.007219226540709226</v>
      </c>
      <c r="K68" s="4">
        <v>-0.009549215267172036</v>
      </c>
    </row>
    <row r="69">
      <c r="A69" s="2">
        <v>43343.0</v>
      </c>
      <c r="B69" s="4">
        <v>-0.022685784210029133</v>
      </c>
      <c r="C69" s="4">
        <v>-0.01708374382243733</v>
      </c>
      <c r="D69" s="4">
        <v>-0.011089884247931883</v>
      </c>
      <c r="E69" s="4">
        <v>0.006546402057932256</v>
      </c>
      <c r="F69" s="4">
        <v>0.04779457705041289</v>
      </c>
      <c r="G69" s="4">
        <v>0.014119869297353793</v>
      </c>
      <c r="H69" s="4">
        <v>-0.017403769537689528</v>
      </c>
      <c r="I69" s="4">
        <v>0.020204274125218784</v>
      </c>
      <c r="J69" s="4">
        <v>0.002182765636746554</v>
      </c>
      <c r="K69" s="4">
        <v>-0.02258470634957641</v>
      </c>
    </row>
    <row r="70">
      <c r="A70" s="2">
        <v>43373.0</v>
      </c>
      <c r="B70" s="4">
        <v>-0.011271246450206893</v>
      </c>
      <c r="C70" s="4">
        <v>-0.020193677131098247</v>
      </c>
      <c r="D70" s="4">
        <v>-0.021181504433289176</v>
      </c>
      <c r="E70" s="4">
        <v>0.022083141476517545</v>
      </c>
      <c r="F70" s="4">
        <v>0.04760941234204489</v>
      </c>
      <c r="G70" s="4">
        <v>-0.016877675244313998</v>
      </c>
      <c r="H70" s="4">
        <v>0.005197075376962568</v>
      </c>
      <c r="I70" s="4">
        <v>0.01827676525746819</v>
      </c>
      <c r="J70" s="4">
        <v>0.0066817556019542505</v>
      </c>
      <c r="K70" s="4">
        <v>-0.03032404679603911</v>
      </c>
    </row>
    <row r="71">
      <c r="A71" s="2">
        <v>43404.0</v>
      </c>
      <c r="B71" s="4">
        <v>-0.036671332287412074</v>
      </c>
      <c r="C71" s="4">
        <v>-0.006585821083255972</v>
      </c>
      <c r="D71" s="4">
        <v>-0.022136950371269108</v>
      </c>
      <c r="E71" s="4">
        <v>9.177911145667251E-4</v>
      </c>
      <c r="F71" s="4">
        <v>0.03343152639517034</v>
      </c>
      <c r="G71" s="4">
        <v>0.06612878245087281</v>
      </c>
      <c r="H71" s="4">
        <v>-0.031209935530361558</v>
      </c>
      <c r="I71" s="4">
        <v>0.007091268103804094</v>
      </c>
      <c r="J71" s="4">
        <v>-0.017805851794139356</v>
      </c>
      <c r="K71" s="4">
        <v>0.006840522638031836</v>
      </c>
    </row>
    <row r="72">
      <c r="A72" s="2">
        <v>43434.0</v>
      </c>
      <c r="B72" s="4">
        <v>0.022544484709955438</v>
      </c>
      <c r="C72" s="4">
        <v>-0.05770725888915191</v>
      </c>
      <c r="D72" s="4">
        <v>-0.011073460845940278</v>
      </c>
      <c r="E72" s="4">
        <v>0.03515339994995803</v>
      </c>
      <c r="F72" s="4">
        <v>0.06254553762898218</v>
      </c>
      <c r="G72" s="4">
        <v>-0.01708199525581298</v>
      </c>
      <c r="H72" s="4">
        <v>0.009832617558105178</v>
      </c>
      <c r="I72" s="4">
        <v>-0.020316685093220425</v>
      </c>
      <c r="J72" s="4">
        <v>-0.014230212854122773</v>
      </c>
      <c r="K72" s="4">
        <v>-0.009666427299632468</v>
      </c>
    </row>
    <row r="73">
      <c r="A73" s="2">
        <v>43465.0</v>
      </c>
      <c r="B73" s="4">
        <v>-0.05104486070111628</v>
      </c>
      <c r="C73" s="4">
        <v>-0.0038667408334933785</v>
      </c>
      <c r="D73" s="4">
        <v>-0.041401939036902306</v>
      </c>
      <c r="E73" s="4">
        <v>0.009310959327078795</v>
      </c>
      <c r="F73" s="4">
        <v>0.03226783017248097</v>
      </c>
      <c r="G73" s="4">
        <v>0.054566205395925486</v>
      </c>
      <c r="H73" s="4">
        <v>-0.022381763853136165</v>
      </c>
      <c r="I73" s="4">
        <v>0.016150730722338188</v>
      </c>
      <c r="J73" s="4">
        <v>-0.015206693068788014</v>
      </c>
      <c r="K73" s="4">
        <v>0.02160627233469949</v>
      </c>
    </row>
    <row r="74">
      <c r="A74" s="2">
        <v>43496.0</v>
      </c>
      <c r="B74" s="4">
        <v>-0.011721947160479775</v>
      </c>
      <c r="C74" s="4">
        <v>-0.025852578961922806</v>
      </c>
      <c r="D74" s="4">
        <v>-0.03571374434965484</v>
      </c>
      <c r="E74" s="4">
        <v>0.0132607996313692</v>
      </c>
      <c r="F74" s="4">
        <v>0.05204738205555062</v>
      </c>
      <c r="G74" s="4">
        <v>0.041117882465646766</v>
      </c>
      <c r="H74" s="4">
        <v>-0.04163561389685084</v>
      </c>
      <c r="I74" s="4">
        <v>0.010150154552944166</v>
      </c>
      <c r="J74" s="4">
        <v>0.0344264887763908</v>
      </c>
      <c r="K74" s="4">
        <v>-0.03607882274098779</v>
      </c>
    </row>
    <row r="75">
      <c r="A75" s="2">
        <v>43524.0</v>
      </c>
      <c r="B75" s="4">
        <v>-0.038759399762350676</v>
      </c>
      <c r="C75" s="4">
        <v>-0.023655670528828047</v>
      </c>
      <c r="D75" s="4">
        <v>-0.003924864844005457</v>
      </c>
      <c r="E75" s="4">
        <v>0.03271579545513495</v>
      </c>
      <c r="F75" s="4">
        <v>0.028674441513838037</v>
      </c>
      <c r="G75" s="4">
        <v>0.014335389472498461</v>
      </c>
      <c r="H75" s="4">
        <v>-0.012799927071414094</v>
      </c>
      <c r="I75" s="4">
        <v>0.0323235348528436</v>
      </c>
      <c r="J75" s="4">
        <v>-0.005125803312092634</v>
      </c>
      <c r="K75" s="4">
        <v>-0.023783495567159012</v>
      </c>
    </row>
    <row r="76">
      <c r="A76" s="2">
        <v>43555.0</v>
      </c>
      <c r="B76" s="4">
        <v>-0.04143664828142982</v>
      </c>
      <c r="C76" s="4">
        <v>-0.029746606382015102</v>
      </c>
      <c r="D76" s="4">
        <v>-0.009287580721236515</v>
      </c>
      <c r="E76" s="10">
        <v>0.030524077404280477</v>
      </c>
      <c r="F76" s="4">
        <v>0.01218641791744133</v>
      </c>
      <c r="G76" s="4">
        <v>0.0310701887741193</v>
      </c>
      <c r="H76" s="4">
        <v>7.959118137013955E-4</v>
      </c>
      <c r="I76" s="4">
        <v>0.04047031064811907</v>
      </c>
      <c r="J76" s="4">
        <v>-0.024696362798947148</v>
      </c>
      <c r="K76" s="4">
        <v>-0.009879708036722935</v>
      </c>
    </row>
    <row r="77">
      <c r="A77" s="2">
        <v>43585.0</v>
      </c>
      <c r="B77" s="4">
        <v>-0.0036757835922568505</v>
      </c>
      <c r="C77" s="4">
        <v>-0.01849209453483412</v>
      </c>
      <c r="D77" s="4">
        <v>-0.02035701229885255</v>
      </c>
      <c r="E77" s="4">
        <v>-0.014050950225385467</v>
      </c>
      <c r="F77" s="4">
        <v>0.04402163483130478</v>
      </c>
      <c r="G77" s="4">
        <v>0.03613728945805787</v>
      </c>
      <c r="H77" s="4">
        <v>-0.01910473655922044</v>
      </c>
      <c r="I77" s="4">
        <v>0.034215623598328464</v>
      </c>
      <c r="J77" s="4">
        <v>-0.008449074027839216</v>
      </c>
      <c r="K77" s="4">
        <v>-0.03024489664930248</v>
      </c>
    </row>
    <row r="78">
      <c r="A78" s="2">
        <v>43616.0</v>
      </c>
      <c r="B78" s="4">
        <v>-0.048482768459735266</v>
      </c>
      <c r="C78" s="4">
        <v>-0.011549653715739173</v>
      </c>
      <c r="D78" s="10">
        <v>-0.009483711966568263</v>
      </c>
      <c r="E78" s="4">
        <v>0.011944016622775647</v>
      </c>
      <c r="F78" s="4">
        <v>0.04174396863012148</v>
      </c>
      <c r="G78" s="4">
        <v>0.025654795705223887</v>
      </c>
      <c r="H78" s="4">
        <v>0.005357494897243242</v>
      </c>
      <c r="I78" s="4">
        <v>0.011033192280541561</v>
      </c>
      <c r="J78" s="4">
        <v>-0.01636350848464823</v>
      </c>
      <c r="K78" s="4">
        <v>-0.009853825710452383</v>
      </c>
    </row>
    <row r="79">
      <c r="A79" s="2">
        <v>43646.0</v>
      </c>
      <c r="B79" s="4">
        <v>-0.021797872878097556</v>
      </c>
      <c r="C79" s="4">
        <v>0.01246899302640984</v>
      </c>
      <c r="D79" s="4">
        <v>-0.03584968122694148</v>
      </c>
      <c r="E79" s="4">
        <v>-0.0018327001622115138</v>
      </c>
      <c r="F79" s="4">
        <v>0.037922609828271836</v>
      </c>
      <c r="G79" s="4">
        <v>0.0763673831123046</v>
      </c>
      <c r="H79" s="4">
        <v>-0.035156482291334994</v>
      </c>
      <c r="I79" s="4">
        <v>0.031685149580802374</v>
      </c>
      <c r="J79" s="4">
        <v>-0.0158497485850885</v>
      </c>
      <c r="K79" s="4">
        <v>-0.04795765075001731</v>
      </c>
    </row>
    <row r="80">
      <c r="A80" s="2">
        <v>43677.0</v>
      </c>
      <c r="B80" s="4">
        <v>-0.03755130409338238</v>
      </c>
      <c r="C80" s="4">
        <v>-0.015748683264591966</v>
      </c>
      <c r="D80" s="4">
        <v>-0.006199681319037346</v>
      </c>
      <c r="E80" s="4">
        <v>0.023238221710057905</v>
      </c>
      <c r="F80" s="4">
        <v>0.03302510928180631</v>
      </c>
      <c r="G80" s="4">
        <v>0.018191385814359456</v>
      </c>
      <c r="H80" s="4">
        <v>-0.014261734785560322</v>
      </c>
      <c r="I80" s="4">
        <v>0.038088684863691845</v>
      </c>
      <c r="J80" s="4">
        <v>-0.010849410902891089</v>
      </c>
      <c r="K80" s="4">
        <v>-0.027932587516022234</v>
      </c>
    </row>
    <row r="81">
      <c r="A81" s="2">
        <v>43708.0</v>
      </c>
      <c r="B81" s="4">
        <v>-0.04177553132815826</v>
      </c>
      <c r="C81" s="4">
        <v>-0.008931989169031936</v>
      </c>
      <c r="D81" s="4">
        <v>-0.013832474882454341</v>
      </c>
      <c r="E81" s="4">
        <v>0.0061716612946489694</v>
      </c>
      <c r="F81" s="4">
        <v>0.053695456599199776</v>
      </c>
      <c r="G81" s="4">
        <v>-7.578414715665722E-4</v>
      </c>
      <c r="H81" s="4">
        <v>0.006046894686528294</v>
      </c>
      <c r="I81" s="4">
        <v>0.019226977924479995</v>
      </c>
      <c r="J81" s="4">
        <v>-0.002761718186445559</v>
      </c>
      <c r="K81" s="4">
        <v>-0.01708143524981921</v>
      </c>
    </row>
    <row r="82">
      <c r="A82" s="2">
        <v>43738.0</v>
      </c>
      <c r="B82" s="4">
        <v>-0.0365351914984884</v>
      </c>
      <c r="C82" s="4">
        <v>0.03222135738578717</v>
      </c>
      <c r="D82" s="4">
        <v>-0.032223520458091494</v>
      </c>
      <c r="E82" s="4">
        <v>0.010421795665996714</v>
      </c>
      <c r="F82" s="4">
        <v>0.06923731264782419</v>
      </c>
      <c r="G82" s="4">
        <v>0.022652315406127412</v>
      </c>
      <c r="H82" s="4">
        <v>-0.08737922030207493</v>
      </c>
      <c r="I82" s="4">
        <v>0.018832725446003347</v>
      </c>
      <c r="J82" s="4">
        <v>-0.012480522729321942</v>
      </c>
      <c r="K82" s="4">
        <v>0.01525294843623806</v>
      </c>
    </row>
    <row r="83">
      <c r="A83" s="2">
        <v>43769.0</v>
      </c>
      <c r="B83" s="4">
        <v>-0.00681998228946917</v>
      </c>
      <c r="C83" s="4">
        <v>-0.0032217508459663597</v>
      </c>
      <c r="D83" s="10">
        <v>-0.012833954131841357</v>
      </c>
      <c r="E83" s="4">
        <v>-0.02225824198970254</v>
      </c>
      <c r="F83" s="4">
        <v>0.05966534519279246</v>
      </c>
      <c r="G83" s="4">
        <v>-0.03940301028947106</v>
      </c>
      <c r="H83" s="4">
        <v>0.00562767845260097</v>
      </c>
      <c r="I83" s="4">
        <v>0.03336384264026757</v>
      </c>
      <c r="J83" s="4">
        <v>-0.012626437758695555</v>
      </c>
      <c r="K83" s="4">
        <v>-0.0014934891614439142</v>
      </c>
    </row>
    <row r="84">
      <c r="A84" s="2">
        <v>43799.0</v>
      </c>
      <c r="B84" s="4">
        <v>-0.005086983043258723</v>
      </c>
      <c r="C84" s="4">
        <v>-0.023784439648251558</v>
      </c>
      <c r="D84" s="4">
        <v>-0.017132410933228398</v>
      </c>
      <c r="E84" s="4">
        <v>0.005251598544505245</v>
      </c>
      <c r="F84" s="4">
        <v>0.03685622605579142</v>
      </c>
      <c r="G84" s="4">
        <v>0.01227698970738929</v>
      </c>
      <c r="H84" s="4">
        <v>-0.022251671027865363</v>
      </c>
      <c r="I84" s="4">
        <v>0.05531515496899157</v>
      </c>
      <c r="J84" s="4">
        <v>0.0044724253710084145</v>
      </c>
      <c r="K84" s="4">
        <v>-0.04591689023612523</v>
      </c>
    </row>
    <row r="85">
      <c r="A85" s="2">
        <v>43830.0</v>
      </c>
      <c r="B85" s="4">
        <v>0.025849280887579394</v>
      </c>
      <c r="C85" s="4">
        <v>0.0062559536686715095</v>
      </c>
      <c r="D85" s="4">
        <v>-0.029330419379923204</v>
      </c>
      <c r="E85" s="4">
        <v>0.020298623040154846</v>
      </c>
      <c r="F85" s="4">
        <v>0.0893721396092695</v>
      </c>
      <c r="G85" s="4">
        <v>0.027267332476090114</v>
      </c>
      <c r="H85" s="4">
        <v>-0.04256402903089579</v>
      </c>
      <c r="I85" s="4">
        <v>-0.007366007471070535</v>
      </c>
      <c r="J85" s="4">
        <v>-0.03526698273786287</v>
      </c>
      <c r="K85" s="4">
        <v>-0.054515891062012926</v>
      </c>
    </row>
    <row r="86">
      <c r="A86" s="2">
        <v>43861.0</v>
      </c>
      <c r="B86" s="4">
        <v>-0.053402904619886955</v>
      </c>
      <c r="C86" s="4">
        <v>-0.027628174567218895</v>
      </c>
      <c r="D86" s="4">
        <v>-0.002473215493074726</v>
      </c>
      <c r="E86" s="4">
        <v>0.005440484561431253</v>
      </c>
      <c r="F86" s="4">
        <v>0.05060053416682737</v>
      </c>
      <c r="G86" s="4">
        <v>0.02621791803386407</v>
      </c>
      <c r="H86" s="4">
        <v>-0.013804237812139946</v>
      </c>
      <c r="I86" s="4">
        <v>0.019707581357341353</v>
      </c>
      <c r="J86" s="4">
        <v>0.01260272095920355</v>
      </c>
      <c r="K86" s="4">
        <v>-0.017260706342990595</v>
      </c>
    </row>
    <row r="87">
      <c r="A87" s="2">
        <v>43890.0</v>
      </c>
      <c r="B87" s="4">
        <v>-0.045582156604885994</v>
      </c>
      <c r="C87" s="4">
        <v>-0.02341597310621303</v>
      </c>
      <c r="D87" s="4">
        <v>-0.022057621647309553</v>
      </c>
      <c r="E87" s="4">
        <v>0.014471095550567243</v>
      </c>
      <c r="F87" s="4">
        <v>0.03364592342545943</v>
      </c>
      <c r="G87" s="4">
        <v>0.08661854335823381</v>
      </c>
      <c r="H87" s="4">
        <v>-0.029454281151981086</v>
      </c>
      <c r="I87" s="4">
        <v>0.0024381760147028867</v>
      </c>
      <c r="J87" s="4">
        <v>0.0017081852218047901</v>
      </c>
      <c r="K87" s="4">
        <v>-0.018371891060378367</v>
      </c>
    </row>
    <row r="88">
      <c r="A88" s="2">
        <v>43921.0</v>
      </c>
      <c r="B88" s="4">
        <v>-0.007685235265284913</v>
      </c>
      <c r="C88" s="4">
        <v>0.006339354769661391</v>
      </c>
      <c r="D88" s="4">
        <v>-0.002086099568184637</v>
      </c>
      <c r="E88" s="4">
        <v>0.013726551140569355</v>
      </c>
      <c r="F88" s="4">
        <v>0.055375415877601836</v>
      </c>
      <c r="G88" s="4">
        <v>-0.019997891560674125</v>
      </c>
      <c r="H88" s="4">
        <v>-0.028242806134065965</v>
      </c>
      <c r="I88" s="4">
        <v>0.038768302121065114</v>
      </c>
      <c r="J88" s="4">
        <v>-0.01253038316233199</v>
      </c>
      <c r="K88" s="4">
        <v>-0.043667208734508745</v>
      </c>
    </row>
    <row r="89">
      <c r="A89" s="2">
        <v>43951.0</v>
      </c>
      <c r="B89" s="4">
        <v>-0.010490510555255633</v>
      </c>
      <c r="C89" s="4">
        <v>-0.008973689468880339</v>
      </c>
      <c r="D89" s="4">
        <v>-0.005922649733722727</v>
      </c>
      <c r="E89" s="4">
        <v>-0.0022814896780465467</v>
      </c>
      <c r="F89" s="4">
        <v>0.04871242940540874</v>
      </c>
      <c r="G89" s="4">
        <v>-0.004530847656687424</v>
      </c>
      <c r="H89" s="4">
        <v>-0.03603019192219775</v>
      </c>
      <c r="I89" s="4">
        <v>0.050952032438910576</v>
      </c>
      <c r="J89" s="4">
        <v>-0.0019046068473965929</v>
      </c>
      <c r="K89" s="4">
        <v>-0.02953047574687525</v>
      </c>
    </row>
    <row r="90">
      <c r="A90" s="2">
        <v>43982.0</v>
      </c>
      <c r="B90" s="4">
        <v>-0.015750350654259206</v>
      </c>
      <c r="C90" s="4">
        <v>-0.002501972675370807</v>
      </c>
      <c r="D90" s="4">
        <v>0.017671097070856335</v>
      </c>
      <c r="E90" s="4">
        <v>0.0036923254800504796</v>
      </c>
      <c r="F90" s="4">
        <v>0.041885476841964496</v>
      </c>
      <c r="G90" s="4">
        <v>-0.02187911818657857</v>
      </c>
      <c r="H90" s="4">
        <v>-0.0312210706694287</v>
      </c>
      <c r="I90" s="4">
        <v>0.046660173283248674</v>
      </c>
      <c r="J90" s="4">
        <v>-0.003329019053231565</v>
      </c>
      <c r="K90" s="4">
        <v>-0.03522754167326954</v>
      </c>
    </row>
    <row r="91">
      <c r="A91" s="2">
        <v>44012.0</v>
      </c>
      <c r="B91" s="4">
        <v>-0.0178078948632079</v>
      </c>
      <c r="C91" s="4">
        <v>0.027851982606662263</v>
      </c>
      <c r="D91" s="4">
        <v>-0.010956778704847524</v>
      </c>
      <c r="E91" s="4">
        <v>-0.022750529865694438</v>
      </c>
      <c r="F91" s="4">
        <v>0.05146809022676638</v>
      </c>
      <c r="G91" s="4">
        <v>-0.017061344439233638</v>
      </c>
      <c r="H91" s="4">
        <v>-0.08334450706469038</v>
      </c>
      <c r="I91" s="4">
        <v>0.05366090043574285</v>
      </c>
      <c r="J91" s="4">
        <v>0.01911662444605707</v>
      </c>
      <c r="K91" s="4">
        <v>-1.7654277755460007E-4</v>
      </c>
    </row>
    <row r="92">
      <c r="A92" s="2">
        <v>44043.0</v>
      </c>
      <c r="B92" s="4">
        <v>2.2524137174026278E-4</v>
      </c>
      <c r="C92" s="4">
        <v>-0.022407943067064506</v>
      </c>
      <c r="D92" s="10">
        <v>0.00764892167185269</v>
      </c>
      <c r="E92" s="4">
        <v>-0.0075497921799286515</v>
      </c>
      <c r="F92" s="4">
        <v>0.031098730851982555</v>
      </c>
      <c r="G92" s="4">
        <v>0.01644641140633802</v>
      </c>
      <c r="H92" s="4">
        <v>-0.023597409129661132</v>
      </c>
      <c r="I92" s="4">
        <v>0.04685451496842781</v>
      </c>
      <c r="J92" s="4">
        <v>0.0031032733903720473</v>
      </c>
      <c r="K92" s="4">
        <v>-0.05182194895630769</v>
      </c>
    </row>
    <row r="93">
      <c r="A93" s="2">
        <v>44074.0</v>
      </c>
      <c r="B93" s="4">
        <v>-0.0032852308316139076</v>
      </c>
      <c r="C93" s="4">
        <v>-7.249111430009939E-4</v>
      </c>
      <c r="D93" s="4">
        <v>0.009016971067896862</v>
      </c>
      <c r="E93" s="4">
        <v>-0.011559951553624152</v>
      </c>
      <c r="F93" s="4">
        <v>0.04998510349908029</v>
      </c>
      <c r="G93" s="4">
        <v>-0.018560991339074615</v>
      </c>
      <c r="H93" s="4">
        <v>-0.02299262116463604</v>
      </c>
      <c r="I93" s="4">
        <v>0.022830981321960767</v>
      </c>
      <c r="J93" s="4">
        <v>0.02249875785283294</v>
      </c>
      <c r="K93" s="4">
        <v>-0.04720810747143916</v>
      </c>
    </row>
    <row r="94">
      <c r="A94" s="2">
        <v>44104.0</v>
      </c>
      <c r="B94" s="4">
        <v>0.031168028560498322</v>
      </c>
      <c r="C94" s="4">
        <v>0.027760487352427553</v>
      </c>
      <c r="D94" s="10">
        <v>-0.013293750118423684</v>
      </c>
      <c r="E94" s="4">
        <v>-0.02573422733023342</v>
      </c>
      <c r="F94" s="4">
        <v>0.06311998315102928</v>
      </c>
      <c r="G94" s="4">
        <v>-0.051782267667970436</v>
      </c>
      <c r="H94" s="4">
        <v>-0.035360565769613966</v>
      </c>
      <c r="I94" s="4">
        <v>-0.006174015577708752</v>
      </c>
      <c r="J94" s="4">
        <v>-0.007276248719931953</v>
      </c>
      <c r="K94" s="4">
        <v>0.017572576081227306</v>
      </c>
    </row>
    <row r="95">
      <c r="A95" s="2">
        <v>44135.0</v>
      </c>
      <c r="B95" s="4">
        <v>-0.030250333460046443</v>
      </c>
      <c r="C95" s="4">
        <v>0.00685534914495118</v>
      </c>
      <c r="D95" s="4">
        <v>0.003770943657864703</v>
      </c>
      <c r="E95" s="4">
        <v>0.04053538497524929</v>
      </c>
      <c r="F95" s="4">
        <v>0.06366205681264221</v>
      </c>
      <c r="G95" s="4">
        <v>-0.02219579949515439</v>
      </c>
      <c r="H95" s="4">
        <v>-0.04565633955176402</v>
      </c>
      <c r="I95" s="4">
        <v>0.005409931836138245</v>
      </c>
      <c r="J95" s="4">
        <v>0.007092527233225317</v>
      </c>
      <c r="K95" s="4">
        <v>-0.02922372115310616</v>
      </c>
    </row>
    <row r="96">
      <c r="A96" s="2">
        <v>44165.0</v>
      </c>
      <c r="B96" s="4">
        <v>0.012603792400971859</v>
      </c>
      <c r="C96" s="4">
        <v>0.01968454141685349</v>
      </c>
      <c r="D96" s="4">
        <v>-0.007704435423978181</v>
      </c>
      <c r="E96" s="4">
        <v>-0.043106563470138866</v>
      </c>
      <c r="F96" s="4">
        <v>0.06417267417120504</v>
      </c>
      <c r="G96" s="4">
        <v>0.011417380128699662</v>
      </c>
      <c r="H96" s="4">
        <v>-0.028635012001229105</v>
      </c>
      <c r="I96" s="4">
        <v>-0.020751744268583838</v>
      </c>
      <c r="J96" s="4">
        <v>0.04740495516859269</v>
      </c>
      <c r="K96" s="4">
        <v>-0.055085588742352594</v>
      </c>
    </row>
    <row r="97">
      <c r="A97" s="2">
        <v>44196.0</v>
      </c>
      <c r="B97" s="4">
        <v>-0.008581594191004125</v>
      </c>
      <c r="C97" s="4">
        <v>0.003595044344356079</v>
      </c>
      <c r="D97" s="4">
        <v>0.011893443019141513</v>
      </c>
      <c r="E97" s="4">
        <v>-0.00317381784031761</v>
      </c>
      <c r="F97" s="4">
        <v>0.043535989346229764</v>
      </c>
      <c r="G97" s="4">
        <v>-0.004389433777360144</v>
      </c>
      <c r="H97" s="4">
        <v>-0.03924812308072088</v>
      </c>
      <c r="I97" s="4">
        <v>0.0232059285672607</v>
      </c>
      <c r="J97" s="4">
        <v>8.237410933724426E-4</v>
      </c>
      <c r="K97" s="4">
        <v>-0.027661177263485066</v>
      </c>
    </row>
    <row r="98">
      <c r="A98" s="2">
        <v>44227.0</v>
      </c>
      <c r="B98" s="4">
        <v>-0.015925943815831584</v>
      </c>
      <c r="C98" s="4">
        <v>-5.688658133801522E-4</v>
      </c>
      <c r="D98" s="4">
        <v>0.013409062695289214</v>
      </c>
      <c r="E98" s="4">
        <v>-0.0020236024388952537</v>
      </c>
      <c r="F98" s="4">
        <v>0.04065609612541016</v>
      </c>
      <c r="G98" s="4">
        <v>-0.012488615108247338</v>
      </c>
      <c r="H98" s="4">
        <v>-0.03521832429169892</v>
      </c>
      <c r="I98" s="4">
        <v>0.025338678267192227</v>
      </c>
      <c r="J98" s="4">
        <v>0.008572120183874689</v>
      </c>
      <c r="K98" s="4">
        <v>-0.02175060580371303</v>
      </c>
    </row>
    <row r="99">
      <c r="A99" s="2">
        <v>44255.0</v>
      </c>
      <c r="B99" s="4">
        <v>0.028046568337157383</v>
      </c>
      <c r="C99" s="4">
        <v>-0.038361570116182755</v>
      </c>
      <c r="D99" s="4">
        <v>-0.03685906961335228</v>
      </c>
      <c r="E99" s="4">
        <v>-0.009284841171961706</v>
      </c>
      <c r="F99" s="4">
        <v>0.030211522648485877</v>
      </c>
      <c r="G99" s="4">
        <v>0.020387850974858936</v>
      </c>
      <c r="H99" s="4">
        <v>-0.03851198725268582</v>
      </c>
      <c r="I99" s="4">
        <v>0.03268275071981752</v>
      </c>
      <c r="J99" s="4">
        <v>0.043726126271936096</v>
      </c>
      <c r="K99" s="4">
        <v>-0.03203735127004815</v>
      </c>
    </row>
    <row r="100">
      <c r="A100" s="2">
        <v>44286.0</v>
      </c>
      <c r="B100" s="4">
        <v>-0.0016608443675998521</v>
      </c>
      <c r="C100" s="4">
        <v>0.03678445941409354</v>
      </c>
      <c r="D100" s="4">
        <v>-0.038990320191232136</v>
      </c>
      <c r="E100" s="4">
        <v>-0.0055332984413318685</v>
      </c>
      <c r="F100" s="4">
        <v>-0.01008267202983435</v>
      </c>
      <c r="G100" s="4">
        <v>0.0035983231819231914</v>
      </c>
      <c r="H100" s="4">
        <v>-0.06715517552656038</v>
      </c>
      <c r="I100" s="4">
        <v>0.08997784850749746</v>
      </c>
      <c r="J100" s="4">
        <v>0.008509561474082515</v>
      </c>
      <c r="K100" s="4">
        <v>-0.015447880917788797</v>
      </c>
    </row>
    <row r="101">
      <c r="A101" s="2">
        <v>44316.0</v>
      </c>
      <c r="B101" s="4">
        <v>-0.023811601774413917</v>
      </c>
      <c r="C101" s="4">
        <v>0.02056755559262442</v>
      </c>
      <c r="D101" s="4">
        <v>-0.031718121910937744</v>
      </c>
      <c r="E101" s="4">
        <v>0.027724484295615293</v>
      </c>
      <c r="F101" s="4">
        <v>0.019070460391473858</v>
      </c>
      <c r="G101" s="4">
        <v>0.048617036203019534</v>
      </c>
      <c r="H101" s="4">
        <v>-0.05178311812845046</v>
      </c>
      <c r="I101" s="4">
        <v>0.045515787765238125</v>
      </c>
      <c r="J101" s="4">
        <v>-0.002628809278864081</v>
      </c>
      <c r="K101" s="4">
        <v>-0.051553672814090776</v>
      </c>
    </row>
    <row r="102">
      <c r="A102" s="2">
        <v>44347.0</v>
      </c>
      <c r="B102" s="4">
        <v>-0.0044867818261072594</v>
      </c>
      <c r="C102" s="4">
        <v>-4.956579724723336E-4</v>
      </c>
      <c r="D102" s="4">
        <v>-0.035941151269945334</v>
      </c>
      <c r="E102" s="4">
        <v>-0.0015273588914687072</v>
      </c>
      <c r="F102" s="4">
        <v>-0.02942602327562164</v>
      </c>
      <c r="G102" s="4">
        <v>0.009114271848587832</v>
      </c>
      <c r="H102" s="4">
        <v>-0.05674129800477025</v>
      </c>
      <c r="I102" s="4">
        <v>0.09418997385102115</v>
      </c>
      <c r="J102" s="4">
        <v>0.04464654832684641</v>
      </c>
      <c r="K102" s="4">
        <v>-0.01933252185659684</v>
      </c>
    </row>
    <row r="103">
      <c r="A103" s="2">
        <v>44377.0</v>
      </c>
      <c r="B103" s="4">
        <v>-0.011301403346598703</v>
      </c>
      <c r="C103" s="4">
        <v>-0.013527984008070404</v>
      </c>
      <c r="D103" s="4">
        <v>-0.0027313454175872214</v>
      </c>
      <c r="E103" s="4">
        <v>-0.0024609359313475876</v>
      </c>
      <c r="F103" s="4">
        <v>0.008932724026405136</v>
      </c>
      <c r="G103" s="4">
        <v>0.013716233955538034</v>
      </c>
      <c r="H103" s="4">
        <v>-0.033564762126400804</v>
      </c>
      <c r="I103" s="4">
        <v>0.065709824730991</v>
      </c>
      <c r="J103" s="4">
        <v>8.358444467770267E-4</v>
      </c>
      <c r="K103" s="4">
        <v>-0.02560819632970649</v>
      </c>
    </row>
    <row r="104">
      <c r="A104" s="2">
        <v>44408.0</v>
      </c>
      <c r="B104" s="4">
        <v>-0.021736922175519955</v>
      </c>
      <c r="C104" s="4">
        <v>-0.015954266908054564</v>
      </c>
      <c r="D104" s="4">
        <v>-0.005762432854509954</v>
      </c>
      <c r="E104" s="4">
        <v>0.006343782842353976</v>
      </c>
      <c r="F104" s="4">
        <v>0.01974989991953853</v>
      </c>
      <c r="G104" s="4">
        <v>0.0067517669795629015</v>
      </c>
      <c r="H104" s="4">
        <v>-0.026930719966578892</v>
      </c>
      <c r="I104" s="4">
        <v>0.05456670275443296</v>
      </c>
      <c r="J104" s="4">
        <v>0.008179141521197206</v>
      </c>
      <c r="K104" s="4">
        <v>-0.025206952112422184</v>
      </c>
    </row>
    <row r="105">
      <c r="A105" s="2">
        <v>44439.0</v>
      </c>
      <c r="B105" s="4">
        <v>-0.0014925978305395861</v>
      </c>
      <c r="C105" s="4">
        <v>-0.02124892021069141</v>
      </c>
      <c r="D105" s="4">
        <v>0.06025325621294599</v>
      </c>
      <c r="E105" s="4">
        <v>-0.006032844794005747</v>
      </c>
      <c r="F105" s="4">
        <v>0.012980796725188759</v>
      </c>
      <c r="G105" s="4">
        <v>0.03689686052400252</v>
      </c>
      <c r="H105" s="4">
        <v>-0.05687983297185859</v>
      </c>
      <c r="I105" s="4">
        <v>0.016642392729806582</v>
      </c>
      <c r="J105" s="4">
        <v>-0.007236179884795384</v>
      </c>
      <c r="K105" s="4">
        <v>-0.03388293050005312</v>
      </c>
    </row>
    <row r="106">
      <c r="A106" s="2">
        <v>44469.0</v>
      </c>
      <c r="B106" s="4">
        <v>-0.029452781377369234</v>
      </c>
      <c r="C106" s="4">
        <v>-0.04000711715909633</v>
      </c>
      <c r="D106" s="4">
        <v>0.012079752198511835</v>
      </c>
      <c r="E106" s="4">
        <v>0.006997059216633162</v>
      </c>
      <c r="F106" s="4">
        <v>0.0336539734676547</v>
      </c>
      <c r="G106" s="4">
        <v>-0.04055939867177715</v>
      </c>
      <c r="H106" s="4">
        <v>0.036118471388062</v>
      </c>
      <c r="I106" s="4">
        <v>0.038521861622287594</v>
      </c>
      <c r="J106" s="4">
        <v>-0.009029449128186871</v>
      </c>
      <c r="K106" s="4">
        <v>-0.00832237155671969</v>
      </c>
    </row>
    <row r="107">
      <c r="A107" s="2">
        <v>44500.0</v>
      </c>
      <c r="B107" s="4">
        <v>0.003190654798692623</v>
      </c>
      <c r="C107" s="4">
        <v>-0.021912236320007522</v>
      </c>
      <c r="D107" s="4">
        <v>-0.021753019947150662</v>
      </c>
      <c r="E107" s="4">
        <v>0.022449543604777116</v>
      </c>
      <c r="F107" s="4">
        <v>0.013044371283631099</v>
      </c>
      <c r="G107" s="4">
        <v>0.03813330445672587</v>
      </c>
      <c r="H107" s="4">
        <v>-0.043543170526341005</v>
      </c>
      <c r="I107" s="4">
        <v>0.04834694972055165</v>
      </c>
      <c r="J107" s="4">
        <v>0.00208380885715774</v>
      </c>
      <c r="K107" s="4">
        <v>-0.040040205928036976</v>
      </c>
    </row>
    <row r="108">
      <c r="A108" s="2">
        <v>44530.0</v>
      </c>
      <c r="B108" s="4">
        <v>-0.013163632355285178</v>
      </c>
      <c r="C108" s="4">
        <v>-0.014441277892375317</v>
      </c>
      <c r="D108" s="4">
        <v>-0.025316277255027685</v>
      </c>
      <c r="E108" s="4">
        <v>0.007585588816134822</v>
      </c>
      <c r="F108" s="4">
        <v>0.022329647687189865</v>
      </c>
      <c r="G108" s="4">
        <v>0.013590147341970702</v>
      </c>
      <c r="H108" s="4">
        <v>-0.01945204173560606</v>
      </c>
      <c r="I108" s="4">
        <v>0.0646459059621762</v>
      </c>
      <c r="J108" s="4">
        <v>-0.007055306234516138</v>
      </c>
      <c r="K108" s="4">
        <v>-0.028722754996872105</v>
      </c>
    </row>
    <row r="109">
      <c r="A109" s="2">
        <v>44561.0</v>
      </c>
      <c r="B109" s="4">
        <v>-0.03818817396036657</v>
      </c>
      <c r="C109" s="4">
        <v>-0.032932761386258544</v>
      </c>
      <c r="D109" s="4">
        <v>-0.033544967194530935</v>
      </c>
      <c r="E109" s="4">
        <v>0.03530364652175202</v>
      </c>
      <c r="F109" s="4">
        <v>0.013155161924733474</v>
      </c>
      <c r="G109" s="4">
        <v>0.022014780811511665</v>
      </c>
      <c r="H109" s="4">
        <v>0.04310889193435349</v>
      </c>
      <c r="I109" s="4">
        <v>0.05534098040684453</v>
      </c>
      <c r="J109" s="4">
        <v>-0.026537499177073022</v>
      </c>
      <c r="K109" s="4">
        <v>-0.03772005988096621</v>
      </c>
    </row>
    <row r="110">
      <c r="A110" s="2">
        <v>44592.0</v>
      </c>
      <c r="B110" s="4">
        <v>0.012410325074068224</v>
      </c>
      <c r="C110" s="4">
        <v>-0.09284989848105236</v>
      </c>
      <c r="D110" s="4">
        <v>-0.026672816886673126</v>
      </c>
      <c r="E110" s="4">
        <v>0.02640871895840805</v>
      </c>
      <c r="F110" s="4">
        <v>0.03167668126101372</v>
      </c>
      <c r="G110" s="4">
        <v>0.02448774970031399</v>
      </c>
      <c r="H110" s="4">
        <v>0.03973424286637698</v>
      </c>
      <c r="I110" s="4">
        <v>0.04140511179847169</v>
      </c>
      <c r="J110" s="4">
        <v>-0.03695697929987277</v>
      </c>
      <c r="K110" s="4">
        <v>-0.019643134414367054</v>
      </c>
    </row>
    <row r="111">
      <c r="A111" s="2">
        <v>44620.0</v>
      </c>
      <c r="B111" s="4">
        <v>-0.021474800253676457</v>
      </c>
      <c r="C111" s="4">
        <v>-0.04725388700097085</v>
      </c>
      <c r="D111" s="4">
        <v>-0.010171748296202893</v>
      </c>
      <c r="E111" s="4">
        <v>0.04250653215922524</v>
      </c>
      <c r="F111" s="4">
        <v>0.02870129302958053</v>
      </c>
      <c r="G111" s="4">
        <v>-0.0028447392177970324</v>
      </c>
      <c r="H111" s="4">
        <v>-0.002613199425891174</v>
      </c>
      <c r="I111" s="4">
        <v>0.03349389369737685</v>
      </c>
      <c r="J111" s="4">
        <v>0.010304893842073424</v>
      </c>
      <c r="K111" s="4">
        <v>-0.03064823879181366</v>
      </c>
    </row>
    <row r="112">
      <c r="A112" s="2">
        <v>44651.0</v>
      </c>
      <c r="B112" s="4">
        <v>-0.03238608701525823</v>
      </c>
      <c r="C112" s="4">
        <v>-0.03832774676493453</v>
      </c>
      <c r="D112" s="4">
        <v>-0.0054938134117473985</v>
      </c>
      <c r="E112" s="4">
        <v>0.02520748931311899</v>
      </c>
      <c r="F112" s="4">
        <v>0.025639269363442865</v>
      </c>
      <c r="G112" s="4">
        <v>-6.339834593290889E-4</v>
      </c>
      <c r="H112" s="4">
        <v>0.020725787078997155</v>
      </c>
      <c r="I112" s="4">
        <v>0.03986622490095646</v>
      </c>
      <c r="J112" s="4">
        <v>-0.018019615311399877</v>
      </c>
      <c r="K112" s="4">
        <v>-0.01657752469384633</v>
      </c>
    </row>
    <row r="113">
      <c r="A113" s="2">
        <v>44681.0</v>
      </c>
      <c r="B113" s="4">
        <v>-0.0324649829664336</v>
      </c>
      <c r="C113" s="4">
        <v>-0.025232268377714036</v>
      </c>
      <c r="D113" s="4">
        <v>-0.02567337663406941</v>
      </c>
      <c r="E113" s="4">
        <v>0.025222274890813946</v>
      </c>
      <c r="F113" s="4">
        <v>0.020601054989182785</v>
      </c>
      <c r="G113" s="4">
        <v>-0.00756332108057703</v>
      </c>
      <c r="H113" s="4">
        <v>0.03456942133384752</v>
      </c>
      <c r="I113" s="4">
        <v>0.02795036085694073</v>
      </c>
      <c r="J113" s="4">
        <v>-0.06131482339018306</v>
      </c>
      <c r="K113" s="4">
        <v>0.043905660378192136</v>
      </c>
    </row>
    <row r="114">
      <c r="A114" s="2">
        <v>44712.0</v>
      </c>
      <c r="B114" s="4">
        <v>-0.007062924252751571</v>
      </c>
      <c r="C114" s="4">
        <v>-0.04149915836233309</v>
      </c>
      <c r="D114" s="4">
        <v>-0.0213768187371214</v>
      </c>
      <c r="E114" s="4">
        <v>0.02860892445828891</v>
      </c>
      <c r="F114" s="4">
        <v>0.03042821451141491</v>
      </c>
      <c r="G114" s="4">
        <v>-0.005436129428926</v>
      </c>
      <c r="H114" s="4">
        <v>0.03972032696270851</v>
      </c>
      <c r="I114" s="4">
        <v>0.011838386451693786</v>
      </c>
      <c r="J114" s="4">
        <v>-0.07474674282055423</v>
      </c>
      <c r="K114" s="4">
        <v>0.039525922111372944</v>
      </c>
    </row>
    <row r="115">
      <c r="A115" s="2">
        <v>44742.0</v>
      </c>
      <c r="B115" s="4">
        <v>0.008568430710560144</v>
      </c>
      <c r="C115" s="4">
        <v>-0.007036876287658829</v>
      </c>
      <c r="D115" s="4">
        <v>-0.010218973581036437</v>
      </c>
      <c r="E115" s="4">
        <v>0.04471536423829041</v>
      </c>
      <c r="F115" s="4">
        <v>0.042571298273328805</v>
      </c>
      <c r="G115" s="4">
        <v>-0.0477855747816394</v>
      </c>
      <c r="H115" s="4">
        <v>-0.007477224588174965</v>
      </c>
      <c r="I115" s="4">
        <v>0.012914159180234724</v>
      </c>
      <c r="J115" s="4">
        <v>-0.027954804385180602</v>
      </c>
      <c r="K115" s="4">
        <v>-0.008295798778723789</v>
      </c>
    </row>
    <row r="116">
      <c r="A116" s="2">
        <v>44773.0</v>
      </c>
      <c r="B116" s="4">
        <v>-0.01919674920813801</v>
      </c>
      <c r="C116" s="4">
        <v>-0.005355167241041202</v>
      </c>
      <c r="D116" s="4">
        <v>-0.013704234771249057</v>
      </c>
      <c r="E116" s="4">
        <v>0.023239351825428245</v>
      </c>
      <c r="F116" s="4">
        <v>0.05237297075799911</v>
      </c>
      <c r="G116" s="4">
        <v>-0.021356530979010035</v>
      </c>
      <c r="H116" s="4">
        <v>-0.011729081360033953</v>
      </c>
      <c r="I116" s="4">
        <v>0.024590343011966012</v>
      </c>
      <c r="J116" s="4">
        <v>-0.018485746187448717</v>
      </c>
      <c r="K116" s="4">
        <v>-0.010375156406952723</v>
      </c>
    </row>
    <row r="117">
      <c r="A117" s="2">
        <v>44804.0</v>
      </c>
      <c r="B117" s="4">
        <v>-0.031157929165265615</v>
      </c>
      <c r="C117" s="4">
        <v>-0.012396451844453624</v>
      </c>
      <c r="D117" s="4">
        <v>0.009515121849915542</v>
      </c>
      <c r="E117" s="4">
        <v>0.02629103641599588</v>
      </c>
      <c r="F117" s="4">
        <v>0.02643892103758583</v>
      </c>
      <c r="G117" s="4">
        <v>-0.04193760720966836</v>
      </c>
      <c r="H117" s="4">
        <v>0.0260612329741093</v>
      </c>
      <c r="I117" s="4">
        <v>0.01285802234443657</v>
      </c>
      <c r="J117" s="4">
        <v>-0.019956239165071086</v>
      </c>
      <c r="K117" s="4">
        <v>0.00428389249204766</v>
      </c>
    </row>
    <row r="118">
      <c r="A118" s="2">
        <v>44834.0</v>
      </c>
      <c r="B118" s="4">
        <v>-0.01681479675160382</v>
      </c>
      <c r="C118" s="4">
        <v>-0.04368123970641868</v>
      </c>
      <c r="D118" s="4">
        <v>-0.034420643481090404</v>
      </c>
      <c r="E118" s="4">
        <v>0.042453895724514655</v>
      </c>
      <c r="F118" s="4">
        <v>0.024312347410404462</v>
      </c>
      <c r="G118" s="4">
        <v>-0.030491807426849506</v>
      </c>
      <c r="H118" s="4">
        <v>8.286429972932854E-4</v>
      </c>
      <c r="I118" s="4">
        <v>0.020483100500094303</v>
      </c>
      <c r="J118" s="4">
        <v>-0.035945673418985725</v>
      </c>
      <c r="K118" s="4">
        <v>0.07327617355585414</v>
      </c>
    </row>
    <row r="119">
      <c r="A119" s="2">
        <v>44865.0</v>
      </c>
      <c r="B119" s="4">
        <v>-0.04292298978541501</v>
      </c>
      <c r="C119" s="4">
        <v>0.009823904203920484</v>
      </c>
      <c r="D119" s="4">
        <v>-0.02657460507499448</v>
      </c>
      <c r="E119" s="4">
        <v>0.019299299138009478</v>
      </c>
      <c r="F119" s="4">
        <v>0.038604780604433966</v>
      </c>
      <c r="G119" s="4">
        <v>-0.034798516814665365</v>
      </c>
      <c r="H119" s="4">
        <v>0.05067649219588705</v>
      </c>
      <c r="I119" s="4">
        <v>0.013086608077763325</v>
      </c>
      <c r="J119" s="4">
        <v>-0.009556590757576356</v>
      </c>
      <c r="K119" s="4">
        <v>-0.017638381279713105</v>
      </c>
    </row>
    <row r="120">
      <c r="A120" s="2">
        <v>44895.0</v>
      </c>
      <c r="B120" s="4">
        <v>-0.05104585176191626</v>
      </c>
      <c r="C120" s="4">
        <v>0.0022507170437377384</v>
      </c>
      <c r="D120" s="4">
        <v>-0.022162567863765924</v>
      </c>
      <c r="E120" s="4">
        <v>0.012984881033193868</v>
      </c>
      <c r="F120" s="4">
        <v>0.04309712855638491</v>
      </c>
      <c r="G120" s="4">
        <v>-0.00994242670653834</v>
      </c>
      <c r="H120" s="4">
        <v>-0.008160359426586376</v>
      </c>
      <c r="I120" s="4">
        <v>0.03456940233788248</v>
      </c>
      <c r="J120" s="4">
        <v>-0.04229517358179241</v>
      </c>
      <c r="K120" s="4">
        <v>0.04070425092419013</v>
      </c>
    </row>
    <row r="121">
      <c r="A121" s="2">
        <v>44926.0</v>
      </c>
      <c r="B121" s="4">
        <v>-0.021366414652685566</v>
      </c>
      <c r="C121" s="4">
        <v>0.00902809427272958</v>
      </c>
      <c r="D121" s="4">
        <v>0.0017114352941436305</v>
      </c>
      <c r="E121" s="4">
        <v>0.02469251475143926</v>
      </c>
      <c r="F121" s="4">
        <v>0.018158811349844758</v>
      </c>
      <c r="G121" s="4">
        <v>-0.019209112977459857</v>
      </c>
      <c r="H121" s="4">
        <v>0.028211488449489237</v>
      </c>
      <c r="I121" s="4">
        <v>-0.011036587676260727</v>
      </c>
      <c r="J121" s="4">
        <v>-0.05216940347986426</v>
      </c>
      <c r="K121" s="4">
        <v>0.021979174221335267</v>
      </c>
    </row>
    <row r="122">
      <c r="A122" s="2">
        <v>44957.0</v>
      </c>
      <c r="B122" s="4">
        <v>-0.04978362400712697</v>
      </c>
      <c r="C122" s="4">
        <v>-0.02751051359424725</v>
      </c>
      <c r="D122" s="4">
        <v>-1.886409340079383E-4</v>
      </c>
      <c r="E122" s="4">
        <v>0.03286573641144977</v>
      </c>
      <c r="F122" s="4">
        <v>0.02725765090711102</v>
      </c>
      <c r="G122" s="4">
        <v>-0.034798821527958795</v>
      </c>
      <c r="H122" s="4">
        <v>0.027467352693505774</v>
      </c>
      <c r="I122" s="4">
        <v>-0.0032265845576784054</v>
      </c>
      <c r="J122" s="4">
        <v>0.024473854809577592</v>
      </c>
      <c r="K122" s="4">
        <v>0.0034435893920170308</v>
      </c>
    </row>
    <row r="123">
      <c r="A123" s="2">
        <v>44985.0</v>
      </c>
      <c r="B123" s="4">
        <v>-0.001886085754997082</v>
      </c>
      <c r="C123" s="4">
        <v>0.0023816230613911945</v>
      </c>
      <c r="D123" s="4">
        <v>-0.01219534758624821</v>
      </c>
      <c r="E123" s="4">
        <v>0.01785009431518832</v>
      </c>
      <c r="F123" s="4">
        <v>0.02519117493809329</v>
      </c>
      <c r="G123" s="4">
        <v>-0.039170323629425755</v>
      </c>
      <c r="H123" s="4">
        <v>0.0259797475935613</v>
      </c>
      <c r="I123" s="4">
        <v>-0.008646653451568186</v>
      </c>
      <c r="J123" s="4">
        <v>-0.03775374086275671</v>
      </c>
      <c r="K123" s="4">
        <v>0.02824951181512358</v>
      </c>
    </row>
    <row r="124">
      <c r="A124" s="2">
        <v>45016.0</v>
      </c>
      <c r="B124" s="4">
        <v>-0.02127298527016459</v>
      </c>
      <c r="C124" s="4">
        <v>-0.008611293002837462</v>
      </c>
      <c r="D124" s="4">
        <v>-0.011152587860163586</v>
      </c>
      <c r="E124" s="4">
        <v>0.006246692844066761</v>
      </c>
      <c r="F124" s="4">
        <v>0.04815412462047454</v>
      </c>
      <c r="G124" s="4">
        <v>-0.02223234348697617</v>
      </c>
      <c r="H124" s="4">
        <v>-0.009837763432859034</v>
      </c>
      <c r="I124" s="4">
        <v>0.02980173207355129</v>
      </c>
      <c r="J124" s="4">
        <v>0.0015917946250642795</v>
      </c>
      <c r="K124" s="4">
        <v>-0.012687371110156035</v>
      </c>
    </row>
    <row r="125">
      <c r="A125" s="2">
        <v>45046.0</v>
      </c>
      <c r="B125" s="4">
        <v>-0.02034301057189541</v>
      </c>
      <c r="C125" s="4">
        <v>-0.03234658097969357</v>
      </c>
      <c r="D125" s="4">
        <v>-0.018765961160339704</v>
      </c>
      <c r="E125" s="4">
        <v>0.01736862973511668</v>
      </c>
      <c r="F125" s="4">
        <v>0.006514338562163319</v>
      </c>
      <c r="G125" s="4">
        <v>0.011295687928439874</v>
      </c>
      <c r="H125" s="4">
        <v>0.0650447527017809</v>
      </c>
      <c r="I125" s="4">
        <v>0.01355944028637023</v>
      </c>
      <c r="J125" s="4">
        <v>-0.036734925444271316</v>
      </c>
      <c r="K125" s="4">
        <v>-0.005592371057671012</v>
      </c>
    </row>
    <row r="126">
      <c r="A126" s="2">
        <v>45077.0</v>
      </c>
      <c r="B126" s="4">
        <v>-0.01291555977961867</v>
      </c>
      <c r="C126" s="4">
        <v>0.02547696427375823</v>
      </c>
      <c r="D126" s="4">
        <v>0.016468868737383627</v>
      </c>
      <c r="E126" s="4">
        <v>0.005168063311889228</v>
      </c>
      <c r="F126" s="4">
        <v>0.047339926338193214</v>
      </c>
      <c r="G126" s="4">
        <v>-0.04370545202942336</v>
      </c>
      <c r="H126" s="4">
        <v>-0.01468559643777355</v>
      </c>
      <c r="I126" s="4">
        <v>0.0026087068898816516</v>
      </c>
      <c r="J126" s="4">
        <v>0.0037082752049458125</v>
      </c>
      <c r="K126" s="4">
        <v>-0.029464196185769558</v>
      </c>
    </row>
    <row r="127">
      <c r="A127" s="2">
        <v>45107.0</v>
      </c>
      <c r="B127" s="4">
        <v>0.026754030789244286</v>
      </c>
      <c r="C127" s="4">
        <v>0.0032858127465904847</v>
      </c>
      <c r="D127" s="4">
        <v>-0.013709251971884757</v>
      </c>
      <c r="E127" s="4">
        <v>0.02482092567886493</v>
      </c>
      <c r="F127" s="4">
        <v>0.01906583561307011</v>
      </c>
      <c r="G127" s="4">
        <v>-0.07234320466244733</v>
      </c>
      <c r="H127" s="4">
        <v>0.04883172953914681</v>
      </c>
      <c r="I127" s="4">
        <v>-0.021617241413039067</v>
      </c>
      <c r="J127" s="4">
        <v>0.0068309164506867035</v>
      </c>
      <c r="K127" s="4">
        <v>-0.021919552269404972</v>
      </c>
    </row>
    <row r="128">
      <c r="A128" s="2">
        <v>45138.0</v>
      </c>
      <c r="B128" s="4">
        <v>0.017544900592517003</v>
      </c>
      <c r="C128" s="4">
        <v>-0.04570285506235775</v>
      </c>
      <c r="D128" s="4">
        <v>0.00720060120321461</v>
      </c>
      <c r="E128" s="4">
        <v>0.021961108133002668</v>
      </c>
      <c r="F128" s="4">
        <v>0.012118948847949965</v>
      </c>
      <c r="G128" s="4">
        <v>0.02952827835243287</v>
      </c>
      <c r="H128" s="4">
        <v>0.012334686729162011</v>
      </c>
      <c r="I128" s="4">
        <v>0.046820063839070405</v>
      </c>
      <c r="J128" s="4">
        <v>-0.037174164964359234</v>
      </c>
      <c r="K128" s="4">
        <v>-0.06463156767063255</v>
      </c>
    </row>
    <row r="129">
      <c r="A129" s="2">
        <v>45169.0</v>
      </c>
      <c r="B129" s="4">
        <v>-0.02085745398072964</v>
      </c>
      <c r="C129" s="4">
        <v>-0.016417409261077504</v>
      </c>
      <c r="D129" s="4">
        <v>-0.015133422036705955</v>
      </c>
      <c r="E129" s="4">
        <v>0.010814880631685323</v>
      </c>
      <c r="F129" s="4">
        <v>0.034908157647312296</v>
      </c>
      <c r="G129" s="4">
        <v>-0.01196275786300431</v>
      </c>
      <c r="H129" s="4">
        <v>0.048586094422235195</v>
      </c>
      <c r="I129" s="4">
        <v>-0.002759955136714127</v>
      </c>
      <c r="J129" s="4">
        <v>-0.03353777036477714</v>
      </c>
      <c r="K129" s="4">
        <v>0.006359635941775882</v>
      </c>
    </row>
    <row r="130">
      <c r="A130" s="2">
        <v>45199.0</v>
      </c>
      <c r="B130" s="4">
        <v>-0.02710496064028831</v>
      </c>
      <c r="C130" s="4">
        <v>0.004619169945709269</v>
      </c>
      <c r="D130" s="4">
        <v>-0.001630016379320818</v>
      </c>
      <c r="E130" s="4">
        <v>0.013669893416149936</v>
      </c>
      <c r="F130" s="4">
        <v>0.026658726193330623</v>
      </c>
      <c r="G130" s="4">
        <v>-0.026751171408836795</v>
      </c>
      <c r="H130" s="4">
        <v>0.03129319667098865</v>
      </c>
      <c r="I130" s="4">
        <v>1.2811251320469995E-4</v>
      </c>
      <c r="J130" s="4">
        <v>-0.041348915107912616</v>
      </c>
      <c r="K130" s="4">
        <v>0.02046596479697539</v>
      </c>
    </row>
    <row r="131">
      <c r="A131" s="2">
        <v>45230.0</v>
      </c>
      <c r="B131" s="4">
        <v>-0.05020332292322638</v>
      </c>
      <c r="C131" s="4">
        <v>0.002656801359218868</v>
      </c>
      <c r="D131" s="4">
        <v>0.0019588919343287406</v>
      </c>
      <c r="E131" s="4">
        <v>0.07027490842496363</v>
      </c>
      <c r="F131" s="4">
        <v>-0.038596455189212925</v>
      </c>
      <c r="G131" s="4">
        <v>-0.0569296499116003</v>
      </c>
      <c r="H131" s="4">
        <v>0.01337175140611954</v>
      </c>
      <c r="I131" s="4">
        <v>0.01085421399624432</v>
      </c>
      <c r="J131" s="4">
        <v>0.00488623995623024</v>
      </c>
      <c r="K131" s="4">
        <v>0.04172662177483989</v>
      </c>
    </row>
    <row r="132">
      <c r="A132" s="2">
        <v>45260.0</v>
      </c>
      <c r="B132" s="4">
        <v>-0.04357736195022095</v>
      </c>
      <c r="C132" s="4">
        <v>0.03166270188617308</v>
      </c>
      <c r="D132" s="4">
        <v>0.0036553052125881933</v>
      </c>
      <c r="E132" s="4">
        <v>0.005695695851911162</v>
      </c>
      <c r="F132" s="4">
        <v>0.0654331122923064</v>
      </c>
      <c r="G132" s="4">
        <v>0.06204348243006901</v>
      </c>
      <c r="H132" s="4">
        <v>0.004863679346568963</v>
      </c>
      <c r="I132" s="4">
        <v>-0.12315939067420499</v>
      </c>
      <c r="J132" s="4">
        <v>0.04002143670691616</v>
      </c>
      <c r="K132" s="4">
        <v>-0.04663866110210716</v>
      </c>
    </row>
    <row r="133">
      <c r="A133" s="2">
        <v>45291.0</v>
      </c>
      <c r="B133" s="4">
        <f>0.2*vlookup($A133, 'Idiosyncratic Volatility'!$BE$84:$BO$660, 2)+0.2*vlookup($A133, Value!$AZ$3:$BJ$134, 2)+0.2*vlookup($A133, Monthly_mean!$AZ$3:$BJ$134, 2)+0.2*vlookup($A133, MaxDD!$AZ$3:$BJ$134, 2)+0.2*vlookup($A133, 'CDaR Factor Calculation'!$AY$3:$BI$135, 2)</f>
        <v>-0.0299152546</v>
      </c>
      <c r="C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-0.00352138298</v>
      </c>
      <c r="D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-0.006915775184</v>
      </c>
      <c r="E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0.007349966925</v>
      </c>
      <c r="F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0.001990963702</v>
      </c>
      <c r="G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0.01661920557</v>
      </c>
      <c r="H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0.01980325775</v>
      </c>
      <c r="I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0.007820029546</v>
      </c>
      <c r="J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-0.01095972815</v>
      </c>
      <c r="K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-0.002271282775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23</v>
      </c>
      <c r="B1" s="12" t="s">
        <v>13</v>
      </c>
      <c r="C1" s="12" t="s">
        <v>14</v>
      </c>
      <c r="D1" s="12" t="s">
        <v>15</v>
      </c>
      <c r="E1" s="12" t="s">
        <v>16</v>
      </c>
      <c r="F1" s="12" t="s">
        <v>17</v>
      </c>
      <c r="G1" s="12" t="s">
        <v>18</v>
      </c>
      <c r="H1" s="12" t="s">
        <v>19</v>
      </c>
      <c r="I1" s="12" t="s">
        <v>20</v>
      </c>
      <c r="J1" s="12" t="s">
        <v>21</v>
      </c>
      <c r="K1" s="12" t="s">
        <v>22</v>
      </c>
    </row>
    <row r="2">
      <c r="A2" s="12" t="s">
        <v>13</v>
      </c>
      <c r="B2" s="4">
        <f t="array" ref="B2:K11">MMULT(TRANSPOSE(ER!B614:K649-ER!M649:V649),ER!B614:K649-ER!M649:V649)/3</f>
        <v>0.01694640769</v>
      </c>
      <c r="C2" s="4">
        <v>0.014526885648148148</v>
      </c>
      <c r="D2" s="4">
        <v>0.015285037500000003</v>
      </c>
      <c r="E2" s="4">
        <v>0.016133372870370373</v>
      </c>
      <c r="F2" s="4">
        <v>0.01493164805555556</v>
      </c>
      <c r="G2" s="4">
        <v>0.011472018148148147</v>
      </c>
      <c r="H2" s="4">
        <v>0.020054759351851855</v>
      </c>
      <c r="I2" s="4">
        <v>0.012046966388888893</v>
      </c>
      <c r="J2" s="4">
        <v>0.00920010148148148</v>
      </c>
      <c r="K2" s="4">
        <v>0.017911376666666666</v>
      </c>
    </row>
    <row r="3">
      <c r="A3" s="12" t="s">
        <v>14</v>
      </c>
      <c r="B3" s="4">
        <v>0.014526885648148148</v>
      </c>
      <c r="C3" s="4">
        <v>0.01806364768518518</v>
      </c>
      <c r="D3" s="4">
        <v>0.018393169166666664</v>
      </c>
      <c r="E3" s="4">
        <v>0.01972542046296296</v>
      </c>
      <c r="F3" s="4">
        <v>0.02001747861111111</v>
      </c>
      <c r="G3" s="4">
        <v>0.010993101851851853</v>
      </c>
      <c r="H3" s="4">
        <v>0.021649587314814814</v>
      </c>
      <c r="I3" s="4">
        <v>0.015537366944444445</v>
      </c>
      <c r="J3" s="4">
        <v>0.01019506185185185</v>
      </c>
      <c r="K3" s="4">
        <v>0.02048446333333333</v>
      </c>
    </row>
    <row r="4">
      <c r="A4" s="12" t="s">
        <v>15</v>
      </c>
      <c r="B4" s="4">
        <v>0.015285037500000003</v>
      </c>
      <c r="C4" s="4">
        <v>0.018393169166666664</v>
      </c>
      <c r="D4" s="4">
        <v>0.023980269166666665</v>
      </c>
      <c r="E4" s="4">
        <v>0.024610500833333337</v>
      </c>
      <c r="F4" s="4">
        <v>0.02477689416666667</v>
      </c>
      <c r="G4" s="4">
        <v>0.011926996666666667</v>
      </c>
      <c r="H4" s="4">
        <v>0.027875979166666672</v>
      </c>
      <c r="I4" s="4">
        <v>0.0195865225</v>
      </c>
      <c r="J4" s="4">
        <v>0.012223313333333331</v>
      </c>
      <c r="K4" s="4">
        <v>0.023220049999999996</v>
      </c>
    </row>
    <row r="5">
      <c r="A5" s="12" t="s">
        <v>16</v>
      </c>
      <c r="B5" s="4">
        <v>0.016133372870370373</v>
      </c>
      <c r="C5" s="4">
        <v>0.01972542046296296</v>
      </c>
      <c r="D5" s="4">
        <v>0.024610500833333337</v>
      </c>
      <c r="E5" s="4">
        <v>0.028693963240740736</v>
      </c>
      <c r="F5" s="4">
        <v>0.02751864694444445</v>
      </c>
      <c r="G5" s="4">
        <v>0.014569126296296295</v>
      </c>
      <c r="H5" s="4">
        <v>0.03138524787037037</v>
      </c>
      <c r="I5" s="4">
        <v>0.021903248611111106</v>
      </c>
      <c r="J5" s="4">
        <v>0.012433722962962962</v>
      </c>
      <c r="K5" s="4">
        <v>0.02481248333333333</v>
      </c>
    </row>
    <row r="6">
      <c r="A6" s="12" t="s">
        <v>17</v>
      </c>
      <c r="B6" s="4">
        <v>0.01493164805555556</v>
      </c>
      <c r="C6" s="4">
        <v>0.02001747861111111</v>
      </c>
      <c r="D6" s="4">
        <v>0.02477689416666667</v>
      </c>
      <c r="E6" s="4">
        <v>0.02751864694444445</v>
      </c>
      <c r="F6" s="4">
        <v>0.030974135833333336</v>
      </c>
      <c r="G6" s="4">
        <v>0.013279964444444445</v>
      </c>
      <c r="H6" s="4">
        <v>0.027854706388888886</v>
      </c>
      <c r="I6" s="4">
        <v>0.0235542175</v>
      </c>
      <c r="J6" s="4">
        <v>0.012777461111111112</v>
      </c>
      <c r="K6" s="4">
        <v>0.022967193333333333</v>
      </c>
    </row>
    <row r="7">
      <c r="A7" s="12" t="s">
        <v>18</v>
      </c>
      <c r="B7" s="4">
        <v>0.011472018148148147</v>
      </c>
      <c r="C7" s="4">
        <v>0.010993101851851853</v>
      </c>
      <c r="D7" s="4">
        <v>0.011926996666666667</v>
      </c>
      <c r="E7" s="4">
        <v>0.014569126296296295</v>
      </c>
      <c r="F7" s="4">
        <v>0.013279964444444445</v>
      </c>
      <c r="G7" s="4">
        <v>0.015165251851851852</v>
      </c>
      <c r="H7" s="4">
        <v>0.017271028148148144</v>
      </c>
      <c r="I7" s="4">
        <v>0.011491034444444445</v>
      </c>
      <c r="J7" s="4">
        <v>0.00550139185185185</v>
      </c>
      <c r="K7" s="4">
        <v>0.015071713333333332</v>
      </c>
    </row>
    <row r="8">
      <c r="A8" s="12" t="s">
        <v>19</v>
      </c>
      <c r="B8" s="4">
        <v>0.020054759351851855</v>
      </c>
      <c r="C8" s="4">
        <v>0.021649587314814814</v>
      </c>
      <c r="D8" s="4">
        <v>0.027875979166666672</v>
      </c>
      <c r="E8" s="4">
        <v>0.03138524787037037</v>
      </c>
      <c r="F8" s="4">
        <v>0.027854706388888886</v>
      </c>
      <c r="G8" s="4">
        <v>0.017271028148148144</v>
      </c>
      <c r="H8" s="4">
        <v>0.04789247435185185</v>
      </c>
      <c r="I8" s="4">
        <v>0.020121204722222227</v>
      </c>
      <c r="J8" s="4">
        <v>0.01182350148148148</v>
      </c>
      <c r="K8" s="4">
        <v>0.03303906666666668</v>
      </c>
    </row>
    <row r="9">
      <c r="A9" s="12" t="s">
        <v>20</v>
      </c>
      <c r="B9" s="4">
        <v>0.012046966388888893</v>
      </c>
      <c r="C9" s="4">
        <v>0.015537366944444445</v>
      </c>
      <c r="D9" s="4">
        <v>0.0195865225</v>
      </c>
      <c r="E9" s="4">
        <v>0.021903248611111106</v>
      </c>
      <c r="F9" s="4">
        <v>0.0235542175</v>
      </c>
      <c r="G9" s="4">
        <v>0.011491034444444445</v>
      </c>
      <c r="H9" s="4">
        <v>0.020121204722222227</v>
      </c>
      <c r="I9" s="4">
        <v>0.024170055833333332</v>
      </c>
      <c r="J9" s="4">
        <v>0.011165614444444446</v>
      </c>
      <c r="K9" s="4">
        <v>0.01743831333333333</v>
      </c>
    </row>
    <row r="10">
      <c r="A10" s="12" t="s">
        <v>21</v>
      </c>
      <c r="B10" s="4">
        <v>0.00920010148148148</v>
      </c>
      <c r="C10" s="4">
        <v>0.01019506185185185</v>
      </c>
      <c r="D10" s="4">
        <v>0.012223313333333331</v>
      </c>
      <c r="E10" s="4">
        <v>0.012433722962962962</v>
      </c>
      <c r="F10" s="4">
        <v>0.012777461111111112</v>
      </c>
      <c r="G10" s="4">
        <v>0.00550139185185185</v>
      </c>
      <c r="H10" s="4">
        <v>0.01182350148148148</v>
      </c>
      <c r="I10" s="4">
        <v>0.011165614444444446</v>
      </c>
      <c r="J10" s="4">
        <v>0.010056091851851853</v>
      </c>
      <c r="K10" s="4">
        <v>0.010247163333333332</v>
      </c>
    </row>
    <row r="11">
      <c r="A11" s="12" t="s">
        <v>22</v>
      </c>
      <c r="B11" s="4">
        <v>0.017911376666666666</v>
      </c>
      <c r="C11" s="4">
        <v>0.02048446333333333</v>
      </c>
      <c r="D11" s="4">
        <v>0.023220049999999996</v>
      </c>
      <c r="E11" s="4">
        <v>0.02481248333333333</v>
      </c>
      <c r="F11" s="4">
        <v>0.022967193333333333</v>
      </c>
      <c r="G11" s="4">
        <v>0.015071713333333332</v>
      </c>
      <c r="H11" s="4">
        <v>0.03303906666666668</v>
      </c>
      <c r="I11" s="4">
        <v>0.01743831333333333</v>
      </c>
      <c r="J11" s="4">
        <v>0.010247163333333332</v>
      </c>
      <c r="K11" s="4">
        <v>0.030500959999999997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24</v>
      </c>
      <c r="B1" s="12" t="s">
        <v>13</v>
      </c>
      <c r="C1" s="12" t="s">
        <v>14</v>
      </c>
      <c r="D1" s="12" t="s">
        <v>15</v>
      </c>
      <c r="E1" s="12" t="s">
        <v>16</v>
      </c>
      <c r="F1" s="12" t="s">
        <v>17</v>
      </c>
      <c r="G1" s="12" t="s">
        <v>18</v>
      </c>
      <c r="H1" s="12" t="s">
        <v>19</v>
      </c>
      <c r="I1" s="12" t="s">
        <v>20</v>
      </c>
      <c r="J1" s="12" t="s">
        <v>21</v>
      </c>
      <c r="K1" s="12" t="s">
        <v>22</v>
      </c>
    </row>
    <row r="2">
      <c r="B2" s="4">
        <f>SQRT(Covariances!B2)</f>
        <v>0.1301783687</v>
      </c>
      <c r="C2" s="4">
        <f>SQRT(Covariances!C3)</f>
        <v>0.1344010703</v>
      </c>
      <c r="D2" s="4">
        <f>SQRT(Covariances!D4)</f>
        <v>0.1548556398</v>
      </c>
      <c r="E2" s="4">
        <f>SQRT(Covariances!E5)</f>
        <v>0.1693929256</v>
      </c>
      <c r="F2" s="4">
        <f>SQRT(Covariances!F6)</f>
        <v>0.175994704</v>
      </c>
      <c r="G2" s="4">
        <f>SQRT(Covariances!G7)</f>
        <v>0.1231472771</v>
      </c>
      <c r="H2" s="4">
        <f>SQRT(Covariances!H8)</f>
        <v>0.2188434928</v>
      </c>
      <c r="I2" s="4">
        <f>SQRT(Covariances!I9)</f>
        <v>0.1554672179</v>
      </c>
      <c r="J2" s="4">
        <f>SQRT(Covariances!J10)</f>
        <v>0.1002800671</v>
      </c>
      <c r="K2" s="4">
        <f>SQRT(Covariances!K11)</f>
        <v>0.1746452404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25</v>
      </c>
      <c r="B1" s="12" t="s">
        <v>13</v>
      </c>
      <c r="C1" s="12" t="s">
        <v>14</v>
      </c>
      <c r="D1" s="12" t="s">
        <v>15</v>
      </c>
      <c r="E1" s="12" t="s">
        <v>16</v>
      </c>
      <c r="F1" s="12" t="s">
        <v>17</v>
      </c>
      <c r="G1" s="12" t="s">
        <v>18</v>
      </c>
      <c r="H1" s="12" t="s">
        <v>19</v>
      </c>
      <c r="I1" s="12" t="s">
        <v>20</v>
      </c>
      <c r="J1" s="12" t="s">
        <v>21</v>
      </c>
      <c r="K1" s="12" t="s">
        <v>22</v>
      </c>
    </row>
    <row r="2">
      <c r="A2" s="12" t="s">
        <v>13</v>
      </c>
      <c r="B2" s="1">
        <f>Covariances!B2 / (Volatilities!B$2 * Volatilities!$B$2)</f>
        <v>1</v>
      </c>
      <c r="C2" s="1">
        <f>Covariances!C2 / (Volatilities!C$2 * Volatilities!$B$2)</f>
        <v>0.8302922147</v>
      </c>
      <c r="D2" s="1">
        <f>Covariances!D2 / (Volatilities!D$2 * Volatilities!$B$2)</f>
        <v>0.7582294641</v>
      </c>
      <c r="E2" s="1">
        <f>Covariances!E2 / (Volatilities!E$2 * Volatilities!$B$2)</f>
        <v>0.7316292793</v>
      </c>
      <c r="F2" s="1">
        <f>Covariances!F2 / (Volatilities!F$2 * Volatilities!$B$2)</f>
        <v>0.651732413</v>
      </c>
      <c r="G2" s="1">
        <f>Covariances!G2 / (Volatilities!G$2 * Volatilities!$B$2)</f>
        <v>0.7156096472</v>
      </c>
      <c r="H2" s="1">
        <f>Covariances!H2 / (Volatilities!H$2 * Volatilities!$B$2)</f>
        <v>0.7039551529</v>
      </c>
      <c r="I2" s="1">
        <f>Covariances!I2 / (Volatilities!I$2 * Volatilities!$B$2)</f>
        <v>0.5952508809</v>
      </c>
      <c r="J2" s="1">
        <f>Covariances!J2 / (Volatilities!J$2 * Volatilities!$B$2)</f>
        <v>0.7047566411</v>
      </c>
      <c r="K2" s="1">
        <f>Covariances!K2 / (Volatilities!K$2 * Volatilities!$B$2)</f>
        <v>0.7878315839</v>
      </c>
    </row>
    <row r="3">
      <c r="A3" s="12" t="s">
        <v>14</v>
      </c>
      <c r="B3" s="1">
        <f>Covariances!B3 / (Volatilities!B$2 * Volatilities!$C$2)</f>
        <v>0.8302922147</v>
      </c>
      <c r="C3" s="1">
        <f>Covariances!C3 / (Volatilities!C$2 * Volatilities!$C$2)</f>
        <v>1</v>
      </c>
      <c r="D3" s="1">
        <f>Covariances!D3 / (Volatilities!D$2 * Volatilities!$C$2)</f>
        <v>0.8837446778</v>
      </c>
      <c r="E3" s="1">
        <f>Covariances!E3 / (Volatilities!E$2 * Volatilities!$C$2)</f>
        <v>0.8664196103</v>
      </c>
      <c r="F3" s="1">
        <f>Covariances!F3 / (Volatilities!F$2 * Volatilities!$C$2)</f>
        <v>0.8462663</v>
      </c>
      <c r="G3" s="1">
        <f>Covariances!G3 / (Volatilities!G$2 * Volatilities!$C$2)</f>
        <v>0.6641905789</v>
      </c>
      <c r="H3" s="1">
        <f>Covariances!H3 / (Volatilities!H$2 * Volatilities!$C$2)</f>
        <v>0.7360600681</v>
      </c>
      <c r="I3" s="1">
        <f>Covariances!I3 / (Volatilities!I$2 * Volatilities!$C$2)</f>
        <v>0.743593986</v>
      </c>
      <c r="J3" s="1">
        <f>Covariances!J3 / (Volatilities!J$2 * Volatilities!$C$2)</f>
        <v>0.7564365794</v>
      </c>
      <c r="K3" s="1">
        <f>Covariances!K3 / (Volatilities!K$2 * Volatilities!$C$2)</f>
        <v>0.8727002674</v>
      </c>
    </row>
    <row r="4">
      <c r="A4" s="12" t="s">
        <v>15</v>
      </c>
      <c r="B4" s="1">
        <f>Covariances!B4 / (Volatilities!B$2 * Volatilities!$D$2)</f>
        <v>0.7582294641</v>
      </c>
      <c r="C4" s="1">
        <f>Covariances!C4 / (Volatilities!C$2 * Volatilities!$D$2)</f>
        <v>0.8837446778</v>
      </c>
      <c r="D4" s="1">
        <f>Covariances!D4 / (Volatilities!D$2 * Volatilities!$D$2)</f>
        <v>1</v>
      </c>
      <c r="E4" s="1">
        <f>Covariances!E4 / (Volatilities!E$2 * Volatilities!$D$2)</f>
        <v>0.9382058926</v>
      </c>
      <c r="F4" s="1">
        <f>Covariances!F4 / (Volatilities!F$2 * Volatilities!$D$2)</f>
        <v>0.9091179646</v>
      </c>
      <c r="G4" s="1">
        <f>Covariances!G4 / (Volatilities!G$2 * Volatilities!$D$2)</f>
        <v>0.6254307897</v>
      </c>
      <c r="H4" s="1">
        <f>Covariances!H4 / (Volatilities!H$2 * Volatilities!$D$2)</f>
        <v>0.8225635614</v>
      </c>
      <c r="I4" s="1">
        <f>Covariances!I4 / (Volatilities!I$2 * Volatilities!$D$2)</f>
        <v>0.8135635491</v>
      </c>
      <c r="J4" s="1">
        <f>Covariances!J4 / (Volatilities!J$2 * Volatilities!$D$2)</f>
        <v>0.7871315171</v>
      </c>
      <c r="K4" s="1">
        <f>Covariances!K4 / (Volatilities!K$2 * Volatilities!$D$2)</f>
        <v>0.8585772357</v>
      </c>
    </row>
    <row r="5">
      <c r="A5" s="12" t="s">
        <v>16</v>
      </c>
      <c r="B5" s="1">
        <f>Covariances!B5 / (Volatilities!B$2 * Volatilities!$E$2)</f>
        <v>0.7316292793</v>
      </c>
      <c r="C5" s="1">
        <f>Covariances!C5 / (Volatilities!C$2 * Volatilities!$E$2)</f>
        <v>0.8664196103</v>
      </c>
      <c r="D5" s="1">
        <f>Covariances!D5 / (Volatilities!D$2 * Volatilities!$E$2)</f>
        <v>0.9382058926</v>
      </c>
      <c r="E5" s="1">
        <f>Covariances!E5 / (Volatilities!E$2 * Volatilities!$E$2)</f>
        <v>1</v>
      </c>
      <c r="F5" s="1">
        <f>Covariances!F5 / (Volatilities!F$2 * Volatilities!$E$2)</f>
        <v>0.923064839</v>
      </c>
      <c r="G5" s="1">
        <f>Covariances!G5 / (Volatilities!G$2 * Volatilities!$E$2)</f>
        <v>0.698414787</v>
      </c>
      <c r="H5" s="1">
        <f>Covariances!H5 / (Volatilities!H$2 * Volatilities!$E$2)</f>
        <v>0.8466358541</v>
      </c>
      <c r="I5" s="1">
        <f>Covariances!I5 / (Volatilities!I$2 * Volatilities!$E$2)</f>
        <v>0.8317148141</v>
      </c>
      <c r="J5" s="1">
        <f>Covariances!J5 / (Volatilities!J$2 * Volatilities!$E$2)</f>
        <v>0.7319666633</v>
      </c>
      <c r="K5" s="1">
        <f>Covariances!K5 / (Volatilities!K$2 * Volatilities!$E$2)</f>
        <v>0.8387223367</v>
      </c>
    </row>
    <row r="6">
      <c r="A6" s="12" t="s">
        <v>17</v>
      </c>
      <c r="B6" s="1">
        <f>Covariances!B6 / (Volatilities!B$2 * Volatilities!$F$2)</f>
        <v>0.651732413</v>
      </c>
      <c r="C6" s="1">
        <f>Covariances!C6 / (Volatilities!C$2 * Volatilities!$F$2)</f>
        <v>0.8462663</v>
      </c>
      <c r="D6" s="1">
        <f>Covariances!D6 / (Volatilities!D$2 * Volatilities!$F$2)</f>
        <v>0.9091179646</v>
      </c>
      <c r="E6" s="1">
        <f>Covariances!E6 / (Volatilities!E$2 * Volatilities!$F$2)</f>
        <v>0.923064839</v>
      </c>
      <c r="F6" s="1">
        <f>Covariances!F6 / (Volatilities!F$2 * Volatilities!$F$2)</f>
        <v>1</v>
      </c>
      <c r="G6" s="1">
        <f>Covariances!G6 / (Volatilities!G$2 * Volatilities!$F$2)</f>
        <v>0.6127347334</v>
      </c>
      <c r="H6" s="1">
        <f>Covariances!H6 / (Volatilities!H$2 * Volatilities!$F$2)</f>
        <v>0.7232115411</v>
      </c>
      <c r="I6" s="1">
        <f>Covariances!I6 / (Volatilities!I$2 * Volatilities!$F$2)</f>
        <v>0.8608554929</v>
      </c>
      <c r="J6" s="1">
        <f>Covariances!J6 / (Volatilities!J$2 * Volatilities!$F$2)</f>
        <v>0.7239863078</v>
      </c>
      <c r="K6" s="1">
        <f>Covariances!K6 / (Volatilities!K$2 * Volatilities!$F$2)</f>
        <v>0.7472253077</v>
      </c>
    </row>
    <row r="7">
      <c r="A7" s="12" t="s">
        <v>18</v>
      </c>
      <c r="B7" s="1">
        <f>Covariances!B7 / (Volatilities!B$2 * Volatilities!$G$2)</f>
        <v>0.7156096472</v>
      </c>
      <c r="C7" s="1">
        <f>Covariances!C7 / (Volatilities!C$2 * Volatilities!$G$2)</f>
        <v>0.6641905789</v>
      </c>
      <c r="D7" s="1">
        <f>Covariances!D7 / (Volatilities!D$2 * Volatilities!$G$2)</f>
        <v>0.6254307897</v>
      </c>
      <c r="E7" s="1">
        <f>Covariances!E7 / (Volatilities!E$2 * Volatilities!$G$2)</f>
        <v>0.698414787</v>
      </c>
      <c r="F7" s="1">
        <f>Covariances!F7 / (Volatilities!F$2 * Volatilities!$G$2)</f>
        <v>0.6127347334</v>
      </c>
      <c r="G7" s="1">
        <f>Covariances!G7 / (Volatilities!G$2 * Volatilities!$G$2)</f>
        <v>1</v>
      </c>
      <c r="H7" s="1">
        <f>Covariances!H7 / (Volatilities!H$2 * Volatilities!$G$2)</f>
        <v>0.6408549464</v>
      </c>
      <c r="I7" s="1">
        <f>Covariances!I7 / (Volatilities!I$2 * Volatilities!$G$2)</f>
        <v>0.6001993021</v>
      </c>
      <c r="J7" s="1">
        <f>Covariances!J7 / (Volatilities!J$2 * Volatilities!$G$2)</f>
        <v>0.4454850668</v>
      </c>
      <c r="K7" s="1">
        <f>Covariances!K7 / (Volatilities!K$2 * Volatilities!$G$2)</f>
        <v>0.7007789649</v>
      </c>
    </row>
    <row r="8">
      <c r="A8" s="12" t="s">
        <v>19</v>
      </c>
      <c r="B8" s="1">
        <f>Covariances!B8 / (Volatilities!B$2 * Volatilities!$H$2)</f>
        <v>0.7039551529</v>
      </c>
      <c r="C8" s="1">
        <f>Covariances!C8 / (Volatilities!C$2 * Volatilities!$H$2)</f>
        <v>0.7360600681</v>
      </c>
      <c r="D8" s="1">
        <f>Covariances!D8 / (Volatilities!D$2 * Volatilities!$H$2)</f>
        <v>0.8225635614</v>
      </c>
      <c r="E8" s="1">
        <f>Covariances!E8 / (Volatilities!E$2 * Volatilities!$H$2)</f>
        <v>0.8466358541</v>
      </c>
      <c r="F8" s="1">
        <f>Covariances!F8 / (Volatilities!F$2 * Volatilities!$H$2)</f>
        <v>0.7232115411</v>
      </c>
      <c r="G8" s="1">
        <f>Covariances!G8 / (Volatilities!G$2 * Volatilities!$H$2)</f>
        <v>0.6408549464</v>
      </c>
      <c r="H8" s="1">
        <f>Covariances!H8 / (Volatilities!H$2 * Volatilities!$H$2)</f>
        <v>1</v>
      </c>
      <c r="I8" s="1">
        <f>Covariances!I8 / (Volatilities!I$2 * Volatilities!$H$2)</f>
        <v>0.5914002657</v>
      </c>
      <c r="J8" s="1">
        <f>Covariances!J8 / (Volatilities!J$2 * Volatilities!$H$2)</f>
        <v>0.5387631168</v>
      </c>
      <c r="K8" s="1">
        <f>Covariances!K8 / (Volatilities!K$2 * Volatilities!$H$2)</f>
        <v>0.864445023</v>
      </c>
    </row>
    <row r="9">
      <c r="A9" s="12" t="s">
        <v>20</v>
      </c>
      <c r="B9" s="1">
        <f>Covariances!B9 / (Volatilities!B$2 * Volatilities!$I$2)</f>
        <v>0.5952508809</v>
      </c>
      <c r="C9" s="1">
        <f>Covariances!C9 / (Volatilities!C$2 * Volatilities!$I$2)</f>
        <v>0.743593986</v>
      </c>
      <c r="D9" s="1">
        <f>Covariances!D9 / (Volatilities!D$2 * Volatilities!$I$2)</f>
        <v>0.8135635491</v>
      </c>
      <c r="E9" s="1">
        <f>Covariances!E9 / (Volatilities!E$2 * Volatilities!$I$2)</f>
        <v>0.8317148141</v>
      </c>
      <c r="F9" s="1">
        <f>Covariances!F9 / (Volatilities!F$2 * Volatilities!$I$2)</f>
        <v>0.8608554929</v>
      </c>
      <c r="G9" s="1">
        <f>Covariances!G9 / (Volatilities!G$2 * Volatilities!$I$2)</f>
        <v>0.6001993021</v>
      </c>
      <c r="H9" s="1">
        <f>Covariances!H9 / (Volatilities!H$2 * Volatilities!$I$2)</f>
        <v>0.5914002657</v>
      </c>
      <c r="I9" s="1">
        <f>Covariances!I9 / (Volatilities!I$2 * Volatilities!$I$2)</f>
        <v>1</v>
      </c>
      <c r="J9" s="1">
        <f>Covariances!J9 / (Volatilities!J$2 * Volatilities!$I$2)</f>
        <v>0.7161915369</v>
      </c>
      <c r="K9" s="1">
        <f>Covariances!K9 / (Volatilities!K$2 * Volatilities!$I$2)</f>
        <v>0.6422570729</v>
      </c>
    </row>
    <row r="10">
      <c r="A10" s="12" t="s">
        <v>21</v>
      </c>
      <c r="B10" s="1">
        <f>Covariances!B10 / (Volatilities!B$2 * Volatilities!$J$2)</f>
        <v>0.7047566411</v>
      </c>
      <c r="C10" s="1">
        <f>Covariances!C10 / (Volatilities!C$2 * Volatilities!$J$2)</f>
        <v>0.7564365794</v>
      </c>
      <c r="D10" s="1">
        <f>Covariances!D10 / (Volatilities!D$2 * Volatilities!$J$2)</f>
        <v>0.7871315171</v>
      </c>
      <c r="E10" s="1">
        <f>Covariances!E10 / (Volatilities!E$2 * Volatilities!$J$2)</f>
        <v>0.7319666633</v>
      </c>
      <c r="F10" s="1">
        <f>Covariances!F10 / (Volatilities!F$2 * Volatilities!$J$2)</f>
        <v>0.7239863078</v>
      </c>
      <c r="G10" s="1">
        <f>Covariances!G10 / (Volatilities!G$2 * Volatilities!$J$2)</f>
        <v>0.4454850668</v>
      </c>
      <c r="H10" s="1">
        <f>Covariances!H10 / (Volatilities!H$2 * Volatilities!$J$2)</f>
        <v>0.5387631168</v>
      </c>
      <c r="I10" s="1">
        <f>Covariances!I10 / (Volatilities!I$2 * Volatilities!$J$2)</f>
        <v>0.7161915369</v>
      </c>
      <c r="J10" s="1">
        <f>Covariances!J10 / (Volatilities!J$2 * Volatilities!$J$2)</f>
        <v>1</v>
      </c>
      <c r="K10" s="1">
        <f>Covariances!K10 / (Volatilities!K$2 * Volatilities!$J$2)</f>
        <v>0.585102951</v>
      </c>
    </row>
    <row r="11">
      <c r="A11" s="12" t="s">
        <v>22</v>
      </c>
      <c r="B11" s="1">
        <f>Covariances!B11 / (Volatilities!B$2 * Volatilities!$K$2)</f>
        <v>0.7878315839</v>
      </c>
      <c r="C11" s="1">
        <f>Covariances!C11 / (Volatilities!C$2 * Volatilities!$K$2)</f>
        <v>0.8727002674</v>
      </c>
      <c r="D11" s="1">
        <f>Covariances!D11 / (Volatilities!D$2 * Volatilities!$K$2)</f>
        <v>0.8585772357</v>
      </c>
      <c r="E11" s="1">
        <f>Covariances!E11 / (Volatilities!E$2 * Volatilities!$K$2)</f>
        <v>0.8387223367</v>
      </c>
      <c r="F11" s="1">
        <f>Covariances!F11 / (Volatilities!F$2 * Volatilities!$K$2)</f>
        <v>0.7472253077</v>
      </c>
      <c r="G11" s="1">
        <f>Covariances!G11 / (Volatilities!G$2 * Volatilities!$K$2)</f>
        <v>0.7007789649</v>
      </c>
      <c r="H11" s="1">
        <f>Covariances!H11 / (Volatilities!H$2 * Volatilities!$K$2)</f>
        <v>0.864445023</v>
      </c>
      <c r="I11" s="1">
        <f>Covariances!I11 / (Volatilities!I$2 * Volatilities!$K$2)</f>
        <v>0.6422570729</v>
      </c>
      <c r="J11" s="1">
        <f>Covariances!J11 / (Volatilities!J$2 * Volatilities!$K$2)</f>
        <v>0.585102951</v>
      </c>
      <c r="K11" s="1">
        <f>Covariances!K11 / (Volatilities!K$2 * Volatilities!$K$2)</f>
        <v>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.25"/>
    <col customWidth="1" min="24" max="24" width="1.5"/>
    <col customWidth="1" min="25" max="25" width="0.88"/>
    <col customWidth="1" min="27" max="27" width="1.5"/>
    <col customWidth="1" min="39" max="39" width="1.5"/>
    <col customWidth="1" min="49" max="49" width="13.13"/>
    <col customWidth="1" min="50" max="50" width="0.38"/>
    <col customWidth="1" min="52" max="52" width="4.88"/>
    <col customWidth="1" min="59" max="59" width="17.63"/>
  </cols>
  <sheetData>
    <row r="1">
      <c r="A1" s="1" t="s">
        <v>26</v>
      </c>
      <c r="L1" s="8"/>
      <c r="M1" s="9" t="s">
        <v>27</v>
      </c>
      <c r="X1" s="8"/>
      <c r="Y1" s="11"/>
      <c r="Z1" s="11" t="s">
        <v>28</v>
      </c>
      <c r="AA1" s="8"/>
      <c r="AB1" s="13" t="s">
        <v>29</v>
      </c>
      <c r="AM1" s="8"/>
      <c r="AN1" s="14" t="s">
        <v>30</v>
      </c>
      <c r="AX1" s="15"/>
      <c r="AY1" s="16" t="s">
        <v>31</v>
      </c>
      <c r="AZ1" s="15"/>
      <c r="BA1" s="1" t="s">
        <v>32</v>
      </c>
    </row>
    <row r="2"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8"/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8"/>
      <c r="AA2" s="8"/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18</v>
      </c>
      <c r="AI2" s="1" t="s">
        <v>19</v>
      </c>
      <c r="AJ2" s="1" t="s">
        <v>20</v>
      </c>
      <c r="AK2" s="1" t="s">
        <v>21</v>
      </c>
      <c r="AL2" s="1" t="s">
        <v>22</v>
      </c>
      <c r="AM2" s="8"/>
      <c r="AN2" s="17" t="s">
        <v>13</v>
      </c>
      <c r="AO2" s="17" t="s">
        <v>14</v>
      </c>
      <c r="AP2" s="17" t="s">
        <v>15</v>
      </c>
      <c r="AQ2" s="17" t="s">
        <v>16</v>
      </c>
      <c r="AR2" s="17" t="s">
        <v>17</v>
      </c>
      <c r="AS2" s="17" t="s">
        <v>18</v>
      </c>
      <c r="AT2" s="17" t="s">
        <v>19</v>
      </c>
      <c r="AU2" s="17" t="s">
        <v>20</v>
      </c>
      <c r="AV2" s="17" t="s">
        <v>21</v>
      </c>
      <c r="AW2" s="17" t="s">
        <v>22</v>
      </c>
      <c r="AX2" s="8"/>
      <c r="AY2" s="18"/>
      <c r="AZ2" s="8"/>
      <c r="BB2" s="1" t="s">
        <v>33</v>
      </c>
      <c r="BC2" s="1" t="s">
        <v>34</v>
      </c>
      <c r="BD2" s="1" t="s">
        <v>35</v>
      </c>
      <c r="BE2" s="1" t="s">
        <v>36</v>
      </c>
      <c r="BF2" s="1" t="s">
        <v>37</v>
      </c>
      <c r="BG2" s="1" t="s">
        <v>10</v>
      </c>
      <c r="BH2" s="1" t="s">
        <v>11</v>
      </c>
      <c r="BI2" s="1" t="s">
        <v>12</v>
      </c>
    </row>
    <row r="3">
      <c r="A3" s="2">
        <v>41305.0</v>
      </c>
      <c r="B3" s="4">
        <f>0.2*vlookup($A3, 'Idiosyncratic Volatility'!$BE$84:$BO$660, 2)+0.2*vlookup($A3, Value!$AZ$3:$BJ$134, 2)+0.2*vlookup($A3, Monthly_mean!$AZ$3:$BJ$134, 2)+0.2*vlookup($A3, MaxDD!$AZ$3:$BJ$134, 2)+0.2*vlookup($A3, 'CDaR Factor Calculation'!$AY$3:$BI$135, 2)</f>
        <v>-0.01111554198</v>
      </c>
      <c r="C3" s="4">
        <f>0.2*vlookup($A3, 'Idiosyncratic Volatility'!$BE$84:$BO$660, column())+0.2*vlookup($A3, Value!$AZ$3:$BJ$134, column())+0.2*vlookup($A3, Monthly_mean!$AZ$3:$BJ$134, column())+0.2*vlookup($A3, MaxDD!$AZ$3:$BJ$134, column())+0.2*vlookup($A3, 'CDaR Factor Calculation'!$AY$3:$BI$135, column())</f>
        <v>-0.007580498177</v>
      </c>
      <c r="D3" s="4">
        <f>0.2*vlookup($A3, 'Idiosyncratic Volatility'!$BE$84:$BO$660, column())+0.2*vlookup($A3, Value!$AZ$3:$BJ$134, column())+0.2*vlookup($A3, Monthly_mean!$AZ$3:$BJ$134, column())+0.2*vlookup($A3, MaxDD!$AZ$3:$BJ$134, column())+0.2*vlookup($A3, 'CDaR Factor Calculation'!$AY$3:$BI$135, column())</f>
        <v>0.00651789897</v>
      </c>
      <c r="E3" s="4">
        <f>0.2*vlookup($A3, 'Idiosyncratic Volatility'!$BE$84:$BO$660, column())+0.2*vlookup($A3, Value!$AZ$3:$BJ$134, column())+0.2*vlookup($A3, Monthly_mean!$AZ$3:$BJ$134, column())+0.2*vlookup($A3, MaxDD!$AZ$3:$BJ$134, column())+0.2*vlookup($A3, 'CDaR Factor Calculation'!$AY$3:$BI$135, column())</f>
        <v>0.003093537633</v>
      </c>
      <c r="F3" s="4">
        <f>0.2*vlookup($A3, 'Idiosyncratic Volatility'!$BE$84:$BO$660, column())+0.2*vlookup($A3, Value!$AZ$3:$BJ$134, column())+0.2*vlookup($A3, Monthly_mean!$AZ$3:$BJ$134, column())+0.2*vlookup($A3, MaxDD!$AZ$3:$BJ$134, column())+0.2*vlookup($A3, 'CDaR Factor Calculation'!$AY$3:$BI$135, column())</f>
        <v>0.02341873772</v>
      </c>
      <c r="G3" s="4">
        <f>0.2*vlookup($A3, 'Idiosyncratic Volatility'!$BE$84:$BO$660, column())+0.2*vlookup($A3, Value!$AZ$3:$BJ$134, column())+0.2*vlookup($A3, Monthly_mean!$AZ$3:$BJ$134, column())+0.2*vlookup($A3, MaxDD!$AZ$3:$BJ$134, column())+0.2*vlookup($A3, 'CDaR Factor Calculation'!$AY$3:$BI$135, column())</f>
        <v>-0.007684187989</v>
      </c>
      <c r="H3" s="4">
        <f>0.2*vlookup($A3, 'Idiosyncratic Volatility'!$BE$84:$BO$660, column())+0.2*vlookup($A3, Value!$AZ$3:$BJ$134, column())+0.2*vlookup($A3, Monthly_mean!$AZ$3:$BJ$134, column())+0.2*vlookup($A3, MaxDD!$AZ$3:$BJ$134, column())+0.2*vlookup($A3, 'CDaR Factor Calculation'!$AY$3:$BI$135, column())</f>
        <v>-0.01207973267</v>
      </c>
      <c r="I3" s="4">
        <f>0.2*vlookup($A3, 'Idiosyncratic Volatility'!$BE$84:$BO$660, column())+0.2*vlookup($A3, Value!$AZ$3:$BJ$134, column())+0.2*vlookup($A3, Monthly_mean!$AZ$3:$BJ$134, column())+0.2*vlookup($A3, MaxDD!$AZ$3:$BJ$134, column())+0.2*vlookup($A3, 'CDaR Factor Calculation'!$AY$3:$BI$135, column())</f>
        <v>0.02655953668</v>
      </c>
      <c r="J3" s="4">
        <f>0.2*vlookup($A3, 'Idiosyncratic Volatility'!$BE$84:$BO$660, column())+0.2*vlookup($A3, Value!$AZ$3:$BJ$134, column())+0.2*vlookup($A3, Monthly_mean!$AZ$3:$BJ$134, column())+0.2*vlookup($A3, MaxDD!$AZ$3:$BJ$134, column())+0.2*vlookup($A3, 'CDaR Factor Calculation'!$AY$3:$BI$135, column())</f>
        <v>-0.005574972013</v>
      </c>
      <c r="K3" s="4">
        <f>0.2*vlookup($A3, 'Idiosyncratic Volatility'!$BE$84:$BO$660, column())+0.2*vlookup($A3, Value!$AZ$3:$BJ$134, column())+0.2*vlookup($A3, Monthly_mean!$AZ$3:$BJ$134, column())+0.2*vlookup($A3, MaxDD!$AZ$3:$BJ$134, column())+0.2*vlookup($A3, 'CDaR Factor Calculation'!$AY$3:$BI$135, column())</f>
        <v>-0.01555477798</v>
      </c>
      <c r="L3" s="8"/>
      <c r="M3" s="2">
        <v>41305.0</v>
      </c>
      <c r="N3" s="7">
        <v>0.0502</v>
      </c>
      <c r="O3" s="7">
        <v>0.0213</v>
      </c>
      <c r="P3" s="7">
        <v>0.0255</v>
      </c>
      <c r="Q3" s="7">
        <v>0.0234</v>
      </c>
      <c r="R3" s="7">
        <v>0.0579</v>
      </c>
      <c r="S3" s="7">
        <v>0.0942</v>
      </c>
      <c r="T3" s="7">
        <v>0.0492</v>
      </c>
      <c r="U3" s="7">
        <v>0.0358</v>
      </c>
      <c r="V3" s="7">
        <v>0.065</v>
      </c>
      <c r="W3" s="7">
        <v>0.0525</v>
      </c>
      <c r="X3" s="8"/>
      <c r="Z3" s="4">
        <f t="array" ref="Z3">SQRT(MMULT(MMULT(B3:K3,MMULT(TRANSPOSE(ER!B483:K518-ER!M518:V518),ER!B483:K518-ER!M518:V518)/3),TRANSPOSE(B3:K3)))</f>
        <v>0.008459395282</v>
      </c>
      <c r="AA3" s="8"/>
      <c r="AB3" s="2">
        <v>41305.0</v>
      </c>
      <c r="AC3" s="4">
        <f t="shared" ref="AC3:AL3" si="1">B3*0.01/$Z3</f>
        <v>-0.01313987774</v>
      </c>
      <c r="AD3" s="4">
        <f t="shared" si="1"/>
        <v>-0.008961040269</v>
      </c>
      <c r="AE3" s="4">
        <f t="shared" si="1"/>
        <v>0.00770492305</v>
      </c>
      <c r="AF3" s="4">
        <f t="shared" si="1"/>
        <v>0.003656925265</v>
      </c>
      <c r="AG3" s="4">
        <f t="shared" si="1"/>
        <v>0.0276837019</v>
      </c>
      <c r="AH3" s="4">
        <f t="shared" si="1"/>
        <v>-0.00908361382</v>
      </c>
      <c r="AI3" s="4">
        <f t="shared" si="1"/>
        <v>-0.01427966452</v>
      </c>
      <c r="AJ3" s="4">
        <f t="shared" si="1"/>
        <v>0.0313964956</v>
      </c>
      <c r="AK3" s="4">
        <f t="shared" si="1"/>
        <v>-0.006590272505</v>
      </c>
      <c r="AL3" s="4">
        <f t="shared" si="1"/>
        <v>-0.01838757673</v>
      </c>
      <c r="AM3" s="8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9"/>
      <c r="AY3" s="20"/>
      <c r="AZ3" s="19"/>
      <c r="BA3" s="2">
        <v>41305.0</v>
      </c>
      <c r="BC3" s="1">
        <v>1.0</v>
      </c>
      <c r="BD3" s="4">
        <f>AVERAGE(BB4:BB134)*12</f>
        <v>0.003232233608</v>
      </c>
      <c r="BE3" s="4">
        <f>_xlfn.STDEV.S(BB4:BB134)*SQRT(12)</f>
        <v>0.01070143154</v>
      </c>
      <c r="BF3" s="4">
        <f>BD3/BE3</f>
        <v>0.3020374981</v>
      </c>
      <c r="BG3" s="6">
        <f>12*SUM(AY:AY)/(COUNT(AY:AY)-1)</f>
        <v>2.70483334</v>
      </c>
      <c r="BH3" s="6">
        <f>average(BL3:BL133)</f>
        <v>-0.007177579517</v>
      </c>
      <c r="BI3" s="6">
        <f>MIN(BL3:BL133)</f>
        <v>-0.02345165744</v>
      </c>
      <c r="BK3" s="1">
        <v>1.0</v>
      </c>
      <c r="BL3" s="4">
        <f t="shared" ref="BL3:BL134" si="4">(BC3-BK3)/BK3</f>
        <v>0</v>
      </c>
    </row>
    <row r="4">
      <c r="A4" s="2">
        <v>41333.0</v>
      </c>
      <c r="B4" s="4">
        <f>0.2*vlookup($A4, 'Idiosyncratic Volatility'!$BE$84:$BO$660, 2)+0.2*vlookup($A4, Value!$AZ$3:$BJ$134, 2)+0.2*vlookup($A4, Monthly_mean!$AZ$3:$BJ$134, 2)+0.2*vlookup($A4, MaxDD!$AZ$3:$BJ$134, 2)+0.2*vlookup($A4, 'CDaR Factor Calculation'!$AY$3:$BI$135, 2)</f>
        <v>-0.01987808066</v>
      </c>
      <c r="C4" s="4">
        <f>0.2*vlookup($A4, 'Idiosyncratic Volatility'!$BE$84:$BO$660, column())+0.2*vlookup($A4, Value!$AZ$3:$BJ$134, column())+0.2*vlookup($A4, Monthly_mean!$AZ$3:$BJ$134, column())+0.2*vlookup($A4, MaxDD!$AZ$3:$BJ$134, column())+0.2*vlookup($A4, 'CDaR Factor Calculation'!$AY$3:$BI$135, column())</f>
        <v>-0.01425785288</v>
      </c>
      <c r="D4" s="4">
        <f>0.2*vlookup($A4, 'Idiosyncratic Volatility'!$BE$84:$BO$660, column())+0.2*vlookup($A4, Value!$AZ$3:$BJ$134, column())+0.2*vlookup($A4, Monthly_mean!$AZ$3:$BJ$134, column())+0.2*vlookup($A4, MaxDD!$AZ$3:$BJ$134, column())+0.2*vlookup($A4, 'CDaR Factor Calculation'!$AY$3:$BI$135, column())</f>
        <v>0.005364336823</v>
      </c>
      <c r="E4" s="4">
        <f>0.2*vlookup($A4, 'Idiosyncratic Volatility'!$BE$84:$BO$660, column())+0.2*vlookup($A4, Value!$AZ$3:$BJ$134, column())+0.2*vlookup($A4, Monthly_mean!$AZ$3:$BJ$134, column())+0.2*vlookup($A4, MaxDD!$AZ$3:$BJ$134, column())+0.2*vlookup($A4, 'CDaR Factor Calculation'!$AY$3:$BI$135, column())</f>
        <v>0.001854288192</v>
      </c>
      <c r="F4" s="4">
        <f>0.2*vlookup($A4, 'Idiosyncratic Volatility'!$BE$84:$BO$660, column())+0.2*vlookup($A4, Value!$AZ$3:$BJ$134, column())+0.2*vlookup($A4, Monthly_mean!$AZ$3:$BJ$134, column())+0.2*vlookup($A4, MaxDD!$AZ$3:$BJ$134, column())+0.2*vlookup($A4, 'CDaR Factor Calculation'!$AY$3:$BI$135, column())</f>
        <v>0.04309721203</v>
      </c>
      <c r="G4" s="4">
        <f>0.2*vlookup($A4, 'Idiosyncratic Volatility'!$BE$84:$BO$660, column())+0.2*vlookup($A4, Value!$AZ$3:$BJ$134, column())+0.2*vlookup($A4, Monthly_mean!$AZ$3:$BJ$134, column())+0.2*vlookup($A4, MaxDD!$AZ$3:$BJ$134, column())+0.2*vlookup($A4, 'CDaR Factor Calculation'!$AY$3:$BI$135, column())</f>
        <v>0.0004746544719</v>
      </c>
      <c r="H4" s="4">
        <f>0.2*vlookup($A4, 'Idiosyncratic Volatility'!$BE$84:$BO$660, column())+0.2*vlookup($A4, Value!$AZ$3:$BJ$134, column())+0.2*vlookup($A4, Monthly_mean!$AZ$3:$BJ$134, column())+0.2*vlookup($A4, MaxDD!$AZ$3:$BJ$134, column())+0.2*vlookup($A4, 'CDaR Factor Calculation'!$AY$3:$BI$135, column())</f>
        <v>-0.002448754914</v>
      </c>
      <c r="I4" s="4">
        <f>0.2*vlookup($A4, 'Idiosyncratic Volatility'!$BE$84:$BO$660, column())+0.2*vlookup($A4, Value!$AZ$3:$BJ$134, column())+0.2*vlookup($A4, Monthly_mean!$AZ$3:$BJ$134, column())+0.2*vlookup($A4, MaxDD!$AZ$3:$BJ$134, column())+0.2*vlookup($A4, 'CDaR Factor Calculation'!$AY$3:$BI$135, column())</f>
        <v>0.01146376754</v>
      </c>
      <c r="J4" s="4">
        <f>0.2*vlookup($A4, 'Idiosyncratic Volatility'!$BE$84:$BO$660, column())+0.2*vlookup($A4, Value!$AZ$3:$BJ$134, column())+0.2*vlookup($A4, Monthly_mean!$AZ$3:$BJ$134, column())+0.2*vlookup($A4, MaxDD!$AZ$3:$BJ$134, column())+0.2*vlookup($A4, 'CDaR Factor Calculation'!$AY$3:$BI$135, column())</f>
        <v>-0.01072854251</v>
      </c>
      <c r="K4" s="4">
        <f>0.2*vlookup($A4, 'Idiosyncratic Volatility'!$BE$84:$BO$660, column())+0.2*vlookup($A4, Value!$AZ$3:$BJ$134, column())+0.2*vlookup($A4, Monthly_mean!$AZ$3:$BJ$134, column())+0.2*vlookup($A4, MaxDD!$AZ$3:$BJ$134, column())+0.2*vlookup($A4, 'CDaR Factor Calculation'!$AY$3:$BI$135, column())</f>
        <v>-0.01494102789</v>
      </c>
      <c r="L4" s="8"/>
      <c r="M4" s="2">
        <v>41333.0</v>
      </c>
      <c r="N4" s="7">
        <v>0.0586</v>
      </c>
      <c r="O4" s="7">
        <v>0.0145</v>
      </c>
      <c r="P4" s="7">
        <v>0.0032</v>
      </c>
      <c r="Q4" s="7">
        <v>-0.0024</v>
      </c>
      <c r="R4" s="7">
        <v>-0.0924</v>
      </c>
      <c r="S4" s="7">
        <v>0.0379</v>
      </c>
      <c r="T4" s="7">
        <v>-0.0302</v>
      </c>
      <c r="U4" s="7">
        <v>-0.0226</v>
      </c>
      <c r="V4" s="7">
        <v>0.0184</v>
      </c>
      <c r="W4" s="7">
        <v>0.0121</v>
      </c>
      <c r="X4" s="8"/>
      <c r="Z4" s="4">
        <f t="array" ref="Z4">SQRT(MMULT(MMULT(B4:K4,MMULT(TRANSPOSE(ER!B484:K519-ER!M519:V519),ER!B484:K519-ER!M519:V519)/3),TRANSPOSE(B4:K4)))</f>
        <v>0.009282816217</v>
      </c>
      <c r="AA4" s="8"/>
      <c r="AB4" s="2">
        <v>41333.0</v>
      </c>
      <c r="AC4" s="4">
        <f t="shared" ref="AC4:AL4" si="2">B4*0.01/$Z4</f>
        <v>-0.02141384704</v>
      </c>
      <c r="AD4" s="4">
        <f t="shared" si="2"/>
        <v>-0.01535940446</v>
      </c>
      <c r="AE4" s="4">
        <f t="shared" si="2"/>
        <v>0.005778781673</v>
      </c>
      <c r="AF4" s="4">
        <f t="shared" si="2"/>
        <v>0.00199754918</v>
      </c>
      <c r="AG4" s="4">
        <f t="shared" si="2"/>
        <v>0.046426872</v>
      </c>
      <c r="AH4" s="4">
        <f t="shared" si="2"/>
        <v>0.000511325939</v>
      </c>
      <c r="AI4" s="4">
        <f t="shared" si="2"/>
        <v>-0.002637943979</v>
      </c>
      <c r="AJ4" s="4">
        <f t="shared" si="2"/>
        <v>0.01234945007</v>
      </c>
      <c r="AK4" s="4">
        <f t="shared" si="2"/>
        <v>-0.01155742208</v>
      </c>
      <c r="AL4" s="4">
        <f t="shared" si="2"/>
        <v>-0.01609536108</v>
      </c>
      <c r="AM4" s="8"/>
      <c r="AN4" s="17">
        <f t="shared" ref="AN4:AW4" si="3">(AC3 * (1 + N4)) / (SUMPRODUCT($AC3:$AL3, $N4:$W4) + 1)</f>
        <v>-0.01397146585</v>
      </c>
      <c r="AO4" s="17">
        <f t="shared" si="3"/>
        <v>-0.009131229111</v>
      </c>
      <c r="AP4" s="17">
        <f t="shared" si="3"/>
        <v>0.00776380446</v>
      </c>
      <c r="AQ4" s="17">
        <f t="shared" si="3"/>
        <v>0.003664302212</v>
      </c>
      <c r="AR4" s="17">
        <f t="shared" si="3"/>
        <v>0.02523698158</v>
      </c>
      <c r="AS4" s="17">
        <f t="shared" si="3"/>
        <v>-0.009469628328</v>
      </c>
      <c r="AT4" s="17">
        <f t="shared" si="3"/>
        <v>-0.01390973781</v>
      </c>
      <c r="AU4" s="17">
        <f t="shared" si="3"/>
        <v>0.0308228129</v>
      </c>
      <c r="AV4" s="17">
        <f t="shared" si="3"/>
        <v>-0.006741251391</v>
      </c>
      <c r="AW4" s="17">
        <f t="shared" si="3"/>
        <v>-0.01869246957</v>
      </c>
      <c r="AX4" s="19"/>
      <c r="AY4" s="20">
        <f t="array" ref="AY4">SUM(ABS(AC4:AL4 - AN4:AW4))
</f>
        <v>0.08565161288</v>
      </c>
      <c r="AZ4" s="19"/>
      <c r="BA4" s="2">
        <v>41333.0</v>
      </c>
      <c r="BB4" s="4">
        <f t="shared" ref="BB4:BB134" si="7">SUMPRODUCT(AC3:AL3,N4:W4)</f>
        <v>-0.00440836143</v>
      </c>
      <c r="BC4" s="4">
        <f t="shared" ref="BC4:BC134" si="8">BC3*(1+BB4)</f>
        <v>0.9955916386</v>
      </c>
      <c r="BK4" s="4">
        <f t="shared" ref="BK4:BK134" si="9">max(BC4,BK3)</f>
        <v>1</v>
      </c>
      <c r="BL4" s="4">
        <f t="shared" si="4"/>
        <v>-0.00440836143</v>
      </c>
    </row>
    <row r="5">
      <c r="A5" s="2">
        <v>41364.0</v>
      </c>
      <c r="B5" s="4">
        <f>0.2*vlookup($A5, 'Idiosyncratic Volatility'!$BE$84:$BO$660, 2)+0.2*vlookup($A5, Value!$AZ$3:$BJ$134, 2)+0.2*vlookup($A5, Monthly_mean!$AZ$3:$BJ$134, 2)+0.2*vlookup($A5, MaxDD!$AZ$3:$BJ$134, 2)+0.2*vlookup($A5, 'CDaR Factor Calculation'!$AY$3:$BI$135, 2)</f>
        <v>-0.0139977546</v>
      </c>
      <c r="C5" s="4">
        <f>0.2*vlookup($A5, 'Idiosyncratic Volatility'!$BE$84:$BO$660, column())+0.2*vlookup($A5, Value!$AZ$3:$BJ$134, column())+0.2*vlookup($A5, Monthly_mean!$AZ$3:$BJ$134, column())+0.2*vlookup($A5, MaxDD!$AZ$3:$BJ$134, column())+0.2*vlookup($A5, 'CDaR Factor Calculation'!$AY$3:$BI$135, column())</f>
        <v>-0.006434205143</v>
      </c>
      <c r="D5" s="4">
        <f>0.2*vlookup($A5, 'Idiosyncratic Volatility'!$BE$84:$BO$660, column())+0.2*vlookup($A5, Value!$AZ$3:$BJ$134, column())+0.2*vlookup($A5, Monthly_mean!$AZ$3:$BJ$134, column())+0.2*vlookup($A5, MaxDD!$AZ$3:$BJ$134, column())+0.2*vlookup($A5, 'CDaR Factor Calculation'!$AY$3:$BI$135, column())</f>
        <v>0.007553676006</v>
      </c>
      <c r="E5" s="4">
        <f>0.2*vlookup($A5, 'Idiosyncratic Volatility'!$BE$84:$BO$660, column())+0.2*vlookup($A5, Value!$AZ$3:$BJ$134, column())+0.2*vlookup($A5, Monthly_mean!$AZ$3:$BJ$134, column())+0.2*vlookup($A5, MaxDD!$AZ$3:$BJ$134, column())+0.2*vlookup($A5, 'CDaR Factor Calculation'!$AY$3:$BI$135, column())</f>
        <v>0.003478313099</v>
      </c>
      <c r="F5" s="4">
        <f>0.2*vlookup($A5, 'Idiosyncratic Volatility'!$BE$84:$BO$660, column())+0.2*vlookup($A5, Value!$AZ$3:$BJ$134, column())+0.2*vlookup($A5, Monthly_mean!$AZ$3:$BJ$134, column())+0.2*vlookup($A5, MaxDD!$AZ$3:$BJ$134, column())+0.2*vlookup($A5, 'CDaR Factor Calculation'!$AY$3:$BI$135, column())</f>
        <v>0.02923637109</v>
      </c>
      <c r="G5" s="4">
        <f>0.2*vlookup($A5, 'Idiosyncratic Volatility'!$BE$84:$BO$660, column())+0.2*vlookup($A5, Value!$AZ$3:$BJ$134, column())+0.2*vlookup($A5, Monthly_mean!$AZ$3:$BJ$134, column())+0.2*vlookup($A5, MaxDD!$AZ$3:$BJ$134, column())+0.2*vlookup($A5, 'CDaR Factor Calculation'!$AY$3:$BI$135, column())</f>
        <v>-0.005995379591</v>
      </c>
      <c r="H5" s="4">
        <f>0.2*vlookup($A5, 'Idiosyncratic Volatility'!$BE$84:$BO$660, column())+0.2*vlookup($A5, Value!$AZ$3:$BJ$134, column())+0.2*vlookup($A5, Monthly_mean!$AZ$3:$BJ$134, column())+0.2*vlookup($A5, MaxDD!$AZ$3:$BJ$134, column())+0.2*vlookup($A5, 'CDaR Factor Calculation'!$AY$3:$BI$135, column())</f>
        <v>-0.01107586282</v>
      </c>
      <c r="I5" s="4">
        <f>0.2*vlookup($A5, 'Idiosyncratic Volatility'!$BE$84:$BO$660, column())+0.2*vlookup($A5, Value!$AZ$3:$BJ$134, column())+0.2*vlookup($A5, Monthly_mean!$AZ$3:$BJ$134, column())+0.2*vlookup($A5, MaxDD!$AZ$3:$BJ$134, column())+0.2*vlookup($A5, 'CDaR Factor Calculation'!$AY$3:$BI$135, column())</f>
        <v>0.0201567248</v>
      </c>
      <c r="J5" s="4">
        <f>0.2*vlookup($A5, 'Idiosyncratic Volatility'!$BE$84:$BO$660, column())+0.2*vlookup($A5, Value!$AZ$3:$BJ$134, column())+0.2*vlookup($A5, Monthly_mean!$AZ$3:$BJ$134, column())+0.2*vlookup($A5, MaxDD!$AZ$3:$BJ$134, column())+0.2*vlookup($A5, 'CDaR Factor Calculation'!$AY$3:$BI$135, column())</f>
        <v>0.000899627742</v>
      </c>
      <c r="K5" s="4">
        <f>0.2*vlookup($A5, 'Idiosyncratic Volatility'!$BE$84:$BO$660, column())+0.2*vlookup($A5, Value!$AZ$3:$BJ$134, column())+0.2*vlookup($A5, Monthly_mean!$AZ$3:$BJ$134, column())+0.2*vlookup($A5, MaxDD!$AZ$3:$BJ$134, column())+0.2*vlookup($A5, 'CDaR Factor Calculation'!$AY$3:$BI$135, column())</f>
        <v>-0.02382151038</v>
      </c>
      <c r="L5" s="8"/>
      <c r="M5" s="2">
        <v>41364.0</v>
      </c>
      <c r="N5" s="7">
        <v>-0.0231</v>
      </c>
      <c r="O5" s="7">
        <v>-0.0066</v>
      </c>
      <c r="P5" s="7">
        <v>0.0036</v>
      </c>
      <c r="Q5" s="7">
        <v>0.0075</v>
      </c>
      <c r="R5" s="7">
        <v>-0.0351</v>
      </c>
      <c r="S5" s="7">
        <v>0.0695</v>
      </c>
      <c r="T5" s="7">
        <v>0.0333</v>
      </c>
      <c r="U5" s="7">
        <v>-0.0424</v>
      </c>
      <c r="V5" s="7">
        <v>0.0116</v>
      </c>
      <c r="W5" s="7">
        <v>0.0372</v>
      </c>
      <c r="X5" s="8"/>
      <c r="Z5" s="4">
        <f t="array" ref="Z5">SQRT(MMULT(MMULT(B5:K5,MMULT(TRANSPOSE(ER!B485:K520-ER!M520:V520),ER!B485:K520-ER!M520:V520)/3),TRANSPOSE(B5:K5)))</f>
        <v>0.00851843039</v>
      </c>
      <c r="AA5" s="8"/>
      <c r="AB5" s="2">
        <v>41364.0</v>
      </c>
      <c r="AC5" s="4">
        <f t="shared" ref="AC5:AL5" si="5">B5*0.01/$Z5</f>
        <v>-0.01643231671</v>
      </c>
      <c r="AD5" s="4">
        <f t="shared" si="5"/>
        <v>-0.007553275484</v>
      </c>
      <c r="AE5" s="4">
        <f t="shared" si="5"/>
        <v>0.008867450529</v>
      </c>
      <c r="AF5" s="4">
        <f t="shared" si="5"/>
        <v>0.00408327936</v>
      </c>
      <c r="AG5" s="4">
        <f t="shared" si="5"/>
        <v>0.03432131244</v>
      </c>
      <c r="AH5" s="4">
        <f t="shared" si="5"/>
        <v>-0.007038127115</v>
      </c>
      <c r="AI5" s="4">
        <f t="shared" si="5"/>
        <v>-0.01300223435</v>
      </c>
      <c r="AJ5" s="4">
        <f t="shared" si="5"/>
        <v>0.02366248696</v>
      </c>
      <c r="AK5" s="4">
        <f t="shared" si="5"/>
        <v>0.001056095667</v>
      </c>
      <c r="AL5" s="4">
        <f t="shared" si="5"/>
        <v>-0.02796467106</v>
      </c>
      <c r="AM5" s="8"/>
      <c r="AN5" s="17">
        <f t="shared" ref="AN5:AW5" si="6">(AC4 * (1 + N5)) / (SUMPRODUCT($AC4:$AL4, $N5:$W5) + 1)</f>
        <v>-0.02096754888</v>
      </c>
      <c r="AO5" s="17">
        <f t="shared" si="6"/>
        <v>-0.01529330644</v>
      </c>
      <c r="AP5" s="17">
        <f t="shared" si="6"/>
        <v>0.005812992971</v>
      </c>
      <c r="AQ5" s="17">
        <f t="shared" si="6"/>
        <v>0.002017183437</v>
      </c>
      <c r="AR5" s="17">
        <f t="shared" si="6"/>
        <v>0.04490085273</v>
      </c>
      <c r="AS5" s="17">
        <f t="shared" si="6"/>
        <v>0.000548127349</v>
      </c>
      <c r="AT5" s="17">
        <f t="shared" si="6"/>
        <v>-0.002732089084</v>
      </c>
      <c r="AU5" s="17">
        <f t="shared" si="6"/>
        <v>0.01185317276</v>
      </c>
      <c r="AV5" s="17">
        <f t="shared" si="6"/>
        <v>-0.01171851696</v>
      </c>
      <c r="AW5" s="17">
        <f t="shared" si="6"/>
        <v>-0.01673270254</v>
      </c>
      <c r="AX5" s="19"/>
      <c r="AY5" s="20">
        <f t="array" ref="AY5">SUM(ABS(AC5:AL5 - AN5:AW5))
</f>
        <v>0.08164765198</v>
      </c>
      <c r="AZ5" s="19"/>
      <c r="BA5" s="2">
        <v>41364.0</v>
      </c>
      <c r="BB5" s="4">
        <f t="shared" si="7"/>
        <v>-0.002306502631</v>
      </c>
      <c r="BC5" s="4">
        <f t="shared" si="8"/>
        <v>0.9932953038</v>
      </c>
      <c r="BK5" s="4">
        <f t="shared" si="9"/>
        <v>1</v>
      </c>
      <c r="BL5" s="4">
        <f t="shared" si="4"/>
        <v>-0.006704696164</v>
      </c>
    </row>
    <row r="6">
      <c r="A6" s="2">
        <v>41394.0</v>
      </c>
      <c r="B6" s="4">
        <f>0.2*vlookup($A6, 'Idiosyncratic Volatility'!$BE$84:$BO$660, 2)+0.2*vlookup($A6, Value!$AZ$3:$BJ$134, 2)+0.2*vlookup($A6, Monthly_mean!$AZ$3:$BJ$134, 2)+0.2*vlookup($A6, MaxDD!$AZ$3:$BJ$134, 2)+0.2*vlookup($A6, 'CDaR Factor Calculation'!$AY$3:$BI$135, 2)</f>
        <v>-0.02310142238</v>
      </c>
      <c r="C6" s="4">
        <f>0.2*vlookup($A6, 'Idiosyncratic Volatility'!$BE$84:$BO$660, column())+0.2*vlookup($A6, Value!$AZ$3:$BJ$134, column())+0.2*vlookup($A6, Monthly_mean!$AZ$3:$BJ$134, column())+0.2*vlookup($A6, MaxDD!$AZ$3:$BJ$134, column())+0.2*vlookup($A6, 'CDaR Factor Calculation'!$AY$3:$BI$135, column())</f>
        <v>0.01360446954</v>
      </c>
      <c r="D6" s="4">
        <f>0.2*vlookup($A6, 'Idiosyncratic Volatility'!$BE$84:$BO$660, column())+0.2*vlookup($A6, Value!$AZ$3:$BJ$134, column())+0.2*vlookup($A6, Monthly_mean!$AZ$3:$BJ$134, column())+0.2*vlookup($A6, MaxDD!$AZ$3:$BJ$134, column())+0.2*vlookup($A6, 'CDaR Factor Calculation'!$AY$3:$BI$135, column())</f>
        <v>0.01209461406</v>
      </c>
      <c r="E6" s="4">
        <f>0.2*vlookup($A6, 'Idiosyncratic Volatility'!$BE$84:$BO$660, column())+0.2*vlookup($A6, Value!$AZ$3:$BJ$134, column())+0.2*vlookup($A6, Monthly_mean!$AZ$3:$BJ$134, column())+0.2*vlookup($A6, MaxDD!$AZ$3:$BJ$134, column())+0.2*vlookup($A6, 'CDaR Factor Calculation'!$AY$3:$BI$135, column())</f>
        <v>0.01300934442</v>
      </c>
      <c r="F6" s="4">
        <f>0.2*vlookup($A6, 'Idiosyncratic Volatility'!$BE$84:$BO$660, column())+0.2*vlookup($A6, Value!$AZ$3:$BJ$134, column())+0.2*vlookup($A6, Monthly_mean!$AZ$3:$BJ$134, column())+0.2*vlookup($A6, MaxDD!$AZ$3:$BJ$134, column())+0.2*vlookup($A6, 'CDaR Factor Calculation'!$AY$3:$BI$135, column())</f>
        <v>0.01538702844</v>
      </c>
      <c r="G6" s="4">
        <f>0.2*vlookup($A6, 'Idiosyncratic Volatility'!$BE$84:$BO$660, column())+0.2*vlookup($A6, Value!$AZ$3:$BJ$134, column())+0.2*vlookup($A6, Monthly_mean!$AZ$3:$BJ$134, column())+0.2*vlookup($A6, MaxDD!$AZ$3:$BJ$134, column())+0.2*vlookup($A6, 'CDaR Factor Calculation'!$AY$3:$BI$135, column())</f>
        <v>-0.02090920062</v>
      </c>
      <c r="H6" s="4">
        <f>0.2*vlookup($A6, 'Idiosyncratic Volatility'!$BE$84:$BO$660, column())+0.2*vlookup($A6, Value!$AZ$3:$BJ$134, column())+0.2*vlookup($A6, Monthly_mean!$AZ$3:$BJ$134, column())+0.2*vlookup($A6, MaxDD!$AZ$3:$BJ$134, column())+0.2*vlookup($A6, 'CDaR Factor Calculation'!$AY$3:$BI$135, column())</f>
        <v>-0.003026931979</v>
      </c>
      <c r="I6" s="4">
        <f>0.2*vlookup($A6, 'Idiosyncratic Volatility'!$BE$84:$BO$660, column())+0.2*vlookup($A6, Value!$AZ$3:$BJ$134, column())+0.2*vlookup($A6, Monthly_mean!$AZ$3:$BJ$134, column())+0.2*vlookup($A6, MaxDD!$AZ$3:$BJ$134, column())+0.2*vlookup($A6, 'CDaR Factor Calculation'!$AY$3:$BI$135, column())</f>
        <v>0.004779161738</v>
      </c>
      <c r="J6" s="4">
        <f>0.2*vlookup($A6, 'Idiosyncratic Volatility'!$BE$84:$BO$660, column())+0.2*vlookup($A6, Value!$AZ$3:$BJ$134, column())+0.2*vlookup($A6, Monthly_mean!$AZ$3:$BJ$134, column())+0.2*vlookup($A6, MaxDD!$AZ$3:$BJ$134, column())+0.2*vlookup($A6, 'CDaR Factor Calculation'!$AY$3:$BI$135, column())</f>
        <v>0.00002886001442</v>
      </c>
      <c r="K6" s="4">
        <f>0.2*vlookup($A6, 'Idiosyncratic Volatility'!$BE$84:$BO$660, column())+0.2*vlookup($A6, Value!$AZ$3:$BJ$134, column())+0.2*vlookup($A6, Monthly_mean!$AZ$3:$BJ$134, column())+0.2*vlookup($A6, MaxDD!$AZ$3:$BJ$134, column())+0.2*vlookup($A6, 'CDaR Factor Calculation'!$AY$3:$BI$135, column())</f>
        <v>-0.01186592324</v>
      </c>
      <c r="L6" s="8"/>
      <c r="M6" s="2">
        <v>41394.0</v>
      </c>
      <c r="N6" s="7">
        <v>0.0512</v>
      </c>
      <c r="O6" s="7">
        <v>-0.0246</v>
      </c>
      <c r="P6" s="7">
        <v>0.0317</v>
      </c>
      <c r="Q6" s="7">
        <v>0.012</v>
      </c>
      <c r="R6" s="7">
        <v>0.0897</v>
      </c>
      <c r="S6" s="7">
        <v>0.127</v>
      </c>
      <c r="T6" s="7">
        <v>0.0088</v>
      </c>
      <c r="U6" s="7">
        <v>0.0744</v>
      </c>
      <c r="V6" s="7">
        <v>0.0057</v>
      </c>
      <c r="W6" s="7">
        <v>0.0194</v>
      </c>
      <c r="X6" s="8"/>
      <c r="Z6" s="4">
        <f t="array" ref="Z6">SQRT(MMULT(MMULT(B6:K6,MMULT(TRANSPOSE(ER!B486:K521-ER!M521:V521),ER!B486:K521-ER!M521:V521)/3),TRANSPOSE(B6:K6)))</f>
        <v>0.005510732848</v>
      </c>
      <c r="AA6" s="8"/>
      <c r="AB6" s="2">
        <v>41394.0</v>
      </c>
      <c r="AC6" s="4">
        <f t="shared" ref="AC6:AL6" si="10">B6*0.01/$Z6</f>
        <v>-0.04192078081</v>
      </c>
      <c r="AD6" s="4">
        <f t="shared" si="10"/>
        <v>0.02468722384</v>
      </c>
      <c r="AE6" s="4">
        <f t="shared" si="10"/>
        <v>0.02194737867</v>
      </c>
      <c r="AF6" s="4">
        <f t="shared" si="10"/>
        <v>0.0236072856</v>
      </c>
      <c r="AG6" s="4">
        <f t="shared" si="10"/>
        <v>0.02792192775</v>
      </c>
      <c r="AH6" s="4">
        <f t="shared" si="10"/>
        <v>-0.03794268601</v>
      </c>
      <c r="AI6" s="4">
        <f t="shared" si="10"/>
        <v>-0.005492793902</v>
      </c>
      <c r="AJ6" s="4">
        <f t="shared" si="10"/>
        <v>0.008672461304</v>
      </c>
      <c r="AK6" s="4">
        <f t="shared" si="10"/>
        <v>0.00005237055618</v>
      </c>
      <c r="AL6" s="4">
        <f t="shared" si="10"/>
        <v>-0.02153238701</v>
      </c>
      <c r="AM6" s="8"/>
      <c r="AN6" s="17">
        <f t="shared" ref="AN6:AW6" si="11">(AC5 * (1 + N6)) / (SUMPRODUCT($AC5:$AL5, $N6:$W6) + 1)</f>
        <v>-0.01722251892</v>
      </c>
      <c r="AO6" s="17">
        <f t="shared" si="11"/>
        <v>-0.007345656186</v>
      </c>
      <c r="AP6" s="17">
        <f t="shared" si="11"/>
        <v>0.009121467733</v>
      </c>
      <c r="AQ6" s="17">
        <f t="shared" si="11"/>
        <v>0.004120046593</v>
      </c>
      <c r="AR6" s="17">
        <f t="shared" si="11"/>
        <v>0.03728922516</v>
      </c>
      <c r="AS6" s="17">
        <f t="shared" si="11"/>
        <v>-0.007908489526</v>
      </c>
      <c r="AT6" s="17">
        <f t="shared" si="11"/>
        <v>-0.01307782689</v>
      </c>
      <c r="AU6" s="17">
        <f t="shared" si="11"/>
        <v>0.02534772044</v>
      </c>
      <c r="AV6" s="17">
        <f t="shared" si="11"/>
        <v>0.001058971402</v>
      </c>
      <c r="AW6" s="17">
        <f t="shared" si="11"/>
        <v>-0.02842280044</v>
      </c>
      <c r="AX6" s="19"/>
      <c r="AY6" s="20">
        <f t="array" ref="AY6">SUM(ABS(AC6:AL6 - AN6:AW6))
</f>
        <v>0.1606030922</v>
      </c>
      <c r="AZ6" s="19"/>
      <c r="BA6" s="2">
        <v>41394.0</v>
      </c>
      <c r="BB6" s="4">
        <f t="shared" si="7"/>
        <v>0.002968927572</v>
      </c>
      <c r="BC6" s="4">
        <f t="shared" si="8"/>
        <v>0.9962443257</v>
      </c>
      <c r="BK6" s="4">
        <f t="shared" si="9"/>
        <v>1</v>
      </c>
      <c r="BL6" s="4">
        <f t="shared" si="4"/>
        <v>-0.003755674349</v>
      </c>
    </row>
    <row r="7">
      <c r="A7" s="2">
        <v>41425.0</v>
      </c>
      <c r="B7" s="4">
        <f>0.2*vlookup($A7, 'Idiosyncratic Volatility'!$BE$84:$BO$660, 2)+0.2*vlookup($A7, Value!$AZ$3:$BJ$134, 2)+0.2*vlookup($A7, Monthly_mean!$AZ$3:$BJ$134, 2)+0.2*vlookup($A7, MaxDD!$AZ$3:$BJ$134, 2)+0.2*vlookup($A7, 'CDaR Factor Calculation'!$AY$3:$BI$135, 2)</f>
        <v>0.01518272099</v>
      </c>
      <c r="C7" s="4">
        <f>0.2*vlookup($A7, 'Idiosyncratic Volatility'!$BE$84:$BO$660, column())+0.2*vlookup($A7, Value!$AZ$3:$BJ$134, column())+0.2*vlookup($A7, Monthly_mean!$AZ$3:$BJ$134, column())+0.2*vlookup($A7, MaxDD!$AZ$3:$BJ$134, column())+0.2*vlookup($A7, 'CDaR Factor Calculation'!$AY$3:$BI$135, column())</f>
        <v>-0.01528722029</v>
      </c>
      <c r="D7" s="4">
        <f>0.2*vlookup($A7, 'Idiosyncratic Volatility'!$BE$84:$BO$660, column())+0.2*vlookup($A7, Value!$AZ$3:$BJ$134, column())+0.2*vlookup($A7, Monthly_mean!$AZ$3:$BJ$134, column())+0.2*vlookup($A7, MaxDD!$AZ$3:$BJ$134, column())+0.2*vlookup($A7, 'CDaR Factor Calculation'!$AY$3:$BI$135, column())</f>
        <v>-0.0103091965</v>
      </c>
      <c r="E7" s="4">
        <f>0.2*vlookup($A7, 'Idiosyncratic Volatility'!$BE$84:$BO$660, column())+0.2*vlookup($A7, Value!$AZ$3:$BJ$134, column())+0.2*vlookup($A7, Monthly_mean!$AZ$3:$BJ$134, column())+0.2*vlookup($A7, MaxDD!$AZ$3:$BJ$134, column())+0.2*vlookup($A7, 'CDaR Factor Calculation'!$AY$3:$BI$135, column())</f>
        <v>-0.004876559281</v>
      </c>
      <c r="F7" s="4">
        <f>0.2*vlookup($A7, 'Idiosyncratic Volatility'!$BE$84:$BO$660, column())+0.2*vlookup($A7, Value!$AZ$3:$BJ$134, column())+0.2*vlookup($A7, Monthly_mean!$AZ$3:$BJ$134, column())+0.2*vlookup($A7, MaxDD!$AZ$3:$BJ$134, column())+0.2*vlookup($A7, 'CDaR Factor Calculation'!$AY$3:$BI$135, column())</f>
        <v>0.02214801442</v>
      </c>
      <c r="G7" s="4">
        <f>0.2*vlookup($A7, 'Idiosyncratic Volatility'!$BE$84:$BO$660, column())+0.2*vlookup($A7, Value!$AZ$3:$BJ$134, column())+0.2*vlookup($A7, Monthly_mean!$AZ$3:$BJ$134, column())+0.2*vlookup($A7, MaxDD!$AZ$3:$BJ$134, column())+0.2*vlookup($A7, 'CDaR Factor Calculation'!$AY$3:$BI$135, column())</f>
        <v>0.008422259026</v>
      </c>
      <c r="H7" s="4">
        <f>0.2*vlookup($A7, 'Idiosyncratic Volatility'!$BE$84:$BO$660, column())+0.2*vlookup($A7, Value!$AZ$3:$BJ$134, column())+0.2*vlookup($A7, Monthly_mean!$AZ$3:$BJ$134, column())+0.2*vlookup($A7, MaxDD!$AZ$3:$BJ$134, column())+0.2*vlookup($A7, 'CDaR Factor Calculation'!$AY$3:$BI$135, column())</f>
        <v>-0.007374901021</v>
      </c>
      <c r="I7" s="4">
        <f>0.2*vlookup($A7, 'Idiosyncratic Volatility'!$BE$84:$BO$660, column())+0.2*vlookup($A7, Value!$AZ$3:$BJ$134, column())+0.2*vlookup($A7, Monthly_mean!$AZ$3:$BJ$134, column())+0.2*vlookup($A7, MaxDD!$AZ$3:$BJ$134, column())+0.2*vlookup($A7, 'CDaR Factor Calculation'!$AY$3:$BI$135, column())</f>
        <v>0.01443620565</v>
      </c>
      <c r="J7" s="4">
        <f>0.2*vlookup($A7, 'Idiosyncratic Volatility'!$BE$84:$BO$660, column())+0.2*vlookup($A7, Value!$AZ$3:$BJ$134, column())+0.2*vlookup($A7, Monthly_mean!$AZ$3:$BJ$134, column())+0.2*vlookup($A7, MaxDD!$AZ$3:$BJ$134, column())+0.2*vlookup($A7, 'CDaR Factor Calculation'!$AY$3:$BI$135, column())</f>
        <v>-0.002768049236</v>
      </c>
      <c r="K7" s="4">
        <f>0.2*vlookup($A7, 'Idiosyncratic Volatility'!$BE$84:$BO$660, column())+0.2*vlookup($A7, Value!$AZ$3:$BJ$134, column())+0.2*vlookup($A7, Monthly_mean!$AZ$3:$BJ$134, column())+0.2*vlookup($A7, MaxDD!$AZ$3:$BJ$134, column())+0.2*vlookup($A7, 'CDaR Factor Calculation'!$AY$3:$BI$135, column())</f>
        <v>-0.01957327376</v>
      </c>
      <c r="L7" s="8"/>
      <c r="M7" s="2">
        <v>41425.0</v>
      </c>
      <c r="N7" s="7">
        <v>-0.0483</v>
      </c>
      <c r="O7" s="7">
        <v>0.0221</v>
      </c>
      <c r="P7" s="7">
        <v>0.0361</v>
      </c>
      <c r="Q7" s="7">
        <v>0.0488</v>
      </c>
      <c r="R7" s="7">
        <v>0.0309</v>
      </c>
      <c r="S7" s="7">
        <v>-0.0221</v>
      </c>
      <c r="T7" s="7">
        <v>0.0477</v>
      </c>
      <c r="U7" s="7">
        <v>-0.012</v>
      </c>
      <c r="V7" s="7">
        <v>0.0278</v>
      </c>
      <c r="W7" s="7">
        <v>0.0203</v>
      </c>
      <c r="X7" s="8"/>
      <c r="Z7" s="4">
        <f t="array" ref="Z7">SQRT(MMULT(MMULT(B7:K7,MMULT(TRANSPOSE(ER!B487:K522-ER!M522:V522),ER!B487:K522-ER!M522:V522)/3),TRANSPOSE(B7:K7)))</f>
        <v>0.006135289742</v>
      </c>
      <c r="AA7" s="8"/>
      <c r="AB7" s="2">
        <v>41425.0</v>
      </c>
      <c r="AC7" s="4">
        <f t="shared" ref="AC7:AL7" si="12">B7*0.01/$Z7</f>
        <v>0.02474654275</v>
      </c>
      <c r="AD7" s="4">
        <f t="shared" si="12"/>
        <v>-0.02491686772</v>
      </c>
      <c r="AE7" s="4">
        <f t="shared" si="12"/>
        <v>-0.01680311271</v>
      </c>
      <c r="AF7" s="4">
        <f t="shared" si="12"/>
        <v>-0.0079483765</v>
      </c>
      <c r="AG7" s="4">
        <f t="shared" si="12"/>
        <v>0.03609937811</v>
      </c>
      <c r="AH7" s="4">
        <f t="shared" si="12"/>
        <v>0.01372756525</v>
      </c>
      <c r="AI7" s="4">
        <f t="shared" si="12"/>
        <v>-0.01202046086</v>
      </c>
      <c r="AJ7" s="4">
        <f t="shared" si="12"/>
        <v>0.0235297863</v>
      </c>
      <c r="AK7" s="4">
        <f t="shared" si="12"/>
        <v>-0.004511684619</v>
      </c>
      <c r="AL7" s="4">
        <f t="shared" si="12"/>
        <v>-0.03190277001</v>
      </c>
      <c r="AM7" s="8"/>
      <c r="AN7" s="17">
        <f t="shared" ref="AN7:AW7" si="13">(AC6 * (1 + N7)) / (SUMPRODUCT($AC6:$AL6, $N7:$W7) + 1)</f>
        <v>-0.03968116174</v>
      </c>
      <c r="AO7" s="17">
        <f t="shared" si="13"/>
        <v>0.02509692942</v>
      </c>
      <c r="AP7" s="17">
        <f t="shared" si="13"/>
        <v>0.02261722282</v>
      </c>
      <c r="AQ7" s="17">
        <f t="shared" si="13"/>
        <v>0.02462598887</v>
      </c>
      <c r="AR7" s="17">
        <f t="shared" si="13"/>
        <v>0.02862970576</v>
      </c>
      <c r="AS7" s="17">
        <f t="shared" si="13"/>
        <v>-0.03690434181</v>
      </c>
      <c r="AT7" s="17">
        <f t="shared" si="13"/>
        <v>-0.005723809801</v>
      </c>
      <c r="AU7" s="17">
        <f t="shared" si="13"/>
        <v>0.008522249829</v>
      </c>
      <c r="AV7" s="17">
        <f t="shared" si="13"/>
        <v>0.00005353659494</v>
      </c>
      <c r="AW7" s="17">
        <f t="shared" si="13"/>
        <v>-0.02185118579</v>
      </c>
      <c r="AX7" s="19"/>
      <c r="AY7" s="20">
        <f t="array" ref="AY7">SUM(ABS(AC7:AL7 - AN7:AW7))
</f>
        <v>0.2804587749</v>
      </c>
      <c r="AZ7" s="19"/>
      <c r="BA7" s="2">
        <v>41425.0</v>
      </c>
      <c r="BB7" s="4">
        <f t="shared" si="7"/>
        <v>0.005414290836</v>
      </c>
      <c r="BC7" s="4">
        <f t="shared" si="8"/>
        <v>1.001638282</v>
      </c>
      <c r="BK7" s="4">
        <f t="shared" si="9"/>
        <v>1.001638282</v>
      </c>
      <c r="BL7" s="4">
        <f t="shared" si="4"/>
        <v>0</v>
      </c>
    </row>
    <row r="8">
      <c r="A8" s="2">
        <v>41455.0</v>
      </c>
      <c r="B8" s="4">
        <f>0.2*vlookup($A8, 'Idiosyncratic Volatility'!$BE$84:$BO$660, 2)+0.2*vlookup($A8, Value!$AZ$3:$BJ$134, 2)+0.2*vlookup($A8, Monthly_mean!$AZ$3:$BJ$134, 2)+0.2*vlookup($A8, MaxDD!$AZ$3:$BJ$134, 2)+0.2*vlookup($A8, 'CDaR Factor Calculation'!$AY$3:$BI$135, 2)</f>
        <v>-0.01474197585</v>
      </c>
      <c r="C8" s="4">
        <f>0.2*vlookup($A8, 'Idiosyncratic Volatility'!$BE$84:$BO$660, column())+0.2*vlookup($A8, Value!$AZ$3:$BJ$134, column())+0.2*vlookup($A8, Monthly_mean!$AZ$3:$BJ$134, column())+0.2*vlookup($A8, MaxDD!$AZ$3:$BJ$134, column())+0.2*vlookup($A8, 'CDaR Factor Calculation'!$AY$3:$BI$135, column())</f>
        <v>-0.007310055662</v>
      </c>
      <c r="D8" s="4">
        <f>0.2*vlookup($A8, 'Idiosyncratic Volatility'!$BE$84:$BO$660, column())+0.2*vlookup($A8, Value!$AZ$3:$BJ$134, column())+0.2*vlookup($A8, Monthly_mean!$AZ$3:$BJ$134, column())+0.2*vlookup($A8, MaxDD!$AZ$3:$BJ$134, column())+0.2*vlookup($A8, 'CDaR Factor Calculation'!$AY$3:$BI$135, column())</f>
        <v>-0.006000665369</v>
      </c>
      <c r="E8" s="4">
        <f>0.2*vlookup($A8, 'Idiosyncratic Volatility'!$BE$84:$BO$660, column())+0.2*vlookup($A8, Value!$AZ$3:$BJ$134, column())+0.2*vlookup($A8, Monthly_mean!$AZ$3:$BJ$134, column())+0.2*vlookup($A8, MaxDD!$AZ$3:$BJ$134, column())+0.2*vlookup($A8, 'CDaR Factor Calculation'!$AY$3:$BI$135, column())</f>
        <v>0.0003361256388</v>
      </c>
      <c r="F8" s="4">
        <f>0.2*vlookup($A8, 'Idiosyncratic Volatility'!$BE$84:$BO$660, column())+0.2*vlookup($A8, Value!$AZ$3:$BJ$134, column())+0.2*vlookup($A8, Monthly_mean!$AZ$3:$BJ$134, column())+0.2*vlookup($A8, MaxDD!$AZ$3:$BJ$134, column())+0.2*vlookup($A8, 'CDaR Factor Calculation'!$AY$3:$BI$135, column())</f>
        <v>0.03707786147</v>
      </c>
      <c r="G8" s="4">
        <f>0.2*vlookup($A8, 'Idiosyncratic Volatility'!$BE$84:$BO$660, column())+0.2*vlookup($A8, Value!$AZ$3:$BJ$134, column())+0.2*vlookup($A8, Monthly_mean!$AZ$3:$BJ$134, column())+0.2*vlookup($A8, MaxDD!$AZ$3:$BJ$134, column())+0.2*vlookup($A8, 'CDaR Factor Calculation'!$AY$3:$BI$135, column())</f>
        <v>0.007078593381</v>
      </c>
      <c r="H8" s="4">
        <f>0.2*vlookup($A8, 'Idiosyncratic Volatility'!$BE$84:$BO$660, column())+0.2*vlookup($A8, Value!$AZ$3:$BJ$134, column())+0.2*vlookup($A8, Monthly_mean!$AZ$3:$BJ$134, column())+0.2*vlookup($A8, MaxDD!$AZ$3:$BJ$134, column())+0.2*vlookup($A8, 'CDaR Factor Calculation'!$AY$3:$BI$135, column())</f>
        <v>-0.0008742181205</v>
      </c>
      <c r="I8" s="4">
        <f>0.2*vlookup($A8, 'Idiosyncratic Volatility'!$BE$84:$BO$660, column())+0.2*vlookup($A8, Value!$AZ$3:$BJ$134, column())+0.2*vlookup($A8, Monthly_mean!$AZ$3:$BJ$134, column())+0.2*vlookup($A8, MaxDD!$AZ$3:$BJ$134, column())+0.2*vlookup($A8, 'CDaR Factor Calculation'!$AY$3:$BI$135, column())</f>
        <v>0.01164270861</v>
      </c>
      <c r="J8" s="4">
        <f>0.2*vlookup($A8, 'Idiosyncratic Volatility'!$BE$84:$BO$660, column())+0.2*vlookup($A8, Value!$AZ$3:$BJ$134, column())+0.2*vlookup($A8, Monthly_mean!$AZ$3:$BJ$134, column())+0.2*vlookup($A8, MaxDD!$AZ$3:$BJ$134, column())+0.2*vlookup($A8, 'CDaR Factor Calculation'!$AY$3:$BI$135, column())</f>
        <v>-0.002910441608</v>
      </c>
      <c r="K8" s="4">
        <f>0.2*vlookup($A8, 'Idiosyncratic Volatility'!$BE$84:$BO$660, column())+0.2*vlookup($A8, Value!$AZ$3:$BJ$134, column())+0.2*vlookup($A8, Monthly_mean!$AZ$3:$BJ$134, column())+0.2*vlookup($A8, MaxDD!$AZ$3:$BJ$134, column())+0.2*vlookup($A8, 'CDaR Factor Calculation'!$AY$3:$BI$135, column())</f>
        <v>-0.02429793268</v>
      </c>
      <c r="L8" s="8"/>
      <c r="M8" s="2">
        <v>41455.0</v>
      </c>
      <c r="N8" s="7">
        <v>-0.0201</v>
      </c>
      <c r="O8" s="7">
        <v>-0.0363</v>
      </c>
      <c r="P8" s="7">
        <v>-0.0512</v>
      </c>
      <c r="Q8" s="7">
        <v>-0.0441</v>
      </c>
      <c r="R8" s="7">
        <v>-0.1134</v>
      </c>
      <c r="S8" s="7">
        <v>0.001</v>
      </c>
      <c r="T8" s="7">
        <v>-0.0388</v>
      </c>
      <c r="U8" s="7">
        <v>-0.0753</v>
      </c>
      <c r="V8" s="7">
        <v>-0.0524</v>
      </c>
      <c r="W8" s="7">
        <v>-0.0138</v>
      </c>
      <c r="X8" s="8"/>
      <c r="Z8" s="4">
        <f t="array" ref="Z8">SQRT(MMULT(MMULT(B8:K8,MMULT(TRANSPOSE(ER!B488:K523-ER!M523:V523),ER!B488:K523-ER!M523:V523)/3),TRANSPOSE(B8:K8)))</f>
        <v>0.008205026592</v>
      </c>
      <c r="AA8" s="8"/>
      <c r="AB8" s="2">
        <v>41455.0</v>
      </c>
      <c r="AC8" s="4">
        <f t="shared" ref="AC8:AL8" si="14">B8*0.01/$Z8</f>
        <v>-0.01796700557</v>
      </c>
      <c r="AD8" s="4">
        <f t="shared" si="14"/>
        <v>-0.008909240671</v>
      </c>
      <c r="AE8" s="4">
        <f t="shared" si="14"/>
        <v>-0.007313401488</v>
      </c>
      <c r="AF8" s="4">
        <f t="shared" si="14"/>
        <v>0.0004096581955</v>
      </c>
      <c r="AG8" s="4">
        <f t="shared" si="14"/>
        <v>0.04518920329</v>
      </c>
      <c r="AH8" s="4">
        <f t="shared" si="14"/>
        <v>0.008627142523</v>
      </c>
      <c r="AI8" s="4">
        <f t="shared" si="14"/>
        <v>-0.001065466529</v>
      </c>
      <c r="AJ8" s="4">
        <f t="shared" si="14"/>
        <v>0.01418972684</v>
      </c>
      <c r="AK8" s="4">
        <f t="shared" si="14"/>
        <v>-0.003547144638</v>
      </c>
      <c r="AL8" s="4">
        <f t="shared" si="14"/>
        <v>-0.02961347219</v>
      </c>
      <c r="AM8" s="8"/>
      <c r="AN8" s="17">
        <f t="shared" ref="AN8:AW8" si="15">(AC7 * (1 + N8)) / (SUMPRODUCT($AC7:$AL7, $N8:$W8) + 1)</f>
        <v>0.02432431765</v>
      </c>
      <c r="AO8" s="17">
        <f t="shared" si="15"/>
        <v>-0.02408683182</v>
      </c>
      <c r="AP8" s="17">
        <f t="shared" si="15"/>
        <v>-0.01599222131</v>
      </c>
      <c r="AQ8" s="17">
        <f t="shared" si="15"/>
        <v>-0.007621408973</v>
      </c>
      <c r="AR8" s="17">
        <f t="shared" si="15"/>
        <v>0.032104937</v>
      </c>
      <c r="AS8" s="17">
        <f t="shared" si="15"/>
        <v>0.0137838954</v>
      </c>
      <c r="AT8" s="17">
        <f t="shared" si="15"/>
        <v>-0.01158988844</v>
      </c>
      <c r="AU8" s="17">
        <f t="shared" si="15"/>
        <v>0.02182545043</v>
      </c>
      <c r="AV8" s="17">
        <f t="shared" si="15"/>
        <v>-0.004288527114</v>
      </c>
      <c r="AW8" s="17">
        <f t="shared" si="15"/>
        <v>-0.03156005605</v>
      </c>
      <c r="AX8" s="19"/>
      <c r="AY8" s="20">
        <f t="array" ref="AY8">SUM(ABS(AC8:AL8 - AN8:AW8))
</f>
        <v>0.1132679324</v>
      </c>
      <c r="AZ8" s="19"/>
      <c r="BA8" s="2">
        <v>41455.0</v>
      </c>
      <c r="BB8" s="4">
        <f t="shared" si="7"/>
        <v>-0.003090750876</v>
      </c>
      <c r="BC8" s="4">
        <f t="shared" si="8"/>
        <v>0.9985424678</v>
      </c>
      <c r="BK8" s="4">
        <f t="shared" si="9"/>
        <v>1.001638282</v>
      </c>
      <c r="BL8" s="4">
        <f t="shared" si="4"/>
        <v>-0.003090750876</v>
      </c>
    </row>
    <row r="9">
      <c r="A9" s="2">
        <v>41486.0</v>
      </c>
      <c r="B9" s="4">
        <f>0.2*vlookup($A9, 'Idiosyncratic Volatility'!$BE$84:$BO$660, 2)+0.2*vlookup($A9, Value!$AZ$3:$BJ$134, 2)+0.2*vlookup($A9, Monthly_mean!$AZ$3:$BJ$134, 2)+0.2*vlookup($A9, MaxDD!$AZ$3:$BJ$134, 2)+0.2*vlookup($A9, 'CDaR Factor Calculation'!$AY$3:$BI$135, 2)</f>
        <v>-0.02434505359</v>
      </c>
      <c r="C9" s="4">
        <f>0.2*vlookup($A9, 'Idiosyncratic Volatility'!$BE$84:$BO$660, column())+0.2*vlookup($A9, Value!$AZ$3:$BJ$134, column())+0.2*vlookup($A9, Monthly_mean!$AZ$3:$BJ$134, column())+0.2*vlookup($A9, MaxDD!$AZ$3:$BJ$134, column())+0.2*vlookup($A9, 'CDaR Factor Calculation'!$AY$3:$BI$135, column())</f>
        <v>-0.003357267156</v>
      </c>
      <c r="D9" s="4">
        <f>0.2*vlookup($A9, 'Idiosyncratic Volatility'!$BE$84:$BO$660, column())+0.2*vlookup($A9, Value!$AZ$3:$BJ$134, column())+0.2*vlookup($A9, Monthly_mean!$AZ$3:$BJ$134, column())+0.2*vlookup($A9, MaxDD!$AZ$3:$BJ$134, column())+0.2*vlookup($A9, 'CDaR Factor Calculation'!$AY$3:$BI$135, column())</f>
        <v>-0.00788828817</v>
      </c>
      <c r="E9" s="4">
        <f>0.2*vlookup($A9, 'Idiosyncratic Volatility'!$BE$84:$BO$660, column())+0.2*vlookup($A9, Value!$AZ$3:$BJ$134, column())+0.2*vlookup($A9, Monthly_mean!$AZ$3:$BJ$134, column())+0.2*vlookup($A9, MaxDD!$AZ$3:$BJ$134, column())+0.2*vlookup($A9, 'CDaR Factor Calculation'!$AY$3:$BI$135, column())</f>
        <v>0.009756577555</v>
      </c>
      <c r="F9" s="4">
        <f>0.2*vlookup($A9, 'Idiosyncratic Volatility'!$BE$84:$BO$660, column())+0.2*vlookup($A9, Value!$AZ$3:$BJ$134, column())+0.2*vlookup($A9, Monthly_mean!$AZ$3:$BJ$134, column())+0.2*vlookup($A9, MaxDD!$AZ$3:$BJ$134, column())+0.2*vlookup($A9, 'CDaR Factor Calculation'!$AY$3:$BI$135, column())</f>
        <v>0.02653117929</v>
      </c>
      <c r="G9" s="4">
        <f>0.2*vlookup($A9, 'Idiosyncratic Volatility'!$BE$84:$BO$660, column())+0.2*vlookup($A9, Value!$AZ$3:$BJ$134, column())+0.2*vlookup($A9, Monthly_mean!$AZ$3:$BJ$134, column())+0.2*vlookup($A9, MaxDD!$AZ$3:$BJ$134, column())+0.2*vlookup($A9, 'CDaR Factor Calculation'!$AY$3:$BI$135, column())</f>
        <v>0.02759572177</v>
      </c>
      <c r="H9" s="4">
        <f>0.2*vlookup($A9, 'Idiosyncratic Volatility'!$BE$84:$BO$660, column())+0.2*vlookup($A9, Value!$AZ$3:$BJ$134, column())+0.2*vlookup($A9, Monthly_mean!$AZ$3:$BJ$134, column())+0.2*vlookup($A9, MaxDD!$AZ$3:$BJ$134, column())+0.2*vlookup($A9, 'CDaR Factor Calculation'!$AY$3:$BI$135, column())</f>
        <v>-0.009389706721</v>
      </c>
      <c r="I9" s="4">
        <f>0.2*vlookup($A9, 'Idiosyncratic Volatility'!$BE$84:$BO$660, column())+0.2*vlookup($A9, Value!$AZ$3:$BJ$134, column())+0.2*vlookup($A9, Monthly_mean!$AZ$3:$BJ$134, column())+0.2*vlookup($A9, MaxDD!$AZ$3:$BJ$134, column())+0.2*vlookup($A9, 'CDaR Factor Calculation'!$AY$3:$BI$135, column())</f>
        <v>0.006557404057</v>
      </c>
      <c r="J9" s="4">
        <f>0.2*vlookup($A9, 'Idiosyncratic Volatility'!$BE$84:$BO$660, column())+0.2*vlookup($A9, Value!$AZ$3:$BJ$134, column())+0.2*vlookup($A9, Monthly_mean!$AZ$3:$BJ$134, column())+0.2*vlookup($A9, MaxDD!$AZ$3:$BJ$134, column())+0.2*vlookup($A9, 'CDaR Factor Calculation'!$AY$3:$BI$135, column())</f>
        <v>-0.001592065994</v>
      </c>
      <c r="K9" s="4">
        <f>0.2*vlookup($A9, 'Idiosyncratic Volatility'!$BE$84:$BO$660, column())+0.2*vlookup($A9, Value!$AZ$3:$BJ$134, column())+0.2*vlookup($A9, Monthly_mean!$AZ$3:$BJ$134, column())+0.2*vlookup($A9, MaxDD!$AZ$3:$BJ$134, column())+0.2*vlookup($A9, 'CDaR Factor Calculation'!$AY$3:$BI$135, column())</f>
        <v>-0.02386850125</v>
      </c>
      <c r="L9" s="8"/>
      <c r="M9" s="2">
        <v>41486.0</v>
      </c>
      <c r="N9" s="7">
        <v>0.0488</v>
      </c>
      <c r="O9" s="7">
        <v>0.0304</v>
      </c>
      <c r="P9" s="7">
        <v>0.068</v>
      </c>
      <c r="Q9" s="7">
        <v>0.0424</v>
      </c>
      <c r="R9" s="7">
        <v>0.0799</v>
      </c>
      <c r="S9" s="7">
        <v>-0.0039</v>
      </c>
      <c r="T9" s="7">
        <v>0.0754</v>
      </c>
      <c r="U9" s="7">
        <v>0.1036</v>
      </c>
      <c r="V9" s="7">
        <v>0.0663</v>
      </c>
      <c r="W9" s="7">
        <v>0.0522</v>
      </c>
      <c r="X9" s="8"/>
      <c r="Z9" s="4">
        <f t="array" ref="Z9">SQRT(MMULT(MMULT(B9:K9,MMULT(TRANSPOSE(ER!B489:K524-ER!M524:V524),ER!B489:K524-ER!M524:V524)/3),TRANSPOSE(B9:K9)))</f>
        <v>0.007563501693</v>
      </c>
      <c r="AA9" s="8"/>
      <c r="AB9" s="2">
        <v>41486.0</v>
      </c>
      <c r="AC9" s="4">
        <f t="shared" ref="AC9:AL9" si="16">B9*0.01/$Z9</f>
        <v>-0.03218754299</v>
      </c>
      <c r="AD9" s="4">
        <f t="shared" si="16"/>
        <v>-0.00443877359</v>
      </c>
      <c r="AE9" s="4">
        <f t="shared" si="16"/>
        <v>-0.01042941284</v>
      </c>
      <c r="AF9" s="4">
        <f t="shared" si="16"/>
        <v>0.01289955096</v>
      </c>
      <c r="AG9" s="4">
        <f t="shared" si="16"/>
        <v>0.03507790488</v>
      </c>
      <c r="AH9" s="4">
        <f t="shared" si="16"/>
        <v>0.03648537793</v>
      </c>
      <c r="AI9" s="4">
        <f t="shared" si="16"/>
        <v>-0.01241449675</v>
      </c>
      <c r="AJ9" s="4">
        <f t="shared" si="16"/>
        <v>0.008669799152</v>
      </c>
      <c r="AK9" s="4">
        <f t="shared" si="16"/>
        <v>-0.002104932422</v>
      </c>
      <c r="AL9" s="4">
        <f t="shared" si="16"/>
        <v>-0.03155747459</v>
      </c>
      <c r="AM9" s="8"/>
      <c r="AN9" s="17">
        <f t="shared" ref="AN9:AW9" si="17">(AC8 * (1 + N9)) / (SUMPRODUCT($AC8:$AL8, $N9:$W9) + 1)</f>
        <v>-0.01881448024</v>
      </c>
      <c r="AO9" s="17">
        <f t="shared" si="17"/>
        <v>-0.009165800175</v>
      </c>
      <c r="AP9" s="17">
        <f t="shared" si="17"/>
        <v>-0.007798561699</v>
      </c>
      <c r="AQ9" s="17">
        <f t="shared" si="17"/>
        <v>0.0004263633779</v>
      </c>
      <c r="AR9" s="17">
        <f t="shared" si="17"/>
        <v>0.04872390297</v>
      </c>
      <c r="AS9" s="17">
        <f t="shared" si="17"/>
        <v>0.008580127803</v>
      </c>
      <c r="AT9" s="17">
        <f t="shared" si="17"/>
        <v>-0.001144020185</v>
      </c>
      <c r="AU9" s="17">
        <f t="shared" si="17"/>
        <v>0.01563542069</v>
      </c>
      <c r="AV9" s="17">
        <f t="shared" si="17"/>
        <v>-0.003776436189</v>
      </c>
      <c r="AW9" s="17">
        <f t="shared" si="17"/>
        <v>-0.03111082107</v>
      </c>
      <c r="AX9" s="19"/>
      <c r="AY9" s="20">
        <f t="array" ref="AY9">SUM(ABS(AC9:AL9 - AN9:AW9))
</f>
        <v>0.09510963167</v>
      </c>
      <c r="AZ9" s="19"/>
      <c r="BA9" s="2">
        <v>41486.0</v>
      </c>
      <c r="BB9" s="4">
        <f t="shared" si="7"/>
        <v>0.001558119491</v>
      </c>
      <c r="BC9" s="4">
        <f t="shared" si="8"/>
        <v>1.000098316</v>
      </c>
      <c r="BK9" s="4">
        <f t="shared" si="9"/>
        <v>1.001638282</v>
      </c>
      <c r="BL9" s="4">
        <f t="shared" si="4"/>
        <v>-0.001537447144</v>
      </c>
    </row>
    <row r="10">
      <c r="A10" s="2">
        <v>41517.0</v>
      </c>
      <c r="B10" s="4">
        <f>0.2*vlookup($A10, 'Idiosyncratic Volatility'!$BE$84:$BO$660, 2)+0.2*vlookup($A10, Value!$AZ$3:$BJ$134, 2)+0.2*vlookup($A10, Monthly_mean!$AZ$3:$BJ$134, 2)+0.2*vlookup($A10, MaxDD!$AZ$3:$BJ$134, 2)+0.2*vlookup($A10, 'CDaR Factor Calculation'!$AY$3:$BI$135, 2)</f>
        <v>-0.02697974273</v>
      </c>
      <c r="C10" s="4">
        <f>0.2*vlookup($A10, 'Idiosyncratic Volatility'!$BE$84:$BO$660, column())+0.2*vlookup($A10, Value!$AZ$3:$BJ$134, column())+0.2*vlookup($A10, Monthly_mean!$AZ$3:$BJ$134, column())+0.2*vlookup($A10, MaxDD!$AZ$3:$BJ$134, column())+0.2*vlookup($A10, 'CDaR Factor Calculation'!$AY$3:$BI$135, column())</f>
        <v>-0.01300461711</v>
      </c>
      <c r="D10" s="4">
        <f>0.2*vlookup($A10, 'Idiosyncratic Volatility'!$BE$84:$BO$660, column())+0.2*vlookup($A10, Value!$AZ$3:$BJ$134, column())+0.2*vlookup($A10, Monthly_mean!$AZ$3:$BJ$134, column())+0.2*vlookup($A10, MaxDD!$AZ$3:$BJ$134, column())+0.2*vlookup($A10, 'CDaR Factor Calculation'!$AY$3:$BI$135, column())</f>
        <v>0.002034195294</v>
      </c>
      <c r="E10" s="4">
        <f>0.2*vlookup($A10, 'Idiosyncratic Volatility'!$BE$84:$BO$660, column())+0.2*vlookup($A10, Value!$AZ$3:$BJ$134, column())+0.2*vlookup($A10, Monthly_mean!$AZ$3:$BJ$134, column())+0.2*vlookup($A10, MaxDD!$AZ$3:$BJ$134, column())+0.2*vlookup($A10, 'CDaR Factor Calculation'!$AY$3:$BI$135, column())</f>
        <v>0.0184967249</v>
      </c>
      <c r="F10" s="4">
        <f>0.2*vlookup($A10, 'Idiosyncratic Volatility'!$BE$84:$BO$660, column())+0.2*vlookup($A10, Value!$AZ$3:$BJ$134, column())+0.2*vlookup($A10, Monthly_mean!$AZ$3:$BJ$134, column())+0.2*vlookup($A10, MaxDD!$AZ$3:$BJ$134, column())+0.2*vlookup($A10, 'CDaR Factor Calculation'!$AY$3:$BI$135, column())</f>
        <v>-0.01660828807</v>
      </c>
      <c r="G10" s="4">
        <f>0.2*vlookup($A10, 'Idiosyncratic Volatility'!$BE$84:$BO$660, column())+0.2*vlookup($A10, Value!$AZ$3:$BJ$134, column())+0.2*vlookup($A10, Monthly_mean!$AZ$3:$BJ$134, column())+0.2*vlookup($A10, MaxDD!$AZ$3:$BJ$134, column())+0.2*vlookup($A10, 'CDaR Factor Calculation'!$AY$3:$BI$135, column())</f>
        <v>0.01657818967</v>
      </c>
      <c r="H10" s="4">
        <f>0.2*vlookup($A10, 'Idiosyncratic Volatility'!$BE$84:$BO$660, column())+0.2*vlookup($A10, Value!$AZ$3:$BJ$134, column())+0.2*vlookup($A10, Monthly_mean!$AZ$3:$BJ$134, column())+0.2*vlookup($A10, MaxDD!$AZ$3:$BJ$134, column())+0.2*vlookup($A10, 'CDaR Factor Calculation'!$AY$3:$BI$135, column())</f>
        <v>0.002344089403</v>
      </c>
      <c r="I10" s="4">
        <f>0.2*vlookup($A10, 'Idiosyncratic Volatility'!$BE$84:$BO$660, column())+0.2*vlookup($A10, Value!$AZ$3:$BJ$134, column())+0.2*vlookup($A10, Monthly_mean!$AZ$3:$BJ$134, column())+0.2*vlookup($A10, MaxDD!$AZ$3:$BJ$134, column())+0.2*vlookup($A10, 'CDaR Factor Calculation'!$AY$3:$BI$135, column())</f>
        <v>0.02379870412</v>
      </c>
      <c r="J10" s="4">
        <f>0.2*vlookup($A10, 'Idiosyncratic Volatility'!$BE$84:$BO$660, column())+0.2*vlookup($A10, Value!$AZ$3:$BJ$134, column())+0.2*vlookup($A10, Monthly_mean!$AZ$3:$BJ$134, column())+0.2*vlookup($A10, MaxDD!$AZ$3:$BJ$134, column())+0.2*vlookup($A10, 'CDaR Factor Calculation'!$AY$3:$BI$135, column())</f>
        <v>-0.00102987534</v>
      </c>
      <c r="K10" s="4">
        <f>0.2*vlookup($A10, 'Idiosyncratic Volatility'!$BE$84:$BO$660, column())+0.2*vlookup($A10, Value!$AZ$3:$BJ$134, column())+0.2*vlookup($A10, Monthly_mean!$AZ$3:$BJ$134, column())+0.2*vlookup($A10, MaxDD!$AZ$3:$BJ$134, column())+0.2*vlookup($A10, 'CDaR Factor Calculation'!$AY$3:$BI$135, column())</f>
        <v>-0.005629380133</v>
      </c>
      <c r="L10" s="8"/>
      <c r="M10" s="2">
        <v>41517.0</v>
      </c>
      <c r="N10" s="7">
        <v>0.023</v>
      </c>
      <c r="O10" s="7">
        <v>0.0163</v>
      </c>
      <c r="P10" s="7">
        <v>-0.0157</v>
      </c>
      <c r="Q10" s="7">
        <v>-0.0191</v>
      </c>
      <c r="R10" s="7">
        <v>0.0157</v>
      </c>
      <c r="S10" s="7">
        <v>-0.0239</v>
      </c>
      <c r="T10" s="7">
        <v>-0.005</v>
      </c>
      <c r="U10" s="7">
        <v>-0.0182</v>
      </c>
      <c r="V10" s="7">
        <v>-0.0241</v>
      </c>
      <c r="W10" s="7">
        <v>-0.0282</v>
      </c>
      <c r="X10" s="8"/>
      <c r="Z10" s="4">
        <f t="array" ref="Z10">SQRT(MMULT(MMULT(B10:K10,MMULT(TRANSPOSE(ER!B490:K525-ER!M525:V525),ER!B490:K525-ER!M525:V525)/3),TRANSPOSE(B10:K10)))</f>
        <v>0.00521647434</v>
      </c>
      <c r="AA10" s="8"/>
      <c r="AB10" s="2">
        <v>41517.0</v>
      </c>
      <c r="AC10" s="4">
        <f t="shared" ref="AC10:AL10" si="18">B10*0.01/$Z10</f>
        <v>-0.05172026349</v>
      </c>
      <c r="AD10" s="4">
        <f t="shared" si="18"/>
        <v>-0.02492989759</v>
      </c>
      <c r="AE10" s="4">
        <f t="shared" si="18"/>
        <v>0.003899559668</v>
      </c>
      <c r="AF10" s="4">
        <f t="shared" si="18"/>
        <v>0.03545828791</v>
      </c>
      <c r="AG10" s="4">
        <f t="shared" si="18"/>
        <v>-0.03183814773</v>
      </c>
      <c r="AH10" s="4">
        <f t="shared" si="18"/>
        <v>0.03178044899</v>
      </c>
      <c r="AI10" s="4">
        <f t="shared" si="18"/>
        <v>0.004493627785</v>
      </c>
      <c r="AJ10" s="4">
        <f t="shared" si="18"/>
        <v>0.04562220107</v>
      </c>
      <c r="AK10" s="4">
        <f t="shared" si="18"/>
        <v>-0.001974274717</v>
      </c>
      <c r="AL10" s="4">
        <f t="shared" si="18"/>
        <v>-0.01079154189</v>
      </c>
      <c r="AM10" s="8"/>
      <c r="AN10" s="17">
        <f t="shared" ref="AN10:AW10" si="19">(AC9 * (1 + N10)) / (SUMPRODUCT($AC9:$AL9, $N10:$W10) + 1)</f>
        <v>-0.03294009869</v>
      </c>
      <c r="AO10" s="17">
        <f t="shared" si="19"/>
        <v>-0.004512802786</v>
      </c>
      <c r="AP10" s="17">
        <f t="shared" si="19"/>
        <v>-0.01026948772</v>
      </c>
      <c r="AQ10" s="17">
        <f t="shared" si="19"/>
        <v>0.01265787385</v>
      </c>
      <c r="AR10" s="17">
        <f t="shared" si="19"/>
        <v>0.03564187432</v>
      </c>
      <c r="AS10" s="17">
        <f t="shared" si="19"/>
        <v>0.03562661805</v>
      </c>
      <c r="AT10" s="17">
        <f t="shared" si="19"/>
        <v>-0.01235701676</v>
      </c>
      <c r="AU10" s="17">
        <f t="shared" si="19"/>
        <v>0.008515173478</v>
      </c>
      <c r="AV10" s="17">
        <f t="shared" si="19"/>
        <v>-0.002054967281</v>
      </c>
      <c r="AW10" s="17">
        <f t="shared" si="19"/>
        <v>-0.03067895566</v>
      </c>
      <c r="AX10" s="19"/>
      <c r="AY10" s="20">
        <f t="array" ref="AY10">SUM(ABS(AC10:AL10 - AN10:AW10))
</f>
        <v>0.2214186907</v>
      </c>
      <c r="AZ10" s="19"/>
      <c r="BA10" s="2">
        <v>41517.0</v>
      </c>
      <c r="BB10" s="4">
        <f t="shared" si="7"/>
        <v>-0.000371650772</v>
      </c>
      <c r="BC10" s="4">
        <f t="shared" si="8"/>
        <v>0.9997266289</v>
      </c>
      <c r="BK10" s="4">
        <f t="shared" si="9"/>
        <v>1.001638282</v>
      </c>
      <c r="BL10" s="4">
        <f t="shared" si="4"/>
        <v>-0.001908526523</v>
      </c>
    </row>
    <row r="11">
      <c r="A11" s="2">
        <v>41547.0</v>
      </c>
      <c r="B11" s="4">
        <f>0.2*vlookup($A11, 'Idiosyncratic Volatility'!$BE$84:$BO$660, 2)+0.2*vlookup($A11, Value!$AZ$3:$BJ$134, 2)+0.2*vlookup($A11, Monthly_mean!$AZ$3:$BJ$134, 2)+0.2*vlookup($A11, MaxDD!$AZ$3:$BJ$134, 2)+0.2*vlookup($A11, 'CDaR Factor Calculation'!$AY$3:$BI$135, 2)</f>
        <v>-0.004184450857</v>
      </c>
      <c r="C11" s="4">
        <f>0.2*vlookup($A11, 'Idiosyncratic Volatility'!$BE$84:$BO$660, column())+0.2*vlookup($A11, Value!$AZ$3:$BJ$134, column())+0.2*vlookup($A11, Monthly_mean!$AZ$3:$BJ$134, column())+0.2*vlookup($A11, MaxDD!$AZ$3:$BJ$134, column())+0.2*vlookup($A11, 'CDaR Factor Calculation'!$AY$3:$BI$135, column())</f>
        <v>0.001892802294</v>
      </c>
      <c r="D11" s="4">
        <f>0.2*vlookup($A11, 'Idiosyncratic Volatility'!$BE$84:$BO$660, column())+0.2*vlookup($A11, Value!$AZ$3:$BJ$134, column())+0.2*vlookup($A11, Monthly_mean!$AZ$3:$BJ$134, column())+0.2*vlookup($A11, MaxDD!$AZ$3:$BJ$134, column())+0.2*vlookup($A11, 'CDaR Factor Calculation'!$AY$3:$BI$135, column())</f>
        <v>-0.01633414178</v>
      </c>
      <c r="E11" s="4">
        <f>0.2*vlookup($A11, 'Idiosyncratic Volatility'!$BE$84:$BO$660, column())+0.2*vlookup($A11, Value!$AZ$3:$BJ$134, column())+0.2*vlookup($A11, Monthly_mean!$AZ$3:$BJ$134, column())+0.2*vlookup($A11, MaxDD!$AZ$3:$BJ$134, column())+0.2*vlookup($A11, 'CDaR Factor Calculation'!$AY$3:$BI$135, column())</f>
        <v>-0.006125162193</v>
      </c>
      <c r="F11" s="4">
        <f>0.2*vlookup($A11, 'Idiosyncratic Volatility'!$BE$84:$BO$660, column())+0.2*vlookup($A11, Value!$AZ$3:$BJ$134, column())+0.2*vlookup($A11, Monthly_mean!$AZ$3:$BJ$134, column())+0.2*vlookup($A11, MaxDD!$AZ$3:$BJ$134, column())+0.2*vlookup($A11, 'CDaR Factor Calculation'!$AY$3:$BI$135, column())</f>
        <v>0.02436065833</v>
      </c>
      <c r="G11" s="4">
        <f>0.2*vlookup($A11, 'Idiosyncratic Volatility'!$BE$84:$BO$660, column())+0.2*vlookup($A11, Value!$AZ$3:$BJ$134, column())+0.2*vlookup($A11, Monthly_mean!$AZ$3:$BJ$134, column())+0.2*vlookup($A11, MaxDD!$AZ$3:$BJ$134, column())+0.2*vlookup($A11, 'CDaR Factor Calculation'!$AY$3:$BI$135, column())</f>
        <v>0.01770140166</v>
      </c>
      <c r="H11" s="4">
        <f>0.2*vlookup($A11, 'Idiosyncratic Volatility'!$BE$84:$BO$660, column())+0.2*vlookup($A11, Value!$AZ$3:$BJ$134, column())+0.2*vlookup($A11, Monthly_mean!$AZ$3:$BJ$134, column())+0.2*vlookup($A11, MaxDD!$AZ$3:$BJ$134, column())+0.2*vlookup($A11, 'CDaR Factor Calculation'!$AY$3:$BI$135, column())</f>
        <v>-0.008993114173</v>
      </c>
      <c r="I11" s="4">
        <f>0.2*vlookup($A11, 'Idiosyncratic Volatility'!$BE$84:$BO$660, column())+0.2*vlookup($A11, Value!$AZ$3:$BJ$134, column())+0.2*vlookup($A11, Monthly_mean!$AZ$3:$BJ$134, column())+0.2*vlookup($A11, MaxDD!$AZ$3:$BJ$134, column())+0.2*vlookup($A11, 'CDaR Factor Calculation'!$AY$3:$BI$135, column())</f>
        <v>-0.003495124251</v>
      </c>
      <c r="J11" s="4">
        <f>0.2*vlookup($A11, 'Idiosyncratic Volatility'!$BE$84:$BO$660, column())+0.2*vlookup($A11, Value!$AZ$3:$BJ$134, column())+0.2*vlookup($A11, Monthly_mean!$AZ$3:$BJ$134, column())+0.2*vlookup($A11, MaxDD!$AZ$3:$BJ$134, column())+0.2*vlookup($A11, 'CDaR Factor Calculation'!$AY$3:$BI$135, column())</f>
        <v>0.002733566422</v>
      </c>
      <c r="K11" s="4">
        <f>0.2*vlookup($A11, 'Idiosyncratic Volatility'!$BE$84:$BO$660, column())+0.2*vlookup($A11, Value!$AZ$3:$BJ$134, column())+0.2*vlookup($A11, Monthly_mean!$AZ$3:$BJ$134, column())+0.2*vlookup($A11, MaxDD!$AZ$3:$BJ$134, column())+0.2*vlookup($A11, 'CDaR Factor Calculation'!$AY$3:$BI$135, column())</f>
        <v>-0.007556435648</v>
      </c>
      <c r="L11" s="8"/>
      <c r="M11" s="2">
        <v>41547.0</v>
      </c>
      <c r="N11" s="7">
        <v>0.0213</v>
      </c>
      <c r="O11" s="7">
        <v>0.0125</v>
      </c>
      <c r="P11" s="7">
        <v>0.0544</v>
      </c>
      <c r="Q11" s="7">
        <v>0.0585</v>
      </c>
      <c r="R11" s="7">
        <v>0.0473</v>
      </c>
      <c r="S11" s="7">
        <v>0.0842</v>
      </c>
      <c r="T11" s="7">
        <v>0.0301</v>
      </c>
      <c r="U11" s="7">
        <v>0.1136</v>
      </c>
      <c r="V11" s="7">
        <v>0.0085</v>
      </c>
      <c r="W11" s="7">
        <v>0.0326</v>
      </c>
      <c r="X11" s="8"/>
      <c r="Z11" s="4">
        <f t="array" ref="Z11">SQRT(MMULT(MMULT(B11:K11,MMULT(TRANSPOSE(ER!B491:K526-ER!M526:V526),ER!B491:K526-ER!M526:V526)/3),TRANSPOSE(B11:K11)))</f>
        <v>0.003916107955</v>
      </c>
      <c r="AA11" s="8"/>
      <c r="AB11" s="2">
        <v>41547.0</v>
      </c>
      <c r="AC11" s="4">
        <f t="shared" ref="AC11:AL11" si="20">B11*0.01/$Z11</f>
        <v>-0.01068522856</v>
      </c>
      <c r="AD11" s="4">
        <f t="shared" si="20"/>
        <v>0.004833376189</v>
      </c>
      <c r="AE11" s="4">
        <f t="shared" si="20"/>
        <v>-0.04171014172</v>
      </c>
      <c r="AF11" s="4">
        <f t="shared" si="20"/>
        <v>-0.01564094316</v>
      </c>
      <c r="AG11" s="4">
        <f t="shared" si="20"/>
        <v>0.06220629922</v>
      </c>
      <c r="AH11" s="4">
        <f t="shared" si="20"/>
        <v>0.04520151605</v>
      </c>
      <c r="AI11" s="4">
        <f t="shared" si="20"/>
        <v>-0.02296441844</v>
      </c>
      <c r="AJ11" s="4">
        <f t="shared" si="20"/>
        <v>-0.008924994639</v>
      </c>
      <c r="AK11" s="4">
        <f t="shared" si="20"/>
        <v>0.006980314264</v>
      </c>
      <c r="AL11" s="4">
        <f t="shared" si="20"/>
        <v>-0.01929577972</v>
      </c>
      <c r="AM11" s="8"/>
      <c r="AN11" s="17">
        <f t="shared" ref="AN11:AW11" si="21">(AC10 * (1 + N11)) / (SUMPRODUCT($AC10:$AL10, $N11:$W11) + 1)</f>
        <v>-0.05245511249</v>
      </c>
      <c r="AO11" s="17">
        <f t="shared" si="21"/>
        <v>-0.02506624548</v>
      </c>
      <c r="AP11" s="17">
        <f t="shared" si="21"/>
        <v>0.004083144308</v>
      </c>
      <c r="AQ11" s="17">
        <f t="shared" si="21"/>
        <v>0.03727197331</v>
      </c>
      <c r="AR11" s="17">
        <f t="shared" si="21"/>
        <v>-0.03311255245</v>
      </c>
      <c r="AS11" s="17">
        <f t="shared" si="21"/>
        <v>0.03421709957</v>
      </c>
      <c r="AT11" s="17">
        <f t="shared" si="21"/>
        <v>0.004596743234</v>
      </c>
      <c r="AU11" s="17">
        <f t="shared" si="21"/>
        <v>0.05045209659</v>
      </c>
      <c r="AV11" s="17">
        <f t="shared" si="21"/>
        <v>-0.00197723026</v>
      </c>
      <c r="AW11" s="17">
        <f t="shared" si="21"/>
        <v>-0.01106596732</v>
      </c>
      <c r="AX11" s="19"/>
      <c r="AY11" s="20">
        <f t="array" ref="AY11">SUM(ABS(AC11:AL11 - AN11:AW11))
</f>
        <v>0.3808045861</v>
      </c>
      <c r="AZ11" s="19"/>
      <c r="BA11" s="2">
        <v>41547.0</v>
      </c>
      <c r="BB11" s="4">
        <f t="shared" si="7"/>
        <v>0.006992504611</v>
      </c>
      <c r="BC11" s="4">
        <f t="shared" si="8"/>
        <v>1.006717222</v>
      </c>
      <c r="BK11" s="4">
        <f t="shared" si="9"/>
        <v>1.006717222</v>
      </c>
      <c r="BL11" s="4">
        <f t="shared" si="4"/>
        <v>0</v>
      </c>
    </row>
    <row r="12">
      <c r="A12" s="2">
        <v>41578.0</v>
      </c>
      <c r="B12" s="4">
        <f>0.2*vlookup($A12, 'Idiosyncratic Volatility'!$BE$84:$BO$660, 2)+0.2*vlookup($A12, Value!$AZ$3:$BJ$134, 2)+0.2*vlookup($A12, Monthly_mean!$AZ$3:$BJ$134, 2)+0.2*vlookup($A12, MaxDD!$AZ$3:$BJ$134, 2)+0.2*vlookup($A12, 'CDaR Factor Calculation'!$AY$3:$BI$135, 2)</f>
        <v>-0.01618844788</v>
      </c>
      <c r="C12" s="4">
        <f>0.2*vlookup($A12, 'Idiosyncratic Volatility'!$BE$84:$BO$660, column())+0.2*vlookup($A12, Value!$AZ$3:$BJ$134, column())+0.2*vlookup($A12, Monthly_mean!$AZ$3:$BJ$134, column())+0.2*vlookup($A12, MaxDD!$AZ$3:$BJ$134, column())+0.2*vlookup($A12, 'CDaR Factor Calculation'!$AY$3:$BI$135, column())</f>
        <v>-0.005736403162</v>
      </c>
      <c r="D12" s="4">
        <f>0.2*vlookup($A12, 'Idiosyncratic Volatility'!$BE$84:$BO$660, column())+0.2*vlookup($A12, Value!$AZ$3:$BJ$134, column())+0.2*vlookup($A12, Monthly_mean!$AZ$3:$BJ$134, column())+0.2*vlookup($A12, MaxDD!$AZ$3:$BJ$134, column())+0.2*vlookup($A12, 'CDaR Factor Calculation'!$AY$3:$BI$135, column())</f>
        <v>-0.004301955849</v>
      </c>
      <c r="E12" s="4">
        <f>0.2*vlookup($A12, 'Idiosyncratic Volatility'!$BE$84:$BO$660, column())+0.2*vlookup($A12, Value!$AZ$3:$BJ$134, column())+0.2*vlookup($A12, Monthly_mean!$AZ$3:$BJ$134, column())+0.2*vlookup($A12, MaxDD!$AZ$3:$BJ$134, column())+0.2*vlookup($A12, 'CDaR Factor Calculation'!$AY$3:$BI$135, column())</f>
        <v>0.001041769439</v>
      </c>
      <c r="F12" s="4">
        <f>0.2*vlookup($A12, 'Idiosyncratic Volatility'!$BE$84:$BO$660, column())+0.2*vlookup($A12, Value!$AZ$3:$BJ$134, column())+0.2*vlookup($A12, Monthly_mean!$AZ$3:$BJ$134, column())+0.2*vlookup($A12, MaxDD!$AZ$3:$BJ$134, column())+0.2*vlookup($A12, 'CDaR Factor Calculation'!$AY$3:$BI$135, column())</f>
        <v>-0.006611872151</v>
      </c>
      <c r="G12" s="4">
        <f>0.2*vlookup($A12, 'Idiosyncratic Volatility'!$BE$84:$BO$660, column())+0.2*vlookup($A12, Value!$AZ$3:$BJ$134, column())+0.2*vlookup($A12, Monthly_mean!$AZ$3:$BJ$134, column())+0.2*vlookup($A12, MaxDD!$AZ$3:$BJ$134, column())+0.2*vlookup($A12, 'CDaR Factor Calculation'!$AY$3:$BI$135, column())</f>
        <v>0.02919272078</v>
      </c>
      <c r="H12" s="4">
        <f>0.2*vlookup($A12, 'Idiosyncratic Volatility'!$BE$84:$BO$660, column())+0.2*vlookup($A12, Value!$AZ$3:$BJ$134, column())+0.2*vlookup($A12, Monthly_mean!$AZ$3:$BJ$134, column())+0.2*vlookup($A12, MaxDD!$AZ$3:$BJ$134, column())+0.2*vlookup($A12, 'CDaR Factor Calculation'!$AY$3:$BI$135, column())</f>
        <v>0.003672142954</v>
      </c>
      <c r="I12" s="4">
        <f>0.2*vlookup($A12, 'Idiosyncratic Volatility'!$BE$84:$BO$660, column())+0.2*vlookup($A12, Value!$AZ$3:$BJ$134, column())+0.2*vlookup($A12, Monthly_mean!$AZ$3:$BJ$134, column())+0.2*vlookup($A12, MaxDD!$AZ$3:$BJ$134, column())+0.2*vlookup($A12, 'CDaR Factor Calculation'!$AY$3:$BI$135, column())</f>
        <v>0.007145701949</v>
      </c>
      <c r="J12" s="4">
        <f>0.2*vlookup($A12, 'Idiosyncratic Volatility'!$BE$84:$BO$660, column())+0.2*vlookup($A12, Value!$AZ$3:$BJ$134, column())+0.2*vlookup($A12, Monthly_mean!$AZ$3:$BJ$134, column())+0.2*vlookup($A12, MaxDD!$AZ$3:$BJ$134, column())+0.2*vlookup($A12, 'CDaR Factor Calculation'!$AY$3:$BI$135, column())</f>
        <v>0.00061029791</v>
      </c>
      <c r="K12" s="4">
        <f>0.2*vlookup($A12, 'Idiosyncratic Volatility'!$BE$84:$BO$660, column())+0.2*vlookup($A12, Value!$AZ$3:$BJ$134, column())+0.2*vlookup($A12, Monthly_mean!$AZ$3:$BJ$134, column())+0.2*vlookup($A12, MaxDD!$AZ$3:$BJ$134, column())+0.2*vlookup($A12, 'CDaR Factor Calculation'!$AY$3:$BI$135, column())</f>
        <v>-0.008823954192</v>
      </c>
      <c r="L12" s="8"/>
      <c r="M12" s="2">
        <v>41578.0</v>
      </c>
      <c r="N12" s="7">
        <v>0.0424</v>
      </c>
      <c r="O12" s="7">
        <v>0.0479</v>
      </c>
      <c r="P12" s="7">
        <v>0.036</v>
      </c>
      <c r="Q12" s="7">
        <v>0.0526</v>
      </c>
      <c r="R12" s="7">
        <v>0.1146</v>
      </c>
      <c r="S12" s="7">
        <v>-1.0E-4</v>
      </c>
      <c r="T12" s="7">
        <v>0.0432</v>
      </c>
      <c r="U12" s="7">
        <v>0.0876</v>
      </c>
      <c r="V12" s="7">
        <v>0.0433</v>
      </c>
      <c r="W12" s="7">
        <v>0.044</v>
      </c>
      <c r="X12" s="8"/>
      <c r="Z12" s="4">
        <f t="array" ref="Z12">SQRT(MMULT(MMULT(B12:K12,MMULT(TRANSPOSE(ER!B492:K527-ER!M527:V527),ER!B492:K527-ER!M527:V527)/3),TRANSPOSE(B12:K12)))</f>
        <v>0.005097271384</v>
      </c>
      <c r="AA12" s="8"/>
      <c r="AB12" s="2">
        <v>41578.0</v>
      </c>
      <c r="AC12" s="4">
        <f t="shared" ref="AC12:AL12" si="22">B12*0.01/$Z12</f>
        <v>-0.03175904648</v>
      </c>
      <c r="AD12" s="4">
        <f t="shared" si="22"/>
        <v>-0.01125387041</v>
      </c>
      <c r="AE12" s="4">
        <f t="shared" si="22"/>
        <v>-0.00843972299</v>
      </c>
      <c r="AF12" s="4">
        <f t="shared" si="22"/>
        <v>0.002043778643</v>
      </c>
      <c r="AG12" s="4">
        <f t="shared" si="22"/>
        <v>-0.01297139519</v>
      </c>
      <c r="AH12" s="4">
        <f t="shared" si="22"/>
        <v>0.05727127042</v>
      </c>
      <c r="AI12" s="4">
        <f t="shared" si="22"/>
        <v>0.007204134677</v>
      </c>
      <c r="AJ12" s="4">
        <f t="shared" si="22"/>
        <v>0.0140186806</v>
      </c>
      <c r="AK12" s="4">
        <f t="shared" si="22"/>
        <v>0.001197303153</v>
      </c>
      <c r="AL12" s="4">
        <f t="shared" si="22"/>
        <v>-0.01731113281</v>
      </c>
      <c r="AM12" s="8"/>
      <c r="AN12" s="17">
        <f t="shared" ref="AN12:AW12" si="23">(AC11 * (1 + N12)) / (SUMPRODUCT($AC11:$AL11, $N12:$W12) + 1)</f>
        <v>-0.01111319035</v>
      </c>
      <c r="AO12" s="17">
        <f t="shared" si="23"/>
        <v>0.005053484903</v>
      </c>
      <c r="AP12" s="17">
        <f t="shared" si="23"/>
        <v>-0.04311436111</v>
      </c>
      <c r="AQ12" s="17">
        <f t="shared" si="23"/>
        <v>-0.01642656806</v>
      </c>
      <c r="AR12" s="17">
        <f t="shared" si="23"/>
        <v>0.0691789455</v>
      </c>
      <c r="AS12" s="17">
        <f t="shared" si="23"/>
        <v>0.0450951778</v>
      </c>
      <c r="AT12" s="17">
        <f t="shared" si="23"/>
        <v>-0.02390251305</v>
      </c>
      <c r="AU12" s="17">
        <f t="shared" si="23"/>
        <v>-0.009684956999</v>
      </c>
      <c r="AV12" s="17">
        <f t="shared" si="23"/>
        <v>0.007266155989</v>
      </c>
      <c r="AW12" s="17">
        <f t="shared" si="23"/>
        <v>-0.02009941259</v>
      </c>
      <c r="AX12" s="19"/>
      <c r="AY12" s="20">
        <f t="array" ref="AY12">SUM(ABS(AC12:AL12 - AN12:AW12))
</f>
        <v>0.2480920475</v>
      </c>
      <c r="AZ12" s="19"/>
      <c r="BA12" s="2">
        <v>41578.0</v>
      </c>
      <c r="BB12" s="4">
        <f t="shared" si="7"/>
        <v>0.002257848948</v>
      </c>
      <c r="BC12" s="4">
        <f t="shared" si="8"/>
        <v>1.008990237</v>
      </c>
      <c r="BK12" s="4">
        <f t="shared" si="9"/>
        <v>1.008990237</v>
      </c>
      <c r="BL12" s="4">
        <f t="shared" si="4"/>
        <v>0</v>
      </c>
    </row>
    <row r="13">
      <c r="A13" s="2">
        <v>41608.0</v>
      </c>
      <c r="B13" s="4">
        <f>0.2*vlookup($A13, 'Idiosyncratic Volatility'!$BE$84:$BO$660, 2)+0.2*vlookup($A13, Value!$AZ$3:$BJ$134, 2)+0.2*vlookup($A13, Monthly_mean!$AZ$3:$BJ$134, 2)+0.2*vlookup($A13, MaxDD!$AZ$3:$BJ$134, 2)+0.2*vlookup($A13, 'CDaR Factor Calculation'!$AY$3:$BI$135, 2)</f>
        <v>-0.004029090428</v>
      </c>
      <c r="C13" s="4">
        <f>0.2*vlookup($A13, 'Idiosyncratic Volatility'!$BE$84:$BO$660, column())+0.2*vlookup($A13, Value!$AZ$3:$BJ$134, column())+0.2*vlookup($A13, Monthly_mean!$AZ$3:$BJ$134, column())+0.2*vlookup($A13, MaxDD!$AZ$3:$BJ$134, column())+0.2*vlookup($A13, 'CDaR Factor Calculation'!$AY$3:$BI$135, column())</f>
        <v>-0.004588647484</v>
      </c>
      <c r="D13" s="4">
        <f>0.2*vlookup($A13, 'Idiosyncratic Volatility'!$BE$84:$BO$660, column())+0.2*vlookup($A13, Value!$AZ$3:$BJ$134, column())+0.2*vlookup($A13, Monthly_mean!$AZ$3:$BJ$134, column())+0.2*vlookup($A13, MaxDD!$AZ$3:$BJ$134, column())+0.2*vlookup($A13, 'CDaR Factor Calculation'!$AY$3:$BI$135, column())</f>
        <v>-0.009330485787</v>
      </c>
      <c r="E13" s="4">
        <f>0.2*vlookup($A13, 'Idiosyncratic Volatility'!$BE$84:$BO$660, column())+0.2*vlookup($A13, Value!$AZ$3:$BJ$134, column())+0.2*vlookup($A13, Monthly_mean!$AZ$3:$BJ$134, column())+0.2*vlookup($A13, MaxDD!$AZ$3:$BJ$134, column())+0.2*vlookup($A13, 'CDaR Factor Calculation'!$AY$3:$BI$135, column())</f>
        <v>-0.006298348555</v>
      </c>
      <c r="F13" s="4">
        <f>0.2*vlookup($A13, 'Idiosyncratic Volatility'!$BE$84:$BO$660, column())+0.2*vlookup($A13, Value!$AZ$3:$BJ$134, column())+0.2*vlookup($A13, Monthly_mean!$AZ$3:$BJ$134, column())+0.2*vlookup($A13, MaxDD!$AZ$3:$BJ$134, column())+0.2*vlookup($A13, 'CDaR Factor Calculation'!$AY$3:$BI$135, column())</f>
        <v>0.02559854316</v>
      </c>
      <c r="G13" s="4">
        <f>0.2*vlookup($A13, 'Idiosyncratic Volatility'!$BE$84:$BO$660, column())+0.2*vlookup($A13, Value!$AZ$3:$BJ$134, column())+0.2*vlookup($A13, Monthly_mean!$AZ$3:$BJ$134, column())+0.2*vlookup($A13, MaxDD!$AZ$3:$BJ$134, column())+0.2*vlookup($A13, 'CDaR Factor Calculation'!$AY$3:$BI$135, column())</f>
        <v>0.007793311435</v>
      </c>
      <c r="H13" s="4">
        <f>0.2*vlookup($A13, 'Idiosyncratic Volatility'!$BE$84:$BO$660, column())+0.2*vlookup($A13, Value!$AZ$3:$BJ$134, column())+0.2*vlookup($A13, Monthly_mean!$AZ$3:$BJ$134, column())+0.2*vlookup($A13, MaxDD!$AZ$3:$BJ$134, column())+0.2*vlookup($A13, 'CDaR Factor Calculation'!$AY$3:$BI$135, column())</f>
        <v>-0.01029324347</v>
      </c>
      <c r="I13" s="4">
        <f>0.2*vlookup($A13, 'Idiosyncratic Volatility'!$BE$84:$BO$660, column())+0.2*vlookup($A13, Value!$AZ$3:$BJ$134, column())+0.2*vlookup($A13, Monthly_mean!$AZ$3:$BJ$134, column())+0.2*vlookup($A13, MaxDD!$AZ$3:$BJ$134, column())+0.2*vlookup($A13, 'CDaR Factor Calculation'!$AY$3:$BI$135, column())</f>
        <v>0.02068794929</v>
      </c>
      <c r="J13" s="4">
        <f>0.2*vlookup($A13, 'Idiosyncratic Volatility'!$BE$84:$BO$660, column())+0.2*vlookup($A13, Value!$AZ$3:$BJ$134, column())+0.2*vlookup($A13, Monthly_mean!$AZ$3:$BJ$134, column())+0.2*vlookup($A13, MaxDD!$AZ$3:$BJ$134, column())+0.2*vlookup($A13, 'CDaR Factor Calculation'!$AY$3:$BI$135, column())</f>
        <v>0.008795860394</v>
      </c>
      <c r="K13" s="4">
        <f>0.2*vlookup($A13, 'Idiosyncratic Volatility'!$BE$84:$BO$660, column())+0.2*vlookup($A13, Value!$AZ$3:$BJ$134, column())+0.2*vlookup($A13, Monthly_mean!$AZ$3:$BJ$134, column())+0.2*vlookup($A13, MaxDD!$AZ$3:$BJ$134, column())+0.2*vlookup($A13, 'CDaR Factor Calculation'!$AY$3:$BI$135, column())</f>
        <v>-0.02833584855</v>
      </c>
      <c r="L13" s="8"/>
      <c r="M13" s="2">
        <v>41608.0</v>
      </c>
      <c r="N13" s="7">
        <v>-0.0094</v>
      </c>
      <c r="O13" s="7">
        <v>0.006</v>
      </c>
      <c r="P13" s="7">
        <v>9.0E-4</v>
      </c>
      <c r="Q13" s="7">
        <v>0.041</v>
      </c>
      <c r="R13" s="7">
        <v>-0.0198</v>
      </c>
      <c r="S13" s="7">
        <v>0.0589</v>
      </c>
      <c r="T13" s="7">
        <v>0.0126</v>
      </c>
      <c r="U13" s="7">
        <v>-0.0045</v>
      </c>
      <c r="V13" s="7">
        <v>-0.0093</v>
      </c>
      <c r="W13" s="7">
        <v>0.0278</v>
      </c>
      <c r="X13" s="8"/>
      <c r="Z13" s="4">
        <f t="array" ref="Z13">SQRT(MMULT(MMULT(B13:K13,MMULT(TRANSPOSE(ER!B493:K528-ER!M528:V528),ER!B493:K528-ER!M528:V528)/3),TRANSPOSE(B13:K13)))</f>
        <v>0.007408335279</v>
      </c>
      <c r="AA13" s="8"/>
      <c r="AB13" s="2">
        <v>41608.0</v>
      </c>
      <c r="AC13" s="4">
        <f t="shared" ref="AC13:AL13" si="24">B13*0.01/$Z13</f>
        <v>-0.005438590826</v>
      </c>
      <c r="AD13" s="4">
        <f t="shared" si="24"/>
        <v>-0.00619389824</v>
      </c>
      <c r="AE13" s="4">
        <f t="shared" si="24"/>
        <v>-0.01259457818</v>
      </c>
      <c r="AF13" s="4">
        <f t="shared" si="24"/>
        <v>-0.008501705602</v>
      </c>
      <c r="AG13" s="4">
        <f t="shared" si="24"/>
        <v>0.03455370497</v>
      </c>
      <c r="AH13" s="4">
        <f t="shared" si="24"/>
        <v>0.01051965272</v>
      </c>
      <c r="AI13" s="4">
        <f t="shared" si="24"/>
        <v>-0.01389413827</v>
      </c>
      <c r="AJ13" s="4">
        <f t="shared" si="24"/>
        <v>0.02792523355</v>
      </c>
      <c r="AK13" s="4">
        <f t="shared" si="24"/>
        <v>0.0118729243</v>
      </c>
      <c r="AL13" s="4">
        <f t="shared" si="24"/>
        <v>-0.03824860442</v>
      </c>
      <c r="AM13" s="8"/>
      <c r="AN13" s="17">
        <f t="shared" ref="AN13:AW13" si="25">(AC12 * (1 + N13)) / (SUMPRODUCT($AC12:$AL12, $N13:$W13) + 1)</f>
        <v>-0.03135163892</v>
      </c>
      <c r="AO13" s="17">
        <f t="shared" si="25"/>
        <v>-0.01128221472</v>
      </c>
      <c r="AP13" s="17">
        <f t="shared" si="25"/>
        <v>-0.008418085876</v>
      </c>
      <c r="AQ13" s="17">
        <f t="shared" si="25"/>
        <v>0.002120210868</v>
      </c>
      <c r="AR13" s="17">
        <f t="shared" si="25"/>
        <v>-0.01267056144</v>
      </c>
      <c r="AS13" s="17">
        <f t="shared" si="25"/>
        <v>0.0604346812</v>
      </c>
      <c r="AT13" s="17">
        <f t="shared" si="25"/>
        <v>0.007269661957</v>
      </c>
      <c r="AU13" s="17">
        <f t="shared" si="25"/>
        <v>0.01390730168</v>
      </c>
      <c r="AV13" s="17">
        <f t="shared" si="25"/>
        <v>0.00118206337</v>
      </c>
      <c r="AW13" s="17">
        <f t="shared" si="25"/>
        <v>-0.01773080983</v>
      </c>
      <c r="AX13" s="19"/>
      <c r="AY13" s="20">
        <f t="array" ref="AY13">SUM(ABS(AC13:AL13 - AN13:AW13))
</f>
        <v>0.2093294559</v>
      </c>
      <c r="AZ13" s="19"/>
      <c r="BA13" s="2">
        <v>41608.0</v>
      </c>
      <c r="BB13" s="4">
        <f t="shared" si="7"/>
        <v>0.003472626063</v>
      </c>
      <c r="BC13" s="4">
        <f t="shared" si="8"/>
        <v>1.012494083</v>
      </c>
      <c r="BK13" s="4">
        <f t="shared" si="9"/>
        <v>1.012494083</v>
      </c>
      <c r="BL13" s="4">
        <f t="shared" si="4"/>
        <v>0</v>
      </c>
    </row>
    <row r="14">
      <c r="A14" s="2">
        <v>41639.0</v>
      </c>
      <c r="B14" s="4">
        <f>0.2*vlookup($A14, 'Idiosyncratic Volatility'!$BE$84:$BO$660, 2)+0.2*vlookup($A14, Value!$AZ$3:$BJ$134, 2)+0.2*vlookup($A14, Monthly_mean!$AZ$3:$BJ$134, 2)+0.2*vlookup($A14, MaxDD!$AZ$3:$BJ$134, 2)+0.2*vlookup($A14, 'CDaR Factor Calculation'!$AY$3:$BI$135, 2)</f>
        <v>0.000340803588</v>
      </c>
      <c r="C14" s="4">
        <f>0.2*vlookup($A14, 'Idiosyncratic Volatility'!$BE$84:$BO$660, column())+0.2*vlookup($A14, Value!$AZ$3:$BJ$134, column())+0.2*vlookup($A14, Monthly_mean!$AZ$3:$BJ$134, column())+0.2*vlookup($A14, MaxDD!$AZ$3:$BJ$134, column())+0.2*vlookup($A14, 'CDaR Factor Calculation'!$AY$3:$BI$135, column())</f>
        <v>-0.01021436717</v>
      </c>
      <c r="D14" s="4">
        <f>0.2*vlookup($A14, 'Idiosyncratic Volatility'!$BE$84:$BO$660, column())+0.2*vlookup($A14, Value!$AZ$3:$BJ$134, column())+0.2*vlookup($A14, Monthly_mean!$AZ$3:$BJ$134, column())+0.2*vlookup($A14, MaxDD!$AZ$3:$BJ$134, column())+0.2*vlookup($A14, 'CDaR Factor Calculation'!$AY$3:$BI$135, column())</f>
        <v>0.002199725413</v>
      </c>
      <c r="E14" s="4">
        <f>0.2*vlookup($A14, 'Idiosyncratic Volatility'!$BE$84:$BO$660, column())+0.2*vlookup($A14, Value!$AZ$3:$BJ$134, column())+0.2*vlookup($A14, Monthly_mean!$AZ$3:$BJ$134, column())+0.2*vlookup($A14, MaxDD!$AZ$3:$BJ$134, column())+0.2*vlookup($A14, 'CDaR Factor Calculation'!$AY$3:$BI$135, column())</f>
        <v>0.002324613702</v>
      </c>
      <c r="F14" s="4">
        <f>0.2*vlookup($A14, 'Idiosyncratic Volatility'!$BE$84:$BO$660, column())+0.2*vlookup($A14, Value!$AZ$3:$BJ$134, column())+0.2*vlookup($A14, Monthly_mean!$AZ$3:$BJ$134, column())+0.2*vlookup($A14, MaxDD!$AZ$3:$BJ$134, column())+0.2*vlookup($A14, 'CDaR Factor Calculation'!$AY$3:$BI$135, column())</f>
        <v>0.02443790459</v>
      </c>
      <c r="G14" s="4">
        <f>0.2*vlookup($A14, 'Idiosyncratic Volatility'!$BE$84:$BO$660, column())+0.2*vlookup($A14, Value!$AZ$3:$BJ$134, column())+0.2*vlookup($A14, Monthly_mean!$AZ$3:$BJ$134, column())+0.2*vlookup($A14, MaxDD!$AZ$3:$BJ$134, column())+0.2*vlookup($A14, 'CDaR Factor Calculation'!$AY$3:$BI$135, column())</f>
        <v>0.004456515097</v>
      </c>
      <c r="H14" s="4">
        <f>0.2*vlookup($A14, 'Idiosyncratic Volatility'!$BE$84:$BO$660, column())+0.2*vlookup($A14, Value!$AZ$3:$BJ$134, column())+0.2*vlookup($A14, Monthly_mean!$AZ$3:$BJ$134, column())+0.2*vlookup($A14, MaxDD!$AZ$3:$BJ$134, column())+0.2*vlookup($A14, 'CDaR Factor Calculation'!$AY$3:$BI$135, column())</f>
        <v>0.008319343571</v>
      </c>
      <c r="I14" s="4">
        <f>0.2*vlookup($A14, 'Idiosyncratic Volatility'!$BE$84:$BO$660, column())+0.2*vlookup($A14, Value!$AZ$3:$BJ$134, column())+0.2*vlookup($A14, Monthly_mean!$AZ$3:$BJ$134, column())+0.2*vlookup($A14, MaxDD!$AZ$3:$BJ$134, column())+0.2*vlookup($A14, 'CDaR Factor Calculation'!$AY$3:$BI$135, column())</f>
        <v>0.004058183277</v>
      </c>
      <c r="J14" s="4">
        <f>0.2*vlookup($A14, 'Idiosyncratic Volatility'!$BE$84:$BO$660, column())+0.2*vlookup($A14, Value!$AZ$3:$BJ$134, column())+0.2*vlookup($A14, Monthly_mean!$AZ$3:$BJ$134, column())+0.2*vlookup($A14, MaxDD!$AZ$3:$BJ$134, column())+0.2*vlookup($A14, 'CDaR Factor Calculation'!$AY$3:$BI$135, column())</f>
        <v>-0.001907359226</v>
      </c>
      <c r="K14" s="4">
        <f>0.2*vlookup($A14, 'Idiosyncratic Volatility'!$BE$84:$BO$660, column())+0.2*vlookup($A14, Value!$AZ$3:$BJ$134, column())+0.2*vlookup($A14, Monthly_mean!$AZ$3:$BJ$134, column())+0.2*vlookup($A14, MaxDD!$AZ$3:$BJ$134, column())+0.2*vlookup($A14, 'CDaR Factor Calculation'!$AY$3:$BI$135, column())</f>
        <v>-0.03401536264</v>
      </c>
      <c r="L14" s="8"/>
      <c r="M14" s="2">
        <v>41639.0</v>
      </c>
      <c r="N14" s="7">
        <v>0.0033</v>
      </c>
      <c r="O14" s="7">
        <v>0.0198</v>
      </c>
      <c r="P14" s="7">
        <v>0.0043</v>
      </c>
      <c r="Q14" s="7">
        <v>0.0156</v>
      </c>
      <c r="R14" s="7">
        <v>-0.0049</v>
      </c>
      <c r="S14" s="7">
        <v>0.0351</v>
      </c>
      <c r="T14" s="7">
        <v>0.0103</v>
      </c>
      <c r="U14" s="7">
        <v>0.0107</v>
      </c>
      <c r="V14" s="7">
        <v>0.0161</v>
      </c>
      <c r="W14" s="7">
        <v>0.0263</v>
      </c>
      <c r="X14" s="8"/>
      <c r="Z14" s="4">
        <f t="array" ref="Z14">SQRT(MMULT(MMULT(B14:K14,MMULT(TRANSPOSE(ER!B494:K529-ER!M529:V529),ER!B494:K529-ER!M529:V529)/3),TRANSPOSE(B14:K14)))</f>
        <v>0.005559742889</v>
      </c>
      <c r="AA14" s="8"/>
      <c r="AB14" s="2">
        <v>41639.0</v>
      </c>
      <c r="AC14" s="4">
        <f t="shared" ref="AC14:AL14" si="26">B14*0.01/$Z14</f>
        <v>0.0006129844397</v>
      </c>
      <c r="AD14" s="4">
        <f t="shared" si="26"/>
        <v>-0.01837201356</v>
      </c>
      <c r="AE14" s="4">
        <f t="shared" si="26"/>
        <v>0.003956523633</v>
      </c>
      <c r="AF14" s="4">
        <f t="shared" si="26"/>
        <v>0.004181153244</v>
      </c>
      <c r="AG14" s="4">
        <f t="shared" si="26"/>
        <v>0.04395509842</v>
      </c>
      <c r="AH14" s="4">
        <f t="shared" si="26"/>
        <v>0.008015685592</v>
      </c>
      <c r="AI14" s="4">
        <f t="shared" si="26"/>
        <v>0.01496354011</v>
      </c>
      <c r="AJ14" s="4">
        <f t="shared" si="26"/>
        <v>0.007299228324</v>
      </c>
      <c r="AK14" s="4">
        <f t="shared" si="26"/>
        <v>-0.00343066085</v>
      </c>
      <c r="AL14" s="4">
        <f t="shared" si="26"/>
        <v>-0.061181539</v>
      </c>
      <c r="AM14" s="8"/>
      <c r="AN14" s="17">
        <f t="shared" ref="AN14:AW14" si="27">(AC13 * (1 + N14)) / (SUMPRODUCT($AC13:$AL13, $N14:$W14) + 1)</f>
        <v>-0.005460833323</v>
      </c>
      <c r="AO14" s="17">
        <f t="shared" si="27"/>
        <v>-0.006321509526</v>
      </c>
      <c r="AP14" s="17">
        <f t="shared" si="27"/>
        <v>-0.0126586914</v>
      </c>
      <c r="AQ14" s="17">
        <f t="shared" si="27"/>
        <v>-0.008641128777</v>
      </c>
      <c r="AR14" s="17">
        <f t="shared" si="27"/>
        <v>0.0344114577</v>
      </c>
      <c r="AS14" s="17">
        <f t="shared" si="27"/>
        <v>0.01089746379</v>
      </c>
      <c r="AT14" s="17">
        <f t="shared" si="27"/>
        <v>-0.0140482974</v>
      </c>
      <c r="AU14" s="17">
        <f t="shared" si="27"/>
        <v>0.02824625027</v>
      </c>
      <c r="AV14" s="17">
        <f t="shared" si="27"/>
        <v>0.01207357469</v>
      </c>
      <c r="AW14" s="17">
        <f t="shared" si="27"/>
        <v>-0.03928544217</v>
      </c>
      <c r="AX14" s="19"/>
      <c r="AY14" s="20">
        <f t="array" ref="AY14">SUM(ABS(AC14:AL14 - AN14:AW14))
</f>
        <v>0.1473464296</v>
      </c>
      <c r="AZ14" s="19"/>
      <c r="BA14" s="2">
        <v>41639.0</v>
      </c>
      <c r="BB14" s="4">
        <f t="shared" si="7"/>
        <v>-0.0007865370126</v>
      </c>
      <c r="BC14" s="4">
        <f t="shared" si="8"/>
        <v>1.011697719</v>
      </c>
      <c r="BK14" s="4">
        <f t="shared" si="9"/>
        <v>1.012494083</v>
      </c>
      <c r="BL14" s="4">
        <f t="shared" si="4"/>
        <v>-0.0007865370126</v>
      </c>
    </row>
    <row r="15">
      <c r="A15" s="2">
        <v>41670.0</v>
      </c>
      <c r="B15" s="4">
        <f>0.2*vlookup($A15, 'Idiosyncratic Volatility'!$BE$84:$BO$660, 2)+0.2*vlookup($A15, Value!$AZ$3:$BJ$134, 2)+0.2*vlookup($A15, Monthly_mean!$AZ$3:$BJ$134, 2)+0.2*vlookup($A15, MaxDD!$AZ$3:$BJ$134, 2)+0.2*vlookup($A15, 'CDaR Factor Calculation'!$AY$3:$BI$135, 2)</f>
        <v>-0.01413745116</v>
      </c>
      <c r="C15" s="4">
        <f>0.2*vlookup($A15, 'Idiosyncratic Volatility'!$BE$84:$BO$660, column())+0.2*vlookup($A15, Value!$AZ$3:$BJ$134, column())+0.2*vlookup($A15, Monthly_mean!$AZ$3:$BJ$134, column())+0.2*vlookup($A15, MaxDD!$AZ$3:$BJ$134, column())+0.2*vlookup($A15, 'CDaR Factor Calculation'!$AY$3:$BI$135, column())</f>
        <v>-0.01721485258</v>
      </c>
      <c r="D15" s="4">
        <f>0.2*vlookup($A15, 'Idiosyncratic Volatility'!$BE$84:$BO$660, column())+0.2*vlookup($A15, Value!$AZ$3:$BJ$134, column())+0.2*vlookup($A15, Monthly_mean!$AZ$3:$BJ$134, column())+0.2*vlookup($A15, MaxDD!$AZ$3:$BJ$134, column())+0.2*vlookup($A15, 'CDaR Factor Calculation'!$AY$3:$BI$135, column())</f>
        <v>-0.003912263336</v>
      </c>
      <c r="E15" s="4">
        <f>0.2*vlookup($A15, 'Idiosyncratic Volatility'!$BE$84:$BO$660, column())+0.2*vlookup($A15, Value!$AZ$3:$BJ$134, column())+0.2*vlookup($A15, Monthly_mean!$AZ$3:$BJ$134, column())+0.2*vlookup($A15, MaxDD!$AZ$3:$BJ$134, column())+0.2*vlookup($A15, 'CDaR Factor Calculation'!$AY$3:$BI$135, column())</f>
        <v>0.003068286743</v>
      </c>
      <c r="F15" s="4">
        <f>0.2*vlookup($A15, 'Idiosyncratic Volatility'!$BE$84:$BO$660, column())+0.2*vlookup($A15, Value!$AZ$3:$BJ$134, column())+0.2*vlookup($A15, Monthly_mean!$AZ$3:$BJ$134, column())+0.2*vlookup($A15, MaxDD!$AZ$3:$BJ$134, column())+0.2*vlookup($A15, 'CDaR Factor Calculation'!$AY$3:$BI$135, column())</f>
        <v>0.005700377575</v>
      </c>
      <c r="G15" s="4">
        <f>0.2*vlookup($A15, 'Idiosyncratic Volatility'!$BE$84:$BO$660, column())+0.2*vlookup($A15, Value!$AZ$3:$BJ$134, column())+0.2*vlookup($A15, Monthly_mean!$AZ$3:$BJ$134, column())+0.2*vlookup($A15, MaxDD!$AZ$3:$BJ$134, column())+0.2*vlookup($A15, 'CDaR Factor Calculation'!$AY$3:$BI$135, column())</f>
        <v>0.0218445262</v>
      </c>
      <c r="H15" s="4">
        <f>0.2*vlookup($A15, 'Idiosyncratic Volatility'!$BE$84:$BO$660, column())+0.2*vlookup($A15, Value!$AZ$3:$BJ$134, column())+0.2*vlookup($A15, Monthly_mean!$AZ$3:$BJ$134, column())+0.2*vlookup($A15, MaxDD!$AZ$3:$BJ$134, column())+0.2*vlookup($A15, 'CDaR Factor Calculation'!$AY$3:$BI$135, column())</f>
        <v>0.01066398637</v>
      </c>
      <c r="I15" s="4">
        <f>0.2*vlookup($A15, 'Idiosyncratic Volatility'!$BE$84:$BO$660, column())+0.2*vlookup($A15, Value!$AZ$3:$BJ$134, column())+0.2*vlookup($A15, Monthly_mean!$AZ$3:$BJ$134, column())+0.2*vlookup($A15, MaxDD!$AZ$3:$BJ$134, column())+0.2*vlookup($A15, 'CDaR Factor Calculation'!$AY$3:$BI$135, column())</f>
        <v>0.005783027568</v>
      </c>
      <c r="J15" s="4">
        <f>0.2*vlookup($A15, 'Idiosyncratic Volatility'!$BE$84:$BO$660, column())+0.2*vlookup($A15, Value!$AZ$3:$BJ$134, column())+0.2*vlookup($A15, Monthly_mean!$AZ$3:$BJ$134, column())+0.2*vlookup($A15, MaxDD!$AZ$3:$BJ$134, column())+0.2*vlookup($A15, 'CDaR Factor Calculation'!$AY$3:$BI$135, column())</f>
        <v>0.008105095475</v>
      </c>
      <c r="K15" s="4">
        <f>0.2*vlookup($A15, 'Idiosyncratic Volatility'!$BE$84:$BO$660, column())+0.2*vlookup($A15, Value!$AZ$3:$BJ$134, column())+0.2*vlookup($A15, Monthly_mean!$AZ$3:$BJ$134, column())+0.2*vlookup($A15, MaxDD!$AZ$3:$BJ$134, column())+0.2*vlookup($A15, 'CDaR Factor Calculation'!$AY$3:$BI$135, column())</f>
        <v>-0.01990073284</v>
      </c>
      <c r="L15" s="8"/>
      <c r="M15" s="2">
        <v>41670.0</v>
      </c>
      <c r="N15" s="7">
        <v>-0.0302</v>
      </c>
      <c r="O15" s="7">
        <v>0.0059</v>
      </c>
      <c r="P15" s="7">
        <v>-0.0287</v>
      </c>
      <c r="Q15" s="7">
        <v>-0.0286</v>
      </c>
      <c r="R15" s="7">
        <v>0.0272</v>
      </c>
      <c r="S15" s="7">
        <v>-0.0671</v>
      </c>
      <c r="T15" s="7">
        <v>-0.0372</v>
      </c>
      <c r="U15" s="7">
        <v>0.0014</v>
      </c>
      <c r="V15" s="7">
        <v>-0.0355</v>
      </c>
      <c r="W15" s="7">
        <v>-0.0342</v>
      </c>
      <c r="X15" s="8"/>
      <c r="Z15" s="4">
        <f t="array" ref="Z15">SQRT(MMULT(MMULT(B15:K15,MMULT(TRANSPOSE(ER!B495:K530-ER!M530:V530),ER!B495:K530-ER!M530:V530)/3),TRANSPOSE(B15:K15)))</f>
        <v>0.005217061801</v>
      </c>
      <c r="AA15" s="8"/>
      <c r="AB15" s="2">
        <v>41670.0</v>
      </c>
      <c r="AC15" s="4">
        <f t="shared" ref="AC15:AL15" si="28">B15*0.01/$Z15</f>
        <v>-0.0270984928</v>
      </c>
      <c r="AD15" s="4">
        <f t="shared" si="28"/>
        <v>-0.03299721805</v>
      </c>
      <c r="AE15" s="4">
        <f t="shared" si="28"/>
        <v>-0.007498978324</v>
      </c>
      <c r="AF15" s="4">
        <f t="shared" si="28"/>
        <v>0.005881254353</v>
      </c>
      <c r="AG15" s="4">
        <f t="shared" si="28"/>
        <v>0.01092641374</v>
      </c>
      <c r="AH15" s="4">
        <f t="shared" si="28"/>
        <v>0.04187131958</v>
      </c>
      <c r="AI15" s="4">
        <f t="shared" si="28"/>
        <v>0.02044059813</v>
      </c>
      <c r="AJ15" s="4">
        <f t="shared" si="28"/>
        <v>0.01108483623</v>
      </c>
      <c r="AK15" s="4">
        <f t="shared" si="28"/>
        <v>0.01553574748</v>
      </c>
      <c r="AL15" s="4">
        <f t="shared" si="28"/>
        <v>-0.03814548035</v>
      </c>
      <c r="AM15" s="8"/>
      <c r="AN15" s="17">
        <f t="shared" ref="AN15:AW15" si="29">(AC14 * (1 + N15)) / (SUMPRODUCT($AC14:$AL14, $N15:$W15) + 1)</f>
        <v>0.0005933061911</v>
      </c>
      <c r="AO15" s="17">
        <f t="shared" si="29"/>
        <v>-0.01844415721</v>
      </c>
      <c r="AP15" s="17">
        <f t="shared" si="29"/>
        <v>0.003835433021</v>
      </c>
      <c r="AQ15" s="17">
        <f t="shared" si="29"/>
        <v>0.004053605069</v>
      </c>
      <c r="AR15" s="17">
        <f t="shared" si="29"/>
        <v>0.04506210941</v>
      </c>
      <c r="AS15" s="17">
        <f t="shared" si="29"/>
        <v>0.00746316455</v>
      </c>
      <c r="AT15" s="17">
        <f t="shared" si="29"/>
        <v>0.01437863581</v>
      </c>
      <c r="AU15" s="17">
        <f t="shared" si="29"/>
        <v>0.007295109011</v>
      </c>
      <c r="AV15" s="17">
        <f t="shared" si="29"/>
        <v>-0.003302381696</v>
      </c>
      <c r="AW15" s="17">
        <f t="shared" si="29"/>
        <v>-0.05897322096</v>
      </c>
      <c r="AX15" s="19"/>
      <c r="AY15" s="20">
        <f t="array" ref="AY15">SUM(ABS(AC15:AL15 - AN15:AW15))
</f>
        <v>0.1734683305</v>
      </c>
      <c r="AZ15" s="19"/>
      <c r="BA15" s="2">
        <v>41670.0</v>
      </c>
      <c r="BB15" s="4">
        <f t="shared" si="7"/>
        <v>0.001965458274</v>
      </c>
      <c r="BC15" s="4">
        <f t="shared" si="8"/>
        <v>1.013686169</v>
      </c>
      <c r="BK15" s="4">
        <f t="shared" si="9"/>
        <v>1.013686169</v>
      </c>
      <c r="BL15" s="4">
        <f t="shared" si="4"/>
        <v>0</v>
      </c>
    </row>
    <row r="16">
      <c r="A16" s="2">
        <v>41698.0</v>
      </c>
      <c r="B16" s="4">
        <f>0.2*vlookup($A16, 'Idiosyncratic Volatility'!$BE$84:$BO$660, 2)+0.2*vlookup($A16, Value!$AZ$3:$BJ$134, 2)+0.2*vlookup($A16, Monthly_mean!$AZ$3:$BJ$134, 2)+0.2*vlookup($A16, MaxDD!$AZ$3:$BJ$134, 2)+0.2*vlookup($A16, 'CDaR Factor Calculation'!$AY$3:$BI$135, 2)</f>
        <v>-0.008185237518</v>
      </c>
      <c r="C16" s="4">
        <f>0.2*vlookup($A16, 'Idiosyncratic Volatility'!$BE$84:$BO$660, column())+0.2*vlookup($A16, Value!$AZ$3:$BJ$134, column())+0.2*vlookup($A16, Monthly_mean!$AZ$3:$BJ$134, column())+0.2*vlookup($A16, MaxDD!$AZ$3:$BJ$134, column())+0.2*vlookup($A16, 'CDaR Factor Calculation'!$AY$3:$BI$135, column())</f>
        <v>-0.004596144491</v>
      </c>
      <c r="D16" s="4">
        <f>0.2*vlookup($A16, 'Idiosyncratic Volatility'!$BE$84:$BO$660, column())+0.2*vlookup($A16, Value!$AZ$3:$BJ$134, column())+0.2*vlookup($A16, Monthly_mean!$AZ$3:$BJ$134, column())+0.2*vlookup($A16, MaxDD!$AZ$3:$BJ$134, column())+0.2*vlookup($A16, 'CDaR Factor Calculation'!$AY$3:$BI$135, column())</f>
        <v>-0.01022259058</v>
      </c>
      <c r="E16" s="4">
        <f>0.2*vlookup($A16, 'Idiosyncratic Volatility'!$BE$84:$BO$660, column())+0.2*vlookup($A16, Value!$AZ$3:$BJ$134, column())+0.2*vlookup($A16, Monthly_mean!$AZ$3:$BJ$134, column())+0.2*vlookup($A16, MaxDD!$AZ$3:$BJ$134, column())+0.2*vlookup($A16, 'CDaR Factor Calculation'!$AY$3:$BI$135, column())</f>
        <v>-0.001216614846</v>
      </c>
      <c r="F16" s="4">
        <f>0.2*vlookup($A16, 'Idiosyncratic Volatility'!$BE$84:$BO$660, column())+0.2*vlookup($A16, Value!$AZ$3:$BJ$134, column())+0.2*vlookup($A16, Monthly_mean!$AZ$3:$BJ$134, column())+0.2*vlookup($A16, MaxDD!$AZ$3:$BJ$134, column())+0.2*vlookup($A16, 'CDaR Factor Calculation'!$AY$3:$BI$135, column())</f>
        <v>-0.006026425834</v>
      </c>
      <c r="G16" s="4">
        <f>0.2*vlookup($A16, 'Idiosyncratic Volatility'!$BE$84:$BO$660, column())+0.2*vlookup($A16, Value!$AZ$3:$BJ$134, column())+0.2*vlookup($A16, Monthly_mean!$AZ$3:$BJ$134, column())+0.2*vlookup($A16, MaxDD!$AZ$3:$BJ$134, column())+0.2*vlookup($A16, 'CDaR Factor Calculation'!$AY$3:$BI$135, column())</f>
        <v>0.03432731971</v>
      </c>
      <c r="H16" s="4">
        <f>0.2*vlookup($A16, 'Idiosyncratic Volatility'!$BE$84:$BO$660, column())+0.2*vlookup($A16, Value!$AZ$3:$BJ$134, column())+0.2*vlookup($A16, Monthly_mean!$AZ$3:$BJ$134, column())+0.2*vlookup($A16, MaxDD!$AZ$3:$BJ$134, column())+0.2*vlookup($A16, 'CDaR Factor Calculation'!$AY$3:$BI$135, column())</f>
        <v>-0.002039278554</v>
      </c>
      <c r="I16" s="4">
        <f>0.2*vlookup($A16, 'Idiosyncratic Volatility'!$BE$84:$BO$660, column())+0.2*vlookup($A16, Value!$AZ$3:$BJ$134, column())+0.2*vlookup($A16, Monthly_mean!$AZ$3:$BJ$134, column())+0.2*vlookup($A16, MaxDD!$AZ$3:$BJ$134, column())+0.2*vlookup($A16, 'CDaR Factor Calculation'!$AY$3:$BI$135, column())</f>
        <v>0.0089421099</v>
      </c>
      <c r="J16" s="4">
        <f>0.2*vlookup($A16, 'Idiosyncratic Volatility'!$BE$84:$BO$660, column())+0.2*vlookup($A16, Value!$AZ$3:$BJ$134, column())+0.2*vlookup($A16, Monthly_mean!$AZ$3:$BJ$134, column())+0.2*vlookup($A16, MaxDD!$AZ$3:$BJ$134, column())+0.2*vlookup($A16, 'CDaR Factor Calculation'!$AY$3:$BI$135, column())</f>
        <v>0.001144172835</v>
      </c>
      <c r="K16" s="4">
        <f>0.2*vlookup($A16, 'Idiosyncratic Volatility'!$BE$84:$BO$660, column())+0.2*vlookup($A16, Value!$AZ$3:$BJ$134, column())+0.2*vlookup($A16, Monthly_mean!$AZ$3:$BJ$134, column())+0.2*vlookup($A16, MaxDD!$AZ$3:$BJ$134, column())+0.2*vlookup($A16, 'CDaR Factor Calculation'!$AY$3:$BI$135, column())</f>
        <v>-0.01212731063</v>
      </c>
      <c r="L16" s="8"/>
      <c r="M16" s="2">
        <v>41698.0</v>
      </c>
      <c r="N16" s="7">
        <v>0.0503</v>
      </c>
      <c r="O16" s="7">
        <v>0.0368</v>
      </c>
      <c r="P16" s="7">
        <v>0.059</v>
      </c>
      <c r="Q16" s="7">
        <v>0.0418</v>
      </c>
      <c r="R16" s="7">
        <v>0.046</v>
      </c>
      <c r="S16" s="7">
        <v>-0.0045</v>
      </c>
      <c r="T16" s="7">
        <v>0.0354</v>
      </c>
      <c r="U16" s="7">
        <v>0.0199</v>
      </c>
      <c r="V16" s="7">
        <v>0.0495</v>
      </c>
      <c r="W16" s="7">
        <v>0.0463</v>
      </c>
      <c r="X16" s="8"/>
      <c r="Z16" s="4">
        <f t="array" ref="Z16">SQRT(MMULT(MMULT(B16:K16,MMULT(TRANSPOSE(ER!B496:K531-ER!M531:V531),ER!B496:K531-ER!M531:V531)/3),TRANSPOSE(B16:K16)))</f>
        <v>0.006089148134</v>
      </c>
      <c r="AA16" s="8"/>
      <c r="AB16" s="2">
        <v>41698.0</v>
      </c>
      <c r="AC16" s="4">
        <f t="shared" ref="AC16:AL16" si="30">B16*0.01/$Z16</f>
        <v>-0.013442336</v>
      </c>
      <c r="AD16" s="4">
        <f t="shared" si="30"/>
        <v>-0.007548091111</v>
      </c>
      <c r="AE16" s="4">
        <f t="shared" si="30"/>
        <v>-0.01678821134</v>
      </c>
      <c r="AF16" s="4">
        <f t="shared" si="30"/>
        <v>-0.001998005007</v>
      </c>
      <c r="AG16" s="4">
        <f t="shared" si="30"/>
        <v>-0.00989699331</v>
      </c>
      <c r="AH16" s="4">
        <f t="shared" si="30"/>
        <v>0.05637458468</v>
      </c>
      <c r="AI16" s="4">
        <f t="shared" si="30"/>
        <v>-0.003349037515</v>
      </c>
      <c r="AJ16" s="4">
        <f t="shared" si="30"/>
        <v>0.01468532166</v>
      </c>
      <c r="AK16" s="4">
        <f t="shared" si="30"/>
        <v>0.001879035966</v>
      </c>
      <c r="AL16" s="4">
        <f t="shared" si="30"/>
        <v>-0.01991626802</v>
      </c>
      <c r="AM16" s="8"/>
      <c r="AN16" s="17">
        <f t="shared" ref="AN16:AW16" si="31">(AC15 * (1 + N16)) / (SUMPRODUCT($AC15:$AL15, $N16:$W16) + 1)</f>
        <v>-0.02853324223</v>
      </c>
      <c r="AO16" s="17">
        <f t="shared" si="31"/>
        <v>-0.03429769521</v>
      </c>
      <c r="AP16" s="17">
        <f t="shared" si="31"/>
        <v>-0.007961422646</v>
      </c>
      <c r="AQ16" s="17">
        <f t="shared" si="31"/>
        <v>0.006142525057</v>
      </c>
      <c r="AR16" s="17">
        <f t="shared" si="31"/>
        <v>0.01145781874</v>
      </c>
      <c r="AS16" s="17">
        <f t="shared" si="31"/>
        <v>0.04178789876</v>
      </c>
      <c r="AT16" s="17">
        <f t="shared" si="31"/>
        <v>0.02121750837</v>
      </c>
      <c r="AU16" s="17">
        <f t="shared" si="31"/>
        <v>0.01133390308</v>
      </c>
      <c r="AV16" s="17">
        <f t="shared" si="31"/>
        <v>0.01634583904</v>
      </c>
      <c r="AW16" s="17">
        <f t="shared" si="31"/>
        <v>-0.0400121543</v>
      </c>
      <c r="AX16" s="19"/>
      <c r="AY16" s="20">
        <f t="array" ref="AY16">SUM(ABS(AC16:AL16 - AN16:AW16))
</f>
        <v>0.1572299809</v>
      </c>
      <c r="AZ16" s="19"/>
      <c r="BA16" s="2">
        <v>41698.0</v>
      </c>
      <c r="BB16" s="4">
        <f t="shared" si="7"/>
        <v>-0.002512691832</v>
      </c>
      <c r="BC16" s="4">
        <f t="shared" si="8"/>
        <v>1.011139088</v>
      </c>
      <c r="BK16" s="4">
        <f t="shared" si="9"/>
        <v>1.013686169</v>
      </c>
      <c r="BL16" s="4">
        <f t="shared" si="4"/>
        <v>-0.002512691832</v>
      </c>
    </row>
    <row r="17">
      <c r="A17" s="2">
        <v>41729.0</v>
      </c>
      <c r="B17" s="4">
        <f>0.2*vlookup($A17, 'Idiosyncratic Volatility'!$BE$84:$BO$660, 2)+0.2*vlookup($A17, Value!$AZ$3:$BJ$134, 2)+0.2*vlookup($A17, Monthly_mean!$AZ$3:$BJ$134, 2)+0.2*vlookup($A17, MaxDD!$AZ$3:$BJ$134, 2)+0.2*vlookup($A17, 'CDaR Factor Calculation'!$AY$3:$BI$135, 2)</f>
        <v>-0.004895732177</v>
      </c>
      <c r="C17" s="4">
        <f>0.2*vlookup($A17, 'Idiosyncratic Volatility'!$BE$84:$BO$660, column())+0.2*vlookup($A17, Value!$AZ$3:$BJ$134, column())+0.2*vlookup($A17, Monthly_mean!$AZ$3:$BJ$134, column())+0.2*vlookup($A17, MaxDD!$AZ$3:$BJ$134, column())+0.2*vlookup($A17, 'CDaR Factor Calculation'!$AY$3:$BI$135, column())</f>
        <v>-0.01085450263</v>
      </c>
      <c r="D17" s="4">
        <f>0.2*vlookup($A17, 'Idiosyncratic Volatility'!$BE$84:$BO$660, column())+0.2*vlookup($A17, Value!$AZ$3:$BJ$134, column())+0.2*vlookup($A17, Monthly_mean!$AZ$3:$BJ$134, column())+0.2*vlookup($A17, MaxDD!$AZ$3:$BJ$134, column())+0.2*vlookup($A17, 'CDaR Factor Calculation'!$AY$3:$BI$135, column())</f>
        <v>-0.0002767707559</v>
      </c>
      <c r="E17" s="4">
        <f>0.2*vlookup($A17, 'Idiosyncratic Volatility'!$BE$84:$BO$660, column())+0.2*vlookup($A17, Value!$AZ$3:$BJ$134, column())+0.2*vlookup($A17, Monthly_mean!$AZ$3:$BJ$134, column())+0.2*vlookup($A17, MaxDD!$AZ$3:$BJ$134, column())+0.2*vlookup($A17, 'CDaR Factor Calculation'!$AY$3:$BI$135, column())</f>
        <v>0.008531858933</v>
      </c>
      <c r="F17" s="4">
        <f>0.2*vlookup($A17, 'Idiosyncratic Volatility'!$BE$84:$BO$660, column())+0.2*vlookup($A17, Value!$AZ$3:$BJ$134, column())+0.2*vlookup($A17, Monthly_mean!$AZ$3:$BJ$134, column())+0.2*vlookup($A17, MaxDD!$AZ$3:$BJ$134, column())+0.2*vlookup($A17, 'CDaR Factor Calculation'!$AY$3:$BI$135, column())</f>
        <v>-0.008889645997</v>
      </c>
      <c r="G17" s="4">
        <f>0.2*vlookup($A17, 'Idiosyncratic Volatility'!$BE$84:$BO$660, column())+0.2*vlookup($A17, Value!$AZ$3:$BJ$134, column())+0.2*vlookup($A17, Monthly_mean!$AZ$3:$BJ$134, column())+0.2*vlookup($A17, MaxDD!$AZ$3:$BJ$134, column())+0.2*vlookup($A17, 'CDaR Factor Calculation'!$AY$3:$BI$135, column())</f>
        <v>0.02393980368</v>
      </c>
      <c r="H17" s="4">
        <f>0.2*vlookup($A17, 'Idiosyncratic Volatility'!$BE$84:$BO$660, column())+0.2*vlookup($A17, Value!$AZ$3:$BJ$134, column())+0.2*vlookup($A17, Monthly_mean!$AZ$3:$BJ$134, column())+0.2*vlookup($A17, MaxDD!$AZ$3:$BJ$134, column())+0.2*vlookup($A17, 'CDaR Factor Calculation'!$AY$3:$BI$135, column())</f>
        <v>-0.002497788243</v>
      </c>
      <c r="I17" s="4">
        <f>0.2*vlookup($A17, 'Idiosyncratic Volatility'!$BE$84:$BO$660, column())+0.2*vlookup($A17, Value!$AZ$3:$BJ$134, column())+0.2*vlookup($A17, Monthly_mean!$AZ$3:$BJ$134, column())+0.2*vlookup($A17, MaxDD!$AZ$3:$BJ$134, column())+0.2*vlookup($A17, 'CDaR Factor Calculation'!$AY$3:$BI$135, column())</f>
        <v>0.002637466019</v>
      </c>
      <c r="J17" s="4">
        <f>0.2*vlookup($A17, 'Idiosyncratic Volatility'!$BE$84:$BO$660, column())+0.2*vlookup($A17, Value!$AZ$3:$BJ$134, column())+0.2*vlookup($A17, Monthly_mean!$AZ$3:$BJ$134, column())+0.2*vlookup($A17, MaxDD!$AZ$3:$BJ$134, column())+0.2*vlookup($A17, 'CDaR Factor Calculation'!$AY$3:$BI$135, column())</f>
        <v>0.01053662992</v>
      </c>
      <c r="K17" s="4">
        <f>0.2*vlookup($A17, 'Idiosyncratic Volatility'!$BE$84:$BO$660, column())+0.2*vlookup($A17, Value!$AZ$3:$BJ$134, column())+0.2*vlookup($A17, Monthly_mean!$AZ$3:$BJ$134, column())+0.2*vlookup($A17, MaxDD!$AZ$3:$BJ$134, column())+0.2*vlookup($A17, 'CDaR Factor Calculation'!$AY$3:$BI$135, column())</f>
        <v>-0.01823131895</v>
      </c>
      <c r="L17" s="8"/>
      <c r="M17" s="2">
        <v>41729.0</v>
      </c>
      <c r="N17" s="7">
        <v>0.0038</v>
      </c>
      <c r="O17" s="7">
        <v>0.0116</v>
      </c>
      <c r="P17" s="7">
        <v>3.0E-4</v>
      </c>
      <c r="Q17" s="7">
        <v>-0.0154</v>
      </c>
      <c r="R17" s="7">
        <v>0.0663</v>
      </c>
      <c r="S17" s="7">
        <v>-0.0026</v>
      </c>
      <c r="T17" s="7">
        <v>0.0135</v>
      </c>
      <c r="U17" s="7">
        <v>0.0257</v>
      </c>
      <c r="V17" s="7">
        <v>-0.0267</v>
      </c>
      <c r="W17" s="7">
        <v>0.0064</v>
      </c>
      <c r="X17" s="8"/>
      <c r="Z17" s="4">
        <f t="array" ref="Z17">SQRT(MMULT(MMULT(B17:K17,MMULT(TRANSPOSE(ER!B497:K532-ER!M532:V532),ER!B497:K532-ER!M532:V532)/3),TRANSPOSE(B17:K17)))</f>
        <v>0.00431053743</v>
      </c>
      <c r="AA17" s="8"/>
      <c r="AB17" s="2">
        <v>41729.0</v>
      </c>
      <c r="AC17" s="4">
        <f t="shared" ref="AC17:AL17" si="32">B17*0.01/$Z17</f>
        <v>-0.01135759115</v>
      </c>
      <c r="AD17" s="4">
        <f t="shared" si="32"/>
        <v>-0.02518132091</v>
      </c>
      <c r="AE17" s="4">
        <f t="shared" si="32"/>
        <v>-0.0006420794631</v>
      </c>
      <c r="AF17" s="4">
        <f t="shared" si="32"/>
        <v>0.0197930283</v>
      </c>
      <c r="AG17" s="4">
        <f t="shared" si="32"/>
        <v>-0.0206230572</v>
      </c>
      <c r="AH17" s="4">
        <f t="shared" si="32"/>
        <v>0.05553786288</v>
      </c>
      <c r="AI17" s="4">
        <f t="shared" si="32"/>
        <v>-0.005794609799</v>
      </c>
      <c r="AJ17" s="4">
        <f t="shared" si="32"/>
        <v>0.006118647759</v>
      </c>
      <c r="AK17" s="4">
        <f t="shared" si="32"/>
        <v>0.02444388918</v>
      </c>
      <c r="AL17" s="4">
        <f t="shared" si="32"/>
        <v>-0.04229477006</v>
      </c>
      <c r="AM17" s="8"/>
      <c r="AN17" s="17">
        <f t="shared" ref="AN17:AW17" si="33">(AC16 * (1 + N17)) / (SUMPRODUCT($AC16:$AL16, $N17:$W17) + 1)</f>
        <v>-0.01350369432</v>
      </c>
      <c r="AO17" s="17">
        <f t="shared" si="33"/>
        <v>-0.007641464766</v>
      </c>
      <c r="AP17" s="17">
        <f t="shared" si="33"/>
        <v>-0.01680603861</v>
      </c>
      <c r="AQ17" s="17">
        <f t="shared" si="33"/>
        <v>-0.001968734102</v>
      </c>
      <c r="AR17" s="17">
        <f t="shared" si="33"/>
        <v>-0.01056120193</v>
      </c>
      <c r="AS17" s="17">
        <f t="shared" si="33"/>
        <v>0.0562708376</v>
      </c>
      <c r="AT17" s="17">
        <f t="shared" si="33"/>
        <v>-0.003396834799</v>
      </c>
      <c r="AU17" s="17">
        <f t="shared" si="33"/>
        <v>0.01507420717</v>
      </c>
      <c r="AV17" s="17">
        <f t="shared" si="33"/>
        <v>0.001830258687</v>
      </c>
      <c r="AW17" s="17">
        <f t="shared" si="33"/>
        <v>-0.02005899872</v>
      </c>
      <c r="AX17" s="19"/>
      <c r="AY17" s="20">
        <f t="array" ref="AY17">SUM(ABS(AC17:AL17 - AN17:AW17))
</f>
        <v>0.1246092471</v>
      </c>
      <c r="AZ17" s="19"/>
      <c r="BA17" s="2">
        <v>41729.0</v>
      </c>
      <c r="BB17" s="4">
        <f t="shared" si="7"/>
        <v>-0.000761084112</v>
      </c>
      <c r="BC17" s="4">
        <f t="shared" si="8"/>
        <v>1.010369526</v>
      </c>
      <c r="BK17" s="4">
        <f t="shared" si="9"/>
        <v>1.013686169</v>
      </c>
      <c r="BL17" s="4">
        <f t="shared" si="4"/>
        <v>-0.003271863574</v>
      </c>
    </row>
    <row r="18">
      <c r="A18" s="2">
        <v>41759.0</v>
      </c>
      <c r="B18" s="4">
        <f>0.2*vlookup($A18, 'Idiosyncratic Volatility'!$BE$84:$BO$660, 2)+0.2*vlookup($A18, Value!$AZ$3:$BJ$134, 2)+0.2*vlookup($A18, Monthly_mean!$AZ$3:$BJ$134, 2)+0.2*vlookup($A18, MaxDD!$AZ$3:$BJ$134, 2)+0.2*vlookup($A18, 'CDaR Factor Calculation'!$AY$3:$BI$135, 2)</f>
        <v>-0.01485223149</v>
      </c>
      <c r="C18" s="4">
        <f>0.2*vlookup($A18, 'Idiosyncratic Volatility'!$BE$84:$BO$660, column())+0.2*vlookup($A18, Value!$AZ$3:$BJ$134, column())+0.2*vlookup($A18, Monthly_mean!$AZ$3:$BJ$134, column())+0.2*vlookup($A18, MaxDD!$AZ$3:$BJ$134, column())+0.2*vlookup($A18, 'CDaR Factor Calculation'!$AY$3:$BI$135, column())</f>
        <v>-0.01515066613</v>
      </c>
      <c r="D18" s="4">
        <f>0.2*vlookup($A18, 'Idiosyncratic Volatility'!$BE$84:$BO$660, column())+0.2*vlookup($A18, Value!$AZ$3:$BJ$134, column())+0.2*vlookup($A18, Monthly_mean!$AZ$3:$BJ$134, column())+0.2*vlookup($A18, MaxDD!$AZ$3:$BJ$134, column())+0.2*vlookup($A18, 'CDaR Factor Calculation'!$AY$3:$BI$135, column())</f>
        <v>-0.01058748044</v>
      </c>
      <c r="E18" s="4">
        <f>0.2*vlookup($A18, 'Idiosyncratic Volatility'!$BE$84:$BO$660, column())+0.2*vlookup($A18, Value!$AZ$3:$BJ$134, column())+0.2*vlookup($A18, Monthly_mean!$AZ$3:$BJ$134, column())+0.2*vlookup($A18, MaxDD!$AZ$3:$BJ$134, column())+0.2*vlookup($A18, 'CDaR Factor Calculation'!$AY$3:$BI$135, column())</f>
        <v>0.00227624489</v>
      </c>
      <c r="F18" s="4">
        <f>0.2*vlookup($A18, 'Idiosyncratic Volatility'!$BE$84:$BO$660, column())+0.2*vlookup($A18, Value!$AZ$3:$BJ$134, column())+0.2*vlookup($A18, Monthly_mean!$AZ$3:$BJ$134, column())+0.2*vlookup($A18, MaxDD!$AZ$3:$BJ$134, column())+0.2*vlookup($A18, 'CDaR Factor Calculation'!$AY$3:$BI$135, column())</f>
        <v>0.009307155824</v>
      </c>
      <c r="G18" s="4">
        <f>0.2*vlookup($A18, 'Idiosyncratic Volatility'!$BE$84:$BO$660, column())+0.2*vlookup($A18, Value!$AZ$3:$BJ$134, column())+0.2*vlookup($A18, Monthly_mean!$AZ$3:$BJ$134, column())+0.2*vlookup($A18, MaxDD!$AZ$3:$BJ$134, column())+0.2*vlookup($A18, 'CDaR Factor Calculation'!$AY$3:$BI$135, column())</f>
        <v>0.03258968486</v>
      </c>
      <c r="H18" s="4">
        <f>0.2*vlookup($A18, 'Idiosyncratic Volatility'!$BE$84:$BO$660, column())+0.2*vlookup($A18, Value!$AZ$3:$BJ$134, column())+0.2*vlookup($A18, Monthly_mean!$AZ$3:$BJ$134, column())+0.2*vlookup($A18, MaxDD!$AZ$3:$BJ$134, column())+0.2*vlookup($A18, 'CDaR Factor Calculation'!$AY$3:$BI$135, column())</f>
        <v>0.007279680329</v>
      </c>
      <c r="I18" s="4">
        <f>0.2*vlookup($A18, 'Idiosyncratic Volatility'!$BE$84:$BO$660, column())+0.2*vlookup($A18, Value!$AZ$3:$BJ$134, column())+0.2*vlookup($A18, Monthly_mean!$AZ$3:$BJ$134, column())+0.2*vlookup($A18, MaxDD!$AZ$3:$BJ$134, column())+0.2*vlookup($A18, 'CDaR Factor Calculation'!$AY$3:$BI$135, column())</f>
        <v>0.004029914741</v>
      </c>
      <c r="J18" s="4">
        <f>0.2*vlookup($A18, 'Idiosyncratic Volatility'!$BE$84:$BO$660, column())+0.2*vlookup($A18, Value!$AZ$3:$BJ$134, column())+0.2*vlookup($A18, Monthly_mean!$AZ$3:$BJ$134, column())+0.2*vlookup($A18, MaxDD!$AZ$3:$BJ$134, column())+0.2*vlookup($A18, 'CDaR Factor Calculation'!$AY$3:$BI$135, column())</f>
        <v>-0.004582116547</v>
      </c>
      <c r="K18" s="4">
        <f>0.2*vlookup($A18, 'Idiosyncratic Volatility'!$BE$84:$BO$660, column())+0.2*vlookup($A18, Value!$AZ$3:$BJ$134, column())+0.2*vlookup($A18, Monthly_mean!$AZ$3:$BJ$134, column())+0.2*vlookup($A18, MaxDD!$AZ$3:$BJ$134, column())+0.2*vlookup($A18, 'CDaR Factor Calculation'!$AY$3:$BI$135, column())</f>
        <v>-0.01031018604</v>
      </c>
      <c r="L18" s="8"/>
      <c r="M18" s="2">
        <v>41759.0</v>
      </c>
      <c r="N18" s="7">
        <v>0.019</v>
      </c>
      <c r="O18" s="7">
        <v>0.0232</v>
      </c>
      <c r="P18" s="7">
        <v>0.0222</v>
      </c>
      <c r="Q18" s="7">
        <v>0.0025</v>
      </c>
      <c r="R18" s="7">
        <v>0.0099</v>
      </c>
      <c r="S18" s="7">
        <v>-0.0337</v>
      </c>
      <c r="T18" s="7">
        <v>-0.0218</v>
      </c>
      <c r="U18" s="7">
        <v>0.0235</v>
      </c>
      <c r="V18" s="7">
        <v>0.0321</v>
      </c>
      <c r="W18" s="7">
        <v>0.0057</v>
      </c>
      <c r="X18" s="8"/>
      <c r="Z18" s="4">
        <f t="array" ref="Z18">SQRT(MMULT(MMULT(B18:K18,MMULT(TRANSPOSE(ER!B498:K533-ER!M533:V533),ER!B498:K533-ER!M533:V533)/3),TRANSPOSE(B18:K18)))</f>
        <v>0.006388714914</v>
      </c>
      <c r="AA18" s="8"/>
      <c r="AB18" s="2">
        <v>41759.0</v>
      </c>
      <c r="AC18" s="4">
        <f t="shared" ref="AC18:AL18" si="34">B18*0.01/$Z18</f>
        <v>-0.02324760408</v>
      </c>
      <c r="AD18" s="4">
        <f t="shared" si="34"/>
        <v>-0.02371473189</v>
      </c>
      <c r="AE18" s="4">
        <f t="shared" si="34"/>
        <v>-0.01657215978</v>
      </c>
      <c r="AF18" s="4">
        <f t="shared" si="34"/>
        <v>0.00356291511</v>
      </c>
      <c r="AG18" s="4">
        <f t="shared" si="34"/>
        <v>0.01456811886</v>
      </c>
      <c r="AH18" s="4">
        <f t="shared" si="34"/>
        <v>0.05101133061</v>
      </c>
      <c r="AI18" s="4">
        <f t="shared" si="34"/>
        <v>0.01139459254</v>
      </c>
      <c r="AJ18" s="4">
        <f t="shared" si="34"/>
        <v>0.006307864407</v>
      </c>
      <c r="AK18" s="4">
        <f t="shared" si="34"/>
        <v>-0.007172203813</v>
      </c>
      <c r="AL18" s="4">
        <f t="shared" si="34"/>
        <v>-0.01613812196</v>
      </c>
      <c r="AM18" s="8"/>
      <c r="AN18" s="17">
        <f t="shared" ref="AN18:AW18" si="35">(AC17 * (1 + N18)) / (SUMPRODUCT($AC17:$AL17, $N18:$W18) + 1)</f>
        <v>-0.01159689097</v>
      </c>
      <c r="AO18" s="17">
        <f t="shared" si="35"/>
        <v>-0.02581785744</v>
      </c>
      <c r="AP18" s="17">
        <f t="shared" si="35"/>
        <v>-0.0006576666434</v>
      </c>
      <c r="AQ18" s="17">
        <f t="shared" si="35"/>
        <v>0.01988281109</v>
      </c>
      <c r="AR18" s="17">
        <f t="shared" si="35"/>
        <v>-0.02086952564</v>
      </c>
      <c r="AS18" s="17">
        <f t="shared" si="35"/>
        <v>0.05377523324</v>
      </c>
      <c r="AT18" s="17">
        <f t="shared" si="35"/>
        <v>-0.00567979962</v>
      </c>
      <c r="AU18" s="17">
        <f t="shared" si="35"/>
        <v>0.006275155014</v>
      </c>
      <c r="AV18" s="17">
        <f t="shared" si="35"/>
        <v>0.02527977728</v>
      </c>
      <c r="AW18" s="17">
        <f t="shared" si="35"/>
        <v>-0.04262224073</v>
      </c>
      <c r="AX18" s="19"/>
      <c r="AY18" s="20">
        <f t="array" ref="AY18">SUM(ABS(AC18:AL18 - AN18:AW18))
</f>
        <v>0.1602329763</v>
      </c>
      <c r="AZ18" s="19"/>
      <c r="BA18" s="2">
        <v>41759.0</v>
      </c>
      <c r="BB18" s="4">
        <f t="shared" si="7"/>
        <v>-0.002026887347</v>
      </c>
      <c r="BC18" s="4">
        <f t="shared" si="8"/>
        <v>1.008321621</v>
      </c>
      <c r="BK18" s="4">
        <f t="shared" si="9"/>
        <v>1.013686169</v>
      </c>
      <c r="BL18" s="4">
        <f t="shared" si="4"/>
        <v>-0.005292119222</v>
      </c>
    </row>
    <row r="19">
      <c r="A19" s="2">
        <v>41790.0</v>
      </c>
      <c r="B19" s="4">
        <f>0.2*vlookup($A19, 'Idiosyncratic Volatility'!$BE$84:$BO$660, 2)+0.2*vlookup($A19, Value!$AZ$3:$BJ$134, 2)+0.2*vlookup($A19, Monthly_mean!$AZ$3:$BJ$134, 2)+0.2*vlookup($A19, MaxDD!$AZ$3:$BJ$134, 2)+0.2*vlookup($A19, 'CDaR Factor Calculation'!$AY$3:$BI$135, 2)</f>
        <v>-0.005131697629</v>
      </c>
      <c r="C19" s="4">
        <f>0.2*vlookup($A19, 'Idiosyncratic Volatility'!$BE$84:$BO$660, column())+0.2*vlookup($A19, Value!$AZ$3:$BJ$134, column())+0.2*vlookup($A19, Monthly_mean!$AZ$3:$BJ$134, column())+0.2*vlookup($A19, MaxDD!$AZ$3:$BJ$134, column())+0.2*vlookup($A19, 'CDaR Factor Calculation'!$AY$3:$BI$135, column())</f>
        <v>0.002411586894</v>
      </c>
      <c r="D19" s="4">
        <f>0.2*vlookup($A19, 'Idiosyncratic Volatility'!$BE$84:$BO$660, column())+0.2*vlookup($A19, Value!$AZ$3:$BJ$134, column())+0.2*vlookup($A19, Monthly_mean!$AZ$3:$BJ$134, column())+0.2*vlookup($A19, MaxDD!$AZ$3:$BJ$134, column())+0.2*vlookup($A19, 'CDaR Factor Calculation'!$AY$3:$BI$135, column())</f>
        <v>-0.006775564024</v>
      </c>
      <c r="E19" s="4">
        <f>0.2*vlookup($A19, 'Idiosyncratic Volatility'!$BE$84:$BO$660, column())+0.2*vlookup($A19, Value!$AZ$3:$BJ$134, column())+0.2*vlookup($A19, Monthly_mean!$AZ$3:$BJ$134, column())+0.2*vlookup($A19, MaxDD!$AZ$3:$BJ$134, column())+0.2*vlookup($A19, 'CDaR Factor Calculation'!$AY$3:$BI$135, column())</f>
        <v>-0.01263216642</v>
      </c>
      <c r="F19" s="4">
        <f>0.2*vlookup($A19, 'Idiosyncratic Volatility'!$BE$84:$BO$660, column())+0.2*vlookup($A19, Value!$AZ$3:$BJ$134, column())+0.2*vlookup($A19, Monthly_mean!$AZ$3:$BJ$134, column())+0.2*vlookup($A19, MaxDD!$AZ$3:$BJ$134, column())+0.2*vlookup($A19, 'CDaR Factor Calculation'!$AY$3:$BI$135, column())</f>
        <v>0.05213810981</v>
      </c>
      <c r="G19" s="4">
        <f>0.2*vlookup($A19, 'Idiosyncratic Volatility'!$BE$84:$BO$660, column())+0.2*vlookup($A19, Value!$AZ$3:$BJ$134, column())+0.2*vlookup($A19, Monthly_mean!$AZ$3:$BJ$134, column())+0.2*vlookup($A19, MaxDD!$AZ$3:$BJ$134, column())+0.2*vlookup($A19, 'CDaR Factor Calculation'!$AY$3:$BI$135, column())</f>
        <v>0.02265737696</v>
      </c>
      <c r="H19" s="4">
        <f>0.2*vlookup($A19, 'Idiosyncratic Volatility'!$BE$84:$BO$660, column())+0.2*vlookup($A19, Value!$AZ$3:$BJ$134, column())+0.2*vlookup($A19, Monthly_mean!$AZ$3:$BJ$134, column())+0.2*vlookup($A19, MaxDD!$AZ$3:$BJ$134, column())+0.2*vlookup($A19, 'CDaR Factor Calculation'!$AY$3:$BI$135, column())</f>
        <v>-0.02710099288</v>
      </c>
      <c r="I19" s="4">
        <f>0.2*vlookup($A19, 'Idiosyncratic Volatility'!$BE$84:$BO$660, column())+0.2*vlookup($A19, Value!$AZ$3:$BJ$134, column())+0.2*vlookup($A19, Monthly_mean!$AZ$3:$BJ$134, column())+0.2*vlookup($A19, MaxDD!$AZ$3:$BJ$134, column())+0.2*vlookup($A19, 'CDaR Factor Calculation'!$AY$3:$BI$135, column())</f>
        <v>-0.003863288231</v>
      </c>
      <c r="J19" s="4">
        <f>0.2*vlookup($A19, 'Idiosyncratic Volatility'!$BE$84:$BO$660, column())+0.2*vlookup($A19, Value!$AZ$3:$BJ$134, column())+0.2*vlookup($A19, Monthly_mean!$AZ$3:$BJ$134, column())+0.2*vlookup($A19, MaxDD!$AZ$3:$BJ$134, column())+0.2*vlookup($A19, 'CDaR Factor Calculation'!$AY$3:$BI$135, column())</f>
        <v>0.0007298750948</v>
      </c>
      <c r="K19" s="4">
        <f>0.2*vlookup($A19, 'Idiosyncratic Volatility'!$BE$84:$BO$660, column())+0.2*vlookup($A19, Value!$AZ$3:$BJ$134, column())+0.2*vlookup($A19, Monthly_mean!$AZ$3:$BJ$134, column())+0.2*vlookup($A19, MaxDD!$AZ$3:$BJ$134, column())+0.2*vlookup($A19, 'CDaR Factor Calculation'!$AY$3:$BI$135, column())</f>
        <v>-0.02243323957</v>
      </c>
      <c r="L19" s="8"/>
      <c r="M19" s="2">
        <v>41790.0</v>
      </c>
      <c r="N19" s="7">
        <v>0.0065</v>
      </c>
      <c r="O19" s="7">
        <v>-0.0028</v>
      </c>
      <c r="P19" s="7">
        <v>0.0198</v>
      </c>
      <c r="Q19" s="7">
        <v>0.0309</v>
      </c>
      <c r="R19" s="7">
        <v>0.005</v>
      </c>
      <c r="S19" s="7">
        <v>0.0365</v>
      </c>
      <c r="T19" s="7">
        <v>0.0279</v>
      </c>
      <c r="U19" s="7">
        <v>0.0404</v>
      </c>
      <c r="V19" s="7">
        <v>0.0148</v>
      </c>
      <c r="W19" s="7">
        <v>0.0232</v>
      </c>
      <c r="X19" s="8"/>
      <c r="Z19" s="4">
        <f t="array" ref="Z19">SQRT(MMULT(MMULT(B19:K19,MMULT(TRANSPOSE(ER!B499:K534-ER!M534:V534),ER!B499:K534-ER!M534:V534)/3),TRANSPOSE(B19:K19)))</f>
        <v>0.008106137346</v>
      </c>
      <c r="AA19" s="8"/>
      <c r="AB19" s="2">
        <v>41790.0</v>
      </c>
      <c r="AC19" s="4">
        <f t="shared" ref="AC19:AL19" si="36">B19*0.01/$Z19</f>
        <v>-0.006330632471</v>
      </c>
      <c r="AD19" s="4">
        <f t="shared" si="36"/>
        <v>0.002975013611</v>
      </c>
      <c r="AE19" s="4">
        <f t="shared" si="36"/>
        <v>-0.0083585606</v>
      </c>
      <c r="AF19" s="4">
        <f t="shared" si="36"/>
        <v>-0.01558345965</v>
      </c>
      <c r="AG19" s="4">
        <f t="shared" si="36"/>
        <v>0.06431930226</v>
      </c>
      <c r="AH19" s="4">
        <f t="shared" si="36"/>
        <v>0.02795089201</v>
      </c>
      <c r="AI19" s="4">
        <f t="shared" si="36"/>
        <v>-0.03343268405</v>
      </c>
      <c r="AJ19" s="4">
        <f t="shared" si="36"/>
        <v>-0.004765880549</v>
      </c>
      <c r="AK19" s="4">
        <f t="shared" si="36"/>
        <v>0.0009003981349</v>
      </c>
      <c r="AL19" s="4">
        <f t="shared" si="36"/>
        <v>-0.02767438869</v>
      </c>
      <c r="AM19" s="8"/>
      <c r="AN19" s="17">
        <f t="shared" ref="AN19:AW19" si="37">(AC18 * (1 + N19)) / (SUMPRODUCT($AC18:$AL18, $N19:$W19) + 1)</f>
        <v>-0.02335843877</v>
      </c>
      <c r="AO19" s="17">
        <f t="shared" si="37"/>
        <v>-0.02360762625</v>
      </c>
      <c r="AP19" s="17">
        <f t="shared" si="37"/>
        <v>-0.01687119914</v>
      </c>
      <c r="AQ19" s="17">
        <f t="shared" si="37"/>
        <v>0.003666687066</v>
      </c>
      <c r="AR19" s="17">
        <f t="shared" si="37"/>
        <v>0.01461575889</v>
      </c>
      <c r="AS19" s="17">
        <f t="shared" si="37"/>
        <v>0.05278223677</v>
      </c>
      <c r="AT19" s="17">
        <f t="shared" si="37"/>
        <v>0.01169234168</v>
      </c>
      <c r="AU19" s="17">
        <f t="shared" si="37"/>
        <v>0.006551406161</v>
      </c>
      <c r="AV19" s="17">
        <f t="shared" si="37"/>
        <v>-0.007265824658</v>
      </c>
      <c r="AW19" s="17">
        <f t="shared" si="37"/>
        <v>-0.01648410441</v>
      </c>
      <c r="AX19" s="19"/>
      <c r="AY19" s="20">
        <f t="array" ref="AY19">SUM(ABS(AC19:AL19 - AN19:AW19))
</f>
        <v>0.2217069391</v>
      </c>
      <c r="AZ19" s="19"/>
      <c r="BA19" s="2">
        <v>41790.0</v>
      </c>
      <c r="BB19" s="4">
        <f t="shared" si="7"/>
        <v>0.001724205106</v>
      </c>
      <c r="BC19" s="4">
        <f t="shared" si="8"/>
        <v>1.010060174</v>
      </c>
      <c r="BK19" s="4">
        <f t="shared" si="9"/>
        <v>1.013686169</v>
      </c>
      <c r="BL19" s="4">
        <f t="shared" si="4"/>
        <v>-0.003577038815</v>
      </c>
    </row>
    <row r="20">
      <c r="A20" s="2">
        <v>41820.0</v>
      </c>
      <c r="B20" s="4">
        <f>0.2*vlookup($A20, 'Idiosyncratic Volatility'!$BE$84:$BO$660, 2)+0.2*vlookup($A20, Value!$AZ$3:$BJ$134, 2)+0.2*vlookup($A20, Monthly_mean!$AZ$3:$BJ$134, 2)+0.2*vlookup($A20, MaxDD!$AZ$3:$BJ$134, 2)+0.2*vlookup($A20, 'CDaR Factor Calculation'!$AY$3:$BI$135, 2)</f>
        <v>0.005573222347</v>
      </c>
      <c r="C20" s="4">
        <f>0.2*vlookup($A20, 'Idiosyncratic Volatility'!$BE$84:$BO$660, column())+0.2*vlookup($A20, Value!$AZ$3:$BJ$134, column())+0.2*vlookup($A20, Monthly_mean!$AZ$3:$BJ$134, column())+0.2*vlookup($A20, MaxDD!$AZ$3:$BJ$134, column())+0.2*vlookup($A20, 'CDaR Factor Calculation'!$AY$3:$BI$135, column())</f>
        <v>-0.0203187422</v>
      </c>
      <c r="D20" s="4">
        <f>0.2*vlookup($A20, 'Idiosyncratic Volatility'!$BE$84:$BO$660, column())+0.2*vlookup($A20, Value!$AZ$3:$BJ$134, column())+0.2*vlookup($A20, Monthly_mean!$AZ$3:$BJ$134, column())+0.2*vlookup($A20, MaxDD!$AZ$3:$BJ$134, column())+0.2*vlookup($A20, 'CDaR Factor Calculation'!$AY$3:$BI$135, column())</f>
        <v>0.01098788709</v>
      </c>
      <c r="E20" s="4">
        <f>0.2*vlookup($A20, 'Idiosyncratic Volatility'!$BE$84:$BO$660, column())+0.2*vlookup($A20, Value!$AZ$3:$BJ$134, column())+0.2*vlookup($A20, Monthly_mean!$AZ$3:$BJ$134, column())+0.2*vlookup($A20, MaxDD!$AZ$3:$BJ$134, column())+0.2*vlookup($A20, 'CDaR Factor Calculation'!$AY$3:$BI$135, column())</f>
        <v>0.001792963558</v>
      </c>
      <c r="F20" s="4">
        <f>0.2*vlookup($A20, 'Idiosyncratic Volatility'!$BE$84:$BO$660, column())+0.2*vlookup($A20, Value!$AZ$3:$BJ$134, column())+0.2*vlookup($A20, Monthly_mean!$AZ$3:$BJ$134, column())+0.2*vlookup($A20, MaxDD!$AZ$3:$BJ$134, column())+0.2*vlookup($A20, 'CDaR Factor Calculation'!$AY$3:$BI$135, column())</f>
        <v>0.03404822066</v>
      </c>
      <c r="G20" s="4">
        <f>0.2*vlookup($A20, 'Idiosyncratic Volatility'!$BE$84:$BO$660, column())+0.2*vlookup($A20, Value!$AZ$3:$BJ$134, column())+0.2*vlookup($A20, Monthly_mean!$AZ$3:$BJ$134, column())+0.2*vlookup($A20, MaxDD!$AZ$3:$BJ$134, column())+0.2*vlookup($A20, 'CDaR Factor Calculation'!$AY$3:$BI$135, column())</f>
        <v>0.003816500612</v>
      </c>
      <c r="H20" s="4">
        <f>0.2*vlookup($A20, 'Idiosyncratic Volatility'!$BE$84:$BO$660, column())+0.2*vlookup($A20, Value!$AZ$3:$BJ$134, column())+0.2*vlookup($A20, Monthly_mean!$AZ$3:$BJ$134, column())+0.2*vlookup($A20, MaxDD!$AZ$3:$BJ$134, column())+0.2*vlookup($A20, 'CDaR Factor Calculation'!$AY$3:$BI$135, column())</f>
        <v>-0.01561463658</v>
      </c>
      <c r="I20" s="4">
        <f>0.2*vlookup($A20, 'Idiosyncratic Volatility'!$BE$84:$BO$660, column())+0.2*vlookup($A20, Value!$AZ$3:$BJ$134, column())+0.2*vlookup($A20, Monthly_mean!$AZ$3:$BJ$134, column())+0.2*vlookup($A20, MaxDD!$AZ$3:$BJ$134, column())+0.2*vlookup($A20, 'CDaR Factor Calculation'!$AY$3:$BI$135, column())</f>
        <v>0.001866078917</v>
      </c>
      <c r="J20" s="4">
        <f>0.2*vlookup($A20, 'Idiosyncratic Volatility'!$BE$84:$BO$660, column())+0.2*vlookup($A20, Value!$AZ$3:$BJ$134, column())+0.2*vlookup($A20, Monthly_mean!$AZ$3:$BJ$134, column())+0.2*vlookup($A20, MaxDD!$AZ$3:$BJ$134, column())+0.2*vlookup($A20, 'CDaR Factor Calculation'!$AY$3:$BI$135, column())</f>
        <v>0.005444912265</v>
      </c>
      <c r="K20" s="4">
        <f>0.2*vlookup($A20, 'Idiosyncratic Volatility'!$BE$84:$BO$660, column())+0.2*vlookup($A20, Value!$AZ$3:$BJ$134, column())+0.2*vlookup($A20, Monthly_mean!$AZ$3:$BJ$134, column())+0.2*vlookup($A20, MaxDD!$AZ$3:$BJ$134, column())+0.2*vlookup($A20, 'CDaR Factor Calculation'!$AY$3:$BI$135, column())</f>
        <v>-0.02759640667</v>
      </c>
      <c r="L20" s="8"/>
      <c r="M20" s="2">
        <v>41820.0</v>
      </c>
      <c r="N20" s="7">
        <v>-0.016</v>
      </c>
      <c r="O20" s="7">
        <v>0.0393</v>
      </c>
      <c r="P20" s="7">
        <v>-0.0179</v>
      </c>
      <c r="Q20" s="7">
        <v>-0.0099</v>
      </c>
      <c r="R20" s="7">
        <v>-0.0094</v>
      </c>
      <c r="S20" s="7">
        <v>0.0479</v>
      </c>
      <c r="T20" s="7">
        <v>0.0062</v>
      </c>
      <c r="U20" s="7">
        <v>0.0132</v>
      </c>
      <c r="V20" s="7">
        <v>-0.0128</v>
      </c>
      <c r="W20" s="7">
        <v>0.0209</v>
      </c>
      <c r="X20" s="8"/>
      <c r="Z20" s="4">
        <f t="array" ref="Z20">SQRT(MMULT(MMULT(B20:K20,MMULT(TRANSPOSE(ER!B500:K535-ER!M535:V535),ER!B500:K535-ER!M535:V535)/3),TRANSPOSE(B20:K20)))</f>
        <v>0.006557118193</v>
      </c>
      <c r="AA20" s="8"/>
      <c r="AB20" s="2">
        <v>41820.0</v>
      </c>
      <c r="AC20" s="4">
        <f t="shared" ref="AC20:AL20" si="38">B20*0.01/$Z20</f>
        <v>0.008499499602</v>
      </c>
      <c r="AD20" s="4">
        <f t="shared" si="38"/>
        <v>-0.0309873051</v>
      </c>
      <c r="AE20" s="4">
        <f t="shared" si="38"/>
        <v>0.01675718932</v>
      </c>
      <c r="AF20" s="4">
        <f t="shared" si="38"/>
        <v>0.002734377367</v>
      </c>
      <c r="AG20" s="4">
        <f t="shared" si="38"/>
        <v>0.0519255863</v>
      </c>
      <c r="AH20" s="4">
        <f t="shared" si="38"/>
        <v>0.005820393197</v>
      </c>
      <c r="AI20" s="4">
        <f t="shared" si="38"/>
        <v>-0.02381326082</v>
      </c>
      <c r="AJ20" s="4">
        <f t="shared" si="38"/>
        <v>0.002845882692</v>
      </c>
      <c r="AK20" s="4">
        <f t="shared" si="38"/>
        <v>0.008303819003</v>
      </c>
      <c r="AL20" s="4">
        <f t="shared" si="38"/>
        <v>-0.04208618156</v>
      </c>
      <c r="AM20" s="8"/>
      <c r="AN20" s="17">
        <f t="shared" ref="AN20:AW20" si="39">(AC19 * (1 + N20)) / (SUMPRODUCT($AC19:$AL19, $N20:$W20) + 1)</f>
        <v>-0.006226875034</v>
      </c>
      <c r="AO20" s="17">
        <f t="shared" si="39"/>
        <v>0.003090706994</v>
      </c>
      <c r="AP20" s="17">
        <f t="shared" si="39"/>
        <v>-0.008205690968</v>
      </c>
      <c r="AQ20" s="17">
        <f t="shared" si="39"/>
        <v>-0.01542307221</v>
      </c>
      <c r="AR20" s="17">
        <f t="shared" si="39"/>
        <v>0.06368946471</v>
      </c>
      <c r="AS20" s="17">
        <f t="shared" si="39"/>
        <v>0.02927813866</v>
      </c>
      <c r="AT20" s="17">
        <f t="shared" si="39"/>
        <v>-0.03362664258</v>
      </c>
      <c r="AU20" s="17">
        <f t="shared" si="39"/>
        <v>-0.004826877586</v>
      </c>
      <c r="AV20" s="17">
        <f t="shared" si="39"/>
        <v>0.0008885209741</v>
      </c>
      <c r="AW20" s="17">
        <f t="shared" si="39"/>
        <v>-0.02824159306</v>
      </c>
      <c r="AX20" s="19"/>
      <c r="AY20" s="20">
        <f t="array" ref="AY20">SUM(ABS(AC20:AL20 - AN20:AW20))
</f>
        <v>0.165892369</v>
      </c>
      <c r="AZ20" s="19"/>
      <c r="BA20" s="2">
        <v>41820.0</v>
      </c>
      <c r="BB20" s="4">
        <f t="shared" si="7"/>
        <v>0.0003962368416</v>
      </c>
      <c r="BC20" s="4">
        <f t="shared" si="8"/>
        <v>1.010460397</v>
      </c>
      <c r="BK20" s="4">
        <f t="shared" si="9"/>
        <v>1.013686169</v>
      </c>
      <c r="BL20" s="4">
        <f t="shared" si="4"/>
        <v>-0.003182219328</v>
      </c>
    </row>
    <row r="21">
      <c r="A21" s="2">
        <v>41851.0</v>
      </c>
      <c r="B21" s="4">
        <f>0.2*vlookup($A21, 'Idiosyncratic Volatility'!$BE$84:$BO$660, 2)+0.2*vlookup($A21, Value!$AZ$3:$BJ$134, 2)+0.2*vlookup($A21, Monthly_mean!$AZ$3:$BJ$134, 2)+0.2*vlookup($A21, MaxDD!$AZ$3:$BJ$134, 2)+0.2*vlookup($A21, 'CDaR Factor Calculation'!$AY$3:$BI$135, 2)</f>
        <v>-0.02569415515</v>
      </c>
      <c r="C21" s="4">
        <f>0.2*vlookup($A21, 'Idiosyncratic Volatility'!$BE$84:$BO$660, column())+0.2*vlookup($A21, Value!$AZ$3:$BJ$134, column())+0.2*vlookup($A21, Monthly_mean!$AZ$3:$BJ$134, column())+0.2*vlookup($A21, MaxDD!$AZ$3:$BJ$134, column())+0.2*vlookup($A21, 'CDaR Factor Calculation'!$AY$3:$BI$135, column())</f>
        <v>-0.02106203889</v>
      </c>
      <c r="D21" s="4">
        <f>0.2*vlookup($A21, 'Idiosyncratic Volatility'!$BE$84:$BO$660, column())+0.2*vlookup($A21, Value!$AZ$3:$BJ$134, column())+0.2*vlookup($A21, Monthly_mean!$AZ$3:$BJ$134, column())+0.2*vlookup($A21, MaxDD!$AZ$3:$BJ$134, column())+0.2*vlookup($A21, 'CDaR Factor Calculation'!$AY$3:$BI$135, column())</f>
        <v>0.009471933629</v>
      </c>
      <c r="E21" s="4">
        <f>0.2*vlookup($A21, 'Idiosyncratic Volatility'!$BE$84:$BO$660, column())+0.2*vlookup($A21, Value!$AZ$3:$BJ$134, column())+0.2*vlookup($A21, Monthly_mean!$AZ$3:$BJ$134, column())+0.2*vlookup($A21, MaxDD!$AZ$3:$BJ$134, column())+0.2*vlookup($A21, 'CDaR Factor Calculation'!$AY$3:$BI$135, column())</f>
        <v>0.01448558665</v>
      </c>
      <c r="F21" s="4">
        <f>0.2*vlookup($A21, 'Idiosyncratic Volatility'!$BE$84:$BO$660, column())+0.2*vlookup($A21, Value!$AZ$3:$BJ$134, column())+0.2*vlookup($A21, Monthly_mean!$AZ$3:$BJ$134, column())+0.2*vlookup($A21, MaxDD!$AZ$3:$BJ$134, column())+0.2*vlookup($A21, 'CDaR Factor Calculation'!$AY$3:$BI$135, column())</f>
        <v>0.02851925036</v>
      </c>
      <c r="G21" s="4">
        <f>0.2*vlookup($A21, 'Idiosyncratic Volatility'!$BE$84:$BO$660, column())+0.2*vlookup($A21, Value!$AZ$3:$BJ$134, column())+0.2*vlookup($A21, Monthly_mean!$AZ$3:$BJ$134, column())+0.2*vlookup($A21, MaxDD!$AZ$3:$BJ$134, column())+0.2*vlookup($A21, 'CDaR Factor Calculation'!$AY$3:$BI$135, column())</f>
        <v>0.01001808379</v>
      </c>
      <c r="H21" s="4">
        <f>0.2*vlookup($A21, 'Idiosyncratic Volatility'!$BE$84:$BO$660, column())+0.2*vlookup($A21, Value!$AZ$3:$BJ$134, column())+0.2*vlookup($A21, Monthly_mean!$AZ$3:$BJ$134, column())+0.2*vlookup($A21, MaxDD!$AZ$3:$BJ$134, column())+0.2*vlookup($A21, 'CDaR Factor Calculation'!$AY$3:$BI$135, column())</f>
        <v>-0.008741619028</v>
      </c>
      <c r="I21" s="4">
        <f>0.2*vlookup($A21, 'Idiosyncratic Volatility'!$BE$84:$BO$660, column())+0.2*vlookup($A21, Value!$AZ$3:$BJ$134, column())+0.2*vlookup($A21, Monthly_mean!$AZ$3:$BJ$134, column())+0.2*vlookup($A21, MaxDD!$AZ$3:$BJ$134, column())+0.2*vlookup($A21, 'CDaR Factor Calculation'!$AY$3:$BI$135, column())</f>
        <v>0.008255477391</v>
      </c>
      <c r="J21" s="4">
        <f>0.2*vlookup($A21, 'Idiosyncratic Volatility'!$BE$84:$BO$660, column())+0.2*vlookup($A21, Value!$AZ$3:$BJ$134, column())+0.2*vlookup($A21, Monthly_mean!$AZ$3:$BJ$134, column())+0.2*vlookup($A21, MaxDD!$AZ$3:$BJ$134, column())+0.2*vlookup($A21, 'CDaR Factor Calculation'!$AY$3:$BI$135, column())</f>
        <v>-0.0002678187339</v>
      </c>
      <c r="K21" s="4">
        <f>0.2*vlookup($A21, 'Idiosyncratic Volatility'!$BE$84:$BO$660, column())+0.2*vlookup($A21, Value!$AZ$3:$BJ$134, column())+0.2*vlookup($A21, Monthly_mean!$AZ$3:$BJ$134, column())+0.2*vlookup($A21, MaxDD!$AZ$3:$BJ$134, column())+0.2*vlookup($A21, 'CDaR Factor Calculation'!$AY$3:$BI$135, column())</f>
        <v>-0.01498469981</v>
      </c>
      <c r="L21" s="8"/>
      <c r="M21" s="2">
        <v>41851.0</v>
      </c>
      <c r="N21" s="7">
        <v>0.0443</v>
      </c>
      <c r="O21" s="7">
        <v>0.0213</v>
      </c>
      <c r="P21" s="7">
        <v>-0.0384</v>
      </c>
      <c r="Q21" s="7">
        <v>-0.0426</v>
      </c>
      <c r="R21" s="7">
        <v>-0.0317</v>
      </c>
      <c r="S21" s="7">
        <v>0.021</v>
      </c>
      <c r="T21" s="7">
        <v>-0.031</v>
      </c>
      <c r="U21" s="7">
        <v>-0.0095</v>
      </c>
      <c r="V21" s="7">
        <v>0.0</v>
      </c>
      <c r="W21" s="7">
        <v>-0.0144</v>
      </c>
      <c r="X21" s="8"/>
      <c r="Z21" s="4">
        <f t="array" ref="Z21">SQRT(MMULT(MMULT(B21:K21,MMULT(TRANSPOSE(ER!B501:K536-ER!M536:V536),ER!B501:K536-ER!M536:V536)/3),TRANSPOSE(B21:K21)))</f>
        <v>0.008056149202</v>
      </c>
      <c r="AA21" s="8"/>
      <c r="AB21" s="2">
        <v>41851.0</v>
      </c>
      <c r="AC21" s="4">
        <f t="shared" ref="AC21:AL21" si="40">B21*0.01/$Z21</f>
        <v>-0.03189384222</v>
      </c>
      <c r="AD21" s="4">
        <f t="shared" si="40"/>
        <v>-0.02614405265</v>
      </c>
      <c r="AE21" s="4">
        <f t="shared" si="40"/>
        <v>0.01175739599</v>
      </c>
      <c r="AF21" s="4">
        <f t="shared" si="40"/>
        <v>0.01798078249</v>
      </c>
      <c r="AG21" s="4">
        <f t="shared" si="40"/>
        <v>0.03540059853</v>
      </c>
      <c r="AH21" s="4">
        <f t="shared" si="40"/>
        <v>0.01243532553</v>
      </c>
      <c r="AI21" s="4">
        <f t="shared" si="40"/>
        <v>-0.01085086536</v>
      </c>
      <c r="AJ21" s="4">
        <f t="shared" si="40"/>
        <v>0.01024742366</v>
      </c>
      <c r="AK21" s="4">
        <f t="shared" si="40"/>
        <v>-0.0003324401364</v>
      </c>
      <c r="AL21" s="4">
        <f t="shared" si="40"/>
        <v>-0.01860032558</v>
      </c>
      <c r="AM21" s="8"/>
      <c r="AN21" s="17">
        <f t="shared" ref="AN21:AW21" si="41">(AC20 * (1 + N21)) / (SUMPRODUCT($AC20:$AL20, $N21:$W21) + 1)</f>
        <v>0.00888713688</v>
      </c>
      <c r="AO21" s="17">
        <f t="shared" si="41"/>
        <v>-0.03168694525</v>
      </c>
      <c r="AP21" s="17">
        <f t="shared" si="41"/>
        <v>0.01613388155</v>
      </c>
      <c r="AQ21" s="17">
        <f t="shared" si="41"/>
        <v>0.002621169508</v>
      </c>
      <c r="AR21" s="17">
        <f t="shared" si="41"/>
        <v>0.05034247628</v>
      </c>
      <c r="AS21" s="17">
        <f t="shared" si="41"/>
        <v>0.005950059379</v>
      </c>
      <c r="AT21" s="17">
        <f t="shared" si="41"/>
        <v>-0.02310393101</v>
      </c>
      <c r="AU21" s="17">
        <f t="shared" si="41"/>
        <v>0.002822374941</v>
      </c>
      <c r="AV21" s="17">
        <f t="shared" si="41"/>
        <v>0.008314212258</v>
      </c>
      <c r="AW21" s="17">
        <f t="shared" si="41"/>
        <v>-0.04153205806</v>
      </c>
      <c r="AX21" s="19"/>
      <c r="AY21" s="20">
        <f t="array" ref="AY21">SUM(ABS(AC21:AL21 - AN21:AW21))
</f>
        <v>0.1387436134</v>
      </c>
      <c r="AZ21" s="19"/>
      <c r="BA21" s="2">
        <v>41851.0</v>
      </c>
      <c r="BB21" s="4">
        <f t="shared" si="7"/>
        <v>-0.001250058926</v>
      </c>
      <c r="BC21" s="4">
        <f t="shared" si="8"/>
        <v>1.009197262</v>
      </c>
      <c r="BK21" s="4">
        <f t="shared" si="9"/>
        <v>1.013686169</v>
      </c>
      <c r="BL21" s="4">
        <f t="shared" si="4"/>
        <v>-0.004428300293</v>
      </c>
    </row>
    <row r="22">
      <c r="A22" s="2">
        <v>41882.0</v>
      </c>
      <c r="B22" s="4">
        <f>0.2*vlookup($A22, 'Idiosyncratic Volatility'!$BE$84:$BO$660, 2)+0.2*vlookup($A22, Value!$AZ$3:$BJ$134, 2)+0.2*vlookup($A22, Monthly_mean!$AZ$3:$BJ$134, 2)+0.2*vlookup($A22, MaxDD!$AZ$3:$BJ$134, 2)+0.2*vlookup($A22, 'CDaR Factor Calculation'!$AY$3:$BI$135, 2)</f>
        <v>-0.008881086643</v>
      </c>
      <c r="C22" s="4">
        <f>0.2*vlookup($A22, 'Idiosyncratic Volatility'!$BE$84:$BO$660, column())+0.2*vlookup($A22, Value!$AZ$3:$BJ$134, column())+0.2*vlookup($A22, Monthly_mean!$AZ$3:$BJ$134, column())+0.2*vlookup($A22, MaxDD!$AZ$3:$BJ$134, column())+0.2*vlookup($A22, 'CDaR Factor Calculation'!$AY$3:$BI$135, column())</f>
        <v>-0.01660543084</v>
      </c>
      <c r="D22" s="4">
        <f>0.2*vlookup($A22, 'Idiosyncratic Volatility'!$BE$84:$BO$660, column())+0.2*vlookup($A22, Value!$AZ$3:$BJ$134, column())+0.2*vlookup($A22, Monthly_mean!$AZ$3:$BJ$134, column())+0.2*vlookup($A22, MaxDD!$AZ$3:$BJ$134, column())+0.2*vlookup($A22, 'CDaR Factor Calculation'!$AY$3:$BI$135, column())</f>
        <v>-0.0007062738405</v>
      </c>
      <c r="E22" s="4">
        <f>0.2*vlookup($A22, 'Idiosyncratic Volatility'!$BE$84:$BO$660, column())+0.2*vlookup($A22, Value!$AZ$3:$BJ$134, column())+0.2*vlookup($A22, Monthly_mean!$AZ$3:$BJ$134, column())+0.2*vlookup($A22, MaxDD!$AZ$3:$BJ$134, column())+0.2*vlookup($A22, 'CDaR Factor Calculation'!$AY$3:$BI$135, column())</f>
        <v>0.005400793742</v>
      </c>
      <c r="F22" s="4">
        <f>0.2*vlookup($A22, 'Idiosyncratic Volatility'!$BE$84:$BO$660, column())+0.2*vlookup($A22, Value!$AZ$3:$BJ$134, column())+0.2*vlookup($A22, Monthly_mean!$AZ$3:$BJ$134, column())+0.2*vlookup($A22, MaxDD!$AZ$3:$BJ$134, column())+0.2*vlookup($A22, 'CDaR Factor Calculation'!$AY$3:$BI$135, column())</f>
        <v>0.0407865212</v>
      </c>
      <c r="G22" s="4">
        <f>0.2*vlookup($A22, 'Idiosyncratic Volatility'!$BE$84:$BO$660, column())+0.2*vlookup($A22, Value!$AZ$3:$BJ$134, column())+0.2*vlookup($A22, Monthly_mean!$AZ$3:$BJ$134, column())+0.2*vlookup($A22, MaxDD!$AZ$3:$BJ$134, column())+0.2*vlookup($A22, 'CDaR Factor Calculation'!$AY$3:$BI$135, column())</f>
        <v>0.02636757558</v>
      </c>
      <c r="H22" s="4">
        <f>0.2*vlookup($A22, 'Idiosyncratic Volatility'!$BE$84:$BO$660, column())+0.2*vlookup($A22, Value!$AZ$3:$BJ$134, column())+0.2*vlookup($A22, Monthly_mean!$AZ$3:$BJ$134, column())+0.2*vlookup($A22, MaxDD!$AZ$3:$BJ$134, column())+0.2*vlookup($A22, 'CDaR Factor Calculation'!$AY$3:$BI$135, column())</f>
        <v>-0.02756982387</v>
      </c>
      <c r="I22" s="4">
        <f>0.2*vlookup($A22, 'Idiosyncratic Volatility'!$BE$84:$BO$660, column())+0.2*vlookup($A22, Value!$AZ$3:$BJ$134, column())+0.2*vlookup($A22, Monthly_mean!$AZ$3:$BJ$134, column())+0.2*vlookup($A22, MaxDD!$AZ$3:$BJ$134, column())+0.2*vlookup($A22, 'CDaR Factor Calculation'!$AY$3:$BI$135, column())</f>
        <v>0.01127001294</v>
      </c>
      <c r="J22" s="4">
        <f>0.2*vlookup($A22, 'Idiosyncratic Volatility'!$BE$84:$BO$660, column())+0.2*vlookup($A22, Value!$AZ$3:$BJ$134, column())+0.2*vlookup($A22, Monthly_mean!$AZ$3:$BJ$134, column())+0.2*vlookup($A22, MaxDD!$AZ$3:$BJ$134, column())+0.2*vlookup($A22, 'CDaR Factor Calculation'!$AY$3:$BI$135, column())</f>
        <v>-0.005352963929</v>
      </c>
      <c r="K22" s="4">
        <f>0.2*vlookup($A22, 'Idiosyncratic Volatility'!$BE$84:$BO$660, column())+0.2*vlookup($A22, Value!$AZ$3:$BJ$134, column())+0.2*vlookup($A22, Monthly_mean!$AZ$3:$BJ$134, column())+0.2*vlookup($A22, MaxDD!$AZ$3:$BJ$134, column())+0.2*vlookup($A22, 'CDaR Factor Calculation'!$AY$3:$BI$135, column())</f>
        <v>-0.02470932454</v>
      </c>
      <c r="L22" s="8"/>
      <c r="M22" s="2">
        <v>41882.0</v>
      </c>
      <c r="N22" s="7">
        <v>0.0043</v>
      </c>
      <c r="O22" s="7">
        <v>0.0187</v>
      </c>
      <c r="P22" s="7">
        <v>0.0271</v>
      </c>
      <c r="Q22" s="7">
        <v>0.0067</v>
      </c>
      <c r="R22" s="7">
        <v>-0.0071</v>
      </c>
      <c r="S22" s="7">
        <v>-0.0117</v>
      </c>
      <c r="T22" s="7">
        <v>0.0367</v>
      </c>
      <c r="U22" s="7">
        <v>0.0022</v>
      </c>
      <c r="V22" s="7">
        <v>0.0204</v>
      </c>
      <c r="W22" s="7">
        <v>0.0395</v>
      </c>
      <c r="X22" s="8"/>
      <c r="Z22" s="4">
        <f t="array" ref="Z22">SQRT(MMULT(MMULT(B22:K22,MMULT(TRANSPOSE(ER!B502:K537-ER!M537:V537),ER!B502:K537-ER!M537:V537)/3),TRANSPOSE(B22:K22)))</f>
        <v>0.009270150209</v>
      </c>
      <c r="AA22" s="8"/>
      <c r="AB22" s="2">
        <v>41882.0</v>
      </c>
      <c r="AC22" s="4">
        <f t="shared" ref="AC22:AL22" si="42">B22*0.01/$Z22</f>
        <v>-0.009580305003</v>
      </c>
      <c r="AD22" s="4">
        <f t="shared" si="42"/>
        <v>-0.01791279587</v>
      </c>
      <c r="AE22" s="4">
        <f t="shared" si="42"/>
        <v>-0.0007618796078</v>
      </c>
      <c r="AF22" s="4">
        <f t="shared" si="42"/>
        <v>0.005826004564</v>
      </c>
      <c r="AG22" s="4">
        <f t="shared" si="42"/>
        <v>0.04399769181</v>
      </c>
      <c r="AH22" s="4">
        <f t="shared" si="42"/>
        <v>0.0284435257</v>
      </c>
      <c r="AI22" s="4">
        <f t="shared" si="42"/>
        <v>-0.02974042842</v>
      </c>
      <c r="AJ22" s="4">
        <f t="shared" si="42"/>
        <v>0.01215731427</v>
      </c>
      <c r="AK22" s="4">
        <f t="shared" si="42"/>
        <v>-0.005774409053</v>
      </c>
      <c r="AL22" s="4">
        <f t="shared" si="42"/>
        <v>-0.02665471862</v>
      </c>
      <c r="AM22" s="8"/>
      <c r="AN22" s="17">
        <f t="shared" ref="AN22:AW22" si="43">(AC21 * (1 + N22)) / (SUMPRODUCT($AC21:$AL21, $N22:$W22) + 1)</f>
        <v>-0.03208556184</v>
      </c>
      <c r="AO22" s="17">
        <f t="shared" si="43"/>
        <v>-0.02667832508</v>
      </c>
      <c r="AP22" s="17">
        <f t="shared" si="43"/>
        <v>0.01209659719</v>
      </c>
      <c r="AQ22" s="17">
        <f t="shared" si="43"/>
        <v>0.01813209562</v>
      </c>
      <c r="AR22" s="17">
        <f t="shared" si="43"/>
        <v>0.03520914345</v>
      </c>
      <c r="AS22" s="17">
        <f t="shared" si="43"/>
        <v>0.01231077229</v>
      </c>
      <c r="AT22" s="17">
        <f t="shared" si="43"/>
        <v>-0.01126825892</v>
      </c>
      <c r="AU22" s="17">
        <f t="shared" si="43"/>
        <v>0.01028746651</v>
      </c>
      <c r="AV22" s="17">
        <f t="shared" si="43"/>
        <v>-0.0003397998996</v>
      </c>
      <c r="AW22" s="17">
        <f t="shared" si="43"/>
        <v>-0.01936798251</v>
      </c>
      <c r="AX22" s="19"/>
      <c r="AY22" s="20">
        <f t="array" ref="AY22">SUM(ABS(AC22:AL22 - AN22:AW22))
</f>
        <v>0.1144200182</v>
      </c>
      <c r="AZ22" s="19"/>
      <c r="BA22" s="2">
        <v>41882.0</v>
      </c>
      <c r="BB22" s="4">
        <f t="shared" si="7"/>
        <v>-0.001700955256</v>
      </c>
      <c r="BC22" s="4">
        <f t="shared" si="8"/>
        <v>1.007480663</v>
      </c>
      <c r="BK22" s="4">
        <f t="shared" si="9"/>
        <v>1.013686169</v>
      </c>
      <c r="BL22" s="4">
        <f t="shared" si="4"/>
        <v>-0.006121723208</v>
      </c>
    </row>
    <row r="23">
      <c r="A23" s="2">
        <v>41912.0</v>
      </c>
      <c r="B23" s="4">
        <f>0.2*vlookup($A23, 'Idiosyncratic Volatility'!$BE$84:$BO$660, 2)+0.2*vlookup($A23, Value!$AZ$3:$BJ$134, 2)+0.2*vlookup($A23, Monthly_mean!$AZ$3:$BJ$134, 2)+0.2*vlookup($A23, MaxDD!$AZ$3:$BJ$134, 2)+0.2*vlookup($A23, 'CDaR Factor Calculation'!$AY$3:$BI$135, 2)</f>
        <v>0.02083906171</v>
      </c>
      <c r="C23" s="4">
        <f>0.2*vlookup($A23, 'Idiosyncratic Volatility'!$BE$84:$BO$660, column())+0.2*vlookup($A23, Value!$AZ$3:$BJ$134, column())+0.2*vlookup($A23, Monthly_mean!$AZ$3:$BJ$134, column())+0.2*vlookup($A23, MaxDD!$AZ$3:$BJ$134, column())+0.2*vlookup($A23, 'CDaR Factor Calculation'!$AY$3:$BI$135, column())</f>
        <v>0.0009468159969</v>
      </c>
      <c r="D23" s="4">
        <f>0.2*vlookup($A23, 'Idiosyncratic Volatility'!$BE$84:$BO$660, column())+0.2*vlookup($A23, Value!$AZ$3:$BJ$134, column())+0.2*vlookup($A23, Monthly_mean!$AZ$3:$BJ$134, column())+0.2*vlookup($A23, MaxDD!$AZ$3:$BJ$134, column())+0.2*vlookup($A23, 'CDaR Factor Calculation'!$AY$3:$BI$135, column())</f>
        <v>-0.009926726624</v>
      </c>
      <c r="E23" s="4">
        <f>0.2*vlookup($A23, 'Idiosyncratic Volatility'!$BE$84:$BO$660, column())+0.2*vlookup($A23, Value!$AZ$3:$BJ$134, column())+0.2*vlookup($A23, Monthly_mean!$AZ$3:$BJ$134, column())+0.2*vlookup($A23, MaxDD!$AZ$3:$BJ$134, column())+0.2*vlookup($A23, 'CDaR Factor Calculation'!$AY$3:$BI$135, column())</f>
        <v>0.008797258874</v>
      </c>
      <c r="F23" s="4">
        <f>0.2*vlookup($A23, 'Idiosyncratic Volatility'!$BE$84:$BO$660, column())+0.2*vlookup($A23, Value!$AZ$3:$BJ$134, column())+0.2*vlookup($A23, Monthly_mean!$AZ$3:$BJ$134, column())+0.2*vlookup($A23, MaxDD!$AZ$3:$BJ$134, column())+0.2*vlookup($A23, 'CDaR Factor Calculation'!$AY$3:$BI$135, column())</f>
        <v>0.01978509476</v>
      </c>
      <c r="G23" s="4">
        <f>0.2*vlookup($A23, 'Idiosyncratic Volatility'!$BE$84:$BO$660, column())+0.2*vlookup($A23, Value!$AZ$3:$BJ$134, column())+0.2*vlookup($A23, Monthly_mean!$AZ$3:$BJ$134, column())+0.2*vlookup($A23, MaxDD!$AZ$3:$BJ$134, column())+0.2*vlookup($A23, 'CDaR Factor Calculation'!$AY$3:$BI$135, column())</f>
        <v>0.0007467761201</v>
      </c>
      <c r="H23" s="4">
        <f>0.2*vlookup($A23, 'Idiosyncratic Volatility'!$BE$84:$BO$660, column())+0.2*vlookup($A23, Value!$AZ$3:$BJ$134, column())+0.2*vlookup($A23, Monthly_mean!$AZ$3:$BJ$134, column())+0.2*vlookup($A23, MaxDD!$AZ$3:$BJ$134, column())+0.2*vlookup($A23, 'CDaR Factor Calculation'!$AY$3:$BI$135, column())</f>
        <v>-0.02722150482</v>
      </c>
      <c r="I23" s="4">
        <f>0.2*vlookup($A23, 'Idiosyncratic Volatility'!$BE$84:$BO$660, column())+0.2*vlookup($A23, Value!$AZ$3:$BJ$134, column())+0.2*vlookup($A23, Monthly_mean!$AZ$3:$BJ$134, column())+0.2*vlookup($A23, MaxDD!$AZ$3:$BJ$134, column())+0.2*vlookup($A23, 'CDaR Factor Calculation'!$AY$3:$BI$135, column())</f>
        <v>-0.0008769988785</v>
      </c>
      <c r="J23" s="4">
        <f>0.2*vlookup($A23, 'Idiosyncratic Volatility'!$BE$84:$BO$660, column())+0.2*vlookup($A23, Value!$AZ$3:$BJ$134, column())+0.2*vlookup($A23, Monthly_mean!$AZ$3:$BJ$134, column())+0.2*vlookup($A23, MaxDD!$AZ$3:$BJ$134, column())+0.2*vlookup($A23, 'CDaR Factor Calculation'!$AY$3:$BI$135, column())</f>
        <v>0.005862740609</v>
      </c>
      <c r="K23" s="4">
        <f>0.2*vlookup($A23, 'Idiosyncratic Volatility'!$BE$84:$BO$660, column())+0.2*vlookup($A23, Value!$AZ$3:$BJ$134, column())+0.2*vlookup($A23, Monthly_mean!$AZ$3:$BJ$134, column())+0.2*vlookup($A23, MaxDD!$AZ$3:$BJ$134, column())+0.2*vlookup($A23, 'CDaR Factor Calculation'!$AY$3:$BI$135, column())</f>
        <v>-0.01895251775</v>
      </c>
      <c r="L23" s="8"/>
      <c r="M23" s="2">
        <v>41912.0</v>
      </c>
      <c r="N23" s="7">
        <v>-0.0531</v>
      </c>
      <c r="O23" s="7">
        <v>-0.0366</v>
      </c>
      <c r="P23" s="7">
        <v>0.0055</v>
      </c>
      <c r="Q23" s="7">
        <v>-0.001</v>
      </c>
      <c r="R23" s="7">
        <v>0.029</v>
      </c>
      <c r="S23" s="7">
        <v>0.0496</v>
      </c>
      <c r="T23" s="7">
        <v>0.0283</v>
      </c>
      <c r="U23" s="7">
        <v>0.0102</v>
      </c>
      <c r="V23" s="7">
        <v>-0.0289</v>
      </c>
      <c r="W23" s="7">
        <v>-0.0161</v>
      </c>
      <c r="X23" s="8"/>
      <c r="Z23" s="4">
        <f t="array" ref="Z23">SQRT(MMULT(MMULT(B23:K23,MMULT(TRANSPOSE(ER!B503:K538-ER!M538:V538),ER!B503:K538-ER!M538:V538)/3),TRANSPOSE(B23:K23)))</f>
        <v>0.003992604252</v>
      </c>
      <c r="AA23" s="8"/>
      <c r="AB23" s="2">
        <v>41912.0</v>
      </c>
      <c r="AC23" s="4">
        <f t="shared" ref="AC23:AL23" si="44">B23*0.01/$Z23</f>
        <v>0.05219415799</v>
      </c>
      <c r="AD23" s="4">
        <f t="shared" si="44"/>
        <v>0.002371424607</v>
      </c>
      <c r="AE23" s="4">
        <f t="shared" si="44"/>
        <v>-0.02486278629</v>
      </c>
      <c r="AF23" s="4">
        <f t="shared" si="44"/>
        <v>0.02203388646</v>
      </c>
      <c r="AG23" s="4">
        <f t="shared" si="44"/>
        <v>0.0495543598</v>
      </c>
      <c r="AH23" s="4">
        <f t="shared" si="44"/>
        <v>0.00187039855</v>
      </c>
      <c r="AI23" s="4">
        <f t="shared" si="44"/>
        <v>-0.06817982224</v>
      </c>
      <c r="AJ23" s="4">
        <f t="shared" si="44"/>
        <v>-0.002196558495</v>
      </c>
      <c r="AK23" s="4">
        <f t="shared" si="44"/>
        <v>0.01468400132</v>
      </c>
      <c r="AL23" s="4">
        <f t="shared" si="44"/>
        <v>-0.04746906169</v>
      </c>
      <c r="AM23" s="8"/>
      <c r="AN23" s="17">
        <f t="shared" ref="AN23:AW23" si="45">(AC22 * (1 + N23)) / (SUMPRODUCT($AC22:$AL22, $N23:$W23) + 1)</f>
        <v>-0.009037974874</v>
      </c>
      <c r="AO23" s="17">
        <f t="shared" si="45"/>
        <v>-0.01719323884</v>
      </c>
      <c r="AP23" s="17">
        <f t="shared" si="45"/>
        <v>-0.000763231176</v>
      </c>
      <c r="AQ23" s="17">
        <f t="shared" si="45"/>
        <v>0.005798611147</v>
      </c>
      <c r="AR23" s="17">
        <f t="shared" si="45"/>
        <v>0.0451058577</v>
      </c>
      <c r="AS23" s="17">
        <f t="shared" si="45"/>
        <v>0.02974369558</v>
      </c>
      <c r="AT23" s="17">
        <f t="shared" si="45"/>
        <v>-0.03046875674</v>
      </c>
      <c r="AU23" s="17">
        <f t="shared" si="45"/>
        <v>0.01223580889</v>
      </c>
      <c r="AV23" s="17">
        <f t="shared" si="45"/>
        <v>-0.005586749221</v>
      </c>
      <c r="AW23" s="17">
        <f t="shared" si="45"/>
        <v>-0.02612839543</v>
      </c>
      <c r="AX23" s="19"/>
      <c r="AY23" s="20">
        <f t="array" ref="AY23">SUM(ABS(AC23:AL23 - AN23:AW23))
</f>
        <v>0.2472082755</v>
      </c>
      <c r="AZ23" s="19"/>
      <c r="BA23" s="2">
        <v>41912.0</v>
      </c>
      <c r="BB23" s="4">
        <f t="shared" si="7"/>
        <v>0.003719409992</v>
      </c>
      <c r="BC23" s="4">
        <f t="shared" si="8"/>
        <v>1.011227896</v>
      </c>
      <c r="BK23" s="4">
        <f t="shared" si="9"/>
        <v>1.013686169</v>
      </c>
      <c r="BL23" s="4">
        <f t="shared" si="4"/>
        <v>-0.002425082414</v>
      </c>
    </row>
    <row r="24">
      <c r="A24" s="2">
        <v>41943.0</v>
      </c>
      <c r="B24" s="4">
        <f>0.2*vlookup($A24, 'Idiosyncratic Volatility'!$BE$84:$BO$660, 2)+0.2*vlookup($A24, Value!$AZ$3:$BJ$134, 2)+0.2*vlookup($A24, Monthly_mean!$AZ$3:$BJ$134, 2)+0.2*vlookup($A24, MaxDD!$AZ$3:$BJ$134, 2)+0.2*vlookup($A24, 'CDaR Factor Calculation'!$AY$3:$BI$135, 2)</f>
        <v>-0.01621051296</v>
      </c>
      <c r="C24" s="4">
        <f>0.2*vlookup($A24, 'Idiosyncratic Volatility'!$BE$84:$BO$660, column())+0.2*vlookup($A24, Value!$AZ$3:$BJ$134, column())+0.2*vlookup($A24, Monthly_mean!$AZ$3:$BJ$134, column())+0.2*vlookup($A24, MaxDD!$AZ$3:$BJ$134, column())+0.2*vlookup($A24, 'CDaR Factor Calculation'!$AY$3:$BI$135, column())</f>
        <v>-0.01715818004</v>
      </c>
      <c r="D24" s="4">
        <f>0.2*vlookup($A24, 'Idiosyncratic Volatility'!$BE$84:$BO$660, column())+0.2*vlookup($A24, Value!$AZ$3:$BJ$134, column())+0.2*vlookup($A24, Monthly_mean!$AZ$3:$BJ$134, column())+0.2*vlookup($A24, MaxDD!$AZ$3:$BJ$134, column())+0.2*vlookup($A24, 'CDaR Factor Calculation'!$AY$3:$BI$135, column())</f>
        <v>0.004721752462</v>
      </c>
      <c r="E24" s="4">
        <f>0.2*vlookup($A24, 'Idiosyncratic Volatility'!$BE$84:$BO$660, column())+0.2*vlookup($A24, Value!$AZ$3:$BJ$134, column())+0.2*vlookup($A24, Monthly_mean!$AZ$3:$BJ$134, column())+0.2*vlookup($A24, MaxDD!$AZ$3:$BJ$134, column())+0.2*vlookup($A24, 'CDaR Factor Calculation'!$AY$3:$BI$135, column())</f>
        <v>0.01287425072</v>
      </c>
      <c r="F24" s="4">
        <f>0.2*vlookup($A24, 'Idiosyncratic Volatility'!$BE$84:$BO$660, column())+0.2*vlookup($A24, Value!$AZ$3:$BJ$134, column())+0.2*vlookup($A24, Monthly_mean!$AZ$3:$BJ$134, column())+0.2*vlookup($A24, MaxDD!$AZ$3:$BJ$134, column())+0.2*vlookup($A24, 'CDaR Factor Calculation'!$AY$3:$BI$135, column())</f>
        <v>0.04047511543</v>
      </c>
      <c r="G24" s="4">
        <f>0.2*vlookup($A24, 'Idiosyncratic Volatility'!$BE$84:$BO$660, column())+0.2*vlookup($A24, Value!$AZ$3:$BJ$134, column())+0.2*vlookup($A24, Monthly_mean!$AZ$3:$BJ$134, column())+0.2*vlookup($A24, MaxDD!$AZ$3:$BJ$134, column())+0.2*vlookup($A24, 'CDaR Factor Calculation'!$AY$3:$BI$135, column())</f>
        <v>0.01634994939</v>
      </c>
      <c r="H24" s="4">
        <f>0.2*vlookup($A24, 'Idiosyncratic Volatility'!$BE$84:$BO$660, column())+0.2*vlookup($A24, Value!$AZ$3:$BJ$134, column())+0.2*vlookup($A24, Monthly_mean!$AZ$3:$BJ$134, column())+0.2*vlookup($A24, MaxDD!$AZ$3:$BJ$134, column())+0.2*vlookup($A24, 'CDaR Factor Calculation'!$AY$3:$BI$135, column())</f>
        <v>-0.02180873915</v>
      </c>
      <c r="I24" s="4">
        <f>0.2*vlookup($A24, 'Idiosyncratic Volatility'!$BE$84:$BO$660, column())+0.2*vlookup($A24, Value!$AZ$3:$BJ$134, column())+0.2*vlookup($A24, Monthly_mean!$AZ$3:$BJ$134, column())+0.2*vlookup($A24, MaxDD!$AZ$3:$BJ$134, column())+0.2*vlookup($A24, 'CDaR Factor Calculation'!$AY$3:$BI$135, column())</f>
        <v>0.007277118303</v>
      </c>
      <c r="J24" s="4">
        <f>0.2*vlookup($A24, 'Idiosyncratic Volatility'!$BE$84:$BO$660, column())+0.2*vlookup($A24, Value!$AZ$3:$BJ$134, column())+0.2*vlookup($A24, Monthly_mean!$AZ$3:$BJ$134, column())+0.2*vlookup($A24, MaxDD!$AZ$3:$BJ$134, column())+0.2*vlookup($A24, 'CDaR Factor Calculation'!$AY$3:$BI$135, column())</f>
        <v>0.006472256015</v>
      </c>
      <c r="K24" s="4">
        <f>0.2*vlookup($A24, 'Idiosyncratic Volatility'!$BE$84:$BO$660, column())+0.2*vlookup($A24, Value!$AZ$3:$BJ$134, column())+0.2*vlookup($A24, Monthly_mean!$AZ$3:$BJ$134, column())+0.2*vlookup($A24, MaxDD!$AZ$3:$BJ$134, column())+0.2*vlookup($A24, 'CDaR Factor Calculation'!$AY$3:$BI$135, column())</f>
        <v>-0.03299301018</v>
      </c>
      <c r="L24" s="8"/>
      <c r="M24" s="2">
        <v>41943.0</v>
      </c>
      <c r="N24" s="7">
        <v>0.0481</v>
      </c>
      <c r="O24" s="7">
        <v>-0.0201</v>
      </c>
      <c r="P24" s="7">
        <v>-0.0362</v>
      </c>
      <c r="Q24" s="7">
        <v>-0.0121</v>
      </c>
      <c r="R24" s="7">
        <v>-0.0505</v>
      </c>
      <c r="S24" s="7">
        <v>0.0087</v>
      </c>
      <c r="T24" s="7">
        <v>-0.0136</v>
      </c>
      <c r="U24" s="7">
        <v>-0.0314</v>
      </c>
      <c r="V24" s="7">
        <v>-0.0104</v>
      </c>
      <c r="W24" s="7">
        <v>0.0238</v>
      </c>
      <c r="X24" s="8"/>
      <c r="Z24" s="4">
        <f t="array" ref="Z24">SQRT(MMULT(MMULT(B24:K24,MMULT(TRANSPOSE(ER!B504:K539-ER!M539:V539),ER!B504:K539-ER!M539:V539)/3),TRANSPOSE(B24:K24)))</f>
        <v>0.008626558044</v>
      </c>
      <c r="AA24" s="8"/>
      <c r="AB24" s="2">
        <v>41943.0</v>
      </c>
      <c r="AC24" s="4">
        <f t="shared" ref="AC24:AL24" si="46">B24*0.01/$Z24</f>
        <v>-0.0187914031</v>
      </c>
      <c r="AD24" s="4">
        <f t="shared" si="46"/>
        <v>-0.0198899491</v>
      </c>
      <c r="AE24" s="4">
        <f t="shared" si="46"/>
        <v>0.005473506859</v>
      </c>
      <c r="AF24" s="4">
        <f t="shared" si="46"/>
        <v>0.0149239716</v>
      </c>
      <c r="AG24" s="4">
        <f t="shared" si="46"/>
        <v>0.04691919446</v>
      </c>
      <c r="AH24" s="4">
        <f t="shared" si="46"/>
        <v>0.01895303933</v>
      </c>
      <c r="AI24" s="4">
        <f t="shared" si="46"/>
        <v>-0.02528092785</v>
      </c>
      <c r="AJ24" s="4">
        <f t="shared" si="46"/>
        <v>0.008435714761</v>
      </c>
      <c r="AK24" s="4">
        <f t="shared" si="46"/>
        <v>0.007502709634</v>
      </c>
      <c r="AL24" s="4">
        <f t="shared" si="46"/>
        <v>-0.03824585659</v>
      </c>
      <c r="AM24" s="8"/>
      <c r="AN24" s="17">
        <f t="shared" ref="AN24:AW24" si="47">(AC23 * (1 + N24)) / (SUMPRODUCT($AC23:$AL23, $N24:$W24) + 1)</f>
        <v>0.05468698859</v>
      </c>
      <c r="AO24" s="17">
        <f t="shared" si="47"/>
        <v>0.002323006751</v>
      </c>
      <c r="AP24" s="17">
        <f t="shared" si="47"/>
        <v>-0.02395499647</v>
      </c>
      <c r="AQ24" s="17">
        <f t="shared" si="47"/>
        <v>0.02176023017</v>
      </c>
      <c r="AR24" s="17">
        <f t="shared" si="47"/>
        <v>0.04703663352</v>
      </c>
      <c r="AS24" s="17">
        <f t="shared" si="47"/>
        <v>0.001886060285</v>
      </c>
      <c r="AT24" s="17">
        <f t="shared" si="47"/>
        <v>-0.0672308064</v>
      </c>
      <c r="AU24" s="17">
        <f t="shared" si="47"/>
        <v>-0.002126897839</v>
      </c>
      <c r="AV24" s="17">
        <f t="shared" si="47"/>
        <v>0.0145265838</v>
      </c>
      <c r="AW24" s="17">
        <f t="shared" si="47"/>
        <v>-0.04858309348</v>
      </c>
      <c r="AX24" s="19"/>
      <c r="AY24" s="20">
        <f t="array" ref="AY24">SUM(ABS(AC24:AL24 - AN24:AW24))
</f>
        <v>0.2190141298</v>
      </c>
      <c r="AZ24" s="19"/>
      <c r="BA24" s="2">
        <v>41943.0</v>
      </c>
      <c r="BB24" s="4">
        <f t="shared" si="7"/>
        <v>0.0003238137372</v>
      </c>
      <c r="BC24" s="4">
        <f t="shared" si="8"/>
        <v>1.011555346</v>
      </c>
      <c r="BK24" s="4">
        <f t="shared" si="9"/>
        <v>1.013686169</v>
      </c>
      <c r="BL24" s="4">
        <f t="shared" si="4"/>
        <v>-0.002102053952</v>
      </c>
    </row>
    <row r="25">
      <c r="A25" s="2">
        <v>41973.0</v>
      </c>
      <c r="B25" s="4">
        <f>0.2*vlookup($A25, 'Idiosyncratic Volatility'!$BE$84:$BO$660, 2)+0.2*vlookup($A25, Value!$AZ$3:$BJ$134, 2)+0.2*vlookup($A25, Monthly_mean!$AZ$3:$BJ$134, 2)+0.2*vlookup($A25, MaxDD!$AZ$3:$BJ$134, 2)+0.2*vlookup($A25, 'CDaR Factor Calculation'!$AY$3:$BI$135, 2)</f>
        <v>0.03383941882</v>
      </c>
      <c r="C25" s="4">
        <f>0.2*vlookup($A25, 'Idiosyncratic Volatility'!$BE$84:$BO$660, column())+0.2*vlookup($A25, Value!$AZ$3:$BJ$134, column())+0.2*vlookup($A25, Monthly_mean!$AZ$3:$BJ$134, column())+0.2*vlookup($A25, MaxDD!$AZ$3:$BJ$134, column())+0.2*vlookup($A25, 'CDaR Factor Calculation'!$AY$3:$BI$135, column())</f>
        <v>-0.01099559488</v>
      </c>
      <c r="D25" s="4">
        <f>0.2*vlookup($A25, 'Idiosyncratic Volatility'!$BE$84:$BO$660, column())+0.2*vlookup($A25, Value!$AZ$3:$BJ$134, column())+0.2*vlookup($A25, Monthly_mean!$AZ$3:$BJ$134, column())+0.2*vlookup($A25, MaxDD!$AZ$3:$BJ$134, column())+0.2*vlookup($A25, 'CDaR Factor Calculation'!$AY$3:$BI$135, column())</f>
        <v>-0.007517216248</v>
      </c>
      <c r="E25" s="4">
        <f>0.2*vlookup($A25, 'Idiosyncratic Volatility'!$BE$84:$BO$660, column())+0.2*vlookup($A25, Value!$AZ$3:$BJ$134, column())+0.2*vlookup($A25, Monthly_mean!$AZ$3:$BJ$134, column())+0.2*vlookup($A25, MaxDD!$AZ$3:$BJ$134, column())+0.2*vlookup($A25, 'CDaR Factor Calculation'!$AY$3:$BI$135, column())</f>
        <v>0.0007377585182</v>
      </c>
      <c r="F25" s="4">
        <f>0.2*vlookup($A25, 'Idiosyncratic Volatility'!$BE$84:$BO$660, column())+0.2*vlookup($A25, Value!$AZ$3:$BJ$134, column())+0.2*vlookup($A25, Monthly_mean!$AZ$3:$BJ$134, column())+0.2*vlookup($A25, MaxDD!$AZ$3:$BJ$134, column())+0.2*vlookup($A25, 'CDaR Factor Calculation'!$AY$3:$BI$135, column())</f>
        <v>0.03392575527</v>
      </c>
      <c r="G25" s="4">
        <f>0.2*vlookup($A25, 'Idiosyncratic Volatility'!$BE$84:$BO$660, column())+0.2*vlookup($A25, Value!$AZ$3:$BJ$134, column())+0.2*vlookup($A25, Monthly_mean!$AZ$3:$BJ$134, column())+0.2*vlookup($A25, MaxDD!$AZ$3:$BJ$134, column())+0.2*vlookup($A25, 'CDaR Factor Calculation'!$AY$3:$BI$135, column())</f>
        <v>0.006268805403</v>
      </c>
      <c r="H25" s="4">
        <f>0.2*vlookup($A25, 'Idiosyncratic Volatility'!$BE$84:$BO$660, column())+0.2*vlookup($A25, Value!$AZ$3:$BJ$134, column())+0.2*vlookup($A25, Monthly_mean!$AZ$3:$BJ$134, column())+0.2*vlookup($A25, MaxDD!$AZ$3:$BJ$134, column())+0.2*vlookup($A25, 'CDaR Factor Calculation'!$AY$3:$BI$135, column())</f>
        <v>-0.0277382413</v>
      </c>
      <c r="I25" s="4">
        <f>0.2*vlookup($A25, 'Idiosyncratic Volatility'!$BE$84:$BO$660, column())+0.2*vlookup($A25, Value!$AZ$3:$BJ$134, column())+0.2*vlookup($A25, Monthly_mean!$AZ$3:$BJ$134, column())+0.2*vlookup($A25, MaxDD!$AZ$3:$BJ$134, column())+0.2*vlookup($A25, 'CDaR Factor Calculation'!$AY$3:$BI$135, column())</f>
        <v>0.000603074701</v>
      </c>
      <c r="J25" s="4">
        <f>0.2*vlookup($A25, 'Idiosyncratic Volatility'!$BE$84:$BO$660, column())+0.2*vlookup($A25, Value!$AZ$3:$BJ$134, column())+0.2*vlookup($A25, Monthly_mean!$AZ$3:$BJ$134, column())+0.2*vlookup($A25, MaxDD!$AZ$3:$BJ$134, column())+0.2*vlookup($A25, 'CDaR Factor Calculation'!$AY$3:$BI$135, column())</f>
        <v>-0.002308899953</v>
      </c>
      <c r="K25" s="4">
        <f>0.2*vlookup($A25, 'Idiosyncratic Volatility'!$BE$84:$BO$660, column())+0.2*vlookup($A25, Value!$AZ$3:$BJ$134, column())+0.2*vlookup($A25, Monthly_mean!$AZ$3:$BJ$134, column())+0.2*vlookup($A25, MaxDD!$AZ$3:$BJ$134, column())+0.2*vlookup($A25, 'CDaR Factor Calculation'!$AY$3:$BI$135, column())</f>
        <v>-0.02681486053</v>
      </c>
      <c r="L25" s="8"/>
      <c r="M25" s="2">
        <v>41973.0</v>
      </c>
      <c r="N25" s="7">
        <v>-0.0349</v>
      </c>
      <c r="O25" s="7">
        <v>0.0114</v>
      </c>
      <c r="P25" s="7">
        <v>0.04</v>
      </c>
      <c r="Q25" s="7">
        <v>0.069</v>
      </c>
      <c r="R25" s="7">
        <v>0.0059</v>
      </c>
      <c r="S25" s="7">
        <v>0.062</v>
      </c>
      <c r="T25" s="7">
        <v>0.0607</v>
      </c>
      <c r="U25" s="7">
        <v>0.0349</v>
      </c>
      <c r="V25" s="7">
        <v>0.0295</v>
      </c>
      <c r="W25" s="7">
        <v>0.0258</v>
      </c>
      <c r="X25" s="8"/>
      <c r="Z25" s="4">
        <f t="array" ref="Z25">SQRT(MMULT(MMULT(B25:K25,MMULT(TRANSPOSE(ER!B505:K540-ER!M540:V540),ER!B505:K540-ER!M540:V540)/3),TRANSPOSE(B25:K25)))</f>
        <v>0.006446606496</v>
      </c>
      <c r="AA25" s="8"/>
      <c r="AB25" s="2">
        <v>41973.0</v>
      </c>
      <c r="AC25" s="4">
        <f t="shared" ref="AC25:AL25" si="48">B25*0.01/$Z25</f>
        <v>0.05249183248</v>
      </c>
      <c r="AD25" s="4">
        <f t="shared" si="48"/>
        <v>-0.01705640772</v>
      </c>
      <c r="AE25" s="4">
        <f t="shared" si="48"/>
        <v>-0.01166073383</v>
      </c>
      <c r="AF25" s="4">
        <f t="shared" si="48"/>
        <v>0.00114441376</v>
      </c>
      <c r="AG25" s="4">
        <f t="shared" si="48"/>
        <v>0.0526257579</v>
      </c>
      <c r="AH25" s="4">
        <f t="shared" si="48"/>
        <v>0.009724194282</v>
      </c>
      <c r="AI25" s="4">
        <f t="shared" si="48"/>
        <v>-0.04302766319</v>
      </c>
      <c r="AJ25" s="4">
        <f t="shared" si="48"/>
        <v>0.0009354917218</v>
      </c>
      <c r="AK25" s="4">
        <f t="shared" si="48"/>
        <v>-0.003581574204</v>
      </c>
      <c r="AL25" s="4">
        <f t="shared" si="48"/>
        <v>-0.0415953115</v>
      </c>
      <c r="AM25" s="8"/>
      <c r="AN25" s="17">
        <f t="shared" ref="AN25:AW25" si="49">(AC24 * (1 + N25)) / (SUMPRODUCT($AC24:$AL24, $N25:$W25) + 1)</f>
        <v>-0.01811521943</v>
      </c>
      <c r="AO25" s="17">
        <f t="shared" si="49"/>
        <v>-0.02009410631</v>
      </c>
      <c r="AP25" s="17">
        <f t="shared" si="49"/>
        <v>0.005686055317</v>
      </c>
      <c r="AQ25" s="17">
        <f t="shared" si="49"/>
        <v>0.01593581185</v>
      </c>
      <c r="AR25" s="17">
        <f t="shared" si="49"/>
        <v>0.04714302322</v>
      </c>
      <c r="AS25" s="17">
        <f t="shared" si="49"/>
        <v>0.02010552671</v>
      </c>
      <c r="AT25" s="17">
        <f t="shared" si="49"/>
        <v>-0.02678537016</v>
      </c>
      <c r="AU25" s="17">
        <f t="shared" si="49"/>
        <v>0.008720318509</v>
      </c>
      <c r="AV25" s="17">
        <f t="shared" si="49"/>
        <v>0.007715366559</v>
      </c>
      <c r="AW25" s="17">
        <f t="shared" si="49"/>
        <v>-0.039188547</v>
      </c>
      <c r="AX25" s="19"/>
      <c r="AY25" s="20">
        <f t="array" ref="AY25">SUM(ABS(AC25:AL25 - AN25:AW25))
</f>
        <v>0.1593778299</v>
      </c>
      <c r="AZ25" s="19"/>
      <c r="BA25" s="2">
        <v>41973.0</v>
      </c>
      <c r="BB25" s="4">
        <f t="shared" si="7"/>
        <v>0.001124121508</v>
      </c>
      <c r="BC25" s="4">
        <f t="shared" si="8"/>
        <v>1.012692457</v>
      </c>
      <c r="BK25" s="4">
        <f t="shared" si="9"/>
        <v>1.013686169</v>
      </c>
      <c r="BL25" s="4">
        <f t="shared" si="4"/>
        <v>-0.0009802954085</v>
      </c>
    </row>
    <row r="26">
      <c r="A26" s="2">
        <v>42004.0</v>
      </c>
      <c r="B26" s="4">
        <f>0.2*vlookup($A26, 'Idiosyncratic Volatility'!$BE$84:$BO$660, 2)+0.2*vlookup($A26, Value!$AZ$3:$BJ$134, 2)+0.2*vlookup($A26, Monthly_mean!$AZ$3:$BJ$134, 2)+0.2*vlookup($A26, MaxDD!$AZ$3:$BJ$134, 2)+0.2*vlookup($A26, 'CDaR Factor Calculation'!$AY$3:$BI$135, 2)</f>
        <v>-0.006112799531</v>
      </c>
      <c r="C26" s="4">
        <f>0.2*vlookup($A26, 'Idiosyncratic Volatility'!$BE$84:$BO$660, column())+0.2*vlookup($A26, Value!$AZ$3:$BJ$134, column())+0.2*vlookup($A26, Monthly_mean!$AZ$3:$BJ$134, column())+0.2*vlookup($A26, MaxDD!$AZ$3:$BJ$134, column())+0.2*vlookup($A26, 'CDaR Factor Calculation'!$AY$3:$BI$135, column())</f>
        <v>-0.002791041512</v>
      </c>
      <c r="D26" s="4">
        <f>0.2*vlookup($A26, 'Idiosyncratic Volatility'!$BE$84:$BO$660, column())+0.2*vlookup($A26, Value!$AZ$3:$BJ$134, column())+0.2*vlookup($A26, Monthly_mean!$AZ$3:$BJ$134, column())+0.2*vlookup($A26, MaxDD!$AZ$3:$BJ$134, column())+0.2*vlookup($A26, 'CDaR Factor Calculation'!$AY$3:$BI$135, column())</f>
        <v>0.004449755512</v>
      </c>
      <c r="E26" s="4">
        <f>0.2*vlookup($A26, 'Idiosyncratic Volatility'!$BE$84:$BO$660, column())+0.2*vlookup($A26, Value!$AZ$3:$BJ$134, column())+0.2*vlookup($A26, Monthly_mean!$AZ$3:$BJ$134, column())+0.2*vlookup($A26, MaxDD!$AZ$3:$BJ$134, column())+0.2*vlookup($A26, 'CDaR Factor Calculation'!$AY$3:$BI$135, column())</f>
        <v>0.0107202807</v>
      </c>
      <c r="F26" s="4">
        <f>0.2*vlookup($A26, 'Idiosyncratic Volatility'!$BE$84:$BO$660, column())+0.2*vlookup($A26, Value!$AZ$3:$BJ$134, column())+0.2*vlookup($A26, Monthly_mean!$AZ$3:$BJ$134, column())+0.2*vlookup($A26, MaxDD!$AZ$3:$BJ$134, column())+0.2*vlookup($A26, 'CDaR Factor Calculation'!$AY$3:$BI$135, column())</f>
        <v>0.04174129237</v>
      </c>
      <c r="G26" s="4">
        <f>0.2*vlookup($A26, 'Idiosyncratic Volatility'!$BE$84:$BO$660, column())+0.2*vlookup($A26, Value!$AZ$3:$BJ$134, column())+0.2*vlookup($A26, Monthly_mean!$AZ$3:$BJ$134, column())+0.2*vlookup($A26, MaxDD!$AZ$3:$BJ$134, column())+0.2*vlookup($A26, 'CDaR Factor Calculation'!$AY$3:$BI$135, column())</f>
        <v>0.01259342695</v>
      </c>
      <c r="H26" s="4">
        <f>0.2*vlookup($A26, 'Idiosyncratic Volatility'!$BE$84:$BO$660, column())+0.2*vlookup($A26, Value!$AZ$3:$BJ$134, column())+0.2*vlookup($A26, Monthly_mean!$AZ$3:$BJ$134, column())+0.2*vlookup($A26, MaxDD!$AZ$3:$BJ$134, column())+0.2*vlookup($A26, 'CDaR Factor Calculation'!$AY$3:$BI$135, column())</f>
        <v>-0.02375587684</v>
      </c>
      <c r="I26" s="4">
        <f>0.2*vlookup($A26, 'Idiosyncratic Volatility'!$BE$84:$BO$660, column())+0.2*vlookup($A26, Value!$AZ$3:$BJ$134, column())+0.2*vlookup($A26, Monthly_mean!$AZ$3:$BJ$134, column())+0.2*vlookup($A26, MaxDD!$AZ$3:$BJ$134, column())+0.2*vlookup($A26, 'CDaR Factor Calculation'!$AY$3:$BI$135, column())</f>
        <v>0.00471606703</v>
      </c>
      <c r="J26" s="4">
        <f>0.2*vlookup($A26, 'Idiosyncratic Volatility'!$BE$84:$BO$660, column())+0.2*vlookup($A26, Value!$AZ$3:$BJ$134, column())+0.2*vlookup($A26, Monthly_mean!$AZ$3:$BJ$134, column())+0.2*vlookup($A26, MaxDD!$AZ$3:$BJ$134, column())+0.2*vlookup($A26, 'CDaR Factor Calculation'!$AY$3:$BI$135, column())</f>
        <v>-0.00807730972</v>
      </c>
      <c r="K26" s="4">
        <f>0.2*vlookup($A26, 'Idiosyncratic Volatility'!$BE$84:$BO$660, column())+0.2*vlookup($A26, Value!$AZ$3:$BJ$134, column())+0.2*vlookup($A26, Monthly_mean!$AZ$3:$BJ$134, column())+0.2*vlookup($A26, MaxDD!$AZ$3:$BJ$134, column())+0.2*vlookup($A26, 'CDaR Factor Calculation'!$AY$3:$BI$135, column())</f>
        <v>-0.03348379495</v>
      </c>
      <c r="L26" s="8"/>
      <c r="M26" s="2">
        <v>42004.0</v>
      </c>
      <c r="N26" s="7">
        <v>0.0188</v>
      </c>
      <c r="O26" s="7">
        <v>-0.0043</v>
      </c>
      <c r="P26" s="7">
        <v>-0.0216</v>
      </c>
      <c r="Q26" s="7">
        <v>-0.0153</v>
      </c>
      <c r="R26" s="7">
        <v>-0.0535</v>
      </c>
      <c r="S26" s="7">
        <v>-0.0041</v>
      </c>
      <c r="T26" s="7">
        <v>-0.0049</v>
      </c>
      <c r="U26" s="7">
        <v>-0.0442</v>
      </c>
      <c r="V26" s="7">
        <v>-0.0227</v>
      </c>
      <c r="W26" s="7">
        <v>-0.0035</v>
      </c>
      <c r="X26" s="8"/>
      <c r="Z26" s="4">
        <f t="array" ref="Z26">SQRT(MMULT(MMULT(B26:K26,MMULT(TRANSPOSE(ER!B506:K541-ER!M541:V541),ER!B506:K541-ER!M541:V541)/3),TRANSPOSE(B26:K26)))</f>
        <v>0.007933935913</v>
      </c>
      <c r="AA26" s="8"/>
      <c r="AB26" s="2">
        <v>42004.0</v>
      </c>
      <c r="AC26" s="4">
        <f t="shared" ref="AC26:AL26" si="50">B26*0.01/$Z26</f>
        <v>-0.007704624286</v>
      </c>
      <c r="AD26" s="4">
        <f t="shared" si="50"/>
        <v>-0.003517852353</v>
      </c>
      <c r="AE26" s="4">
        <f t="shared" si="50"/>
        <v>0.005608509523</v>
      </c>
      <c r="AF26" s="4">
        <f t="shared" si="50"/>
        <v>0.01351193256</v>
      </c>
      <c r="AG26" s="4">
        <f t="shared" si="50"/>
        <v>0.05261107832</v>
      </c>
      <c r="AH26" s="4">
        <f t="shared" si="50"/>
        <v>0.01587286195</v>
      </c>
      <c r="AI26" s="4">
        <f t="shared" si="50"/>
        <v>-0.0299421083</v>
      </c>
      <c r="AJ26" s="4">
        <f t="shared" si="50"/>
        <v>0.005944170815</v>
      </c>
      <c r="AK26" s="4">
        <f t="shared" si="50"/>
        <v>-0.01018070956</v>
      </c>
      <c r="AL26" s="4">
        <f t="shared" si="50"/>
        <v>-0.04220325866</v>
      </c>
      <c r="AM26" s="8"/>
      <c r="AN26" s="17">
        <f t="shared" ref="AN26:AW26" si="51">(AC25 * (1 + N26)) / (SUMPRODUCT($AC25:$AL25, $N26:$W26) + 1)</f>
        <v>0.05354102337</v>
      </c>
      <c r="AO26" s="17">
        <f t="shared" si="51"/>
        <v>-0.01700286371</v>
      </c>
      <c r="AP26" s="17">
        <f t="shared" si="51"/>
        <v>-0.01142216222</v>
      </c>
      <c r="AQ26" s="17">
        <f t="shared" si="51"/>
        <v>0.001128217954</v>
      </c>
      <c r="AR26" s="17">
        <f t="shared" si="51"/>
        <v>0.04986834774</v>
      </c>
      <c r="AS26" s="17">
        <f t="shared" si="51"/>
        <v>0.00969561489</v>
      </c>
      <c r="AT26" s="17">
        <f t="shared" si="51"/>
        <v>-0.04286674269</v>
      </c>
      <c r="AU26" s="17">
        <f t="shared" si="51"/>
        <v>0.0008951853628</v>
      </c>
      <c r="AV26" s="17">
        <f t="shared" si="51"/>
        <v>-0.003504353022</v>
      </c>
      <c r="AW26" s="17">
        <f t="shared" si="51"/>
        <v>-0.04149804923</v>
      </c>
      <c r="AX26" s="19"/>
      <c r="AY26" s="20">
        <f t="array" ref="AY26">SUM(ABS(AC26:AL26 - AN26:AW26))
</f>
        <v>0.1384202088</v>
      </c>
      <c r="AZ26" s="19"/>
      <c r="BA26" s="2">
        <v>42004.0</v>
      </c>
      <c r="BB26" s="4">
        <f t="shared" si="7"/>
        <v>-0.00116442378</v>
      </c>
      <c r="BC26" s="4">
        <f t="shared" si="8"/>
        <v>1.011513254</v>
      </c>
      <c r="BK26" s="4">
        <f t="shared" si="9"/>
        <v>1.013686169</v>
      </c>
      <c r="BL26" s="4">
        <f t="shared" si="4"/>
        <v>-0.002143577709</v>
      </c>
    </row>
    <row r="27">
      <c r="A27" s="2">
        <v>42035.0</v>
      </c>
      <c r="B27" s="4">
        <f>0.2*vlookup($A27, 'Idiosyncratic Volatility'!$BE$84:$BO$660, 2)+0.2*vlookup($A27, Value!$AZ$3:$BJ$134, 2)+0.2*vlookup($A27, Monthly_mean!$AZ$3:$BJ$134, 2)+0.2*vlookup($A27, MaxDD!$AZ$3:$BJ$134, 2)+0.2*vlookup($A27, 'CDaR Factor Calculation'!$AY$3:$BI$135, 2)</f>
        <v>-0.006227691487</v>
      </c>
      <c r="C27" s="4">
        <f>0.2*vlookup($A27, 'Idiosyncratic Volatility'!$BE$84:$BO$660, column())+0.2*vlookup($A27, Value!$AZ$3:$BJ$134, column())+0.2*vlookup($A27, Monthly_mean!$AZ$3:$BJ$134, column())+0.2*vlookup($A27, MaxDD!$AZ$3:$BJ$134, column())+0.2*vlookup($A27, 'CDaR Factor Calculation'!$AY$3:$BI$135, column())</f>
        <v>0.00511955248</v>
      </c>
      <c r="D27" s="4">
        <f>0.2*vlookup($A27, 'Idiosyncratic Volatility'!$BE$84:$BO$660, column())+0.2*vlookup($A27, Value!$AZ$3:$BJ$134, column())+0.2*vlookup($A27, Monthly_mean!$AZ$3:$BJ$134, column())+0.2*vlookup($A27, MaxDD!$AZ$3:$BJ$134, column())+0.2*vlookup($A27, 'CDaR Factor Calculation'!$AY$3:$BI$135, column())</f>
        <v>-0.01669448822</v>
      </c>
      <c r="E27" s="4">
        <f>0.2*vlookup($A27, 'Idiosyncratic Volatility'!$BE$84:$BO$660, column())+0.2*vlookup($A27, Value!$AZ$3:$BJ$134, column())+0.2*vlookup($A27, Monthly_mean!$AZ$3:$BJ$134, column())+0.2*vlookup($A27, MaxDD!$AZ$3:$BJ$134, column())+0.2*vlookup($A27, 'CDaR Factor Calculation'!$AY$3:$BI$135, column())</f>
        <v>-0.009314072313</v>
      </c>
      <c r="F27" s="4">
        <f>0.2*vlookup($A27, 'Idiosyncratic Volatility'!$BE$84:$BO$660, column())+0.2*vlookup($A27, Value!$AZ$3:$BJ$134, column())+0.2*vlookup($A27, Monthly_mean!$AZ$3:$BJ$134, column())+0.2*vlookup($A27, MaxDD!$AZ$3:$BJ$134, column())+0.2*vlookup($A27, 'CDaR Factor Calculation'!$AY$3:$BI$135, column())</f>
        <v>0.02311189802</v>
      </c>
      <c r="G27" s="4">
        <f>0.2*vlookup($A27, 'Idiosyncratic Volatility'!$BE$84:$BO$660, column())+0.2*vlookup($A27, Value!$AZ$3:$BJ$134, column())+0.2*vlookup($A27, Monthly_mean!$AZ$3:$BJ$134, column())+0.2*vlookup($A27, MaxDD!$AZ$3:$BJ$134, column())+0.2*vlookup($A27, 'CDaR Factor Calculation'!$AY$3:$BI$135, column())</f>
        <v>0.02867801805</v>
      </c>
      <c r="H27" s="4">
        <f>0.2*vlookup($A27, 'Idiosyncratic Volatility'!$BE$84:$BO$660, column())+0.2*vlookup($A27, Value!$AZ$3:$BJ$134, column())+0.2*vlookup($A27, Monthly_mean!$AZ$3:$BJ$134, column())+0.2*vlookup($A27, MaxDD!$AZ$3:$BJ$134, column())+0.2*vlookup($A27, 'CDaR Factor Calculation'!$AY$3:$BI$135, column())</f>
        <v>-0.02979382895</v>
      </c>
      <c r="I27" s="4">
        <f>0.2*vlookup($A27, 'Idiosyncratic Volatility'!$BE$84:$BO$660, column())+0.2*vlookup($A27, Value!$AZ$3:$BJ$134, column())+0.2*vlookup($A27, Monthly_mean!$AZ$3:$BJ$134, column())+0.2*vlookup($A27, MaxDD!$AZ$3:$BJ$134, column())+0.2*vlookup($A27, 'CDaR Factor Calculation'!$AY$3:$BI$135, column())</f>
        <v>0.0155817537</v>
      </c>
      <c r="J27" s="4">
        <f>0.2*vlookup($A27, 'Idiosyncratic Volatility'!$BE$84:$BO$660, column())+0.2*vlookup($A27, Value!$AZ$3:$BJ$134, column())+0.2*vlookup($A27, Monthly_mean!$AZ$3:$BJ$134, column())+0.2*vlookup($A27, MaxDD!$AZ$3:$BJ$134, column())+0.2*vlookup($A27, 'CDaR Factor Calculation'!$AY$3:$BI$135, column())</f>
        <v>-0.007541099581</v>
      </c>
      <c r="K27" s="4">
        <f>0.2*vlookup($A27, 'Idiosyncratic Volatility'!$BE$84:$BO$660, column())+0.2*vlookup($A27, Value!$AZ$3:$BJ$134, column())+0.2*vlookup($A27, Monthly_mean!$AZ$3:$BJ$134, column())+0.2*vlookup($A27, MaxDD!$AZ$3:$BJ$134, column())+0.2*vlookup($A27, 'CDaR Factor Calculation'!$AY$3:$BI$135, column())</f>
        <v>-0.002920041494</v>
      </c>
      <c r="L27" s="8"/>
      <c r="M27" s="2">
        <v>42035.0</v>
      </c>
      <c r="N27" s="7">
        <v>0.0322</v>
      </c>
      <c r="O27" s="7">
        <v>0.0034</v>
      </c>
      <c r="P27" s="7">
        <v>0.08</v>
      </c>
      <c r="Q27" s="7">
        <v>0.0913</v>
      </c>
      <c r="R27" s="7">
        <v>0.0725</v>
      </c>
      <c r="S27" s="7">
        <v>0.0026</v>
      </c>
      <c r="T27" s="7">
        <v>0.0737</v>
      </c>
      <c r="U27" s="7">
        <v>0.0033</v>
      </c>
      <c r="V27" s="7">
        <v>0.0277</v>
      </c>
      <c r="W27" s="7">
        <v>-0.0285</v>
      </c>
      <c r="X27" s="8"/>
      <c r="Z27" s="4">
        <f t="array" ref="Z27">SQRT(MMULT(MMULT(B27:K27,MMULT(TRANSPOSE(ER!B507:K542-ER!M542:V542),ER!B507:K542-ER!M542:V542)/3),TRANSPOSE(B27:K27)))</f>
        <v>0.007681452468</v>
      </c>
      <c r="AA27" s="8"/>
      <c r="AB27" s="2">
        <v>42035.0</v>
      </c>
      <c r="AC27" s="4">
        <f t="shared" ref="AC27:AL27" si="52">B27*0.01/$Z27</f>
        <v>-0.008107439984</v>
      </c>
      <c r="AD27" s="4">
        <f t="shared" si="52"/>
        <v>0.006664823484</v>
      </c>
      <c r="AE27" s="4">
        <f t="shared" si="52"/>
        <v>-0.02173350455</v>
      </c>
      <c r="AF27" s="4">
        <f t="shared" si="52"/>
        <v>-0.01212540513</v>
      </c>
      <c r="AG27" s="4">
        <f t="shared" si="52"/>
        <v>0.03008792688</v>
      </c>
      <c r="AH27" s="4">
        <f t="shared" si="52"/>
        <v>0.03733410858</v>
      </c>
      <c r="AI27" s="4">
        <f t="shared" si="52"/>
        <v>-0.03878671264</v>
      </c>
      <c r="AJ27" s="4">
        <f t="shared" si="52"/>
        <v>0.02028490544</v>
      </c>
      <c r="AK27" s="4">
        <f t="shared" si="52"/>
        <v>-0.009817283401</v>
      </c>
      <c r="AL27" s="4">
        <f t="shared" si="52"/>
        <v>-0.003801418425</v>
      </c>
      <c r="AM27" s="8"/>
      <c r="AN27" s="17">
        <f t="shared" ref="AN27:AW27" si="53">(AC26 * (1 + N27)) / (SUMPRODUCT($AC26:$AL26, $N27:$W27) + 1)</f>
        <v>-0.007920938242</v>
      </c>
      <c r="AO27" s="17">
        <f t="shared" si="53"/>
        <v>-0.003515709736</v>
      </c>
      <c r="AP27" s="17">
        <f t="shared" si="53"/>
        <v>0.006032988872</v>
      </c>
      <c r="AQ27" s="17">
        <f t="shared" si="53"/>
        <v>0.01468665629</v>
      </c>
      <c r="AR27" s="17">
        <f t="shared" si="53"/>
        <v>0.05619993474</v>
      </c>
      <c r="AS27" s="17">
        <f t="shared" si="53"/>
        <v>0.01585054672</v>
      </c>
      <c r="AT27" s="17">
        <f t="shared" si="53"/>
        <v>-0.03202039147</v>
      </c>
      <c r="AU27" s="17">
        <f t="shared" si="53"/>
        <v>0.005939958359</v>
      </c>
      <c r="AV27" s="17">
        <f t="shared" si="53"/>
        <v>-0.0104209116</v>
      </c>
      <c r="AW27" s="17">
        <f t="shared" si="53"/>
        <v>-0.04083664905</v>
      </c>
      <c r="AX27" s="19"/>
      <c r="AY27" s="20">
        <f t="array" ref="AY27">SUM(ABS(AC27:AL27 - AN27:AW27))
</f>
        <v>0.1712912866</v>
      </c>
      <c r="AZ27" s="19"/>
      <c r="BA27" s="2">
        <v>42035.0</v>
      </c>
      <c r="BB27" s="4">
        <f t="shared" si="7"/>
        <v>0.004011512822</v>
      </c>
      <c r="BC27" s="4">
        <f t="shared" si="8"/>
        <v>1.015570952</v>
      </c>
      <c r="BK27" s="4">
        <f t="shared" si="9"/>
        <v>1.015570952</v>
      </c>
      <c r="BL27" s="4">
        <f t="shared" si="4"/>
        <v>0</v>
      </c>
    </row>
    <row r="28">
      <c r="A28" s="2">
        <v>42063.0</v>
      </c>
      <c r="B28" s="4">
        <f>0.2*vlookup($A28, 'Idiosyncratic Volatility'!$BE$84:$BO$660, 2)+0.2*vlookup($A28, Value!$AZ$3:$BJ$134, 2)+0.2*vlookup($A28, Monthly_mean!$AZ$3:$BJ$134, 2)+0.2*vlookup($A28, MaxDD!$AZ$3:$BJ$134, 2)+0.2*vlookup($A28, 'CDaR Factor Calculation'!$AY$3:$BI$135, 2)</f>
        <v>-0.00412222905</v>
      </c>
      <c r="C28" s="4">
        <f>0.2*vlookup($A28, 'Idiosyncratic Volatility'!$BE$84:$BO$660, column())+0.2*vlookup($A28, Value!$AZ$3:$BJ$134, column())+0.2*vlookup($A28, Monthly_mean!$AZ$3:$BJ$134, column())+0.2*vlookup($A28, MaxDD!$AZ$3:$BJ$134, column())+0.2*vlookup($A28, 'CDaR Factor Calculation'!$AY$3:$BI$135, column())</f>
        <v>0.01145978219</v>
      </c>
      <c r="D28" s="4">
        <f>0.2*vlookup($A28, 'Idiosyncratic Volatility'!$BE$84:$BO$660, column())+0.2*vlookup($A28, Value!$AZ$3:$BJ$134, column())+0.2*vlookup($A28, Monthly_mean!$AZ$3:$BJ$134, column())+0.2*vlookup($A28, MaxDD!$AZ$3:$BJ$134, column())+0.2*vlookup($A28, 'CDaR Factor Calculation'!$AY$3:$BI$135, column())</f>
        <v>-0.0079596764</v>
      </c>
      <c r="E28" s="4">
        <f>0.2*vlookup($A28, 'Idiosyncratic Volatility'!$BE$84:$BO$660, column())+0.2*vlookup($A28, Value!$AZ$3:$BJ$134, column())+0.2*vlookup($A28, Monthly_mean!$AZ$3:$BJ$134, column())+0.2*vlookup($A28, MaxDD!$AZ$3:$BJ$134, column())+0.2*vlookup($A28, 'CDaR Factor Calculation'!$AY$3:$BI$135, column())</f>
        <v>0.002368119262</v>
      </c>
      <c r="F28" s="4">
        <f>0.2*vlookup($A28, 'Idiosyncratic Volatility'!$BE$84:$BO$660, column())+0.2*vlookup($A28, Value!$AZ$3:$BJ$134, column())+0.2*vlookup($A28, Monthly_mean!$AZ$3:$BJ$134, column())+0.2*vlookup($A28, MaxDD!$AZ$3:$BJ$134, column())+0.2*vlookup($A28, 'CDaR Factor Calculation'!$AY$3:$BI$135, column())</f>
        <v>0.02642399764</v>
      </c>
      <c r="G28" s="4">
        <f>0.2*vlookup($A28, 'Idiosyncratic Volatility'!$BE$84:$BO$660, column())+0.2*vlookup($A28, Value!$AZ$3:$BJ$134, column())+0.2*vlookup($A28, Monthly_mean!$AZ$3:$BJ$134, column())+0.2*vlookup($A28, MaxDD!$AZ$3:$BJ$134, column())+0.2*vlookup($A28, 'CDaR Factor Calculation'!$AY$3:$BI$135, column())</f>
        <v>0.01463323586</v>
      </c>
      <c r="H28" s="4">
        <f>0.2*vlookup($A28, 'Idiosyncratic Volatility'!$BE$84:$BO$660, column())+0.2*vlookup($A28, Value!$AZ$3:$BJ$134, column())+0.2*vlookup($A28, Monthly_mean!$AZ$3:$BJ$134, column())+0.2*vlookup($A28, MaxDD!$AZ$3:$BJ$134, column())+0.2*vlookup($A28, 'CDaR Factor Calculation'!$AY$3:$BI$135, column())</f>
        <v>-0.02135617679</v>
      </c>
      <c r="I28" s="4">
        <f>0.2*vlookup($A28, 'Idiosyncratic Volatility'!$BE$84:$BO$660, column())+0.2*vlookup($A28, Value!$AZ$3:$BJ$134, column())+0.2*vlookup($A28, Monthly_mean!$AZ$3:$BJ$134, column())+0.2*vlookup($A28, MaxDD!$AZ$3:$BJ$134, column())+0.2*vlookup($A28, 'CDaR Factor Calculation'!$AY$3:$BI$135, column())</f>
        <v>0.003800851991</v>
      </c>
      <c r="J28" s="4">
        <f>0.2*vlookup($A28, 'Idiosyncratic Volatility'!$BE$84:$BO$660, column())+0.2*vlookup($A28, Value!$AZ$3:$BJ$134, column())+0.2*vlookup($A28, Monthly_mean!$AZ$3:$BJ$134, column())+0.2*vlookup($A28, MaxDD!$AZ$3:$BJ$134, column())+0.2*vlookup($A28, 'CDaR Factor Calculation'!$AY$3:$BI$135, column())</f>
        <v>-0.002837294661</v>
      </c>
      <c r="K28" s="4">
        <f>0.2*vlookup($A28, 'Idiosyncratic Volatility'!$BE$84:$BO$660, column())+0.2*vlookup($A28, Value!$AZ$3:$BJ$134, column())+0.2*vlookup($A28, Monthly_mean!$AZ$3:$BJ$134, column())+0.2*vlookup($A28, MaxDD!$AZ$3:$BJ$134, column())+0.2*vlookup($A28, 'CDaR Factor Calculation'!$AY$3:$BI$135, column())</f>
        <v>-0.02241061024</v>
      </c>
      <c r="L28" s="8"/>
      <c r="M28" s="2">
        <v>42063.0</v>
      </c>
      <c r="N28" s="7">
        <v>0.0709</v>
      </c>
      <c r="O28" s="7">
        <v>0.0432</v>
      </c>
      <c r="P28" s="7">
        <v>0.0718</v>
      </c>
      <c r="Q28" s="7">
        <v>0.0672</v>
      </c>
      <c r="R28" s="7">
        <v>0.0903</v>
      </c>
      <c r="S28" s="7">
        <v>0.0795</v>
      </c>
      <c r="T28" s="7">
        <v>0.073</v>
      </c>
      <c r="U28" s="7">
        <v>0.078</v>
      </c>
      <c r="V28" s="7">
        <v>0.0328</v>
      </c>
      <c r="W28" s="7">
        <v>0.0577</v>
      </c>
      <c r="X28" s="8"/>
      <c r="Z28" s="4">
        <f t="array" ref="Z28">SQRT(MMULT(MMULT(B28:K28,MMULT(TRANSPOSE(ER!B508:K543-ER!M543:V543),ER!B508:K543-ER!M543:V543)/3),TRANSPOSE(B28:K28)))</f>
        <v>0.005221597532</v>
      </c>
      <c r="AA28" s="8"/>
      <c r="AB28" s="2">
        <v>42063.0</v>
      </c>
      <c r="AC28" s="4">
        <f t="shared" ref="AC28:AL28" si="54">B28*0.01/$Z28</f>
        <v>-0.007894574456</v>
      </c>
      <c r="AD28" s="4">
        <f t="shared" si="54"/>
        <v>0.02194688909</v>
      </c>
      <c r="AE28" s="4">
        <f t="shared" si="54"/>
        <v>-0.01524375701</v>
      </c>
      <c r="AF28" s="4">
        <f t="shared" si="54"/>
        <v>0.00453523897</v>
      </c>
      <c r="AG28" s="4">
        <f t="shared" si="54"/>
        <v>0.05060519788</v>
      </c>
      <c r="AH28" s="4">
        <f t="shared" si="54"/>
        <v>0.02802444226</v>
      </c>
      <c r="AI28" s="4">
        <f t="shared" si="54"/>
        <v>-0.0408996991</v>
      </c>
      <c r="AJ28" s="4">
        <f t="shared" si="54"/>
        <v>0.007279097953</v>
      </c>
      <c r="AK28" s="4">
        <f t="shared" si="54"/>
        <v>-0.005433767432</v>
      </c>
      <c r="AL28" s="4">
        <f t="shared" si="54"/>
        <v>-0.04291906854</v>
      </c>
      <c r="AM28" s="8"/>
      <c r="AN28" s="17">
        <f t="shared" ref="AN28:AW28" si="55">(AC27 * (1 + N28)) / (SUMPRODUCT($AC27:$AL27, $N28:$W28) + 1)</f>
        <v>-0.008671571888</v>
      </c>
      <c r="AO28" s="17">
        <f t="shared" si="55"/>
        <v>0.006944186847</v>
      </c>
      <c r="AP28" s="17">
        <f t="shared" si="55"/>
        <v>-0.02326530138</v>
      </c>
      <c r="AQ28" s="17">
        <f t="shared" si="55"/>
        <v>-0.01292430631</v>
      </c>
      <c r="AR28" s="17">
        <f t="shared" si="55"/>
        <v>0.03276449246</v>
      </c>
      <c r="AS28" s="17">
        <f t="shared" si="55"/>
        <v>0.04025256877</v>
      </c>
      <c r="AT28" s="17">
        <f t="shared" si="55"/>
        <v>-0.04156692161</v>
      </c>
      <c r="AU28" s="17">
        <f t="shared" si="55"/>
        <v>0.02184021535</v>
      </c>
      <c r="AV28" s="17">
        <f t="shared" si="55"/>
        <v>-0.01012681148</v>
      </c>
      <c r="AW28" s="17">
        <f t="shared" si="55"/>
        <v>-0.004015811763</v>
      </c>
      <c r="AX28" s="19"/>
      <c r="AY28" s="20">
        <f t="array" ref="AY28">SUM(ABS(AC28:AL28 - AN28:AW28))
</f>
        <v>0.130154262</v>
      </c>
      <c r="AZ28" s="19"/>
      <c r="BA28" s="2">
        <v>42063.0</v>
      </c>
      <c r="BB28" s="4">
        <f t="shared" si="7"/>
        <v>0.001232255321</v>
      </c>
      <c r="BC28" s="4">
        <f t="shared" si="8"/>
        <v>1.016822395</v>
      </c>
      <c r="BK28" s="4">
        <f t="shared" si="9"/>
        <v>1.016822395</v>
      </c>
      <c r="BL28" s="4">
        <f t="shared" si="4"/>
        <v>0</v>
      </c>
    </row>
    <row r="29">
      <c r="A29" s="2">
        <v>42094.0</v>
      </c>
      <c r="B29" s="4">
        <f>0.2*vlookup($A29, 'Idiosyncratic Volatility'!$BE$84:$BO$660, 2)+0.2*vlookup($A29, Value!$AZ$3:$BJ$134, 2)+0.2*vlookup($A29, Monthly_mean!$AZ$3:$BJ$134, 2)+0.2*vlookup($A29, MaxDD!$AZ$3:$BJ$134, 2)+0.2*vlookup($A29, 'CDaR Factor Calculation'!$AY$3:$BI$135, 2)</f>
        <v>0.0001847256525</v>
      </c>
      <c r="C29" s="4">
        <f>0.2*vlookup($A29, 'Idiosyncratic Volatility'!$BE$84:$BO$660, column())+0.2*vlookup($A29, Value!$AZ$3:$BJ$134, column())+0.2*vlookup($A29, Monthly_mean!$AZ$3:$BJ$134, column())+0.2*vlookup($A29, MaxDD!$AZ$3:$BJ$134, column())+0.2*vlookup($A29, 'CDaR Factor Calculation'!$AY$3:$BI$135, column())</f>
        <v>0.02632870753</v>
      </c>
      <c r="D29" s="4">
        <f>0.2*vlookup($A29, 'Idiosyncratic Volatility'!$BE$84:$BO$660, column())+0.2*vlookup($A29, Value!$AZ$3:$BJ$134, column())+0.2*vlookup($A29, Monthly_mean!$AZ$3:$BJ$134, column())+0.2*vlookup($A29, MaxDD!$AZ$3:$BJ$134, column())+0.2*vlookup($A29, 'CDaR Factor Calculation'!$AY$3:$BI$135, column())</f>
        <v>-0.0109401802</v>
      </c>
      <c r="E29" s="4">
        <f>0.2*vlookup($A29, 'Idiosyncratic Volatility'!$BE$84:$BO$660, column())+0.2*vlookup($A29, Value!$AZ$3:$BJ$134, column())+0.2*vlookup($A29, Monthly_mean!$AZ$3:$BJ$134, column())+0.2*vlookup($A29, MaxDD!$AZ$3:$BJ$134, column())+0.2*vlookup($A29, 'CDaR Factor Calculation'!$AY$3:$BI$135, column())</f>
        <v>-0.004102916183</v>
      </c>
      <c r="F29" s="4">
        <f>0.2*vlookup($A29, 'Idiosyncratic Volatility'!$BE$84:$BO$660, column())+0.2*vlookup($A29, Value!$AZ$3:$BJ$134, column())+0.2*vlookup($A29, Monthly_mean!$AZ$3:$BJ$134, column())+0.2*vlookup($A29, MaxDD!$AZ$3:$BJ$134, column())+0.2*vlookup($A29, 'CDaR Factor Calculation'!$AY$3:$BI$135, column())</f>
        <v>0.001930131572</v>
      </c>
      <c r="G29" s="4">
        <f>0.2*vlookup($A29, 'Idiosyncratic Volatility'!$BE$84:$BO$660, column())+0.2*vlookup($A29, Value!$AZ$3:$BJ$134, column())+0.2*vlookup($A29, Monthly_mean!$AZ$3:$BJ$134, column())+0.2*vlookup($A29, MaxDD!$AZ$3:$BJ$134, column())+0.2*vlookup($A29, 'CDaR Factor Calculation'!$AY$3:$BI$135, column())</f>
        <v>0.01224311579</v>
      </c>
      <c r="H29" s="4">
        <f>0.2*vlookup($A29, 'Idiosyncratic Volatility'!$BE$84:$BO$660, column())+0.2*vlookup($A29, Value!$AZ$3:$BJ$134, column())+0.2*vlookup($A29, Monthly_mean!$AZ$3:$BJ$134, column())+0.2*vlookup($A29, MaxDD!$AZ$3:$BJ$134, column())+0.2*vlookup($A29, 'CDaR Factor Calculation'!$AY$3:$BI$135, column())</f>
        <v>-0.01916372222</v>
      </c>
      <c r="I29" s="4">
        <f>0.2*vlookup($A29, 'Idiosyncratic Volatility'!$BE$84:$BO$660, column())+0.2*vlookup($A29, Value!$AZ$3:$BJ$134, column())+0.2*vlookup($A29, Monthly_mean!$AZ$3:$BJ$134, column())+0.2*vlookup($A29, MaxDD!$AZ$3:$BJ$134, column())+0.2*vlookup($A29, 'CDaR Factor Calculation'!$AY$3:$BI$135, column())</f>
        <v>-0.008778457339</v>
      </c>
      <c r="J29" s="4">
        <f>0.2*vlookup($A29, 'Idiosyncratic Volatility'!$BE$84:$BO$660, column())+0.2*vlookup($A29, Value!$AZ$3:$BJ$134, column())+0.2*vlookup($A29, Monthly_mean!$AZ$3:$BJ$134, column())+0.2*vlookup($A29, MaxDD!$AZ$3:$BJ$134, column())+0.2*vlookup($A29, 'CDaR Factor Calculation'!$AY$3:$BI$135, column())</f>
        <v>0.008284013114</v>
      </c>
      <c r="K29" s="4">
        <f>0.2*vlookup($A29, 'Idiosyncratic Volatility'!$BE$84:$BO$660, column())+0.2*vlookup($A29, Value!$AZ$3:$BJ$134, column())+0.2*vlookup($A29, Monthly_mean!$AZ$3:$BJ$134, column())+0.2*vlookup($A29, MaxDD!$AZ$3:$BJ$134, column())+0.2*vlookup($A29, 'CDaR Factor Calculation'!$AY$3:$BI$135, column())</f>
        <v>-0.005985417318</v>
      </c>
      <c r="L29" s="8"/>
      <c r="M29" s="2">
        <v>42094.0</v>
      </c>
      <c r="N29" s="7">
        <v>-9.0E-4</v>
      </c>
      <c r="O29" s="7">
        <v>-0.0186</v>
      </c>
      <c r="P29" s="7">
        <v>0.019</v>
      </c>
      <c r="Q29" s="7">
        <v>0.0476</v>
      </c>
      <c r="R29" s="7">
        <v>0.0294</v>
      </c>
      <c r="S29" s="7">
        <v>0.0197</v>
      </c>
      <c r="T29" s="7">
        <v>0.0259</v>
      </c>
      <c r="U29" s="7">
        <v>0.0357</v>
      </c>
      <c r="V29" s="7">
        <v>-0.0199</v>
      </c>
      <c r="W29" s="7">
        <v>-0.0149</v>
      </c>
      <c r="X29" s="8"/>
      <c r="Z29" s="4">
        <f t="array" ref="Z29">SQRT(MMULT(MMULT(B29:K29,MMULT(TRANSPOSE(ER!B509:K544-ER!M544:V544),ER!B509:K544-ER!M544:V544)/3),TRANSPOSE(B29:K29)))</f>
        <v>0.003601139496</v>
      </c>
      <c r="AA29" s="8"/>
      <c r="AB29" s="2">
        <v>42094.0</v>
      </c>
      <c r="AC29" s="4">
        <f t="shared" ref="AC29:AL29" si="56">B29*0.01/$Z29</f>
        <v>0.0005129644456</v>
      </c>
      <c r="AD29" s="4">
        <f t="shared" si="56"/>
        <v>0.07311215673</v>
      </c>
      <c r="AE29" s="4">
        <f t="shared" si="56"/>
        <v>-0.03037977343</v>
      </c>
      <c r="AF29" s="4">
        <f t="shared" si="56"/>
        <v>-0.01139338309</v>
      </c>
      <c r="AG29" s="4">
        <f t="shared" si="56"/>
        <v>0.005359780075</v>
      </c>
      <c r="AH29" s="4">
        <f t="shared" si="56"/>
        <v>0.03399789374</v>
      </c>
      <c r="AI29" s="4">
        <f t="shared" si="56"/>
        <v>-0.05321571753</v>
      </c>
      <c r="AJ29" s="4">
        <f t="shared" si="56"/>
        <v>-0.02437688778</v>
      </c>
      <c r="AK29" s="4">
        <f t="shared" si="56"/>
        <v>0.0230038662</v>
      </c>
      <c r="AL29" s="4">
        <f t="shared" si="56"/>
        <v>-0.01662089826</v>
      </c>
      <c r="AM29" s="8"/>
      <c r="AN29" s="17">
        <f t="shared" ref="AN29:AW29" si="57">(AC28 * (1 + N29)) / (SUMPRODUCT($AC28:$AL28, $N29:$W29) + 1)</f>
        <v>-0.007875552046</v>
      </c>
      <c r="AO29" s="17">
        <f t="shared" si="57"/>
        <v>0.02150613385</v>
      </c>
      <c r="AP29" s="17">
        <f t="shared" si="57"/>
        <v>-0.01550991877</v>
      </c>
      <c r="AQ29" s="17">
        <f t="shared" si="57"/>
        <v>0.004743937814</v>
      </c>
      <c r="AR29" s="17">
        <f t="shared" si="57"/>
        <v>0.05201428264</v>
      </c>
      <c r="AS29" s="17">
        <f t="shared" si="57"/>
        <v>0.02853334709</v>
      </c>
      <c r="AT29" s="17">
        <f t="shared" si="57"/>
        <v>-0.04189560483</v>
      </c>
      <c r="AU29" s="17">
        <f t="shared" si="57"/>
        <v>0.007527571022</v>
      </c>
      <c r="AV29" s="17">
        <f t="shared" si="57"/>
        <v>-0.005317588879</v>
      </c>
      <c r="AW29" s="17">
        <f t="shared" si="57"/>
        <v>-0.04221569359</v>
      </c>
      <c r="AX29" s="19"/>
      <c r="AY29" s="20">
        <f t="array" ref="AY29">SUM(ABS(AC29:AL29 - AN29:AW29))
</f>
        <v>0.2402615861</v>
      </c>
      <c r="AZ29" s="19"/>
      <c r="BA29" s="2">
        <v>42094.0</v>
      </c>
      <c r="BB29" s="4">
        <f t="shared" si="7"/>
        <v>0.001513200986</v>
      </c>
      <c r="BC29" s="4">
        <f t="shared" si="8"/>
        <v>1.018361051</v>
      </c>
      <c r="BK29" s="4">
        <f t="shared" si="9"/>
        <v>1.018361051</v>
      </c>
      <c r="BL29" s="4">
        <f t="shared" si="4"/>
        <v>0</v>
      </c>
    </row>
    <row r="30">
      <c r="A30" s="2">
        <v>42124.0</v>
      </c>
      <c r="B30" s="4">
        <f>0.2*vlookup($A30, 'Idiosyncratic Volatility'!$BE$84:$BO$660, 2)+0.2*vlookup($A30, Value!$AZ$3:$BJ$134, 2)+0.2*vlookup($A30, Monthly_mean!$AZ$3:$BJ$134, 2)+0.2*vlookup($A30, MaxDD!$AZ$3:$BJ$134, 2)+0.2*vlookup($A30, 'CDaR Factor Calculation'!$AY$3:$BI$135, 2)</f>
        <v>0.00425652307</v>
      </c>
      <c r="C30" s="4">
        <f>0.2*vlookup($A30, 'Idiosyncratic Volatility'!$BE$84:$BO$660, column())+0.2*vlookup($A30, Value!$AZ$3:$BJ$134, column())+0.2*vlookup($A30, Monthly_mean!$AZ$3:$BJ$134, column())+0.2*vlookup($A30, MaxDD!$AZ$3:$BJ$134, column())+0.2*vlookup($A30, 'CDaR Factor Calculation'!$AY$3:$BI$135, column())</f>
        <v>0.003926142953</v>
      </c>
      <c r="D30" s="4">
        <f>0.2*vlookup($A30, 'Idiosyncratic Volatility'!$BE$84:$BO$660, column())+0.2*vlookup($A30, Value!$AZ$3:$BJ$134, column())+0.2*vlookup($A30, Monthly_mean!$AZ$3:$BJ$134, column())+0.2*vlookup($A30, MaxDD!$AZ$3:$BJ$134, column())+0.2*vlookup($A30, 'CDaR Factor Calculation'!$AY$3:$BI$135, column())</f>
        <v>-0.01074263434</v>
      </c>
      <c r="E30" s="4">
        <f>0.2*vlookup($A30, 'Idiosyncratic Volatility'!$BE$84:$BO$660, column())+0.2*vlookup($A30, Value!$AZ$3:$BJ$134, column())+0.2*vlookup($A30, Monthly_mean!$AZ$3:$BJ$134, column())+0.2*vlookup($A30, MaxDD!$AZ$3:$BJ$134, column())+0.2*vlookup($A30, 'CDaR Factor Calculation'!$AY$3:$BI$135, column())</f>
        <v>0.02396710436</v>
      </c>
      <c r="F30" s="4">
        <f>0.2*vlookup($A30, 'Idiosyncratic Volatility'!$BE$84:$BO$660, column())+0.2*vlookup($A30, Value!$AZ$3:$BJ$134, column())+0.2*vlookup($A30, Monthly_mean!$AZ$3:$BJ$134, column())+0.2*vlookup($A30, MaxDD!$AZ$3:$BJ$134, column())+0.2*vlookup($A30, 'CDaR Factor Calculation'!$AY$3:$BI$135, column())</f>
        <v>0.01934531318</v>
      </c>
      <c r="G30" s="4">
        <f>0.2*vlookup($A30, 'Idiosyncratic Volatility'!$BE$84:$BO$660, column())+0.2*vlookup($A30, Value!$AZ$3:$BJ$134, column())+0.2*vlookup($A30, Monthly_mean!$AZ$3:$BJ$134, column())+0.2*vlookup($A30, MaxDD!$AZ$3:$BJ$134, column())+0.2*vlookup($A30, 'CDaR Factor Calculation'!$AY$3:$BI$135, column())</f>
        <v>0.002480533034</v>
      </c>
      <c r="H30" s="4">
        <f>0.2*vlookup($A30, 'Idiosyncratic Volatility'!$BE$84:$BO$660, column())+0.2*vlookup($A30, Value!$AZ$3:$BJ$134, column())+0.2*vlookup($A30, Monthly_mean!$AZ$3:$BJ$134, column())+0.2*vlookup($A30, MaxDD!$AZ$3:$BJ$134, column())+0.2*vlookup($A30, 'CDaR Factor Calculation'!$AY$3:$BI$135, column())</f>
        <v>-0.01915309384</v>
      </c>
      <c r="I30" s="4">
        <f>0.2*vlookup($A30, 'Idiosyncratic Volatility'!$BE$84:$BO$660, column())+0.2*vlookup($A30, Value!$AZ$3:$BJ$134, column())+0.2*vlookup($A30, Monthly_mean!$AZ$3:$BJ$134, column())+0.2*vlookup($A30, MaxDD!$AZ$3:$BJ$134, column())+0.2*vlookup($A30, 'CDaR Factor Calculation'!$AY$3:$BI$135, column())</f>
        <v>0.01055030486</v>
      </c>
      <c r="J30" s="4">
        <f>0.2*vlookup($A30, 'Idiosyncratic Volatility'!$BE$84:$BO$660, column())+0.2*vlookup($A30, Value!$AZ$3:$BJ$134, column())+0.2*vlookup($A30, Monthly_mean!$AZ$3:$BJ$134, column())+0.2*vlookup($A30, MaxDD!$AZ$3:$BJ$134, column())+0.2*vlookup($A30, 'CDaR Factor Calculation'!$AY$3:$BI$135, column())</f>
        <v>-0.01892274685</v>
      </c>
      <c r="K30" s="4">
        <f>0.2*vlookup($A30, 'Idiosyncratic Volatility'!$BE$84:$BO$660, column())+0.2*vlookup($A30, Value!$AZ$3:$BJ$134, column())+0.2*vlookup($A30, Monthly_mean!$AZ$3:$BJ$134, column())+0.2*vlookup($A30, MaxDD!$AZ$3:$BJ$134, column())+0.2*vlookup($A30, 'CDaR Factor Calculation'!$AY$3:$BI$135, column())</f>
        <v>-0.01570744624</v>
      </c>
      <c r="L30" s="8"/>
      <c r="M30" s="2">
        <v>42124.0</v>
      </c>
      <c r="N30" s="7">
        <v>-0.0202</v>
      </c>
      <c r="O30" s="7">
        <v>0.0226</v>
      </c>
      <c r="P30" s="7">
        <v>0.007</v>
      </c>
      <c r="Q30" s="7">
        <v>-0.0438</v>
      </c>
      <c r="R30" s="7">
        <v>-0.0019</v>
      </c>
      <c r="S30" s="7">
        <v>0.0333</v>
      </c>
      <c r="T30" s="7">
        <v>-0.0025</v>
      </c>
      <c r="U30" s="7">
        <v>-0.0081</v>
      </c>
      <c r="V30" s="7">
        <v>0.0329</v>
      </c>
      <c r="W30" s="7">
        <v>0.0088</v>
      </c>
      <c r="X30" s="8"/>
      <c r="Z30" s="4">
        <f t="array" ref="Z30">SQRT(MMULT(MMULT(B30:K30,MMULT(TRANSPOSE(ER!B510:K545-ER!M545:V545),ER!B510:K545-ER!M545:V545)/3),TRANSPOSE(B30:K30)))</f>
        <v>0.004735613114</v>
      </c>
      <c r="AA30" s="8"/>
      <c r="AB30" s="2">
        <v>42124.0</v>
      </c>
      <c r="AC30" s="4">
        <f t="shared" ref="AC30:AL30" si="58">B30*0.01/$Z30</f>
        <v>0.008988325201</v>
      </c>
      <c r="AD30" s="4">
        <f t="shared" si="58"/>
        <v>0.008290675057</v>
      </c>
      <c r="AE30" s="4">
        <f t="shared" si="58"/>
        <v>-0.02268478037</v>
      </c>
      <c r="AF30" s="4">
        <f t="shared" si="58"/>
        <v>0.05061035135</v>
      </c>
      <c r="AG30" s="4">
        <f t="shared" si="58"/>
        <v>0.04085070448</v>
      </c>
      <c r="AH30" s="4">
        <f t="shared" si="58"/>
        <v>0.005238039878</v>
      </c>
      <c r="AI30" s="4">
        <f t="shared" si="58"/>
        <v>-0.04044480276</v>
      </c>
      <c r="AJ30" s="4">
        <f t="shared" si="58"/>
        <v>0.0222786461</v>
      </c>
      <c r="AK30" s="4">
        <f t="shared" si="58"/>
        <v>-0.03995838848</v>
      </c>
      <c r="AL30" s="4">
        <f t="shared" si="58"/>
        <v>-0.03316877004</v>
      </c>
      <c r="AM30" s="8"/>
      <c r="AN30" s="17">
        <f t="shared" ref="AN30:AW30" si="59">(AC29 * (1 + N30)) / (SUMPRODUCT($AC29:$AL29, $N30:$W30) + 1)</f>
        <v>0.0005006044779</v>
      </c>
      <c r="AO30" s="17">
        <f t="shared" si="59"/>
        <v>0.07446726682</v>
      </c>
      <c r="AP30" s="17">
        <f t="shared" si="59"/>
        <v>-0.03047081228</v>
      </c>
      <c r="AQ30" s="17">
        <f t="shared" si="59"/>
        <v>-0.01085104264</v>
      </c>
      <c r="AR30" s="17">
        <f t="shared" si="59"/>
        <v>0.005328329286</v>
      </c>
      <c r="AS30" s="17">
        <f t="shared" si="59"/>
        <v>0.03499036494</v>
      </c>
      <c r="AT30" s="17">
        <f t="shared" si="59"/>
        <v>-0.05287164917</v>
      </c>
      <c r="AU30" s="17">
        <f t="shared" si="59"/>
        <v>-0.02408331016</v>
      </c>
      <c r="AV30" s="17">
        <f t="shared" si="59"/>
        <v>0.02366623327</v>
      </c>
      <c r="AW30" s="17">
        <f t="shared" si="59"/>
        <v>-0.01670050467</v>
      </c>
      <c r="AX30" s="19"/>
      <c r="AY30" s="20">
        <f t="array" ref="AY30">SUM(ABS(AC30:AL30 - AN30:AW30))
</f>
        <v>0.3480681284</v>
      </c>
      <c r="AZ30" s="19"/>
      <c r="BA30" s="2">
        <v>42124.0</v>
      </c>
      <c r="BB30" s="4">
        <f t="shared" si="7"/>
        <v>0.003991346283</v>
      </c>
      <c r="BC30" s="4">
        <f t="shared" si="8"/>
        <v>1.022425683</v>
      </c>
      <c r="BK30" s="4">
        <f t="shared" si="9"/>
        <v>1.022425683</v>
      </c>
      <c r="BL30" s="4">
        <f t="shared" si="4"/>
        <v>0</v>
      </c>
    </row>
    <row r="31">
      <c r="A31" s="2">
        <v>42155.0</v>
      </c>
      <c r="B31" s="4">
        <f>0.2*vlookup($A31, 'Idiosyncratic Volatility'!$BE$84:$BO$660, 2)+0.2*vlookup($A31, Value!$AZ$3:$BJ$134, 2)+0.2*vlookup($A31, Monthly_mean!$AZ$3:$BJ$134, 2)+0.2*vlookup($A31, MaxDD!$AZ$3:$BJ$134, 2)+0.2*vlookup($A31, 'CDaR Factor Calculation'!$AY$3:$BI$135, 2)</f>
        <v>0.001445933678</v>
      </c>
      <c r="C31" s="4">
        <f>0.2*vlookup($A31, 'Idiosyncratic Volatility'!$BE$84:$BO$660, column())+0.2*vlookup($A31, Value!$AZ$3:$BJ$134, column())+0.2*vlookup($A31, Monthly_mean!$AZ$3:$BJ$134, column())+0.2*vlookup($A31, MaxDD!$AZ$3:$BJ$134, column())+0.2*vlookup($A31, 'CDaR Factor Calculation'!$AY$3:$BI$135, column())</f>
        <v>0.01075646394</v>
      </c>
      <c r="D31" s="4">
        <f>0.2*vlookup($A31, 'Idiosyncratic Volatility'!$BE$84:$BO$660, column())+0.2*vlookup($A31, Value!$AZ$3:$BJ$134, column())+0.2*vlookup($A31, Monthly_mean!$AZ$3:$BJ$134, column())+0.2*vlookup($A31, MaxDD!$AZ$3:$BJ$134, column())+0.2*vlookup($A31, 'CDaR Factor Calculation'!$AY$3:$BI$135, column())</f>
        <v>0.004568255481</v>
      </c>
      <c r="E31" s="4">
        <f>0.2*vlookup($A31, 'Idiosyncratic Volatility'!$BE$84:$BO$660, column())+0.2*vlookup($A31, Value!$AZ$3:$BJ$134, column())+0.2*vlookup($A31, Monthly_mean!$AZ$3:$BJ$134, column())+0.2*vlookup($A31, MaxDD!$AZ$3:$BJ$134, column())+0.2*vlookup($A31, 'CDaR Factor Calculation'!$AY$3:$BI$135, column())</f>
        <v>0.02466474567</v>
      </c>
      <c r="F31" s="4">
        <f>0.2*vlookup($A31, 'Idiosyncratic Volatility'!$BE$84:$BO$660, column())+0.2*vlookup($A31, Value!$AZ$3:$BJ$134, column())+0.2*vlookup($A31, Monthly_mean!$AZ$3:$BJ$134, column())+0.2*vlookup($A31, MaxDD!$AZ$3:$BJ$134, column())+0.2*vlookup($A31, 'CDaR Factor Calculation'!$AY$3:$BI$135, column())</f>
        <v>0.0001272394168</v>
      </c>
      <c r="G31" s="4">
        <f>0.2*vlookup($A31, 'Idiosyncratic Volatility'!$BE$84:$BO$660, column())+0.2*vlookup($A31, Value!$AZ$3:$BJ$134, column())+0.2*vlookup($A31, Monthly_mean!$AZ$3:$BJ$134, column())+0.2*vlookup($A31, MaxDD!$AZ$3:$BJ$134, column())+0.2*vlookup($A31, 'CDaR Factor Calculation'!$AY$3:$BI$135, column())</f>
        <v>0.007290310801</v>
      </c>
      <c r="H31" s="4">
        <f>0.2*vlookup($A31, 'Idiosyncratic Volatility'!$BE$84:$BO$660, column())+0.2*vlookup($A31, Value!$AZ$3:$BJ$134, column())+0.2*vlookup($A31, Monthly_mean!$AZ$3:$BJ$134, column())+0.2*vlookup($A31, MaxDD!$AZ$3:$BJ$134, column())+0.2*vlookup($A31, 'CDaR Factor Calculation'!$AY$3:$BI$135, column())</f>
        <v>-0.03252904883</v>
      </c>
      <c r="I31" s="4">
        <f>0.2*vlookup($A31, 'Idiosyncratic Volatility'!$BE$84:$BO$660, column())+0.2*vlookup($A31, Value!$AZ$3:$BJ$134, column())+0.2*vlookup($A31, Monthly_mean!$AZ$3:$BJ$134, column())+0.2*vlookup($A31, MaxDD!$AZ$3:$BJ$134, column())+0.2*vlookup($A31, 'CDaR Factor Calculation'!$AY$3:$BI$135, column())</f>
        <v>0.003716890373</v>
      </c>
      <c r="J31" s="4">
        <f>0.2*vlookup($A31, 'Idiosyncratic Volatility'!$BE$84:$BO$660, column())+0.2*vlookup($A31, Value!$AZ$3:$BJ$134, column())+0.2*vlookup($A31, Monthly_mean!$AZ$3:$BJ$134, column())+0.2*vlookup($A31, MaxDD!$AZ$3:$BJ$134, column())+0.2*vlookup($A31, 'CDaR Factor Calculation'!$AY$3:$BI$135, column())</f>
        <v>-0.003899214604</v>
      </c>
      <c r="K31" s="4">
        <f>0.2*vlookup($A31, 'Idiosyncratic Volatility'!$BE$84:$BO$660, column())+0.2*vlookup($A31, Value!$AZ$3:$BJ$134, column())+0.2*vlookup($A31, Monthly_mean!$AZ$3:$BJ$134, column())+0.2*vlookup($A31, MaxDD!$AZ$3:$BJ$134, column())+0.2*vlookup($A31, 'CDaR Factor Calculation'!$AY$3:$BI$135, column())</f>
        <v>-0.01614157572</v>
      </c>
      <c r="L31" s="8"/>
      <c r="M31" s="2">
        <v>42155.0</v>
      </c>
      <c r="N31" s="7">
        <v>0.0021</v>
      </c>
      <c r="O31" s="7">
        <v>-0.0162</v>
      </c>
      <c r="P31" s="7">
        <v>0.0023</v>
      </c>
      <c r="Q31" s="7">
        <v>-0.0069</v>
      </c>
      <c r="R31" s="7">
        <v>0.0322</v>
      </c>
      <c r="S31" s="7">
        <v>0.0506</v>
      </c>
      <c r="T31" s="7">
        <v>0.0311</v>
      </c>
      <c r="U31" s="7">
        <v>-0.0115</v>
      </c>
      <c r="V31" s="7">
        <v>0.0059</v>
      </c>
      <c r="W31" s="7">
        <v>0.0127</v>
      </c>
      <c r="X31" s="8"/>
      <c r="Z31" s="4">
        <f t="array" ref="Z31">SQRT(MMULT(MMULT(B31:K31,MMULT(TRANSPOSE(ER!B511:K546-ER!M546:V546),ER!B511:K546-ER!M546:V546)/3),TRANSPOSE(B31:K31)))</f>
        <v>0.0027444168</v>
      </c>
      <c r="AA31" s="8"/>
      <c r="AB31" s="2">
        <v>42155.0</v>
      </c>
      <c r="AC31" s="4">
        <f t="shared" ref="AC31:AL31" si="60">B31*0.01/$Z31</f>
        <v>0.005268637324</v>
      </c>
      <c r="AD31" s="4">
        <f t="shared" si="60"/>
        <v>0.03919398809</v>
      </c>
      <c r="AE31" s="4">
        <f t="shared" si="60"/>
        <v>0.01664563299</v>
      </c>
      <c r="AF31" s="4">
        <f t="shared" si="60"/>
        <v>0.08987244819</v>
      </c>
      <c r="AG31" s="4">
        <f t="shared" si="60"/>
        <v>0.0004636300755</v>
      </c>
      <c r="AH31" s="4">
        <f t="shared" si="60"/>
        <v>0.02656415309</v>
      </c>
      <c r="AI31" s="4">
        <f t="shared" si="60"/>
        <v>-0.1185280925</v>
      </c>
      <c r="AJ31" s="4">
        <f t="shared" si="60"/>
        <v>0.01354346167</v>
      </c>
      <c r="AK31" s="4">
        <f t="shared" si="60"/>
        <v>-0.01420780766</v>
      </c>
      <c r="AL31" s="4">
        <f t="shared" si="60"/>
        <v>-0.05881605055</v>
      </c>
      <c r="AM31" s="8"/>
      <c r="AN31" s="17">
        <f t="shared" ref="AN31:AW31" si="61">(AC30 * (1 + N31)) / (SUMPRODUCT($AC30:$AL30, $N31:$W31) + 1)</f>
        <v>0.009017186479</v>
      </c>
      <c r="AO31" s="17">
        <f t="shared" si="61"/>
        <v>0.008165408642</v>
      </c>
      <c r="AP31" s="17">
        <f t="shared" si="61"/>
        <v>-0.0227621626</v>
      </c>
      <c r="AQ31" s="17">
        <f t="shared" si="61"/>
        <v>0.05031686173</v>
      </c>
      <c r="AR31" s="17">
        <f t="shared" si="61"/>
        <v>0.04221284442</v>
      </c>
      <c r="AS31" s="17">
        <f t="shared" si="61"/>
        <v>0.005509185668</v>
      </c>
      <c r="AT31" s="17">
        <f t="shared" si="61"/>
        <v>-0.04174886958</v>
      </c>
      <c r="AU31" s="17">
        <f t="shared" si="61"/>
        <v>0.02204685676</v>
      </c>
      <c r="AV31" s="17">
        <f t="shared" si="61"/>
        <v>-0.04023870403</v>
      </c>
      <c r="AW31" s="17">
        <f t="shared" si="61"/>
        <v>-0.03362725284</v>
      </c>
      <c r="AX31" s="19"/>
      <c r="AY31" s="20">
        <f t="array" ref="AY31">SUM(ABS(AC31:AL31 - AN31:AW31))
</f>
        <v>0.3130470045</v>
      </c>
      <c r="AZ31" s="19"/>
      <c r="BA31" s="2">
        <v>42155.0</v>
      </c>
      <c r="BB31" s="4">
        <f t="shared" si="7"/>
        <v>-0.001107418038</v>
      </c>
      <c r="BC31" s="4">
        <f t="shared" si="8"/>
        <v>1.02129343</v>
      </c>
      <c r="BK31" s="4">
        <f t="shared" si="9"/>
        <v>1.022425683</v>
      </c>
      <c r="BL31" s="4">
        <f t="shared" si="4"/>
        <v>-0.001107418038</v>
      </c>
    </row>
    <row r="32">
      <c r="A32" s="2">
        <v>42185.0</v>
      </c>
      <c r="B32" s="4">
        <f>0.2*vlookup($A32, 'Idiosyncratic Volatility'!$BE$84:$BO$660, 2)+0.2*vlookup($A32, Value!$AZ$3:$BJ$134, 2)+0.2*vlookup($A32, Monthly_mean!$AZ$3:$BJ$134, 2)+0.2*vlookup($A32, MaxDD!$AZ$3:$BJ$134, 2)+0.2*vlookup($A32, 'CDaR Factor Calculation'!$AY$3:$BI$135, 2)</f>
        <v>0.02600652187</v>
      </c>
      <c r="C32" s="4">
        <f>0.2*vlookup($A32, 'Idiosyncratic Volatility'!$BE$84:$BO$660, column())+0.2*vlookup($A32, Value!$AZ$3:$BJ$134, column())+0.2*vlookup($A32, Monthly_mean!$AZ$3:$BJ$134, column())+0.2*vlookup($A32, MaxDD!$AZ$3:$BJ$134, column())+0.2*vlookup($A32, 'CDaR Factor Calculation'!$AY$3:$BI$135, column())</f>
        <v>-0.008094720505</v>
      </c>
      <c r="D32" s="4">
        <f>0.2*vlookup($A32, 'Idiosyncratic Volatility'!$BE$84:$BO$660, column())+0.2*vlookup($A32, Value!$AZ$3:$BJ$134, column())+0.2*vlookup($A32, Monthly_mean!$AZ$3:$BJ$134, column())+0.2*vlookup($A32, MaxDD!$AZ$3:$BJ$134, column())+0.2*vlookup($A32, 'CDaR Factor Calculation'!$AY$3:$BI$135, column())</f>
        <v>0.003862903211</v>
      </c>
      <c r="E32" s="4">
        <f>0.2*vlookup($A32, 'Idiosyncratic Volatility'!$BE$84:$BO$660, column())+0.2*vlookup($A32, Value!$AZ$3:$BJ$134, column())+0.2*vlookup($A32, Monthly_mean!$AZ$3:$BJ$134, column())+0.2*vlookup($A32, MaxDD!$AZ$3:$BJ$134, column())+0.2*vlookup($A32, 'CDaR Factor Calculation'!$AY$3:$BI$135, column())</f>
        <v>0.01094696922</v>
      </c>
      <c r="F32" s="4">
        <f>0.2*vlookup($A32, 'Idiosyncratic Volatility'!$BE$84:$BO$660, column())+0.2*vlookup($A32, Value!$AZ$3:$BJ$134, column())+0.2*vlookup($A32, Monthly_mean!$AZ$3:$BJ$134, column())+0.2*vlookup($A32, MaxDD!$AZ$3:$BJ$134, column())+0.2*vlookup($A32, 'CDaR Factor Calculation'!$AY$3:$BI$135, column())</f>
        <v>0.0172931266</v>
      </c>
      <c r="G32" s="4">
        <f>0.2*vlookup($A32, 'Idiosyncratic Volatility'!$BE$84:$BO$660, column())+0.2*vlookup($A32, Value!$AZ$3:$BJ$134, column())+0.2*vlookup($A32, Monthly_mean!$AZ$3:$BJ$134, column())+0.2*vlookup($A32, MaxDD!$AZ$3:$BJ$134, column())+0.2*vlookup($A32, 'CDaR Factor Calculation'!$AY$3:$BI$135, column())</f>
        <v>-0.005797457834</v>
      </c>
      <c r="H32" s="4">
        <f>0.2*vlookup($A32, 'Idiosyncratic Volatility'!$BE$84:$BO$660, column())+0.2*vlookup($A32, Value!$AZ$3:$BJ$134, column())+0.2*vlookup($A32, Monthly_mean!$AZ$3:$BJ$134, column())+0.2*vlookup($A32, MaxDD!$AZ$3:$BJ$134, column())+0.2*vlookup($A32, 'CDaR Factor Calculation'!$AY$3:$BI$135, column())</f>
        <v>-0.02517615218</v>
      </c>
      <c r="I32" s="4">
        <f>0.2*vlookup($A32, 'Idiosyncratic Volatility'!$BE$84:$BO$660, column())+0.2*vlookup($A32, Value!$AZ$3:$BJ$134, column())+0.2*vlookup($A32, Monthly_mean!$AZ$3:$BJ$134, column())+0.2*vlookup($A32, MaxDD!$AZ$3:$BJ$134, column())+0.2*vlookup($A32, 'CDaR Factor Calculation'!$AY$3:$BI$135, column())</f>
        <v>0.002554914282</v>
      </c>
      <c r="J32" s="4">
        <f>0.2*vlookup($A32, 'Idiosyncratic Volatility'!$BE$84:$BO$660, column())+0.2*vlookup($A32, Value!$AZ$3:$BJ$134, column())+0.2*vlookup($A32, Monthly_mean!$AZ$3:$BJ$134, column())+0.2*vlookup($A32, MaxDD!$AZ$3:$BJ$134, column())+0.2*vlookup($A32, 'CDaR Factor Calculation'!$AY$3:$BI$135, column())</f>
        <v>0.0128267992</v>
      </c>
      <c r="K32" s="4">
        <f>0.2*vlookup($A32, 'Idiosyncratic Volatility'!$BE$84:$BO$660, column())+0.2*vlookup($A32, Value!$AZ$3:$BJ$134, column())+0.2*vlookup($A32, Monthly_mean!$AZ$3:$BJ$134, column())+0.2*vlookup($A32, MaxDD!$AZ$3:$BJ$134, column())+0.2*vlookup($A32, 'CDaR Factor Calculation'!$AY$3:$BI$135, column())</f>
        <v>-0.03442290407</v>
      </c>
      <c r="L32" s="8"/>
      <c r="M32" s="2">
        <v>42185.0</v>
      </c>
      <c r="N32" s="7">
        <v>-0.0503</v>
      </c>
      <c r="O32" s="7">
        <v>-0.0293</v>
      </c>
      <c r="P32" s="7">
        <v>-0.0421</v>
      </c>
      <c r="Q32" s="7">
        <v>-0.0417</v>
      </c>
      <c r="R32" s="7">
        <v>-0.041</v>
      </c>
      <c r="S32" s="7">
        <v>-0.0307</v>
      </c>
      <c r="T32" s="7">
        <v>-0.0365</v>
      </c>
      <c r="U32" s="7">
        <v>-0.037</v>
      </c>
      <c r="V32" s="7">
        <v>-0.0643</v>
      </c>
      <c r="W32" s="7">
        <v>-0.0194</v>
      </c>
      <c r="X32" s="8"/>
      <c r="Z32" s="4">
        <f t="array" ref="Z32">SQRT(MMULT(MMULT(B32:K32,MMULT(TRANSPOSE(ER!B512:K547-ER!M547:V547),ER!B512:K547-ER!M547:V547)/3),TRANSPOSE(B32:K32)))</f>
        <v>0.004979737149</v>
      </c>
      <c r="AA32" s="8"/>
      <c r="AB32" s="2">
        <v>42185.0</v>
      </c>
      <c r="AC32" s="4">
        <f t="shared" ref="AC32:AL32" si="62">B32*0.01/$Z32</f>
        <v>0.05222468794</v>
      </c>
      <c r="AD32" s="4">
        <f t="shared" si="62"/>
        <v>-0.01625531682</v>
      </c>
      <c r="AE32" s="4">
        <f t="shared" si="62"/>
        <v>0.007757243195</v>
      </c>
      <c r="AF32" s="4">
        <f t="shared" si="62"/>
        <v>0.02198302619</v>
      </c>
      <c r="AG32" s="4">
        <f t="shared" si="62"/>
        <v>0.03472698675</v>
      </c>
      <c r="AH32" s="4">
        <f t="shared" si="62"/>
        <v>-0.01164209608</v>
      </c>
      <c r="AI32" s="4">
        <f t="shared" si="62"/>
        <v>-0.05055719092</v>
      </c>
      <c r="AJ32" s="4">
        <f t="shared" si="62"/>
        <v>0.005130620764</v>
      </c>
      <c r="AK32" s="4">
        <f t="shared" si="62"/>
        <v>0.02575798445</v>
      </c>
      <c r="AL32" s="4">
        <f t="shared" si="62"/>
        <v>-0.06912594588</v>
      </c>
      <c r="AM32" s="8"/>
      <c r="AN32" s="17">
        <f t="shared" ref="AN32:AW32" si="63">(AC31 * (1 + N32)) / (SUMPRODUCT($AC31:$AL31, $N32:$W32) + 1)</f>
        <v>0.005007714297</v>
      </c>
      <c r="AO32" s="17">
        <f t="shared" si="63"/>
        <v>0.03807669867</v>
      </c>
      <c r="AP32" s="17">
        <f t="shared" si="63"/>
        <v>0.01595788346</v>
      </c>
      <c r="AQ32" s="17">
        <f t="shared" si="63"/>
        <v>0.08619515633</v>
      </c>
      <c r="AR32" s="17">
        <f t="shared" si="63"/>
        <v>0.0004449846285</v>
      </c>
      <c r="AS32" s="17">
        <f t="shared" si="63"/>
        <v>0.02576967778</v>
      </c>
      <c r="AT32" s="17">
        <f t="shared" si="63"/>
        <v>-0.1142951535</v>
      </c>
      <c r="AU32" s="17">
        <f t="shared" si="63"/>
        <v>0.01305301302</v>
      </c>
      <c r="AV32" s="17">
        <f t="shared" si="63"/>
        <v>-0.01330511093</v>
      </c>
      <c r="AW32" s="17">
        <f t="shared" si="63"/>
        <v>-0.05772215659</v>
      </c>
      <c r="AX32" s="19"/>
      <c r="AY32" s="20">
        <f t="array" ref="AY32">SUM(ABS(AC32:AL32 - AN32:AW32))
</f>
        <v>0.3677827751</v>
      </c>
      <c r="AZ32" s="19"/>
      <c r="BA32" s="2">
        <v>42185.0</v>
      </c>
      <c r="BB32" s="4">
        <f t="shared" si="7"/>
        <v>-0.0008166261723</v>
      </c>
      <c r="BC32" s="4">
        <f t="shared" si="8"/>
        <v>1.020459415</v>
      </c>
      <c r="BK32" s="4">
        <f t="shared" si="9"/>
        <v>1.022425683</v>
      </c>
      <c r="BL32" s="4">
        <f t="shared" si="4"/>
        <v>-0.001923139863</v>
      </c>
    </row>
    <row r="33">
      <c r="A33" s="2">
        <v>42216.0</v>
      </c>
      <c r="B33" s="4">
        <f>0.2*vlookup($A33, 'Idiosyncratic Volatility'!$BE$84:$BO$660, 2)+0.2*vlookup($A33, Value!$AZ$3:$BJ$134, 2)+0.2*vlookup($A33, Monthly_mean!$AZ$3:$BJ$134, 2)+0.2*vlookup($A33, MaxDD!$AZ$3:$BJ$134, 2)+0.2*vlookup($A33, 'CDaR Factor Calculation'!$AY$3:$BI$135, 2)</f>
        <v>-0.009566962035</v>
      </c>
      <c r="C33" s="4">
        <f>0.2*vlookup($A33, 'Idiosyncratic Volatility'!$BE$84:$BO$660, column())+0.2*vlookup($A33, Value!$AZ$3:$BJ$134, column())+0.2*vlookup($A33, Monthly_mean!$AZ$3:$BJ$134, column())+0.2*vlookup($A33, MaxDD!$AZ$3:$BJ$134, column())+0.2*vlookup($A33, 'CDaR Factor Calculation'!$AY$3:$BI$135, column())</f>
        <v>0.009611093387</v>
      </c>
      <c r="D33" s="4">
        <f>0.2*vlookup($A33, 'Idiosyncratic Volatility'!$BE$84:$BO$660, column())+0.2*vlookup($A33, Value!$AZ$3:$BJ$134, column())+0.2*vlookup($A33, Monthly_mean!$AZ$3:$BJ$134, column())+0.2*vlookup($A33, MaxDD!$AZ$3:$BJ$134, column())+0.2*vlookup($A33, 'CDaR Factor Calculation'!$AY$3:$BI$135, column())</f>
        <v>-0.01595237253</v>
      </c>
      <c r="E33" s="4">
        <f>0.2*vlookup($A33, 'Idiosyncratic Volatility'!$BE$84:$BO$660, column())+0.2*vlookup($A33, Value!$AZ$3:$BJ$134, column())+0.2*vlookup($A33, Monthly_mean!$AZ$3:$BJ$134, column())+0.2*vlookup($A33, MaxDD!$AZ$3:$BJ$134, column())+0.2*vlookup($A33, 'CDaR Factor Calculation'!$AY$3:$BI$135, column())</f>
        <v>0.01805708515</v>
      </c>
      <c r="F33" s="4">
        <f>0.2*vlookup($A33, 'Idiosyncratic Volatility'!$BE$84:$BO$660, column())+0.2*vlookup($A33, Value!$AZ$3:$BJ$134, column())+0.2*vlookup($A33, Monthly_mean!$AZ$3:$BJ$134, column())+0.2*vlookup($A33, MaxDD!$AZ$3:$BJ$134, column())+0.2*vlookup($A33, 'CDaR Factor Calculation'!$AY$3:$BI$135, column())</f>
        <v>0.01550971434</v>
      </c>
      <c r="G33" s="4">
        <f>0.2*vlookup($A33, 'Idiosyncratic Volatility'!$BE$84:$BO$660, column())+0.2*vlookup($A33, Value!$AZ$3:$BJ$134, column())+0.2*vlookup($A33, Monthly_mean!$AZ$3:$BJ$134, column())+0.2*vlookup($A33, MaxDD!$AZ$3:$BJ$134, column())+0.2*vlookup($A33, 'CDaR Factor Calculation'!$AY$3:$BI$135, column())</f>
        <v>0.008896192493</v>
      </c>
      <c r="H33" s="4">
        <f>0.2*vlookup($A33, 'Idiosyncratic Volatility'!$BE$84:$BO$660, column())+0.2*vlookup($A33, Value!$AZ$3:$BJ$134, column())+0.2*vlookup($A33, Monthly_mean!$AZ$3:$BJ$134, column())+0.2*vlookup($A33, MaxDD!$AZ$3:$BJ$134, column())+0.2*vlookup($A33, 'CDaR Factor Calculation'!$AY$3:$BI$135, column())</f>
        <v>-0.01528474953</v>
      </c>
      <c r="I33" s="4">
        <f>0.2*vlookup($A33, 'Idiosyncratic Volatility'!$BE$84:$BO$660, column())+0.2*vlookup($A33, Value!$AZ$3:$BJ$134, column())+0.2*vlookup($A33, Monthly_mean!$AZ$3:$BJ$134, column())+0.2*vlookup($A33, MaxDD!$AZ$3:$BJ$134, column())+0.2*vlookup($A33, 'CDaR Factor Calculation'!$AY$3:$BI$135, column())</f>
        <v>0.001177400689</v>
      </c>
      <c r="J33" s="4">
        <f>0.2*vlookup($A33, 'Idiosyncratic Volatility'!$BE$84:$BO$660, column())+0.2*vlookup($A33, Value!$AZ$3:$BJ$134, column())+0.2*vlookup($A33, Monthly_mean!$AZ$3:$BJ$134, column())+0.2*vlookup($A33, MaxDD!$AZ$3:$BJ$134, column())+0.2*vlookup($A33, 'CDaR Factor Calculation'!$AY$3:$BI$135, column())</f>
        <v>0.002244156171</v>
      </c>
      <c r="K33" s="4">
        <f>0.2*vlookup($A33, 'Idiosyncratic Volatility'!$BE$84:$BO$660, column())+0.2*vlookup($A33, Value!$AZ$3:$BJ$134, column())+0.2*vlookup($A33, Monthly_mean!$AZ$3:$BJ$134, column())+0.2*vlookup($A33, MaxDD!$AZ$3:$BJ$134, column())+0.2*vlookup($A33, 'CDaR Factor Calculation'!$AY$3:$BI$135, column())</f>
        <v>-0.01469155793</v>
      </c>
      <c r="L33" s="8"/>
      <c r="M33" s="2">
        <v>42216.0</v>
      </c>
      <c r="N33" s="7">
        <v>0.0444</v>
      </c>
      <c r="O33" s="7">
        <v>0.0038</v>
      </c>
      <c r="P33" s="7">
        <v>0.0584</v>
      </c>
      <c r="Q33" s="7">
        <v>0.0356</v>
      </c>
      <c r="R33" s="7">
        <v>0.0502</v>
      </c>
      <c r="S33" s="7">
        <v>0.0173</v>
      </c>
      <c r="T33" s="7">
        <v>0.052</v>
      </c>
      <c r="U33" s="7">
        <v>0.0455</v>
      </c>
      <c r="V33" s="7">
        <v>0.0253</v>
      </c>
      <c r="W33" s="7">
        <v>0.0195</v>
      </c>
      <c r="X33" s="8"/>
      <c r="Z33" s="4">
        <f t="array" ref="Z33">SQRT(MMULT(MMULT(B33:K33,MMULT(TRANSPOSE(ER!B513:K548-ER!M548:V548),ER!B513:K548-ER!M548:V548)/3),TRANSPOSE(B33:K33)))</f>
        <v>0.002595031367</v>
      </c>
      <c r="AA33" s="8"/>
      <c r="AB33" s="2">
        <v>42216.0</v>
      </c>
      <c r="AC33" s="4">
        <f t="shared" ref="AC33:AL33" si="64">B33*0.01/$Z33</f>
        <v>-0.0368664601</v>
      </c>
      <c r="AD33" s="4">
        <f t="shared" si="64"/>
        <v>0.03703652105</v>
      </c>
      <c r="AE33" s="4">
        <f t="shared" si="64"/>
        <v>-0.06147275415</v>
      </c>
      <c r="AF33" s="4">
        <f t="shared" si="64"/>
        <v>0.06958330206</v>
      </c>
      <c r="AG33" s="4">
        <f t="shared" si="64"/>
        <v>0.05976696287</v>
      </c>
      <c r="AH33" s="4">
        <f t="shared" si="64"/>
        <v>0.03428163761</v>
      </c>
      <c r="AI33" s="4">
        <f t="shared" si="64"/>
        <v>-0.05890005694</v>
      </c>
      <c r="AJ33" s="4">
        <f t="shared" si="64"/>
        <v>0.004537134709</v>
      </c>
      <c r="AK33" s="4">
        <f t="shared" si="64"/>
        <v>0.008647896125</v>
      </c>
      <c r="AL33" s="4">
        <f t="shared" si="64"/>
        <v>-0.05661418246</v>
      </c>
      <c r="AM33" s="8"/>
      <c r="AN33" s="17">
        <f t="shared" ref="AN33:AW33" si="65">(AC32 * (1 + N33)) / (SUMPRODUCT($AC32:$AL32, $N33:$W33) + 1)</f>
        <v>0.05443770787</v>
      </c>
      <c r="AO33" s="17">
        <f t="shared" si="65"/>
        <v>-0.01628544926</v>
      </c>
      <c r="AP33" s="17">
        <f t="shared" si="65"/>
        <v>0.008194347027</v>
      </c>
      <c r="AQ33" s="17">
        <f t="shared" si="65"/>
        <v>0.02272148087</v>
      </c>
      <c r="AR33" s="17">
        <f t="shared" si="65"/>
        <v>0.03639956799</v>
      </c>
      <c r="AS33" s="17">
        <f t="shared" si="65"/>
        <v>-0.01182054056</v>
      </c>
      <c r="AT33" s="17">
        <f t="shared" si="65"/>
        <v>-0.05308304034</v>
      </c>
      <c r="AU33" s="17">
        <f t="shared" si="65"/>
        <v>0.005353663439</v>
      </c>
      <c r="AV33" s="17">
        <f t="shared" si="65"/>
        <v>0.02635845485</v>
      </c>
      <c r="AW33" s="17">
        <f t="shared" si="65"/>
        <v>-0.07033725753</v>
      </c>
      <c r="AX33" s="19"/>
      <c r="AY33" s="20">
        <f t="array" ref="AY33">SUM(ABS(AC33:AL33 - AN33:AW33))
</f>
        <v>0.3686918128</v>
      </c>
      <c r="AZ33" s="19"/>
      <c r="BA33" s="2">
        <v>42216.0</v>
      </c>
      <c r="BB33" s="4">
        <f t="shared" si="7"/>
        <v>0.001942701528</v>
      </c>
      <c r="BC33" s="4">
        <f t="shared" si="8"/>
        <v>1.022441864</v>
      </c>
      <c r="BK33" s="4">
        <f t="shared" si="9"/>
        <v>1.022441864</v>
      </c>
      <c r="BL33" s="4">
        <f t="shared" si="4"/>
        <v>0</v>
      </c>
    </row>
    <row r="34">
      <c r="A34" s="2">
        <v>42247.0</v>
      </c>
      <c r="B34" s="4">
        <f>0.2*vlookup($A34, 'Idiosyncratic Volatility'!$BE$84:$BO$660, 2)+0.2*vlookup($A34, Value!$AZ$3:$BJ$134, 2)+0.2*vlookup($A34, Monthly_mean!$AZ$3:$BJ$134, 2)+0.2*vlookup($A34, MaxDD!$AZ$3:$BJ$134, 2)+0.2*vlookup($A34, 'CDaR Factor Calculation'!$AY$3:$BI$135, 2)</f>
        <v>0.005471499761</v>
      </c>
      <c r="C34" s="4">
        <f>0.2*vlookup($A34, 'Idiosyncratic Volatility'!$BE$84:$BO$660, column())+0.2*vlookup($A34, Value!$AZ$3:$BJ$134, column())+0.2*vlookup($A34, Monthly_mean!$AZ$3:$BJ$134, column())+0.2*vlookup($A34, MaxDD!$AZ$3:$BJ$134, column())+0.2*vlookup($A34, 'CDaR Factor Calculation'!$AY$3:$BI$135, column())</f>
        <v>-0.02069810715</v>
      </c>
      <c r="D34" s="4">
        <f>0.2*vlookup($A34, 'Idiosyncratic Volatility'!$BE$84:$BO$660, column())+0.2*vlookup($A34, Value!$AZ$3:$BJ$134, column())+0.2*vlookup($A34, Monthly_mean!$AZ$3:$BJ$134, column())+0.2*vlookup($A34, MaxDD!$AZ$3:$BJ$134, column())+0.2*vlookup($A34, 'CDaR Factor Calculation'!$AY$3:$BI$135, column())</f>
        <v>0.001979884311</v>
      </c>
      <c r="E34" s="4">
        <f>0.2*vlookup($A34, 'Idiosyncratic Volatility'!$BE$84:$BO$660, column())+0.2*vlookup($A34, Value!$AZ$3:$BJ$134, column())+0.2*vlookup($A34, Monthly_mean!$AZ$3:$BJ$134, column())+0.2*vlookup($A34, MaxDD!$AZ$3:$BJ$134, column())+0.2*vlookup($A34, 'CDaR Factor Calculation'!$AY$3:$BI$135, column())</f>
        <v>0.02713567304</v>
      </c>
      <c r="F34" s="4">
        <f>0.2*vlookup($A34, 'Idiosyncratic Volatility'!$BE$84:$BO$660, column())+0.2*vlookup($A34, Value!$AZ$3:$BJ$134, column())+0.2*vlookup($A34, Monthly_mean!$AZ$3:$BJ$134, column())+0.2*vlookup($A34, MaxDD!$AZ$3:$BJ$134, column())+0.2*vlookup($A34, 'CDaR Factor Calculation'!$AY$3:$BI$135, column())</f>
        <v>0.01222075988</v>
      </c>
      <c r="G34" s="4">
        <f>0.2*vlookup($A34, 'Idiosyncratic Volatility'!$BE$84:$BO$660, column())+0.2*vlookup($A34, Value!$AZ$3:$BJ$134, column())+0.2*vlookup($A34, Monthly_mean!$AZ$3:$BJ$134, column())+0.2*vlookup($A34, MaxDD!$AZ$3:$BJ$134, column())+0.2*vlookup($A34, 'CDaR Factor Calculation'!$AY$3:$BI$135, column())</f>
        <v>0.01538385965</v>
      </c>
      <c r="H34" s="4">
        <f>0.2*vlookup($A34, 'Idiosyncratic Volatility'!$BE$84:$BO$660, column())+0.2*vlookup($A34, Value!$AZ$3:$BJ$134, column())+0.2*vlookup($A34, Monthly_mean!$AZ$3:$BJ$134, column())+0.2*vlookup($A34, MaxDD!$AZ$3:$BJ$134, column())+0.2*vlookup($A34, 'CDaR Factor Calculation'!$AY$3:$BI$135, column())</f>
        <v>-0.008891574938</v>
      </c>
      <c r="I34" s="4">
        <f>0.2*vlookup($A34, 'Idiosyncratic Volatility'!$BE$84:$BO$660, column())+0.2*vlookup($A34, Value!$AZ$3:$BJ$134, column())+0.2*vlookup($A34, Monthly_mean!$AZ$3:$BJ$134, column())+0.2*vlookup($A34, MaxDD!$AZ$3:$BJ$134, column())+0.2*vlookup($A34, 'CDaR Factor Calculation'!$AY$3:$BI$135, column())</f>
        <v>0.006775539062</v>
      </c>
      <c r="J34" s="4">
        <f>0.2*vlookup($A34, 'Idiosyncratic Volatility'!$BE$84:$BO$660, column())+0.2*vlookup($A34, Value!$AZ$3:$BJ$134, column())+0.2*vlookup($A34, Monthly_mean!$AZ$3:$BJ$134, column())+0.2*vlookup($A34, MaxDD!$AZ$3:$BJ$134, column())+0.2*vlookup($A34, 'CDaR Factor Calculation'!$AY$3:$BI$135, column())</f>
        <v>-0.0100396853</v>
      </c>
      <c r="K34" s="4">
        <f>0.2*vlookup($A34, 'Idiosyncratic Volatility'!$BE$84:$BO$660, column())+0.2*vlookup($A34, Value!$AZ$3:$BJ$134, column())+0.2*vlookup($A34, Monthly_mean!$AZ$3:$BJ$134, column())+0.2*vlookup($A34, MaxDD!$AZ$3:$BJ$134, column())+0.2*vlookup($A34, 'CDaR Factor Calculation'!$AY$3:$BI$135, column())</f>
        <v>-0.02933784832</v>
      </c>
      <c r="L34" s="8"/>
      <c r="M34" s="2">
        <v>42247.0</v>
      </c>
      <c r="N34" s="7">
        <v>-0.0825</v>
      </c>
      <c r="O34" s="7">
        <v>-0.0433</v>
      </c>
      <c r="P34" s="7">
        <v>-0.0833</v>
      </c>
      <c r="Q34" s="7">
        <v>-0.088</v>
      </c>
      <c r="R34" s="7">
        <v>-0.0664</v>
      </c>
      <c r="S34" s="7">
        <v>-0.0787</v>
      </c>
      <c r="T34" s="7">
        <v>-0.0957</v>
      </c>
      <c r="U34" s="7">
        <v>-0.0852</v>
      </c>
      <c r="V34" s="7">
        <v>-0.0608</v>
      </c>
      <c r="W34" s="7">
        <v>-0.0613</v>
      </c>
      <c r="X34" s="8"/>
      <c r="Z34" s="4">
        <f t="array" ref="Z34">SQRT(MMULT(MMULT(B34:K34,MMULT(TRANSPOSE(ER!B514:K549-ER!M549:V549),ER!B514:K549-ER!M549:V549)/3),TRANSPOSE(B34:K34)))</f>
        <v>0.005232198455</v>
      </c>
      <c r="AA34" s="8"/>
      <c r="AB34" s="2">
        <v>42247.0</v>
      </c>
      <c r="AC34" s="4">
        <f t="shared" ref="AC34:AL34" si="66">B34*0.01/$Z34</f>
        <v>0.01045736282</v>
      </c>
      <c r="AD34" s="4">
        <f t="shared" si="66"/>
        <v>-0.03955910183</v>
      </c>
      <c r="AE34" s="4">
        <f t="shared" si="66"/>
        <v>0.00378403902</v>
      </c>
      <c r="AF34" s="4">
        <f t="shared" si="66"/>
        <v>0.0518628513</v>
      </c>
      <c r="AG34" s="4">
        <f t="shared" si="66"/>
        <v>0.02335683554</v>
      </c>
      <c r="AH34" s="4">
        <f t="shared" si="66"/>
        <v>0.02940228621</v>
      </c>
      <c r="AI34" s="4">
        <f t="shared" si="66"/>
        <v>-0.01699395582</v>
      </c>
      <c r="AJ34" s="4">
        <f t="shared" si="66"/>
        <v>0.01294969814</v>
      </c>
      <c r="AK34" s="4">
        <f t="shared" si="66"/>
        <v>-0.01918827313</v>
      </c>
      <c r="AL34" s="4">
        <f t="shared" si="66"/>
        <v>-0.05607174225</v>
      </c>
      <c r="AM34" s="8"/>
      <c r="AN34" s="17">
        <f t="shared" ref="AN34:AW34" si="67">(AC33 * (1 + N34)) / (SUMPRODUCT($AC33:$AL33, $N34:$W34) + 1)</f>
        <v>-0.03375869231</v>
      </c>
      <c r="AO34" s="17">
        <f t="shared" si="67"/>
        <v>0.03536340403</v>
      </c>
      <c r="AP34" s="17">
        <f t="shared" si="67"/>
        <v>-0.05624164388</v>
      </c>
      <c r="AQ34" s="17">
        <f t="shared" si="67"/>
        <v>0.06333561269</v>
      </c>
      <c r="AR34" s="17">
        <f t="shared" si="67"/>
        <v>0.05568909161</v>
      </c>
      <c r="AS34" s="17">
        <f t="shared" si="67"/>
        <v>0.03152178006</v>
      </c>
      <c r="AT34" s="17">
        <f t="shared" si="67"/>
        <v>-0.05315894448</v>
      </c>
      <c r="AU34" s="17">
        <f t="shared" si="67"/>
        <v>0.004142437202</v>
      </c>
      <c r="AV34" s="17">
        <f t="shared" si="67"/>
        <v>0.00810618763</v>
      </c>
      <c r="AW34" s="17">
        <f t="shared" si="67"/>
        <v>-0.05303959042</v>
      </c>
      <c r="AX34" s="19"/>
      <c r="AY34" s="20">
        <f t="array" ref="AY34">SUM(ABS(AC34:AL34 - AN34:AW34))
</f>
        <v>0.3003876174</v>
      </c>
      <c r="AZ34" s="19"/>
      <c r="BA34" s="2">
        <v>42247.0</v>
      </c>
      <c r="BB34" s="4">
        <f t="shared" si="7"/>
        <v>0.001963489094</v>
      </c>
      <c r="BC34" s="4">
        <f t="shared" si="8"/>
        <v>1.024449417</v>
      </c>
      <c r="BK34" s="4">
        <f t="shared" si="9"/>
        <v>1.024449417</v>
      </c>
      <c r="BL34" s="4">
        <f t="shared" si="4"/>
        <v>0</v>
      </c>
    </row>
    <row r="35">
      <c r="A35" s="2">
        <v>42277.0</v>
      </c>
      <c r="B35" s="4">
        <f>0.2*vlookup($A35, 'Idiosyncratic Volatility'!$BE$84:$BO$660, 2)+0.2*vlookup($A35, Value!$AZ$3:$BJ$134, 2)+0.2*vlookup($A35, Monthly_mean!$AZ$3:$BJ$134, 2)+0.2*vlookup($A35, MaxDD!$AZ$3:$BJ$134, 2)+0.2*vlookup($A35, 'CDaR Factor Calculation'!$AY$3:$BI$135, 2)</f>
        <v>-0.005886491681</v>
      </c>
      <c r="C35" s="4">
        <f>0.2*vlookup($A35, 'Idiosyncratic Volatility'!$BE$84:$BO$660, column())+0.2*vlookup($A35, Value!$AZ$3:$BJ$134, column())+0.2*vlookup($A35, Monthly_mean!$AZ$3:$BJ$134, column())+0.2*vlookup($A35, MaxDD!$AZ$3:$BJ$134, column())+0.2*vlookup($A35, 'CDaR Factor Calculation'!$AY$3:$BI$135, column())</f>
        <v>-0.007021622478</v>
      </c>
      <c r="D35" s="4">
        <f>0.2*vlookup($A35, 'Idiosyncratic Volatility'!$BE$84:$BO$660, column())+0.2*vlookup($A35, Value!$AZ$3:$BJ$134, column())+0.2*vlookup($A35, Monthly_mean!$AZ$3:$BJ$134, column())+0.2*vlookup($A35, MaxDD!$AZ$3:$BJ$134, column())+0.2*vlookup($A35, 'CDaR Factor Calculation'!$AY$3:$BI$135, column())</f>
        <v>-0.01122030651</v>
      </c>
      <c r="E35" s="4">
        <f>0.2*vlookup($A35, 'Idiosyncratic Volatility'!$BE$84:$BO$660, column())+0.2*vlookup($A35, Value!$AZ$3:$BJ$134, column())+0.2*vlookup($A35, Monthly_mean!$AZ$3:$BJ$134, column())+0.2*vlookup($A35, MaxDD!$AZ$3:$BJ$134, column())+0.2*vlookup($A35, 'CDaR Factor Calculation'!$AY$3:$BI$135, column())</f>
        <v>0.01559983624</v>
      </c>
      <c r="F35" s="4">
        <f>0.2*vlookup($A35, 'Idiosyncratic Volatility'!$BE$84:$BO$660, column())+0.2*vlookup($A35, Value!$AZ$3:$BJ$134, column())+0.2*vlookup($A35, Monthly_mean!$AZ$3:$BJ$134, column())+0.2*vlookup($A35, MaxDD!$AZ$3:$BJ$134, column())+0.2*vlookup($A35, 'CDaR Factor Calculation'!$AY$3:$BI$135, column())</f>
        <v>0.006291386654</v>
      </c>
      <c r="G35" s="4">
        <f>0.2*vlookup($A35, 'Idiosyncratic Volatility'!$BE$84:$BO$660, column())+0.2*vlookup($A35, Value!$AZ$3:$BJ$134, column())+0.2*vlookup($A35, Monthly_mean!$AZ$3:$BJ$134, column())+0.2*vlookup($A35, MaxDD!$AZ$3:$BJ$134, column())+0.2*vlookup($A35, 'CDaR Factor Calculation'!$AY$3:$BI$135, column())</f>
        <v>0.03635153736</v>
      </c>
      <c r="H35" s="4">
        <f>0.2*vlookup($A35, 'Idiosyncratic Volatility'!$BE$84:$BO$660, column())+0.2*vlookup($A35, Value!$AZ$3:$BJ$134, column())+0.2*vlookup($A35, Monthly_mean!$AZ$3:$BJ$134, column())+0.2*vlookup($A35, MaxDD!$AZ$3:$BJ$134, column())+0.2*vlookup($A35, 'CDaR Factor Calculation'!$AY$3:$BI$135, column())</f>
        <v>-0.008839194641</v>
      </c>
      <c r="I35" s="4">
        <f>0.2*vlookup($A35, 'Idiosyncratic Volatility'!$BE$84:$BO$660, column())+0.2*vlookup($A35, Value!$AZ$3:$BJ$134, column())+0.2*vlookup($A35, Monthly_mean!$AZ$3:$BJ$134, column())+0.2*vlookup($A35, MaxDD!$AZ$3:$BJ$134, column())+0.2*vlookup($A35, 'CDaR Factor Calculation'!$AY$3:$BI$135, column())</f>
        <v>0.006983016624</v>
      </c>
      <c r="J35" s="4">
        <f>0.2*vlookup($A35, 'Idiosyncratic Volatility'!$BE$84:$BO$660, column())+0.2*vlookup($A35, Value!$AZ$3:$BJ$134, column())+0.2*vlookup($A35, Monthly_mean!$AZ$3:$BJ$134, column())+0.2*vlookup($A35, MaxDD!$AZ$3:$BJ$134, column())+0.2*vlookup($A35, 'CDaR Factor Calculation'!$AY$3:$BI$135, column())</f>
        <v>-0.01221550418</v>
      </c>
      <c r="K35" s="4">
        <f>0.2*vlookup($A35, 'Idiosyncratic Volatility'!$BE$84:$BO$660, column())+0.2*vlookup($A35, Value!$AZ$3:$BJ$134, column())+0.2*vlookup($A35, Monthly_mean!$AZ$3:$BJ$134, column())+0.2*vlookup($A35, MaxDD!$AZ$3:$BJ$134, column())+0.2*vlookup($A35, 'CDaR Factor Calculation'!$AY$3:$BI$135, column())</f>
        <v>-0.02004265739</v>
      </c>
      <c r="L35" s="8"/>
      <c r="M35" s="2">
        <v>42277.0</v>
      </c>
      <c r="N35" s="7">
        <v>-0.0329</v>
      </c>
      <c r="O35" s="7">
        <v>-0.0398</v>
      </c>
      <c r="P35" s="7">
        <v>-0.0376</v>
      </c>
      <c r="Q35" s="7">
        <v>-0.0582</v>
      </c>
      <c r="R35" s="7">
        <v>-0.0262</v>
      </c>
      <c r="S35" s="7">
        <v>-0.0779</v>
      </c>
      <c r="T35" s="7">
        <v>-0.0441</v>
      </c>
      <c r="U35" s="7">
        <v>-0.0724</v>
      </c>
      <c r="V35" s="7">
        <v>-0.0299</v>
      </c>
      <c r="W35" s="7">
        <v>-0.027</v>
      </c>
      <c r="X35" s="8"/>
      <c r="Z35" s="4">
        <f t="array" ref="Z35">SQRT(MMULT(MMULT(B35:K35,MMULT(TRANSPOSE(ER!B515:K550-ER!M550:V550),ER!B515:K550-ER!M550:V550)/3),TRANSPOSE(B35:K35)))</f>
        <v>0.005753223972</v>
      </c>
      <c r="AA35" s="8"/>
      <c r="AB35" s="2">
        <v>42277.0</v>
      </c>
      <c r="AC35" s="4">
        <f t="shared" ref="AC35:AL35" si="68">B35*0.01/$Z35</f>
        <v>-0.01023164005</v>
      </c>
      <c r="AD35" s="4">
        <f t="shared" si="68"/>
        <v>-0.01220467431</v>
      </c>
      <c r="AE35" s="4">
        <f t="shared" si="68"/>
        <v>-0.01950264159</v>
      </c>
      <c r="AF35" s="4">
        <f t="shared" si="68"/>
        <v>0.02711494689</v>
      </c>
      <c r="AG35" s="4">
        <f t="shared" si="68"/>
        <v>0.01093541062</v>
      </c>
      <c r="AH35" s="4">
        <f t="shared" si="68"/>
        <v>0.06318463793</v>
      </c>
      <c r="AI35" s="4">
        <f t="shared" si="68"/>
        <v>-0.01536389802</v>
      </c>
      <c r="AJ35" s="4">
        <f t="shared" si="68"/>
        <v>0.01213757131</v>
      </c>
      <c r="AK35" s="4">
        <f t="shared" si="68"/>
        <v>-0.02123245025</v>
      </c>
      <c r="AL35" s="4">
        <f t="shared" si="68"/>
        <v>-0.03483726253</v>
      </c>
      <c r="AM35" s="8"/>
      <c r="AN35" s="17">
        <f t="shared" ref="AN35:AW35" si="69">(AC34 * (1 + N35)) / (SUMPRODUCT($AC34:$AL34, $N35:$W35) + 1)</f>
        <v>0.0101430666</v>
      </c>
      <c r="AO35" s="17">
        <f t="shared" si="69"/>
        <v>-0.03809639156</v>
      </c>
      <c r="AP35" s="17">
        <f t="shared" si="69"/>
        <v>0.003652472359</v>
      </c>
      <c r="AQ35" s="17">
        <f t="shared" si="69"/>
        <v>0.04898812229</v>
      </c>
      <c r="AR35" s="17">
        <f t="shared" si="69"/>
        <v>0.0228117966</v>
      </c>
      <c r="AS35" s="17">
        <f t="shared" si="69"/>
        <v>0.02719160485</v>
      </c>
      <c r="AT35" s="17">
        <f t="shared" si="69"/>
        <v>-0.01629230996</v>
      </c>
      <c r="AU35" s="17">
        <f t="shared" si="69"/>
        <v>0.01204747691</v>
      </c>
      <c r="AV35" s="17">
        <f t="shared" si="69"/>
        <v>-0.01866930341</v>
      </c>
      <c r="AW35" s="17">
        <f t="shared" si="69"/>
        <v>-0.05471830155</v>
      </c>
      <c r="AX35" s="19"/>
      <c r="AY35" s="20">
        <f t="array" ref="AY35">SUM(ABS(AC35:AL35 - AN35:AW35))
</f>
        <v>0.1626268245</v>
      </c>
      <c r="AZ35" s="19"/>
      <c r="BA35" s="2">
        <v>42277.0</v>
      </c>
      <c r="BB35" s="4">
        <f t="shared" si="7"/>
        <v>-0.00293313827</v>
      </c>
      <c r="BC35" s="4">
        <f t="shared" si="8"/>
        <v>1.021444565</v>
      </c>
      <c r="BK35" s="4">
        <f t="shared" si="9"/>
        <v>1.024449417</v>
      </c>
      <c r="BL35" s="4">
        <f t="shared" si="4"/>
        <v>-0.00293313827</v>
      </c>
    </row>
    <row r="36">
      <c r="A36" s="2">
        <v>42308.0</v>
      </c>
      <c r="B36" s="4">
        <f>0.2*vlookup($A36, 'Idiosyncratic Volatility'!$BE$84:$BO$660, 2)+0.2*vlookup($A36, Value!$AZ$3:$BJ$134, 2)+0.2*vlookup($A36, Monthly_mean!$AZ$3:$BJ$134, 2)+0.2*vlookup($A36, MaxDD!$AZ$3:$BJ$134, 2)+0.2*vlookup($A36, 'CDaR Factor Calculation'!$AY$3:$BI$135, 2)</f>
        <v>0.007545226773</v>
      </c>
      <c r="C36" s="4">
        <f>0.2*vlookup($A36, 'Idiosyncratic Volatility'!$BE$84:$BO$660, column())+0.2*vlookup($A36, Value!$AZ$3:$BJ$134, column())+0.2*vlookup($A36, Monthly_mean!$AZ$3:$BJ$134, column())+0.2*vlookup($A36, MaxDD!$AZ$3:$BJ$134, column())+0.2*vlookup($A36, 'CDaR Factor Calculation'!$AY$3:$BI$135, column())</f>
        <v>0.02309766071</v>
      </c>
      <c r="D36" s="4">
        <f>0.2*vlookup($A36, 'Idiosyncratic Volatility'!$BE$84:$BO$660, column())+0.2*vlookup($A36, Value!$AZ$3:$BJ$134, column())+0.2*vlookup($A36, Monthly_mean!$AZ$3:$BJ$134, column())+0.2*vlookup($A36, MaxDD!$AZ$3:$BJ$134, column())+0.2*vlookup($A36, 'CDaR Factor Calculation'!$AY$3:$BI$135, column())</f>
        <v>-0.0157453353</v>
      </c>
      <c r="E36" s="4">
        <f>0.2*vlookup($A36, 'Idiosyncratic Volatility'!$BE$84:$BO$660, column())+0.2*vlookup($A36, Value!$AZ$3:$BJ$134, column())+0.2*vlookup($A36, Monthly_mean!$AZ$3:$BJ$134, column())+0.2*vlookup($A36, MaxDD!$AZ$3:$BJ$134, column())+0.2*vlookup($A36, 'CDaR Factor Calculation'!$AY$3:$BI$135, column())</f>
        <v>0.002182024534</v>
      </c>
      <c r="F36" s="4">
        <f>0.2*vlookup($A36, 'Idiosyncratic Volatility'!$BE$84:$BO$660, column())+0.2*vlookup($A36, Value!$AZ$3:$BJ$134, column())+0.2*vlookup($A36, Monthly_mean!$AZ$3:$BJ$134, column())+0.2*vlookup($A36, MaxDD!$AZ$3:$BJ$134, column())+0.2*vlookup($A36, 'CDaR Factor Calculation'!$AY$3:$BI$135, column())</f>
        <v>0.004575883684</v>
      </c>
      <c r="G36" s="4">
        <f>0.2*vlookup($A36, 'Idiosyncratic Volatility'!$BE$84:$BO$660, column())+0.2*vlookup($A36, Value!$AZ$3:$BJ$134, column())+0.2*vlookup($A36, Monthly_mean!$AZ$3:$BJ$134, column())+0.2*vlookup($A36, MaxDD!$AZ$3:$BJ$134, column())+0.2*vlookup($A36, 'CDaR Factor Calculation'!$AY$3:$BI$135, column())</f>
        <v>0.01615329669</v>
      </c>
      <c r="H36" s="4">
        <f>0.2*vlookup($A36, 'Idiosyncratic Volatility'!$BE$84:$BO$660, column())+0.2*vlookup($A36, Value!$AZ$3:$BJ$134, column())+0.2*vlookup($A36, Monthly_mean!$AZ$3:$BJ$134, column())+0.2*vlookup($A36, MaxDD!$AZ$3:$BJ$134, column())+0.2*vlookup($A36, 'CDaR Factor Calculation'!$AY$3:$BI$135, column())</f>
        <v>-0.02437181979</v>
      </c>
      <c r="I36" s="4">
        <f>0.2*vlookup($A36, 'Idiosyncratic Volatility'!$BE$84:$BO$660, column())+0.2*vlookup($A36, Value!$AZ$3:$BJ$134, column())+0.2*vlookup($A36, Monthly_mean!$AZ$3:$BJ$134, column())+0.2*vlookup($A36, MaxDD!$AZ$3:$BJ$134, column())+0.2*vlookup($A36, 'CDaR Factor Calculation'!$AY$3:$BI$135, column())</f>
        <v>0.01412790915</v>
      </c>
      <c r="J36" s="4">
        <f>0.2*vlookup($A36, 'Idiosyncratic Volatility'!$BE$84:$BO$660, column())+0.2*vlookup($A36, Value!$AZ$3:$BJ$134, column())+0.2*vlookup($A36, Monthly_mean!$AZ$3:$BJ$134, column())+0.2*vlookup($A36, MaxDD!$AZ$3:$BJ$134, column())+0.2*vlookup($A36, 'CDaR Factor Calculation'!$AY$3:$BI$135, column())</f>
        <v>-0.003632656275</v>
      </c>
      <c r="K36" s="4">
        <f>0.2*vlookup($A36, 'Idiosyncratic Volatility'!$BE$84:$BO$660, column())+0.2*vlookup($A36, Value!$AZ$3:$BJ$134, column())+0.2*vlookup($A36, Monthly_mean!$AZ$3:$BJ$134, column())+0.2*vlookup($A36, MaxDD!$AZ$3:$BJ$134, column())+0.2*vlookup($A36, 'CDaR Factor Calculation'!$AY$3:$BI$135, column())</f>
        <v>-0.02393218998</v>
      </c>
      <c r="L36" s="8"/>
      <c r="M36" s="2">
        <v>42308.0</v>
      </c>
      <c r="N36" s="7">
        <v>0.0418</v>
      </c>
      <c r="O36" s="7">
        <v>0.0167</v>
      </c>
      <c r="P36" s="7">
        <v>0.0952</v>
      </c>
      <c r="Q36" s="7">
        <v>0.1178</v>
      </c>
      <c r="R36" s="7">
        <v>0.0562</v>
      </c>
      <c r="S36" s="7">
        <v>0.1093</v>
      </c>
      <c r="T36" s="7">
        <v>0.0918</v>
      </c>
      <c r="U36" s="7">
        <v>0.0827</v>
      </c>
      <c r="V36" s="7">
        <v>0.0523</v>
      </c>
      <c r="W36" s="7">
        <v>0.0821</v>
      </c>
      <c r="X36" s="8"/>
      <c r="Z36" s="4">
        <f t="array" ref="Z36">SQRT(MMULT(MMULT(B36:K36,MMULT(TRANSPOSE(ER!B516:K551-ER!M551:V551),ER!B516:K551-ER!M551:V551)/3),TRANSPOSE(B36:K36)))</f>
        <v>0.004145279219</v>
      </c>
      <c r="AA36" s="8"/>
      <c r="AB36" s="2">
        <v>42308.0</v>
      </c>
      <c r="AC36" s="4">
        <f t="shared" ref="AC36:AL36" si="70">B36*0.01/$Z36</f>
        <v>0.01820197477</v>
      </c>
      <c r="AD36" s="4">
        <f t="shared" si="70"/>
        <v>0.05572039782</v>
      </c>
      <c r="AE36" s="4">
        <f t="shared" si="70"/>
        <v>-0.03798377497</v>
      </c>
      <c r="AF36" s="4">
        <f t="shared" si="70"/>
        <v>0.005263878305</v>
      </c>
      <c r="AG36" s="4">
        <f t="shared" si="70"/>
        <v>0.01103878278</v>
      </c>
      <c r="AH36" s="4">
        <f t="shared" si="70"/>
        <v>0.03896793397</v>
      </c>
      <c r="AI36" s="4">
        <f t="shared" si="70"/>
        <v>-0.05879415718</v>
      </c>
      <c r="AJ36" s="4">
        <f t="shared" si="70"/>
        <v>0.03408192406</v>
      </c>
      <c r="AK36" s="4">
        <f t="shared" si="70"/>
        <v>-0.008763357265</v>
      </c>
      <c r="AL36" s="4">
        <f t="shared" si="70"/>
        <v>-0.0577336018</v>
      </c>
      <c r="AM36" s="8"/>
      <c r="AN36" s="17">
        <f t="shared" ref="AN36:AW36" si="71">(AC35 * (1 + N36)) / (SUMPRODUCT($AC35:$AL35, $N36:$W36) + 1)</f>
        <v>-0.0106184478</v>
      </c>
      <c r="AO36" s="17">
        <f t="shared" si="71"/>
        <v>-0.0123609101</v>
      </c>
      <c r="AP36" s="17">
        <f t="shared" si="71"/>
        <v>-0.02127738759</v>
      </c>
      <c r="AQ36" s="17">
        <f t="shared" si="71"/>
        <v>0.03019286278</v>
      </c>
      <c r="AR36" s="17">
        <f t="shared" si="71"/>
        <v>0.01150569053</v>
      </c>
      <c r="AS36" s="17">
        <f t="shared" si="71"/>
        <v>0.06982194524</v>
      </c>
      <c r="AT36" s="17">
        <f t="shared" si="71"/>
        <v>-0.01670998022</v>
      </c>
      <c r="AU36" s="17">
        <f t="shared" si="71"/>
        <v>0.01309095595</v>
      </c>
      <c r="AV36" s="17">
        <f t="shared" si="71"/>
        <v>-0.02225723009</v>
      </c>
      <c r="AW36" s="17">
        <f t="shared" si="71"/>
        <v>-0.03755284531</v>
      </c>
      <c r="AX36" s="19"/>
      <c r="AY36" s="20">
        <f t="array" ref="AY36">SUM(ABS(AC36:AL36 - AN36:AW36))
</f>
        <v>0.2666077958</v>
      </c>
      <c r="AZ36" s="19"/>
      <c r="BA36" s="2">
        <v>42308.0</v>
      </c>
      <c r="BB36" s="4">
        <f t="shared" si="7"/>
        <v>0.003849414558</v>
      </c>
      <c r="BC36" s="4">
        <f t="shared" si="8"/>
        <v>1.025376529</v>
      </c>
      <c r="BK36" s="4">
        <f t="shared" si="9"/>
        <v>1.025376529</v>
      </c>
      <c r="BL36" s="4">
        <f t="shared" si="4"/>
        <v>0</v>
      </c>
    </row>
    <row r="37">
      <c r="A37" s="2">
        <v>42338.0</v>
      </c>
      <c r="B37" s="4">
        <f>0.2*vlookup($A37, 'Idiosyncratic Volatility'!$BE$84:$BO$660, 2)+0.2*vlookup($A37, Value!$AZ$3:$BJ$134, 2)+0.2*vlookup($A37, Monthly_mean!$AZ$3:$BJ$134, 2)+0.2*vlookup($A37, MaxDD!$AZ$3:$BJ$134, 2)+0.2*vlookup($A37, 'CDaR Factor Calculation'!$AY$3:$BI$135, 2)</f>
        <v>0.02285840391</v>
      </c>
      <c r="C37" s="4">
        <f>0.2*vlookup($A37, 'Idiosyncratic Volatility'!$BE$84:$BO$660, column())+0.2*vlookup($A37, Value!$AZ$3:$BJ$134, column())+0.2*vlookup($A37, Monthly_mean!$AZ$3:$BJ$134, column())+0.2*vlookup($A37, MaxDD!$AZ$3:$BJ$134, column())+0.2*vlookup($A37, 'CDaR Factor Calculation'!$AY$3:$BI$135, column())</f>
        <v>0.008879531813</v>
      </c>
      <c r="D37" s="4">
        <f>0.2*vlookup($A37, 'Idiosyncratic Volatility'!$BE$84:$BO$660, column())+0.2*vlookup($A37, Value!$AZ$3:$BJ$134, column())+0.2*vlookup($A37, Monthly_mean!$AZ$3:$BJ$134, column())+0.2*vlookup($A37, MaxDD!$AZ$3:$BJ$134, column())+0.2*vlookup($A37, 'CDaR Factor Calculation'!$AY$3:$BI$135, column())</f>
        <v>-0.01121710182</v>
      </c>
      <c r="E37" s="4">
        <f>0.2*vlookup($A37, 'Idiosyncratic Volatility'!$BE$84:$BO$660, column())+0.2*vlookup($A37, Value!$AZ$3:$BJ$134, column())+0.2*vlookup($A37, Monthly_mean!$AZ$3:$BJ$134, column())+0.2*vlookup($A37, MaxDD!$AZ$3:$BJ$134, column())+0.2*vlookup($A37, 'CDaR Factor Calculation'!$AY$3:$BI$135, column())</f>
        <v>-0.006125482664</v>
      </c>
      <c r="F37" s="4">
        <f>0.2*vlookup($A37, 'Idiosyncratic Volatility'!$BE$84:$BO$660, column())+0.2*vlookup($A37, Value!$AZ$3:$BJ$134, column())+0.2*vlookup($A37, Monthly_mean!$AZ$3:$BJ$134, column())+0.2*vlookup($A37, MaxDD!$AZ$3:$BJ$134, column())+0.2*vlookup($A37, 'CDaR Factor Calculation'!$AY$3:$BI$135, column())</f>
        <v>0.003559363982</v>
      </c>
      <c r="G37" s="4">
        <f>0.2*vlookup($A37, 'Idiosyncratic Volatility'!$BE$84:$BO$660, column())+0.2*vlookup($A37, Value!$AZ$3:$BJ$134, column())+0.2*vlookup($A37, Monthly_mean!$AZ$3:$BJ$134, column())+0.2*vlookup($A37, MaxDD!$AZ$3:$BJ$134, column())+0.2*vlookup($A37, 'CDaR Factor Calculation'!$AY$3:$BI$135, column())</f>
        <v>-0.002521112335</v>
      </c>
      <c r="H37" s="4">
        <f>0.2*vlookup($A37, 'Idiosyncratic Volatility'!$BE$84:$BO$660, column())+0.2*vlookup($A37, Value!$AZ$3:$BJ$134, column())+0.2*vlookup($A37, Monthly_mean!$AZ$3:$BJ$134, column())+0.2*vlookup($A37, MaxDD!$AZ$3:$BJ$134, column())+0.2*vlookup($A37, 'CDaR Factor Calculation'!$AY$3:$BI$135, column())</f>
        <v>-0.02541211137</v>
      </c>
      <c r="I37" s="4">
        <f>0.2*vlookup($A37, 'Idiosyncratic Volatility'!$BE$84:$BO$660, column())+0.2*vlookup($A37, Value!$AZ$3:$BJ$134, column())+0.2*vlookup($A37, Monthly_mean!$AZ$3:$BJ$134, column())+0.2*vlookup($A37, MaxDD!$AZ$3:$BJ$134, column())+0.2*vlookup($A37, 'CDaR Factor Calculation'!$AY$3:$BI$135, column())</f>
        <v>0.01450867218</v>
      </c>
      <c r="J37" s="4">
        <f>0.2*vlookup($A37, 'Idiosyncratic Volatility'!$BE$84:$BO$660, column())+0.2*vlookup($A37, Value!$AZ$3:$BJ$134, column())+0.2*vlookup($A37, Monthly_mean!$AZ$3:$BJ$134, column())+0.2*vlookup($A37, MaxDD!$AZ$3:$BJ$134, column())+0.2*vlookup($A37, 'CDaR Factor Calculation'!$AY$3:$BI$135, column())</f>
        <v>0.00710515081</v>
      </c>
      <c r="K37" s="4">
        <f>0.2*vlookup($A37, 'Idiosyncratic Volatility'!$BE$84:$BO$660, column())+0.2*vlookup($A37, Value!$AZ$3:$BJ$134, column())+0.2*vlookup($A37, Monthly_mean!$AZ$3:$BJ$134, column())+0.2*vlookup($A37, MaxDD!$AZ$3:$BJ$134, column())+0.2*vlookup($A37, 'CDaR Factor Calculation'!$AY$3:$BI$135, column())</f>
        <v>-0.01163531451</v>
      </c>
      <c r="L37" s="8"/>
      <c r="M37" s="2">
        <v>42338.0</v>
      </c>
      <c r="N37" s="7">
        <v>-0.0072</v>
      </c>
      <c r="O37" s="7">
        <v>-0.0026</v>
      </c>
      <c r="P37" s="7">
        <v>0.015</v>
      </c>
      <c r="Q37" s="7">
        <v>0.046</v>
      </c>
      <c r="R37" s="7">
        <v>0.0125</v>
      </c>
      <c r="S37" s="7">
        <v>0.0114</v>
      </c>
      <c r="T37" s="7">
        <v>0.0262</v>
      </c>
      <c r="U37" s="7">
        <v>0.0084</v>
      </c>
      <c r="V37" s="7">
        <v>0.0025</v>
      </c>
      <c r="W37" s="7">
        <v>0.0028</v>
      </c>
      <c r="X37" s="8"/>
      <c r="Z37" s="4">
        <f t="array" ref="Z37">SQRT(MMULT(MMULT(B37:K37,MMULT(TRANSPOSE(ER!B517:K552-ER!M552:V552),ER!B517:K552-ER!M552:V552)/3),TRANSPOSE(B37:K37)))</f>
        <v>0.004484205966</v>
      </c>
      <c r="AA37" s="8"/>
      <c r="AB37" s="2">
        <v>42338.0</v>
      </c>
      <c r="AC37" s="4">
        <f t="shared" ref="AC37:AL37" si="72">B37*0.01/$Z37</f>
        <v>0.05097536573</v>
      </c>
      <c r="AD37" s="4">
        <f t="shared" si="72"/>
        <v>0.01980179296</v>
      </c>
      <c r="AE37" s="4">
        <f t="shared" si="72"/>
        <v>-0.02501468913</v>
      </c>
      <c r="AF37" s="4">
        <f t="shared" si="72"/>
        <v>-0.01366012781</v>
      </c>
      <c r="AG37" s="4">
        <f t="shared" si="72"/>
        <v>0.007937556859</v>
      </c>
      <c r="AH37" s="4">
        <f t="shared" si="72"/>
        <v>-0.005622204587</v>
      </c>
      <c r="AI37" s="4">
        <f t="shared" si="72"/>
        <v>-0.05667025905</v>
      </c>
      <c r="AJ37" s="4">
        <f t="shared" si="72"/>
        <v>0.03235505303</v>
      </c>
      <c r="AK37" s="4">
        <f t="shared" si="72"/>
        <v>0.01584483599</v>
      </c>
      <c r="AL37" s="4">
        <f t="shared" si="72"/>
        <v>-0.025947324</v>
      </c>
      <c r="AM37" s="8"/>
      <c r="AN37" s="17">
        <f t="shared" ref="AN37:AW37" si="73">(AC36 * (1 + N37)) / (SUMPRODUCT($AC36:$AL36, $N37:$W37) + 1)</f>
        <v>0.01809732468</v>
      </c>
      <c r="AO37" s="17">
        <f t="shared" si="73"/>
        <v>0.05565672837</v>
      </c>
      <c r="AP37" s="17">
        <f t="shared" si="73"/>
        <v>-0.03860986367</v>
      </c>
      <c r="AQ37" s="17">
        <f t="shared" si="73"/>
        <v>0.005514061764</v>
      </c>
      <c r="AR37" s="17">
        <f t="shared" si="73"/>
        <v>0.01119309837</v>
      </c>
      <c r="AS37" s="17">
        <f t="shared" si="73"/>
        <v>0.03946975508</v>
      </c>
      <c r="AT37" s="17">
        <f t="shared" si="73"/>
        <v>-0.0604227213</v>
      </c>
      <c r="AU37" s="17">
        <f t="shared" si="73"/>
        <v>0.03441842897</v>
      </c>
      <c r="AV37" s="17">
        <f t="shared" si="73"/>
        <v>-0.008798102155</v>
      </c>
      <c r="AW37" s="17">
        <f t="shared" si="73"/>
        <v>-0.05797984892</v>
      </c>
      <c r="AX37" s="19"/>
      <c r="AY37" s="20">
        <f t="array" ref="AY37">SUM(ABS(AC37:AL37 - AN37:AW37))
</f>
        <v>0.212341143</v>
      </c>
      <c r="AZ37" s="19"/>
      <c r="BA37" s="2">
        <v>42338.0</v>
      </c>
      <c r="BB37" s="4">
        <f t="shared" si="7"/>
        <v>-0.001459007477</v>
      </c>
      <c r="BC37" s="4">
        <f t="shared" si="8"/>
        <v>1.023880497</v>
      </c>
      <c r="BK37" s="4">
        <f t="shared" si="9"/>
        <v>1.025376529</v>
      </c>
      <c r="BL37" s="4">
        <f t="shared" si="4"/>
        <v>-0.001459007477</v>
      </c>
    </row>
    <row r="38">
      <c r="A38" s="2">
        <v>42369.0</v>
      </c>
      <c r="B38" s="4">
        <f>0.2*vlookup($A38, 'Idiosyncratic Volatility'!$BE$84:$BO$660, 2)+0.2*vlookup($A38, Value!$AZ$3:$BJ$134, 2)+0.2*vlookup($A38, Monthly_mean!$AZ$3:$BJ$134, 2)+0.2*vlookup($A38, MaxDD!$AZ$3:$BJ$134, 2)+0.2*vlookup($A38, 'CDaR Factor Calculation'!$AY$3:$BI$135, 2)</f>
        <v>-0.007607837446</v>
      </c>
      <c r="C38" s="4">
        <f>0.2*vlookup($A38, 'Idiosyncratic Volatility'!$BE$84:$BO$660, column())+0.2*vlookup($A38, Value!$AZ$3:$BJ$134, column())+0.2*vlookup($A38, Monthly_mean!$AZ$3:$BJ$134, column())+0.2*vlookup($A38, MaxDD!$AZ$3:$BJ$134, column())+0.2*vlookup($A38, 'CDaR Factor Calculation'!$AY$3:$BI$135, column())</f>
        <v>-0.005652051602</v>
      </c>
      <c r="D38" s="4">
        <f>0.2*vlookup($A38, 'Idiosyncratic Volatility'!$BE$84:$BO$660, column())+0.2*vlookup($A38, Value!$AZ$3:$BJ$134, column())+0.2*vlookup($A38, Monthly_mean!$AZ$3:$BJ$134, column())+0.2*vlookup($A38, MaxDD!$AZ$3:$BJ$134, column())+0.2*vlookup($A38, 'CDaR Factor Calculation'!$AY$3:$BI$135, column())</f>
        <v>-0.01008604965</v>
      </c>
      <c r="E38" s="4">
        <f>0.2*vlookup($A38, 'Idiosyncratic Volatility'!$BE$84:$BO$660, column())+0.2*vlookup($A38, Value!$AZ$3:$BJ$134, column())+0.2*vlookup($A38, Monthly_mean!$AZ$3:$BJ$134, column())+0.2*vlookup($A38, MaxDD!$AZ$3:$BJ$134, column())+0.2*vlookup($A38, 'CDaR Factor Calculation'!$AY$3:$BI$135, column())</f>
        <v>0.01456656795</v>
      </c>
      <c r="F38" s="4">
        <f>0.2*vlookup($A38, 'Idiosyncratic Volatility'!$BE$84:$BO$660, column())+0.2*vlookup($A38, Value!$AZ$3:$BJ$134, column())+0.2*vlookup($A38, Monthly_mean!$AZ$3:$BJ$134, column())+0.2*vlookup($A38, MaxDD!$AZ$3:$BJ$134, column())+0.2*vlookup($A38, 'CDaR Factor Calculation'!$AY$3:$BI$135, column())</f>
        <v>0.01457324002</v>
      </c>
      <c r="G38" s="4">
        <f>0.2*vlookup($A38, 'Idiosyncratic Volatility'!$BE$84:$BO$660, column())+0.2*vlookup($A38, Value!$AZ$3:$BJ$134, column())+0.2*vlookup($A38, Monthly_mean!$AZ$3:$BJ$134, column())+0.2*vlookup($A38, MaxDD!$AZ$3:$BJ$134, column())+0.2*vlookup($A38, 'CDaR Factor Calculation'!$AY$3:$BI$135, column())</f>
        <v>0.00240647347</v>
      </c>
      <c r="H38" s="4">
        <f>0.2*vlookup($A38, 'Idiosyncratic Volatility'!$BE$84:$BO$660, column())+0.2*vlookup($A38, Value!$AZ$3:$BJ$134, column())+0.2*vlookup($A38, Monthly_mean!$AZ$3:$BJ$134, column())+0.2*vlookup($A38, MaxDD!$AZ$3:$BJ$134, column())+0.2*vlookup($A38, 'CDaR Factor Calculation'!$AY$3:$BI$135, column())</f>
        <v>-0.006088559436</v>
      </c>
      <c r="I38" s="4">
        <f>0.2*vlookup($A38, 'Idiosyncratic Volatility'!$BE$84:$BO$660, column())+0.2*vlookup($A38, Value!$AZ$3:$BJ$134, column())+0.2*vlookup($A38, Monthly_mean!$AZ$3:$BJ$134, column())+0.2*vlookup($A38, MaxDD!$AZ$3:$BJ$134, column())+0.2*vlookup($A38, 'CDaR Factor Calculation'!$AY$3:$BI$135, column())</f>
        <v>0.02644596758</v>
      </c>
      <c r="J38" s="4">
        <f>0.2*vlookup($A38, 'Idiosyncratic Volatility'!$BE$84:$BO$660, column())+0.2*vlookup($A38, Value!$AZ$3:$BJ$134, column())+0.2*vlookup($A38, Monthly_mean!$AZ$3:$BJ$134, column())+0.2*vlookup($A38, MaxDD!$AZ$3:$BJ$134, column())+0.2*vlookup($A38, 'CDaR Factor Calculation'!$AY$3:$BI$135, column())</f>
        <v>0.002655341024</v>
      </c>
      <c r="K38" s="4">
        <f>0.2*vlookup($A38, 'Idiosyncratic Volatility'!$BE$84:$BO$660, column())+0.2*vlookup($A38, Value!$AZ$3:$BJ$134, column())+0.2*vlookup($A38, Monthly_mean!$AZ$3:$BJ$134, column())+0.2*vlookup($A38, MaxDD!$AZ$3:$BJ$134, column())+0.2*vlookup($A38, 'CDaR Factor Calculation'!$AY$3:$BI$135, column())</f>
        <v>-0.0312130921</v>
      </c>
      <c r="L38" s="8"/>
      <c r="M38" s="2">
        <v>42369.0</v>
      </c>
      <c r="N38" s="7">
        <v>0.0262</v>
      </c>
      <c r="O38" s="7">
        <v>-0.0304</v>
      </c>
      <c r="P38" s="7">
        <v>-0.0602</v>
      </c>
      <c r="Q38" s="7">
        <v>-0.0535</v>
      </c>
      <c r="R38" s="7">
        <v>-0.0613</v>
      </c>
      <c r="S38" s="7">
        <v>-0.0209</v>
      </c>
      <c r="T38" s="7">
        <v>-0.0529</v>
      </c>
      <c r="U38" s="7">
        <v>-0.0828</v>
      </c>
      <c r="V38" s="7">
        <v>-0.0187</v>
      </c>
      <c r="W38" s="7">
        <v>-0.0173</v>
      </c>
      <c r="X38" s="8"/>
      <c r="Z38" s="4">
        <f t="array" ref="Z38">SQRT(MMULT(MMULT(B38:K38,MMULT(TRANSPOSE(ER!B518:K553-ER!M553:V553),ER!B518:K553-ER!M553:V553)/3),TRANSPOSE(B38:K38)))</f>
        <v>0.005351442914</v>
      </c>
      <c r="AA38" s="8"/>
      <c r="AB38" s="2">
        <v>42369.0</v>
      </c>
      <c r="AC38" s="4">
        <f t="shared" ref="AC38:AL38" si="74">B38*0.01/$Z38</f>
        <v>-0.01421642269</v>
      </c>
      <c r="AD38" s="4">
        <f t="shared" si="74"/>
        <v>-0.0105617339</v>
      </c>
      <c r="AE38" s="4">
        <f t="shared" si="74"/>
        <v>-0.01884734606</v>
      </c>
      <c r="AF38" s="4">
        <f t="shared" si="74"/>
        <v>0.02721988851</v>
      </c>
      <c r="AG38" s="4">
        <f t="shared" si="74"/>
        <v>0.0272323563</v>
      </c>
      <c r="AH38" s="4">
        <f t="shared" si="74"/>
        <v>0.00449686843</v>
      </c>
      <c r="AI38" s="4">
        <f t="shared" si="74"/>
        <v>-0.0113774164</v>
      </c>
      <c r="AJ38" s="4">
        <f t="shared" si="74"/>
        <v>0.04941838679</v>
      </c>
      <c r="AK38" s="4">
        <f t="shared" si="74"/>
        <v>0.004961916005</v>
      </c>
      <c r="AL38" s="4">
        <f t="shared" si="74"/>
        <v>-0.05832649737</v>
      </c>
      <c r="AM38" s="8"/>
      <c r="AN38" s="17">
        <f t="shared" ref="AN38:AW38" si="75">(AC37 * (1 + N38)) / (SUMPRODUCT($AC37:$AL37, $N38:$W38) + 1)</f>
        <v>0.05215067892</v>
      </c>
      <c r="AO38" s="17">
        <f t="shared" si="75"/>
        <v>0.01914100462</v>
      </c>
      <c r="AP38" s="17">
        <f t="shared" si="75"/>
        <v>-0.02343679151</v>
      </c>
      <c r="AQ38" s="17">
        <f t="shared" si="75"/>
        <v>-0.01288970527</v>
      </c>
      <c r="AR38" s="17">
        <f t="shared" si="75"/>
        <v>0.0074281604</v>
      </c>
      <c r="AS38" s="17">
        <f t="shared" si="75"/>
        <v>-0.005487838241</v>
      </c>
      <c r="AT38" s="17">
        <f t="shared" si="75"/>
        <v>-0.05350799039</v>
      </c>
      <c r="AU38" s="17">
        <f t="shared" si="75"/>
        <v>0.02958514948</v>
      </c>
      <c r="AV38" s="17">
        <f t="shared" si="75"/>
        <v>0.01550090851</v>
      </c>
      <c r="AW38" s="17">
        <f t="shared" si="75"/>
        <v>-0.02542032723</v>
      </c>
      <c r="AX38" s="19"/>
      <c r="AY38" s="20">
        <f t="array" ref="AY38">SUM(ABS(AC38:AL38 - AN38:AW38))
</f>
        <v>0.2759667559</v>
      </c>
      <c r="AZ38" s="19"/>
      <c r="BA38" s="2">
        <v>42369.0</v>
      </c>
      <c r="BB38" s="4">
        <f t="shared" si="7"/>
        <v>0.003072661625</v>
      </c>
      <c r="BC38" s="4">
        <f t="shared" si="8"/>
        <v>1.027026535</v>
      </c>
      <c r="BK38" s="4">
        <f t="shared" si="9"/>
        <v>1.027026535</v>
      </c>
      <c r="BL38" s="4">
        <f t="shared" si="4"/>
        <v>0</v>
      </c>
    </row>
    <row r="39">
      <c r="A39" s="2">
        <v>42400.0</v>
      </c>
      <c r="B39" s="4">
        <f>0.2*vlookup($A39, 'Idiosyncratic Volatility'!$BE$84:$BO$660, 2)+0.2*vlookup($A39, Value!$AZ$3:$BJ$134, 2)+0.2*vlookup($A39, Monthly_mean!$AZ$3:$BJ$134, 2)+0.2*vlookup($A39, MaxDD!$AZ$3:$BJ$134, 2)+0.2*vlookup($A39, 'CDaR Factor Calculation'!$AY$3:$BI$135, 2)</f>
        <v>-0.002921271621</v>
      </c>
      <c r="C39" s="4">
        <f>0.2*vlookup($A39, 'Idiosyncratic Volatility'!$BE$84:$BO$660, column())+0.2*vlookup($A39, Value!$AZ$3:$BJ$134, column())+0.2*vlookup($A39, Monthly_mean!$AZ$3:$BJ$134, column())+0.2*vlookup($A39, MaxDD!$AZ$3:$BJ$134, column())+0.2*vlookup($A39, 'CDaR Factor Calculation'!$AY$3:$BI$135, column())</f>
        <v>-0.01668728547</v>
      </c>
      <c r="D39" s="4">
        <f>0.2*vlookup($A39, 'Idiosyncratic Volatility'!$BE$84:$BO$660, column())+0.2*vlookup($A39, Value!$AZ$3:$BJ$134, column())+0.2*vlookup($A39, Monthly_mean!$AZ$3:$BJ$134, column())+0.2*vlookup($A39, MaxDD!$AZ$3:$BJ$134, column())+0.2*vlookup($A39, 'CDaR Factor Calculation'!$AY$3:$BI$135, column())</f>
        <v>-0.02069163565</v>
      </c>
      <c r="E39" s="4">
        <f>0.2*vlookup($A39, 'Idiosyncratic Volatility'!$BE$84:$BO$660, column())+0.2*vlookup($A39, Value!$AZ$3:$BJ$134, column())+0.2*vlookup($A39, Monthly_mean!$AZ$3:$BJ$134, column())+0.2*vlookup($A39, MaxDD!$AZ$3:$BJ$134, column())+0.2*vlookup($A39, 'CDaR Factor Calculation'!$AY$3:$BI$135, column())</f>
        <v>0.01745540937</v>
      </c>
      <c r="F39" s="4">
        <f>0.2*vlookup($A39, 'Idiosyncratic Volatility'!$BE$84:$BO$660, column())+0.2*vlookup($A39, Value!$AZ$3:$BJ$134, column())+0.2*vlookup($A39, Monthly_mean!$AZ$3:$BJ$134, column())+0.2*vlookup($A39, MaxDD!$AZ$3:$BJ$134, column())+0.2*vlookup($A39, 'CDaR Factor Calculation'!$AY$3:$BI$135, column())</f>
        <v>0.0225925812</v>
      </c>
      <c r="G39" s="4">
        <f>0.2*vlookup($A39, 'Idiosyncratic Volatility'!$BE$84:$BO$660, column())+0.2*vlookup($A39, Value!$AZ$3:$BJ$134, column())+0.2*vlookup($A39, Monthly_mean!$AZ$3:$BJ$134, column())+0.2*vlookup($A39, MaxDD!$AZ$3:$BJ$134, column())+0.2*vlookup($A39, 'CDaR Factor Calculation'!$AY$3:$BI$135, column())</f>
        <v>0.02100038615</v>
      </c>
      <c r="H39" s="4">
        <f>0.2*vlookup($A39, 'Idiosyncratic Volatility'!$BE$84:$BO$660, column())+0.2*vlookup($A39, Value!$AZ$3:$BJ$134, column())+0.2*vlookup($A39, Monthly_mean!$AZ$3:$BJ$134, column())+0.2*vlookup($A39, MaxDD!$AZ$3:$BJ$134, column())+0.2*vlookup($A39, 'CDaR Factor Calculation'!$AY$3:$BI$135, column())</f>
        <v>-0.01730993078</v>
      </c>
      <c r="I39" s="4">
        <f>0.2*vlookup($A39, 'Idiosyncratic Volatility'!$BE$84:$BO$660, column())+0.2*vlookup($A39, Value!$AZ$3:$BJ$134, column())+0.2*vlookup($A39, Monthly_mean!$AZ$3:$BJ$134, column())+0.2*vlookup($A39, MaxDD!$AZ$3:$BJ$134, column())+0.2*vlookup($A39, 'CDaR Factor Calculation'!$AY$3:$BI$135, column())</f>
        <v>0.02377259571</v>
      </c>
      <c r="J39" s="4">
        <f>0.2*vlookup($A39, 'Idiosyncratic Volatility'!$BE$84:$BO$660, column())+0.2*vlookup($A39, Value!$AZ$3:$BJ$134, column())+0.2*vlookup($A39, Monthly_mean!$AZ$3:$BJ$134, column())+0.2*vlookup($A39, MaxDD!$AZ$3:$BJ$134, column())+0.2*vlookup($A39, 'CDaR Factor Calculation'!$AY$3:$BI$135, column())</f>
        <v>-0.01601265432</v>
      </c>
      <c r="K39" s="4">
        <f>0.2*vlookup($A39, 'Idiosyncratic Volatility'!$BE$84:$BO$660, column())+0.2*vlookup($A39, Value!$AZ$3:$BJ$134, column())+0.2*vlookup($A39, Monthly_mean!$AZ$3:$BJ$134, column())+0.2*vlookup($A39, MaxDD!$AZ$3:$BJ$134, column())+0.2*vlookup($A39, 'CDaR Factor Calculation'!$AY$3:$BI$135, column())</f>
        <v>-0.0111981946</v>
      </c>
      <c r="L39" s="8"/>
      <c r="M39" s="2">
        <v>42400.0</v>
      </c>
      <c r="N39" s="7">
        <v>-0.0592</v>
      </c>
      <c r="O39" s="7">
        <v>-0.0124</v>
      </c>
      <c r="P39" s="7">
        <v>-0.0418</v>
      </c>
      <c r="Q39" s="7">
        <v>-0.0857</v>
      </c>
      <c r="R39" s="7">
        <v>-0.1322</v>
      </c>
      <c r="S39" s="7">
        <v>-0.0764</v>
      </c>
      <c r="T39" s="7">
        <v>-0.0243</v>
      </c>
      <c r="U39" s="7">
        <v>-0.0746</v>
      </c>
      <c r="V39" s="7">
        <v>-0.0236</v>
      </c>
      <c r="W39" s="7">
        <v>-0.0535</v>
      </c>
      <c r="X39" s="8"/>
      <c r="Z39" s="4">
        <f t="array" ref="Z39">SQRT(MMULT(MMULT(B39:K39,MMULT(TRANSPOSE(ER!B519:K554-ER!M554:V554),ER!B519:K554-ER!M554:V554)/3),TRANSPOSE(B39:K39)))</f>
        <v>0.006990816685</v>
      </c>
      <c r="AA39" s="8"/>
      <c r="AB39" s="2">
        <v>42400.0</v>
      </c>
      <c r="AC39" s="4">
        <f t="shared" ref="AC39:AL39" si="76">B39*0.01/$Z39</f>
        <v>-0.004178727253</v>
      </c>
      <c r="AD39" s="4">
        <f t="shared" si="76"/>
        <v>-0.02387029474</v>
      </c>
      <c r="AE39" s="4">
        <f t="shared" si="76"/>
        <v>-0.02959830958</v>
      </c>
      <c r="AF39" s="4">
        <f t="shared" si="76"/>
        <v>0.02496905607</v>
      </c>
      <c r="AG39" s="4">
        <f t="shared" si="76"/>
        <v>0.03231751342</v>
      </c>
      <c r="AH39" s="4">
        <f t="shared" si="76"/>
        <v>0.03003996113</v>
      </c>
      <c r="AI39" s="4">
        <f t="shared" si="76"/>
        <v>-0.0247609565</v>
      </c>
      <c r="AJ39" s="4">
        <f t="shared" si="76"/>
        <v>0.03400546286</v>
      </c>
      <c r="AK39" s="4">
        <f t="shared" si="76"/>
        <v>-0.02290526993</v>
      </c>
      <c r="AL39" s="4">
        <f t="shared" si="76"/>
        <v>-0.01601843547</v>
      </c>
      <c r="AM39" s="8"/>
      <c r="AN39" s="17">
        <f t="shared" ref="AN39:AW39" si="77">(AC38 * (1 + N39)) / (SUMPRODUCT($AC38:$AL38, $N39:$W39) + 1)</f>
        <v>-0.01344097771</v>
      </c>
      <c r="AO39" s="17">
        <f t="shared" si="77"/>
        <v>-0.01048237101</v>
      </c>
      <c r="AP39" s="17">
        <f t="shared" si="77"/>
        <v>-0.01814887025</v>
      </c>
      <c r="AQ39" s="17">
        <f t="shared" si="77"/>
        <v>0.02501026459</v>
      </c>
      <c r="AR39" s="17">
        <f t="shared" si="77"/>
        <v>0.02374915112</v>
      </c>
      <c r="AS39" s="17">
        <f t="shared" si="77"/>
        <v>0.004173854734</v>
      </c>
      <c r="AT39" s="17">
        <f t="shared" si="77"/>
        <v>-0.01115586326</v>
      </c>
      <c r="AU39" s="17">
        <f t="shared" si="77"/>
        <v>0.04595801726</v>
      </c>
      <c r="AV39" s="17">
        <f t="shared" si="77"/>
        <v>0.004868782831</v>
      </c>
      <c r="AW39" s="17">
        <f t="shared" si="77"/>
        <v>-0.05547914248</v>
      </c>
      <c r="AX39" s="19"/>
      <c r="AY39" s="20">
        <f t="array" ref="AY39">SUM(ABS(AC39:AL39 - AN39:AW39))
</f>
        <v>0.1613676982</v>
      </c>
      <c r="AZ39" s="19"/>
      <c r="BA39" s="2">
        <v>42400.0</v>
      </c>
      <c r="BB39" s="4">
        <f t="shared" si="7"/>
        <v>-0.004922799952</v>
      </c>
      <c r="BC39" s="4">
        <f t="shared" si="8"/>
        <v>1.021970689</v>
      </c>
      <c r="BK39" s="4">
        <f t="shared" si="9"/>
        <v>1.027026535</v>
      </c>
      <c r="BL39" s="4">
        <f t="shared" si="4"/>
        <v>-0.004922799952</v>
      </c>
    </row>
    <row r="40">
      <c r="A40" s="2">
        <v>42429.0</v>
      </c>
      <c r="B40" s="4">
        <f>0.2*vlookup($A40, 'Idiosyncratic Volatility'!$BE$84:$BO$660, 2)+0.2*vlookup($A40, Value!$AZ$3:$BJ$134, 2)+0.2*vlookup($A40, Monthly_mean!$AZ$3:$BJ$134, 2)+0.2*vlookup($A40, MaxDD!$AZ$3:$BJ$134, 2)+0.2*vlookup($A40, 'CDaR Factor Calculation'!$AY$3:$BI$135, 2)</f>
        <v>0.005795958135</v>
      </c>
      <c r="C40" s="4">
        <f>0.2*vlookup($A40, 'Idiosyncratic Volatility'!$BE$84:$BO$660, column())+0.2*vlookup($A40, Value!$AZ$3:$BJ$134, column())+0.2*vlookup($A40, Monthly_mean!$AZ$3:$BJ$134, column())+0.2*vlookup($A40, MaxDD!$AZ$3:$BJ$134, column())+0.2*vlookup($A40, 'CDaR Factor Calculation'!$AY$3:$BI$135, column())</f>
        <v>-0.01018460934</v>
      </c>
      <c r="D40" s="4">
        <f>0.2*vlookup($A40, 'Idiosyncratic Volatility'!$BE$84:$BO$660, column())+0.2*vlookup($A40, Value!$AZ$3:$BJ$134, column())+0.2*vlookup($A40, Monthly_mean!$AZ$3:$BJ$134, column())+0.2*vlookup($A40, MaxDD!$AZ$3:$BJ$134, column())+0.2*vlookup($A40, 'CDaR Factor Calculation'!$AY$3:$BI$135, column())</f>
        <v>-0.01793518493</v>
      </c>
      <c r="E40" s="4">
        <f>0.2*vlookup($A40, 'Idiosyncratic Volatility'!$BE$84:$BO$660, column())+0.2*vlookup($A40, Value!$AZ$3:$BJ$134, column())+0.2*vlookup($A40, Monthly_mean!$AZ$3:$BJ$134, column())+0.2*vlookup($A40, MaxDD!$AZ$3:$BJ$134, column())+0.2*vlookup($A40, 'CDaR Factor Calculation'!$AY$3:$BI$135, column())</f>
        <v>0.01163724472</v>
      </c>
      <c r="F40" s="4">
        <f>0.2*vlookup($A40, 'Idiosyncratic Volatility'!$BE$84:$BO$660, column())+0.2*vlookup($A40, Value!$AZ$3:$BJ$134, column())+0.2*vlookup($A40, Monthly_mean!$AZ$3:$BJ$134, column())+0.2*vlookup($A40, MaxDD!$AZ$3:$BJ$134, column())+0.2*vlookup($A40, 'CDaR Factor Calculation'!$AY$3:$BI$135, column())</f>
        <v>0.01801747973</v>
      </c>
      <c r="G40" s="4">
        <f>0.2*vlookup($A40, 'Idiosyncratic Volatility'!$BE$84:$BO$660, column())+0.2*vlookup($A40, Value!$AZ$3:$BJ$134, column())+0.2*vlookup($A40, Monthly_mean!$AZ$3:$BJ$134, column())+0.2*vlookup($A40, MaxDD!$AZ$3:$BJ$134, column())+0.2*vlookup($A40, 'CDaR Factor Calculation'!$AY$3:$BI$135, column())</f>
        <v>0.03824510952</v>
      </c>
      <c r="H40" s="4">
        <f>0.2*vlookup($A40, 'Idiosyncratic Volatility'!$BE$84:$BO$660, column())+0.2*vlookup($A40, Value!$AZ$3:$BJ$134, column())+0.2*vlookup($A40, Monthly_mean!$AZ$3:$BJ$134, column())+0.2*vlookup($A40, MaxDD!$AZ$3:$BJ$134, column())+0.2*vlookup($A40, 'CDaR Factor Calculation'!$AY$3:$BI$135, column())</f>
        <v>-0.01540607046</v>
      </c>
      <c r="I40" s="4">
        <f>0.2*vlookup($A40, 'Idiosyncratic Volatility'!$BE$84:$BO$660, column())+0.2*vlookup($A40, Value!$AZ$3:$BJ$134, column())+0.2*vlookup($A40, Monthly_mean!$AZ$3:$BJ$134, column())+0.2*vlookup($A40, MaxDD!$AZ$3:$BJ$134, column())+0.2*vlookup($A40, 'CDaR Factor Calculation'!$AY$3:$BI$135, column())</f>
        <v>0.0116092925</v>
      </c>
      <c r="J40" s="4">
        <f>0.2*vlookup($A40, 'Idiosyncratic Volatility'!$BE$84:$BO$660, column())+0.2*vlookup($A40, Value!$AZ$3:$BJ$134, column())+0.2*vlookup($A40, Monthly_mean!$AZ$3:$BJ$134, column())+0.2*vlookup($A40, MaxDD!$AZ$3:$BJ$134, column())+0.2*vlookup($A40, 'CDaR Factor Calculation'!$AY$3:$BI$135, column())</f>
        <v>-0.01626064365</v>
      </c>
      <c r="K40" s="4">
        <f>0.2*vlookup($A40, 'Idiosyncratic Volatility'!$BE$84:$BO$660, column())+0.2*vlookup($A40, Value!$AZ$3:$BJ$134, column())+0.2*vlookup($A40, Monthly_mean!$AZ$3:$BJ$134, column())+0.2*vlookup($A40, MaxDD!$AZ$3:$BJ$134, column())+0.2*vlookup($A40, 'CDaR Factor Calculation'!$AY$3:$BI$135, column())</f>
        <v>-0.02551857625</v>
      </c>
      <c r="L40" s="8"/>
      <c r="M40" s="2">
        <v>42429.0</v>
      </c>
      <c r="N40" s="7">
        <v>-0.0189</v>
      </c>
      <c r="O40" s="7">
        <v>-8.0E-4</v>
      </c>
      <c r="P40" s="7">
        <v>-0.0149</v>
      </c>
      <c r="Q40" s="7">
        <v>-0.0298</v>
      </c>
      <c r="R40" s="7">
        <v>-0.056</v>
      </c>
      <c r="S40" s="7">
        <v>-0.0932</v>
      </c>
      <c r="T40" s="7">
        <v>-0.0191</v>
      </c>
      <c r="U40" s="7">
        <v>-0.0403</v>
      </c>
      <c r="V40" s="7">
        <v>0.009</v>
      </c>
      <c r="W40" s="7">
        <v>-0.0029</v>
      </c>
      <c r="X40" s="8"/>
      <c r="Z40" s="4">
        <f t="array" ref="Z40">SQRT(MMULT(MMULT(B40:K40,MMULT(TRANSPOSE(ER!B520:K555-ER!M555:V555),ER!B520:K555-ER!M555:V555)/3),TRANSPOSE(B40:K40)))</f>
        <v>0.007506678522</v>
      </c>
      <c r="AA40" s="8"/>
      <c r="AB40" s="2">
        <v>42429.0</v>
      </c>
      <c r="AC40" s="4">
        <f t="shared" ref="AC40:AL40" si="78">B40*0.01/$Z40</f>
        <v>0.007721068802</v>
      </c>
      <c r="AD40" s="4">
        <f t="shared" si="78"/>
        <v>-0.01356739776</v>
      </c>
      <c r="AE40" s="4">
        <f t="shared" si="78"/>
        <v>-0.02389230453</v>
      </c>
      <c r="AF40" s="4">
        <f t="shared" si="78"/>
        <v>0.01550252177</v>
      </c>
      <c r="AG40" s="4">
        <f t="shared" si="78"/>
        <v>0.02400193332</v>
      </c>
      <c r="AH40" s="4">
        <f t="shared" si="78"/>
        <v>0.05094811162</v>
      </c>
      <c r="AI40" s="4">
        <f t="shared" si="78"/>
        <v>-0.02052315203</v>
      </c>
      <c r="AJ40" s="4">
        <f t="shared" si="78"/>
        <v>0.0154652853</v>
      </c>
      <c r="AK40" s="4">
        <f t="shared" si="78"/>
        <v>-0.02166156922</v>
      </c>
      <c r="AL40" s="4">
        <f t="shared" si="78"/>
        <v>-0.03399449726</v>
      </c>
      <c r="AM40" s="8"/>
      <c r="AN40" s="17">
        <f t="shared" ref="AN40:AW40" si="79">(AC39 * (1 + N40)) / (SUMPRODUCT($AC39:$AL39, $N40:$W40) + 1)</f>
        <v>-0.004123963879</v>
      </c>
      <c r="AO40" s="17">
        <f t="shared" si="79"/>
        <v>-0.02399207213</v>
      </c>
      <c r="AP40" s="17">
        <f t="shared" si="79"/>
        <v>-0.02932950807</v>
      </c>
      <c r="AQ40" s="17">
        <f t="shared" si="79"/>
        <v>0.02436805949</v>
      </c>
      <c r="AR40" s="17">
        <f t="shared" si="79"/>
        <v>0.03068792214</v>
      </c>
      <c r="AS40" s="17">
        <f t="shared" si="79"/>
        <v>0.02740112724</v>
      </c>
      <c r="AT40" s="17">
        <f t="shared" si="79"/>
        <v>-0.02443147588</v>
      </c>
      <c r="AU40" s="17">
        <f t="shared" si="79"/>
        <v>0.03282779682</v>
      </c>
      <c r="AV40" s="17">
        <f t="shared" si="79"/>
        <v>-0.02324792158</v>
      </c>
      <c r="AW40" s="17">
        <f t="shared" si="79"/>
        <v>-0.01606631819</v>
      </c>
      <c r="AX40" s="19"/>
      <c r="AY40" s="20">
        <f t="array" ref="AY40">SUM(ABS(AC40:AL40 - AN40:AW40))
</f>
        <v>0.1075907883</v>
      </c>
      <c r="AZ40" s="19"/>
      <c r="BA40" s="2">
        <v>42429.0</v>
      </c>
      <c r="BB40" s="4">
        <f t="shared" si="7"/>
        <v>-0.005871673857</v>
      </c>
      <c r="BC40" s="4">
        <f t="shared" si="8"/>
        <v>1.01597001</v>
      </c>
      <c r="BK40" s="4">
        <f t="shared" si="9"/>
        <v>1.027026535</v>
      </c>
      <c r="BL40" s="4">
        <f t="shared" si="4"/>
        <v>-0.01076556873</v>
      </c>
    </row>
    <row r="41">
      <c r="A41" s="2">
        <v>42460.0</v>
      </c>
      <c r="B41" s="4">
        <f>0.2*vlookup($A41, 'Idiosyncratic Volatility'!$BE$84:$BO$660, 2)+0.2*vlookup($A41, Value!$AZ$3:$BJ$134, 2)+0.2*vlookup($A41, Monthly_mean!$AZ$3:$BJ$134, 2)+0.2*vlookup($A41, MaxDD!$AZ$3:$BJ$134, 2)+0.2*vlookup($A41, 'CDaR Factor Calculation'!$AY$3:$BI$135, 2)</f>
        <v>0.0005616077681</v>
      </c>
      <c r="C41" s="4">
        <f>0.2*vlookup($A41, 'Idiosyncratic Volatility'!$BE$84:$BO$660, column())+0.2*vlookup($A41, Value!$AZ$3:$BJ$134, column())+0.2*vlookup($A41, Monthly_mean!$AZ$3:$BJ$134, column())+0.2*vlookup($A41, MaxDD!$AZ$3:$BJ$134, column())+0.2*vlookup($A41, 'CDaR Factor Calculation'!$AY$3:$BI$135, column())</f>
        <v>-0.007498989427</v>
      </c>
      <c r="D41" s="4">
        <f>0.2*vlookup($A41, 'Idiosyncratic Volatility'!$BE$84:$BO$660, column())+0.2*vlookup($A41, Value!$AZ$3:$BJ$134, column())+0.2*vlookup($A41, Monthly_mean!$AZ$3:$BJ$134, column())+0.2*vlookup($A41, MaxDD!$AZ$3:$BJ$134, column())+0.2*vlookup($A41, 'CDaR Factor Calculation'!$AY$3:$BI$135, column())</f>
        <v>-0.0004919293956</v>
      </c>
      <c r="E41" s="4">
        <f>0.2*vlookup($A41, 'Idiosyncratic Volatility'!$BE$84:$BO$660, column())+0.2*vlookup($A41, Value!$AZ$3:$BJ$134, column())+0.2*vlookup($A41, Monthly_mean!$AZ$3:$BJ$134, column())+0.2*vlookup($A41, MaxDD!$AZ$3:$BJ$134, column())+0.2*vlookup($A41, 'CDaR Factor Calculation'!$AY$3:$BI$135, column())</f>
        <v>0.01234039682</v>
      </c>
      <c r="F41" s="4">
        <f>0.2*vlookup($A41, 'Idiosyncratic Volatility'!$BE$84:$BO$660, column())+0.2*vlookup($A41, Value!$AZ$3:$BJ$134, column())+0.2*vlookup($A41, Monthly_mean!$AZ$3:$BJ$134, column())+0.2*vlookup($A41, MaxDD!$AZ$3:$BJ$134, column())+0.2*vlookup($A41, 'CDaR Factor Calculation'!$AY$3:$BI$135, column())</f>
        <v>0.02084207248</v>
      </c>
      <c r="G41" s="4">
        <f>0.2*vlookup($A41, 'Idiosyncratic Volatility'!$BE$84:$BO$660, column())+0.2*vlookup($A41, Value!$AZ$3:$BJ$134, column())+0.2*vlookup($A41, Monthly_mean!$AZ$3:$BJ$134, column())+0.2*vlookup($A41, MaxDD!$AZ$3:$BJ$134, column())+0.2*vlookup($A41, 'CDaR Factor Calculation'!$AY$3:$BI$135, column())</f>
        <v>0.02376375522</v>
      </c>
      <c r="H41" s="4">
        <f>0.2*vlookup($A41, 'Idiosyncratic Volatility'!$BE$84:$BO$660, column())+0.2*vlookup($A41, Value!$AZ$3:$BJ$134, column())+0.2*vlookup($A41, Monthly_mean!$AZ$3:$BJ$134, column())+0.2*vlookup($A41, MaxDD!$AZ$3:$BJ$134, column())+0.2*vlookup($A41, 'CDaR Factor Calculation'!$AY$3:$BI$135, column())</f>
        <v>-0.01878758565</v>
      </c>
      <c r="I41" s="4">
        <f>0.2*vlookup($A41, 'Idiosyncratic Volatility'!$BE$84:$BO$660, column())+0.2*vlookup($A41, Value!$AZ$3:$BJ$134, column())+0.2*vlookup($A41, Monthly_mean!$AZ$3:$BJ$134, column())+0.2*vlookup($A41, MaxDD!$AZ$3:$BJ$134, column())+0.2*vlookup($A41, 'CDaR Factor Calculation'!$AY$3:$BI$135, column())</f>
        <v>0.02389868869</v>
      </c>
      <c r="J41" s="4">
        <f>0.2*vlookup($A41, 'Idiosyncratic Volatility'!$BE$84:$BO$660, column())+0.2*vlookup($A41, Value!$AZ$3:$BJ$134, column())+0.2*vlookup($A41, Monthly_mean!$AZ$3:$BJ$134, column())+0.2*vlookup($A41, MaxDD!$AZ$3:$BJ$134, column())+0.2*vlookup($A41, 'CDaR Factor Calculation'!$AY$3:$BI$135, column())</f>
        <v>-0.004028934121</v>
      </c>
      <c r="K41" s="4">
        <f>0.2*vlookup($A41, 'Idiosyncratic Volatility'!$BE$84:$BO$660, column())+0.2*vlookup($A41, Value!$AZ$3:$BJ$134, column())+0.2*vlookup($A41, Monthly_mean!$AZ$3:$BJ$134, column())+0.2*vlookup($A41, MaxDD!$AZ$3:$BJ$134, column())+0.2*vlookup($A41, 'CDaR Factor Calculation'!$AY$3:$BI$135, column())</f>
        <v>-0.05059908238</v>
      </c>
      <c r="L41" s="8"/>
      <c r="M41" s="2">
        <v>42460.0</v>
      </c>
      <c r="N41" s="7">
        <v>0.0461</v>
      </c>
      <c r="O41" s="7">
        <v>0.05</v>
      </c>
      <c r="P41" s="7">
        <v>0.0111</v>
      </c>
      <c r="Q41" s="7">
        <v>0.0477</v>
      </c>
      <c r="R41" s="7">
        <v>0.0279</v>
      </c>
      <c r="S41" s="7">
        <v>0.0444</v>
      </c>
      <c r="T41" s="7">
        <v>0.0312</v>
      </c>
      <c r="U41" s="7">
        <v>0.0296</v>
      </c>
      <c r="V41" s="7">
        <v>0.0165</v>
      </c>
      <c r="W41" s="7">
        <v>0.0678</v>
      </c>
      <c r="X41" s="8"/>
      <c r="Z41" s="4">
        <f t="array" ref="Z41">SQRT(MMULT(MMULT(B41:K41,MMULT(TRANSPOSE(ER!B521:K556-ER!M556:V556),ER!B521:K556-ER!M556:V556)/3),TRANSPOSE(B41:K41)))</f>
        <v>0.007495040084</v>
      </c>
      <c r="AA41" s="8"/>
      <c r="AB41" s="2">
        <v>42460.0</v>
      </c>
      <c r="AC41" s="4">
        <f t="shared" ref="AC41:AL41" si="80">B41*0.01/$Z41</f>
        <v>0.00074930589</v>
      </c>
      <c r="AD41" s="4">
        <f t="shared" si="80"/>
        <v>-0.01000526927</v>
      </c>
      <c r="AE41" s="4">
        <f t="shared" si="80"/>
        <v>-0.0006563399129</v>
      </c>
      <c r="AF41" s="4">
        <f t="shared" si="80"/>
        <v>0.01646475093</v>
      </c>
      <c r="AG41" s="4">
        <f t="shared" si="80"/>
        <v>0.0278078199</v>
      </c>
      <c r="AH41" s="4">
        <f t="shared" si="80"/>
        <v>0.03170597483</v>
      </c>
      <c r="AI41" s="4">
        <f t="shared" si="80"/>
        <v>-0.02506669136</v>
      </c>
      <c r="AJ41" s="4">
        <f t="shared" si="80"/>
        <v>0.03188600517</v>
      </c>
      <c r="AK41" s="4">
        <f t="shared" si="80"/>
        <v>-0.005375467077</v>
      </c>
      <c r="AL41" s="4">
        <f t="shared" si="80"/>
        <v>-0.06751008909</v>
      </c>
      <c r="AM41" s="8"/>
      <c r="AN41" s="17">
        <f t="shared" ref="AN41:AW41" si="81">(AC40 * (1 + N41)) / (SUMPRODUCT($AC40:$AL40, $N41:$W41) + 1)</f>
        <v>0.008075081789</v>
      </c>
      <c r="AO41" s="17">
        <f t="shared" si="81"/>
        <v>-0.01424236665</v>
      </c>
      <c r="AP41" s="17">
        <f t="shared" si="81"/>
        <v>-0.02415174181</v>
      </c>
      <c r="AQ41" s="17">
        <f t="shared" si="81"/>
        <v>0.01623811449</v>
      </c>
      <c r="AR41" s="17">
        <f t="shared" si="81"/>
        <v>0.02466569722</v>
      </c>
      <c r="AS41" s="17">
        <f t="shared" si="81"/>
        <v>0.0531975045</v>
      </c>
      <c r="AT41" s="17">
        <f t="shared" si="81"/>
        <v>-0.02115842186</v>
      </c>
      <c r="AU41" s="17">
        <f t="shared" si="81"/>
        <v>0.01591925632</v>
      </c>
      <c r="AV41" s="17">
        <f t="shared" si="81"/>
        <v>-0.02201372836</v>
      </c>
      <c r="AW41" s="17">
        <f t="shared" si="81"/>
        <v>-0.03629065817</v>
      </c>
      <c r="AX41" s="19"/>
      <c r="AY41" s="20">
        <f t="array" ref="AY41">SUM(ABS(AC41:AL41 - AN41:AW41))
</f>
        <v>0.1276512745</v>
      </c>
      <c r="AZ41" s="19"/>
      <c r="BA41" s="2">
        <v>42460.0</v>
      </c>
      <c r="BB41" s="4">
        <f t="shared" si="7"/>
        <v>0.0002387944821</v>
      </c>
      <c r="BC41" s="4">
        <f t="shared" si="8"/>
        <v>1.016212618</v>
      </c>
      <c r="BK41" s="4">
        <f t="shared" si="9"/>
        <v>1.027026535</v>
      </c>
      <c r="BL41" s="4">
        <f t="shared" si="4"/>
        <v>-0.01052934501</v>
      </c>
    </row>
    <row r="42">
      <c r="A42" s="2">
        <v>42490.0</v>
      </c>
      <c r="B42" s="4">
        <f>0.2*vlookup($A42, 'Idiosyncratic Volatility'!$BE$84:$BO$660, 2)+0.2*vlookup($A42, Value!$AZ$3:$BJ$134, 2)+0.2*vlookup($A42, Monthly_mean!$AZ$3:$BJ$134, 2)+0.2*vlookup($A42, MaxDD!$AZ$3:$BJ$134, 2)+0.2*vlookup($A42, 'CDaR Factor Calculation'!$AY$3:$BI$135, 2)</f>
        <v>0.0006887097938</v>
      </c>
      <c r="C42" s="4">
        <f>0.2*vlookup($A42, 'Idiosyncratic Volatility'!$BE$84:$BO$660, column())+0.2*vlookup($A42, Value!$AZ$3:$BJ$134, column())+0.2*vlookup($A42, Monthly_mean!$AZ$3:$BJ$134, column())+0.2*vlookup($A42, MaxDD!$AZ$3:$BJ$134, column())+0.2*vlookup($A42, 'CDaR Factor Calculation'!$AY$3:$BI$135, column())</f>
        <v>-0.009175342503</v>
      </c>
      <c r="D42" s="4">
        <f>0.2*vlookup($A42, 'Idiosyncratic Volatility'!$BE$84:$BO$660, column())+0.2*vlookup($A42, Value!$AZ$3:$BJ$134, column())+0.2*vlookup($A42, Monthly_mean!$AZ$3:$BJ$134, column())+0.2*vlookup($A42, MaxDD!$AZ$3:$BJ$134, column())+0.2*vlookup($A42, 'CDaR Factor Calculation'!$AY$3:$BI$135, column())</f>
        <v>-0.01666196099</v>
      </c>
      <c r="E42" s="4">
        <f>0.2*vlookup($A42, 'Idiosyncratic Volatility'!$BE$84:$BO$660, column())+0.2*vlookup($A42, Value!$AZ$3:$BJ$134, column())+0.2*vlookup($A42, Monthly_mean!$AZ$3:$BJ$134, column())+0.2*vlookup($A42, MaxDD!$AZ$3:$BJ$134, column())+0.2*vlookup($A42, 'CDaR Factor Calculation'!$AY$3:$BI$135, column())</f>
        <v>0.01708661924</v>
      </c>
      <c r="F42" s="4">
        <f>0.2*vlookup($A42, 'Idiosyncratic Volatility'!$BE$84:$BO$660, column())+0.2*vlookup($A42, Value!$AZ$3:$BJ$134, column())+0.2*vlookup($A42, Monthly_mean!$AZ$3:$BJ$134, column())+0.2*vlookup($A42, MaxDD!$AZ$3:$BJ$134, column())+0.2*vlookup($A42, 'CDaR Factor Calculation'!$AY$3:$BI$135, column())</f>
        <v>0.02146463712</v>
      </c>
      <c r="G42" s="4">
        <f>0.2*vlookup($A42, 'Idiosyncratic Volatility'!$BE$84:$BO$660, column())+0.2*vlookup($A42, Value!$AZ$3:$BJ$134, column())+0.2*vlookup($A42, Monthly_mean!$AZ$3:$BJ$134, column())+0.2*vlookup($A42, MaxDD!$AZ$3:$BJ$134, column())+0.2*vlookup($A42, 'CDaR Factor Calculation'!$AY$3:$BI$135, column())</f>
        <v>0.03919237121</v>
      </c>
      <c r="H42" s="4">
        <f>0.2*vlookup($A42, 'Idiosyncratic Volatility'!$BE$84:$BO$660, column())+0.2*vlookup($A42, Value!$AZ$3:$BJ$134, column())+0.2*vlookup($A42, Monthly_mean!$AZ$3:$BJ$134, column())+0.2*vlookup($A42, MaxDD!$AZ$3:$BJ$134, column())+0.2*vlookup($A42, 'CDaR Factor Calculation'!$AY$3:$BI$135, column())</f>
        <v>-0.01279487836</v>
      </c>
      <c r="I42" s="4">
        <f>0.2*vlookup($A42, 'Idiosyncratic Volatility'!$BE$84:$BO$660, column())+0.2*vlookup($A42, Value!$AZ$3:$BJ$134, column())+0.2*vlookup($A42, Monthly_mean!$AZ$3:$BJ$134, column())+0.2*vlookup($A42, MaxDD!$AZ$3:$BJ$134, column())+0.2*vlookup($A42, 'CDaR Factor Calculation'!$AY$3:$BI$135, column())</f>
        <v>0.003234379721</v>
      </c>
      <c r="J42" s="4">
        <f>0.2*vlookup($A42, 'Idiosyncratic Volatility'!$BE$84:$BO$660, column())+0.2*vlookup($A42, Value!$AZ$3:$BJ$134, column())+0.2*vlookup($A42, Monthly_mean!$AZ$3:$BJ$134, column())+0.2*vlookup($A42, MaxDD!$AZ$3:$BJ$134, column())+0.2*vlookup($A42, 'CDaR Factor Calculation'!$AY$3:$BI$135, column())</f>
        <v>-0.02087505949</v>
      </c>
      <c r="K42" s="4">
        <f>0.2*vlookup($A42, 'Idiosyncratic Volatility'!$BE$84:$BO$660, column())+0.2*vlookup($A42, Value!$AZ$3:$BJ$134, column())+0.2*vlookup($A42, Monthly_mean!$AZ$3:$BJ$134, column())+0.2*vlookup($A42, MaxDD!$AZ$3:$BJ$134, column())+0.2*vlookup($A42, 'CDaR Factor Calculation'!$AY$3:$BI$135, column())</f>
        <v>-0.02215947576</v>
      </c>
      <c r="L42" s="8"/>
      <c r="M42" s="2">
        <v>42490.0</v>
      </c>
      <c r="N42" s="7">
        <v>0.0368</v>
      </c>
      <c r="O42" s="7">
        <v>0.0332</v>
      </c>
      <c r="P42" s="7">
        <v>0.013</v>
      </c>
      <c r="Q42" s="7">
        <v>0.0059</v>
      </c>
      <c r="R42" s="7">
        <v>0.0227</v>
      </c>
      <c r="S42" s="7">
        <v>-0.0038</v>
      </c>
      <c r="T42" s="7">
        <v>-0.0042</v>
      </c>
      <c r="U42" s="7">
        <v>0.0464</v>
      </c>
      <c r="V42" s="7">
        <v>0.0151</v>
      </c>
      <c r="W42" s="7">
        <v>0.0046</v>
      </c>
      <c r="X42" s="8"/>
      <c r="Z42" s="4">
        <f t="array" ref="Z42">SQRT(MMULT(MMULT(B42:K42,MMULT(TRANSPOSE(ER!B522:K557-ER!M557:V557),ER!B522:K557-ER!M557:V557)/3),TRANSPOSE(B42:K42)))</f>
        <v>0.006674300587</v>
      </c>
      <c r="AA42" s="8"/>
      <c r="AB42" s="2">
        <v>42490.0</v>
      </c>
      <c r="AC42" s="4">
        <f t="shared" ref="AC42:AL42" si="82">B42*0.01/$Z42</f>
        <v>0.001031883094</v>
      </c>
      <c r="AD42" s="4">
        <f t="shared" si="82"/>
        <v>-0.01374727192</v>
      </c>
      <c r="AE42" s="4">
        <f t="shared" si="82"/>
        <v>-0.0249643551</v>
      </c>
      <c r="AF42" s="4">
        <f t="shared" si="82"/>
        <v>0.02560061391</v>
      </c>
      <c r="AG42" s="4">
        <f t="shared" si="82"/>
        <v>0.0321601295</v>
      </c>
      <c r="AH42" s="4">
        <f t="shared" si="82"/>
        <v>0.05872131574</v>
      </c>
      <c r="AI42" s="4">
        <f t="shared" si="82"/>
        <v>-0.01917036578</v>
      </c>
      <c r="AJ42" s="4">
        <f t="shared" si="82"/>
        <v>0.004846020461</v>
      </c>
      <c r="AK42" s="4">
        <f t="shared" si="82"/>
        <v>-0.03127677457</v>
      </c>
      <c r="AL42" s="4">
        <f t="shared" si="82"/>
        <v>-0.03320119534</v>
      </c>
      <c r="AM42" s="8"/>
      <c r="AN42" s="17">
        <f t="shared" ref="AN42:AW42" si="83">(AC41 * (1 + N42)) / (SUMPRODUCT($AC41:$AL41, $N42:$W42) + 1)</f>
        <v>0.0007757261913</v>
      </c>
      <c r="AO42" s="17">
        <f t="shared" si="83"/>
        <v>-0.01032208661</v>
      </c>
      <c r="AP42" s="17">
        <f t="shared" si="83"/>
        <v>-0.0006638845786</v>
      </c>
      <c r="AQ42" s="17">
        <f t="shared" si="83"/>
        <v>0.01653728814</v>
      </c>
      <c r="AR42" s="17">
        <f t="shared" si="83"/>
        <v>0.02839680754</v>
      </c>
      <c r="AS42" s="17">
        <f t="shared" si="83"/>
        <v>0.03153856782</v>
      </c>
      <c r="AT42" s="17">
        <f t="shared" si="83"/>
        <v>-0.02492432788</v>
      </c>
      <c r="AU42" s="17">
        <f t="shared" si="83"/>
        <v>0.03331594705</v>
      </c>
      <c r="AV42" s="17">
        <f t="shared" si="83"/>
        <v>-0.005448530096</v>
      </c>
      <c r="AW42" s="17">
        <f t="shared" si="83"/>
        <v>-0.06771987924</v>
      </c>
      <c r="AX42" s="19"/>
      <c r="AY42" s="20">
        <f t="array" ref="AY42">SUM(ABS(AC42:AL42 - AN42:AW42))
</f>
        <v>0.1625620254</v>
      </c>
      <c r="AZ42" s="19"/>
      <c r="BA42" s="2">
        <v>42490.0</v>
      </c>
      <c r="BB42" s="4">
        <f t="shared" si="7"/>
        <v>0.001487838717</v>
      </c>
      <c r="BC42" s="4">
        <f t="shared" si="8"/>
        <v>1.017724579</v>
      </c>
      <c r="BK42" s="4">
        <f t="shared" si="9"/>
        <v>1.027026535</v>
      </c>
      <c r="BL42" s="4">
        <f t="shared" si="4"/>
        <v>-0.00905717226</v>
      </c>
    </row>
    <row r="43">
      <c r="A43" s="2">
        <v>42521.0</v>
      </c>
      <c r="B43" s="4">
        <f>0.2*vlookup($A43, 'Idiosyncratic Volatility'!$BE$84:$BO$660, 2)+0.2*vlookup($A43, Value!$AZ$3:$BJ$134, 2)+0.2*vlookup($A43, Monthly_mean!$AZ$3:$BJ$134, 2)+0.2*vlookup($A43, MaxDD!$AZ$3:$BJ$134, 2)+0.2*vlookup($A43, 'CDaR Factor Calculation'!$AY$3:$BI$135, 2)</f>
        <v>0.003905175338</v>
      </c>
      <c r="C43" s="4">
        <f>0.2*vlookup($A43, 'Idiosyncratic Volatility'!$BE$84:$BO$660, column())+0.2*vlookup($A43, Value!$AZ$3:$BJ$134, column())+0.2*vlookup($A43, Monthly_mean!$AZ$3:$BJ$134, column())+0.2*vlookup($A43, MaxDD!$AZ$3:$BJ$134, column())+0.2*vlookup($A43, 'CDaR Factor Calculation'!$AY$3:$BI$135, column())</f>
        <v>-0.008563887927</v>
      </c>
      <c r="D43" s="4">
        <f>0.2*vlookup($A43, 'Idiosyncratic Volatility'!$BE$84:$BO$660, column())+0.2*vlookup($A43, Value!$AZ$3:$BJ$134, column())+0.2*vlookup($A43, Monthly_mean!$AZ$3:$BJ$134, column())+0.2*vlookup($A43, MaxDD!$AZ$3:$BJ$134, column())+0.2*vlookup($A43, 'CDaR Factor Calculation'!$AY$3:$BI$135, column())</f>
        <v>-0.02031100098</v>
      </c>
      <c r="E43" s="4">
        <f>0.2*vlookup($A43, 'Idiosyncratic Volatility'!$BE$84:$BO$660, column())+0.2*vlookup($A43, Value!$AZ$3:$BJ$134, column())+0.2*vlookup($A43, Monthly_mean!$AZ$3:$BJ$134, column())+0.2*vlookup($A43, MaxDD!$AZ$3:$BJ$134, column())+0.2*vlookup($A43, 'CDaR Factor Calculation'!$AY$3:$BI$135, column())</f>
        <v>0.01888922177</v>
      </c>
      <c r="F43" s="4">
        <f>0.2*vlookup($A43, 'Idiosyncratic Volatility'!$BE$84:$BO$660, column())+0.2*vlookup($A43, Value!$AZ$3:$BJ$134, column())+0.2*vlookup($A43, Monthly_mean!$AZ$3:$BJ$134, column())+0.2*vlookup($A43, MaxDD!$AZ$3:$BJ$134, column())+0.2*vlookup($A43, 'CDaR Factor Calculation'!$AY$3:$BI$135, column())</f>
        <v>0.03053479643</v>
      </c>
      <c r="G43" s="4">
        <f>0.2*vlookup($A43, 'Idiosyncratic Volatility'!$BE$84:$BO$660, column())+0.2*vlookup($A43, Value!$AZ$3:$BJ$134, column())+0.2*vlookup($A43, Monthly_mean!$AZ$3:$BJ$134, column())+0.2*vlookup($A43, MaxDD!$AZ$3:$BJ$134, column())+0.2*vlookup($A43, 'CDaR Factor Calculation'!$AY$3:$BI$135, column())</f>
        <v>0.005707404875</v>
      </c>
      <c r="H43" s="4">
        <f>0.2*vlookup($A43, 'Idiosyncratic Volatility'!$BE$84:$BO$660, column())+0.2*vlookup($A43, Value!$AZ$3:$BJ$134, column())+0.2*vlookup($A43, Monthly_mean!$AZ$3:$BJ$134, column())+0.2*vlookup($A43, MaxDD!$AZ$3:$BJ$134, column())+0.2*vlookup($A43, 'CDaR Factor Calculation'!$AY$3:$BI$135, column())</f>
        <v>-0.02769253913</v>
      </c>
      <c r="I43" s="4">
        <f>0.2*vlookup($A43, 'Idiosyncratic Volatility'!$BE$84:$BO$660, column())+0.2*vlookup($A43, Value!$AZ$3:$BJ$134, column())+0.2*vlookup($A43, Monthly_mean!$AZ$3:$BJ$134, column())+0.2*vlookup($A43, MaxDD!$AZ$3:$BJ$134, column())+0.2*vlookup($A43, 'CDaR Factor Calculation'!$AY$3:$BI$135, column())</f>
        <v>0.002097396095</v>
      </c>
      <c r="J43" s="4">
        <f>0.2*vlookup($A43, 'Idiosyncratic Volatility'!$BE$84:$BO$660, column())+0.2*vlookup($A43, Value!$AZ$3:$BJ$134, column())+0.2*vlookup($A43, Monthly_mean!$AZ$3:$BJ$134, column())+0.2*vlookup($A43, MaxDD!$AZ$3:$BJ$134, column())+0.2*vlookup($A43, 'CDaR Factor Calculation'!$AY$3:$BI$135, column())</f>
        <v>-0.01888051875</v>
      </c>
      <c r="K43" s="4">
        <f>0.2*vlookup($A43, 'Idiosyncratic Volatility'!$BE$84:$BO$660, column())+0.2*vlookup($A43, Value!$AZ$3:$BJ$134, column())+0.2*vlookup($A43, Monthly_mean!$AZ$3:$BJ$134, column())+0.2*vlookup($A43, MaxDD!$AZ$3:$BJ$134, column())+0.2*vlookup($A43, 'CDaR Factor Calculation'!$AY$3:$BI$135, column())</f>
        <v>0.01431395228</v>
      </c>
      <c r="L43" s="8"/>
      <c r="M43" s="2">
        <v>42521.0</v>
      </c>
      <c r="N43" s="7">
        <v>0.0282</v>
      </c>
      <c r="O43" s="7">
        <v>0.0083</v>
      </c>
      <c r="P43" s="7">
        <v>0.027</v>
      </c>
      <c r="Q43" s="7">
        <v>0.0189</v>
      </c>
      <c r="R43" s="7">
        <v>-0.013</v>
      </c>
      <c r="S43" s="7">
        <v>0.0258</v>
      </c>
      <c r="T43" s="7">
        <v>0.0399</v>
      </c>
      <c r="U43" s="7">
        <v>0.0026</v>
      </c>
      <c r="V43" s="7">
        <v>0.0016</v>
      </c>
      <c r="W43" s="7">
        <v>0.0176</v>
      </c>
      <c r="X43" s="8"/>
      <c r="Z43" s="4">
        <f t="array" ref="Z43">SQRT(MMULT(MMULT(B43:K43,MMULT(TRANSPOSE(ER!B523:K558-ER!M558:V558),ER!B523:K558-ER!M558:V558)/3),TRANSPOSE(B43:K43)))</f>
        <v>0.004647015933</v>
      </c>
      <c r="AA43" s="8"/>
      <c r="AB43" s="2">
        <v>42521.0</v>
      </c>
      <c r="AC43" s="4">
        <f t="shared" ref="AC43:AL43" si="84">B43*0.01/$Z43</f>
        <v>0.008403619429</v>
      </c>
      <c r="AD43" s="4">
        <f t="shared" si="84"/>
        <v>-0.01842878968</v>
      </c>
      <c r="AE43" s="4">
        <f t="shared" si="84"/>
        <v>-0.04370762071</v>
      </c>
      <c r="AF43" s="4">
        <f t="shared" si="84"/>
        <v>0.04064806759</v>
      </c>
      <c r="AG43" s="4">
        <f t="shared" si="84"/>
        <v>0.06570839626</v>
      </c>
      <c r="AH43" s="4">
        <f t="shared" si="84"/>
        <v>0.01228187068</v>
      </c>
      <c r="AI43" s="4">
        <f t="shared" si="84"/>
        <v>-0.05959208992</v>
      </c>
      <c r="AJ43" s="4">
        <f t="shared" si="84"/>
        <v>0.00451342566</v>
      </c>
      <c r="AK43" s="4">
        <f t="shared" si="84"/>
        <v>-0.04062933941</v>
      </c>
      <c r="AL43" s="4">
        <f t="shared" si="84"/>
        <v>0.03080246009</v>
      </c>
      <c r="AM43" s="8"/>
      <c r="AN43" s="17">
        <f t="shared" ref="AN43:AW43" si="85">(AC42 * (1 + N43)) / (SUMPRODUCT($AC42:$AL42, $N43:$W43) + 1)</f>
        <v>0.00106158193</v>
      </c>
      <c r="AO43" s="17">
        <f t="shared" si="85"/>
        <v>-0.01386920958</v>
      </c>
      <c r="AP43" s="17">
        <f t="shared" si="85"/>
        <v>-0.0256528851</v>
      </c>
      <c r="AQ43" s="17">
        <f t="shared" si="85"/>
        <v>0.02609921007</v>
      </c>
      <c r="AR43" s="17">
        <f t="shared" si="85"/>
        <v>0.03175999039</v>
      </c>
      <c r="AS43" s="17">
        <f t="shared" si="85"/>
        <v>0.060270375</v>
      </c>
      <c r="AT43" s="17">
        <f t="shared" si="85"/>
        <v>-0.01994653203</v>
      </c>
      <c r="AU43" s="17">
        <f t="shared" si="85"/>
        <v>0.004861366508</v>
      </c>
      <c r="AV43" s="17">
        <f t="shared" si="85"/>
        <v>-0.03134452527</v>
      </c>
      <c r="AW43" s="17">
        <f t="shared" si="85"/>
        <v>-0.03380463406</v>
      </c>
      <c r="AX43" s="19"/>
      <c r="AY43" s="20">
        <f t="array" ref="AY43">SUM(ABS(AC43:AL43 - AN43:AW43))
</f>
        <v>0.2403275279</v>
      </c>
      <c r="AZ43" s="19"/>
      <c r="BA43" s="2">
        <v>42521.0</v>
      </c>
      <c r="BB43" s="4">
        <f t="shared" si="7"/>
        <v>-0.0005649427946</v>
      </c>
      <c r="BC43" s="4">
        <f t="shared" si="8"/>
        <v>1.017149623</v>
      </c>
      <c r="BK43" s="4">
        <f t="shared" si="9"/>
        <v>1.027026535</v>
      </c>
      <c r="BL43" s="4">
        <f t="shared" si="4"/>
        <v>-0.00961699827</v>
      </c>
    </row>
    <row r="44">
      <c r="A44" s="2">
        <v>42551.0</v>
      </c>
      <c r="B44" s="4">
        <f>0.2*vlookup($A44, 'Idiosyncratic Volatility'!$BE$84:$BO$660, 2)+0.2*vlookup($A44, Value!$AZ$3:$BJ$134, 2)+0.2*vlookup($A44, Monthly_mean!$AZ$3:$BJ$134, 2)+0.2*vlookup($A44, MaxDD!$AZ$3:$BJ$134, 2)+0.2*vlookup($A44, 'CDaR Factor Calculation'!$AY$3:$BI$135, 2)</f>
        <v>-0.008065199852</v>
      </c>
      <c r="C44" s="4">
        <f>0.2*vlookup($A44, 'Idiosyncratic Volatility'!$BE$84:$BO$660, column())+0.2*vlookup($A44, Value!$AZ$3:$BJ$134, column())+0.2*vlookup($A44, Monthly_mean!$AZ$3:$BJ$134, column())+0.2*vlookup($A44, MaxDD!$AZ$3:$BJ$134, column())+0.2*vlookup($A44, 'CDaR Factor Calculation'!$AY$3:$BI$135, column())</f>
        <v>-0.01723007358</v>
      </c>
      <c r="D44" s="4">
        <f>0.2*vlookup($A44, 'Idiosyncratic Volatility'!$BE$84:$BO$660, column())+0.2*vlookup($A44, Value!$AZ$3:$BJ$134, column())+0.2*vlookup($A44, Monthly_mean!$AZ$3:$BJ$134, column())+0.2*vlookup($A44, MaxDD!$AZ$3:$BJ$134, column())+0.2*vlookup($A44, 'CDaR Factor Calculation'!$AY$3:$BI$135, column())</f>
        <v>-0.00409161676</v>
      </c>
      <c r="E44" s="4">
        <f>0.2*vlookup($A44, 'Idiosyncratic Volatility'!$BE$84:$BO$660, column())+0.2*vlookup($A44, Value!$AZ$3:$BJ$134, column())+0.2*vlookup($A44, Monthly_mean!$AZ$3:$BJ$134, column())+0.2*vlookup($A44, MaxDD!$AZ$3:$BJ$134, column())+0.2*vlookup($A44, 'CDaR Factor Calculation'!$AY$3:$BI$135, column())</f>
        <v>0.01008339556</v>
      </c>
      <c r="F44" s="4">
        <f>0.2*vlookup($A44, 'Idiosyncratic Volatility'!$BE$84:$BO$660, column())+0.2*vlookup($A44, Value!$AZ$3:$BJ$134, column())+0.2*vlookup($A44, Monthly_mean!$AZ$3:$BJ$134, column())+0.2*vlookup($A44, MaxDD!$AZ$3:$BJ$134, column())+0.2*vlookup($A44, 'CDaR Factor Calculation'!$AY$3:$BI$135, column())</f>
        <v>0.03158220214</v>
      </c>
      <c r="G44" s="4">
        <f>0.2*vlookup($A44, 'Idiosyncratic Volatility'!$BE$84:$BO$660, column())+0.2*vlookup($A44, Value!$AZ$3:$BJ$134, column())+0.2*vlookup($A44, Monthly_mean!$AZ$3:$BJ$134, column())+0.2*vlookup($A44, MaxDD!$AZ$3:$BJ$134, column())+0.2*vlookup($A44, 'CDaR Factor Calculation'!$AY$3:$BI$135, column())</f>
        <v>0.02162289869</v>
      </c>
      <c r="H44" s="4">
        <f>0.2*vlookup($A44, 'Idiosyncratic Volatility'!$BE$84:$BO$660, column())+0.2*vlookup($A44, Value!$AZ$3:$BJ$134, column())+0.2*vlookup($A44, Monthly_mean!$AZ$3:$BJ$134, column())+0.2*vlookup($A44, MaxDD!$AZ$3:$BJ$134, column())+0.2*vlookup($A44, 'CDaR Factor Calculation'!$AY$3:$BI$135, column())</f>
        <v>-0.005633417925</v>
      </c>
      <c r="I44" s="4">
        <f>0.2*vlookup($A44, 'Idiosyncratic Volatility'!$BE$84:$BO$660, column())+0.2*vlookup($A44, Value!$AZ$3:$BJ$134, column())+0.2*vlookup($A44, Monthly_mean!$AZ$3:$BJ$134, column())+0.2*vlookup($A44, MaxDD!$AZ$3:$BJ$134, column())+0.2*vlookup($A44, 'CDaR Factor Calculation'!$AY$3:$BI$135, column())</f>
        <v>0.02544945658</v>
      </c>
      <c r="J44" s="4">
        <f>0.2*vlookup($A44, 'Idiosyncratic Volatility'!$BE$84:$BO$660, column())+0.2*vlookup($A44, Value!$AZ$3:$BJ$134, column())+0.2*vlookup($A44, Monthly_mean!$AZ$3:$BJ$134, column())+0.2*vlookup($A44, MaxDD!$AZ$3:$BJ$134, column())+0.2*vlookup($A44, 'CDaR Factor Calculation'!$AY$3:$BI$135, column())</f>
        <v>-0.02590299792</v>
      </c>
      <c r="K44" s="4">
        <f>0.2*vlookup($A44, 'Idiosyncratic Volatility'!$BE$84:$BO$660, column())+0.2*vlookup($A44, Value!$AZ$3:$BJ$134, column())+0.2*vlookup($A44, Monthly_mean!$AZ$3:$BJ$134, column())+0.2*vlookup($A44, MaxDD!$AZ$3:$BJ$134, column())+0.2*vlookup($A44, 'CDaR Factor Calculation'!$AY$3:$BI$135, column())</f>
        <v>-0.02781464714</v>
      </c>
      <c r="L44" s="8"/>
      <c r="M44" s="2">
        <v>42551.0</v>
      </c>
      <c r="N44" s="7">
        <v>-0.0264</v>
      </c>
      <c r="O44" s="7">
        <v>-0.0035</v>
      </c>
      <c r="P44" s="7">
        <v>-0.0566</v>
      </c>
      <c r="Q44" s="7">
        <v>-0.0549</v>
      </c>
      <c r="R44" s="7">
        <v>-0.09</v>
      </c>
      <c r="S44" s="7">
        <v>-0.0975</v>
      </c>
      <c r="T44" s="7">
        <v>-0.0606</v>
      </c>
      <c r="U44" s="7">
        <v>-0.0973</v>
      </c>
      <c r="V44" s="7">
        <v>0.0497</v>
      </c>
      <c r="W44" s="7">
        <v>0.0021</v>
      </c>
      <c r="X44" s="8"/>
      <c r="Z44" s="4">
        <f t="array" ref="Z44">SQRT(MMULT(MMULT(B44:K44,MMULT(TRANSPOSE(ER!B524:K559-ER!M559:V559),ER!B524:K559-ER!M559:V559)/3),TRANSPOSE(B44:K44)))</f>
        <v>0.009474596742</v>
      </c>
      <c r="AA44" s="8"/>
      <c r="AB44" s="2">
        <v>42551.0</v>
      </c>
      <c r="AC44" s="4">
        <f t="shared" ref="AC44:AL44" si="86">B44*0.01/$Z44</f>
        <v>-0.008512446568</v>
      </c>
      <c r="AD44" s="4">
        <f t="shared" si="86"/>
        <v>-0.01818554821</v>
      </c>
      <c r="AE44" s="4">
        <f t="shared" si="86"/>
        <v>-0.004318512831</v>
      </c>
      <c r="AF44" s="4">
        <f t="shared" si="86"/>
        <v>0.01064255909</v>
      </c>
      <c r="AG44" s="4">
        <f t="shared" si="86"/>
        <v>0.03333355814</v>
      </c>
      <c r="AH44" s="4">
        <f t="shared" si="86"/>
        <v>0.02282197257</v>
      </c>
      <c r="AI44" s="4">
        <f t="shared" si="86"/>
        <v>-0.00594581287</v>
      </c>
      <c r="AJ44" s="4">
        <f t="shared" si="86"/>
        <v>0.02686072798</v>
      </c>
      <c r="AK44" s="4">
        <f t="shared" si="86"/>
        <v>-0.02733941995</v>
      </c>
      <c r="AL44" s="4">
        <f t="shared" si="86"/>
        <v>-0.02935707756</v>
      </c>
      <c r="AM44" s="8"/>
      <c r="AN44" s="17">
        <f t="shared" ref="AN44:AW44" si="87">(AC43 * (1 + N44)) / (SUMPRODUCT($AC43:$AL43, $N44:$W44) + 1)</f>
        <v>0.008229567699</v>
      </c>
      <c r="AO44" s="17">
        <f t="shared" si="87"/>
        <v>-0.01847158647</v>
      </c>
      <c r="AP44" s="17">
        <f t="shared" si="87"/>
        <v>-0.04147468709</v>
      </c>
      <c r="AQ44" s="17">
        <f t="shared" si="87"/>
        <v>0.03864094579</v>
      </c>
      <c r="AR44" s="17">
        <f t="shared" si="87"/>
        <v>0.06014400443</v>
      </c>
      <c r="AS44" s="17">
        <f t="shared" si="87"/>
        <v>0.01114915136</v>
      </c>
      <c r="AT44" s="17">
        <f t="shared" si="87"/>
        <v>-0.05630788992</v>
      </c>
      <c r="AU44" s="17">
        <f t="shared" si="87"/>
        <v>0.004098074192</v>
      </c>
      <c r="AV44" s="17">
        <f t="shared" si="87"/>
        <v>-0.04289780186</v>
      </c>
      <c r="AW44" s="17">
        <f t="shared" si="87"/>
        <v>0.0310474936</v>
      </c>
      <c r="AX44" s="19"/>
      <c r="AY44" s="20">
        <f t="array" ref="AY44">SUM(ABS(AC44:AL44 - AN44:AW44))
</f>
        <v>0.2697535649</v>
      </c>
      <c r="AZ44" s="19"/>
      <c r="BA44" s="2">
        <v>42551.0</v>
      </c>
      <c r="BB44" s="4">
        <f t="shared" si="7"/>
        <v>-0.005808789093</v>
      </c>
      <c r="BC44" s="4">
        <f t="shared" si="8"/>
        <v>1.011241215</v>
      </c>
      <c r="BK44" s="4">
        <f t="shared" si="9"/>
        <v>1.027026535</v>
      </c>
      <c r="BL44" s="4">
        <f t="shared" si="4"/>
        <v>-0.01536992425</v>
      </c>
    </row>
    <row r="45">
      <c r="A45" s="2">
        <v>42582.0</v>
      </c>
      <c r="B45" s="4">
        <f>0.2*vlookup($A45, 'Idiosyncratic Volatility'!$BE$84:$BO$660, 2)+0.2*vlookup($A45, Value!$AZ$3:$BJ$134, 2)+0.2*vlookup($A45, Monthly_mean!$AZ$3:$BJ$134, 2)+0.2*vlookup($A45, MaxDD!$AZ$3:$BJ$134, 2)+0.2*vlookup($A45, 'CDaR Factor Calculation'!$AY$3:$BI$135, 2)</f>
        <v>-0.009583666656</v>
      </c>
      <c r="C45" s="4">
        <f>0.2*vlookup($A45, 'Idiosyncratic Volatility'!$BE$84:$BO$660, column())+0.2*vlookup($A45, Value!$AZ$3:$BJ$134, column())+0.2*vlookup($A45, Monthly_mean!$AZ$3:$BJ$134, column())+0.2*vlookup($A45, MaxDD!$AZ$3:$BJ$134, column())+0.2*vlookup($A45, 'CDaR Factor Calculation'!$AY$3:$BI$135, column())</f>
        <v>-0.0001500430779</v>
      </c>
      <c r="D45" s="4">
        <f>0.2*vlookup($A45, 'Idiosyncratic Volatility'!$BE$84:$BO$660, column())+0.2*vlookup($A45, Value!$AZ$3:$BJ$134, column())+0.2*vlookup($A45, Monthly_mean!$AZ$3:$BJ$134, column())+0.2*vlookup($A45, MaxDD!$AZ$3:$BJ$134, column())+0.2*vlookup($A45, 'CDaR Factor Calculation'!$AY$3:$BI$135, column())</f>
        <v>-0.005539732892</v>
      </c>
      <c r="E45" s="4">
        <f>0.2*vlookup($A45, 'Idiosyncratic Volatility'!$BE$84:$BO$660, column())+0.2*vlookup($A45, Value!$AZ$3:$BJ$134, column())+0.2*vlookup($A45, Monthly_mean!$AZ$3:$BJ$134, column())+0.2*vlookup($A45, MaxDD!$AZ$3:$BJ$134, column())+0.2*vlookup($A45, 'CDaR Factor Calculation'!$AY$3:$BI$135, column())</f>
        <v>0.0006962295957</v>
      </c>
      <c r="F45" s="4">
        <f>0.2*vlookup($A45, 'Idiosyncratic Volatility'!$BE$84:$BO$660, column())+0.2*vlookup($A45, Value!$AZ$3:$BJ$134, column())+0.2*vlookup($A45, Monthly_mean!$AZ$3:$BJ$134, column())+0.2*vlookup($A45, MaxDD!$AZ$3:$BJ$134, column())+0.2*vlookup($A45, 'CDaR Factor Calculation'!$AY$3:$BI$135, column())</f>
        <v>0.01725534729</v>
      </c>
      <c r="G45" s="4">
        <f>0.2*vlookup($A45, 'Idiosyncratic Volatility'!$BE$84:$BO$660, column())+0.2*vlookup($A45, Value!$AZ$3:$BJ$134, column())+0.2*vlookup($A45, Monthly_mean!$AZ$3:$BJ$134, column())+0.2*vlookup($A45, MaxDD!$AZ$3:$BJ$134, column())+0.2*vlookup($A45, 'CDaR Factor Calculation'!$AY$3:$BI$135, column())</f>
        <v>0.02765996604</v>
      </c>
      <c r="H45" s="4">
        <f>0.2*vlookup($A45, 'Idiosyncratic Volatility'!$BE$84:$BO$660, column())+0.2*vlookup($A45, Value!$AZ$3:$BJ$134, column())+0.2*vlookup($A45, Monthly_mean!$AZ$3:$BJ$134, column())+0.2*vlookup($A45, MaxDD!$AZ$3:$BJ$134, column())+0.2*vlookup($A45, 'CDaR Factor Calculation'!$AY$3:$BI$135, column())</f>
        <v>-0.009451175355</v>
      </c>
      <c r="I45" s="4">
        <f>0.2*vlookup($A45, 'Idiosyncratic Volatility'!$BE$84:$BO$660, column())+0.2*vlookup($A45, Value!$AZ$3:$BJ$134, column())+0.2*vlookup($A45, Monthly_mean!$AZ$3:$BJ$134, column())+0.2*vlookup($A45, MaxDD!$AZ$3:$BJ$134, column())+0.2*vlookup($A45, 'CDaR Factor Calculation'!$AY$3:$BI$135, column())</f>
        <v>0.01575468432</v>
      </c>
      <c r="J45" s="4">
        <f>0.2*vlookup($A45, 'Idiosyncratic Volatility'!$BE$84:$BO$660, column())+0.2*vlookup($A45, Value!$AZ$3:$BJ$134, column())+0.2*vlookup($A45, Monthly_mean!$AZ$3:$BJ$134, column())+0.2*vlookup($A45, MaxDD!$AZ$3:$BJ$134, column())+0.2*vlookup($A45, 'CDaR Factor Calculation'!$AY$3:$BI$135, column())</f>
        <v>-0.01473634891</v>
      </c>
      <c r="K45" s="4">
        <f>0.2*vlookup($A45, 'Idiosyncratic Volatility'!$BE$84:$BO$660, column())+0.2*vlookup($A45, Value!$AZ$3:$BJ$134, column())+0.2*vlookup($A45, Monthly_mean!$AZ$3:$BJ$134, column())+0.2*vlookup($A45, MaxDD!$AZ$3:$BJ$134, column())+0.2*vlookup($A45, 'CDaR Factor Calculation'!$AY$3:$BI$135, column())</f>
        <v>-0.02190526015</v>
      </c>
      <c r="L45" s="8"/>
      <c r="M45" s="2">
        <v>42582.0</v>
      </c>
      <c r="N45" s="7">
        <v>0.0596</v>
      </c>
      <c r="O45" s="7">
        <v>0.038</v>
      </c>
      <c r="P45" s="7">
        <v>0.0486</v>
      </c>
      <c r="Q45" s="7">
        <v>0.0672</v>
      </c>
      <c r="R45" s="7">
        <v>0.0359</v>
      </c>
      <c r="S45" s="7">
        <v>0.0638</v>
      </c>
      <c r="T45" s="7">
        <v>0.0419</v>
      </c>
      <c r="U45" s="7">
        <v>0.0571</v>
      </c>
      <c r="V45" s="7">
        <v>0.0347</v>
      </c>
      <c r="W45" s="7">
        <v>0.0376</v>
      </c>
      <c r="X45" s="8"/>
      <c r="Z45" s="4">
        <f t="array" ref="Z45">SQRT(MMULT(MMULT(B45:K45,MMULT(TRANSPOSE(ER!B525:K560-ER!M560:V560),ER!B525:K560-ER!M560:V560)/3),TRANSPOSE(B45:K45)))</f>
        <v>0.006070748856</v>
      </c>
      <c r="AA45" s="8"/>
      <c r="AB45" s="2">
        <v>42582.0</v>
      </c>
      <c r="AC45" s="4">
        <f t="shared" ref="AC45:AL45" si="88">B45*0.01/$Z45</f>
        <v>-0.01578663009</v>
      </c>
      <c r="AD45" s="4">
        <f t="shared" si="88"/>
        <v>-0.0002471574454</v>
      </c>
      <c r="AE45" s="4">
        <f t="shared" si="88"/>
        <v>-0.009125287543</v>
      </c>
      <c r="AF45" s="4">
        <f t="shared" si="88"/>
        <v>0.001146859493</v>
      </c>
      <c r="AG45" s="4">
        <f t="shared" si="88"/>
        <v>0.02842375413</v>
      </c>
      <c r="AH45" s="4">
        <f t="shared" si="88"/>
        <v>0.04556269201</v>
      </c>
      <c r="AI45" s="4">
        <f t="shared" si="88"/>
        <v>-0.01556838469</v>
      </c>
      <c r="AJ45" s="4">
        <f t="shared" si="88"/>
        <v>0.0259517972</v>
      </c>
      <c r="AK45" s="4">
        <f t="shared" si="88"/>
        <v>-0.02427435109</v>
      </c>
      <c r="AL45" s="4">
        <f t="shared" si="88"/>
        <v>-0.03608329165</v>
      </c>
      <c r="AM45" s="8"/>
      <c r="AN45" s="17">
        <f t="shared" ref="AN45:AW45" si="89">(AC44 * (1 + N45)) / (SUMPRODUCT($AC44:$AL44, $N45:$W45) + 1)</f>
        <v>-0.009009051952</v>
      </c>
      <c r="AO45" s="17">
        <f t="shared" si="89"/>
        <v>-0.01885412986</v>
      </c>
      <c r="AP45" s="17">
        <f t="shared" si="89"/>
        <v>-0.00452300232</v>
      </c>
      <c r="AQ45" s="17">
        <f t="shared" si="89"/>
        <v>0.01134421972</v>
      </c>
      <c r="AR45" s="17">
        <f t="shared" si="89"/>
        <v>0.03448913086</v>
      </c>
      <c r="AS45" s="17">
        <f t="shared" si="89"/>
        <v>0.02424911582</v>
      </c>
      <c r="AT45" s="17">
        <f t="shared" si="89"/>
        <v>-0.006187568468</v>
      </c>
      <c r="AU45" s="17">
        <f t="shared" si="89"/>
        <v>0.02836067705</v>
      </c>
      <c r="AV45" s="17">
        <f t="shared" si="89"/>
        <v>-0.02825442594</v>
      </c>
      <c r="AW45" s="17">
        <f t="shared" si="89"/>
        <v>-0.03042464546</v>
      </c>
      <c r="AX45" s="19"/>
      <c r="AY45" s="20">
        <f t="array" ref="AY45">SUM(ABS(AC45:AL45 - AN45:AW45))
</f>
        <v>0.08899156603</v>
      </c>
      <c r="AZ45" s="19"/>
      <c r="BA45" s="2">
        <v>42582.0</v>
      </c>
      <c r="BB45" s="4">
        <f t="shared" si="7"/>
        <v>0.001191738207</v>
      </c>
      <c r="BC45" s="4">
        <f t="shared" si="8"/>
        <v>1.01244635</v>
      </c>
      <c r="BK45" s="4">
        <f t="shared" si="9"/>
        <v>1.027026535</v>
      </c>
      <c r="BL45" s="4">
        <f t="shared" si="4"/>
        <v>-0.01419650297</v>
      </c>
    </row>
    <row r="46">
      <c r="A46" s="2">
        <v>42613.0</v>
      </c>
      <c r="B46" s="4">
        <f>0.2*vlookup($A46, 'Idiosyncratic Volatility'!$BE$84:$BO$660, 2)+0.2*vlookup($A46, Value!$AZ$3:$BJ$134, 2)+0.2*vlookup($A46, Monthly_mean!$AZ$3:$BJ$134, 2)+0.2*vlookup($A46, MaxDD!$AZ$3:$BJ$134, 2)+0.2*vlookup($A46, 'CDaR Factor Calculation'!$AY$3:$BI$135, 2)</f>
        <v>-0.001506576151</v>
      </c>
      <c r="C46" s="4">
        <f>0.2*vlookup($A46, 'Idiosyncratic Volatility'!$BE$84:$BO$660, column())+0.2*vlookup($A46, Value!$AZ$3:$BJ$134, column())+0.2*vlookup($A46, Monthly_mean!$AZ$3:$BJ$134, column())+0.2*vlookup($A46, MaxDD!$AZ$3:$BJ$134, column())+0.2*vlookup($A46, 'CDaR Factor Calculation'!$AY$3:$BI$135, column())</f>
        <v>-0.003302109383</v>
      </c>
      <c r="D46" s="4">
        <f>0.2*vlookup($A46, 'Idiosyncratic Volatility'!$BE$84:$BO$660, column())+0.2*vlookup($A46, Value!$AZ$3:$BJ$134, column())+0.2*vlookup($A46, Monthly_mean!$AZ$3:$BJ$134, column())+0.2*vlookup($A46, MaxDD!$AZ$3:$BJ$134, column())+0.2*vlookup($A46, 'CDaR Factor Calculation'!$AY$3:$BI$135, column())</f>
        <v>-0.002931519086</v>
      </c>
      <c r="E46" s="4">
        <f>0.2*vlookup($A46, 'Idiosyncratic Volatility'!$BE$84:$BO$660, column())+0.2*vlookup($A46, Value!$AZ$3:$BJ$134, column())+0.2*vlookup($A46, Monthly_mean!$AZ$3:$BJ$134, column())+0.2*vlookup($A46, MaxDD!$AZ$3:$BJ$134, column())+0.2*vlookup($A46, 'CDaR Factor Calculation'!$AY$3:$BI$135, column())</f>
        <v>0.007788733674</v>
      </c>
      <c r="F46" s="4">
        <f>0.2*vlookup($A46, 'Idiosyncratic Volatility'!$BE$84:$BO$660, column())+0.2*vlookup($A46, Value!$AZ$3:$BJ$134, column())+0.2*vlookup($A46, Monthly_mean!$AZ$3:$BJ$134, column())+0.2*vlookup($A46, MaxDD!$AZ$3:$BJ$134, column())+0.2*vlookup($A46, 'CDaR Factor Calculation'!$AY$3:$BI$135, column())</f>
        <v>0.02461762</v>
      </c>
      <c r="G46" s="4">
        <f>0.2*vlookup($A46, 'Idiosyncratic Volatility'!$BE$84:$BO$660, column())+0.2*vlookup($A46, Value!$AZ$3:$BJ$134, column())+0.2*vlookup($A46, Monthly_mean!$AZ$3:$BJ$134, column())+0.2*vlookup($A46, MaxDD!$AZ$3:$BJ$134, column())+0.2*vlookup($A46, 'CDaR Factor Calculation'!$AY$3:$BI$135, column())</f>
        <v>0.02613794475</v>
      </c>
      <c r="H46" s="4">
        <f>0.2*vlookup($A46, 'Idiosyncratic Volatility'!$BE$84:$BO$660, column())+0.2*vlookup($A46, Value!$AZ$3:$BJ$134, column())+0.2*vlookup($A46, Monthly_mean!$AZ$3:$BJ$134, column())+0.2*vlookup($A46, MaxDD!$AZ$3:$BJ$134, column())+0.2*vlookup($A46, 'CDaR Factor Calculation'!$AY$3:$BI$135, column())</f>
        <v>-0.02060768004</v>
      </c>
      <c r="I46" s="4">
        <f>0.2*vlookup($A46, 'Idiosyncratic Volatility'!$BE$84:$BO$660, column())+0.2*vlookup($A46, Value!$AZ$3:$BJ$134, column())+0.2*vlookup($A46, Monthly_mean!$AZ$3:$BJ$134, column())+0.2*vlookup($A46, MaxDD!$AZ$3:$BJ$134, column())+0.2*vlookup($A46, 'CDaR Factor Calculation'!$AY$3:$BI$135, column())</f>
        <v>0.01103067115</v>
      </c>
      <c r="J46" s="4">
        <f>0.2*vlookup($A46, 'Idiosyncratic Volatility'!$BE$84:$BO$660, column())+0.2*vlookup($A46, Value!$AZ$3:$BJ$134, column())+0.2*vlookup($A46, Monthly_mean!$AZ$3:$BJ$134, column())+0.2*vlookup($A46, MaxDD!$AZ$3:$BJ$134, column())+0.2*vlookup($A46, 'CDaR Factor Calculation'!$AY$3:$BI$135, column())</f>
        <v>-0.02796707171</v>
      </c>
      <c r="K46" s="4">
        <f>0.2*vlookup($A46, 'Idiosyncratic Volatility'!$BE$84:$BO$660, column())+0.2*vlookup($A46, Value!$AZ$3:$BJ$134, column())+0.2*vlookup($A46, Monthly_mean!$AZ$3:$BJ$134, column())+0.2*vlookup($A46, MaxDD!$AZ$3:$BJ$134, column())+0.2*vlookup($A46, 'CDaR Factor Calculation'!$AY$3:$BI$135, column())</f>
        <v>-0.0132600134</v>
      </c>
      <c r="L46" s="8"/>
      <c r="M46" s="2">
        <v>42613.0</v>
      </c>
      <c r="N46" s="7">
        <v>-0.0152</v>
      </c>
      <c r="O46" s="7">
        <v>0.0093</v>
      </c>
      <c r="P46" s="7">
        <v>-0.0011</v>
      </c>
      <c r="Q46" s="7">
        <v>0.0242</v>
      </c>
      <c r="R46" s="7">
        <v>0.0113</v>
      </c>
      <c r="S46" s="7">
        <v>0.0132</v>
      </c>
      <c r="T46" s="7">
        <v>0.0328</v>
      </c>
      <c r="U46" s="7">
        <v>0.0172</v>
      </c>
      <c r="V46" s="7">
        <v>0.0154</v>
      </c>
      <c r="W46" s="7">
        <v>8.0E-4</v>
      </c>
      <c r="X46" s="8"/>
      <c r="Z46" s="4">
        <f t="array" ref="Z46">SQRT(MMULT(MMULT(B46:K46,MMULT(TRANSPOSE(ER!B526:K561-ER!M561:V561),ER!B526:K561-ER!M561:V561)/3),TRANSPOSE(B46:K46)))</f>
        <v>0.006757331888</v>
      </c>
      <c r="AA46" s="8"/>
      <c r="AB46" s="2">
        <v>42613.0</v>
      </c>
      <c r="AC46" s="4">
        <f t="shared" ref="AC46:AL46" si="90">B46*0.01/$Z46</f>
        <v>-0.002229542927</v>
      </c>
      <c r="AD46" s="4">
        <f t="shared" si="90"/>
        <v>-0.004886705933</v>
      </c>
      <c r="AE46" s="4">
        <f t="shared" si="90"/>
        <v>-0.004338278976</v>
      </c>
      <c r="AF46" s="4">
        <f t="shared" si="90"/>
        <v>0.01152634472</v>
      </c>
      <c r="AG46" s="4">
        <f t="shared" si="90"/>
        <v>0.03643097662</v>
      </c>
      <c r="AH46" s="4">
        <f t="shared" si="90"/>
        <v>0.03868086573</v>
      </c>
      <c r="AI46" s="4">
        <f t="shared" si="90"/>
        <v>-0.0304967706</v>
      </c>
      <c r="AJ46" s="4">
        <f t="shared" si="90"/>
        <v>0.01632400381</v>
      </c>
      <c r="AK46" s="4">
        <f t="shared" si="90"/>
        <v>-0.04138774322</v>
      </c>
      <c r="AL46" s="4">
        <f t="shared" si="90"/>
        <v>-0.01962314952</v>
      </c>
      <c r="AM46" s="8"/>
      <c r="AN46" s="17">
        <f t="shared" ref="AN46:AW46" si="91">(AC45 * (1 + N46)) / (SUMPRODUCT($AC45:$AL45, $N46:$W46) + 1)</f>
        <v>-0.01553531541</v>
      </c>
      <c r="AO46" s="17">
        <f t="shared" si="91"/>
        <v>-0.000249273765</v>
      </c>
      <c r="AP46" s="17">
        <f t="shared" si="91"/>
        <v>-0.009108590416</v>
      </c>
      <c r="AQ46" s="17">
        <f t="shared" si="91"/>
        <v>0.001173755358</v>
      </c>
      <c r="AR46" s="17">
        <f t="shared" si="91"/>
        <v>0.02872394242</v>
      </c>
      <c r="AS46" s="17">
        <f t="shared" si="91"/>
        <v>0.04613039351</v>
      </c>
      <c r="AT46" s="17">
        <f t="shared" si="91"/>
        <v>-0.01606728088</v>
      </c>
      <c r="AU46" s="17">
        <f t="shared" si="91"/>
        <v>0.02637888245</v>
      </c>
      <c r="AV46" s="17">
        <f t="shared" si="91"/>
        <v>-0.02463016892</v>
      </c>
      <c r="AW46" s="17">
        <f t="shared" si="91"/>
        <v>-0.03608577589</v>
      </c>
      <c r="AX46" s="19"/>
      <c r="AY46" s="20">
        <f t="array" ref="AY46">SUM(ABS(AC46:AL46 - AN46:AW46))
</f>
        <v>0.1059272364</v>
      </c>
      <c r="AZ46" s="19"/>
      <c r="BA46" s="2">
        <v>42613.0</v>
      </c>
      <c r="BB46" s="4">
        <f t="shared" si="7"/>
        <v>0.0007311022393</v>
      </c>
      <c r="BC46" s="4">
        <f t="shared" si="8"/>
        <v>1.013186552</v>
      </c>
      <c r="BK46" s="4">
        <f t="shared" si="9"/>
        <v>1.027026535</v>
      </c>
      <c r="BL46" s="4">
        <f t="shared" si="4"/>
        <v>-0.01347577982</v>
      </c>
    </row>
    <row r="47">
      <c r="A47" s="2">
        <v>42643.0</v>
      </c>
      <c r="B47" s="4">
        <f>0.2*vlookup($A47, 'Idiosyncratic Volatility'!$BE$84:$BO$660, 2)+0.2*vlookup($A47, Value!$AZ$3:$BJ$134, 2)+0.2*vlookup($A47, Monthly_mean!$AZ$3:$BJ$134, 2)+0.2*vlookup($A47, MaxDD!$AZ$3:$BJ$134, 2)+0.2*vlookup($A47, 'CDaR Factor Calculation'!$AY$3:$BI$135, 2)</f>
        <v>-0.000192451016</v>
      </c>
      <c r="C47" s="4">
        <f>0.2*vlookup($A47, 'Idiosyncratic Volatility'!$BE$84:$BO$660, column())+0.2*vlookup($A47, Value!$AZ$3:$BJ$134, column())+0.2*vlookup($A47, Monthly_mean!$AZ$3:$BJ$134, column())+0.2*vlookup($A47, MaxDD!$AZ$3:$BJ$134, column())+0.2*vlookup($A47, 'CDaR Factor Calculation'!$AY$3:$BI$135, column())</f>
        <v>-0.01481860629</v>
      </c>
      <c r="D47" s="4">
        <f>0.2*vlookup($A47, 'Idiosyncratic Volatility'!$BE$84:$BO$660, column())+0.2*vlookup($A47, Value!$AZ$3:$BJ$134, column())+0.2*vlookup($A47, Monthly_mean!$AZ$3:$BJ$134, column())+0.2*vlookup($A47, MaxDD!$AZ$3:$BJ$134, column())+0.2*vlookup($A47, 'CDaR Factor Calculation'!$AY$3:$BI$135, column())</f>
        <v>-0.0009618410052</v>
      </c>
      <c r="E47" s="4">
        <f>0.2*vlookup($A47, 'Idiosyncratic Volatility'!$BE$84:$BO$660, column())+0.2*vlookup($A47, Value!$AZ$3:$BJ$134, column())+0.2*vlookup($A47, Monthly_mean!$AZ$3:$BJ$134, column())+0.2*vlookup($A47, MaxDD!$AZ$3:$BJ$134, column())+0.2*vlookup($A47, 'CDaR Factor Calculation'!$AY$3:$BI$135, column())</f>
        <v>0.01368070325</v>
      </c>
      <c r="F47" s="4">
        <f>0.2*vlookup($A47, 'Idiosyncratic Volatility'!$BE$84:$BO$660, column())+0.2*vlookup($A47, Value!$AZ$3:$BJ$134, column())+0.2*vlookup($A47, Monthly_mean!$AZ$3:$BJ$134, column())+0.2*vlookup($A47, MaxDD!$AZ$3:$BJ$134, column())+0.2*vlookup($A47, 'CDaR Factor Calculation'!$AY$3:$BI$135, column())</f>
        <v>0.04454836961</v>
      </c>
      <c r="G47" s="4">
        <f>0.2*vlookup($A47, 'Idiosyncratic Volatility'!$BE$84:$BO$660, column())+0.2*vlookup($A47, Value!$AZ$3:$BJ$134, column())+0.2*vlookup($A47, Monthly_mean!$AZ$3:$BJ$134, column())+0.2*vlookup($A47, MaxDD!$AZ$3:$BJ$134, column())+0.2*vlookup($A47, 'CDaR Factor Calculation'!$AY$3:$BI$135, column())</f>
        <v>0.007585567533</v>
      </c>
      <c r="H47" s="4">
        <f>0.2*vlookup($A47, 'Idiosyncratic Volatility'!$BE$84:$BO$660, column())+0.2*vlookup($A47, Value!$AZ$3:$BJ$134, column())+0.2*vlookup($A47, Monthly_mean!$AZ$3:$BJ$134, column())+0.2*vlookup($A47, MaxDD!$AZ$3:$BJ$134, column())+0.2*vlookup($A47, 'CDaR Factor Calculation'!$AY$3:$BI$135, column())</f>
        <v>-0.008111073379</v>
      </c>
      <c r="I47" s="4">
        <f>0.2*vlookup($A47, 'Idiosyncratic Volatility'!$BE$84:$BO$660, column())+0.2*vlookup($A47, Value!$AZ$3:$BJ$134, column())+0.2*vlookup($A47, Monthly_mean!$AZ$3:$BJ$134, column())+0.2*vlookup($A47, MaxDD!$AZ$3:$BJ$134, column())+0.2*vlookup($A47, 'CDaR Factor Calculation'!$AY$3:$BI$135, column())</f>
        <v>0.01518030397</v>
      </c>
      <c r="J47" s="4">
        <f>0.2*vlookup($A47, 'Idiosyncratic Volatility'!$BE$84:$BO$660, column())+0.2*vlookup($A47, Value!$AZ$3:$BJ$134, column())+0.2*vlookup($A47, Monthly_mean!$AZ$3:$BJ$134, column())+0.2*vlookup($A47, MaxDD!$AZ$3:$BJ$134, column())+0.2*vlookup($A47, 'CDaR Factor Calculation'!$AY$3:$BI$135, column())</f>
        <v>-0.02850821649</v>
      </c>
      <c r="K47" s="4">
        <f>0.2*vlookup($A47, 'Idiosyncratic Volatility'!$BE$84:$BO$660, column())+0.2*vlookup($A47, Value!$AZ$3:$BJ$134, column())+0.2*vlookup($A47, Monthly_mean!$AZ$3:$BJ$134, column())+0.2*vlookup($A47, MaxDD!$AZ$3:$BJ$134, column())+0.2*vlookup($A47, 'CDaR Factor Calculation'!$AY$3:$BI$135, column())</f>
        <v>-0.02840275638</v>
      </c>
      <c r="L47" s="8"/>
      <c r="M47" s="2">
        <v>42643.0</v>
      </c>
      <c r="N47" s="7">
        <v>0.0062</v>
      </c>
      <c r="O47" s="7">
        <v>0.0127</v>
      </c>
      <c r="P47" s="7">
        <v>0.0037</v>
      </c>
      <c r="Q47" s="7">
        <v>-0.0051</v>
      </c>
      <c r="R47" s="7">
        <v>-0.0355</v>
      </c>
      <c r="S47" s="7">
        <v>-0.0039</v>
      </c>
      <c r="T47" s="7">
        <v>0.0033</v>
      </c>
      <c r="U47" s="7">
        <v>0.005</v>
      </c>
      <c r="V47" s="7">
        <v>0.0185</v>
      </c>
      <c r="W47" s="7">
        <v>7.0E-4</v>
      </c>
      <c r="X47" s="8"/>
      <c r="Z47" s="4">
        <f t="array" ref="Z47">SQRT(MMULT(MMULT(B47:K47,MMULT(TRANSPOSE(ER!B527:K562-ER!M562:V562),ER!B527:K562-ER!M562:V562)/3),TRANSPOSE(B47:K47)))</f>
        <v>0.009105091408</v>
      </c>
      <c r="AA47" s="8"/>
      <c r="AB47" s="2">
        <v>42643.0</v>
      </c>
      <c r="AC47" s="4">
        <f t="shared" ref="AC47:AL47" si="92">B47*0.01/$Z47</f>
        <v>-0.0002113663745</v>
      </c>
      <c r="AD47" s="4">
        <f t="shared" si="92"/>
        <v>-0.01627507691</v>
      </c>
      <c r="AE47" s="4">
        <f t="shared" si="92"/>
        <v>-0.0010563771</v>
      </c>
      <c r="AF47" s="4">
        <f t="shared" si="92"/>
        <v>0.01502533323</v>
      </c>
      <c r="AG47" s="4">
        <f t="shared" si="92"/>
        <v>0.04892687795</v>
      </c>
      <c r="AH47" s="4">
        <f t="shared" si="92"/>
        <v>0.008331127271</v>
      </c>
      <c r="AI47" s="4">
        <f t="shared" si="92"/>
        <v>-0.008908283306</v>
      </c>
      <c r="AJ47" s="4">
        <f t="shared" si="92"/>
        <v>0.01667232463</v>
      </c>
      <c r="AK47" s="4">
        <f t="shared" si="92"/>
        <v>-0.03131019252</v>
      </c>
      <c r="AL47" s="4">
        <f t="shared" si="92"/>
        <v>-0.0311943671</v>
      </c>
      <c r="AM47" s="8"/>
      <c r="AN47" s="17">
        <f t="shared" ref="AN47:AW47" si="93">(AC46 * (1 + N47)) / (SUMPRODUCT($AC46:$AL46, $N47:$W47) + 1)</f>
        <v>-0.002248748031</v>
      </c>
      <c r="AO47" s="17">
        <f t="shared" si="93"/>
        <v>-0.004960639418</v>
      </c>
      <c r="AP47" s="17">
        <f t="shared" si="93"/>
        <v>-0.004364776846</v>
      </c>
      <c r="AQ47" s="17">
        <f t="shared" si="93"/>
        <v>0.01149507157</v>
      </c>
      <c r="AR47" s="17">
        <f t="shared" si="93"/>
        <v>0.03522197384</v>
      </c>
      <c r="AS47" s="17">
        <f t="shared" si="93"/>
        <v>0.03862244561</v>
      </c>
      <c r="AT47" s="17">
        <f t="shared" si="93"/>
        <v>-0.03067081453</v>
      </c>
      <c r="AU47" s="17">
        <f t="shared" si="93"/>
        <v>0.01644498168</v>
      </c>
      <c r="AV47" s="17">
        <f t="shared" si="93"/>
        <v>-0.04225454445</v>
      </c>
      <c r="AW47" s="17">
        <f t="shared" si="93"/>
        <v>-0.01968399552</v>
      </c>
      <c r="AX47" s="19"/>
      <c r="AY47" s="20">
        <f t="array" ref="AY47">SUM(ABS(AC47:AL47 - AN47:AW47))
</f>
        <v>0.1086313007</v>
      </c>
      <c r="AZ47" s="19"/>
      <c r="BA47" s="2">
        <v>42643.0</v>
      </c>
      <c r="BB47" s="4">
        <f t="shared" si="7"/>
        <v>-0.002393304146</v>
      </c>
      <c r="BC47" s="4">
        <f t="shared" si="8"/>
        <v>1.010761688</v>
      </c>
      <c r="BK47" s="4">
        <f t="shared" si="9"/>
        <v>1.027026535</v>
      </c>
      <c r="BL47" s="4">
        <f t="shared" si="4"/>
        <v>-0.01583683233</v>
      </c>
    </row>
    <row r="48">
      <c r="A48" s="2">
        <v>42674.0</v>
      </c>
      <c r="B48" s="4">
        <f>0.2*vlookup($A48, 'Idiosyncratic Volatility'!$BE$84:$BO$660, 2)+0.2*vlookup($A48, Value!$AZ$3:$BJ$134, 2)+0.2*vlookup($A48, Monthly_mean!$AZ$3:$BJ$134, 2)+0.2*vlookup($A48, MaxDD!$AZ$3:$BJ$134, 2)+0.2*vlookup($A48, 'CDaR Factor Calculation'!$AY$3:$BI$135, 2)</f>
        <v>0.02076572702</v>
      </c>
      <c r="C48" s="4">
        <f>0.2*vlookup($A48, 'Idiosyncratic Volatility'!$BE$84:$BO$660, column())+0.2*vlookup($A48, Value!$AZ$3:$BJ$134, column())+0.2*vlookup($A48, Monthly_mean!$AZ$3:$BJ$134, column())+0.2*vlookup($A48, MaxDD!$AZ$3:$BJ$134, column())+0.2*vlookup($A48, 'CDaR Factor Calculation'!$AY$3:$BI$135, column())</f>
        <v>-0.0266422874</v>
      </c>
      <c r="D48" s="4">
        <f>0.2*vlookup($A48, 'Idiosyncratic Volatility'!$BE$84:$BO$660, column())+0.2*vlookup($A48, Value!$AZ$3:$BJ$134, column())+0.2*vlookup($A48, Monthly_mean!$AZ$3:$BJ$134, column())+0.2*vlookup($A48, MaxDD!$AZ$3:$BJ$134, column())+0.2*vlookup($A48, 'CDaR Factor Calculation'!$AY$3:$BI$135, column())</f>
        <v>-0.0128694044</v>
      </c>
      <c r="E48" s="4">
        <f>0.2*vlookup($A48, 'Idiosyncratic Volatility'!$BE$84:$BO$660, column())+0.2*vlookup($A48, Value!$AZ$3:$BJ$134, column())+0.2*vlookup($A48, Monthly_mean!$AZ$3:$BJ$134, column())+0.2*vlookup($A48, MaxDD!$AZ$3:$BJ$134, column())+0.2*vlookup($A48, 'CDaR Factor Calculation'!$AY$3:$BI$135, column())</f>
        <v>0.0155108919</v>
      </c>
      <c r="F48" s="4">
        <f>0.2*vlookup($A48, 'Idiosyncratic Volatility'!$BE$84:$BO$660, column())+0.2*vlookup($A48, Value!$AZ$3:$BJ$134, column())+0.2*vlookup($A48, Monthly_mean!$AZ$3:$BJ$134, column())+0.2*vlookup($A48, MaxDD!$AZ$3:$BJ$134, column())+0.2*vlookup($A48, 'CDaR Factor Calculation'!$AY$3:$BI$135, column())</f>
        <v>0.01930906023</v>
      </c>
      <c r="G48" s="4">
        <f>0.2*vlookup($A48, 'Idiosyncratic Volatility'!$BE$84:$BO$660, column())+0.2*vlookup($A48, Value!$AZ$3:$BJ$134, column())+0.2*vlookup($A48, Monthly_mean!$AZ$3:$BJ$134, column())+0.2*vlookup($A48, MaxDD!$AZ$3:$BJ$134, column())+0.2*vlookup($A48, 'CDaR Factor Calculation'!$AY$3:$BI$135, column())</f>
        <v>-0.003858359864</v>
      </c>
      <c r="H48" s="4">
        <f>0.2*vlookup($A48, 'Idiosyncratic Volatility'!$BE$84:$BO$660, column())+0.2*vlookup($A48, Value!$AZ$3:$BJ$134, column())+0.2*vlookup($A48, Monthly_mean!$AZ$3:$BJ$134, column())+0.2*vlookup($A48, MaxDD!$AZ$3:$BJ$134, column())+0.2*vlookup($A48, 'CDaR Factor Calculation'!$AY$3:$BI$135, column())</f>
        <v>-0.006577680491</v>
      </c>
      <c r="I48" s="4">
        <f>0.2*vlookup($A48, 'Idiosyncratic Volatility'!$BE$84:$BO$660, column())+0.2*vlookup($A48, Value!$AZ$3:$BJ$134, column())+0.2*vlookup($A48, Monthly_mean!$AZ$3:$BJ$134, column())+0.2*vlookup($A48, MaxDD!$AZ$3:$BJ$134, column())+0.2*vlookup($A48, 'CDaR Factor Calculation'!$AY$3:$BI$135, column())</f>
        <v>0.004713228273</v>
      </c>
      <c r="J48" s="4">
        <f>0.2*vlookup($A48, 'Idiosyncratic Volatility'!$BE$84:$BO$660, column())+0.2*vlookup($A48, Value!$AZ$3:$BJ$134, column())+0.2*vlookup($A48, Monthly_mean!$AZ$3:$BJ$134, column())+0.2*vlookup($A48, MaxDD!$AZ$3:$BJ$134, column())+0.2*vlookup($A48, 'CDaR Factor Calculation'!$AY$3:$BI$135, column())</f>
        <v>0.01339292035</v>
      </c>
      <c r="K48" s="4">
        <f>0.2*vlookup($A48, 'Idiosyncratic Volatility'!$BE$84:$BO$660, column())+0.2*vlookup($A48, Value!$AZ$3:$BJ$134, column())+0.2*vlookup($A48, Monthly_mean!$AZ$3:$BJ$134, column())+0.2*vlookup($A48, MaxDD!$AZ$3:$BJ$134, column())+0.2*vlookup($A48, 'CDaR Factor Calculation'!$AY$3:$BI$135, column())</f>
        <v>-0.02374409582</v>
      </c>
      <c r="L48" s="8"/>
      <c r="M48" s="2">
        <v>42674.0</v>
      </c>
      <c r="N48" s="7">
        <v>-0.0157</v>
      </c>
      <c r="O48" s="7">
        <v>0.0107</v>
      </c>
      <c r="P48" s="7">
        <v>0.0185</v>
      </c>
      <c r="Q48" s="7">
        <v>0.0096</v>
      </c>
      <c r="R48" s="7">
        <v>0.0426</v>
      </c>
      <c r="S48" s="7">
        <v>0.0514</v>
      </c>
      <c r="T48" s="7">
        <v>-0.0011</v>
      </c>
      <c r="U48" s="7">
        <v>0.0584</v>
      </c>
      <c r="V48" s="7">
        <v>0.0092</v>
      </c>
      <c r="W48" s="7">
        <v>-0.0193</v>
      </c>
      <c r="X48" s="8"/>
      <c r="Z48" s="4">
        <f t="array" ref="Z48">SQRT(MMULT(MMULT(B48:K48,MMULT(TRANSPOSE(ER!B528:K563-ER!M563:V563),ER!B528:K563-ER!M563:V563)/3),TRANSPOSE(B48:K48)))</f>
        <v>0.003968898966</v>
      </c>
      <c r="AA48" s="8"/>
      <c r="AB48" s="2">
        <v>42674.0</v>
      </c>
      <c r="AC48" s="4">
        <f t="shared" ref="AC48:AL48" si="94">B48*0.01/$Z48</f>
        <v>0.05232112786</v>
      </c>
      <c r="AD48" s="4">
        <f t="shared" si="94"/>
        <v>-0.06712765336</v>
      </c>
      <c r="AE48" s="4">
        <f t="shared" si="94"/>
        <v>-0.03242562865</v>
      </c>
      <c r="AF48" s="4">
        <f t="shared" si="94"/>
        <v>0.03908109537</v>
      </c>
      <c r="AG48" s="4">
        <f t="shared" si="94"/>
        <v>0.04865092409</v>
      </c>
      <c r="AH48" s="4">
        <f t="shared" si="94"/>
        <v>-0.009721486734</v>
      </c>
      <c r="AI48" s="4">
        <f t="shared" si="94"/>
        <v>-0.01657306106</v>
      </c>
      <c r="AJ48" s="4">
        <f t="shared" si="94"/>
        <v>0.01187540503</v>
      </c>
      <c r="AK48" s="4">
        <f t="shared" si="94"/>
        <v>0.03374467445</v>
      </c>
      <c r="AL48" s="4">
        <f t="shared" si="94"/>
        <v>-0.05982539749</v>
      </c>
      <c r="AM48" s="8"/>
      <c r="AN48" s="17">
        <f t="shared" ref="AN48:AW48" si="95">(AC47 * (1 + N48)) / (SUMPRODUCT($AC47:$AL47, $N48:$W48) + 1)</f>
        <v>-0.0002072677994</v>
      </c>
      <c r="AO48" s="17">
        <f t="shared" si="95"/>
        <v>-0.01638754014</v>
      </c>
      <c r="AP48" s="17">
        <f t="shared" si="95"/>
        <v>-0.001071885669</v>
      </c>
      <c r="AQ48" s="17">
        <f t="shared" si="95"/>
        <v>0.01511269465</v>
      </c>
      <c r="AR48" s="17">
        <f t="shared" si="95"/>
        <v>0.05081988501</v>
      </c>
      <c r="AS48" s="17">
        <f t="shared" si="95"/>
        <v>0.008726502049</v>
      </c>
      <c r="AT48" s="17">
        <f t="shared" si="95"/>
        <v>-0.008865117306</v>
      </c>
      <c r="AU48" s="17">
        <f t="shared" si="95"/>
        <v>0.01757982074</v>
      </c>
      <c r="AV48" s="17">
        <f t="shared" si="95"/>
        <v>-0.03147976148</v>
      </c>
      <c r="AW48" s="17">
        <f t="shared" si="95"/>
        <v>-0.03047760297</v>
      </c>
      <c r="AX48" s="19"/>
      <c r="AY48" s="20">
        <f t="array" ref="AY48">SUM(ABS(AC48:AL48 - AN48:AW48))
</f>
        <v>0.2871921922</v>
      </c>
      <c r="AZ48" s="19"/>
      <c r="BA48" s="2">
        <v>42674.0</v>
      </c>
      <c r="BB48" s="4">
        <f t="shared" si="7"/>
        <v>0.003763840678</v>
      </c>
      <c r="BC48" s="4">
        <f t="shared" si="8"/>
        <v>1.014566034</v>
      </c>
      <c r="BK48" s="4">
        <f t="shared" si="9"/>
        <v>1.027026535</v>
      </c>
      <c r="BL48" s="4">
        <f t="shared" si="4"/>
        <v>-0.01213259897</v>
      </c>
    </row>
    <row r="49">
      <c r="A49" s="2">
        <v>42704.0</v>
      </c>
      <c r="B49" s="4">
        <f>0.2*vlookup($A49, 'Idiosyncratic Volatility'!$BE$84:$BO$660, 2)+0.2*vlookup($A49, Value!$AZ$3:$BJ$134, 2)+0.2*vlookup($A49, Monthly_mean!$AZ$3:$BJ$134, 2)+0.2*vlookup($A49, MaxDD!$AZ$3:$BJ$134, 2)+0.2*vlookup($A49, 'CDaR Factor Calculation'!$AY$3:$BI$135, 2)</f>
        <v>-0.009901077003</v>
      </c>
      <c r="C49" s="4">
        <f>0.2*vlookup($A49, 'Idiosyncratic Volatility'!$BE$84:$BO$660, column())+0.2*vlookup($A49, Value!$AZ$3:$BJ$134, column())+0.2*vlookup($A49, Monthly_mean!$AZ$3:$BJ$134, column())+0.2*vlookup($A49, MaxDD!$AZ$3:$BJ$134, column())+0.2*vlookup($A49, 'CDaR Factor Calculation'!$AY$3:$BI$135, column())</f>
        <v>-0.01790931587</v>
      </c>
      <c r="D49" s="4">
        <f>0.2*vlookup($A49, 'Idiosyncratic Volatility'!$BE$84:$BO$660, column())+0.2*vlookup($A49, Value!$AZ$3:$BJ$134, column())+0.2*vlookup($A49, Monthly_mean!$AZ$3:$BJ$134, column())+0.2*vlookup($A49, MaxDD!$AZ$3:$BJ$134, column())+0.2*vlookup($A49, 'CDaR Factor Calculation'!$AY$3:$BI$135, column())</f>
        <v>-0.01167777184</v>
      </c>
      <c r="E49" s="4">
        <f>0.2*vlookup($A49, 'Idiosyncratic Volatility'!$BE$84:$BO$660, column())+0.2*vlookup($A49, Value!$AZ$3:$BJ$134, column())+0.2*vlookup($A49, Monthly_mean!$AZ$3:$BJ$134, column())+0.2*vlookup($A49, MaxDD!$AZ$3:$BJ$134, column())+0.2*vlookup($A49, 'CDaR Factor Calculation'!$AY$3:$BI$135, column())</f>
        <v>0.01200379155</v>
      </c>
      <c r="F49" s="4">
        <f>0.2*vlookup($A49, 'Idiosyncratic Volatility'!$BE$84:$BO$660, column())+0.2*vlookup($A49, Value!$AZ$3:$BJ$134, column())+0.2*vlookup($A49, Monthly_mean!$AZ$3:$BJ$134, column())+0.2*vlookup($A49, MaxDD!$AZ$3:$BJ$134, column())+0.2*vlookup($A49, 'CDaR Factor Calculation'!$AY$3:$BI$135, column())</f>
        <v>0.03590865905</v>
      </c>
      <c r="G49" s="4">
        <f>0.2*vlookup($A49, 'Idiosyncratic Volatility'!$BE$84:$BO$660, column())+0.2*vlookup($A49, Value!$AZ$3:$BJ$134, column())+0.2*vlookup($A49, Monthly_mean!$AZ$3:$BJ$134, column())+0.2*vlookup($A49, MaxDD!$AZ$3:$BJ$134, column())+0.2*vlookup($A49, 'CDaR Factor Calculation'!$AY$3:$BI$135, column())</f>
        <v>0.01584899399</v>
      </c>
      <c r="H49" s="4">
        <f>0.2*vlookup($A49, 'Idiosyncratic Volatility'!$BE$84:$BO$660, column())+0.2*vlookup($A49, Value!$AZ$3:$BJ$134, column())+0.2*vlookup($A49, Monthly_mean!$AZ$3:$BJ$134, column())+0.2*vlookup($A49, MaxDD!$AZ$3:$BJ$134, column())+0.2*vlookup($A49, 'CDaR Factor Calculation'!$AY$3:$BI$135, column())</f>
        <v>-0.01684560758</v>
      </c>
      <c r="I49" s="4">
        <f>0.2*vlookup($A49, 'Idiosyncratic Volatility'!$BE$84:$BO$660, column())+0.2*vlookup($A49, Value!$AZ$3:$BJ$134, column())+0.2*vlookup($A49, Monthly_mean!$AZ$3:$BJ$134, column())+0.2*vlookup($A49, MaxDD!$AZ$3:$BJ$134, column())+0.2*vlookup($A49, 'CDaR Factor Calculation'!$AY$3:$BI$135, column())</f>
        <v>0.02976810035</v>
      </c>
      <c r="J49" s="4">
        <f>0.2*vlookup($A49, 'Idiosyncratic Volatility'!$BE$84:$BO$660, column())+0.2*vlookup($A49, Value!$AZ$3:$BJ$134, column())+0.2*vlookup($A49, Monthly_mean!$AZ$3:$BJ$134, column())+0.2*vlookup($A49, MaxDD!$AZ$3:$BJ$134, column())+0.2*vlookup($A49, 'CDaR Factor Calculation'!$AY$3:$BI$135, column())</f>
        <v>0.003440575144</v>
      </c>
      <c r="K49" s="4">
        <f>0.2*vlookup($A49, 'Idiosyncratic Volatility'!$BE$84:$BO$660, column())+0.2*vlookup($A49, Value!$AZ$3:$BJ$134, column())+0.2*vlookup($A49, Monthly_mean!$AZ$3:$BJ$134, column())+0.2*vlookup($A49, MaxDD!$AZ$3:$BJ$134, column())+0.2*vlookup($A49, 'CDaR Factor Calculation'!$AY$3:$BI$135, column())</f>
        <v>-0.04063634798</v>
      </c>
      <c r="L49" s="8"/>
      <c r="M49" s="2">
        <v>42704.0</v>
      </c>
      <c r="N49" s="7">
        <v>0.0336</v>
      </c>
      <c r="O49" s="7">
        <v>0.0271</v>
      </c>
      <c r="P49" s="7">
        <v>0.0148</v>
      </c>
      <c r="Q49" s="7">
        <v>-0.0048</v>
      </c>
      <c r="R49" s="7">
        <v>-0.0042</v>
      </c>
      <c r="S49" s="7">
        <v>0.0582</v>
      </c>
      <c r="T49" s="7">
        <v>-0.0044</v>
      </c>
      <c r="U49" s="7">
        <v>-0.0543</v>
      </c>
      <c r="V49" s="7">
        <v>-0.0195</v>
      </c>
      <c r="W49" s="7">
        <v>0.0353</v>
      </c>
      <c r="X49" s="8"/>
      <c r="Z49" s="4">
        <f t="array" ref="Z49">SQRT(MMULT(MMULT(B49:K49,MMULT(TRANSPOSE(ER!B529:K564-ER!M564:V564),ER!B529:K564-ER!M564:V564)/3),TRANSPOSE(B49:K49)))</f>
        <v>0.008496951861</v>
      </c>
      <c r="AA49" s="8"/>
      <c r="AB49" s="2">
        <v>42704.0</v>
      </c>
      <c r="AC49" s="4">
        <f t="shared" ref="AC49:AL49" si="96">B49*0.01/$Z49</f>
        <v>-0.01165250453</v>
      </c>
      <c r="AD49" s="4">
        <f t="shared" si="96"/>
        <v>-0.02107734181</v>
      </c>
      <c r="AE49" s="4">
        <f t="shared" si="96"/>
        <v>-0.01374348359</v>
      </c>
      <c r="AF49" s="4">
        <f t="shared" si="96"/>
        <v>0.01412717377</v>
      </c>
      <c r="AG49" s="4">
        <f t="shared" si="96"/>
        <v>0.04226063609</v>
      </c>
      <c r="AH49" s="4">
        <f t="shared" si="96"/>
        <v>0.01865256418</v>
      </c>
      <c r="AI49" s="4">
        <f t="shared" si="96"/>
        <v>-0.01982547136</v>
      </c>
      <c r="AJ49" s="4">
        <f t="shared" si="96"/>
        <v>0.03503385783</v>
      </c>
      <c r="AK49" s="4">
        <f t="shared" si="96"/>
        <v>0.004049187521</v>
      </c>
      <c r="AL49" s="4">
        <f t="shared" si="96"/>
        <v>-0.04782461834</v>
      </c>
      <c r="AM49" s="8"/>
      <c r="AN49" s="17">
        <f t="shared" ref="AN49:AW49" si="97">(AC48 * (1 + N49)) / (SUMPRODUCT($AC48:$AL48, $N49:$W49) + 1)</f>
        <v>0.05434216389</v>
      </c>
      <c r="AO49" s="17">
        <f t="shared" si="97"/>
        <v>-0.06928217683</v>
      </c>
      <c r="AP49" s="17">
        <f t="shared" si="97"/>
        <v>-0.03306558367</v>
      </c>
      <c r="AQ49" s="17">
        <f t="shared" si="97"/>
        <v>0.03908268794</v>
      </c>
      <c r="AR49" s="17">
        <f t="shared" si="97"/>
        <v>0.04868223917</v>
      </c>
      <c r="AS49" s="17">
        <f t="shared" si="97"/>
        <v>-0.01033731559</v>
      </c>
      <c r="AT49" s="17">
        <f t="shared" si="97"/>
        <v>-0.01658039789</v>
      </c>
      <c r="AU49" s="17">
        <f t="shared" si="97"/>
        <v>0.01128519713</v>
      </c>
      <c r="AV49" s="17">
        <f t="shared" si="97"/>
        <v>0.03324759003</v>
      </c>
      <c r="AW49" s="17">
        <f t="shared" si="97"/>
        <v>-0.0622385028</v>
      </c>
      <c r="AX49" s="19"/>
      <c r="AY49" s="20">
        <f t="array" ref="AY49">SUM(ABS(AC49:AL49 - AN49:AW49))
</f>
        <v>0.2644946217</v>
      </c>
      <c r="AZ49" s="19"/>
      <c r="BA49" s="2">
        <v>42704.0</v>
      </c>
      <c r="BB49" s="4">
        <f t="shared" si="7"/>
        <v>-0.004840553188</v>
      </c>
      <c r="BC49" s="4">
        <f t="shared" si="8"/>
        <v>1.009654973</v>
      </c>
      <c r="BK49" s="4">
        <f t="shared" si="9"/>
        <v>1.027026535</v>
      </c>
      <c r="BL49" s="4">
        <f t="shared" si="4"/>
        <v>-0.01691442366</v>
      </c>
    </row>
    <row r="50">
      <c r="A50" s="2">
        <v>42735.0</v>
      </c>
      <c r="B50" s="4">
        <f>0.2*vlookup($A50, 'Idiosyncratic Volatility'!$BE$84:$BO$660, 2)+0.2*vlookup($A50, Value!$AZ$3:$BJ$134, 2)+0.2*vlookup($A50, Monthly_mean!$AZ$3:$BJ$134, 2)+0.2*vlookup($A50, MaxDD!$AZ$3:$BJ$134, 2)+0.2*vlookup($A50, 'CDaR Factor Calculation'!$AY$3:$BI$135, 2)</f>
        <v>0.004564233191</v>
      </c>
      <c r="C50" s="4">
        <f>0.2*vlookup($A50, 'Idiosyncratic Volatility'!$BE$84:$BO$660, column())+0.2*vlookup($A50, Value!$AZ$3:$BJ$134, column())+0.2*vlookup($A50, Monthly_mean!$AZ$3:$BJ$134, column())+0.2*vlookup($A50, MaxDD!$AZ$3:$BJ$134, column())+0.2*vlookup($A50, 'CDaR Factor Calculation'!$AY$3:$BI$135, column())</f>
        <v>-0.002633635368</v>
      </c>
      <c r="D50" s="4">
        <f>0.2*vlookup($A50, 'Idiosyncratic Volatility'!$BE$84:$BO$660, column())+0.2*vlookup($A50, Value!$AZ$3:$BJ$134, column())+0.2*vlookup($A50, Monthly_mean!$AZ$3:$BJ$134, column())+0.2*vlookup($A50, MaxDD!$AZ$3:$BJ$134, column())+0.2*vlookup($A50, 'CDaR Factor Calculation'!$AY$3:$BI$135, column())</f>
        <v>-0.01407537772</v>
      </c>
      <c r="E50" s="4">
        <f>0.2*vlookup($A50, 'Idiosyncratic Volatility'!$BE$84:$BO$660, column())+0.2*vlookup($A50, Value!$AZ$3:$BJ$134, column())+0.2*vlookup($A50, Monthly_mean!$AZ$3:$BJ$134, column())+0.2*vlookup($A50, MaxDD!$AZ$3:$BJ$134, column())+0.2*vlookup($A50, 'CDaR Factor Calculation'!$AY$3:$BI$135, column())</f>
        <v>-0.00692688414</v>
      </c>
      <c r="F50" s="4">
        <f>0.2*vlookup($A50, 'Idiosyncratic Volatility'!$BE$84:$BO$660, column())+0.2*vlookup($A50, Value!$AZ$3:$BJ$134, column())+0.2*vlookup($A50, Monthly_mean!$AZ$3:$BJ$134, column())+0.2*vlookup($A50, MaxDD!$AZ$3:$BJ$134, column())+0.2*vlookup($A50, 'CDaR Factor Calculation'!$AY$3:$BI$135, column())</f>
        <v>0.01133150475</v>
      </c>
      <c r="G50" s="4">
        <f>0.2*vlookup($A50, 'Idiosyncratic Volatility'!$BE$84:$BO$660, column())+0.2*vlookup($A50, Value!$AZ$3:$BJ$134, column())+0.2*vlookup($A50, Monthly_mean!$AZ$3:$BJ$134, column())+0.2*vlookup($A50, MaxDD!$AZ$3:$BJ$134, column())+0.2*vlookup($A50, 'CDaR Factor Calculation'!$AY$3:$BI$135, column())</f>
        <v>0.01676889436</v>
      </c>
      <c r="H50" s="4">
        <f>0.2*vlookup($A50, 'Idiosyncratic Volatility'!$BE$84:$BO$660, column())+0.2*vlookup($A50, Value!$AZ$3:$BJ$134, column())+0.2*vlookup($A50, Monthly_mean!$AZ$3:$BJ$134, column())+0.2*vlookup($A50, MaxDD!$AZ$3:$BJ$134, column())+0.2*vlookup($A50, 'CDaR Factor Calculation'!$AY$3:$BI$135, column())</f>
        <v>-0.01048822152</v>
      </c>
      <c r="I50" s="4">
        <f>0.2*vlookup($A50, 'Idiosyncratic Volatility'!$BE$84:$BO$660, column())+0.2*vlookup($A50, Value!$AZ$3:$BJ$134, column())+0.2*vlookup($A50, Monthly_mean!$AZ$3:$BJ$134, column())+0.2*vlookup($A50, MaxDD!$AZ$3:$BJ$134, column())+0.2*vlookup($A50, 'CDaR Factor Calculation'!$AY$3:$BI$135, column())</f>
        <v>0.01378615525</v>
      </c>
      <c r="J50" s="4">
        <f>0.2*vlookup($A50, 'Idiosyncratic Volatility'!$BE$84:$BO$660, column())+0.2*vlookup($A50, Value!$AZ$3:$BJ$134, column())+0.2*vlookup($A50, Monthly_mean!$AZ$3:$BJ$134, column())+0.2*vlookup($A50, MaxDD!$AZ$3:$BJ$134, column())+0.2*vlookup($A50, 'CDaR Factor Calculation'!$AY$3:$BI$135, column())</f>
        <v>-0.005794723246</v>
      </c>
      <c r="K50" s="4">
        <f>0.2*vlookup($A50, 'Idiosyncratic Volatility'!$BE$84:$BO$660, column())+0.2*vlookup($A50, Value!$AZ$3:$BJ$134, column())+0.2*vlookup($A50, Monthly_mean!$AZ$3:$BJ$134, column())+0.2*vlookup($A50, MaxDD!$AZ$3:$BJ$134, column())+0.2*vlookup($A50, 'CDaR Factor Calculation'!$AY$3:$BI$135, column())</f>
        <v>-0.006531945556</v>
      </c>
      <c r="L50" s="8"/>
      <c r="M50" s="2">
        <v>42735.0</v>
      </c>
      <c r="N50" s="7">
        <v>0.0459</v>
      </c>
      <c r="O50" s="7">
        <v>0.015</v>
      </c>
      <c r="P50" s="7">
        <v>0.0611</v>
      </c>
      <c r="Q50" s="7">
        <v>0.0759</v>
      </c>
      <c r="R50" s="7">
        <v>0.1366</v>
      </c>
      <c r="S50" s="7">
        <v>0.0338</v>
      </c>
      <c r="T50" s="7">
        <v>0.0428</v>
      </c>
      <c r="U50" s="7">
        <v>0.0883</v>
      </c>
      <c r="V50" s="7">
        <v>0.053</v>
      </c>
      <c r="W50" s="7">
        <v>0.0182</v>
      </c>
      <c r="X50" s="8"/>
      <c r="Z50" s="4">
        <f t="array" ref="Z50">SQRT(MMULT(MMULT(B50:K50,MMULT(TRANSPOSE(ER!B530:K565-ER!M565:V565),ER!B530:K565-ER!M565:V565)/3),TRANSPOSE(B50:K50)))</f>
        <v>0.003480636084</v>
      </c>
      <c r="AA50" s="8"/>
      <c r="AB50" s="2">
        <v>42735.0</v>
      </c>
      <c r="AC50" s="4">
        <f t="shared" ref="AC50:AL50" si="98">B50*0.01/$Z50</f>
        <v>0.01311321575</v>
      </c>
      <c r="AD50" s="4">
        <f t="shared" si="98"/>
        <v>-0.007566534692</v>
      </c>
      <c r="AE50" s="4">
        <f t="shared" si="98"/>
        <v>-0.04043909614</v>
      </c>
      <c r="AF50" s="4">
        <f t="shared" si="98"/>
        <v>-0.01990120189</v>
      </c>
      <c r="AG50" s="4">
        <f t="shared" si="98"/>
        <v>0.03255584461</v>
      </c>
      <c r="AH50" s="4">
        <f t="shared" si="98"/>
        <v>0.048177672</v>
      </c>
      <c r="AI50" s="4">
        <f t="shared" si="98"/>
        <v>-0.03013305978</v>
      </c>
      <c r="AJ50" s="4">
        <f t="shared" si="98"/>
        <v>0.03960814897</v>
      </c>
      <c r="AK50" s="4">
        <f t="shared" si="98"/>
        <v>-0.01664846053</v>
      </c>
      <c r="AL50" s="4">
        <f t="shared" si="98"/>
        <v>-0.0187665283</v>
      </c>
      <c r="AM50" s="8"/>
      <c r="AN50" s="17">
        <f t="shared" ref="AN50:AW50" si="99">(AC49 * (1 + N50)) / (SUMPRODUCT($AC49:$AL49, $N50:$W50) + 1)</f>
        <v>-0.01209814358</v>
      </c>
      <c r="AO50" s="17">
        <f t="shared" si="99"/>
        <v>-0.02123690243</v>
      </c>
      <c r="AP50" s="17">
        <f t="shared" si="99"/>
        <v>-0.01447646197</v>
      </c>
      <c r="AQ50" s="17">
        <f t="shared" si="99"/>
        <v>0.01508816712</v>
      </c>
      <c r="AR50" s="17">
        <f t="shared" si="99"/>
        <v>0.04768183629</v>
      </c>
      <c r="AS50" s="17">
        <f t="shared" si="99"/>
        <v>0.01914186997</v>
      </c>
      <c r="AT50" s="17">
        <f t="shared" si="99"/>
        <v>-0.02052266874</v>
      </c>
      <c r="AU50" s="17">
        <f t="shared" si="99"/>
        <v>0.03784825695</v>
      </c>
      <c r="AV50" s="17">
        <f t="shared" si="99"/>
        <v>0.004232583669</v>
      </c>
      <c r="AW50" s="17">
        <f t="shared" si="99"/>
        <v>-0.04833858092</v>
      </c>
      <c r="AX50" s="19"/>
      <c r="AY50" s="20">
        <f t="array" ref="AY50">SUM(ABS(AC50:AL50 - AN50:AW50))
</f>
        <v>0.2058189038</v>
      </c>
      <c r="AZ50" s="19"/>
      <c r="BA50" s="2">
        <v>42735.0</v>
      </c>
      <c r="BB50" s="4">
        <f t="shared" si="7"/>
        <v>0.007373933473</v>
      </c>
      <c r="BC50" s="4">
        <f t="shared" si="8"/>
        <v>1.017100102</v>
      </c>
      <c r="BK50" s="4">
        <f t="shared" si="9"/>
        <v>1.027026535</v>
      </c>
      <c r="BL50" s="4">
        <f t="shared" si="4"/>
        <v>-0.009665216025</v>
      </c>
    </row>
    <row r="51">
      <c r="A51" s="2">
        <v>42766.0</v>
      </c>
      <c r="B51" s="4">
        <f>0.2*vlookup($A51, 'Idiosyncratic Volatility'!$BE$84:$BO$660, 2)+0.2*vlookup($A51, Value!$AZ$3:$BJ$134, 2)+0.2*vlookup($A51, Monthly_mean!$AZ$3:$BJ$134, 2)+0.2*vlookup($A51, MaxDD!$AZ$3:$BJ$134, 2)+0.2*vlookup($A51, 'CDaR Factor Calculation'!$AY$3:$BI$135, 2)</f>
        <v>0.02264568216</v>
      </c>
      <c r="C51" s="4">
        <f>0.2*vlookup($A51, 'Idiosyncratic Volatility'!$BE$84:$BO$660, column())+0.2*vlookup($A51, Value!$AZ$3:$BJ$134, column())+0.2*vlookup($A51, Monthly_mean!$AZ$3:$BJ$134, column())+0.2*vlookup($A51, MaxDD!$AZ$3:$BJ$134, column())+0.2*vlookup($A51, 'CDaR Factor Calculation'!$AY$3:$BI$135, column())</f>
        <v>-0.02530184715</v>
      </c>
      <c r="D51" s="4">
        <f>0.2*vlookup($A51, 'Idiosyncratic Volatility'!$BE$84:$BO$660, column())+0.2*vlookup($A51, Value!$AZ$3:$BJ$134, column())+0.2*vlookup($A51, Monthly_mean!$AZ$3:$BJ$134, column())+0.2*vlookup($A51, MaxDD!$AZ$3:$BJ$134, column())+0.2*vlookup($A51, 'CDaR Factor Calculation'!$AY$3:$BI$135, column())</f>
        <v>-0.003381359374</v>
      </c>
      <c r="E51" s="4">
        <f>0.2*vlookup($A51, 'Idiosyncratic Volatility'!$BE$84:$BO$660, column())+0.2*vlookup($A51, Value!$AZ$3:$BJ$134, column())+0.2*vlookup($A51, Monthly_mean!$AZ$3:$BJ$134, column())+0.2*vlookup($A51, MaxDD!$AZ$3:$BJ$134, column())+0.2*vlookup($A51, 'CDaR Factor Calculation'!$AY$3:$BI$135, column())</f>
        <v>0.0008710958131</v>
      </c>
      <c r="F51" s="4">
        <f>0.2*vlookup($A51, 'Idiosyncratic Volatility'!$BE$84:$BO$660, column())+0.2*vlookup($A51, Value!$AZ$3:$BJ$134, column())+0.2*vlookup($A51, Monthly_mean!$AZ$3:$BJ$134, column())+0.2*vlookup($A51, MaxDD!$AZ$3:$BJ$134, column())+0.2*vlookup($A51, 'CDaR Factor Calculation'!$AY$3:$BI$135, column())</f>
        <v>0.04399878914</v>
      </c>
      <c r="G51" s="4">
        <f>0.2*vlookup($A51, 'Idiosyncratic Volatility'!$BE$84:$BO$660, column())+0.2*vlookup($A51, Value!$AZ$3:$BJ$134, column())+0.2*vlookup($A51, Monthly_mean!$AZ$3:$BJ$134, column())+0.2*vlookup($A51, MaxDD!$AZ$3:$BJ$134, column())+0.2*vlookup($A51, 'CDaR Factor Calculation'!$AY$3:$BI$135, column())</f>
        <v>0.01338083892</v>
      </c>
      <c r="H51" s="4">
        <f>0.2*vlookup($A51, 'Idiosyncratic Volatility'!$BE$84:$BO$660, column())+0.2*vlookup($A51, Value!$AZ$3:$BJ$134, column())+0.2*vlookup($A51, Monthly_mean!$AZ$3:$BJ$134, column())+0.2*vlookup($A51, MaxDD!$AZ$3:$BJ$134, column())+0.2*vlookup($A51, 'CDaR Factor Calculation'!$AY$3:$BI$135, column())</f>
        <v>-0.0177300551</v>
      </c>
      <c r="I51" s="4">
        <f>0.2*vlookup($A51, 'Idiosyncratic Volatility'!$BE$84:$BO$660, column())+0.2*vlookup($A51, Value!$AZ$3:$BJ$134, column())+0.2*vlookup($A51, Monthly_mean!$AZ$3:$BJ$134, column())+0.2*vlookup($A51, MaxDD!$AZ$3:$BJ$134, column())+0.2*vlookup($A51, 'CDaR Factor Calculation'!$AY$3:$BI$135, column())</f>
        <v>0.009419310501</v>
      </c>
      <c r="J51" s="4">
        <f>0.2*vlookup($A51, 'Idiosyncratic Volatility'!$BE$84:$BO$660, column())+0.2*vlookup($A51, Value!$AZ$3:$BJ$134, column())+0.2*vlookup($A51, Monthly_mean!$AZ$3:$BJ$134, column())+0.2*vlookup($A51, MaxDD!$AZ$3:$BJ$134, column())+0.2*vlookup($A51, 'CDaR Factor Calculation'!$AY$3:$BI$135, column())</f>
        <v>0.001280675622</v>
      </c>
      <c r="K51" s="4">
        <f>0.2*vlookup($A51, 'Idiosyncratic Volatility'!$BE$84:$BO$660, column())+0.2*vlookup($A51, Value!$AZ$3:$BJ$134, column())+0.2*vlookup($A51, Monthly_mean!$AZ$3:$BJ$134, column())+0.2*vlookup($A51, MaxDD!$AZ$3:$BJ$134, column())+0.2*vlookup($A51, 'CDaR Factor Calculation'!$AY$3:$BI$135, column())</f>
        <v>-0.04518313053</v>
      </c>
      <c r="L51" s="8"/>
      <c r="M51" s="2">
        <v>42766.0</v>
      </c>
      <c r="N51" s="7">
        <v>-0.0055</v>
      </c>
      <c r="O51" s="7">
        <v>0.0084</v>
      </c>
      <c r="P51" s="7">
        <v>-0.0182</v>
      </c>
      <c r="Q51" s="7">
        <v>0.0064</v>
      </c>
      <c r="R51" s="7">
        <v>-0.0489</v>
      </c>
      <c r="S51" s="7">
        <v>0.0011</v>
      </c>
      <c r="T51" s="7">
        <v>-0.0051</v>
      </c>
      <c r="U51" s="7">
        <v>0.0024</v>
      </c>
      <c r="V51" s="7">
        <v>-0.0052</v>
      </c>
      <c r="W51" s="7">
        <v>0.0204</v>
      </c>
      <c r="X51" s="8"/>
      <c r="Z51" s="4">
        <f t="array" ref="Z51">SQRT(MMULT(MMULT(B51:K51,MMULT(TRANSPOSE(ER!B531:K566-ER!M566:V566),ER!B531:K566-ER!M566:V566)/3),TRANSPOSE(B51:K51)))</f>
        <v>0.008519897465</v>
      </c>
      <c r="AA51" s="8"/>
      <c r="AB51" s="2">
        <v>42766.0</v>
      </c>
      <c r="AC51" s="4">
        <f t="shared" ref="AC51:AL51" si="100">B51*0.01/$Z51</f>
        <v>0.02657975904</v>
      </c>
      <c r="AD51" s="4">
        <f t="shared" si="100"/>
        <v>-0.02969736109</v>
      </c>
      <c r="AE51" s="4">
        <f t="shared" si="100"/>
        <v>-0.003968779422</v>
      </c>
      <c r="AF51" s="4">
        <f t="shared" si="100"/>
        <v>0.001022425231</v>
      </c>
      <c r="AG51" s="4">
        <f t="shared" si="100"/>
        <v>0.05164239278</v>
      </c>
      <c r="AH51" s="4">
        <f t="shared" si="100"/>
        <v>0.01570539901</v>
      </c>
      <c r="AI51" s="4">
        <f t="shared" si="100"/>
        <v>-0.02081017427</v>
      </c>
      <c r="AJ51" s="4">
        <f t="shared" si="100"/>
        <v>0.01105566181</v>
      </c>
      <c r="AK51" s="4">
        <f t="shared" si="100"/>
        <v>0.001503158492</v>
      </c>
      <c r="AL51" s="4">
        <f t="shared" si="100"/>
        <v>-0.05303248157</v>
      </c>
      <c r="AM51" s="8"/>
      <c r="AN51" s="17">
        <f t="shared" ref="AN51:AW51" si="101">(AC50 * (1 + N51)) / (SUMPRODUCT($AC50:$AL50, $N51:$W51) + 1)</f>
        <v>0.01305563142</v>
      </c>
      <c r="AO51" s="17">
        <f t="shared" si="101"/>
        <v>-0.0076385997</v>
      </c>
      <c r="AP51" s="17">
        <f t="shared" si="101"/>
        <v>-0.03974736607</v>
      </c>
      <c r="AQ51" s="17">
        <f t="shared" si="101"/>
        <v>-0.02005089766</v>
      </c>
      <c r="AR51" s="17">
        <f t="shared" si="101"/>
        <v>0.03099838268</v>
      </c>
      <c r="AS51" s="17">
        <f t="shared" si="101"/>
        <v>0.04828443554</v>
      </c>
      <c r="AT51" s="17">
        <f t="shared" si="101"/>
        <v>-0.03001280253</v>
      </c>
      <c r="AU51" s="17">
        <f t="shared" si="101"/>
        <v>0.03974747012</v>
      </c>
      <c r="AV51" s="17">
        <f t="shared" si="101"/>
        <v>-0.01658035192</v>
      </c>
      <c r="AW51" s="17">
        <f t="shared" si="101"/>
        <v>-0.01917071341</v>
      </c>
      <c r="AX51" s="19"/>
      <c r="AY51" s="20">
        <f t="array" ref="AY51">SUM(ABS(AC51:AL51 - AN51:AW51))
</f>
        <v>0.2354975603</v>
      </c>
      <c r="AZ51" s="19"/>
      <c r="BA51" s="2">
        <v>42766.0</v>
      </c>
      <c r="BB51" s="4">
        <f t="shared" si="7"/>
        <v>-0.001113570103</v>
      </c>
      <c r="BC51" s="4">
        <f t="shared" si="8"/>
        <v>1.015967489</v>
      </c>
      <c r="BK51" s="4">
        <f t="shared" si="9"/>
        <v>1.027026535</v>
      </c>
      <c r="BL51" s="4">
        <f t="shared" si="4"/>
        <v>-0.01076802323</v>
      </c>
    </row>
    <row r="52">
      <c r="A52" s="2">
        <v>42794.0</v>
      </c>
      <c r="B52" s="4">
        <f>0.2*vlookup($A52, 'Idiosyncratic Volatility'!$BE$84:$BO$660, 2)+0.2*vlookup($A52, Value!$AZ$3:$BJ$134, 2)+0.2*vlookup($A52, Monthly_mean!$AZ$3:$BJ$134, 2)+0.2*vlookup($A52, MaxDD!$AZ$3:$BJ$134, 2)+0.2*vlookup($A52, 'CDaR Factor Calculation'!$AY$3:$BI$135, 2)</f>
        <v>-0.01046535003</v>
      </c>
      <c r="C52" s="4">
        <f>0.2*vlookup($A52, 'Idiosyncratic Volatility'!$BE$84:$BO$660, column())+0.2*vlookup($A52, Value!$AZ$3:$BJ$134, column())+0.2*vlookup($A52, Monthly_mean!$AZ$3:$BJ$134, column())+0.2*vlookup($A52, MaxDD!$AZ$3:$BJ$134, column())+0.2*vlookup($A52, 'CDaR Factor Calculation'!$AY$3:$BI$135, column())</f>
        <v>0.02749670266</v>
      </c>
      <c r="D52" s="4">
        <f>0.2*vlookup($A52, 'Idiosyncratic Volatility'!$BE$84:$BO$660, column())+0.2*vlookup($A52, Value!$AZ$3:$BJ$134, column())+0.2*vlookup($A52, Monthly_mean!$AZ$3:$BJ$134, column())+0.2*vlookup($A52, MaxDD!$AZ$3:$BJ$134, column())+0.2*vlookup($A52, 'CDaR Factor Calculation'!$AY$3:$BI$135, column())</f>
        <v>-0.00118126308</v>
      </c>
      <c r="E52" s="4">
        <f>0.2*vlookup($A52, 'Idiosyncratic Volatility'!$BE$84:$BO$660, column())+0.2*vlookup($A52, Value!$AZ$3:$BJ$134, column())+0.2*vlookup($A52, Monthly_mean!$AZ$3:$BJ$134, column())+0.2*vlookup($A52, MaxDD!$AZ$3:$BJ$134, column())+0.2*vlookup($A52, 'CDaR Factor Calculation'!$AY$3:$BI$135, column())</f>
        <v>0.007545080899</v>
      </c>
      <c r="F52" s="4">
        <f>0.2*vlookup($A52, 'Idiosyncratic Volatility'!$BE$84:$BO$660, column())+0.2*vlookup($A52, Value!$AZ$3:$BJ$134, column())+0.2*vlookup($A52, Monthly_mean!$AZ$3:$BJ$134, column())+0.2*vlookup($A52, MaxDD!$AZ$3:$BJ$134, column())+0.2*vlookup($A52, 'CDaR Factor Calculation'!$AY$3:$BI$135, column())</f>
        <v>0.03027944178</v>
      </c>
      <c r="G52" s="4">
        <f>0.2*vlookup($A52, 'Idiosyncratic Volatility'!$BE$84:$BO$660, column())+0.2*vlookup($A52, Value!$AZ$3:$BJ$134, column())+0.2*vlookup($A52, Monthly_mean!$AZ$3:$BJ$134, column())+0.2*vlookup($A52, MaxDD!$AZ$3:$BJ$134, column())+0.2*vlookup($A52, 'CDaR Factor Calculation'!$AY$3:$BI$135, column())</f>
        <v>0.02174810443</v>
      </c>
      <c r="H52" s="4">
        <f>0.2*vlookup($A52, 'Idiosyncratic Volatility'!$BE$84:$BO$660, column())+0.2*vlookup($A52, Value!$AZ$3:$BJ$134, column())+0.2*vlookup($A52, Monthly_mean!$AZ$3:$BJ$134, column())+0.2*vlookup($A52, MaxDD!$AZ$3:$BJ$134, column())+0.2*vlookup($A52, 'CDaR Factor Calculation'!$AY$3:$BI$135, column())</f>
        <v>-0.01566452596</v>
      </c>
      <c r="I52" s="4">
        <f>0.2*vlookup($A52, 'Idiosyncratic Volatility'!$BE$84:$BO$660, column())+0.2*vlookup($A52, Value!$AZ$3:$BJ$134, column())+0.2*vlookup($A52, Monthly_mean!$AZ$3:$BJ$134, column())+0.2*vlookup($A52, MaxDD!$AZ$3:$BJ$134, column())+0.2*vlookup($A52, 'CDaR Factor Calculation'!$AY$3:$BI$135, column())</f>
        <v>0.02020223857</v>
      </c>
      <c r="J52" s="4">
        <f>0.2*vlookup($A52, 'Idiosyncratic Volatility'!$BE$84:$BO$660, column())+0.2*vlookup($A52, Value!$AZ$3:$BJ$134, column())+0.2*vlookup($A52, Monthly_mean!$AZ$3:$BJ$134, column())+0.2*vlookup($A52, MaxDD!$AZ$3:$BJ$134, column())+0.2*vlookup($A52, 'CDaR Factor Calculation'!$AY$3:$BI$135, column())</f>
        <v>-0.03908470707</v>
      </c>
      <c r="K52" s="4">
        <f>0.2*vlookup($A52, 'Idiosyncratic Volatility'!$BE$84:$BO$660, column())+0.2*vlookup($A52, Value!$AZ$3:$BJ$134, column())+0.2*vlookup($A52, Monthly_mean!$AZ$3:$BJ$134, column())+0.2*vlookup($A52, MaxDD!$AZ$3:$BJ$134, column())+0.2*vlookup($A52, 'CDaR Factor Calculation'!$AY$3:$BI$135, column())</f>
        <v>-0.04087572219</v>
      </c>
      <c r="L52" s="8"/>
      <c r="M52" s="2">
        <v>42794.0</v>
      </c>
      <c r="N52" s="7">
        <v>0.0244</v>
      </c>
      <c r="O52" s="7">
        <v>-1.0E-4</v>
      </c>
      <c r="P52" s="7">
        <v>0.0207</v>
      </c>
      <c r="Q52" s="7">
        <v>0.0236</v>
      </c>
      <c r="R52" s="7">
        <v>0.0138</v>
      </c>
      <c r="S52" s="7">
        <v>0.005</v>
      </c>
      <c r="T52" s="7">
        <v>0.0528</v>
      </c>
      <c r="U52" s="7">
        <v>0.0223</v>
      </c>
      <c r="V52" s="7">
        <v>0.0313</v>
      </c>
      <c r="W52" s="7">
        <v>0.0386</v>
      </c>
      <c r="X52" s="8"/>
      <c r="Z52" s="4">
        <f t="array" ref="Z52">SQRT(MMULT(MMULT(B52:K52,MMULT(TRANSPOSE(ER!B532:K567-ER!M567:V567),ER!B532:K567-ER!M567:V567)/3),TRANSPOSE(B52:K52)))</f>
        <v>0.008680037209</v>
      </c>
      <c r="AA52" s="8"/>
      <c r="AB52" s="2">
        <v>42794.0</v>
      </c>
      <c r="AC52" s="4">
        <f t="shared" ref="AC52:AL52" si="102">B52*0.01/$Z52</f>
        <v>-0.01205680319</v>
      </c>
      <c r="AD52" s="4">
        <f t="shared" si="102"/>
        <v>0.03167809308</v>
      </c>
      <c r="AE52" s="4">
        <f t="shared" si="102"/>
        <v>-0.001360896332</v>
      </c>
      <c r="AF52" s="4">
        <f t="shared" si="102"/>
        <v>0.008692452252</v>
      </c>
      <c r="AG52" s="4">
        <f t="shared" si="102"/>
        <v>0.03488399997</v>
      </c>
      <c r="AH52" s="4">
        <f t="shared" si="102"/>
        <v>0.02505531244</v>
      </c>
      <c r="AI52" s="4">
        <f t="shared" si="102"/>
        <v>-0.01804661153</v>
      </c>
      <c r="AJ52" s="4">
        <f t="shared" si="102"/>
        <v>0.02327436863</v>
      </c>
      <c r="AK52" s="4">
        <f t="shared" si="102"/>
        <v>-0.04502827134</v>
      </c>
      <c r="AL52" s="4">
        <f t="shared" si="102"/>
        <v>-0.04709164398</v>
      </c>
      <c r="AM52" s="8"/>
      <c r="AN52" s="17">
        <f t="shared" ref="AN52:AW52" si="103">(AC51 * (1 + N52)) / (SUMPRODUCT($AC51:$AL51, $N52:$W52) + 1)</f>
        <v>0.02726832299</v>
      </c>
      <c r="AO52" s="17">
        <f t="shared" si="103"/>
        <v>-0.02973803363</v>
      </c>
      <c r="AP52" s="17">
        <f t="shared" si="103"/>
        <v>-0.004056886871</v>
      </c>
      <c r="AQ52" s="17">
        <f t="shared" si="103"/>
        <v>0.001048092602</v>
      </c>
      <c r="AR52" s="17">
        <f t="shared" si="103"/>
        <v>0.05243200478</v>
      </c>
      <c r="AS52" s="17">
        <f t="shared" si="103"/>
        <v>0.01580712386</v>
      </c>
      <c r="AT52" s="17">
        <f t="shared" si="103"/>
        <v>-0.02194115137</v>
      </c>
      <c r="AU52" s="17">
        <f t="shared" si="103"/>
        <v>0.01131881408</v>
      </c>
      <c r="AV52" s="17">
        <f t="shared" si="103"/>
        <v>0.001552485714</v>
      </c>
      <c r="AW52" s="17">
        <f t="shared" si="103"/>
        <v>-0.05516048655</v>
      </c>
      <c r="AX52" s="19"/>
      <c r="AY52" s="20">
        <f t="array" ref="AY52">SUM(ABS(AC52:AL52 - AN52:AW52))
</f>
        <v>0.2083774905</v>
      </c>
      <c r="AZ52" s="19"/>
      <c r="BA52" s="2">
        <v>42794.0</v>
      </c>
      <c r="BB52" s="4">
        <f t="shared" si="7"/>
        <v>-0.001467557498</v>
      </c>
      <c r="BC52" s="4">
        <f t="shared" si="8"/>
        <v>1.014476499</v>
      </c>
      <c r="BK52" s="4">
        <f t="shared" si="9"/>
        <v>1.027026535</v>
      </c>
      <c r="BL52" s="4">
        <f t="shared" si="4"/>
        <v>-0.01221977804</v>
      </c>
    </row>
    <row r="53">
      <c r="A53" s="2">
        <v>42825.0</v>
      </c>
      <c r="B53" s="4">
        <f>0.2*vlookup($A53, 'Idiosyncratic Volatility'!$BE$84:$BO$660, 2)+0.2*vlookup($A53, Value!$AZ$3:$BJ$134, 2)+0.2*vlookup($A53, Monthly_mean!$AZ$3:$BJ$134, 2)+0.2*vlookup($A53, MaxDD!$AZ$3:$BJ$134, 2)+0.2*vlookup($A53, 'CDaR Factor Calculation'!$AY$3:$BI$135, 2)</f>
        <v>-0.002127185313</v>
      </c>
      <c r="C53" s="4">
        <f>0.2*vlookup($A53, 'Idiosyncratic Volatility'!$BE$84:$BO$660, column())+0.2*vlookup($A53, Value!$AZ$3:$BJ$134, column())+0.2*vlookup($A53, Monthly_mean!$AZ$3:$BJ$134, column())+0.2*vlookup($A53, MaxDD!$AZ$3:$BJ$134, column())+0.2*vlookup($A53, 'CDaR Factor Calculation'!$AY$3:$BI$135, column())</f>
        <v>-0.006845616341</v>
      </c>
      <c r="D53" s="4">
        <f>0.2*vlookup($A53, 'Idiosyncratic Volatility'!$BE$84:$BO$660, column())+0.2*vlookup($A53, Value!$AZ$3:$BJ$134, column())+0.2*vlookup($A53, Monthly_mean!$AZ$3:$BJ$134, column())+0.2*vlookup($A53, MaxDD!$AZ$3:$BJ$134, column())+0.2*vlookup($A53, 'CDaR Factor Calculation'!$AY$3:$BI$135, column())</f>
        <v>-0.004986671588</v>
      </c>
      <c r="E53" s="4">
        <f>0.2*vlookup($A53, 'Idiosyncratic Volatility'!$BE$84:$BO$660, column())+0.2*vlookup($A53, Value!$AZ$3:$BJ$134, column())+0.2*vlookup($A53, Monthly_mean!$AZ$3:$BJ$134, column())+0.2*vlookup($A53, MaxDD!$AZ$3:$BJ$134, column())+0.2*vlookup($A53, 'CDaR Factor Calculation'!$AY$3:$BI$135, column())</f>
        <v>0.007748702264</v>
      </c>
      <c r="F53" s="4">
        <f>0.2*vlookup($A53, 'Idiosyncratic Volatility'!$BE$84:$BO$660, column())+0.2*vlookup($A53, Value!$AZ$3:$BJ$134, column())+0.2*vlookup($A53, Monthly_mean!$AZ$3:$BJ$134, column())+0.2*vlookup($A53, MaxDD!$AZ$3:$BJ$134, column())+0.2*vlookup($A53, 'CDaR Factor Calculation'!$AY$3:$BI$135, column())</f>
        <v>0.00583915976</v>
      </c>
      <c r="G53" s="4">
        <f>0.2*vlookup($A53, 'Idiosyncratic Volatility'!$BE$84:$BO$660, column())+0.2*vlookup($A53, Value!$AZ$3:$BJ$134, column())+0.2*vlookup($A53, Monthly_mean!$AZ$3:$BJ$134, column())+0.2*vlookup($A53, MaxDD!$AZ$3:$BJ$134, column())+0.2*vlookup($A53, 'CDaR Factor Calculation'!$AY$3:$BI$135, column())</f>
        <v>0.03211994854</v>
      </c>
      <c r="H53" s="4">
        <f>0.2*vlookup($A53, 'Idiosyncratic Volatility'!$BE$84:$BO$660, column())+0.2*vlookup($A53, Value!$AZ$3:$BJ$134, column())+0.2*vlookup($A53, Monthly_mean!$AZ$3:$BJ$134, column())+0.2*vlookup($A53, MaxDD!$AZ$3:$BJ$134, column())+0.2*vlookup($A53, 'CDaR Factor Calculation'!$AY$3:$BI$135, column())</f>
        <v>-0.008578634685</v>
      </c>
      <c r="I53" s="4">
        <f>0.2*vlookup($A53, 'Idiosyncratic Volatility'!$BE$84:$BO$660, column())+0.2*vlookup($A53, Value!$AZ$3:$BJ$134, column())+0.2*vlookup($A53, Monthly_mean!$AZ$3:$BJ$134, column())+0.2*vlookup($A53, MaxDD!$AZ$3:$BJ$134, column())+0.2*vlookup($A53, 'CDaR Factor Calculation'!$AY$3:$BI$135, column())</f>
        <v>-0.002794458868</v>
      </c>
      <c r="J53" s="4">
        <f>0.2*vlookup($A53, 'Idiosyncratic Volatility'!$BE$84:$BO$660, column())+0.2*vlookup($A53, Value!$AZ$3:$BJ$134, column())+0.2*vlookup($A53, Monthly_mean!$AZ$3:$BJ$134, column())+0.2*vlookup($A53, MaxDD!$AZ$3:$BJ$134, column())+0.2*vlookup($A53, 'CDaR Factor Calculation'!$AY$3:$BI$135, column())</f>
        <v>-0.01461715241</v>
      </c>
      <c r="K53" s="4">
        <f>0.2*vlookup($A53, 'Idiosyncratic Volatility'!$BE$84:$BO$660, column())+0.2*vlookup($A53, Value!$AZ$3:$BJ$134, column())+0.2*vlookup($A53, Monthly_mean!$AZ$3:$BJ$134, column())+0.2*vlookup($A53, MaxDD!$AZ$3:$BJ$134, column())+0.2*vlookup($A53, 'CDaR Factor Calculation'!$AY$3:$BI$135, column())</f>
        <v>-0.005758091166</v>
      </c>
      <c r="L53" s="8"/>
      <c r="M53" s="2">
        <v>42825.0</v>
      </c>
      <c r="N53" s="7">
        <v>0.0339</v>
      </c>
      <c r="O53" s="7">
        <v>0.0111</v>
      </c>
      <c r="P53" s="7">
        <v>0.0557</v>
      </c>
      <c r="Q53" s="7">
        <v>0.0374</v>
      </c>
      <c r="R53" s="7">
        <v>0.0859</v>
      </c>
      <c r="S53" s="7">
        <v>-0.0064</v>
      </c>
      <c r="T53" s="7">
        <v>0.0494</v>
      </c>
      <c r="U53" s="7">
        <v>0.1045</v>
      </c>
      <c r="V53" s="7">
        <v>0.0117</v>
      </c>
      <c r="W53" s="7">
        <v>0.001</v>
      </c>
      <c r="X53" s="8"/>
      <c r="Z53" s="4">
        <f t="array" ref="Z53">SQRT(MMULT(MMULT(B53:K53,MMULT(TRANSPOSE(ER!B533:K568-ER!M568:V568),ER!B533:K568-ER!M568:V568)/3),TRANSPOSE(B53:K53)))</f>
        <v>0.004645155464</v>
      </c>
      <c r="AA53" s="8"/>
      <c r="AB53" s="2">
        <v>42825.0</v>
      </c>
      <c r="AC53" s="4">
        <f t="shared" ref="AC53:AL53" si="104">B53*0.01/$Z53</f>
        <v>-0.004579363014</v>
      </c>
      <c r="AD53" s="4">
        <f t="shared" si="104"/>
        <v>-0.01473710922</v>
      </c>
      <c r="AE53" s="4">
        <f t="shared" si="104"/>
        <v>-0.01073520924</v>
      </c>
      <c r="AF53" s="4">
        <f t="shared" si="104"/>
        <v>0.01668125497</v>
      </c>
      <c r="AG53" s="4">
        <f t="shared" si="104"/>
        <v>0.01257042914</v>
      </c>
      <c r="AH53" s="4">
        <f t="shared" si="104"/>
        <v>0.06914719818</v>
      </c>
      <c r="AI53" s="4">
        <f t="shared" si="104"/>
        <v>-0.01846791728</v>
      </c>
      <c r="AJ53" s="4">
        <f t="shared" si="104"/>
        <v>-0.006015856499</v>
      </c>
      <c r="AK53" s="4">
        <f t="shared" si="104"/>
        <v>-0.03146752034</v>
      </c>
      <c r="AL53" s="4">
        <f t="shared" si="104"/>
        <v>-0.01239590625</v>
      </c>
      <c r="AM53" s="8"/>
      <c r="AN53" s="17">
        <f t="shared" ref="AN53:AW53" si="105">(AC52 * (1 + N53)) / (SUMPRODUCT($AC52:$AL52, $N53:$W53) + 1)</f>
        <v>-0.01241592564</v>
      </c>
      <c r="AO53" s="17">
        <f t="shared" si="105"/>
        <v>0.03190226637</v>
      </c>
      <c r="AP53" s="17">
        <f t="shared" si="105"/>
        <v>-0.001430981308</v>
      </c>
      <c r="AQ53" s="17">
        <f t="shared" si="105"/>
        <v>0.008981667083</v>
      </c>
      <c r="AR53" s="17">
        <f t="shared" si="105"/>
        <v>0.0377298003</v>
      </c>
      <c r="AS53" s="17">
        <f t="shared" si="105"/>
        <v>0.02479589574</v>
      </c>
      <c r="AT53" s="17">
        <f t="shared" si="105"/>
        <v>-0.01886275508</v>
      </c>
      <c r="AU53" s="17">
        <f t="shared" si="105"/>
        <v>0.02560424797</v>
      </c>
      <c r="AV53" s="17">
        <f t="shared" si="105"/>
        <v>-0.045373828</v>
      </c>
      <c r="AW53" s="17">
        <f t="shared" si="105"/>
        <v>-0.04695115986</v>
      </c>
      <c r="AX53" s="19"/>
      <c r="AY53" s="20">
        <f t="array" ref="AY53">SUM(ABS(AC53:AL53 - AN53:AW53))
</f>
        <v>0.2214669312</v>
      </c>
      <c r="AZ53" s="19"/>
      <c r="BA53" s="2">
        <v>42825.0</v>
      </c>
      <c r="BB53" s="4">
        <f t="shared" si="7"/>
        <v>0.003995125085</v>
      </c>
      <c r="BC53" s="4">
        <f t="shared" si="8"/>
        <v>1.018529459</v>
      </c>
      <c r="BK53" s="4">
        <f t="shared" si="9"/>
        <v>1.027026535</v>
      </c>
      <c r="BL53" s="4">
        <f t="shared" si="4"/>
        <v>-0.008273472494</v>
      </c>
    </row>
    <row r="54">
      <c r="A54" s="2">
        <v>42855.0</v>
      </c>
      <c r="B54" s="4">
        <f>0.2*vlookup($A54, 'Idiosyncratic Volatility'!$BE$84:$BO$660, 2)+0.2*vlookup($A54, Value!$AZ$3:$BJ$134, 2)+0.2*vlookup($A54, Monthly_mean!$AZ$3:$BJ$134, 2)+0.2*vlookup($A54, MaxDD!$AZ$3:$BJ$134, 2)+0.2*vlookup($A54, 'CDaR Factor Calculation'!$AY$3:$BI$135, 2)</f>
        <v>-0.00748451665</v>
      </c>
      <c r="C54" s="4">
        <f>0.2*vlookup($A54, 'Idiosyncratic Volatility'!$BE$84:$BO$660, column())+0.2*vlookup($A54, Value!$AZ$3:$BJ$134, column())+0.2*vlookup($A54, Monthly_mean!$AZ$3:$BJ$134, column())+0.2*vlookup($A54, MaxDD!$AZ$3:$BJ$134, column())+0.2*vlookup($A54, 'CDaR Factor Calculation'!$AY$3:$BI$135, column())</f>
        <v>0.0003874145155</v>
      </c>
      <c r="D54" s="4">
        <f>0.2*vlookup($A54, 'Idiosyncratic Volatility'!$BE$84:$BO$660, column())+0.2*vlookup($A54, Value!$AZ$3:$BJ$134, column())+0.2*vlookup($A54, Monthly_mean!$AZ$3:$BJ$134, column())+0.2*vlookup($A54, MaxDD!$AZ$3:$BJ$134, column())+0.2*vlookup($A54, 'CDaR Factor Calculation'!$AY$3:$BI$135, column())</f>
        <v>-0.01231644887</v>
      </c>
      <c r="E54" s="4">
        <f>0.2*vlookup($A54, 'Idiosyncratic Volatility'!$BE$84:$BO$660, column())+0.2*vlookup($A54, Value!$AZ$3:$BJ$134, column())+0.2*vlookup($A54, Monthly_mean!$AZ$3:$BJ$134, column())+0.2*vlookup($A54, MaxDD!$AZ$3:$BJ$134, column())+0.2*vlookup($A54, 'CDaR Factor Calculation'!$AY$3:$BI$135, column())</f>
        <v>0.001561390447</v>
      </c>
      <c r="F54" s="4">
        <f>0.2*vlookup($A54, 'Idiosyncratic Volatility'!$BE$84:$BO$660, column())+0.2*vlookup($A54, Value!$AZ$3:$BJ$134, column())+0.2*vlookup($A54, Monthly_mean!$AZ$3:$BJ$134, column())+0.2*vlookup($A54, MaxDD!$AZ$3:$BJ$134, column())+0.2*vlookup($A54, 'CDaR Factor Calculation'!$AY$3:$BI$135, column())</f>
        <v>0.0295901195</v>
      </c>
      <c r="G54" s="4">
        <f>0.2*vlookup($A54, 'Idiosyncratic Volatility'!$BE$84:$BO$660, column())+0.2*vlookup($A54, Value!$AZ$3:$BJ$134, column())+0.2*vlookup($A54, Monthly_mean!$AZ$3:$BJ$134, column())+0.2*vlookup($A54, MaxDD!$AZ$3:$BJ$134, column())+0.2*vlookup($A54, 'CDaR Factor Calculation'!$AY$3:$BI$135, column())</f>
        <v>0.03271996783</v>
      </c>
      <c r="H54" s="4">
        <f>0.2*vlookup($A54, 'Idiosyncratic Volatility'!$BE$84:$BO$660, column())+0.2*vlookup($A54, Value!$AZ$3:$BJ$134, column())+0.2*vlookup($A54, Monthly_mean!$AZ$3:$BJ$134, column())+0.2*vlookup($A54, MaxDD!$AZ$3:$BJ$134, column())+0.2*vlookup($A54, 'CDaR Factor Calculation'!$AY$3:$BI$135, column())</f>
        <v>-0.03291882134</v>
      </c>
      <c r="I54" s="4">
        <f>0.2*vlookup($A54, 'Idiosyncratic Volatility'!$BE$84:$BO$660, column())+0.2*vlookup($A54, Value!$AZ$3:$BJ$134, column())+0.2*vlookup($A54, Monthly_mean!$AZ$3:$BJ$134, column())+0.2*vlookup($A54, MaxDD!$AZ$3:$BJ$134, column())+0.2*vlookup($A54, 'CDaR Factor Calculation'!$AY$3:$BI$135, column())</f>
        <v>0.003925137687</v>
      </c>
      <c r="J54" s="4">
        <f>0.2*vlookup($A54, 'Idiosyncratic Volatility'!$BE$84:$BO$660, column())+0.2*vlookup($A54, Value!$AZ$3:$BJ$134, column())+0.2*vlookup($A54, Monthly_mean!$AZ$3:$BJ$134, column())+0.2*vlookup($A54, MaxDD!$AZ$3:$BJ$134, column())+0.2*vlookup($A54, 'CDaR Factor Calculation'!$AY$3:$BI$135, column())</f>
        <v>0.009951150321</v>
      </c>
      <c r="K54" s="4">
        <f>0.2*vlookup($A54, 'Idiosyncratic Volatility'!$BE$84:$BO$660, column())+0.2*vlookup($A54, Value!$AZ$3:$BJ$134, column())+0.2*vlookup($A54, Monthly_mean!$AZ$3:$BJ$134, column())+0.2*vlookup($A54, MaxDD!$AZ$3:$BJ$134, column())+0.2*vlookup($A54, 'CDaR Factor Calculation'!$AY$3:$BI$135, column())</f>
        <v>-0.02541539364</v>
      </c>
      <c r="L54" s="8"/>
      <c r="M54" s="2">
        <v>42855.0</v>
      </c>
      <c r="N54" s="7">
        <v>0.0129</v>
      </c>
      <c r="O54" s="7">
        <v>0.0035</v>
      </c>
      <c r="P54" s="7">
        <v>0.0347</v>
      </c>
      <c r="Q54" s="7">
        <v>0.0116</v>
      </c>
      <c r="R54" s="7">
        <v>0.0039</v>
      </c>
      <c r="S54" s="7">
        <v>0.0109</v>
      </c>
      <c r="T54" s="7">
        <v>0.0247</v>
      </c>
      <c r="U54" s="7">
        <v>0.0268</v>
      </c>
      <c r="V54" s="7">
        <v>-0.0134</v>
      </c>
      <c r="W54" s="7">
        <v>0.0105</v>
      </c>
      <c r="X54" s="8"/>
      <c r="Z54" s="4">
        <f t="array" ref="Z54">SQRT(MMULT(MMULT(B54:K54,MMULT(TRANSPOSE(ER!B534:K569-ER!M569:V569),ER!B534:K569-ER!M569:V569)/3),TRANSPOSE(B54:K54)))</f>
        <v>0.005774439764</v>
      </c>
      <c r="AA54" s="8"/>
      <c r="AB54" s="2">
        <v>42855.0</v>
      </c>
      <c r="AC54" s="4">
        <f t="shared" ref="AC54:AL54" si="106">B54*0.01/$Z54</f>
        <v>-0.01296145939</v>
      </c>
      <c r="AD54" s="4">
        <f t="shared" si="106"/>
        <v>0.0006709127315</v>
      </c>
      <c r="AE54" s="4">
        <f t="shared" si="106"/>
        <v>-0.02132925335</v>
      </c>
      <c r="AF54" s="4">
        <f t="shared" si="106"/>
        <v>0.002703968715</v>
      </c>
      <c r="AG54" s="4">
        <f t="shared" si="106"/>
        <v>0.0512432733</v>
      </c>
      <c r="AH54" s="4">
        <f t="shared" si="106"/>
        <v>0.05666344991</v>
      </c>
      <c r="AI54" s="4">
        <f t="shared" si="106"/>
        <v>-0.0570078184</v>
      </c>
      <c r="AJ54" s="4">
        <f t="shared" si="106"/>
        <v>0.006797434639</v>
      </c>
      <c r="AK54" s="4">
        <f t="shared" si="106"/>
        <v>0.01723310092</v>
      </c>
      <c r="AL54" s="4">
        <f t="shared" si="106"/>
        <v>-0.04401360942</v>
      </c>
      <c r="AM54" s="8"/>
      <c r="AN54" s="17">
        <f t="shared" ref="AN54:AW54" si="107">(AC53 * (1 + N54)) / (SUMPRODUCT($AC53:$AL53, $N54:$W54) + 1)</f>
        <v>-0.004637568684</v>
      </c>
      <c r="AO54" s="17">
        <f t="shared" si="107"/>
        <v>-0.0147859213</v>
      </c>
      <c r="AP54" s="17">
        <f t="shared" si="107"/>
        <v>-0.01110564212</v>
      </c>
      <c r="AQ54" s="17">
        <f t="shared" si="107"/>
        <v>0.0168715993</v>
      </c>
      <c r="AR54" s="17">
        <f t="shared" si="107"/>
        <v>0.012617092</v>
      </c>
      <c r="AS54" s="17">
        <f t="shared" si="107"/>
        <v>0.06988782023</v>
      </c>
      <c r="AT54" s="17">
        <f t="shared" si="107"/>
        <v>-0.01892053307</v>
      </c>
      <c r="AU54" s="17">
        <f t="shared" si="107"/>
        <v>-0.006175925372</v>
      </c>
      <c r="AV54" s="17">
        <f t="shared" si="107"/>
        <v>-0.03104004514</v>
      </c>
      <c r="AW54" s="17">
        <f t="shared" si="107"/>
        <v>-0.01252371894</v>
      </c>
      <c r="AX54" s="19"/>
      <c r="AY54" s="20">
        <f t="array" ref="AY54">SUM(ABS(AC54:AL54 - AN54:AW54))
</f>
        <v>0.2308462001</v>
      </c>
      <c r="AZ54" s="19"/>
      <c r="BA54" s="2">
        <v>42855.0</v>
      </c>
      <c r="BB54" s="4">
        <f t="shared" si="7"/>
        <v>0.0001871915114</v>
      </c>
      <c r="BC54" s="4">
        <f t="shared" si="8"/>
        <v>1.018720119</v>
      </c>
      <c r="BK54" s="4">
        <f t="shared" si="9"/>
        <v>1.027026535</v>
      </c>
      <c r="BL54" s="4">
        <f t="shared" si="4"/>
        <v>-0.008087829706</v>
      </c>
    </row>
    <row r="55">
      <c r="A55" s="2">
        <v>42886.0</v>
      </c>
      <c r="B55" s="4">
        <f>0.2*vlookup($A55, 'Idiosyncratic Volatility'!$BE$84:$BO$660, 2)+0.2*vlookup($A55, Value!$AZ$3:$BJ$134, 2)+0.2*vlookup($A55, Monthly_mean!$AZ$3:$BJ$134, 2)+0.2*vlookup($A55, MaxDD!$AZ$3:$BJ$134, 2)+0.2*vlookup($A55, 'CDaR Factor Calculation'!$AY$3:$BI$135, 2)</f>
        <v>0.01644418138</v>
      </c>
      <c r="C55" s="4">
        <f>0.2*vlookup($A55, 'Idiosyncratic Volatility'!$BE$84:$BO$660, column())+0.2*vlookup($A55, Value!$AZ$3:$BJ$134, column())+0.2*vlookup($A55, Monthly_mean!$AZ$3:$BJ$134, column())+0.2*vlookup($A55, MaxDD!$AZ$3:$BJ$134, column())+0.2*vlookup($A55, 'CDaR Factor Calculation'!$AY$3:$BI$135, column())</f>
        <v>0.001967109266</v>
      </c>
      <c r="D55" s="4">
        <f>0.2*vlookup($A55, 'Idiosyncratic Volatility'!$BE$84:$BO$660, column())+0.2*vlookup($A55, Value!$AZ$3:$BJ$134, column())+0.2*vlookup($A55, Monthly_mean!$AZ$3:$BJ$134, column())+0.2*vlookup($A55, MaxDD!$AZ$3:$BJ$134, column())+0.2*vlookup($A55, 'CDaR Factor Calculation'!$AY$3:$BI$135, column())</f>
        <v>-0.003026249308</v>
      </c>
      <c r="E55" s="4">
        <f>0.2*vlookup($A55, 'Idiosyncratic Volatility'!$BE$84:$BO$660, column())+0.2*vlookup($A55, Value!$AZ$3:$BJ$134, column())+0.2*vlookup($A55, Monthly_mean!$AZ$3:$BJ$134, column())+0.2*vlookup($A55, MaxDD!$AZ$3:$BJ$134, column())+0.2*vlookup($A55, 'CDaR Factor Calculation'!$AY$3:$BI$135, column())</f>
        <v>0.00457397741</v>
      </c>
      <c r="F55" s="4">
        <f>0.2*vlookup($A55, 'Idiosyncratic Volatility'!$BE$84:$BO$660, column())+0.2*vlookup($A55, Value!$AZ$3:$BJ$134, column())+0.2*vlookup($A55, Monthly_mean!$AZ$3:$BJ$134, column())+0.2*vlookup($A55, MaxDD!$AZ$3:$BJ$134, column())+0.2*vlookup($A55, 'CDaR Factor Calculation'!$AY$3:$BI$135, column())</f>
        <v>0.01698542288</v>
      </c>
      <c r="G55" s="4">
        <f>0.2*vlookup($A55, 'Idiosyncratic Volatility'!$BE$84:$BO$660, column())+0.2*vlookup($A55, Value!$AZ$3:$BJ$134, column())+0.2*vlookup($A55, Monthly_mean!$AZ$3:$BJ$134, column())+0.2*vlookup($A55, MaxDD!$AZ$3:$BJ$134, column())+0.2*vlookup($A55, 'CDaR Factor Calculation'!$AY$3:$BI$135, column())</f>
        <v>0.00691347466</v>
      </c>
      <c r="H55" s="4">
        <f>0.2*vlookup($A55, 'Idiosyncratic Volatility'!$BE$84:$BO$660, column())+0.2*vlookup($A55, Value!$AZ$3:$BJ$134, column())+0.2*vlookup($A55, Monthly_mean!$AZ$3:$BJ$134, column())+0.2*vlookup($A55, MaxDD!$AZ$3:$BJ$134, column())+0.2*vlookup($A55, 'CDaR Factor Calculation'!$AY$3:$BI$135, column())</f>
        <v>-0.008078431491</v>
      </c>
      <c r="I55" s="4">
        <f>0.2*vlookup($A55, 'Idiosyncratic Volatility'!$BE$84:$BO$660, column())+0.2*vlookup($A55, Value!$AZ$3:$BJ$134, column())+0.2*vlookup($A55, Monthly_mean!$AZ$3:$BJ$134, column())+0.2*vlookup($A55, MaxDD!$AZ$3:$BJ$134, column())+0.2*vlookup($A55, 'CDaR Factor Calculation'!$AY$3:$BI$135, column())</f>
        <v>0.03105005434</v>
      </c>
      <c r="J55" s="4">
        <f>0.2*vlookup($A55, 'Idiosyncratic Volatility'!$BE$84:$BO$660, column())+0.2*vlookup($A55, Value!$AZ$3:$BJ$134, column())+0.2*vlookup($A55, Monthly_mean!$AZ$3:$BJ$134, column())+0.2*vlookup($A55, MaxDD!$AZ$3:$BJ$134, column())+0.2*vlookup($A55, 'CDaR Factor Calculation'!$AY$3:$BI$135, column())</f>
        <v>-0.05193659423</v>
      </c>
      <c r="K55" s="4">
        <f>0.2*vlookup($A55, 'Idiosyncratic Volatility'!$BE$84:$BO$660, column())+0.2*vlookup($A55, Value!$AZ$3:$BJ$134, column())+0.2*vlookup($A55, Monthly_mean!$AZ$3:$BJ$134, column())+0.2*vlookup($A55, MaxDD!$AZ$3:$BJ$134, column())+0.2*vlookup($A55, 'CDaR Factor Calculation'!$AY$3:$BI$135, column())</f>
        <v>-0.0148929451</v>
      </c>
      <c r="L55" s="8"/>
      <c r="M55" s="2">
        <v>42886.0</v>
      </c>
      <c r="N55" s="7">
        <v>-0.0349</v>
      </c>
      <c r="O55" s="7">
        <v>-0.0145</v>
      </c>
      <c r="P55" s="7">
        <v>0.0162</v>
      </c>
      <c r="Q55" s="7">
        <v>0.0111</v>
      </c>
      <c r="R55" s="7">
        <v>0.0201</v>
      </c>
      <c r="S55" s="7">
        <v>0.022</v>
      </c>
      <c r="T55" s="7">
        <v>0.0203</v>
      </c>
      <c r="U55" s="7">
        <v>0.0135</v>
      </c>
      <c r="V55" s="7">
        <v>0.0485</v>
      </c>
      <c r="W55" s="7">
        <v>0.0129</v>
      </c>
      <c r="X55" s="8"/>
      <c r="Z55" s="4">
        <f t="array" ref="Z55">SQRT(MMULT(MMULT(B55:K55,MMULT(TRANSPOSE(ER!B535:K570-ER!M570:V570),ER!B535:K570-ER!M570:V570)/3),TRANSPOSE(B55:K55)))</f>
        <v>0.007765173057</v>
      </c>
      <c r="AA55" s="8"/>
      <c r="AB55" s="2">
        <v>42886.0</v>
      </c>
      <c r="AC55" s="4">
        <f t="shared" ref="AC55:AL55" si="108">B55*0.01/$Z55</f>
        <v>0.02117683824</v>
      </c>
      <c r="AD55" s="4">
        <f t="shared" si="108"/>
        <v>0.00253324588</v>
      </c>
      <c r="AE55" s="4">
        <f t="shared" si="108"/>
        <v>-0.00389720781</v>
      </c>
      <c r="AF55" s="4">
        <f t="shared" si="108"/>
        <v>0.00589037408</v>
      </c>
      <c r="AG55" s="4">
        <f t="shared" si="108"/>
        <v>0.02187384976</v>
      </c>
      <c r="AH55" s="4">
        <f t="shared" si="108"/>
        <v>0.008903181692</v>
      </c>
      <c r="AI55" s="4">
        <f t="shared" si="108"/>
        <v>-0.01040341462</v>
      </c>
      <c r="AJ55" s="4">
        <f t="shared" si="108"/>
        <v>0.03998630051</v>
      </c>
      <c r="AK55" s="4">
        <f t="shared" si="108"/>
        <v>-0.06688401385</v>
      </c>
      <c r="AL55" s="4">
        <f t="shared" si="108"/>
        <v>-0.01917915414</v>
      </c>
      <c r="AM55" s="8"/>
      <c r="AN55" s="17">
        <f t="shared" ref="AN55:AW55" si="109">(AC54 * (1 + N55)) / (SUMPRODUCT($AC54:$AL54, $N55:$W55) + 1)</f>
        <v>-0.01248904419</v>
      </c>
      <c r="AO55" s="17">
        <f t="shared" si="109"/>
        <v>0.0006601241863</v>
      </c>
      <c r="AP55" s="17">
        <f t="shared" si="109"/>
        <v>-0.02164002841</v>
      </c>
      <c r="AQ55" s="17">
        <f t="shared" si="109"/>
        <v>0.002729598407</v>
      </c>
      <c r="AR55" s="17">
        <f t="shared" si="109"/>
        <v>0.05218943491</v>
      </c>
      <c r="AS55" s="17">
        <f t="shared" si="109"/>
        <v>0.05781717818</v>
      </c>
      <c r="AT55" s="17">
        <f t="shared" si="109"/>
        <v>-0.05807180051</v>
      </c>
      <c r="AU55" s="17">
        <f t="shared" si="109"/>
        <v>0.006878152119</v>
      </c>
      <c r="AV55" s="17">
        <f t="shared" si="109"/>
        <v>0.01803993006</v>
      </c>
      <c r="AW55" s="17">
        <f t="shared" si="109"/>
        <v>-0.0445098919</v>
      </c>
      <c r="AX55" s="19"/>
      <c r="AY55" s="20">
        <f t="array" ref="AY55">SUM(ABS(AC55:AL55 - AN55:AW55))
</f>
        <v>0.326703398</v>
      </c>
      <c r="AZ55" s="19"/>
      <c r="BA55" s="2">
        <v>42886.0</v>
      </c>
      <c r="BB55" s="4">
        <f t="shared" si="7"/>
        <v>0.001606229025</v>
      </c>
      <c r="BC55" s="4">
        <f t="shared" si="8"/>
        <v>1.020356417</v>
      </c>
      <c r="BK55" s="4">
        <f t="shared" si="9"/>
        <v>1.027026535</v>
      </c>
      <c r="BL55" s="4">
        <f t="shared" si="4"/>
        <v>-0.006494591588</v>
      </c>
    </row>
    <row r="56">
      <c r="A56" s="2">
        <v>42916.0</v>
      </c>
      <c r="B56" s="4">
        <f>0.2*vlookup($A56, 'Idiosyncratic Volatility'!$BE$84:$BO$660, 2)+0.2*vlookup($A56, Value!$AZ$3:$BJ$134, 2)+0.2*vlookup($A56, Monthly_mean!$AZ$3:$BJ$134, 2)+0.2*vlookup($A56, MaxDD!$AZ$3:$BJ$134, 2)+0.2*vlookup($A56, 'CDaR Factor Calculation'!$AY$3:$BI$135, 2)</f>
        <v>-0.00452804117</v>
      </c>
      <c r="C56" s="4">
        <f>0.2*vlookup($A56, 'Idiosyncratic Volatility'!$BE$84:$BO$660, column())+0.2*vlookup($A56, Value!$AZ$3:$BJ$134, column())+0.2*vlookup($A56, Monthly_mean!$AZ$3:$BJ$134, column())+0.2*vlookup($A56, MaxDD!$AZ$3:$BJ$134, column())+0.2*vlookup($A56, 'CDaR Factor Calculation'!$AY$3:$BI$135, column())</f>
        <v>-0.01682217303</v>
      </c>
      <c r="D56" s="4">
        <f>0.2*vlookup($A56, 'Idiosyncratic Volatility'!$BE$84:$BO$660, column())+0.2*vlookup($A56, Value!$AZ$3:$BJ$134, column())+0.2*vlookup($A56, Monthly_mean!$AZ$3:$BJ$134, column())+0.2*vlookup($A56, MaxDD!$AZ$3:$BJ$134, column())+0.2*vlookup($A56, 'CDaR Factor Calculation'!$AY$3:$BI$135, column())</f>
        <v>0.005939751586</v>
      </c>
      <c r="E56" s="4">
        <f>0.2*vlookup($A56, 'Idiosyncratic Volatility'!$BE$84:$BO$660, column())+0.2*vlookup($A56, Value!$AZ$3:$BJ$134, column())+0.2*vlookup($A56, Monthly_mean!$AZ$3:$BJ$134, column())+0.2*vlookup($A56, MaxDD!$AZ$3:$BJ$134, column())+0.2*vlookup($A56, 'CDaR Factor Calculation'!$AY$3:$BI$135, column())</f>
        <v>0.02406734044</v>
      </c>
      <c r="F56" s="4">
        <f>0.2*vlookup($A56, 'Idiosyncratic Volatility'!$BE$84:$BO$660, column())+0.2*vlookup($A56, Value!$AZ$3:$BJ$134, column())+0.2*vlookup($A56, Monthly_mean!$AZ$3:$BJ$134, column())+0.2*vlookup($A56, MaxDD!$AZ$3:$BJ$134, column())+0.2*vlookup($A56, 'CDaR Factor Calculation'!$AY$3:$BI$135, column())</f>
        <v>0.005773293809</v>
      </c>
      <c r="G56" s="4">
        <f>0.2*vlookup($A56, 'Idiosyncratic Volatility'!$BE$84:$BO$660, column())+0.2*vlookup($A56, Value!$AZ$3:$BJ$134, column())+0.2*vlookup($A56, Monthly_mean!$AZ$3:$BJ$134, column())+0.2*vlookup($A56, MaxDD!$AZ$3:$BJ$134, column())+0.2*vlookup($A56, 'CDaR Factor Calculation'!$AY$3:$BI$135, column())</f>
        <v>-0.003398314875</v>
      </c>
      <c r="H56" s="4">
        <f>0.2*vlookup($A56, 'Idiosyncratic Volatility'!$BE$84:$BO$660, column())+0.2*vlookup($A56, Value!$AZ$3:$BJ$134, column())+0.2*vlookup($A56, Monthly_mean!$AZ$3:$BJ$134, column())+0.2*vlookup($A56, MaxDD!$AZ$3:$BJ$134, column())+0.2*vlookup($A56, 'CDaR Factor Calculation'!$AY$3:$BI$135, column())</f>
        <v>0.001815150125</v>
      </c>
      <c r="I56" s="4">
        <f>0.2*vlookup($A56, 'Idiosyncratic Volatility'!$BE$84:$BO$660, column())+0.2*vlookup($A56, Value!$AZ$3:$BJ$134, column())+0.2*vlookup($A56, Monthly_mean!$AZ$3:$BJ$134, column())+0.2*vlookup($A56, MaxDD!$AZ$3:$BJ$134, column())+0.2*vlookup($A56, 'CDaR Factor Calculation'!$AY$3:$BI$135, column())</f>
        <v>0.02863500324</v>
      </c>
      <c r="J56" s="4">
        <f>0.2*vlookup($A56, 'Idiosyncratic Volatility'!$BE$84:$BO$660, column())+0.2*vlookup($A56, Value!$AZ$3:$BJ$134, column())+0.2*vlookup($A56, Monthly_mean!$AZ$3:$BJ$134, column())+0.2*vlookup($A56, MaxDD!$AZ$3:$BJ$134, column())+0.2*vlookup($A56, 'CDaR Factor Calculation'!$AY$3:$BI$135, column())</f>
        <v>-0.01099169949</v>
      </c>
      <c r="K56" s="4">
        <f>0.2*vlookup($A56, 'Idiosyncratic Volatility'!$BE$84:$BO$660, column())+0.2*vlookup($A56, Value!$AZ$3:$BJ$134, column())+0.2*vlookup($A56, Monthly_mean!$AZ$3:$BJ$134, column())+0.2*vlookup($A56, MaxDD!$AZ$3:$BJ$134, column())+0.2*vlookup($A56, 'CDaR Factor Calculation'!$AY$3:$BI$135, column())</f>
        <v>-0.03049031024</v>
      </c>
      <c r="L56" s="8"/>
      <c r="M56" s="2">
        <v>42916.0</v>
      </c>
      <c r="N56" s="7">
        <v>-0.0017</v>
      </c>
      <c r="O56" s="7">
        <v>-0.0091</v>
      </c>
      <c r="P56" s="7">
        <v>-0.0269</v>
      </c>
      <c r="Q56" s="7">
        <v>-0.0243</v>
      </c>
      <c r="R56" s="7">
        <v>-0.0024</v>
      </c>
      <c r="S56" s="7">
        <v>0.027</v>
      </c>
      <c r="T56" s="7">
        <v>-0.0279</v>
      </c>
      <c r="U56" s="7">
        <v>-0.0279</v>
      </c>
      <c r="V56" s="7">
        <v>-0.0254</v>
      </c>
      <c r="W56" s="7">
        <v>0.0058</v>
      </c>
      <c r="X56" s="8"/>
      <c r="Z56" s="4">
        <f t="array" ref="Z56">SQRT(MMULT(MMULT(B56:K56,MMULT(TRANSPOSE(ER!B536:K571-ER!M571:V571),ER!B536:K571-ER!M571:V571)/3),TRANSPOSE(B56:K56)))</f>
        <v>0.007675232219</v>
      </c>
      <c r="AA56" s="8"/>
      <c r="AB56" s="2">
        <v>42916.0</v>
      </c>
      <c r="AC56" s="4">
        <f t="shared" ref="AC56:AL56" si="110">B56*0.01/$Z56</f>
        <v>-0.005899549408</v>
      </c>
      <c r="AD56" s="4">
        <f t="shared" si="110"/>
        <v>-0.02191747762</v>
      </c>
      <c r="AE56" s="4">
        <f t="shared" si="110"/>
        <v>0.007738855863</v>
      </c>
      <c r="AF56" s="4">
        <f t="shared" si="110"/>
        <v>0.03135714954</v>
      </c>
      <c r="AG56" s="4">
        <f t="shared" si="110"/>
        <v>0.007521979329</v>
      </c>
      <c r="AH56" s="4">
        <f t="shared" si="110"/>
        <v>-0.004427637859</v>
      </c>
      <c r="AI56" s="4">
        <f t="shared" si="110"/>
        <v>0.002364944894</v>
      </c>
      <c r="AJ56" s="4">
        <f t="shared" si="110"/>
        <v>0.03730832166</v>
      </c>
      <c r="AK56" s="4">
        <f t="shared" si="110"/>
        <v>-0.01432099926</v>
      </c>
      <c r="AL56" s="4">
        <f t="shared" si="110"/>
        <v>-0.03972558662</v>
      </c>
      <c r="AM56" s="8"/>
      <c r="AN56" s="17">
        <f t="shared" ref="AN56:AW56" si="111">(AC55 * (1 + N56)) / (SUMPRODUCT($AC55:$AL55, $N56:$W56) + 1)</f>
        <v>0.02112282436</v>
      </c>
      <c r="AO56" s="17">
        <f t="shared" si="111"/>
        <v>0.002508054507</v>
      </c>
      <c r="AP56" s="17">
        <f t="shared" si="111"/>
        <v>-0.003789141591</v>
      </c>
      <c r="AQ56" s="17">
        <f t="shared" si="111"/>
        <v>0.005742340998</v>
      </c>
      <c r="AR56" s="17">
        <f t="shared" si="111"/>
        <v>0.02180275942</v>
      </c>
      <c r="AS56" s="17">
        <f t="shared" si="111"/>
        <v>0.00913577673</v>
      </c>
      <c r="AT56" s="17">
        <f t="shared" si="111"/>
        <v>-0.01010454233</v>
      </c>
      <c r="AU56" s="17">
        <f t="shared" si="111"/>
        <v>0.03883756257</v>
      </c>
      <c r="AV56" s="17">
        <f t="shared" si="111"/>
        <v>-0.06512961823</v>
      </c>
      <c r="AW56" s="17">
        <f t="shared" si="111"/>
        <v>-0.01927395666</v>
      </c>
      <c r="AX56" s="19"/>
      <c r="AY56" s="20">
        <f t="array" ref="AY56">SUM(ABS(AC56:AL56 - AN56:AW56))
</f>
        <v>0.2016938836</v>
      </c>
      <c r="AZ56" s="19"/>
      <c r="BA56" s="2">
        <v>42916.0</v>
      </c>
      <c r="BB56" s="4">
        <f t="shared" si="7"/>
        <v>0.0008527866452</v>
      </c>
      <c r="BC56" s="4">
        <f t="shared" si="8"/>
        <v>1.021226564</v>
      </c>
      <c r="BK56" s="4">
        <f t="shared" si="9"/>
        <v>1.027026535</v>
      </c>
      <c r="BL56" s="4">
        <f t="shared" si="4"/>
        <v>-0.005647343443</v>
      </c>
    </row>
    <row r="57">
      <c r="A57" s="2">
        <v>42947.0</v>
      </c>
      <c r="B57" s="4">
        <f>0.2*vlookup($A57, 'Idiosyncratic Volatility'!$BE$84:$BO$660, 2)+0.2*vlookup($A57, Value!$AZ$3:$BJ$134, 2)+0.2*vlookup($A57, Monthly_mean!$AZ$3:$BJ$134, 2)+0.2*vlookup($A57, MaxDD!$AZ$3:$BJ$134, 2)+0.2*vlookup($A57, 'CDaR Factor Calculation'!$AY$3:$BI$135, 2)</f>
        <v>0.003928094161</v>
      </c>
      <c r="C57" s="4">
        <f>0.2*vlookup($A57, 'Idiosyncratic Volatility'!$BE$84:$BO$660, column())+0.2*vlookup($A57, Value!$AZ$3:$BJ$134, column())+0.2*vlookup($A57, Monthly_mean!$AZ$3:$BJ$134, column())+0.2*vlookup($A57, MaxDD!$AZ$3:$BJ$134, column())+0.2*vlookup($A57, 'CDaR Factor Calculation'!$AY$3:$BI$135, column())</f>
        <v>-0.01010652965</v>
      </c>
      <c r="D57" s="4">
        <f>0.2*vlookup($A57, 'Idiosyncratic Volatility'!$BE$84:$BO$660, column())+0.2*vlookup($A57, Value!$AZ$3:$BJ$134, column())+0.2*vlookup($A57, Monthly_mean!$AZ$3:$BJ$134, column())+0.2*vlookup($A57, MaxDD!$AZ$3:$BJ$134, column())+0.2*vlookup($A57, 'CDaR Factor Calculation'!$AY$3:$BI$135, column())</f>
        <v>0.02551013816</v>
      </c>
      <c r="E57" s="4">
        <f>0.2*vlookup($A57, 'Idiosyncratic Volatility'!$BE$84:$BO$660, column())+0.2*vlookup($A57, Value!$AZ$3:$BJ$134, column())+0.2*vlookup($A57, Monthly_mean!$AZ$3:$BJ$134, column())+0.2*vlookup($A57, MaxDD!$AZ$3:$BJ$134, column())+0.2*vlookup($A57, 'CDaR Factor Calculation'!$AY$3:$BI$135, column())</f>
        <v>0.04012130799</v>
      </c>
      <c r="F57" s="4">
        <f>0.2*vlookup($A57, 'Idiosyncratic Volatility'!$BE$84:$BO$660, column())+0.2*vlookup($A57, Value!$AZ$3:$BJ$134, column())+0.2*vlookup($A57, Monthly_mean!$AZ$3:$BJ$134, column())+0.2*vlookup($A57, MaxDD!$AZ$3:$BJ$134, column())+0.2*vlookup($A57, 'CDaR Factor Calculation'!$AY$3:$BI$135, column())</f>
        <v>-0.01364192415</v>
      </c>
      <c r="G57" s="4">
        <f>0.2*vlookup($A57, 'Idiosyncratic Volatility'!$BE$84:$BO$660, column())+0.2*vlookup($A57, Value!$AZ$3:$BJ$134, column())+0.2*vlookup($A57, Monthly_mean!$AZ$3:$BJ$134, column())+0.2*vlookup($A57, MaxDD!$AZ$3:$BJ$134, column())+0.2*vlookup($A57, 'CDaR Factor Calculation'!$AY$3:$BI$135, column())</f>
        <v>0.009250768768</v>
      </c>
      <c r="H57" s="4">
        <f>0.2*vlookup($A57, 'Idiosyncratic Volatility'!$BE$84:$BO$660, column())+0.2*vlookup($A57, Value!$AZ$3:$BJ$134, column())+0.2*vlookup($A57, Monthly_mean!$AZ$3:$BJ$134, column())+0.2*vlookup($A57, MaxDD!$AZ$3:$BJ$134, column())+0.2*vlookup($A57, 'CDaR Factor Calculation'!$AY$3:$BI$135, column())</f>
        <v>-0.03170215476</v>
      </c>
      <c r="I57" s="4">
        <f>0.2*vlookup($A57, 'Idiosyncratic Volatility'!$BE$84:$BO$660, column())+0.2*vlookup($A57, Value!$AZ$3:$BJ$134, column())+0.2*vlookup($A57, Monthly_mean!$AZ$3:$BJ$134, column())+0.2*vlookup($A57, MaxDD!$AZ$3:$BJ$134, column())+0.2*vlookup($A57, 'CDaR Factor Calculation'!$AY$3:$BI$135, column())</f>
        <v>0.0284666124</v>
      </c>
      <c r="J57" s="4">
        <f>0.2*vlookup($A57, 'Idiosyncratic Volatility'!$BE$84:$BO$660, column())+0.2*vlookup($A57, Value!$AZ$3:$BJ$134, column())+0.2*vlookup($A57, Monthly_mean!$AZ$3:$BJ$134, column())+0.2*vlookup($A57, MaxDD!$AZ$3:$BJ$134, column())+0.2*vlookup($A57, 'CDaR Factor Calculation'!$AY$3:$BI$135, column())</f>
        <v>-0.01870497004</v>
      </c>
      <c r="K57" s="4">
        <f>0.2*vlookup($A57, 'Idiosyncratic Volatility'!$BE$84:$BO$660, column())+0.2*vlookup($A57, Value!$AZ$3:$BJ$134, column())+0.2*vlookup($A57, Monthly_mean!$AZ$3:$BJ$134, column())+0.2*vlookup($A57, MaxDD!$AZ$3:$BJ$134, column())+0.2*vlookup($A57, 'CDaR Factor Calculation'!$AY$3:$BI$135, column())</f>
        <v>-0.03312134288</v>
      </c>
      <c r="L57" s="8"/>
      <c r="M57" s="2">
        <v>42947.0</v>
      </c>
      <c r="N57" s="7">
        <v>0.0035</v>
      </c>
      <c r="O57" s="7">
        <v>9.0E-4</v>
      </c>
      <c r="P57" s="7">
        <v>-0.0054</v>
      </c>
      <c r="Q57" s="7">
        <v>-0.015</v>
      </c>
      <c r="R57" s="7">
        <v>0.0403</v>
      </c>
      <c r="S57" s="7">
        <v>0.0033</v>
      </c>
      <c r="T57" s="7">
        <v>0.0366</v>
      </c>
      <c r="U57" s="7">
        <v>0.0126</v>
      </c>
      <c r="V57" s="7">
        <v>0.0107</v>
      </c>
      <c r="W57" s="7">
        <v>0.0199</v>
      </c>
      <c r="X57" s="8"/>
      <c r="Z57" s="4">
        <f t="array" ref="Z57">SQRT(MMULT(MMULT(B57:K57,MMULT(TRANSPOSE(ER!B537:K572-ER!M572:V572),ER!B537:K572-ER!M572:V572)/3),TRANSPOSE(B57:K57)))</f>
        <v>0.007211881349</v>
      </c>
      <c r="AA57" s="8"/>
      <c r="AB57" s="2">
        <v>42947.0</v>
      </c>
      <c r="AC57" s="4">
        <f t="shared" ref="AC57:AL57" si="112">B57*0.01/$Z57</f>
        <v>0.005446698262</v>
      </c>
      <c r="AD57" s="4">
        <f t="shared" si="112"/>
        <v>-0.01401372147</v>
      </c>
      <c r="AE57" s="4">
        <f t="shared" si="112"/>
        <v>0.03537237639</v>
      </c>
      <c r="AF57" s="4">
        <f t="shared" si="112"/>
        <v>0.05563223526</v>
      </c>
      <c r="AG57" s="4">
        <f t="shared" si="112"/>
        <v>-0.01891590209</v>
      </c>
      <c r="AH57" s="4">
        <f t="shared" si="112"/>
        <v>0.0128271228</v>
      </c>
      <c r="AI57" s="4">
        <f t="shared" si="112"/>
        <v>-0.04395823118</v>
      </c>
      <c r="AJ57" s="4">
        <f t="shared" si="112"/>
        <v>0.03947182576</v>
      </c>
      <c r="AK57" s="4">
        <f t="shared" si="112"/>
        <v>-0.02593632526</v>
      </c>
      <c r="AL57" s="4">
        <f t="shared" si="112"/>
        <v>-0.04592607848</v>
      </c>
      <c r="AM57" s="8"/>
      <c r="AN57" s="17">
        <f t="shared" ref="AN57:AW57" si="113">(AC56 * (1 + N57)) / (SUMPRODUCT($AC56:$AL56, $N57:$W57) + 1)</f>
        <v>-0.005924055154</v>
      </c>
      <c r="AO57" s="17">
        <f t="shared" si="113"/>
        <v>-0.02195149659</v>
      </c>
      <c r="AP57" s="17">
        <f t="shared" si="113"/>
        <v>0.007702081087</v>
      </c>
      <c r="AQ57" s="17">
        <f t="shared" si="113"/>
        <v>0.03090691668</v>
      </c>
      <c r="AR57" s="17">
        <f t="shared" si="113"/>
        <v>0.007830213573</v>
      </c>
      <c r="AS57" s="17">
        <f t="shared" si="113"/>
        <v>-0.004445143425</v>
      </c>
      <c r="AT57" s="17">
        <f t="shared" si="113"/>
        <v>0.00245309916</v>
      </c>
      <c r="AU57" s="17">
        <f t="shared" si="113"/>
        <v>0.03780302115</v>
      </c>
      <c r="AV57" s="17">
        <f t="shared" si="113"/>
        <v>-0.01448366468</v>
      </c>
      <c r="AW57" s="17">
        <f t="shared" si="113"/>
        <v>-0.0405425242</v>
      </c>
      <c r="AX57" s="19"/>
      <c r="AY57" s="20">
        <f t="array" ref="AY57">SUM(ABS(AC57:AL57 - AN57:AW57))
</f>
        <v>0.1806388741</v>
      </c>
      <c r="AZ57" s="19"/>
      <c r="BA57" s="2">
        <v>42947.0</v>
      </c>
      <c r="BB57" s="4">
        <f t="shared" si="7"/>
        <v>-0.0006511286853</v>
      </c>
      <c r="BC57" s="4">
        <f t="shared" si="8"/>
        <v>1.020561614</v>
      </c>
      <c r="BK57" s="4">
        <f t="shared" si="9"/>
        <v>1.027026535</v>
      </c>
      <c r="BL57" s="4">
        <f t="shared" si="4"/>
        <v>-0.006294794981</v>
      </c>
    </row>
    <row r="58">
      <c r="A58" s="2">
        <v>42978.0</v>
      </c>
      <c r="B58" s="4">
        <f>0.2*vlookup($A58, 'Idiosyncratic Volatility'!$BE$84:$BO$660, 2)+0.2*vlookup($A58, Value!$AZ$3:$BJ$134, 2)+0.2*vlookup($A58, Monthly_mean!$AZ$3:$BJ$134, 2)+0.2*vlookup($A58, MaxDD!$AZ$3:$BJ$134, 2)+0.2*vlookup($A58, 'CDaR Factor Calculation'!$AY$3:$BI$135, 2)</f>
        <v>-0.01196346893</v>
      </c>
      <c r="C58" s="4">
        <f>0.2*vlookup($A58, 'Idiosyncratic Volatility'!$BE$84:$BO$660, column())+0.2*vlookup($A58, Value!$AZ$3:$BJ$134, column())+0.2*vlookup($A58, Monthly_mean!$AZ$3:$BJ$134, column())+0.2*vlookup($A58, MaxDD!$AZ$3:$BJ$134, column())+0.2*vlookup($A58, 'CDaR Factor Calculation'!$AY$3:$BI$135, column())</f>
        <v>-0.01894940399</v>
      </c>
      <c r="D58" s="4">
        <f>0.2*vlookup($A58, 'Idiosyncratic Volatility'!$BE$84:$BO$660, column())+0.2*vlookup($A58, Value!$AZ$3:$BJ$134, column())+0.2*vlookup($A58, Monthly_mean!$AZ$3:$BJ$134, column())+0.2*vlookup($A58, MaxDD!$AZ$3:$BJ$134, column())+0.2*vlookup($A58, 'CDaR Factor Calculation'!$AY$3:$BI$135, column())</f>
        <v>-0.01133130263</v>
      </c>
      <c r="E58" s="4">
        <f>0.2*vlookup($A58, 'Idiosyncratic Volatility'!$BE$84:$BO$660, column())+0.2*vlookup($A58, Value!$AZ$3:$BJ$134, column())+0.2*vlookup($A58, Monthly_mean!$AZ$3:$BJ$134, column())+0.2*vlookup($A58, MaxDD!$AZ$3:$BJ$134, column())+0.2*vlookup($A58, 'CDaR Factor Calculation'!$AY$3:$BI$135, column())</f>
        <v>0.009973140213</v>
      </c>
      <c r="F58" s="4">
        <f>0.2*vlookup($A58, 'Idiosyncratic Volatility'!$BE$84:$BO$660, column())+0.2*vlookup($A58, Value!$AZ$3:$BJ$134, column())+0.2*vlookup($A58, Monthly_mean!$AZ$3:$BJ$134, column())+0.2*vlookup($A58, MaxDD!$AZ$3:$BJ$134, column())+0.2*vlookup($A58, 'CDaR Factor Calculation'!$AY$3:$BI$135, column())</f>
        <v>0.0130152645</v>
      </c>
      <c r="G58" s="4">
        <f>0.2*vlookup($A58, 'Idiosyncratic Volatility'!$BE$84:$BO$660, column())+0.2*vlookup($A58, Value!$AZ$3:$BJ$134, column())+0.2*vlookup($A58, Monthly_mean!$AZ$3:$BJ$134, column())+0.2*vlookup($A58, MaxDD!$AZ$3:$BJ$134, column())+0.2*vlookup($A58, 'CDaR Factor Calculation'!$AY$3:$BI$135, column())</f>
        <v>0.03598903947</v>
      </c>
      <c r="H58" s="4">
        <f>0.2*vlookup($A58, 'Idiosyncratic Volatility'!$BE$84:$BO$660, column())+0.2*vlookup($A58, Value!$AZ$3:$BJ$134, column())+0.2*vlookup($A58, Monthly_mean!$AZ$3:$BJ$134, column())+0.2*vlookup($A58, MaxDD!$AZ$3:$BJ$134, column())+0.2*vlookup($A58, 'CDaR Factor Calculation'!$AY$3:$BI$135, column())</f>
        <v>0.008138658937</v>
      </c>
      <c r="I58" s="4">
        <f>0.2*vlookup($A58, 'Idiosyncratic Volatility'!$BE$84:$BO$660, column())+0.2*vlookup($A58, Value!$AZ$3:$BJ$134, column())+0.2*vlookup($A58, Monthly_mean!$AZ$3:$BJ$134, column())+0.2*vlookup($A58, MaxDD!$AZ$3:$BJ$134, column())+0.2*vlookup($A58, 'CDaR Factor Calculation'!$AY$3:$BI$135, column())</f>
        <v>0.01978595876</v>
      </c>
      <c r="J58" s="4">
        <f>0.2*vlookup($A58, 'Idiosyncratic Volatility'!$BE$84:$BO$660, column())+0.2*vlookup($A58, Value!$AZ$3:$BJ$134, column())+0.2*vlookup($A58, Monthly_mean!$AZ$3:$BJ$134, column())+0.2*vlookup($A58, MaxDD!$AZ$3:$BJ$134, column())+0.2*vlookup($A58, 'CDaR Factor Calculation'!$AY$3:$BI$135, column())</f>
        <v>-0.03238080325</v>
      </c>
      <c r="K58" s="4">
        <f>0.2*vlookup($A58, 'Idiosyncratic Volatility'!$BE$84:$BO$660, column())+0.2*vlookup($A58, Value!$AZ$3:$BJ$134, column())+0.2*vlookup($A58, Monthly_mean!$AZ$3:$BJ$134, column())+0.2*vlookup($A58, MaxDD!$AZ$3:$BJ$134, column())+0.2*vlookup($A58, 'CDaR Factor Calculation'!$AY$3:$BI$135, column())</f>
        <v>-0.01227708329</v>
      </c>
      <c r="L58" s="8"/>
      <c r="M58" s="2">
        <v>42978.0</v>
      </c>
      <c r="N58" s="7">
        <v>0.0044</v>
      </c>
      <c r="O58" s="7">
        <v>0.0038</v>
      </c>
      <c r="P58" s="7">
        <v>0.0021</v>
      </c>
      <c r="Q58" s="7">
        <v>-0.0059</v>
      </c>
      <c r="R58" s="7">
        <v>0.0098</v>
      </c>
      <c r="S58" s="7">
        <v>-0.0044</v>
      </c>
      <c r="T58" s="7">
        <v>-0.0089</v>
      </c>
      <c r="U58" s="7">
        <v>-0.0203</v>
      </c>
      <c r="V58" s="7">
        <v>0.0152</v>
      </c>
      <c r="W58" s="7">
        <v>0.0025</v>
      </c>
      <c r="X58" s="8"/>
      <c r="Z58" s="4">
        <f t="array" ref="Z58">SQRT(MMULT(MMULT(B58:K58,MMULT(TRANSPOSE(ER!B538:K573-ER!M573:V573),ER!B538:K573-ER!M573:V573)/3),TRANSPOSE(B58:K58)))</f>
        <v>0.0088042599</v>
      </c>
      <c r="AA58" s="8"/>
      <c r="AB58" s="2">
        <v>42978.0</v>
      </c>
      <c r="AC58" s="4">
        <f t="shared" ref="AC58:AL58" si="114">B58*0.01/$Z58</f>
        <v>-0.01358827325</v>
      </c>
      <c r="AD58" s="4">
        <f t="shared" si="114"/>
        <v>-0.02152299478</v>
      </c>
      <c r="AE58" s="4">
        <f t="shared" si="114"/>
        <v>-0.01287025004</v>
      </c>
      <c r="AF58" s="4">
        <f t="shared" si="114"/>
        <v>0.01132763041</v>
      </c>
      <c r="AG58" s="4">
        <f t="shared" si="114"/>
        <v>0.01478291719</v>
      </c>
      <c r="AH58" s="4">
        <f t="shared" si="114"/>
        <v>0.04087684812</v>
      </c>
      <c r="AI58" s="4">
        <f t="shared" si="114"/>
        <v>0.009244001233</v>
      </c>
      <c r="AJ58" s="4">
        <f t="shared" si="114"/>
        <v>0.02247316525</v>
      </c>
      <c r="AK58" s="4">
        <f t="shared" si="114"/>
        <v>-0.03677856359</v>
      </c>
      <c r="AL58" s="4">
        <f t="shared" si="114"/>
        <v>-0.01394448077</v>
      </c>
      <c r="AM58" s="8"/>
      <c r="AN58" s="17">
        <f t="shared" ref="AN58:AW58" si="115">(AC57 * (1 + N58)) / (SUMPRODUCT($AC57:$AL57, $N58:$W58) + 1)</f>
        <v>0.005478575604</v>
      </c>
      <c r="AO58" s="17">
        <f t="shared" si="115"/>
        <v>-0.01408731777</v>
      </c>
      <c r="AP58" s="17">
        <f t="shared" si="115"/>
        <v>0.03549792261</v>
      </c>
      <c r="AQ58" s="17">
        <f t="shared" si="115"/>
        <v>0.0553839877</v>
      </c>
      <c r="AR58" s="17">
        <f t="shared" si="115"/>
        <v>-0.01912890288</v>
      </c>
      <c r="AS58" s="17">
        <f t="shared" si="115"/>
        <v>0.01278915288</v>
      </c>
      <c r="AT58" s="17">
        <f t="shared" si="115"/>
        <v>-0.04363001109</v>
      </c>
      <c r="AU58" s="17">
        <f t="shared" si="115"/>
        <v>0.03872647442</v>
      </c>
      <c r="AV58" s="17">
        <f t="shared" si="115"/>
        <v>-0.02636863759</v>
      </c>
      <c r="AW58" s="17">
        <f t="shared" si="115"/>
        <v>-0.04610747966</v>
      </c>
      <c r="AX58" s="19"/>
      <c r="AY58" s="20">
        <f t="array" ref="AY58">SUM(ABS(AC58:AL58 - AN58:AW58))
</f>
        <v>0.2926268175</v>
      </c>
      <c r="AZ58" s="19"/>
      <c r="BA58" s="2">
        <v>42978.0</v>
      </c>
      <c r="BB58" s="4">
        <f t="shared" si="7"/>
        <v>-0.001444147193</v>
      </c>
      <c r="BC58" s="4">
        <f t="shared" si="8"/>
        <v>1.019087772</v>
      </c>
      <c r="BK58" s="4">
        <f t="shared" si="9"/>
        <v>1.027026535</v>
      </c>
      <c r="BL58" s="4">
        <f t="shared" si="4"/>
        <v>-0.007729851564</v>
      </c>
    </row>
    <row r="59">
      <c r="A59" s="2">
        <v>43008.0</v>
      </c>
      <c r="B59" s="4">
        <f>0.2*vlookup($A59, 'Idiosyncratic Volatility'!$BE$84:$BO$660, 2)+0.2*vlookup($A59, Value!$AZ$3:$BJ$134, 2)+0.2*vlookup($A59, Monthly_mean!$AZ$3:$BJ$134, 2)+0.2*vlookup($A59, MaxDD!$AZ$3:$BJ$134, 2)+0.2*vlookup($A59, 'CDaR Factor Calculation'!$AY$3:$BI$135, 2)</f>
        <v>0.02054872586</v>
      </c>
      <c r="C59" s="4">
        <f>0.2*vlookup($A59, 'Idiosyncratic Volatility'!$BE$84:$BO$660, column())+0.2*vlookup($A59, Value!$AZ$3:$BJ$134, column())+0.2*vlookup($A59, Monthly_mean!$AZ$3:$BJ$134, column())+0.2*vlookup($A59, MaxDD!$AZ$3:$BJ$134, column())+0.2*vlookup($A59, 'CDaR Factor Calculation'!$AY$3:$BI$135, column())</f>
        <v>-0.004179820154</v>
      </c>
      <c r="D59" s="4">
        <f>0.2*vlookup($A59, 'Idiosyncratic Volatility'!$BE$84:$BO$660, column())+0.2*vlookup($A59, Value!$AZ$3:$BJ$134, column())+0.2*vlookup($A59, Monthly_mean!$AZ$3:$BJ$134, column())+0.2*vlookup($A59, MaxDD!$AZ$3:$BJ$134, column())+0.2*vlookup($A59, 'CDaR Factor Calculation'!$AY$3:$BI$135, column())</f>
        <v>-0.01389039608</v>
      </c>
      <c r="E59" s="4">
        <f>0.2*vlookup($A59, 'Idiosyncratic Volatility'!$BE$84:$BO$660, column())+0.2*vlookup($A59, Value!$AZ$3:$BJ$134, column())+0.2*vlookup($A59, Monthly_mean!$AZ$3:$BJ$134, column())+0.2*vlookup($A59, MaxDD!$AZ$3:$BJ$134, column())+0.2*vlookup($A59, 'CDaR Factor Calculation'!$AY$3:$BI$135, column())</f>
        <v>-0.01236538074</v>
      </c>
      <c r="F59" s="4">
        <f>0.2*vlookup($A59, 'Idiosyncratic Volatility'!$BE$84:$BO$660, column())+0.2*vlookup($A59, Value!$AZ$3:$BJ$134, column())+0.2*vlookup($A59, Monthly_mean!$AZ$3:$BJ$134, column())+0.2*vlookup($A59, MaxDD!$AZ$3:$BJ$134, column())+0.2*vlookup($A59, 'CDaR Factor Calculation'!$AY$3:$BI$135, column())</f>
        <v>0.008837691201</v>
      </c>
      <c r="G59" s="4">
        <f>0.2*vlookup($A59, 'Idiosyncratic Volatility'!$BE$84:$BO$660, column())+0.2*vlookup($A59, Value!$AZ$3:$BJ$134, column())+0.2*vlookup($A59, Monthly_mean!$AZ$3:$BJ$134, column())+0.2*vlookup($A59, MaxDD!$AZ$3:$BJ$134, column())+0.2*vlookup($A59, 'CDaR Factor Calculation'!$AY$3:$BI$135, column())</f>
        <v>0.006911471908</v>
      </c>
      <c r="H59" s="4">
        <f>0.2*vlookup($A59, 'Idiosyncratic Volatility'!$BE$84:$BO$660, column())+0.2*vlookup($A59, Value!$AZ$3:$BJ$134, column())+0.2*vlookup($A59, Monthly_mean!$AZ$3:$BJ$134, column())+0.2*vlookup($A59, MaxDD!$AZ$3:$BJ$134, column())+0.2*vlookup($A59, 'CDaR Factor Calculation'!$AY$3:$BI$135, column())</f>
        <v>-0.003371580449</v>
      </c>
      <c r="I59" s="4">
        <f>0.2*vlookup($A59, 'Idiosyncratic Volatility'!$BE$84:$BO$660, column())+0.2*vlookup($A59, Value!$AZ$3:$BJ$134, column())+0.2*vlookup($A59, Monthly_mean!$AZ$3:$BJ$134, column())+0.2*vlookup($A59, MaxDD!$AZ$3:$BJ$134, column())+0.2*vlookup($A59, 'CDaR Factor Calculation'!$AY$3:$BI$135, column())</f>
        <v>0.01798811097</v>
      </c>
      <c r="J59" s="4">
        <f>0.2*vlookup($A59, 'Idiosyncratic Volatility'!$BE$84:$BO$660, column())+0.2*vlookup($A59, Value!$AZ$3:$BJ$134, column())+0.2*vlookup($A59, Monthly_mean!$AZ$3:$BJ$134, column())+0.2*vlookup($A59, MaxDD!$AZ$3:$BJ$134, column())+0.2*vlookup($A59, 'CDaR Factor Calculation'!$AY$3:$BI$135, column())</f>
        <v>-0.0005990074664</v>
      </c>
      <c r="K59" s="4">
        <f>0.2*vlookup($A59, 'Idiosyncratic Volatility'!$BE$84:$BO$660, column())+0.2*vlookup($A59, Value!$AZ$3:$BJ$134, column())+0.2*vlookup($A59, Monthly_mean!$AZ$3:$BJ$134, column())+0.2*vlookup($A59, MaxDD!$AZ$3:$BJ$134, column())+0.2*vlookup($A59, 'CDaR Factor Calculation'!$AY$3:$BI$135, column())</f>
        <v>-0.01987981505</v>
      </c>
      <c r="L59" s="8"/>
      <c r="M59" s="2">
        <v>43008.0</v>
      </c>
      <c r="N59" s="7">
        <v>3.0E-4</v>
      </c>
      <c r="O59" s="7">
        <v>0.0344</v>
      </c>
      <c r="P59" s="7">
        <v>0.0488</v>
      </c>
      <c r="Q59" s="7">
        <v>0.0615</v>
      </c>
      <c r="R59" s="7">
        <v>0.044</v>
      </c>
      <c r="S59" s="7">
        <v>0.0441</v>
      </c>
      <c r="T59" s="7">
        <v>0.0294</v>
      </c>
      <c r="U59" s="7">
        <v>0.0141</v>
      </c>
      <c r="V59" s="7">
        <v>-0.0077</v>
      </c>
      <c r="W59" s="7">
        <v>0.02</v>
      </c>
      <c r="X59" s="8"/>
      <c r="Z59" s="4">
        <f t="array" ref="Z59">SQRT(MMULT(MMULT(B59:K59,MMULT(TRANSPOSE(ER!B539:K574-ER!M574:V574),ER!B539:K574-ER!M574:V574)/3),TRANSPOSE(B59:K59)))</f>
        <v>0.003137826741</v>
      </c>
      <c r="AA59" s="8"/>
      <c r="AB59" s="2">
        <v>43008.0</v>
      </c>
      <c r="AC59" s="4">
        <f t="shared" ref="AC59:AL59" si="116">B59*0.01/$Z59</f>
        <v>0.06548712709</v>
      </c>
      <c r="AD59" s="4">
        <f t="shared" si="116"/>
        <v>-0.01332074872</v>
      </c>
      <c r="AE59" s="4">
        <f t="shared" si="116"/>
        <v>-0.04426756869</v>
      </c>
      <c r="AF59" s="4">
        <f t="shared" si="116"/>
        <v>-0.03940746815</v>
      </c>
      <c r="AG59" s="4">
        <f t="shared" si="116"/>
        <v>0.02816500696</v>
      </c>
      <c r="AH59" s="4">
        <f t="shared" si="116"/>
        <v>0.02202630189</v>
      </c>
      <c r="AI59" s="4">
        <f t="shared" si="116"/>
        <v>-0.01074495416</v>
      </c>
      <c r="AJ59" s="4">
        <f t="shared" si="116"/>
        <v>0.05732665456</v>
      </c>
      <c r="AK59" s="4">
        <f t="shared" si="116"/>
        <v>-0.001908988341</v>
      </c>
      <c r="AL59" s="4">
        <f t="shared" si="116"/>
        <v>-0.06335536245</v>
      </c>
      <c r="AM59" s="8"/>
      <c r="AN59" s="17">
        <f t="shared" ref="AN59:AW59" si="117">(AC58 * (1 + N59)) / (SUMPRODUCT($AC58:$AL58, $N59:$W59) + 1)</f>
        <v>-0.01356020957</v>
      </c>
      <c r="AO59" s="17">
        <f t="shared" si="117"/>
        <v>-0.02221074231</v>
      </c>
      <c r="AP59" s="17">
        <f t="shared" si="117"/>
        <v>-0.01346640043</v>
      </c>
      <c r="AQ59" s="17">
        <f t="shared" si="117"/>
        <v>0.01199584734</v>
      </c>
      <c r="AR59" s="17">
        <f t="shared" si="117"/>
        <v>0.01539687217</v>
      </c>
      <c r="AS59" s="17">
        <f t="shared" si="117"/>
        <v>0.04257859812</v>
      </c>
      <c r="AT59" s="17">
        <f t="shared" si="117"/>
        <v>0.009493274086</v>
      </c>
      <c r="AU59" s="17">
        <f t="shared" si="117"/>
        <v>0.02273614808</v>
      </c>
      <c r="AV59" s="17">
        <f t="shared" si="117"/>
        <v>-0.03640907253</v>
      </c>
      <c r="AW59" s="17">
        <f t="shared" si="117"/>
        <v>-0.01418973813</v>
      </c>
      <c r="AX59" s="19"/>
      <c r="AY59" s="20">
        <f t="array" ref="AY59">SUM(ABS(AC59:AL59 - AN59:AW59))
</f>
        <v>0.3419566883</v>
      </c>
      <c r="AZ59" s="19"/>
      <c r="BA59" s="2">
        <v>43008.0</v>
      </c>
      <c r="BB59" s="4">
        <f t="shared" si="7"/>
        <v>0.002370181514</v>
      </c>
      <c r="BC59" s="4">
        <f t="shared" si="8"/>
        <v>1.021503195</v>
      </c>
      <c r="BK59" s="4">
        <f t="shared" si="9"/>
        <v>1.027026535</v>
      </c>
      <c r="BL59" s="4">
        <f t="shared" si="4"/>
        <v>-0.005377991201</v>
      </c>
    </row>
    <row r="60">
      <c r="A60" s="2">
        <v>43039.0</v>
      </c>
      <c r="B60" s="4">
        <f>0.2*vlookup($A60, 'Idiosyncratic Volatility'!$BE$84:$BO$660, 2)+0.2*vlookup($A60, Value!$AZ$3:$BJ$134, 2)+0.2*vlookup($A60, Monthly_mean!$AZ$3:$BJ$134, 2)+0.2*vlookup($A60, MaxDD!$AZ$3:$BJ$134, 2)+0.2*vlookup($A60, 'CDaR Factor Calculation'!$AY$3:$BI$135, 2)</f>
        <v>-0.007536552689</v>
      </c>
      <c r="C60" s="4">
        <f>0.2*vlookup($A60, 'Idiosyncratic Volatility'!$BE$84:$BO$660, column())+0.2*vlookup($A60, Value!$AZ$3:$BJ$134, column())+0.2*vlookup($A60, Monthly_mean!$AZ$3:$BJ$134, column())+0.2*vlookup($A60, MaxDD!$AZ$3:$BJ$134, column())+0.2*vlookup($A60, 'CDaR Factor Calculation'!$AY$3:$BI$135, column())</f>
        <v>-0.01940675857</v>
      </c>
      <c r="D60" s="4">
        <f>0.2*vlookup($A60, 'Idiosyncratic Volatility'!$BE$84:$BO$660, column())+0.2*vlookup($A60, Value!$AZ$3:$BJ$134, column())+0.2*vlookup($A60, Monthly_mean!$AZ$3:$BJ$134, column())+0.2*vlookup($A60, MaxDD!$AZ$3:$BJ$134, column())+0.2*vlookup($A60, 'CDaR Factor Calculation'!$AY$3:$BI$135, column())</f>
        <v>-0.006085286849</v>
      </c>
      <c r="E60" s="4">
        <f>0.2*vlookup($A60, 'Idiosyncratic Volatility'!$BE$84:$BO$660, column())+0.2*vlookup($A60, Value!$AZ$3:$BJ$134, column())+0.2*vlookup($A60, Monthly_mean!$AZ$3:$BJ$134, column())+0.2*vlookup($A60, MaxDD!$AZ$3:$BJ$134, column())+0.2*vlookup($A60, 'CDaR Factor Calculation'!$AY$3:$BI$135, column())</f>
        <v>0.001123004108</v>
      </c>
      <c r="F60" s="4">
        <f>0.2*vlookup($A60, 'Idiosyncratic Volatility'!$BE$84:$BO$660, column())+0.2*vlookup($A60, Value!$AZ$3:$BJ$134, column())+0.2*vlookup($A60, Monthly_mean!$AZ$3:$BJ$134, column())+0.2*vlookup($A60, MaxDD!$AZ$3:$BJ$134, column())+0.2*vlookup($A60, 'CDaR Factor Calculation'!$AY$3:$BI$135, column())</f>
        <v>0.03625360296</v>
      </c>
      <c r="G60" s="4">
        <f>0.2*vlookup($A60, 'Idiosyncratic Volatility'!$BE$84:$BO$660, column())+0.2*vlookup($A60, Value!$AZ$3:$BJ$134, column())+0.2*vlookup($A60, Monthly_mean!$AZ$3:$BJ$134, column())+0.2*vlookup($A60, MaxDD!$AZ$3:$BJ$134, column())+0.2*vlookup($A60, 'CDaR Factor Calculation'!$AY$3:$BI$135, column())</f>
        <v>-0.007434624016</v>
      </c>
      <c r="H60" s="4">
        <f>0.2*vlookup($A60, 'Idiosyncratic Volatility'!$BE$84:$BO$660, column())+0.2*vlookup($A60, Value!$AZ$3:$BJ$134, column())+0.2*vlookup($A60, Monthly_mean!$AZ$3:$BJ$134, column())+0.2*vlookup($A60, MaxDD!$AZ$3:$BJ$134, column())+0.2*vlookup($A60, 'CDaR Factor Calculation'!$AY$3:$BI$135, column())</f>
        <v>-0.00133258848</v>
      </c>
      <c r="I60" s="4">
        <f>0.2*vlookup($A60, 'Idiosyncratic Volatility'!$BE$84:$BO$660, column())+0.2*vlookup($A60, Value!$AZ$3:$BJ$134, column())+0.2*vlookup($A60, Monthly_mean!$AZ$3:$BJ$134, column())+0.2*vlookup($A60, MaxDD!$AZ$3:$BJ$134, column())+0.2*vlookup($A60, 'CDaR Factor Calculation'!$AY$3:$BI$135, column())</f>
        <v>0.03452385003</v>
      </c>
      <c r="J60" s="4">
        <f>0.2*vlookup($A60, 'Idiosyncratic Volatility'!$BE$84:$BO$660, column())+0.2*vlookup($A60, Value!$AZ$3:$BJ$134, column())+0.2*vlookup($A60, Monthly_mean!$AZ$3:$BJ$134, column())+0.2*vlookup($A60, MaxDD!$AZ$3:$BJ$134, column())+0.2*vlookup($A60, 'CDaR Factor Calculation'!$AY$3:$BI$135, column())</f>
        <v>-0.008538719389</v>
      </c>
      <c r="K60" s="4">
        <f>0.2*vlookup($A60, 'Idiosyncratic Volatility'!$BE$84:$BO$660, column())+0.2*vlookup($A60, Value!$AZ$3:$BJ$134, column())+0.2*vlookup($A60, Monthly_mean!$AZ$3:$BJ$134, column())+0.2*vlookup($A60, MaxDD!$AZ$3:$BJ$134, column())+0.2*vlookup($A60, 'CDaR Factor Calculation'!$AY$3:$BI$135, column())</f>
        <v>-0.0215659273</v>
      </c>
      <c r="L60" s="8"/>
      <c r="M60" s="2">
        <v>43039.0</v>
      </c>
      <c r="N60" s="7">
        <v>0.0379</v>
      </c>
      <c r="O60" s="7">
        <v>0.0285</v>
      </c>
      <c r="P60" s="7">
        <v>0.0299</v>
      </c>
      <c r="Q60" s="7">
        <v>0.0303</v>
      </c>
      <c r="R60" s="7">
        <v>6.0E-4</v>
      </c>
      <c r="S60" s="7">
        <v>0.056</v>
      </c>
      <c r="T60" s="7">
        <v>0.0223</v>
      </c>
      <c r="U60" s="7">
        <v>0.0158</v>
      </c>
      <c r="V60" s="7">
        <v>0.0164</v>
      </c>
      <c r="W60" s="7">
        <v>0.0226</v>
      </c>
      <c r="X60" s="8"/>
      <c r="Z60" s="4">
        <f t="array" ref="Z60">SQRT(MMULT(MMULT(B60:K60,MMULT(TRANSPOSE(ER!B540:K575-ER!M575:V575),ER!B540:K575-ER!M575:V575)/3),TRANSPOSE(B60:K60)))</f>
        <v>0.008600240365</v>
      </c>
      <c r="AA60" s="8"/>
      <c r="AB60" s="2">
        <v>43039.0</v>
      </c>
      <c r="AC60" s="4">
        <f t="shared" ref="AC60:AL60" si="118">B60*0.01/$Z60</f>
        <v>-0.008763188434</v>
      </c>
      <c r="AD60" s="4">
        <f t="shared" si="118"/>
        <v>-0.02256536765</v>
      </c>
      <c r="AE60" s="4">
        <f t="shared" si="118"/>
        <v>-0.007075717179</v>
      </c>
      <c r="AF60" s="4">
        <f t="shared" si="118"/>
        <v>0.001305782234</v>
      </c>
      <c r="AG60" s="4">
        <f t="shared" si="118"/>
        <v>0.04215417409</v>
      </c>
      <c r="AH60" s="4">
        <f t="shared" si="118"/>
        <v>-0.008644670032</v>
      </c>
      <c r="AI60" s="4">
        <f t="shared" si="118"/>
        <v>-0.001549478181</v>
      </c>
      <c r="AJ60" s="4">
        <f t="shared" si="118"/>
        <v>0.04014288969</v>
      </c>
      <c r="AK60" s="4">
        <f t="shared" si="118"/>
        <v>-0.00992846598</v>
      </c>
      <c r="AL60" s="4">
        <f t="shared" si="118"/>
        <v>-0.02507595879</v>
      </c>
      <c r="AM60" s="8"/>
      <c r="AN60" s="17">
        <f t="shared" ref="AN60:AW60" si="119">(AC59 * (1 + N60)) / (SUMPRODUCT($AC59:$AL59, $N60:$W60) + 1)</f>
        <v>0.06796650266</v>
      </c>
      <c r="AO60" s="17">
        <f t="shared" si="119"/>
        <v>-0.01369986869</v>
      </c>
      <c r="AP60" s="17">
        <f t="shared" si="119"/>
        <v>-0.04558943403</v>
      </c>
      <c r="AQ60" s="17">
        <f t="shared" si="119"/>
        <v>-0.04059996936</v>
      </c>
      <c r="AR60" s="17">
        <f t="shared" si="119"/>
        <v>0.02818083351</v>
      </c>
      <c r="AS60" s="17">
        <f t="shared" si="119"/>
        <v>0.02325888965</v>
      </c>
      <c r="AT60" s="17">
        <f t="shared" si="119"/>
        <v>-0.01098414862</v>
      </c>
      <c r="AU60" s="17">
        <f t="shared" si="119"/>
        <v>0.05823019969</v>
      </c>
      <c r="AV60" s="17">
        <f t="shared" si="119"/>
        <v>-0.001940221912</v>
      </c>
      <c r="AW60" s="17">
        <f t="shared" si="119"/>
        <v>-0.06478472818</v>
      </c>
      <c r="AX60" s="19"/>
      <c r="AY60" s="20">
        <f t="array" ref="AY60">SUM(ABS(AC60:AL60 - AN60:AW60))
</f>
        <v>0.2871105527</v>
      </c>
      <c r="AZ60" s="19"/>
      <c r="BA60" s="2">
        <v>43039.0</v>
      </c>
      <c r="BB60" s="4">
        <f t="shared" si="7"/>
        <v>0.00003805616376</v>
      </c>
      <c r="BC60" s="4">
        <f t="shared" si="8"/>
        <v>1.02154207</v>
      </c>
      <c r="BK60" s="4">
        <f t="shared" si="9"/>
        <v>1.027026535</v>
      </c>
      <c r="BL60" s="4">
        <f t="shared" si="4"/>
        <v>-0.005340139703</v>
      </c>
    </row>
    <row r="61">
      <c r="A61" s="2">
        <v>43069.0</v>
      </c>
      <c r="B61" s="4">
        <f>0.2*vlookup($A61, 'Idiosyncratic Volatility'!$BE$84:$BO$660, 2)+0.2*vlookup($A61, Value!$AZ$3:$BJ$134, 2)+0.2*vlookup($A61, Monthly_mean!$AZ$3:$BJ$134, 2)+0.2*vlookup($A61, MaxDD!$AZ$3:$BJ$134, 2)+0.2*vlookup($A61, 'CDaR Factor Calculation'!$AY$3:$BI$135, 2)</f>
        <v>-0.006759559591</v>
      </c>
      <c r="C61" s="4">
        <f>0.2*vlookup($A61, 'Idiosyncratic Volatility'!$BE$84:$BO$660, column())+0.2*vlookup($A61, Value!$AZ$3:$BJ$134, column())+0.2*vlookup($A61, Monthly_mean!$AZ$3:$BJ$134, column())+0.2*vlookup($A61, MaxDD!$AZ$3:$BJ$134, column())+0.2*vlookup($A61, 'CDaR Factor Calculation'!$AY$3:$BI$135, column())</f>
        <v>-0.02194086775</v>
      </c>
      <c r="D61" s="4">
        <f>0.2*vlookup($A61, 'Idiosyncratic Volatility'!$BE$84:$BO$660, column())+0.2*vlookup($A61, Value!$AZ$3:$BJ$134, column())+0.2*vlookup($A61, Monthly_mean!$AZ$3:$BJ$134, column())+0.2*vlookup($A61, MaxDD!$AZ$3:$BJ$134, column())+0.2*vlookup($A61, 'CDaR Factor Calculation'!$AY$3:$BI$135, column())</f>
        <v>0.004440496625</v>
      </c>
      <c r="E61" s="4">
        <f>0.2*vlookup($A61, 'Idiosyncratic Volatility'!$BE$84:$BO$660, column())+0.2*vlookup($A61, Value!$AZ$3:$BJ$134, column())+0.2*vlookup($A61, Monthly_mean!$AZ$3:$BJ$134, column())+0.2*vlookup($A61, MaxDD!$AZ$3:$BJ$134, column())+0.2*vlookup($A61, 'CDaR Factor Calculation'!$AY$3:$BI$135, column())</f>
        <v>0.01078374104</v>
      </c>
      <c r="F61" s="4">
        <f>0.2*vlookup($A61, 'Idiosyncratic Volatility'!$BE$84:$BO$660, column())+0.2*vlookup($A61, Value!$AZ$3:$BJ$134, column())+0.2*vlookup($A61, Monthly_mean!$AZ$3:$BJ$134, column())+0.2*vlookup($A61, MaxDD!$AZ$3:$BJ$134, column())+0.2*vlookup($A61, 'CDaR Factor Calculation'!$AY$3:$BI$135, column())</f>
        <v>0.02675327961</v>
      </c>
      <c r="G61" s="4">
        <f>0.2*vlookup($A61, 'Idiosyncratic Volatility'!$BE$84:$BO$660, column())+0.2*vlookup($A61, Value!$AZ$3:$BJ$134, column())+0.2*vlookup($A61, Monthly_mean!$AZ$3:$BJ$134, column())+0.2*vlookup($A61, MaxDD!$AZ$3:$BJ$134, column())+0.2*vlookup($A61, 'CDaR Factor Calculation'!$AY$3:$BI$135, column())</f>
        <v>0.007030713553</v>
      </c>
      <c r="H61" s="4">
        <f>0.2*vlookup($A61, 'Idiosyncratic Volatility'!$BE$84:$BO$660, column())+0.2*vlookup($A61, Value!$AZ$3:$BJ$134, column())+0.2*vlookup($A61, Monthly_mean!$AZ$3:$BJ$134, column())+0.2*vlookup($A61, MaxDD!$AZ$3:$BJ$134, column())+0.2*vlookup($A61, 'CDaR Factor Calculation'!$AY$3:$BI$135, column())</f>
        <v>0.005381629188</v>
      </c>
      <c r="I61" s="4">
        <f>0.2*vlookup($A61, 'Idiosyncratic Volatility'!$BE$84:$BO$660, column())+0.2*vlookup($A61, Value!$AZ$3:$BJ$134, column())+0.2*vlookup($A61, Monthly_mean!$AZ$3:$BJ$134, column())+0.2*vlookup($A61, MaxDD!$AZ$3:$BJ$134, column())+0.2*vlookup($A61, 'CDaR Factor Calculation'!$AY$3:$BI$135, column())</f>
        <v>0.02244810106</v>
      </c>
      <c r="J61" s="4">
        <f>0.2*vlookup($A61, 'Idiosyncratic Volatility'!$BE$84:$BO$660, column())+0.2*vlookup($A61, Value!$AZ$3:$BJ$134, column())+0.2*vlookup($A61, Monthly_mean!$AZ$3:$BJ$134, column())+0.2*vlookup($A61, MaxDD!$AZ$3:$BJ$134, column())+0.2*vlookup($A61, 'CDaR Factor Calculation'!$AY$3:$BI$135, column())</f>
        <v>-0.01112896776</v>
      </c>
      <c r="K61" s="4">
        <f>0.2*vlookup($A61, 'Idiosyncratic Volatility'!$BE$84:$BO$660, column())+0.2*vlookup($A61, Value!$AZ$3:$BJ$134, column())+0.2*vlookup($A61, Monthly_mean!$AZ$3:$BJ$134, column())+0.2*vlookup($A61, MaxDD!$AZ$3:$BJ$134, column())+0.2*vlookup($A61, 'CDaR Factor Calculation'!$AY$3:$BI$135, column())</f>
        <v>-0.03700856597</v>
      </c>
      <c r="L61" s="8"/>
      <c r="M61" s="2">
        <v>43069.0</v>
      </c>
      <c r="N61" s="7">
        <v>0.0152</v>
      </c>
      <c r="O61" s="7">
        <v>0.0055</v>
      </c>
      <c r="P61" s="7">
        <v>-0.0206</v>
      </c>
      <c r="Q61" s="7">
        <v>-0.0113</v>
      </c>
      <c r="R61" s="7">
        <v>-0.0171</v>
      </c>
      <c r="S61" s="7">
        <v>0.0143</v>
      </c>
      <c r="T61" s="7">
        <v>-0.028</v>
      </c>
      <c r="U61" s="7">
        <v>-0.0289</v>
      </c>
      <c r="V61" s="7">
        <v>-0.0179</v>
      </c>
      <c r="W61" s="7">
        <v>0.0297</v>
      </c>
      <c r="X61" s="8"/>
      <c r="Z61" s="4">
        <f t="array" ref="Z61">SQRT(MMULT(MMULT(B61:K61,MMULT(TRANSPOSE(ER!B541:K576-ER!M576:V576),ER!B541:K576-ER!M576:V576)/3),TRANSPOSE(B61:K61)))</f>
        <v>0.008959622949</v>
      </c>
      <c r="AA61" s="8"/>
      <c r="AB61" s="2">
        <v>43069.0</v>
      </c>
      <c r="AC61" s="4">
        <f t="shared" ref="AC61:AL61" si="120">B61*0.01/$Z61</f>
        <v>-0.007544468812</v>
      </c>
      <c r="AD61" s="4">
        <f t="shared" si="120"/>
        <v>-0.02448860614</v>
      </c>
      <c r="AE61" s="4">
        <f t="shared" si="120"/>
        <v>0.004956119973</v>
      </c>
      <c r="AF61" s="4">
        <f t="shared" si="120"/>
        <v>0.01203593176</v>
      </c>
      <c r="AG61" s="4">
        <f t="shared" si="120"/>
        <v>0.02985982754</v>
      </c>
      <c r="AH61" s="4">
        <f t="shared" si="120"/>
        <v>0.007847108738</v>
      </c>
      <c r="AI61" s="4">
        <f t="shared" si="120"/>
        <v>0.006006535341</v>
      </c>
      <c r="AJ61" s="4">
        <f t="shared" si="120"/>
        <v>0.02505473856</v>
      </c>
      <c r="AK61" s="4">
        <f t="shared" si="120"/>
        <v>-0.01242124565</v>
      </c>
      <c r="AL61" s="4">
        <f t="shared" si="120"/>
        <v>-0.04130594132</v>
      </c>
      <c r="AM61" s="8"/>
      <c r="AN61" s="17">
        <f t="shared" ref="AN61:AW61" si="121">(AC60 * (1 + N61)) / (SUMPRODUCT($AC60:$AL60, $N61:$W61) + 1)</f>
        <v>-0.008920067585</v>
      </c>
      <c r="AO61" s="17">
        <f t="shared" si="121"/>
        <v>-0.02274986764</v>
      </c>
      <c r="AP61" s="17">
        <f t="shared" si="121"/>
        <v>-0.006948402226</v>
      </c>
      <c r="AQ61" s="17">
        <f t="shared" si="121"/>
        <v>0.001294463101</v>
      </c>
      <c r="AR61" s="17">
        <f t="shared" si="121"/>
        <v>0.04154361696</v>
      </c>
      <c r="AS61" s="17">
        <f t="shared" si="121"/>
        <v>-0.008791626549</v>
      </c>
      <c r="AT61" s="17">
        <f t="shared" si="121"/>
        <v>-0.001510101418</v>
      </c>
      <c r="AU61" s="17">
        <f t="shared" si="121"/>
        <v>0.03908651695</v>
      </c>
      <c r="AV61" s="17">
        <f t="shared" si="121"/>
        <v>-0.00977669909</v>
      </c>
      <c r="AW61" s="17">
        <f t="shared" si="121"/>
        <v>-0.02588943935</v>
      </c>
      <c r="AX61" s="19"/>
      <c r="AY61" s="20">
        <f t="array" ref="AY61">SUM(ABS(AC61:AL61 - AN61:AW61))
</f>
        <v>0.09369231651</v>
      </c>
      <c r="AZ61" s="19"/>
      <c r="BA61" s="2">
        <v>43069.0</v>
      </c>
      <c r="BB61" s="4">
        <f t="shared" si="7"/>
        <v>-0.002654541268</v>
      </c>
      <c r="BC61" s="4">
        <f t="shared" si="8"/>
        <v>1.018830344</v>
      </c>
      <c r="BK61" s="4">
        <f t="shared" si="9"/>
        <v>1.027026535</v>
      </c>
      <c r="BL61" s="4">
        <f t="shared" si="4"/>
        <v>-0.007980505349</v>
      </c>
    </row>
    <row r="62">
      <c r="A62" s="2">
        <v>43100.0</v>
      </c>
      <c r="B62" s="4">
        <f>0.2*vlookup($A62, 'Idiosyncratic Volatility'!$BE$84:$BO$660, 2)+0.2*vlookup($A62, Value!$AZ$3:$BJ$134, 2)+0.2*vlookup($A62, Monthly_mean!$AZ$3:$BJ$134, 2)+0.2*vlookup($A62, MaxDD!$AZ$3:$BJ$134, 2)+0.2*vlookup($A62, 'CDaR Factor Calculation'!$AY$3:$BI$135, 2)</f>
        <v>-0.002199458829</v>
      </c>
      <c r="C62" s="4">
        <f>0.2*vlookup($A62, 'Idiosyncratic Volatility'!$BE$84:$BO$660, column())+0.2*vlookup($A62, Value!$AZ$3:$BJ$134, column())+0.2*vlookup($A62, Monthly_mean!$AZ$3:$BJ$134, column())+0.2*vlookup($A62, MaxDD!$AZ$3:$BJ$134, column())+0.2*vlookup($A62, 'CDaR Factor Calculation'!$AY$3:$BI$135, column())</f>
        <v>-0.01629070766</v>
      </c>
      <c r="D62" s="4">
        <f>0.2*vlookup($A62, 'Idiosyncratic Volatility'!$BE$84:$BO$660, column())+0.2*vlookup($A62, Value!$AZ$3:$BJ$134, column())+0.2*vlookup($A62, Monthly_mean!$AZ$3:$BJ$134, column())+0.2*vlookup($A62, MaxDD!$AZ$3:$BJ$134, column())+0.2*vlookup($A62, 'CDaR Factor Calculation'!$AY$3:$BI$135, column())</f>
        <v>-0.002312193841</v>
      </c>
      <c r="E62" s="4">
        <f>0.2*vlookup($A62, 'Idiosyncratic Volatility'!$BE$84:$BO$660, column())+0.2*vlookup($A62, Value!$AZ$3:$BJ$134, column())+0.2*vlookup($A62, Monthly_mean!$AZ$3:$BJ$134, column())+0.2*vlookup($A62, MaxDD!$AZ$3:$BJ$134, column())+0.2*vlookup($A62, 'CDaR Factor Calculation'!$AY$3:$BI$135, column())</f>
        <v>0.009003130534</v>
      </c>
      <c r="F62" s="4">
        <f>0.2*vlookup($A62, 'Idiosyncratic Volatility'!$BE$84:$BO$660, column())+0.2*vlookup($A62, Value!$AZ$3:$BJ$134, column())+0.2*vlookup($A62, Monthly_mean!$AZ$3:$BJ$134, column())+0.2*vlookup($A62, MaxDD!$AZ$3:$BJ$134, column())+0.2*vlookup($A62, 'CDaR Factor Calculation'!$AY$3:$BI$135, column())</f>
        <v>0.03931691244</v>
      </c>
      <c r="G62" s="4">
        <f>0.2*vlookup($A62, 'Idiosyncratic Volatility'!$BE$84:$BO$660, column())+0.2*vlookup($A62, Value!$AZ$3:$BJ$134, column())+0.2*vlookup($A62, Monthly_mean!$AZ$3:$BJ$134, column())+0.2*vlookup($A62, MaxDD!$AZ$3:$BJ$134, column())+0.2*vlookup($A62, 'CDaR Factor Calculation'!$AY$3:$BI$135, column())</f>
        <v>0.009120219336</v>
      </c>
      <c r="H62" s="4">
        <f>0.2*vlookup($A62, 'Idiosyncratic Volatility'!$BE$84:$BO$660, column())+0.2*vlookup($A62, Value!$AZ$3:$BJ$134, column())+0.2*vlookup($A62, Monthly_mean!$AZ$3:$BJ$134, column())+0.2*vlookup($A62, MaxDD!$AZ$3:$BJ$134, column())+0.2*vlookup($A62, 'CDaR Factor Calculation'!$AY$3:$BI$135, column())</f>
        <v>-0.01046409296</v>
      </c>
      <c r="I62" s="4">
        <f>0.2*vlookup($A62, 'Idiosyncratic Volatility'!$BE$84:$BO$660, column())+0.2*vlookup($A62, Value!$AZ$3:$BJ$134, column())+0.2*vlookup($A62, Monthly_mean!$AZ$3:$BJ$134, column())+0.2*vlookup($A62, MaxDD!$AZ$3:$BJ$134, column())+0.2*vlookup($A62, 'CDaR Factor Calculation'!$AY$3:$BI$135, column())</f>
        <v>0.02734876758</v>
      </c>
      <c r="J62" s="4">
        <f>0.2*vlookup($A62, 'Idiosyncratic Volatility'!$BE$84:$BO$660, column())+0.2*vlookup($A62, Value!$AZ$3:$BJ$134, column())+0.2*vlookup($A62, Monthly_mean!$AZ$3:$BJ$134, column())+0.2*vlookup($A62, MaxDD!$AZ$3:$BJ$134, column())+0.2*vlookup($A62, 'CDaR Factor Calculation'!$AY$3:$BI$135, column())</f>
        <v>-0.02800568103</v>
      </c>
      <c r="K62" s="4">
        <f>0.2*vlookup($A62, 'Idiosyncratic Volatility'!$BE$84:$BO$660, column())+0.2*vlookup($A62, Value!$AZ$3:$BJ$134, column())+0.2*vlookup($A62, Monthly_mean!$AZ$3:$BJ$134, column())+0.2*vlookup($A62, MaxDD!$AZ$3:$BJ$134, column())+0.2*vlookup($A62, 'CDaR Factor Calculation'!$AY$3:$BI$135, column())</f>
        <v>-0.02551689537</v>
      </c>
      <c r="L62" s="8"/>
      <c r="M62" s="2">
        <v>43100.0</v>
      </c>
      <c r="N62" s="7">
        <v>0.0167</v>
      </c>
      <c r="O62" s="7">
        <v>0.01</v>
      </c>
      <c r="P62" s="7">
        <v>-0.0093</v>
      </c>
      <c r="Q62" s="7">
        <v>-0.0068</v>
      </c>
      <c r="R62" s="7">
        <v>-0.0223</v>
      </c>
      <c r="S62" s="7">
        <v>0.0139</v>
      </c>
      <c r="T62" s="7">
        <v>5.0E-4</v>
      </c>
      <c r="U62" s="7">
        <v>-0.0178</v>
      </c>
      <c r="V62" s="7">
        <v>0.0503</v>
      </c>
      <c r="W62" s="7">
        <v>0.0105</v>
      </c>
      <c r="X62" s="8"/>
      <c r="Z62" s="4">
        <f t="array" ref="Z62">SQRT(MMULT(MMULT(B62:K62,MMULT(TRANSPOSE(ER!B542:K577-ER!M577:V577),ER!B542:K577-ER!M577:V577)/3),TRANSPOSE(B62:K62)))</f>
        <v>0.009750086895</v>
      </c>
      <c r="AA62" s="8"/>
      <c r="AB62" s="2">
        <v>43100.0</v>
      </c>
      <c r="AC62" s="4">
        <f t="shared" ref="AC62:AL62" si="122">B62*0.01/$Z62</f>
        <v>-0.002255835105</v>
      </c>
      <c r="AD62" s="4">
        <f t="shared" si="122"/>
        <v>-0.01670826921</v>
      </c>
      <c r="AE62" s="4">
        <f t="shared" si="122"/>
        <v>-0.002371459727</v>
      </c>
      <c r="AF62" s="4">
        <f t="shared" si="122"/>
        <v>0.009233897739</v>
      </c>
      <c r="AG62" s="4">
        <f t="shared" si="122"/>
        <v>0.04032467901</v>
      </c>
      <c r="AH62" s="4">
        <f t="shared" si="122"/>
        <v>0.009353987748</v>
      </c>
      <c r="AI62" s="4">
        <f t="shared" si="122"/>
        <v>-0.01073230738</v>
      </c>
      <c r="AJ62" s="4">
        <f t="shared" si="122"/>
        <v>0.02804976804</v>
      </c>
      <c r="AK62" s="4">
        <f t="shared" si="122"/>
        <v>-0.02872351942</v>
      </c>
      <c r="AL62" s="4">
        <f t="shared" si="122"/>
        <v>-0.02617094149</v>
      </c>
      <c r="AM62" s="8"/>
      <c r="AN62" s="17">
        <f t="shared" ref="AN62:AW62" si="123">(AC61 * (1 + N62)) / (SUMPRODUCT($AC61:$AL61, $N62:$W62) + 1)</f>
        <v>-0.007690125758</v>
      </c>
      <c r="AO62" s="17">
        <f t="shared" si="123"/>
        <v>-0.02479690001</v>
      </c>
      <c r="AP62" s="17">
        <f t="shared" si="123"/>
        <v>0.004922615611</v>
      </c>
      <c r="AQ62" s="17">
        <f t="shared" si="123"/>
        <v>0.01198473342</v>
      </c>
      <c r="AR62" s="17">
        <f t="shared" si="123"/>
        <v>0.02926879623</v>
      </c>
      <c r="AS62" s="17">
        <f t="shared" si="123"/>
        <v>0.007976580354</v>
      </c>
      <c r="AT62" s="17">
        <f t="shared" si="123"/>
        <v>0.006024944913</v>
      </c>
      <c r="AU62" s="17">
        <f t="shared" si="123"/>
        <v>0.02467185228</v>
      </c>
      <c r="AV62" s="17">
        <f t="shared" si="123"/>
        <v>-0.01307947967</v>
      </c>
      <c r="AW62" s="17">
        <f t="shared" si="123"/>
        <v>-0.04184665922</v>
      </c>
      <c r="AX62" s="19"/>
      <c r="AY62" s="20">
        <f t="array" ref="AY62">SUM(ABS(AC62:AL62 - AN62:AW62))
</f>
        <v>0.0874560482</v>
      </c>
      <c r="AZ62" s="19"/>
      <c r="BA62" s="2">
        <v>43100.0</v>
      </c>
      <c r="BB62" s="4">
        <f t="shared" si="7"/>
        <v>-0.002557086404</v>
      </c>
      <c r="BC62" s="4">
        <f t="shared" si="8"/>
        <v>1.016225107</v>
      </c>
      <c r="BK62" s="4">
        <f t="shared" si="9"/>
        <v>1.027026535</v>
      </c>
      <c r="BL62" s="4">
        <f t="shared" si="4"/>
        <v>-0.01051718491</v>
      </c>
    </row>
    <row r="63">
      <c r="A63" s="2">
        <v>43131.0</v>
      </c>
      <c r="B63" s="4">
        <f>0.2*vlookup($A63, 'Idiosyncratic Volatility'!$BE$84:$BO$660, 2)+0.2*vlookup($A63, Value!$AZ$3:$BJ$134, 2)+0.2*vlookup($A63, Monthly_mean!$AZ$3:$BJ$134, 2)+0.2*vlookup($A63, MaxDD!$AZ$3:$BJ$134, 2)+0.2*vlookup($A63, 'CDaR Factor Calculation'!$AY$3:$BI$135, 2)</f>
        <v>0.00927286296</v>
      </c>
      <c r="C63" s="4">
        <f>0.2*vlookup($A63, 'Idiosyncratic Volatility'!$BE$84:$BO$660, column())+0.2*vlookup($A63, Value!$AZ$3:$BJ$134, column())+0.2*vlookup($A63, Monthly_mean!$AZ$3:$BJ$134, column())+0.2*vlookup($A63, MaxDD!$AZ$3:$BJ$134, column())+0.2*vlookup($A63, 'CDaR Factor Calculation'!$AY$3:$BI$135, column())</f>
        <v>0.00507492299</v>
      </c>
      <c r="D63" s="4">
        <f>0.2*vlookup($A63, 'Idiosyncratic Volatility'!$BE$84:$BO$660, column())+0.2*vlookup($A63, Value!$AZ$3:$BJ$134, column())+0.2*vlookup($A63, Monthly_mean!$AZ$3:$BJ$134, column())+0.2*vlookup($A63, MaxDD!$AZ$3:$BJ$134, column())+0.2*vlookup($A63, 'CDaR Factor Calculation'!$AY$3:$BI$135, column())</f>
        <v>-0.01324737379</v>
      </c>
      <c r="E63" s="4">
        <f>0.2*vlookup($A63, 'Idiosyncratic Volatility'!$BE$84:$BO$660, column())+0.2*vlookup($A63, Value!$AZ$3:$BJ$134, column())+0.2*vlookup($A63, Monthly_mean!$AZ$3:$BJ$134, column())+0.2*vlookup($A63, MaxDD!$AZ$3:$BJ$134, column())+0.2*vlookup($A63, 'CDaR Factor Calculation'!$AY$3:$BI$135, column())</f>
        <v>0.00334355324</v>
      </c>
      <c r="F63" s="4">
        <f>0.2*vlookup($A63, 'Idiosyncratic Volatility'!$BE$84:$BO$660, column())+0.2*vlookup($A63, Value!$AZ$3:$BJ$134, column())+0.2*vlookup($A63, Monthly_mean!$AZ$3:$BJ$134, column())+0.2*vlookup($A63, MaxDD!$AZ$3:$BJ$134, column())+0.2*vlookup($A63, 'CDaR Factor Calculation'!$AY$3:$BI$135, column())</f>
        <v>0.01469986235</v>
      </c>
      <c r="G63" s="4">
        <f>0.2*vlookup($A63, 'Idiosyncratic Volatility'!$BE$84:$BO$660, column())+0.2*vlookup($A63, Value!$AZ$3:$BJ$134, column())+0.2*vlookup($A63, Monthly_mean!$AZ$3:$BJ$134, column())+0.2*vlookup($A63, MaxDD!$AZ$3:$BJ$134, column())+0.2*vlookup($A63, 'CDaR Factor Calculation'!$AY$3:$BI$135, column())</f>
        <v>0.01995036031</v>
      </c>
      <c r="H63" s="4">
        <f>0.2*vlookup($A63, 'Idiosyncratic Volatility'!$BE$84:$BO$660, column())+0.2*vlookup($A63, Value!$AZ$3:$BJ$134, column())+0.2*vlookup($A63, Monthly_mean!$AZ$3:$BJ$134, column())+0.2*vlookup($A63, MaxDD!$AZ$3:$BJ$134, column())+0.2*vlookup($A63, 'CDaR Factor Calculation'!$AY$3:$BI$135, column())</f>
        <v>-0.006846083663</v>
      </c>
      <c r="I63" s="4">
        <f>0.2*vlookup($A63, 'Idiosyncratic Volatility'!$BE$84:$BO$660, column())+0.2*vlookup($A63, Value!$AZ$3:$BJ$134, column())+0.2*vlookup($A63, Monthly_mean!$AZ$3:$BJ$134, column())+0.2*vlookup($A63, MaxDD!$AZ$3:$BJ$134, column())+0.2*vlookup($A63, 'CDaR Factor Calculation'!$AY$3:$BI$135, column())</f>
        <v>-0.0003173681641</v>
      </c>
      <c r="J63" s="4">
        <f>0.2*vlookup($A63, 'Idiosyncratic Volatility'!$BE$84:$BO$660, column())+0.2*vlookup($A63, Value!$AZ$3:$BJ$134, column())+0.2*vlookup($A63, Monthly_mean!$AZ$3:$BJ$134, column())+0.2*vlookup($A63, MaxDD!$AZ$3:$BJ$134, column())+0.2*vlookup($A63, 'CDaR Factor Calculation'!$AY$3:$BI$135, column())</f>
        <v>0.001228029558</v>
      </c>
      <c r="K63" s="4">
        <f>0.2*vlookup($A63, 'Idiosyncratic Volatility'!$BE$84:$BO$660, column())+0.2*vlookup($A63, Value!$AZ$3:$BJ$134, column())+0.2*vlookup($A63, Monthly_mean!$AZ$3:$BJ$134, column())+0.2*vlookup($A63, MaxDD!$AZ$3:$BJ$134, column())+0.2*vlookup($A63, 'CDaR Factor Calculation'!$AY$3:$BI$135, column())</f>
        <v>-0.0331587658</v>
      </c>
      <c r="L63" s="8"/>
      <c r="M63" s="2">
        <v>43131.0</v>
      </c>
      <c r="N63" s="7">
        <v>-0.0055</v>
      </c>
      <c r="O63" s="7">
        <v>-0.0118</v>
      </c>
      <c r="P63" s="7">
        <v>0.0316</v>
      </c>
      <c r="Q63" s="7">
        <v>0.0211</v>
      </c>
      <c r="R63" s="7">
        <v>0.0762</v>
      </c>
      <c r="S63" s="7">
        <v>0.0134</v>
      </c>
      <c r="T63" s="7">
        <v>0.0289</v>
      </c>
      <c r="U63" s="7">
        <v>0.05</v>
      </c>
      <c r="V63" s="7">
        <v>-0.0198</v>
      </c>
      <c r="W63" s="7">
        <v>0.0571</v>
      </c>
      <c r="X63" s="8"/>
      <c r="Z63" s="4">
        <f t="array" ref="Z63">SQRT(MMULT(MMULT(B63:K63,MMULT(TRANSPOSE(ER!B543:K578-ER!M578:V578),ER!B543:K578-ER!M578:V578)/3),TRANSPOSE(B63:K63)))</f>
        <v>0.003342901542</v>
      </c>
      <c r="AA63" s="8"/>
      <c r="AB63" s="2">
        <v>43131.0</v>
      </c>
      <c r="AC63" s="4">
        <f t="shared" ref="AC63:AL63" si="124">B63*0.01/$Z63</f>
        <v>0.02773896522</v>
      </c>
      <c r="AD63" s="4">
        <f t="shared" si="124"/>
        <v>0.01518119193</v>
      </c>
      <c r="AE63" s="4">
        <f t="shared" si="124"/>
        <v>-0.03962836962</v>
      </c>
      <c r="AF63" s="4">
        <f t="shared" si="124"/>
        <v>0.0100019495</v>
      </c>
      <c r="AG63" s="4">
        <f t="shared" si="124"/>
        <v>0.04397336316</v>
      </c>
      <c r="AH63" s="4">
        <f t="shared" si="124"/>
        <v>0.05967977239</v>
      </c>
      <c r="AI63" s="4">
        <f t="shared" si="124"/>
        <v>-0.02047946545</v>
      </c>
      <c r="AJ63" s="4">
        <f t="shared" si="124"/>
        <v>-0.0009493793345</v>
      </c>
      <c r="AK63" s="4">
        <f t="shared" si="124"/>
        <v>0.003673543904</v>
      </c>
      <c r="AL63" s="4">
        <f t="shared" si="124"/>
        <v>-0.0991915717</v>
      </c>
      <c r="AM63" s="8"/>
      <c r="AN63" s="17">
        <f t="shared" ref="AN63:AW63" si="125">(AC62 * (1 + N63)) / (SUMPRODUCT($AC62:$AL62, $N63:$W63) + 1)</f>
        <v>-0.002235170765</v>
      </c>
      <c r="AO63" s="17">
        <f t="shared" si="125"/>
        <v>-0.0164503402</v>
      </c>
      <c r="AP63" s="17">
        <f t="shared" si="125"/>
        <v>-0.002437393549</v>
      </c>
      <c r="AQ63" s="17">
        <f t="shared" si="125"/>
        <v>0.009394029226</v>
      </c>
      <c r="AR63" s="17">
        <f t="shared" si="125"/>
        <v>0.04323768935</v>
      </c>
      <c r="AS63" s="17">
        <f t="shared" si="125"/>
        <v>0.009444441195</v>
      </c>
      <c r="AT63" s="17">
        <f t="shared" si="125"/>
        <v>-0.01100182772</v>
      </c>
      <c r="AU63" s="17">
        <f t="shared" si="125"/>
        <v>0.02934385334</v>
      </c>
      <c r="AV63" s="17">
        <f t="shared" si="125"/>
        <v>-0.02805116612</v>
      </c>
      <c r="AW63" s="17">
        <f t="shared" si="125"/>
        <v>-0.02756347628</v>
      </c>
      <c r="AX63" s="19"/>
      <c r="AY63" s="20">
        <f t="array" ref="AY63">SUM(ABS(AC63:AL63 - AN63:AW63))
</f>
        <v>0.2934992453</v>
      </c>
      <c r="AZ63" s="19"/>
      <c r="BA63" s="2">
        <v>43131.0</v>
      </c>
      <c r="BB63" s="4">
        <f t="shared" si="7"/>
        <v>0.003694235405</v>
      </c>
      <c r="BC63" s="4">
        <f t="shared" si="8"/>
        <v>1.019979282</v>
      </c>
      <c r="BK63" s="4">
        <f t="shared" si="9"/>
        <v>1.027026535</v>
      </c>
      <c r="BL63" s="4">
        <f t="shared" si="4"/>
        <v>-0.006861802463</v>
      </c>
    </row>
    <row r="64">
      <c r="A64" s="2">
        <v>43159.0</v>
      </c>
      <c r="B64" s="4">
        <f>0.2*vlookup($A64, 'Idiosyncratic Volatility'!$BE$84:$BO$660, 2)+0.2*vlookup($A64, Value!$AZ$3:$BJ$134, 2)+0.2*vlookup($A64, Monthly_mean!$AZ$3:$BJ$134, 2)+0.2*vlookup($A64, MaxDD!$AZ$3:$BJ$134, 2)+0.2*vlookup($A64, 'CDaR Factor Calculation'!$AY$3:$BI$135, 2)</f>
        <v>-0.02742513196</v>
      </c>
      <c r="C64" s="4">
        <f>0.2*vlookup($A64, 'Idiosyncratic Volatility'!$BE$84:$BO$660, column())+0.2*vlookup($A64, Value!$AZ$3:$BJ$134, column())+0.2*vlookup($A64, Monthly_mean!$AZ$3:$BJ$134, column())+0.2*vlookup($A64, MaxDD!$AZ$3:$BJ$134, column())+0.2*vlookup($A64, 'CDaR Factor Calculation'!$AY$3:$BI$135, column())</f>
        <v>-0.01771567149</v>
      </c>
      <c r="D64" s="10">
        <f>0.2*vlookup($A64, 'Idiosyncratic Volatility'!$BE$84:$BO$660, column())+0.2*vlookup($A64, Value!$AZ$3:$BJ$134, column())+0.2*vlookup($A64, Monthly_mean!$AZ$3:$BJ$134, column())+0.2*vlookup($A64, MaxDD!$AZ$3:$BJ$134, column())+0.2*vlookup($A64, 'CDaR Factor Calculation'!$AY$3:$BI$135, column())</f>
        <v>-0.00331765219</v>
      </c>
      <c r="E64" s="4">
        <f>0.2*vlookup($A64, 'Idiosyncratic Volatility'!$BE$84:$BO$660, column())+0.2*vlookup($A64, Value!$AZ$3:$BJ$134, column())+0.2*vlookup($A64, Monthly_mean!$AZ$3:$BJ$134, column())+0.2*vlookup($A64, MaxDD!$AZ$3:$BJ$134, column())+0.2*vlookup($A64, 'CDaR Factor Calculation'!$AY$3:$BI$135, column())</f>
        <v>0.009288997532</v>
      </c>
      <c r="F64" s="4">
        <f>0.2*vlookup($A64, 'Idiosyncratic Volatility'!$BE$84:$BO$660, column())+0.2*vlookup($A64, Value!$AZ$3:$BJ$134, column())+0.2*vlookup($A64, Monthly_mean!$AZ$3:$BJ$134, column())+0.2*vlookup($A64, MaxDD!$AZ$3:$BJ$134, column())+0.2*vlookup($A64, 'CDaR Factor Calculation'!$AY$3:$BI$135, column())</f>
        <v>0.01780230896</v>
      </c>
      <c r="G64" s="4">
        <f>0.2*vlookup($A64, 'Idiosyncratic Volatility'!$BE$84:$BO$660, column())+0.2*vlookup($A64, Value!$AZ$3:$BJ$134, column())+0.2*vlookup($A64, Monthly_mean!$AZ$3:$BJ$134, column())+0.2*vlookup($A64, MaxDD!$AZ$3:$BJ$134, column())+0.2*vlookup($A64, 'CDaR Factor Calculation'!$AY$3:$BI$135, column())</f>
        <v>0.03191693211</v>
      </c>
      <c r="H64" s="4">
        <f>0.2*vlookup($A64, 'Idiosyncratic Volatility'!$BE$84:$BO$660, column())+0.2*vlookup($A64, Value!$AZ$3:$BJ$134, column())+0.2*vlookup($A64, Monthly_mean!$AZ$3:$BJ$134, column())+0.2*vlookup($A64, MaxDD!$AZ$3:$BJ$134, column())+0.2*vlookup($A64, 'CDaR Factor Calculation'!$AY$3:$BI$135, column())</f>
        <v>-0.01008241909</v>
      </c>
      <c r="I64" s="4">
        <f>0.2*vlookup($A64, 'Idiosyncratic Volatility'!$BE$84:$BO$660, column())+0.2*vlookup($A64, Value!$AZ$3:$BJ$134, column())+0.2*vlookup($A64, Monthly_mean!$AZ$3:$BJ$134, column())+0.2*vlookup($A64, MaxDD!$AZ$3:$BJ$134, column())+0.2*vlookup($A64, 'CDaR Factor Calculation'!$AY$3:$BI$135, column())</f>
        <v>0.03362754371</v>
      </c>
      <c r="J64" s="4">
        <f>0.2*vlookup($A64, 'Idiosyncratic Volatility'!$BE$84:$BO$660, column())+0.2*vlookup($A64, Value!$AZ$3:$BJ$134, column())+0.2*vlookup($A64, Monthly_mean!$AZ$3:$BJ$134, column())+0.2*vlookup($A64, MaxDD!$AZ$3:$BJ$134, column())+0.2*vlookup($A64, 'CDaR Factor Calculation'!$AY$3:$BI$135, column())</f>
        <v>-0.02426940949</v>
      </c>
      <c r="K64" s="4">
        <f>0.2*vlookup($A64, 'Idiosyncratic Volatility'!$BE$84:$BO$660, column())+0.2*vlookup($A64, Value!$AZ$3:$BJ$134, column())+0.2*vlookup($A64, Monthly_mean!$AZ$3:$BJ$134, column())+0.2*vlookup($A64, MaxDD!$AZ$3:$BJ$134, column())+0.2*vlookup($A64, 'CDaR Factor Calculation'!$AY$3:$BI$135, column())</f>
        <v>-0.00982549826</v>
      </c>
      <c r="L64" s="8"/>
      <c r="M64" s="2">
        <v>43159.0</v>
      </c>
      <c r="N64" s="7">
        <v>0.0031</v>
      </c>
      <c r="O64" s="7">
        <v>-0.0322</v>
      </c>
      <c r="P64" s="7">
        <v>-0.0282</v>
      </c>
      <c r="Q64" s="7">
        <v>-0.0524</v>
      </c>
      <c r="R64" s="7">
        <v>-0.039</v>
      </c>
      <c r="S64" s="7">
        <v>-0.0371</v>
      </c>
      <c r="T64" s="7">
        <v>-0.0325</v>
      </c>
      <c r="U64" s="7">
        <v>-0.0604</v>
      </c>
      <c r="V64" s="7">
        <v>-0.0339</v>
      </c>
      <c r="W64" s="7">
        <v>-0.0373</v>
      </c>
      <c r="X64" s="8"/>
      <c r="Z64" s="4">
        <f t="array" ref="Z64">SQRT(MMULT(MMULT(B64:K64,MMULT(TRANSPOSE(ER!B544:K579-ER!M579:V579),ER!B544:K579-ER!M579:V579)/3),TRANSPOSE(B64:K64)))</f>
        <v>0.009173590375</v>
      </c>
      <c r="AA64" s="8"/>
      <c r="AB64" s="2">
        <v>43159.0</v>
      </c>
      <c r="AC64" s="4">
        <f t="shared" ref="AC64:AL64" si="126">B64*0.01/$Z64</f>
        <v>-0.02989574511</v>
      </c>
      <c r="AD64" s="4">
        <f t="shared" si="126"/>
        <v>-0.01931160076</v>
      </c>
      <c r="AE64" s="10">
        <f t="shared" si="126"/>
        <v>-0.003616525324</v>
      </c>
      <c r="AF64" s="4">
        <f t="shared" si="126"/>
        <v>0.0101258037</v>
      </c>
      <c r="AG64" s="4">
        <f t="shared" si="126"/>
        <v>0.01940604304</v>
      </c>
      <c r="AH64" s="4">
        <f t="shared" si="126"/>
        <v>0.03479219237</v>
      </c>
      <c r="AI64" s="4">
        <f t="shared" si="126"/>
        <v>-0.01099070122</v>
      </c>
      <c r="AJ64" s="4">
        <f t="shared" si="126"/>
        <v>0.03665690568</v>
      </c>
      <c r="AK64" s="4">
        <f t="shared" si="126"/>
        <v>-0.02645573707</v>
      </c>
      <c r="AL64" s="4">
        <f t="shared" si="126"/>
        <v>-0.01071063549</v>
      </c>
      <c r="AM64" s="8"/>
      <c r="AN64" s="17">
        <f t="shared" ref="AN64:AW64" si="127">(AC63 * (1 + N64)) / (SUMPRODUCT($AC63:$AL63, $N64:$W64) + 1)</f>
        <v>0.02780939023</v>
      </c>
      <c r="AO64" s="17">
        <f t="shared" si="127"/>
        <v>0.01468413838</v>
      </c>
      <c r="AP64" s="17">
        <f t="shared" si="127"/>
        <v>-0.03848930593</v>
      </c>
      <c r="AQ64" s="17">
        <f t="shared" si="127"/>
        <v>0.009472545265</v>
      </c>
      <c r="AR64" s="17">
        <f t="shared" si="127"/>
        <v>0.04223476189</v>
      </c>
      <c r="AS64" s="17">
        <f t="shared" si="127"/>
        <v>0.05743350551</v>
      </c>
      <c r="AT64" s="17">
        <f t="shared" si="127"/>
        <v>-0.01980279858</v>
      </c>
      <c r="AU64" s="17">
        <f t="shared" si="127"/>
        <v>-0.0008915378012</v>
      </c>
      <c r="AV64" s="17">
        <f t="shared" si="127"/>
        <v>0.003547025384</v>
      </c>
      <c r="AW64" s="17">
        <f t="shared" si="127"/>
        <v>-0.09543830628</v>
      </c>
      <c r="AX64" s="19"/>
      <c r="AY64" s="20">
        <f t="array" ref="AY64">SUM(ABS(AC64:AL64 - AN64:AW64))
</f>
        <v>0.3337879196</v>
      </c>
      <c r="AZ64" s="19"/>
      <c r="BA64" s="2">
        <v>43159.0</v>
      </c>
      <c r="BB64" s="4">
        <f t="shared" si="7"/>
        <v>0.0005597311876</v>
      </c>
      <c r="BC64" s="4">
        <f t="shared" si="8"/>
        <v>1.020550196</v>
      </c>
      <c r="BK64" s="4">
        <f t="shared" si="9"/>
        <v>1.027026535</v>
      </c>
      <c r="BL64" s="4">
        <f t="shared" si="4"/>
        <v>-0.006305912041</v>
      </c>
    </row>
    <row r="65">
      <c r="A65" s="2">
        <v>43190.0</v>
      </c>
      <c r="B65" s="4">
        <f>0.2*vlookup($A65, 'Idiosyncratic Volatility'!$BE$84:$BO$660, 2)+0.2*vlookup($A65, Value!$AZ$3:$BJ$134, 2)+0.2*vlookup($A65, Monthly_mean!$AZ$3:$BJ$134, 2)+0.2*vlookup($A65, MaxDD!$AZ$3:$BJ$134, 2)+0.2*vlookup($A65, 'CDaR Factor Calculation'!$AY$3:$BI$135, 2)</f>
        <v>0.004233089453</v>
      </c>
      <c r="C65" s="4">
        <f>0.2*vlookup($A65, 'Idiosyncratic Volatility'!$BE$84:$BO$660, column())+0.2*vlookup($A65, Value!$AZ$3:$BJ$134, column())+0.2*vlookup($A65, Monthly_mean!$AZ$3:$BJ$134, column())+0.2*vlookup($A65, MaxDD!$AZ$3:$BJ$134, column())+0.2*vlookup($A65, 'CDaR Factor Calculation'!$AY$3:$BI$135, column())</f>
        <v>-0.01914367322</v>
      </c>
      <c r="D65" s="4">
        <f>0.2*vlookup($A65, 'Idiosyncratic Volatility'!$BE$84:$BO$660, column())+0.2*vlookup($A65, Value!$AZ$3:$BJ$134, column())+0.2*vlookup($A65, Monthly_mean!$AZ$3:$BJ$134, column())+0.2*vlookup($A65, MaxDD!$AZ$3:$BJ$134, column())+0.2*vlookup($A65, 'CDaR Factor Calculation'!$AY$3:$BI$135, column())</f>
        <v>-0.0182009928</v>
      </c>
      <c r="E65" s="4">
        <f>0.2*vlookup($A65, 'Idiosyncratic Volatility'!$BE$84:$BO$660, column())+0.2*vlookup($A65, Value!$AZ$3:$BJ$134, column())+0.2*vlookup($A65, Monthly_mean!$AZ$3:$BJ$134, column())+0.2*vlookup($A65, MaxDD!$AZ$3:$BJ$134, column())+0.2*vlookup($A65, 'CDaR Factor Calculation'!$AY$3:$BI$135, column())</f>
        <v>0.02544644189</v>
      </c>
      <c r="F65" s="4">
        <f>0.2*vlookup($A65, 'Idiosyncratic Volatility'!$BE$84:$BO$660, column())+0.2*vlookup($A65, Value!$AZ$3:$BJ$134, column())+0.2*vlookup($A65, Monthly_mean!$AZ$3:$BJ$134, column())+0.2*vlookup($A65, MaxDD!$AZ$3:$BJ$134, column())+0.2*vlookup($A65, 'CDaR Factor Calculation'!$AY$3:$BI$135, column())</f>
        <v>-0.006948147921</v>
      </c>
      <c r="G65" s="4">
        <f>0.2*vlookup($A65, 'Idiosyncratic Volatility'!$BE$84:$BO$660, column())+0.2*vlookup($A65, Value!$AZ$3:$BJ$134, column())+0.2*vlookup($A65, Monthly_mean!$AZ$3:$BJ$134, column())+0.2*vlookup($A65, MaxDD!$AZ$3:$BJ$134, column())+0.2*vlookup($A65, 'CDaR Factor Calculation'!$AY$3:$BI$135, column())</f>
        <v>0.02029961898</v>
      </c>
      <c r="H65" s="10">
        <f>0.2*vlookup($A65, 'Idiosyncratic Volatility'!$BE$84:$BO$660, column())+0.2*vlookup($A65, Value!$AZ$3:$BJ$134, column())+0.2*vlookup($A65, Monthly_mean!$AZ$3:$BJ$134, column())+0.2*vlookup($A65, MaxDD!$AZ$3:$BJ$134, column())+0.2*vlookup($A65, 'CDaR Factor Calculation'!$AY$3:$BI$135, column())</f>
        <v>-0.01346955591</v>
      </c>
      <c r="I65" s="4">
        <f>0.2*vlookup($A65, 'Idiosyncratic Volatility'!$BE$84:$BO$660, column())+0.2*vlookup($A65, Value!$AZ$3:$BJ$134, column())+0.2*vlookup($A65, Monthly_mean!$AZ$3:$BJ$134, column())+0.2*vlookup($A65, MaxDD!$AZ$3:$BJ$134, column())+0.2*vlookup($A65, 'CDaR Factor Calculation'!$AY$3:$BI$135, column())</f>
        <v>0.009594537082</v>
      </c>
      <c r="J65" s="4">
        <f>0.2*vlookup($A65, 'Idiosyncratic Volatility'!$BE$84:$BO$660, column())+0.2*vlookup($A65, Value!$AZ$3:$BJ$134, column())+0.2*vlookup($A65, Monthly_mean!$AZ$3:$BJ$134, column())+0.2*vlookup($A65, MaxDD!$AZ$3:$BJ$134, column())+0.2*vlookup($A65, 'CDaR Factor Calculation'!$AY$3:$BI$135, column())</f>
        <v>0.009255007225</v>
      </c>
      <c r="K65" s="4">
        <f>0.2*vlookup($A65, 'Idiosyncratic Volatility'!$BE$84:$BO$660, column())+0.2*vlookup($A65, Value!$AZ$3:$BJ$134, column())+0.2*vlookup($A65, Monthly_mean!$AZ$3:$BJ$134, column())+0.2*vlookup($A65, MaxDD!$AZ$3:$BJ$134, column())+0.2*vlookup($A65, 'CDaR Factor Calculation'!$AY$3:$BI$135, column())</f>
        <v>-0.01106632466</v>
      </c>
      <c r="L65" s="8"/>
      <c r="M65" s="2">
        <v>43190.0</v>
      </c>
      <c r="N65" s="7">
        <v>-0.0407</v>
      </c>
      <c r="O65" s="7">
        <v>-0.0032</v>
      </c>
      <c r="P65" s="7">
        <v>-0.0228</v>
      </c>
      <c r="Q65" s="7">
        <v>-0.027</v>
      </c>
      <c r="R65" s="7">
        <v>-0.0054</v>
      </c>
      <c r="S65" s="7">
        <v>-0.023</v>
      </c>
      <c r="T65" s="7">
        <v>-0.0073</v>
      </c>
      <c r="U65" s="7">
        <v>-0.0273</v>
      </c>
      <c r="V65" s="7">
        <v>-0.0212</v>
      </c>
      <c r="W65" s="7">
        <v>-0.0248</v>
      </c>
      <c r="X65" s="8"/>
      <c r="Z65" s="4">
        <f t="array" ref="Z65">SQRT(MMULT(MMULT(B65:K65,MMULT(TRANSPOSE(ER!B545:K580-ER!M580:V580),ER!B545:K580-ER!M580:V580)/3),TRANSPOSE(B65:K65)))</f>
        <v>0.003147108434</v>
      </c>
      <c r="AA65" s="8"/>
      <c r="AB65" s="2">
        <v>43190.0</v>
      </c>
      <c r="AC65" s="4">
        <f t="shared" ref="AC65:AL65" si="128">B65*0.01/$Z65</f>
        <v>0.01345072641</v>
      </c>
      <c r="AD65" s="4">
        <f t="shared" si="128"/>
        <v>-0.06082940459</v>
      </c>
      <c r="AE65" s="4">
        <f t="shared" si="128"/>
        <v>-0.0578340187</v>
      </c>
      <c r="AF65" s="4">
        <f t="shared" si="128"/>
        <v>0.08085657812</v>
      </c>
      <c r="AG65" s="4">
        <f t="shared" si="128"/>
        <v>-0.022077879</v>
      </c>
      <c r="AH65" s="4">
        <f t="shared" si="128"/>
        <v>0.06450244535</v>
      </c>
      <c r="AI65" s="10">
        <f t="shared" si="128"/>
        <v>-0.04279978332</v>
      </c>
      <c r="AJ65" s="4">
        <f t="shared" si="128"/>
        <v>0.0304868335</v>
      </c>
      <c r="AK65" s="4">
        <f t="shared" si="128"/>
        <v>0.02940797058</v>
      </c>
      <c r="AL65" s="4">
        <f t="shared" si="128"/>
        <v>-0.03516346798</v>
      </c>
      <c r="AM65" s="8"/>
      <c r="AN65" s="17">
        <f t="shared" ref="AN65:AW65" si="129">(AC64 * (1 + N65)) / (SUMPRODUCT($AC64:$AL64, $N65:$W65) + 1)</f>
        <v>-0.02867644798</v>
      </c>
      <c r="AO65" s="17">
        <f t="shared" si="129"/>
        <v>-0.01924809855</v>
      </c>
      <c r="AP65" s="17">
        <f t="shared" si="129"/>
        <v>-0.003533755509</v>
      </c>
      <c r="AQ65" s="17">
        <f t="shared" si="129"/>
        <v>0.009851534299</v>
      </c>
      <c r="AR65" s="17">
        <f t="shared" si="129"/>
        <v>0.01929954075</v>
      </c>
      <c r="AS65" s="17">
        <f t="shared" si="129"/>
        <v>0.03398896104</v>
      </c>
      <c r="AT65" s="17">
        <f t="shared" si="129"/>
        <v>-0.01090950268</v>
      </c>
      <c r="AU65" s="17">
        <f t="shared" si="129"/>
        <v>0.03565301383</v>
      </c>
      <c r="AV65" s="17">
        <f t="shared" si="129"/>
        <v>-0.02589258175</v>
      </c>
      <c r="AW65" s="17">
        <f t="shared" si="129"/>
        <v>-0.01044408654</v>
      </c>
      <c r="AX65" s="19"/>
      <c r="AY65" s="20">
        <f t="array" ref="AY65">SUM(ABS(AC65:AL65 - AN65:AW65))
</f>
        <v>0.3979810863</v>
      </c>
      <c r="AZ65" s="19"/>
      <c r="BA65" s="2">
        <v>43190.0</v>
      </c>
      <c r="BB65" s="4">
        <f t="shared" si="7"/>
        <v>0.00008858494857</v>
      </c>
      <c r="BC65" s="4">
        <f t="shared" si="8"/>
        <v>1.020640601</v>
      </c>
      <c r="BK65" s="4">
        <f t="shared" si="9"/>
        <v>1.027026535</v>
      </c>
      <c r="BL65" s="4">
        <f t="shared" si="4"/>
        <v>-0.006217885701</v>
      </c>
    </row>
    <row r="66">
      <c r="A66" s="2">
        <v>43220.0</v>
      </c>
      <c r="B66" s="4">
        <f>0.2*vlookup($A66, 'Idiosyncratic Volatility'!$BE$84:$BO$660, 2)+0.2*vlookup($A66, Value!$AZ$3:$BJ$134, 2)+0.2*vlookup($A66, Monthly_mean!$AZ$3:$BJ$134, 2)+0.2*vlookup($A66, MaxDD!$AZ$3:$BJ$134, 2)+0.2*vlookup($A66, 'CDaR Factor Calculation'!$AY$3:$BI$135, 2)</f>
        <v>-0.0001047535312</v>
      </c>
      <c r="C66" s="4">
        <f>0.2*vlookup($A66, 'Idiosyncratic Volatility'!$BE$84:$BO$660, column())+0.2*vlookup($A66, Value!$AZ$3:$BJ$134, column())+0.2*vlookup($A66, Monthly_mean!$AZ$3:$BJ$134, column())+0.2*vlookup($A66, MaxDD!$AZ$3:$BJ$134, column())+0.2*vlookup($A66, 'CDaR Factor Calculation'!$AY$3:$BI$135, column())</f>
        <v>-0.003059296848</v>
      </c>
      <c r="D66" s="4">
        <f>0.2*vlookup($A66, 'Idiosyncratic Volatility'!$BE$84:$BO$660, column())+0.2*vlookup($A66, Value!$AZ$3:$BJ$134, column())+0.2*vlookup($A66, Monthly_mean!$AZ$3:$BJ$134, column())+0.2*vlookup($A66, MaxDD!$AZ$3:$BJ$134, column())+0.2*vlookup($A66, 'CDaR Factor Calculation'!$AY$3:$BI$135, column())</f>
        <v>-0.02334869374</v>
      </c>
      <c r="E66" s="4">
        <f>0.2*vlookup($A66, 'Idiosyncratic Volatility'!$BE$84:$BO$660, column())+0.2*vlookup($A66, Value!$AZ$3:$BJ$134, column())+0.2*vlookup($A66, Monthly_mean!$AZ$3:$BJ$134, column())+0.2*vlookup($A66, MaxDD!$AZ$3:$BJ$134, column())+0.2*vlookup($A66, 'CDaR Factor Calculation'!$AY$3:$BI$135, column())</f>
        <v>0.01219191105</v>
      </c>
      <c r="F66" s="4">
        <f>0.2*vlookup($A66, 'Idiosyncratic Volatility'!$BE$84:$BO$660, column())+0.2*vlookup($A66, Value!$AZ$3:$BJ$134, column())+0.2*vlookup($A66, Monthly_mean!$AZ$3:$BJ$134, column())+0.2*vlookup($A66, MaxDD!$AZ$3:$BJ$134, column())+0.2*vlookup($A66, 'CDaR Factor Calculation'!$AY$3:$BI$135, column())</f>
        <v>0.01283796415</v>
      </c>
      <c r="G66" s="4">
        <f>0.2*vlookup($A66, 'Idiosyncratic Volatility'!$BE$84:$BO$660, column())+0.2*vlookup($A66, Value!$AZ$3:$BJ$134, column())+0.2*vlookup($A66, Monthly_mean!$AZ$3:$BJ$134, column())+0.2*vlookup($A66, MaxDD!$AZ$3:$BJ$134, column())+0.2*vlookup($A66, 'CDaR Factor Calculation'!$AY$3:$BI$135, column())</f>
        <v>0.005546810141</v>
      </c>
      <c r="H66" s="4">
        <f>0.2*vlookup($A66, 'Idiosyncratic Volatility'!$BE$84:$BO$660, column())+0.2*vlookup($A66, Value!$AZ$3:$BJ$134, column())+0.2*vlookup($A66, Monthly_mean!$AZ$3:$BJ$134, column())+0.2*vlookup($A66, MaxDD!$AZ$3:$BJ$134, column())+0.2*vlookup($A66, 'CDaR Factor Calculation'!$AY$3:$BI$135, column())</f>
        <v>-0.01301927256</v>
      </c>
      <c r="I66" s="4">
        <f>0.2*vlookup($A66, 'Idiosyncratic Volatility'!$BE$84:$BO$660, column())+0.2*vlookup($A66, Value!$AZ$3:$BJ$134, column())+0.2*vlookup($A66, Monthly_mean!$AZ$3:$BJ$134, column())+0.2*vlookup($A66, MaxDD!$AZ$3:$BJ$134, column())+0.2*vlookup($A66, 'CDaR Factor Calculation'!$AY$3:$BI$135, column())</f>
        <v>0.01021903341</v>
      </c>
      <c r="J66" s="4">
        <f>0.2*vlookup($A66, 'Idiosyncratic Volatility'!$BE$84:$BO$660, column())+0.2*vlookup($A66, Value!$AZ$3:$BJ$134, column())+0.2*vlookup($A66, Monthly_mean!$AZ$3:$BJ$134, column())+0.2*vlookup($A66, MaxDD!$AZ$3:$BJ$134, column())+0.2*vlookup($A66, 'CDaR Factor Calculation'!$AY$3:$BI$135, column())</f>
        <v>0.0001611866205</v>
      </c>
      <c r="K66" s="4">
        <f>0.2*vlookup($A66, 'Idiosyncratic Volatility'!$BE$84:$BO$660, column())+0.2*vlookup($A66, Value!$AZ$3:$BJ$134, column())+0.2*vlookup($A66, Monthly_mean!$AZ$3:$BJ$134, column())+0.2*vlookup($A66, MaxDD!$AZ$3:$BJ$134, column())+0.2*vlookup($A66, 'CDaR Factor Calculation'!$AY$3:$BI$135, column())</f>
        <v>-0.001424888904</v>
      </c>
      <c r="L66" s="8"/>
      <c r="M66" s="2">
        <v>43220.0</v>
      </c>
      <c r="N66" s="7">
        <v>0.041</v>
      </c>
      <c r="O66" s="7">
        <v>0.0186</v>
      </c>
      <c r="P66" s="7">
        <v>0.0661</v>
      </c>
      <c r="Q66" s="7">
        <v>0.0377</v>
      </c>
      <c r="R66" s="7">
        <v>0.0745</v>
      </c>
      <c r="S66" s="7">
        <v>0.0358</v>
      </c>
      <c r="T66" s="7">
        <v>0.031</v>
      </c>
      <c r="U66" s="7">
        <v>0.0461</v>
      </c>
      <c r="V66" s="7">
        <v>0.0677</v>
      </c>
      <c r="W66" s="7">
        <v>0.0037</v>
      </c>
      <c r="X66" s="8"/>
      <c r="Z66" s="4">
        <f t="array" ref="Z66">SQRT(MMULT(MMULT(B66:K66,MMULT(TRANSPOSE(ER!B546:K581-ER!M581:V581),ER!B546:K581-ER!M581:V581)/3),TRANSPOSE(B66:K66)))</f>
        <v>0.002547685504</v>
      </c>
      <c r="AA66" s="8"/>
      <c r="AB66" s="2">
        <v>43220.0</v>
      </c>
      <c r="AC66" s="4">
        <f t="shared" ref="AC66:AL66" si="130">B66*0.01/$Z66</f>
        <v>-0.0004111713595</v>
      </c>
      <c r="AD66" s="4">
        <f t="shared" si="130"/>
        <v>-0.01200814167</v>
      </c>
      <c r="AE66" s="4">
        <f t="shared" si="130"/>
        <v>-0.09164668754</v>
      </c>
      <c r="AF66" s="4">
        <f t="shared" si="130"/>
        <v>0.04785485112</v>
      </c>
      <c r="AG66" s="4">
        <f t="shared" si="130"/>
        <v>0.05039069434</v>
      </c>
      <c r="AH66" s="4">
        <f t="shared" si="130"/>
        <v>0.02177195785</v>
      </c>
      <c r="AI66" s="4">
        <f t="shared" si="130"/>
        <v>-0.05110235362</v>
      </c>
      <c r="AJ66" s="4">
        <f t="shared" si="130"/>
        <v>0.04011104743</v>
      </c>
      <c r="AK66" s="4">
        <f t="shared" si="130"/>
        <v>0.000632678642</v>
      </c>
      <c r="AL66" s="4">
        <f t="shared" si="130"/>
        <v>-0.005592875971</v>
      </c>
      <c r="AM66" s="8"/>
      <c r="AN66" s="17">
        <f t="shared" ref="AN66:AW66" si="131">(AC65 * (1 + N66)) / (SUMPRODUCT($AC65:$AL65, $N66:$W66) + 1)</f>
        <v>0.01398473412</v>
      </c>
      <c r="AO66" s="17">
        <f t="shared" si="131"/>
        <v>-0.06188351627</v>
      </c>
      <c r="AP66" s="17">
        <f t="shared" si="131"/>
        <v>-0.0615799114</v>
      </c>
      <c r="AQ66" s="17">
        <f t="shared" si="131"/>
        <v>0.08380017392</v>
      </c>
      <c r="AR66" s="17">
        <f t="shared" si="131"/>
        <v>-0.02369307963</v>
      </c>
      <c r="AS66" s="17">
        <f t="shared" si="131"/>
        <v>0.06672826479</v>
      </c>
      <c r="AT66" s="17">
        <f t="shared" si="131"/>
        <v>-0.0440715151</v>
      </c>
      <c r="AU66" s="17">
        <f t="shared" si="131"/>
        <v>0.03185248107</v>
      </c>
      <c r="AV66" s="17">
        <f t="shared" si="131"/>
        <v>0.0313597104</v>
      </c>
      <c r="AW66" s="17">
        <f t="shared" si="131"/>
        <v>-0.0352495332</v>
      </c>
      <c r="AX66" s="19"/>
      <c r="AY66" s="20">
        <f t="array" ref="AY66">SUM(ABS(AC66:AL66 - AN66:AW66))
</f>
        <v>0.3249965538</v>
      </c>
      <c r="AZ66" s="19"/>
      <c r="BA66" s="2">
        <v>43220.0</v>
      </c>
      <c r="BB66" s="4">
        <f t="shared" si="7"/>
        <v>0.001249367293</v>
      </c>
      <c r="BC66" s="4">
        <f t="shared" si="8"/>
        <v>1.021915756</v>
      </c>
      <c r="BK66" s="4">
        <f t="shared" si="9"/>
        <v>1.027026535</v>
      </c>
      <c r="BL66" s="4">
        <f t="shared" si="4"/>
        <v>-0.004976286831</v>
      </c>
    </row>
    <row r="67">
      <c r="A67" s="2">
        <v>43251.0</v>
      </c>
      <c r="B67" s="4">
        <f>0.2*vlookup($A67, 'Idiosyncratic Volatility'!$BE$84:$BO$660, 2)+0.2*vlookup($A67, Value!$AZ$3:$BJ$134, 2)+0.2*vlookup($A67, Monthly_mean!$AZ$3:$BJ$134, 2)+0.2*vlookup($A67, MaxDD!$AZ$3:$BJ$134, 2)+0.2*vlookup($A67, 'CDaR Factor Calculation'!$AY$3:$BI$135, 2)</f>
        <v>-0.008964959493</v>
      </c>
      <c r="C67" s="4">
        <f>0.2*vlookup($A67, 'Idiosyncratic Volatility'!$BE$84:$BO$660, column())+0.2*vlookup($A67, Value!$AZ$3:$BJ$134, column())+0.2*vlookup($A67, Monthly_mean!$AZ$3:$BJ$134, column())+0.2*vlookup($A67, MaxDD!$AZ$3:$BJ$134, column())+0.2*vlookup($A67, 'CDaR Factor Calculation'!$AY$3:$BI$135, column())</f>
        <v>-0.02181459987</v>
      </c>
      <c r="D67" s="4">
        <f>0.2*vlookup($A67, 'Idiosyncratic Volatility'!$BE$84:$BO$660, column())+0.2*vlookup($A67, Value!$AZ$3:$BJ$134, column())+0.2*vlookup($A67, Monthly_mean!$AZ$3:$BJ$134, column())+0.2*vlookup($A67, MaxDD!$AZ$3:$BJ$134, column())+0.2*vlookup($A67, 'CDaR Factor Calculation'!$AY$3:$BI$135, column())</f>
        <v>-0.009437484621</v>
      </c>
      <c r="E67" s="4">
        <f>0.2*vlookup($A67, 'Idiosyncratic Volatility'!$BE$84:$BO$660, column())+0.2*vlookup($A67, Value!$AZ$3:$BJ$134, column())+0.2*vlookup($A67, Monthly_mean!$AZ$3:$BJ$134, column())+0.2*vlookup($A67, MaxDD!$AZ$3:$BJ$134, column())+0.2*vlookup($A67, 'CDaR Factor Calculation'!$AY$3:$BI$135, column())</f>
        <v>0.0114675813</v>
      </c>
      <c r="F67" s="4">
        <f>0.2*vlookup($A67, 'Idiosyncratic Volatility'!$BE$84:$BO$660, column())+0.2*vlookup($A67, Value!$AZ$3:$BJ$134, column())+0.2*vlookup($A67, Monthly_mean!$AZ$3:$BJ$134, column())+0.2*vlookup($A67, MaxDD!$AZ$3:$BJ$134, column())+0.2*vlookup($A67, 'CDaR Factor Calculation'!$AY$3:$BI$135, column())</f>
        <v>0.04599014007</v>
      </c>
      <c r="G67" s="4">
        <f>0.2*vlookup($A67, 'Idiosyncratic Volatility'!$BE$84:$BO$660, column())+0.2*vlookup($A67, Value!$AZ$3:$BJ$134, column())+0.2*vlookup($A67, Monthly_mean!$AZ$3:$BJ$134, column())+0.2*vlookup($A67, MaxDD!$AZ$3:$BJ$134, column())+0.2*vlookup($A67, 'CDaR Factor Calculation'!$AY$3:$BI$135, column())</f>
        <v>-0.002167526576</v>
      </c>
      <c r="H67" s="4">
        <f>0.2*vlookup($A67, 'Idiosyncratic Volatility'!$BE$84:$BO$660, column())+0.2*vlookup($A67, Value!$AZ$3:$BJ$134, column())+0.2*vlookup($A67, Monthly_mean!$AZ$3:$BJ$134, column())+0.2*vlookup($A67, MaxDD!$AZ$3:$BJ$134, column())+0.2*vlookup($A67, 'CDaR Factor Calculation'!$AY$3:$BI$135, column())</f>
        <v>-0.0166749343</v>
      </c>
      <c r="I67" s="4">
        <f>0.2*vlookup($A67, 'Idiosyncratic Volatility'!$BE$84:$BO$660, column())+0.2*vlookup($A67, Value!$AZ$3:$BJ$134, column())+0.2*vlookup($A67, Monthly_mean!$AZ$3:$BJ$134, column())+0.2*vlookup($A67, MaxDD!$AZ$3:$BJ$134, column())+0.2*vlookup($A67, 'CDaR Factor Calculation'!$AY$3:$BI$135, column())</f>
        <v>0.02393996864</v>
      </c>
      <c r="J67" s="4">
        <f>0.2*vlookup($A67, 'Idiosyncratic Volatility'!$BE$84:$BO$660, column())+0.2*vlookup($A67, Value!$AZ$3:$BJ$134, column())+0.2*vlookup($A67, Monthly_mean!$AZ$3:$BJ$134, column())+0.2*vlookup($A67, MaxDD!$AZ$3:$BJ$134, column())+0.2*vlookup($A67, 'CDaR Factor Calculation'!$AY$3:$BI$135, column())</f>
        <v>0.003066694324</v>
      </c>
      <c r="K67" s="4">
        <f>0.2*vlookup($A67, 'Idiosyncratic Volatility'!$BE$84:$BO$660, column())+0.2*vlookup($A67, Value!$AZ$3:$BJ$134, column())+0.2*vlookup($A67, Monthly_mean!$AZ$3:$BJ$134, column())+0.2*vlookup($A67, MaxDD!$AZ$3:$BJ$134, column())+0.2*vlookup($A67, 'CDaR Factor Calculation'!$AY$3:$BI$135, column())</f>
        <v>-0.02540487968</v>
      </c>
      <c r="L67" s="8"/>
      <c r="M67" s="2">
        <v>43251.0</v>
      </c>
      <c r="N67" s="7">
        <v>0.0119</v>
      </c>
      <c r="O67" s="7">
        <v>0.0319</v>
      </c>
      <c r="P67" s="7">
        <v>-0.0064</v>
      </c>
      <c r="Q67" s="7">
        <v>-0.0012</v>
      </c>
      <c r="R67" s="7">
        <v>-0.085</v>
      </c>
      <c r="S67" s="7">
        <v>-0.0168</v>
      </c>
      <c r="T67" s="7">
        <v>-0.0023</v>
      </c>
      <c r="U67" s="7">
        <v>-0.061</v>
      </c>
      <c r="V67" s="7">
        <v>0.0264</v>
      </c>
      <c r="W67" s="7">
        <v>0.0237</v>
      </c>
      <c r="X67" s="8"/>
      <c r="Z67" s="4">
        <f t="array" ref="Z67">SQRT(MMULT(MMULT(B67:K67,MMULT(TRANSPOSE(ER!B547:K582-ER!M582:V582),ER!B547:K582-ER!M582:V582)/3),TRANSPOSE(B67:K67)))</f>
        <v>0.009440052284</v>
      </c>
      <c r="AA67" s="8"/>
      <c r="AB67" s="2">
        <v>43251.0</v>
      </c>
      <c r="AC67" s="4">
        <f t="shared" ref="AC67:AL67" si="132">B67*0.01/$Z67</f>
        <v>-0.009496726527</v>
      </c>
      <c r="AD67" s="4">
        <f t="shared" si="132"/>
        <v>-0.02310855832</v>
      </c>
      <c r="AE67" s="4">
        <f t="shared" si="132"/>
        <v>-0.009997280033</v>
      </c>
      <c r="AF67" s="4">
        <f t="shared" si="132"/>
        <v>0.01214779427</v>
      </c>
      <c r="AG67" s="4">
        <f t="shared" si="132"/>
        <v>0.04871809889</v>
      </c>
      <c r="AH67" s="4">
        <f t="shared" si="132"/>
        <v>-0.002296095944</v>
      </c>
      <c r="AI67" s="4">
        <f t="shared" si="132"/>
        <v>-0.01766402748</v>
      </c>
      <c r="AJ67" s="4">
        <f t="shared" si="132"/>
        <v>0.02535999582</v>
      </c>
      <c r="AK67" s="4">
        <f t="shared" si="132"/>
        <v>0.003248598876</v>
      </c>
      <c r="AL67" s="4">
        <f t="shared" si="132"/>
        <v>-0.02691179976</v>
      </c>
      <c r="AM67" s="8"/>
      <c r="AN67" s="17">
        <f t="shared" ref="AN67:AW67" si="133">(AC66 * (1 + N67)) / (SUMPRODUCT($AC66:$AL66, $N67:$W67) + 1)</f>
        <v>-0.0004189774086</v>
      </c>
      <c r="AO67" s="17">
        <f t="shared" si="133"/>
        <v>-0.01247795945</v>
      </c>
      <c r="AP67" s="17">
        <f t="shared" si="133"/>
        <v>-0.09169771419</v>
      </c>
      <c r="AQ67" s="17">
        <f t="shared" si="133"/>
        <v>0.04813208307</v>
      </c>
      <c r="AR67" s="17">
        <f t="shared" si="133"/>
        <v>0.04643031084</v>
      </c>
      <c r="AS67" s="17">
        <f t="shared" si="133"/>
        <v>0.02155606622</v>
      </c>
      <c r="AT67" s="17">
        <f t="shared" si="133"/>
        <v>-0.05134179279</v>
      </c>
      <c r="AU67" s="17">
        <f t="shared" si="133"/>
        <v>0.03792798319</v>
      </c>
      <c r="AV67" s="17">
        <f t="shared" si="133"/>
        <v>0.0006539280575</v>
      </c>
      <c r="AW67" s="17">
        <f t="shared" si="133"/>
        <v>-0.005765514201</v>
      </c>
      <c r="AX67" s="19"/>
      <c r="AY67" s="20">
        <f t="array" ref="AY67">SUM(ABS(AC67:AL67 - AN67:AW67))
</f>
        <v>0.2335197302</v>
      </c>
      <c r="AZ67" s="19"/>
      <c r="BA67" s="2">
        <v>43251.0</v>
      </c>
      <c r="BB67" s="4">
        <f t="shared" si="7"/>
        <v>-0.006952904515</v>
      </c>
      <c r="BC67" s="4">
        <f t="shared" si="8"/>
        <v>1.014810474</v>
      </c>
      <c r="BK67" s="4">
        <f t="shared" si="9"/>
        <v>1.027026535</v>
      </c>
      <c r="BL67" s="4">
        <f t="shared" si="4"/>
        <v>-0.0118945917</v>
      </c>
    </row>
    <row r="68">
      <c r="A68" s="2">
        <v>43281.0</v>
      </c>
      <c r="B68" s="4">
        <f>0.2*vlookup($A68, 'Idiosyncratic Volatility'!$BE$84:$BO$660, 2)+0.2*vlookup($A68, Value!$AZ$3:$BJ$134, 2)+0.2*vlookup($A68, Monthly_mean!$AZ$3:$BJ$134, 2)+0.2*vlookup($A68, MaxDD!$AZ$3:$BJ$134, 2)+0.2*vlookup($A68, 'CDaR Factor Calculation'!$AY$3:$BI$135, 2)</f>
        <v>-0.03663421274</v>
      </c>
      <c r="C68" s="4">
        <f>0.2*vlookup($A68, 'Idiosyncratic Volatility'!$BE$84:$BO$660, column())+0.2*vlookup($A68, Value!$AZ$3:$BJ$134, column())+0.2*vlookup($A68, Monthly_mean!$AZ$3:$BJ$134, column())+0.2*vlookup($A68, MaxDD!$AZ$3:$BJ$134, column())+0.2*vlookup($A68, 'CDaR Factor Calculation'!$AY$3:$BI$135, column())</f>
        <v>-0.02204221724</v>
      </c>
      <c r="D68" s="4">
        <f>0.2*vlookup($A68, 'Idiosyncratic Volatility'!$BE$84:$BO$660, column())+0.2*vlookup($A68, Value!$AZ$3:$BJ$134, column())+0.2*vlookup($A68, Monthly_mean!$AZ$3:$BJ$134, column())+0.2*vlookup($A68, MaxDD!$AZ$3:$BJ$134, column())+0.2*vlookup($A68, 'CDaR Factor Calculation'!$AY$3:$BI$135, column())</f>
        <v>0.00360853229</v>
      </c>
      <c r="E68" s="4">
        <f>0.2*vlookup($A68, 'Idiosyncratic Volatility'!$BE$84:$BO$660, column())+0.2*vlookup($A68, Value!$AZ$3:$BJ$134, column())+0.2*vlookup($A68, Monthly_mean!$AZ$3:$BJ$134, column())+0.2*vlookup($A68, MaxDD!$AZ$3:$BJ$134, column())+0.2*vlookup($A68, 'CDaR Factor Calculation'!$AY$3:$BI$135, column())</f>
        <v>0.03262433764</v>
      </c>
      <c r="F68" s="4">
        <f>0.2*vlookup($A68, 'Idiosyncratic Volatility'!$BE$84:$BO$660, column())+0.2*vlookup($A68, Value!$AZ$3:$BJ$134, column())+0.2*vlookup($A68, Monthly_mean!$AZ$3:$BJ$134, column())+0.2*vlookup($A68, MaxDD!$AZ$3:$BJ$134, column())+0.2*vlookup($A68, 'CDaR Factor Calculation'!$AY$3:$BI$135, column())</f>
        <v>0.03815542628</v>
      </c>
      <c r="G68" s="4">
        <f>0.2*vlookup($A68, 'Idiosyncratic Volatility'!$BE$84:$BO$660, column())+0.2*vlookup($A68, Value!$AZ$3:$BJ$134, column())+0.2*vlookup($A68, Monthly_mean!$AZ$3:$BJ$134, column())+0.2*vlookup($A68, MaxDD!$AZ$3:$BJ$134, column())+0.2*vlookup($A68, 'CDaR Factor Calculation'!$AY$3:$BI$135, column())</f>
        <v>-0.003019417693</v>
      </c>
      <c r="H68" s="4">
        <f>0.2*vlookup($A68, 'Idiosyncratic Volatility'!$BE$84:$BO$660, column())+0.2*vlookup($A68, Value!$AZ$3:$BJ$134, column())+0.2*vlookup($A68, Monthly_mean!$AZ$3:$BJ$134, column())+0.2*vlookup($A68, MaxDD!$AZ$3:$BJ$134, column())+0.2*vlookup($A68, 'CDaR Factor Calculation'!$AY$3:$BI$135, column())</f>
        <v>-0.0102484464</v>
      </c>
      <c r="I68" s="4">
        <f>0.2*vlookup($A68, 'Idiosyncratic Volatility'!$BE$84:$BO$660, column())+0.2*vlookup($A68, Value!$AZ$3:$BJ$134, column())+0.2*vlookup($A68, Monthly_mean!$AZ$3:$BJ$134, column())+0.2*vlookup($A68, MaxDD!$AZ$3:$BJ$134, column())+0.2*vlookup($A68, 'CDaR Factor Calculation'!$AY$3:$BI$135, column())</f>
        <v>0.007093461198</v>
      </c>
      <c r="J68" s="4">
        <f>0.2*vlookup($A68, 'Idiosyncratic Volatility'!$BE$84:$BO$660, column())+0.2*vlookup($A68, Value!$AZ$3:$BJ$134, column())+0.2*vlookup($A68, Monthly_mean!$AZ$3:$BJ$134, column())+0.2*vlookup($A68, MaxDD!$AZ$3:$BJ$134, column())+0.2*vlookup($A68, 'CDaR Factor Calculation'!$AY$3:$BI$135, column())</f>
        <v>0.0140400399</v>
      </c>
      <c r="K68" s="4">
        <f>0.2*vlookup($A68, 'Idiosyncratic Volatility'!$BE$84:$BO$660, column())+0.2*vlookup($A68, Value!$AZ$3:$BJ$134, column())+0.2*vlookup($A68, Monthly_mean!$AZ$3:$BJ$134, column())+0.2*vlookup($A68, MaxDD!$AZ$3:$BJ$134, column())+0.2*vlookup($A68, 'CDaR Factor Calculation'!$AY$3:$BI$135, column())</f>
        <v>-0.02357750323</v>
      </c>
      <c r="L68" s="8"/>
      <c r="M68" s="2">
        <v>43281.0</v>
      </c>
      <c r="N68" s="7">
        <v>0.0368</v>
      </c>
      <c r="O68" s="7">
        <v>0.0161</v>
      </c>
      <c r="P68" s="7">
        <v>-0.0101</v>
      </c>
      <c r="Q68" s="7">
        <v>-0.0239</v>
      </c>
      <c r="R68" s="7">
        <v>-0.0072</v>
      </c>
      <c r="S68" s="7">
        <v>-0.006</v>
      </c>
      <c r="T68" s="7">
        <v>7.0E-4</v>
      </c>
      <c r="U68" s="7">
        <v>0.0256</v>
      </c>
      <c r="V68" s="7">
        <v>-0.0018</v>
      </c>
      <c r="W68" s="7">
        <v>0.0064</v>
      </c>
      <c r="X68" s="8"/>
      <c r="Z68" s="4">
        <f t="array" ref="Z68">SQRT(MMULT(MMULT(B68:K68,MMULT(TRANSPOSE(ER!B548:K583-ER!M583:V583),ER!B548:K583-ER!M583:V583)/3),TRANSPOSE(B68:K68)))</f>
        <v>0.008986229458</v>
      </c>
      <c r="AA68" s="8"/>
      <c r="AB68" s="2">
        <v>43281.0</v>
      </c>
      <c r="AC68" s="4">
        <f t="shared" ref="AC68:AL68" si="134">B68*0.01/$Z68</f>
        <v>-0.04076705687</v>
      </c>
      <c r="AD68" s="4">
        <f t="shared" si="134"/>
        <v>-0.02452888315</v>
      </c>
      <c r="AE68" s="4">
        <f t="shared" si="134"/>
        <v>0.004015624469</v>
      </c>
      <c r="AF68" s="4">
        <f t="shared" si="134"/>
        <v>0.03630481259</v>
      </c>
      <c r="AG68" s="4">
        <f t="shared" si="134"/>
        <v>0.04245988427</v>
      </c>
      <c r="AH68" s="4">
        <f t="shared" si="134"/>
        <v>-0.003360049626</v>
      </c>
      <c r="AI68" s="4">
        <f t="shared" si="134"/>
        <v>-0.01140461241</v>
      </c>
      <c r="AJ68" s="4">
        <f t="shared" si="134"/>
        <v>0.007893701391</v>
      </c>
      <c r="AK68" s="4">
        <f t="shared" si="134"/>
        <v>0.01562394991</v>
      </c>
      <c r="AL68" s="4">
        <f t="shared" si="134"/>
        <v>-0.02623737057</v>
      </c>
      <c r="AM68" s="8"/>
      <c r="AN68" s="17">
        <f t="shared" ref="AN68:AW68" si="135">(AC67 * (1 + N68)) / (SUMPRODUCT($AC67:$AL67, $N68:$W68) + 1)</f>
        <v>-0.009853981966</v>
      </c>
      <c r="AO68" s="17">
        <f t="shared" si="135"/>
        <v>-0.02349914959</v>
      </c>
      <c r="AP68" s="17">
        <f t="shared" si="135"/>
        <v>-0.009904122975</v>
      </c>
      <c r="AQ68" s="17">
        <f t="shared" si="135"/>
        <v>0.01186682625</v>
      </c>
      <c r="AR68" s="17">
        <f t="shared" si="135"/>
        <v>0.048405526</v>
      </c>
      <c r="AS68" s="17">
        <f t="shared" si="135"/>
        <v>-0.002284121798</v>
      </c>
      <c r="AT68" s="17">
        <f t="shared" si="135"/>
        <v>-0.01769035198</v>
      </c>
      <c r="AU68" s="17">
        <f t="shared" si="135"/>
        <v>0.02602975212</v>
      </c>
      <c r="AV68" s="17">
        <f t="shared" si="135"/>
        <v>0.003245312315</v>
      </c>
      <c r="AW68" s="17">
        <f t="shared" si="135"/>
        <v>-0.02710542452</v>
      </c>
      <c r="AX68" s="19"/>
      <c r="AY68" s="20">
        <f t="array" ref="AY68">SUM(ABS(AC68:AL68 - AN68:AW68))
</f>
        <v>0.1149905936</v>
      </c>
      <c r="AZ68" s="19"/>
      <c r="BA68" s="2">
        <v>43281.0</v>
      </c>
      <c r="BB68" s="4">
        <f t="shared" si="7"/>
        <v>-0.000789112739</v>
      </c>
      <c r="BC68" s="4">
        <f t="shared" si="8"/>
        <v>1.014009674</v>
      </c>
      <c r="BK68" s="4">
        <f t="shared" si="9"/>
        <v>1.027026535</v>
      </c>
      <c r="BL68" s="4">
        <f t="shared" si="4"/>
        <v>-0.01267431826</v>
      </c>
    </row>
    <row r="69">
      <c r="A69" s="2">
        <v>43312.0</v>
      </c>
      <c r="B69" s="4">
        <f>0.2*vlookup($A69, 'Idiosyncratic Volatility'!$BE$84:$BO$660, 2)+0.2*vlookup($A69, Value!$AZ$3:$BJ$134, 2)+0.2*vlookup($A69, Monthly_mean!$AZ$3:$BJ$134, 2)+0.2*vlookup($A69, MaxDD!$AZ$3:$BJ$134, 2)+0.2*vlookup($A69, 'CDaR Factor Calculation'!$AY$3:$BI$135, 2)</f>
        <v>-0.01906061743</v>
      </c>
      <c r="C69" s="4">
        <f>0.2*vlookup($A69, 'Idiosyncratic Volatility'!$BE$84:$BO$660, column())+0.2*vlookup($A69, Value!$AZ$3:$BJ$134, column())+0.2*vlookup($A69, Monthly_mean!$AZ$3:$BJ$134, column())+0.2*vlookup($A69, MaxDD!$AZ$3:$BJ$134, column())+0.2*vlookup($A69, 'CDaR Factor Calculation'!$AY$3:$BI$135, column())</f>
        <v>-0.004285546045</v>
      </c>
      <c r="D69" s="4">
        <f>0.2*vlookup($A69, 'Idiosyncratic Volatility'!$BE$84:$BO$660, column())+0.2*vlookup($A69, Value!$AZ$3:$BJ$134, column())+0.2*vlookup($A69, Monthly_mean!$AZ$3:$BJ$134, column())+0.2*vlookup($A69, MaxDD!$AZ$3:$BJ$134, column())+0.2*vlookup($A69, 'CDaR Factor Calculation'!$AY$3:$BI$135, column())</f>
        <v>-0.006676899845</v>
      </c>
      <c r="E69" s="4">
        <f>0.2*vlookup($A69, 'Idiosyncratic Volatility'!$BE$84:$BO$660, column())+0.2*vlookup($A69, Value!$AZ$3:$BJ$134, column())+0.2*vlookup($A69, Monthly_mean!$AZ$3:$BJ$134, column())+0.2*vlookup($A69, MaxDD!$AZ$3:$BJ$134, column())+0.2*vlookup($A69, 'CDaR Factor Calculation'!$AY$3:$BI$135, column())</f>
        <v>0.003612363653</v>
      </c>
      <c r="F69" s="4">
        <f>0.2*vlookup($A69, 'Idiosyncratic Volatility'!$BE$84:$BO$660, column())+0.2*vlookup($A69, Value!$AZ$3:$BJ$134, column())+0.2*vlookup($A69, Monthly_mean!$AZ$3:$BJ$134, column())+0.2*vlookup($A69, MaxDD!$AZ$3:$BJ$134, column())+0.2*vlookup($A69, 'CDaR Factor Calculation'!$AY$3:$BI$135, column())</f>
        <v>0.01341583122</v>
      </c>
      <c r="G69" s="4">
        <f>0.2*vlookup($A69, 'Idiosyncratic Volatility'!$BE$84:$BO$660, column())+0.2*vlookup($A69, Value!$AZ$3:$BJ$134, column())+0.2*vlookup($A69, Monthly_mean!$AZ$3:$BJ$134, column())+0.2*vlookup($A69, MaxDD!$AZ$3:$BJ$134, column())+0.2*vlookup($A69, 'CDaR Factor Calculation'!$AY$3:$BI$135, column())</f>
        <v>0.007799484741</v>
      </c>
      <c r="H69" s="4">
        <f>0.2*vlookup($A69, 'Idiosyncratic Volatility'!$BE$84:$BO$660, column())+0.2*vlookup($A69, Value!$AZ$3:$BJ$134, column())+0.2*vlookup($A69, Monthly_mean!$AZ$3:$BJ$134, column())+0.2*vlookup($A69, MaxDD!$AZ$3:$BJ$134, column())+0.2*vlookup($A69, 'CDaR Factor Calculation'!$AY$3:$BI$135, column())</f>
        <v>-0.01931842385</v>
      </c>
      <c r="I69" s="4">
        <f>0.2*vlookup($A69, 'Idiosyncratic Volatility'!$BE$84:$BO$660, column())+0.2*vlookup($A69, Value!$AZ$3:$BJ$134, column())+0.2*vlookup($A69, Monthly_mean!$AZ$3:$BJ$134, column())+0.2*vlookup($A69, MaxDD!$AZ$3:$BJ$134, column())+0.2*vlookup($A69, 'CDaR Factor Calculation'!$AY$3:$BI$135, column())</f>
        <v>0.0340662463</v>
      </c>
      <c r="J69" s="4">
        <f>0.2*vlookup($A69, 'Idiosyncratic Volatility'!$BE$84:$BO$660, column())+0.2*vlookup($A69, Value!$AZ$3:$BJ$134, column())+0.2*vlookup($A69, Monthly_mean!$AZ$3:$BJ$134, column())+0.2*vlookup($A69, MaxDD!$AZ$3:$BJ$134, column())+0.2*vlookup($A69, 'CDaR Factor Calculation'!$AY$3:$BI$135, column())</f>
        <v>-0.004112559865</v>
      </c>
      <c r="K69" s="4">
        <f>0.2*vlookup($A69, 'Idiosyncratic Volatility'!$BE$84:$BO$660, column())+0.2*vlookup($A69, Value!$AZ$3:$BJ$134, column())+0.2*vlookup($A69, Monthly_mean!$AZ$3:$BJ$134, column())+0.2*vlookup($A69, MaxDD!$AZ$3:$BJ$134, column())+0.2*vlookup($A69, 'CDaR Factor Calculation'!$AY$3:$BI$135, column())</f>
        <v>-0.005439879082</v>
      </c>
      <c r="L69" s="8"/>
      <c r="M69" s="2">
        <v>43312.0</v>
      </c>
      <c r="N69" s="7">
        <v>0.016</v>
      </c>
      <c r="O69" s="7">
        <v>0.0136</v>
      </c>
      <c r="P69" s="7">
        <v>0.0341</v>
      </c>
      <c r="Q69" s="7">
        <v>0.0408</v>
      </c>
      <c r="R69" s="7">
        <v>0.0295</v>
      </c>
      <c r="S69" s="7">
        <v>0.0147</v>
      </c>
      <c r="T69" s="7">
        <v>0.0389</v>
      </c>
      <c r="U69" s="7">
        <v>0.0357</v>
      </c>
      <c r="V69" s="7">
        <v>0.0153</v>
      </c>
      <c r="W69" s="7">
        <v>0.0356</v>
      </c>
      <c r="X69" s="8"/>
      <c r="Z69" s="4">
        <f t="array" ref="Z69">SQRT(MMULT(MMULT(B69:K69,MMULT(TRANSPOSE(ER!B549:K584-ER!M584:V584),ER!B549:K584-ER!M584:V584)/3),TRANSPOSE(B69:K69)))</f>
        <v>0.005696676565</v>
      </c>
      <c r="AA69" s="8"/>
      <c r="AB69" s="2">
        <v>43312.0</v>
      </c>
      <c r="AC69" s="4">
        <f t="shared" ref="AC69:AL69" si="136">B69*0.01/$Z69</f>
        <v>-0.03345918838</v>
      </c>
      <c r="AD69" s="4">
        <f t="shared" si="136"/>
        <v>-0.00752288812</v>
      </c>
      <c r="AE69" s="4">
        <f t="shared" si="136"/>
        <v>-0.01172069323</v>
      </c>
      <c r="AF69" s="4">
        <f t="shared" si="136"/>
        <v>0.006341177373</v>
      </c>
      <c r="AG69" s="4">
        <f t="shared" si="136"/>
        <v>0.02355027719</v>
      </c>
      <c r="AH69" s="4">
        <f t="shared" si="136"/>
        <v>0.01369128939</v>
      </c>
      <c r="AI69" s="4">
        <f t="shared" si="136"/>
        <v>-0.0339117442</v>
      </c>
      <c r="AJ69" s="4">
        <f t="shared" si="136"/>
        <v>0.05980021143</v>
      </c>
      <c r="AK69" s="4">
        <f t="shared" si="136"/>
        <v>-0.007219226541</v>
      </c>
      <c r="AL69" s="4">
        <f t="shared" si="136"/>
        <v>-0.009549215267</v>
      </c>
      <c r="AM69" s="8"/>
      <c r="AN69" s="17">
        <f t="shared" ref="AN69:AW69" si="137">(AC68 * (1 + N69)) / (SUMPRODUCT($AC68:$AL68, $N69:$W69) + 1)</f>
        <v>-0.04137883483</v>
      </c>
      <c r="AO69" s="17">
        <f t="shared" si="137"/>
        <v>-0.02483816836</v>
      </c>
      <c r="AP69" s="17">
        <f t="shared" si="137"/>
        <v>0.004148497382</v>
      </c>
      <c r="AQ69" s="17">
        <f t="shared" si="137"/>
        <v>0.03774910619</v>
      </c>
      <c r="AR69" s="17">
        <f t="shared" si="137"/>
        <v>0.04366971397</v>
      </c>
      <c r="AS69" s="17">
        <f t="shared" si="137"/>
        <v>-0.003406109004</v>
      </c>
      <c r="AT69" s="17">
        <f t="shared" si="137"/>
        <v>-0.01183666801</v>
      </c>
      <c r="AU69" s="17">
        <f t="shared" si="137"/>
        <v>0.008167513483</v>
      </c>
      <c r="AV69" s="17">
        <f t="shared" si="137"/>
        <v>0.01584748738</v>
      </c>
      <c r="AW69" s="17">
        <f t="shared" si="137"/>
        <v>-0.02714485595</v>
      </c>
      <c r="AX69" s="19"/>
      <c r="AY69" s="20">
        <f t="array" ref="AY69">SUM(ABS(AC69:AL69 - AN69:AW69))
</f>
        <v>0.22409901</v>
      </c>
      <c r="AZ69" s="19"/>
      <c r="BA69" s="2">
        <v>43312.0</v>
      </c>
      <c r="BB69" s="4">
        <f t="shared" si="7"/>
        <v>0.0009786390418</v>
      </c>
      <c r="BC69" s="4">
        <f t="shared" si="8"/>
        <v>1.015002023</v>
      </c>
      <c r="BK69" s="4">
        <f t="shared" si="9"/>
        <v>1.027026535</v>
      </c>
      <c r="BL69" s="4">
        <f t="shared" si="4"/>
        <v>-0.0117080828</v>
      </c>
    </row>
    <row r="70">
      <c r="A70" s="2">
        <v>43343.0</v>
      </c>
      <c r="B70" s="4">
        <f>0.2*vlookup($A70, 'Idiosyncratic Volatility'!$BE$84:$BO$660, 2)+0.2*vlookup($A70, Value!$AZ$3:$BJ$134, 2)+0.2*vlookup($A70, Monthly_mean!$AZ$3:$BJ$134, 2)+0.2*vlookup($A70, MaxDD!$AZ$3:$BJ$134, 2)+0.2*vlookup($A70, 'CDaR Factor Calculation'!$AY$3:$BI$135, 2)</f>
        <v>-0.021907358</v>
      </c>
      <c r="C70" s="4">
        <f>0.2*vlookup($A70, 'Idiosyncratic Volatility'!$BE$84:$BO$660, column())+0.2*vlookup($A70, Value!$AZ$3:$BJ$134, column())+0.2*vlookup($A70, Monthly_mean!$AZ$3:$BJ$134, column())+0.2*vlookup($A70, MaxDD!$AZ$3:$BJ$134, column())+0.2*vlookup($A70, 'CDaR Factor Calculation'!$AY$3:$BI$135, column())</f>
        <v>-0.01649754262</v>
      </c>
      <c r="D70" s="4">
        <f>0.2*vlookup($A70, 'Idiosyncratic Volatility'!$BE$84:$BO$660, column())+0.2*vlookup($A70, Value!$AZ$3:$BJ$134, column())+0.2*vlookup($A70, Monthly_mean!$AZ$3:$BJ$134, column())+0.2*vlookup($A70, MaxDD!$AZ$3:$BJ$134, column())+0.2*vlookup($A70, 'CDaR Factor Calculation'!$AY$3:$BI$135, column())</f>
        <v>-0.0107093527</v>
      </c>
      <c r="E70" s="4">
        <f>0.2*vlookup($A70, 'Idiosyncratic Volatility'!$BE$84:$BO$660, column())+0.2*vlookup($A70, Value!$AZ$3:$BJ$134, column())+0.2*vlookup($A70, Monthly_mean!$AZ$3:$BJ$134, column())+0.2*vlookup($A70, MaxDD!$AZ$3:$BJ$134, column())+0.2*vlookup($A70, 'CDaR Factor Calculation'!$AY$3:$BI$135, column())</f>
        <v>0.006321772797</v>
      </c>
      <c r="F70" s="4">
        <f>0.2*vlookup($A70, 'Idiosyncratic Volatility'!$BE$84:$BO$660, column())+0.2*vlookup($A70, Value!$AZ$3:$BJ$134, column())+0.2*vlookup($A70, Monthly_mean!$AZ$3:$BJ$134, column())+0.2*vlookup($A70, MaxDD!$AZ$3:$BJ$134, column())+0.2*vlookup($A70, 'CDaR Factor Calculation'!$AY$3:$BI$135, column())</f>
        <v>0.04615458298</v>
      </c>
      <c r="G70" s="4">
        <f>0.2*vlookup($A70, 'Idiosyncratic Volatility'!$BE$84:$BO$660, column())+0.2*vlookup($A70, Value!$AZ$3:$BJ$134, column())+0.2*vlookup($A70, Monthly_mean!$AZ$3:$BJ$134, column())+0.2*vlookup($A70, MaxDD!$AZ$3:$BJ$134, column())+0.2*vlookup($A70, 'CDaR Factor Calculation'!$AY$3:$BI$135, column())</f>
        <v>0.01363536868</v>
      </c>
      <c r="H70" s="4">
        <f>0.2*vlookup($A70, 'Idiosyncratic Volatility'!$BE$84:$BO$660, column())+0.2*vlookup($A70, Value!$AZ$3:$BJ$134, column())+0.2*vlookup($A70, Monthly_mean!$AZ$3:$BJ$134, column())+0.2*vlookup($A70, MaxDD!$AZ$3:$BJ$134, column())+0.2*vlookup($A70, 'CDaR Factor Calculation'!$AY$3:$BI$135, column())</f>
        <v>-0.01680658717</v>
      </c>
      <c r="I70" s="4">
        <f>0.2*vlookup($A70, 'Idiosyncratic Volatility'!$BE$84:$BO$660, column())+0.2*vlookup($A70, Value!$AZ$3:$BJ$134, column())+0.2*vlookup($A70, Monthly_mean!$AZ$3:$BJ$134, column())+0.2*vlookup($A70, MaxDD!$AZ$3:$BJ$134, column())+0.2*vlookup($A70, 'CDaR Factor Calculation'!$AY$3:$BI$135, column())</f>
        <v>0.01951099694</v>
      </c>
      <c r="J70" s="4">
        <f>0.2*vlookup($A70, 'Idiosyncratic Volatility'!$BE$84:$BO$660, column())+0.2*vlookup($A70, Value!$AZ$3:$BJ$134, column())+0.2*vlookup($A70, Monthly_mean!$AZ$3:$BJ$134, column())+0.2*vlookup($A70, MaxDD!$AZ$3:$BJ$134, column())+0.2*vlookup($A70, 'CDaR Factor Calculation'!$AY$3:$BI$135, column())</f>
        <v>0.002107867543</v>
      </c>
      <c r="K70" s="4">
        <f>0.2*vlookup($A70, 'Idiosyncratic Volatility'!$BE$84:$BO$660, column())+0.2*vlookup($A70, Value!$AZ$3:$BJ$134, column())+0.2*vlookup($A70, Monthly_mean!$AZ$3:$BJ$134, column())+0.2*vlookup($A70, MaxDD!$AZ$3:$BJ$134, column())+0.2*vlookup($A70, 'CDaR Factor Calculation'!$AY$3:$BI$135, column())</f>
        <v>-0.02180974846</v>
      </c>
      <c r="L70" s="8"/>
      <c r="M70" s="2">
        <v>43343.0</v>
      </c>
      <c r="N70" s="7">
        <v>0.0097</v>
      </c>
      <c r="O70" s="7">
        <v>-0.0133</v>
      </c>
      <c r="P70" s="7">
        <v>-0.0143</v>
      </c>
      <c r="Q70" s="7">
        <v>-0.0248</v>
      </c>
      <c r="R70" s="7">
        <v>-0.0898</v>
      </c>
      <c r="S70" s="7">
        <v>-0.0072</v>
      </c>
      <c r="T70" s="7">
        <v>-0.0153</v>
      </c>
      <c r="U70" s="7">
        <v>-0.0538</v>
      </c>
      <c r="V70" s="7">
        <v>-0.0331</v>
      </c>
      <c r="W70" s="7">
        <v>0.0324</v>
      </c>
      <c r="X70" s="8"/>
      <c r="Z70" s="4">
        <f t="array" ref="Z70">SQRT(MMULT(MMULT(B70:K70,MMULT(TRANSPOSE(ER!B550:K585-ER!M585:V585),ER!B550:K585-ER!M585:V585)/3),TRANSPOSE(B70:K70)))</f>
        <v>0.009656866078</v>
      </c>
      <c r="AA70" s="8"/>
      <c r="AB70" s="2">
        <v>43343.0</v>
      </c>
      <c r="AC70" s="4">
        <f t="shared" ref="AC70:AL70" si="138">B70*0.01/$Z70</f>
        <v>-0.02268578421</v>
      </c>
      <c r="AD70" s="4">
        <f t="shared" si="138"/>
        <v>-0.01708374382</v>
      </c>
      <c r="AE70" s="4">
        <f t="shared" si="138"/>
        <v>-0.01108988425</v>
      </c>
      <c r="AF70" s="4">
        <f t="shared" si="138"/>
        <v>0.006546402058</v>
      </c>
      <c r="AG70" s="4">
        <f t="shared" si="138"/>
        <v>0.04779457705</v>
      </c>
      <c r="AH70" s="4">
        <f t="shared" si="138"/>
        <v>0.0141198693</v>
      </c>
      <c r="AI70" s="4">
        <f t="shared" si="138"/>
        <v>-0.01740376954</v>
      </c>
      <c r="AJ70" s="4">
        <f t="shared" si="138"/>
        <v>0.02020427413</v>
      </c>
      <c r="AK70" s="4">
        <f t="shared" si="138"/>
        <v>0.002182765637</v>
      </c>
      <c r="AL70" s="4">
        <f t="shared" si="138"/>
        <v>-0.02258470635</v>
      </c>
      <c r="AM70" s="8"/>
      <c r="AN70" s="17">
        <f t="shared" ref="AN70:AW70" si="139">(AC69 * (1 + N70)) / (SUMPRODUCT($AC69:$AL69, $N70:$W70) + 1)</f>
        <v>-0.03396021291</v>
      </c>
      <c r="AO70" s="17">
        <f t="shared" si="139"/>
        <v>-0.007461607106</v>
      </c>
      <c r="AP70" s="17">
        <f t="shared" si="139"/>
        <v>-0.01161343522</v>
      </c>
      <c r="AQ70" s="17">
        <f t="shared" si="139"/>
        <v>0.006216218049</v>
      </c>
      <c r="AR70" s="17">
        <f t="shared" si="139"/>
        <v>0.02154743109</v>
      </c>
      <c r="AS70" s="17">
        <f t="shared" si="139"/>
        <v>0.01366371405</v>
      </c>
      <c r="AT70" s="17">
        <f t="shared" si="139"/>
        <v>-0.03356732332</v>
      </c>
      <c r="AU70" s="17">
        <f t="shared" si="139"/>
        <v>0.05687852287</v>
      </c>
      <c r="AV70" s="17">
        <f t="shared" si="139"/>
        <v>-0.007016731796</v>
      </c>
      <c r="AW70" s="17">
        <f t="shared" si="139"/>
        <v>-0.009910106591</v>
      </c>
      <c r="AX70" s="19"/>
      <c r="AY70" s="20">
        <f t="array" ref="AY70">SUM(ABS(AC70:AL70 - AN70:AW70))
</f>
        <v>0.1231655013</v>
      </c>
      <c r="AZ70" s="19"/>
      <c r="BA70" s="2">
        <v>43343.0</v>
      </c>
      <c r="BB70" s="4">
        <f t="shared" si="7"/>
        <v>-0.005196387041</v>
      </c>
      <c r="BC70" s="4">
        <f t="shared" si="8"/>
        <v>1.00972768</v>
      </c>
      <c r="BK70" s="4">
        <f t="shared" si="9"/>
        <v>1.027026535</v>
      </c>
      <c r="BL70" s="4">
        <f t="shared" si="4"/>
        <v>-0.01684363012</v>
      </c>
    </row>
    <row r="71">
      <c r="A71" s="2">
        <v>43373.0</v>
      </c>
      <c r="B71" s="4">
        <f>0.2*vlookup($A71, 'Idiosyncratic Volatility'!$BE$84:$BO$660, 2)+0.2*vlookup($A71, Value!$AZ$3:$BJ$134, 2)+0.2*vlookup($A71, Monthly_mean!$AZ$3:$BJ$134, 2)+0.2*vlookup($A71, MaxDD!$AZ$3:$BJ$134, 2)+0.2*vlookup($A71, 'CDaR Factor Calculation'!$AY$3:$BI$135, 2)</f>
        <v>-0.007674960957</v>
      </c>
      <c r="C71" s="4">
        <f>0.2*vlookup($A71, 'Idiosyncratic Volatility'!$BE$84:$BO$660, column())+0.2*vlookup($A71, Value!$AZ$3:$BJ$134, column())+0.2*vlookup($A71, Monthly_mean!$AZ$3:$BJ$134, column())+0.2*vlookup($A71, MaxDD!$AZ$3:$BJ$134, column())+0.2*vlookup($A71, 'CDaR Factor Calculation'!$AY$3:$BI$135, column())</f>
        <v>-0.01375053631</v>
      </c>
      <c r="D71" s="4">
        <f>0.2*vlookup($A71, 'Idiosyncratic Volatility'!$BE$84:$BO$660, column())+0.2*vlookup($A71, Value!$AZ$3:$BJ$134, column())+0.2*vlookup($A71, Monthly_mean!$AZ$3:$BJ$134, column())+0.2*vlookup($A71, MaxDD!$AZ$3:$BJ$134, column())+0.2*vlookup($A71, 'CDaR Factor Calculation'!$AY$3:$BI$135, column())</f>
        <v>-0.01442318028</v>
      </c>
      <c r="E71" s="4">
        <f>0.2*vlookup($A71, 'Idiosyncratic Volatility'!$BE$84:$BO$660, column())+0.2*vlookup($A71, Value!$AZ$3:$BJ$134, column())+0.2*vlookup($A71, Monthly_mean!$AZ$3:$BJ$134, column())+0.2*vlookup($A71, MaxDD!$AZ$3:$BJ$134, column())+0.2*vlookup($A71, 'CDaR Factor Calculation'!$AY$3:$BI$135, column())</f>
        <v>0.01503713448</v>
      </c>
      <c r="F71" s="4">
        <f>0.2*vlookup($A71, 'Idiosyncratic Volatility'!$BE$84:$BO$660, column())+0.2*vlookup($A71, Value!$AZ$3:$BJ$134, column())+0.2*vlookup($A71, Monthly_mean!$AZ$3:$BJ$134, column())+0.2*vlookup($A71, MaxDD!$AZ$3:$BJ$134, column())+0.2*vlookup($A71, 'CDaR Factor Calculation'!$AY$3:$BI$135, column())</f>
        <v>0.03241880856</v>
      </c>
      <c r="G71" s="4">
        <f>0.2*vlookup($A71, 'Idiosyncratic Volatility'!$BE$84:$BO$660, column())+0.2*vlookup($A71, Value!$AZ$3:$BJ$134, column())+0.2*vlookup($A71, Monthly_mean!$AZ$3:$BJ$134, column())+0.2*vlookup($A71, MaxDD!$AZ$3:$BJ$134, column())+0.2*vlookup($A71, 'CDaR Factor Calculation'!$AY$3:$BI$135, column())</f>
        <v>-0.01149256199</v>
      </c>
      <c r="H71" s="4">
        <f>0.2*vlookup($A71, 'Idiosyncratic Volatility'!$BE$84:$BO$660, column())+0.2*vlookup($A71, Value!$AZ$3:$BJ$134, column())+0.2*vlookup($A71, Monthly_mean!$AZ$3:$BJ$134, column())+0.2*vlookup($A71, MaxDD!$AZ$3:$BJ$134, column())+0.2*vlookup($A71, 'CDaR Factor Calculation'!$AY$3:$BI$135, column())</f>
        <v>0.003538858882</v>
      </c>
      <c r="I71" s="4">
        <f>0.2*vlookup($A71, 'Idiosyncratic Volatility'!$BE$84:$BO$660, column())+0.2*vlookup($A71, Value!$AZ$3:$BJ$134, column())+0.2*vlookup($A71, Monthly_mean!$AZ$3:$BJ$134, column())+0.2*vlookup($A71, MaxDD!$AZ$3:$BJ$134, column())+0.2*vlookup($A71, 'CDaR Factor Calculation'!$AY$3:$BI$135, column())</f>
        <v>0.01244524822</v>
      </c>
      <c r="J71" s="4">
        <f>0.2*vlookup($A71, 'Idiosyncratic Volatility'!$BE$84:$BO$660, column())+0.2*vlookup($A71, Value!$AZ$3:$BJ$134, column())+0.2*vlookup($A71, Monthly_mean!$AZ$3:$BJ$134, column())+0.2*vlookup($A71, MaxDD!$AZ$3:$BJ$134, column())+0.2*vlookup($A71, 'CDaR Factor Calculation'!$AY$3:$BI$135, column())</f>
        <v>0.004549826286</v>
      </c>
      <c r="K71" s="4">
        <f>0.2*vlookup($A71, 'Idiosyncratic Volatility'!$BE$84:$BO$660, column())+0.2*vlookup($A71, Value!$AZ$3:$BJ$134, column())+0.2*vlookup($A71, Monthly_mean!$AZ$3:$BJ$134, column())+0.2*vlookup($A71, MaxDD!$AZ$3:$BJ$134, column())+0.2*vlookup($A71, 'CDaR Factor Calculation'!$AY$3:$BI$135, column())</f>
        <v>-0.02064863689</v>
      </c>
      <c r="L71" s="8"/>
      <c r="M71" s="2">
        <v>43373.0</v>
      </c>
      <c r="N71" s="7">
        <v>-0.0138</v>
      </c>
      <c r="O71" s="7">
        <v>-0.0096</v>
      </c>
      <c r="P71" s="7">
        <v>0.014</v>
      </c>
      <c r="Q71" s="7">
        <v>-0.0153</v>
      </c>
      <c r="R71" s="7">
        <v>0.025</v>
      </c>
      <c r="S71" s="7">
        <v>0.0568</v>
      </c>
      <c r="T71" s="7">
        <v>-0.0328</v>
      </c>
      <c r="U71" s="7">
        <v>0.0014</v>
      </c>
      <c r="V71" s="7">
        <v>0.0142</v>
      </c>
      <c r="W71" s="7">
        <v>0.0042</v>
      </c>
      <c r="X71" s="8"/>
      <c r="Z71" s="4">
        <f t="array" ref="Z71">SQRT(MMULT(MMULT(B71:K71,MMULT(TRANSPOSE(ER!B551:K586-ER!M586:V586),ER!B551:K586-ER!M586:V586)/3),TRANSPOSE(B71:K71)))</f>
        <v>0.006809327603</v>
      </c>
      <c r="AA71" s="8"/>
      <c r="AB71" s="2">
        <v>43373.0</v>
      </c>
      <c r="AC71" s="4">
        <f t="shared" ref="AC71:AL71" si="140">B71*0.01/$Z71</f>
        <v>-0.01127124645</v>
      </c>
      <c r="AD71" s="4">
        <f t="shared" si="140"/>
        <v>-0.02019367713</v>
      </c>
      <c r="AE71" s="4">
        <f t="shared" si="140"/>
        <v>-0.02118150443</v>
      </c>
      <c r="AF71" s="4">
        <f t="shared" si="140"/>
        <v>0.02208314148</v>
      </c>
      <c r="AG71" s="4">
        <f t="shared" si="140"/>
        <v>0.04760941234</v>
      </c>
      <c r="AH71" s="4">
        <f t="shared" si="140"/>
        <v>-0.01687767524</v>
      </c>
      <c r="AI71" s="4">
        <f t="shared" si="140"/>
        <v>0.005197075377</v>
      </c>
      <c r="AJ71" s="4">
        <f t="shared" si="140"/>
        <v>0.01827676526</v>
      </c>
      <c r="AK71" s="4">
        <f t="shared" si="140"/>
        <v>0.006681755602</v>
      </c>
      <c r="AL71" s="4">
        <f t="shared" si="140"/>
        <v>-0.0303240468</v>
      </c>
      <c r="AM71" s="8"/>
      <c r="AN71" s="17">
        <f t="shared" ref="AN71:AW71" si="141">(AC70 * (1 + N71)) / (SUMPRODUCT($AC70:$AL70, $N71:$W71) + 1)</f>
        <v>-0.02231127977</v>
      </c>
      <c r="AO71" s="17">
        <f t="shared" si="141"/>
        <v>-0.0168732744</v>
      </c>
      <c r="AP71" s="17">
        <f t="shared" si="141"/>
        <v>-0.01121426089</v>
      </c>
      <c r="AQ71" s="17">
        <f t="shared" si="141"/>
        <v>0.006428539249</v>
      </c>
      <c r="AR71" s="17">
        <f t="shared" si="141"/>
        <v>0.04885490525</v>
      </c>
      <c r="AS71" s="17">
        <f t="shared" si="141"/>
        <v>0.01488089898</v>
      </c>
      <c r="AT71" s="17">
        <f t="shared" si="141"/>
        <v>-0.01678669883</v>
      </c>
      <c r="AU71" s="17">
        <f t="shared" si="141"/>
        <v>0.02017699687</v>
      </c>
      <c r="AV71" s="17">
        <f t="shared" si="141"/>
        <v>0.002207681414</v>
      </c>
      <c r="AW71" s="17">
        <f t="shared" si="141"/>
        <v>-0.02261727884</v>
      </c>
      <c r="AX71" s="19"/>
      <c r="AY71" s="20">
        <f t="array" ref="AY71">SUM(ABS(AC71:AL71 - AN71:AW71))
</f>
        <v>0.1090511969</v>
      </c>
      <c r="AZ71" s="19"/>
      <c r="BA71" s="2">
        <v>43373.0</v>
      </c>
      <c r="BB71" s="4">
        <f t="shared" si="7"/>
        <v>0.002753791564</v>
      </c>
      <c r="BC71" s="4">
        <f t="shared" si="8"/>
        <v>1.01250826</v>
      </c>
      <c r="BK71" s="4">
        <f t="shared" si="9"/>
        <v>1.027026535</v>
      </c>
      <c r="BL71" s="4">
        <f t="shared" si="4"/>
        <v>-0.0141362224</v>
      </c>
    </row>
    <row r="72">
      <c r="A72" s="2">
        <v>43404.0</v>
      </c>
      <c r="B72" s="4">
        <f>0.2*vlookup($A72, 'Idiosyncratic Volatility'!$BE$84:$BO$660, 2)+0.2*vlookup($A72, Value!$AZ$3:$BJ$134, 2)+0.2*vlookup($A72, Monthly_mean!$AZ$3:$BJ$134, 2)+0.2*vlookup($A72, MaxDD!$AZ$3:$BJ$134, 2)+0.2*vlookup($A72, 'CDaR Factor Calculation'!$AY$3:$BI$135, 2)</f>
        <v>-0.02014951124</v>
      </c>
      <c r="C72" s="4">
        <f>0.2*vlookup($A72, 'Idiosyncratic Volatility'!$BE$84:$BO$660, column())+0.2*vlookup($A72, Value!$AZ$3:$BJ$134, column())+0.2*vlookup($A72, Monthly_mean!$AZ$3:$BJ$134, column())+0.2*vlookup($A72, MaxDD!$AZ$3:$BJ$134, column())+0.2*vlookup($A72, 'CDaR Factor Calculation'!$AY$3:$BI$135, column())</f>
        <v>-0.0036186598</v>
      </c>
      <c r="D72" s="4">
        <f>0.2*vlookup($A72, 'Idiosyncratic Volatility'!$BE$84:$BO$660, column())+0.2*vlookup($A72, Value!$AZ$3:$BJ$134, column())+0.2*vlookup($A72, Monthly_mean!$AZ$3:$BJ$134, column())+0.2*vlookup($A72, MaxDD!$AZ$3:$BJ$134, column())+0.2*vlookup($A72, 'CDaR Factor Calculation'!$AY$3:$BI$135, column())</f>
        <v>-0.01216341765</v>
      </c>
      <c r="E72" s="4">
        <f>0.2*vlookup($A72, 'Idiosyncratic Volatility'!$BE$84:$BO$660, column())+0.2*vlookup($A72, Value!$AZ$3:$BJ$134, column())+0.2*vlookup($A72, Monthly_mean!$AZ$3:$BJ$134, column())+0.2*vlookup($A72, MaxDD!$AZ$3:$BJ$134, column())+0.2*vlookup($A72, 'CDaR Factor Calculation'!$AY$3:$BI$135, column())</f>
        <v>0.0005042915332</v>
      </c>
      <c r="F72" s="4">
        <f>0.2*vlookup($A72, 'Idiosyncratic Volatility'!$BE$84:$BO$660, column())+0.2*vlookup($A72, Value!$AZ$3:$BJ$134, column())+0.2*vlookup($A72, Monthly_mean!$AZ$3:$BJ$134, column())+0.2*vlookup($A72, MaxDD!$AZ$3:$BJ$134, column())+0.2*vlookup($A72, 'CDaR Factor Calculation'!$AY$3:$BI$135, column())</f>
        <v>0.01836936034</v>
      </c>
      <c r="G72" s="4">
        <f>0.2*vlookup($A72, 'Idiosyncratic Volatility'!$BE$84:$BO$660, column())+0.2*vlookup($A72, Value!$AZ$3:$BJ$134, column())+0.2*vlookup($A72, Monthly_mean!$AZ$3:$BJ$134, column())+0.2*vlookup($A72, MaxDD!$AZ$3:$BJ$134, column())+0.2*vlookup($A72, 'CDaR Factor Calculation'!$AY$3:$BI$135, column())</f>
        <v>0.03633526688</v>
      </c>
      <c r="H72" s="4">
        <f>0.2*vlookup($A72, 'Idiosyncratic Volatility'!$BE$84:$BO$660, column())+0.2*vlookup($A72, Value!$AZ$3:$BJ$134, column())+0.2*vlookup($A72, Monthly_mean!$AZ$3:$BJ$134, column())+0.2*vlookup($A72, MaxDD!$AZ$3:$BJ$134, column())+0.2*vlookup($A72, 'CDaR Factor Calculation'!$AY$3:$BI$135, column())</f>
        <v>-0.01714868012</v>
      </c>
      <c r="I72" s="4">
        <f>0.2*vlookup($A72, 'Idiosyncratic Volatility'!$BE$84:$BO$660, column())+0.2*vlookup($A72, Value!$AZ$3:$BJ$134, column())+0.2*vlookup($A72, Monthly_mean!$AZ$3:$BJ$134, column())+0.2*vlookup($A72, MaxDD!$AZ$3:$BJ$134, column())+0.2*vlookup($A72, 'CDaR Factor Calculation'!$AY$3:$BI$135, column())</f>
        <v>0.003896383837</v>
      </c>
      <c r="J72" s="4">
        <f>0.2*vlookup($A72, 'Idiosyncratic Volatility'!$BE$84:$BO$660, column())+0.2*vlookup($A72, Value!$AZ$3:$BJ$134, column())+0.2*vlookup($A72, Monthly_mean!$AZ$3:$BJ$134, column())+0.2*vlookup($A72, MaxDD!$AZ$3:$BJ$134, column())+0.2*vlookup($A72, 'CDaR Factor Calculation'!$AY$3:$BI$135, column())</f>
        <v>-0.009783642659</v>
      </c>
      <c r="K72" s="4">
        <f>0.2*vlookup($A72, 'Idiosyncratic Volatility'!$BE$84:$BO$660, column())+0.2*vlookup($A72, Value!$AZ$3:$BJ$134, column())+0.2*vlookup($A72, Monthly_mean!$AZ$3:$BJ$134, column())+0.2*vlookup($A72, MaxDD!$AZ$3:$BJ$134, column())+0.2*vlookup($A72, 'CDaR Factor Calculation'!$AY$3:$BI$135, column())</f>
        <v>0.003758608679</v>
      </c>
      <c r="L72" s="8"/>
      <c r="M72" s="2">
        <v>43404.0</v>
      </c>
      <c r="N72" s="7">
        <v>-0.0565</v>
      </c>
      <c r="O72" s="7">
        <v>-0.0634</v>
      </c>
      <c r="P72" s="7">
        <v>-0.071</v>
      </c>
      <c r="Q72" s="7">
        <v>-0.0614</v>
      </c>
      <c r="R72" s="7">
        <v>-0.071</v>
      </c>
      <c r="S72" s="7">
        <v>-0.0904</v>
      </c>
      <c r="T72" s="7">
        <v>-0.0568</v>
      </c>
      <c r="U72" s="7">
        <v>-0.0446</v>
      </c>
      <c r="V72" s="7">
        <v>-0.0483</v>
      </c>
      <c r="W72" s="7">
        <v>-0.0697</v>
      </c>
      <c r="X72" s="8"/>
      <c r="Z72" s="4">
        <f t="array" ref="Z72">SQRT(MMULT(MMULT(B72:K72,MMULT(TRANSPOSE(ER!B552:K587-ER!M587:V587),ER!B552:K587-ER!M587:V587)/3),TRANSPOSE(B72:K72)))</f>
        <v>0.00549462209</v>
      </c>
      <c r="AA72" s="8"/>
      <c r="AB72" s="2">
        <v>43404.0</v>
      </c>
      <c r="AC72" s="4">
        <f t="shared" ref="AC72:AL72" si="142">B72*0.01/$Z72</f>
        <v>-0.03667133229</v>
      </c>
      <c r="AD72" s="4">
        <f t="shared" si="142"/>
        <v>-0.006585821083</v>
      </c>
      <c r="AE72" s="4">
        <f t="shared" si="142"/>
        <v>-0.02213695037</v>
      </c>
      <c r="AF72" s="4">
        <f t="shared" si="142"/>
        <v>0.0009177911146</v>
      </c>
      <c r="AG72" s="4">
        <f t="shared" si="142"/>
        <v>0.0334315264</v>
      </c>
      <c r="AH72" s="4">
        <f t="shared" si="142"/>
        <v>0.06612878245</v>
      </c>
      <c r="AI72" s="4">
        <f t="shared" si="142"/>
        <v>-0.03120993553</v>
      </c>
      <c r="AJ72" s="4">
        <f t="shared" si="142"/>
        <v>0.007091268104</v>
      </c>
      <c r="AK72" s="4">
        <f t="shared" si="142"/>
        <v>-0.01780585179</v>
      </c>
      <c r="AL72" s="4">
        <f t="shared" si="142"/>
        <v>0.006840522638</v>
      </c>
      <c r="AM72" s="8"/>
      <c r="AN72" s="17">
        <f t="shared" ref="AN72:AW72" si="143">(AC71 * (1 + N72)) / (SUMPRODUCT($AC71:$AL71, $N72:$W72) + 1)</f>
        <v>-0.01062495335</v>
      </c>
      <c r="AO72" s="17">
        <f t="shared" si="143"/>
        <v>-0.01889655966</v>
      </c>
      <c r="AP72" s="17">
        <f t="shared" si="143"/>
        <v>-0.0196600989</v>
      </c>
      <c r="AQ72" s="17">
        <f t="shared" si="143"/>
        <v>0.02070878341</v>
      </c>
      <c r="AR72" s="17">
        <f t="shared" si="143"/>
        <v>0.04418976746</v>
      </c>
      <c r="AS72" s="17">
        <f t="shared" si="143"/>
        <v>-0.01533826578</v>
      </c>
      <c r="AT72" s="17">
        <f t="shared" si="143"/>
        <v>0.004897517417</v>
      </c>
      <c r="AU72" s="17">
        <f t="shared" si="143"/>
        <v>0.01744607568</v>
      </c>
      <c r="AV72" s="17">
        <f t="shared" si="143"/>
        <v>0.006353365451</v>
      </c>
      <c r="AW72" s="17">
        <f t="shared" si="143"/>
        <v>-0.02818534535</v>
      </c>
      <c r="AX72" s="19"/>
      <c r="AY72" s="20">
        <f t="array" ref="AY72">SUM(ABS(AC72:AL72 - AN72:AW72))
</f>
        <v>0.2584975963</v>
      </c>
      <c r="AZ72" s="19"/>
      <c r="BA72" s="2">
        <v>43404.0</v>
      </c>
      <c r="BB72" s="4">
        <f t="shared" si="7"/>
        <v>0.0008910797027</v>
      </c>
      <c r="BC72" s="4">
        <f t="shared" si="8"/>
        <v>1.013410485</v>
      </c>
      <c r="BK72" s="4">
        <f t="shared" si="9"/>
        <v>1.027026535</v>
      </c>
      <c r="BL72" s="4">
        <f t="shared" si="4"/>
        <v>-0.0132577392</v>
      </c>
    </row>
    <row r="73">
      <c r="A73" s="2">
        <v>43434.0</v>
      </c>
      <c r="B73" s="4">
        <f>0.2*vlookup($A73, 'Idiosyncratic Volatility'!$BE$84:$BO$660, 2)+0.2*vlookup($A73, Value!$AZ$3:$BJ$134, 2)+0.2*vlookup($A73, Monthly_mean!$AZ$3:$BJ$134, 2)+0.2*vlookup($A73, MaxDD!$AZ$3:$BJ$134, 2)+0.2*vlookup($A73, 'CDaR Factor Calculation'!$AY$3:$BI$135, 2)</f>
        <v>0.01153524553</v>
      </c>
      <c r="C73" s="4">
        <f>0.2*vlookup($A73, 'Idiosyncratic Volatility'!$BE$84:$BO$660, column())+0.2*vlookup($A73, Value!$AZ$3:$BJ$134, column())+0.2*vlookup($A73, Monthly_mean!$AZ$3:$BJ$134, column())+0.2*vlookup($A73, MaxDD!$AZ$3:$BJ$134, column())+0.2*vlookup($A73, 'CDaR Factor Calculation'!$AY$3:$BI$135, column())</f>
        <v>-0.02952684033</v>
      </c>
      <c r="D73" s="4">
        <f>0.2*vlookup($A73, 'Idiosyncratic Volatility'!$BE$84:$BO$660, column())+0.2*vlookup($A73, Value!$AZ$3:$BJ$134, column())+0.2*vlookup($A73, Monthly_mean!$AZ$3:$BJ$134, column())+0.2*vlookup($A73, MaxDD!$AZ$3:$BJ$134, column())+0.2*vlookup($A73, 'CDaR Factor Calculation'!$AY$3:$BI$135, column())</f>
        <v>-0.005665913033</v>
      </c>
      <c r="E73" s="4">
        <f>0.2*vlookup($A73, 'Idiosyncratic Volatility'!$BE$84:$BO$660, column())+0.2*vlookup($A73, Value!$AZ$3:$BJ$134, column())+0.2*vlookup($A73, Monthly_mean!$AZ$3:$BJ$134, column())+0.2*vlookup($A73, MaxDD!$AZ$3:$BJ$134, column())+0.2*vlookup($A73, 'CDaR Factor Calculation'!$AY$3:$BI$135, column())</f>
        <v>0.01798679832</v>
      </c>
      <c r="F73" s="4">
        <f>0.2*vlookup($A73, 'Idiosyncratic Volatility'!$BE$84:$BO$660, column())+0.2*vlookup($A73, Value!$AZ$3:$BJ$134, column())+0.2*vlookup($A73, Monthly_mean!$AZ$3:$BJ$134, column())+0.2*vlookup($A73, MaxDD!$AZ$3:$BJ$134, column())+0.2*vlookup($A73, 'CDaR Factor Calculation'!$AY$3:$BI$135, column())</f>
        <v>0.03200242289</v>
      </c>
      <c r="G73" s="4">
        <f>0.2*vlookup($A73, 'Idiosyncratic Volatility'!$BE$84:$BO$660, column())+0.2*vlookup($A73, Value!$AZ$3:$BJ$134, column())+0.2*vlookup($A73, Monthly_mean!$AZ$3:$BJ$134, column())+0.2*vlookup($A73, MaxDD!$AZ$3:$BJ$134, column())+0.2*vlookup($A73, 'CDaR Factor Calculation'!$AY$3:$BI$135, column())</f>
        <v>-0.008740275592</v>
      </c>
      <c r="H73" s="4">
        <f>0.2*vlookup($A73, 'Idiosyncratic Volatility'!$BE$84:$BO$660, column())+0.2*vlookup($A73, Value!$AZ$3:$BJ$134, column())+0.2*vlookup($A73, Monthly_mean!$AZ$3:$BJ$134, column())+0.2*vlookup($A73, MaxDD!$AZ$3:$BJ$134, column())+0.2*vlookup($A73, 'CDaR Factor Calculation'!$AY$3:$BI$135, column())</f>
        <v>0.005031015755</v>
      </c>
      <c r="I73" s="4">
        <f>0.2*vlookup($A73, 'Idiosyncratic Volatility'!$BE$84:$BO$660, column())+0.2*vlookup($A73, Value!$AZ$3:$BJ$134, column())+0.2*vlookup($A73, Monthly_mean!$AZ$3:$BJ$134, column())+0.2*vlookup($A73, MaxDD!$AZ$3:$BJ$134, column())+0.2*vlookup($A73, 'CDaR Factor Calculation'!$AY$3:$BI$135, column())</f>
        <v>-0.01039535629</v>
      </c>
      <c r="J73" s="4">
        <f>0.2*vlookup($A73, 'Idiosyncratic Volatility'!$BE$84:$BO$660, column())+0.2*vlookup($A73, Value!$AZ$3:$BJ$134, column())+0.2*vlookup($A73, Monthly_mean!$AZ$3:$BJ$134, column())+0.2*vlookup($A73, MaxDD!$AZ$3:$BJ$134, column())+0.2*vlookup($A73, 'CDaR Factor Calculation'!$AY$3:$BI$135, column())</f>
        <v>-0.007281115597</v>
      </c>
      <c r="K73" s="4">
        <f>0.2*vlookup($A73, 'Idiosyncratic Volatility'!$BE$84:$BO$660, column())+0.2*vlookup($A73, Value!$AZ$3:$BJ$134, column())+0.2*vlookup($A73, Monthly_mean!$AZ$3:$BJ$134, column())+0.2*vlookup($A73, MaxDD!$AZ$3:$BJ$134, column())+0.2*vlookup($A73, 'CDaR Factor Calculation'!$AY$3:$BI$135, column())</f>
        <v>-0.004945981856</v>
      </c>
      <c r="L73" s="8"/>
      <c r="M73" s="2">
        <v>43434.0</v>
      </c>
      <c r="N73" s="7">
        <v>-0.0234</v>
      </c>
      <c r="O73" s="7">
        <v>0.0149</v>
      </c>
      <c r="P73" s="7">
        <v>-0.017</v>
      </c>
      <c r="Q73" s="7">
        <v>-0.0197</v>
      </c>
      <c r="R73" s="7">
        <v>0.0083</v>
      </c>
      <c r="S73" s="7">
        <v>0.0102</v>
      </c>
      <c r="T73" s="7">
        <v>0.0286</v>
      </c>
      <c r="U73" s="7">
        <v>0.0193</v>
      </c>
      <c r="V73" s="7">
        <v>-0.0153</v>
      </c>
      <c r="W73" s="7">
        <v>0.0188</v>
      </c>
      <c r="X73" s="8"/>
      <c r="Z73" s="4">
        <f t="array" ref="Z73">SQRT(MMULT(MMULT(B73:K73,MMULT(TRANSPOSE(ER!B553:K588-ER!M588:V588),ER!B553:K588-ER!M588:V588)/3),TRANSPOSE(B73:K73)))</f>
        <v>0.005116659653</v>
      </c>
      <c r="AA73" s="8"/>
      <c r="AB73" s="2">
        <v>43434.0</v>
      </c>
      <c r="AC73" s="4">
        <f t="shared" ref="AC73:AL73" si="144">B73*0.01/$Z73</f>
        <v>0.02254448471</v>
      </c>
      <c r="AD73" s="4">
        <f t="shared" si="144"/>
        <v>-0.05770725889</v>
      </c>
      <c r="AE73" s="4">
        <f t="shared" si="144"/>
        <v>-0.01107346085</v>
      </c>
      <c r="AF73" s="4">
        <f t="shared" si="144"/>
        <v>0.03515339995</v>
      </c>
      <c r="AG73" s="4">
        <f t="shared" si="144"/>
        <v>0.06254553763</v>
      </c>
      <c r="AH73" s="4">
        <f t="shared" si="144"/>
        <v>-0.01708199526</v>
      </c>
      <c r="AI73" s="4">
        <f t="shared" si="144"/>
        <v>0.009832617558</v>
      </c>
      <c r="AJ73" s="4">
        <f t="shared" si="144"/>
        <v>-0.02031668509</v>
      </c>
      <c r="AK73" s="4">
        <f t="shared" si="144"/>
        <v>-0.01423021285</v>
      </c>
      <c r="AL73" s="4">
        <f t="shared" si="144"/>
        <v>-0.0096664273</v>
      </c>
      <c r="AM73" s="8"/>
      <c r="AN73" s="17">
        <f t="shared" ref="AN73:AW73" si="145">(AC72 * (1 + N73)) / (SUMPRODUCT($AC72:$AL72, $N73:$W73) + 1)</f>
        <v>-0.03575189031</v>
      </c>
      <c r="AO73" s="17">
        <f t="shared" si="145"/>
        <v>-0.006672503058</v>
      </c>
      <c r="AP73" s="17">
        <f t="shared" si="145"/>
        <v>-0.02172335554</v>
      </c>
      <c r="AQ73" s="17">
        <f t="shared" si="145"/>
        <v>0.0008981698085</v>
      </c>
      <c r="AR73" s="17">
        <f t="shared" si="145"/>
        <v>0.03365127889</v>
      </c>
      <c r="AS73" s="17">
        <f t="shared" si="145"/>
        <v>0.06668889044</v>
      </c>
      <c r="AT73" s="17">
        <f t="shared" si="145"/>
        <v>-0.03204756171</v>
      </c>
      <c r="AU73" s="17">
        <f t="shared" si="145"/>
        <v>0.007215750871</v>
      </c>
      <c r="AV73" s="17">
        <f t="shared" si="145"/>
        <v>-0.01750339498</v>
      </c>
      <c r="AW73" s="17">
        <f t="shared" si="145"/>
        <v>0.006957189322</v>
      </c>
      <c r="AX73" s="19"/>
      <c r="AY73" s="20">
        <f t="array" ref="AY73">SUM(ABS(AC73:AL73 - AN73:AW73))
</f>
        <v>0.3562108141</v>
      </c>
      <c r="AZ73" s="19"/>
      <c r="BA73" s="2">
        <v>43434.0</v>
      </c>
      <c r="BB73" s="4">
        <f t="shared" si="7"/>
        <v>0.001715512039</v>
      </c>
      <c r="BC73" s="4">
        <f t="shared" si="8"/>
        <v>1.015149003</v>
      </c>
      <c r="BK73" s="4">
        <f t="shared" si="9"/>
        <v>1.027026535</v>
      </c>
      <c r="BL73" s="4">
        <f t="shared" si="4"/>
        <v>-0.01156497097</v>
      </c>
    </row>
    <row r="74">
      <c r="A74" s="2">
        <v>43465.0</v>
      </c>
      <c r="B74" s="4">
        <f>0.2*vlookup($A74, 'Idiosyncratic Volatility'!$BE$84:$BO$660, 2)+0.2*vlookup($A74, Value!$AZ$3:$BJ$134, 2)+0.2*vlookup($A74, Monthly_mean!$AZ$3:$BJ$134, 2)+0.2*vlookup($A74, MaxDD!$AZ$3:$BJ$134, 2)+0.2*vlookup($A74, 'CDaR Factor Calculation'!$AY$3:$BI$135, 2)</f>
        <v>-0.02223756461</v>
      </c>
      <c r="C74" s="4">
        <f>0.2*vlookup($A74, 'Idiosyncratic Volatility'!$BE$84:$BO$660, column())+0.2*vlookup($A74, Value!$AZ$3:$BJ$134, column())+0.2*vlookup($A74, Monthly_mean!$AZ$3:$BJ$134, column())+0.2*vlookup($A74, MaxDD!$AZ$3:$BJ$134, column())+0.2*vlookup($A74, 'CDaR Factor Calculation'!$AY$3:$BI$135, column())</f>
        <v>-0.001684535876</v>
      </c>
      <c r="D74" s="4">
        <f>0.2*vlookup($A74, 'Idiosyncratic Volatility'!$BE$84:$BO$660, column())+0.2*vlookup($A74, Value!$AZ$3:$BJ$134, column())+0.2*vlookup($A74, Monthly_mean!$AZ$3:$BJ$134, column())+0.2*vlookup($A74, MaxDD!$AZ$3:$BJ$134, column())+0.2*vlookup($A74, 'CDaR Factor Calculation'!$AY$3:$BI$135, column())</f>
        <v>-0.01803665015</v>
      </c>
      <c r="E74" s="4">
        <f>0.2*vlookup($A74, 'Idiosyncratic Volatility'!$BE$84:$BO$660, column())+0.2*vlookup($A74, Value!$AZ$3:$BJ$134, column())+0.2*vlookup($A74, Monthly_mean!$AZ$3:$BJ$134, column())+0.2*vlookup($A74, MaxDD!$AZ$3:$BJ$134, column())+0.2*vlookup($A74, 'CDaR Factor Calculation'!$AY$3:$BI$135, column())</f>
        <v>0.004056295909</v>
      </c>
      <c r="F74" s="4">
        <f>0.2*vlookup($A74, 'Idiosyncratic Volatility'!$BE$84:$BO$660, column())+0.2*vlookup($A74, Value!$AZ$3:$BJ$134, column())+0.2*vlookup($A74, Monthly_mean!$AZ$3:$BJ$134, column())+0.2*vlookup($A74, MaxDD!$AZ$3:$BJ$134, column())+0.2*vlookup($A74, 'CDaR Factor Calculation'!$AY$3:$BI$135, column())</f>
        <v>0.0140573987</v>
      </c>
      <c r="G74" s="4">
        <f>0.2*vlookup($A74, 'Idiosyncratic Volatility'!$BE$84:$BO$660, column())+0.2*vlookup($A74, Value!$AZ$3:$BJ$134, column())+0.2*vlookup($A74, Monthly_mean!$AZ$3:$BJ$134, column())+0.2*vlookup($A74, MaxDD!$AZ$3:$BJ$134, column())+0.2*vlookup($A74, 'CDaR Factor Calculation'!$AY$3:$BI$135, column())</f>
        <v>0.02377162953</v>
      </c>
      <c r="H74" s="4">
        <f>0.2*vlookup($A74, 'Idiosyncratic Volatility'!$BE$84:$BO$660, column())+0.2*vlookup($A74, Value!$AZ$3:$BJ$134, column())+0.2*vlookup($A74, Monthly_mean!$AZ$3:$BJ$134, column())+0.2*vlookup($A74, MaxDD!$AZ$3:$BJ$134, column())+0.2*vlookup($A74, 'CDaR Factor Calculation'!$AY$3:$BI$135, column())</f>
        <v>-0.009750558881</v>
      </c>
      <c r="I74" s="4">
        <f>0.2*vlookup($A74, 'Idiosyncratic Volatility'!$BE$84:$BO$660, column())+0.2*vlookup($A74, Value!$AZ$3:$BJ$134, column())+0.2*vlookup($A74, Monthly_mean!$AZ$3:$BJ$134, column())+0.2*vlookup($A74, MaxDD!$AZ$3:$BJ$134, column())+0.2*vlookup($A74, 'CDaR Factor Calculation'!$AY$3:$BI$135, column())</f>
        <v>0.007036025038</v>
      </c>
      <c r="J74" s="4">
        <f>0.2*vlookup($A74, 'Idiosyncratic Volatility'!$BE$84:$BO$660, column())+0.2*vlookup($A74, Value!$AZ$3:$BJ$134, column())+0.2*vlookup($A74, Monthly_mean!$AZ$3:$BJ$134, column())+0.2*vlookup($A74, MaxDD!$AZ$3:$BJ$134, column())+0.2*vlookup($A74, 'CDaR Factor Calculation'!$AY$3:$BI$135, column())</f>
        <v>-0.006624757419</v>
      </c>
      <c r="K74" s="4">
        <f>0.2*vlookup($A74, 'Idiosyncratic Volatility'!$BE$84:$BO$660, column())+0.2*vlookup($A74, Value!$AZ$3:$BJ$134, column())+0.2*vlookup($A74, Monthly_mean!$AZ$3:$BJ$134, column())+0.2*vlookup($A74, MaxDD!$AZ$3:$BJ$134, column())+0.2*vlookup($A74, 'CDaR Factor Calculation'!$AY$3:$BI$135, column())</f>
        <v>0.00941271796</v>
      </c>
      <c r="L74" s="8"/>
      <c r="M74" s="2">
        <v>43465.0</v>
      </c>
      <c r="N74" s="7">
        <v>0.0037</v>
      </c>
      <c r="O74" s="7">
        <v>-0.0584</v>
      </c>
      <c r="P74" s="7">
        <v>-0.0548</v>
      </c>
      <c r="Q74" s="7">
        <v>-0.0666</v>
      </c>
      <c r="R74" s="7">
        <v>-0.0436</v>
      </c>
      <c r="S74" s="7">
        <v>-0.0981</v>
      </c>
      <c r="T74" s="7">
        <v>-0.0693</v>
      </c>
      <c r="U74" s="7">
        <v>-0.0471</v>
      </c>
      <c r="V74" s="7">
        <v>-0.0361</v>
      </c>
      <c r="W74" s="7">
        <v>-0.0905</v>
      </c>
      <c r="X74" s="8"/>
      <c r="Z74" s="4">
        <f t="array" ref="Z74">SQRT(MMULT(MMULT(B74:K74,MMULT(TRANSPOSE(ER!B554:K589-ER!M589:V589),ER!B554:K589-ER!M589:V589)/3),TRANSPOSE(B74:K74)))</f>
        <v>0.004356474737</v>
      </c>
      <c r="AA74" s="8"/>
      <c r="AB74" s="2">
        <v>43465.0</v>
      </c>
      <c r="AC74" s="4">
        <f t="shared" ref="AC74:AL74" si="146">B74*0.01/$Z74</f>
        <v>-0.0510448607</v>
      </c>
      <c r="AD74" s="4">
        <f t="shared" si="146"/>
        <v>-0.003866740833</v>
      </c>
      <c r="AE74" s="4">
        <f t="shared" si="146"/>
        <v>-0.04140193904</v>
      </c>
      <c r="AF74" s="4">
        <f t="shared" si="146"/>
        <v>0.009310959327</v>
      </c>
      <c r="AG74" s="4">
        <f t="shared" si="146"/>
        <v>0.03226783017</v>
      </c>
      <c r="AH74" s="4">
        <f t="shared" si="146"/>
        <v>0.0545662054</v>
      </c>
      <c r="AI74" s="4">
        <f t="shared" si="146"/>
        <v>-0.02238176385</v>
      </c>
      <c r="AJ74" s="4">
        <f t="shared" si="146"/>
        <v>0.01615073072</v>
      </c>
      <c r="AK74" s="4">
        <f t="shared" si="146"/>
        <v>-0.01520669307</v>
      </c>
      <c r="AL74" s="4">
        <f t="shared" si="146"/>
        <v>0.02160627233</v>
      </c>
      <c r="AM74" s="8"/>
      <c r="AN74" s="17">
        <f t="shared" ref="AN74:AW74" si="147">(AC73 * (1 + N74)) / (SUMPRODUCT($AC73:$AL73, $N74:$W74) + 1)</f>
        <v>0.02257525553</v>
      </c>
      <c r="AO74" s="17">
        <f t="shared" si="147"/>
        <v>-0.05421073965</v>
      </c>
      <c r="AP74" s="17">
        <f t="shared" si="147"/>
        <v>-0.01044228458</v>
      </c>
      <c r="AQ74" s="17">
        <f t="shared" si="147"/>
        <v>0.03273584601</v>
      </c>
      <c r="AR74" s="17">
        <f t="shared" si="147"/>
        <v>0.05967938441</v>
      </c>
      <c r="AS74" s="17">
        <f t="shared" si="147"/>
        <v>-0.0153704089</v>
      </c>
      <c r="AT74" s="17">
        <f t="shared" si="147"/>
        <v>0.009129926867</v>
      </c>
      <c r="AU74" s="17">
        <f t="shared" si="147"/>
        <v>-0.01931472875</v>
      </c>
      <c r="AV74" s="17">
        <f t="shared" si="147"/>
        <v>-0.01368459075</v>
      </c>
      <c r="AW74" s="17">
        <f t="shared" si="147"/>
        <v>-0.008771161947</v>
      </c>
      <c r="AX74" s="19"/>
      <c r="AY74" s="20">
        <f t="array" ref="AY74">SUM(ABS(AC74:AL74 - AN74:AW74))
</f>
        <v>0.3745735115</v>
      </c>
      <c r="AZ74" s="19"/>
      <c r="BA74" s="2">
        <v>43465.0</v>
      </c>
      <c r="BB74" s="4">
        <f t="shared" si="7"/>
        <v>0.00233192385</v>
      </c>
      <c r="BC74" s="4">
        <f t="shared" si="8"/>
        <v>1.017516253</v>
      </c>
      <c r="BK74" s="4">
        <f t="shared" si="9"/>
        <v>1.027026535</v>
      </c>
      <c r="BL74" s="4">
        <f t="shared" si="4"/>
        <v>-0.00926001575</v>
      </c>
    </row>
    <row r="75">
      <c r="A75" s="2">
        <v>43496.0</v>
      </c>
      <c r="B75" s="4">
        <f>0.2*vlookup($A75, 'Idiosyncratic Volatility'!$BE$84:$BO$660, 2)+0.2*vlookup($A75, Value!$AZ$3:$BJ$134, 2)+0.2*vlookup($A75, Monthly_mean!$AZ$3:$BJ$134, 2)+0.2*vlookup($A75, MaxDD!$AZ$3:$BJ$134, 2)+0.2*vlookup($A75, 'CDaR Factor Calculation'!$AY$3:$BI$135, 2)</f>
        <v>-0.006302027205</v>
      </c>
      <c r="C75" s="4">
        <f>0.2*vlookup($A75, 'Idiosyncratic Volatility'!$BE$84:$BO$660, column())+0.2*vlookup($A75, Value!$AZ$3:$BJ$134, column())+0.2*vlookup($A75, Monthly_mean!$AZ$3:$BJ$134, column())+0.2*vlookup($A75, MaxDD!$AZ$3:$BJ$134, column())+0.2*vlookup($A75, 'CDaR Factor Calculation'!$AY$3:$BI$135, column())</f>
        <v>-0.01389902665</v>
      </c>
      <c r="D75" s="4">
        <f>0.2*vlookup($A75, 'Idiosyncratic Volatility'!$BE$84:$BO$660, column())+0.2*vlookup($A75, Value!$AZ$3:$BJ$134, column())+0.2*vlookup($A75, Monthly_mean!$AZ$3:$BJ$134, column())+0.2*vlookup($A75, MaxDD!$AZ$3:$BJ$134, column())+0.2*vlookup($A75, 'CDaR Factor Calculation'!$AY$3:$BI$135, column())</f>
        <v>-0.01920064861</v>
      </c>
      <c r="E75" s="4">
        <f>0.2*vlookup($A75, 'Idiosyncratic Volatility'!$BE$84:$BO$660, column())+0.2*vlookup($A75, Value!$AZ$3:$BJ$134, column())+0.2*vlookup($A75, Monthly_mean!$AZ$3:$BJ$134, column())+0.2*vlookup($A75, MaxDD!$AZ$3:$BJ$134, column())+0.2*vlookup($A75, 'CDaR Factor Calculation'!$AY$3:$BI$135, column())</f>
        <v>0.007129354782</v>
      </c>
      <c r="F75" s="4">
        <f>0.2*vlookup($A75, 'Idiosyncratic Volatility'!$BE$84:$BO$660, column())+0.2*vlookup($A75, Value!$AZ$3:$BJ$134, column())+0.2*vlookup($A75, Monthly_mean!$AZ$3:$BJ$134, column())+0.2*vlookup($A75, MaxDD!$AZ$3:$BJ$134, column())+0.2*vlookup($A75, 'CDaR Factor Calculation'!$AY$3:$BI$135, column())</f>
        <v>0.02798204199</v>
      </c>
      <c r="G75" s="4">
        <f>0.2*vlookup($A75, 'Idiosyncratic Volatility'!$BE$84:$BO$660, column())+0.2*vlookup($A75, Value!$AZ$3:$BJ$134, column())+0.2*vlookup($A75, Monthly_mean!$AZ$3:$BJ$134, column())+0.2*vlookup($A75, MaxDD!$AZ$3:$BJ$134, column())+0.2*vlookup($A75, 'CDaR Factor Calculation'!$AY$3:$BI$135, column())</f>
        <v>0.02210605545</v>
      </c>
      <c r="H75" s="4">
        <f>0.2*vlookup($A75, 'Idiosyncratic Volatility'!$BE$84:$BO$660, column())+0.2*vlookup($A75, Value!$AZ$3:$BJ$134, column())+0.2*vlookup($A75, Monthly_mean!$AZ$3:$BJ$134, column())+0.2*vlookup($A75, MaxDD!$AZ$3:$BJ$134, column())+0.2*vlookup($A75, 'CDaR Factor Calculation'!$AY$3:$BI$135, column())</f>
        <v>-0.02238440149</v>
      </c>
      <c r="I75" s="4">
        <f>0.2*vlookup($A75, 'Idiosyncratic Volatility'!$BE$84:$BO$660, column())+0.2*vlookup($A75, Value!$AZ$3:$BJ$134, column())+0.2*vlookup($A75, Monthly_mean!$AZ$3:$BJ$134, column())+0.2*vlookup($A75, MaxDD!$AZ$3:$BJ$134, column())+0.2*vlookup($A75, 'CDaR Factor Calculation'!$AY$3:$BI$135, column())</f>
        <v>0.005456990145</v>
      </c>
      <c r="J75" s="4">
        <f>0.2*vlookup($A75, 'Idiosyncratic Volatility'!$BE$84:$BO$660, column())+0.2*vlookup($A75, Value!$AZ$3:$BJ$134, column())+0.2*vlookup($A75, Monthly_mean!$AZ$3:$BJ$134, column())+0.2*vlookup($A75, MaxDD!$AZ$3:$BJ$134, column())+0.2*vlookup($A75, 'CDaR Factor Calculation'!$AY$3:$BI$135, column())</f>
        <v>0.01850858615</v>
      </c>
      <c r="K75" s="4">
        <f>0.2*vlookup($A75, 'Idiosyncratic Volatility'!$BE$84:$BO$660, column())+0.2*vlookup($A75, Value!$AZ$3:$BJ$134, column())+0.2*vlookup($A75, Monthly_mean!$AZ$3:$BJ$134, column())+0.2*vlookup($A75, MaxDD!$AZ$3:$BJ$134, column())+0.2*vlookup($A75, 'CDaR Factor Calculation'!$AY$3:$BI$135, column())</f>
        <v>-0.01939692436</v>
      </c>
      <c r="L75" s="8"/>
      <c r="M75" s="2">
        <v>43496.0</v>
      </c>
      <c r="N75" s="7">
        <v>0.0351</v>
      </c>
      <c r="O75" s="7">
        <v>0.0869</v>
      </c>
      <c r="P75" s="7">
        <v>0.0545</v>
      </c>
      <c r="Q75" s="7">
        <v>0.0623</v>
      </c>
      <c r="R75" s="7">
        <v>0.0814</v>
      </c>
      <c r="S75" s="7">
        <v>0.0525</v>
      </c>
      <c r="T75" s="7">
        <v>0.069</v>
      </c>
      <c r="U75" s="7">
        <v>0.0615</v>
      </c>
      <c r="V75" s="7">
        <v>0.0368</v>
      </c>
      <c r="W75" s="7">
        <v>0.0818</v>
      </c>
      <c r="X75" s="8"/>
      <c r="Z75" s="4">
        <f t="array" ref="Z75">SQRT(MMULT(MMULT(B75:K75,MMULT(TRANSPOSE(ER!B555:K590-ER!M590:V590),ER!B555:K590-ER!M590:V590)/3),TRANSPOSE(B75:K75)))</f>
        <v>0.005376263106</v>
      </c>
      <c r="AA75" s="8"/>
      <c r="AB75" s="2">
        <v>43496.0</v>
      </c>
      <c r="AC75" s="4">
        <f t="shared" ref="AC75:AL75" si="148">B75*0.01/$Z75</f>
        <v>-0.01172194716</v>
      </c>
      <c r="AD75" s="4">
        <f t="shared" si="148"/>
        <v>-0.02585257896</v>
      </c>
      <c r="AE75" s="4">
        <f t="shared" si="148"/>
        <v>-0.03571374435</v>
      </c>
      <c r="AF75" s="4">
        <f t="shared" si="148"/>
        <v>0.01326079963</v>
      </c>
      <c r="AG75" s="4">
        <f t="shared" si="148"/>
        <v>0.05204738206</v>
      </c>
      <c r="AH75" s="4">
        <f t="shared" si="148"/>
        <v>0.04111788247</v>
      </c>
      <c r="AI75" s="4">
        <f t="shared" si="148"/>
        <v>-0.0416356139</v>
      </c>
      <c r="AJ75" s="4">
        <f t="shared" si="148"/>
        <v>0.01015015455</v>
      </c>
      <c r="AK75" s="4">
        <f t="shared" si="148"/>
        <v>0.03442648878</v>
      </c>
      <c r="AL75" s="4">
        <f t="shared" si="148"/>
        <v>-0.03607882274</v>
      </c>
      <c r="AM75" s="8"/>
      <c r="AN75" s="17">
        <f t="shared" ref="AN75:AW75" si="149">(AC74 * (1 + N75)) / (SUMPRODUCT($AC74:$AL74, $N75:$W75) + 1)</f>
        <v>-0.05271297531</v>
      </c>
      <c r="AO75" s="17">
        <f t="shared" si="149"/>
        <v>-0.004192932316</v>
      </c>
      <c r="AP75" s="17">
        <f t="shared" si="149"/>
        <v>-0.04355624822</v>
      </c>
      <c r="AQ75" s="17">
        <f t="shared" si="149"/>
        <v>0.009867901585</v>
      </c>
      <c r="AR75" s="17">
        <f t="shared" si="149"/>
        <v>0.03481282976</v>
      </c>
      <c r="AS75" s="17">
        <f t="shared" si="149"/>
        <v>0.05729662703</v>
      </c>
      <c r="AT75" s="17">
        <f t="shared" si="149"/>
        <v>-0.02387015356</v>
      </c>
      <c r="AU75" s="17">
        <f t="shared" si="149"/>
        <v>0.01710390885</v>
      </c>
      <c r="AV75" s="17">
        <f t="shared" si="149"/>
        <v>-0.01572942936</v>
      </c>
      <c r="AW75" s="17">
        <f t="shared" si="149"/>
        <v>0.02331900532</v>
      </c>
      <c r="AX75" s="19"/>
      <c r="AY75" s="20">
        <f t="array" ref="AY75">SUM(ABS(AC75:AL75 - AN75:AW75))
</f>
        <v>0.2415723344</v>
      </c>
      <c r="AZ75" s="19"/>
      <c r="BA75" s="2">
        <v>43496.0</v>
      </c>
      <c r="BB75" s="4">
        <f t="shared" si="7"/>
        <v>0.002344014864</v>
      </c>
      <c r="BC75" s="4">
        <f t="shared" si="8"/>
        <v>1.019901326</v>
      </c>
      <c r="BK75" s="4">
        <f t="shared" si="9"/>
        <v>1.027026535</v>
      </c>
      <c r="BL75" s="4">
        <f t="shared" si="4"/>
        <v>-0.0069377065</v>
      </c>
    </row>
    <row r="76">
      <c r="A76" s="2">
        <v>43524.0</v>
      </c>
      <c r="B76" s="4">
        <f>0.2*vlookup($A76, 'Idiosyncratic Volatility'!$BE$84:$BO$660, 2)+0.2*vlookup($A76, Value!$AZ$3:$BJ$134, 2)+0.2*vlookup($A76, Monthly_mean!$AZ$3:$BJ$134, 2)+0.2*vlookup($A76, MaxDD!$AZ$3:$BJ$134, 2)+0.2*vlookup($A76, 'CDaR Factor Calculation'!$AY$3:$BI$135, 2)</f>
        <v>-0.03718550053</v>
      </c>
      <c r="C76" s="4">
        <f>0.2*vlookup($A76, 'Idiosyncratic Volatility'!$BE$84:$BO$660, column())+0.2*vlookup($A76, Value!$AZ$3:$BJ$134, column())+0.2*vlookup($A76, Monthly_mean!$AZ$3:$BJ$134, column())+0.2*vlookup($A76, MaxDD!$AZ$3:$BJ$134, column())+0.2*vlookup($A76, 'CDaR Factor Calculation'!$AY$3:$BI$135, column())</f>
        <v>-0.02269508698</v>
      </c>
      <c r="D76" s="4">
        <f>0.2*vlookup($A76, 'Idiosyncratic Volatility'!$BE$84:$BO$660, column())+0.2*vlookup($A76, Value!$AZ$3:$BJ$134, column())+0.2*vlookup($A76, Monthly_mean!$AZ$3:$BJ$134, column())+0.2*vlookup($A76, MaxDD!$AZ$3:$BJ$134, column())+0.2*vlookup($A76, 'CDaR Factor Calculation'!$AY$3:$BI$135, column())</f>
        <v>-0.003765488234</v>
      </c>
      <c r="E76" s="4">
        <f>0.2*vlookup($A76, 'Idiosyncratic Volatility'!$BE$84:$BO$660, column())+0.2*vlookup($A76, Value!$AZ$3:$BJ$134, column())+0.2*vlookup($A76, Monthly_mean!$AZ$3:$BJ$134, column())+0.2*vlookup($A76, MaxDD!$AZ$3:$BJ$134, column())+0.2*vlookup($A76, 'CDaR Factor Calculation'!$AY$3:$BI$135, column())</f>
        <v>0.03138730829</v>
      </c>
      <c r="F76" s="4">
        <f>0.2*vlookup($A76, 'Idiosyncratic Volatility'!$BE$84:$BO$660, column())+0.2*vlookup($A76, Value!$AZ$3:$BJ$134, column())+0.2*vlookup($A76, Monthly_mean!$AZ$3:$BJ$134, column())+0.2*vlookup($A76, MaxDD!$AZ$3:$BJ$134, column())+0.2*vlookup($A76, 'CDaR Factor Calculation'!$AY$3:$BI$135, column())</f>
        <v>0.02751006122</v>
      </c>
      <c r="G76" s="4">
        <f>0.2*vlookup($A76, 'Idiosyncratic Volatility'!$BE$84:$BO$660, column())+0.2*vlookup($A76, Value!$AZ$3:$BJ$134, column())+0.2*vlookup($A76, Monthly_mean!$AZ$3:$BJ$134, column())+0.2*vlookup($A76, MaxDD!$AZ$3:$BJ$134, column())+0.2*vlookup($A76, 'CDaR Factor Calculation'!$AY$3:$BI$135, column())</f>
        <v>0.01375327369</v>
      </c>
      <c r="H76" s="4">
        <f>0.2*vlookup($A76, 'Idiosyncratic Volatility'!$BE$84:$BO$660, column())+0.2*vlookup($A76, Value!$AZ$3:$BJ$134, column())+0.2*vlookup($A76, Monthly_mean!$AZ$3:$BJ$134, column())+0.2*vlookup($A76, MaxDD!$AZ$3:$BJ$134, column())+0.2*vlookup($A76, 'CDaR Factor Calculation'!$AY$3:$BI$135, column())</f>
        <v>-0.01228016166</v>
      </c>
      <c r="I76" s="4">
        <f>0.2*vlookup($A76, 'Idiosyncratic Volatility'!$BE$84:$BO$660, column())+0.2*vlookup($A76, Value!$AZ$3:$BJ$134, column())+0.2*vlookup($A76, Monthly_mean!$AZ$3:$BJ$134, column())+0.2*vlookup($A76, MaxDD!$AZ$3:$BJ$134, column())+0.2*vlookup($A76, 'CDaR Factor Calculation'!$AY$3:$BI$135, column())</f>
        <v>0.03101097617</v>
      </c>
      <c r="J76" s="4">
        <f>0.2*vlookup($A76, 'Idiosyncratic Volatility'!$BE$84:$BO$660, column())+0.2*vlookup($A76, Value!$AZ$3:$BJ$134, column())+0.2*vlookup($A76, Monthly_mean!$AZ$3:$BJ$134, column())+0.2*vlookup($A76, MaxDD!$AZ$3:$BJ$134, column())+0.2*vlookup($A76, 'CDaR Factor Calculation'!$AY$3:$BI$135, column())</f>
        <v>-0.004917660308</v>
      </c>
      <c r="K76" s="4">
        <f>0.2*vlookup($A76, 'Idiosyncratic Volatility'!$BE$84:$BO$660, column())+0.2*vlookup($A76, Value!$AZ$3:$BJ$134, column())+0.2*vlookup($A76, Monthly_mean!$AZ$3:$BJ$134, column())+0.2*vlookup($A76, MaxDD!$AZ$3:$BJ$134, column())+0.2*vlookup($A76, 'CDaR Factor Calculation'!$AY$3:$BI$135, column())</f>
        <v>-0.02281772144</v>
      </c>
      <c r="L76" s="8"/>
      <c r="M76" s="2">
        <v>43524.0</v>
      </c>
      <c r="N76" s="7">
        <v>0.0593</v>
      </c>
      <c r="O76" s="7">
        <v>0.0306</v>
      </c>
      <c r="P76" s="7">
        <v>0.0494</v>
      </c>
      <c r="Q76" s="7">
        <v>0.0252</v>
      </c>
      <c r="R76" s="7">
        <v>0.0422</v>
      </c>
      <c r="S76" s="7">
        <v>0.0226</v>
      </c>
      <c r="T76" s="7">
        <v>0.0542</v>
      </c>
      <c r="U76" s="7">
        <v>0.0285</v>
      </c>
      <c r="V76" s="7">
        <v>0.0225</v>
      </c>
      <c r="W76" s="7">
        <v>0.0328</v>
      </c>
      <c r="X76" s="8"/>
      <c r="Z76" s="4">
        <f t="array" ref="Z76">SQRT(MMULT(MMULT(B76:K76,MMULT(TRANSPOSE(ER!B556:K591-ER!M591:V591),ER!B556:K591-ER!M591:V591)/3),TRANSPOSE(B76:K76)))</f>
        <v>0.009593930959</v>
      </c>
      <c r="AA76" s="8"/>
      <c r="AB76" s="2">
        <v>43524.0</v>
      </c>
      <c r="AC76" s="4">
        <f t="shared" ref="AC76:AL76" si="150">B76*0.01/$Z76</f>
        <v>-0.03875939976</v>
      </c>
      <c r="AD76" s="4">
        <f t="shared" si="150"/>
        <v>-0.02365567053</v>
      </c>
      <c r="AE76" s="4">
        <f t="shared" si="150"/>
        <v>-0.003924864844</v>
      </c>
      <c r="AF76" s="4">
        <f t="shared" si="150"/>
        <v>0.03271579546</v>
      </c>
      <c r="AG76" s="4">
        <f t="shared" si="150"/>
        <v>0.02867444151</v>
      </c>
      <c r="AH76" s="4">
        <f t="shared" si="150"/>
        <v>0.01433538947</v>
      </c>
      <c r="AI76" s="4">
        <f t="shared" si="150"/>
        <v>-0.01279992707</v>
      </c>
      <c r="AJ76" s="4">
        <f t="shared" si="150"/>
        <v>0.03232353485</v>
      </c>
      <c r="AK76" s="4">
        <f t="shared" si="150"/>
        <v>-0.005125803312</v>
      </c>
      <c r="AL76" s="4">
        <f t="shared" si="150"/>
        <v>-0.02378349557</v>
      </c>
      <c r="AM76" s="8"/>
      <c r="AN76" s="17">
        <f t="shared" ref="AN76:AW76" si="151">(AC75 * (1 + N76)) / (SUMPRODUCT($AC75:$AL75, $N76:$W76) + 1)</f>
        <v>-0.01244402213</v>
      </c>
      <c r="AO76" s="17">
        <f t="shared" si="151"/>
        <v>-0.02670152431</v>
      </c>
      <c r="AP76" s="17">
        <f t="shared" si="151"/>
        <v>-0.03755938639</v>
      </c>
      <c r="AQ76" s="17">
        <f t="shared" si="151"/>
        <v>0.01362449311</v>
      </c>
      <c r="AR76" s="17">
        <f t="shared" si="151"/>
        <v>0.05436157135</v>
      </c>
      <c r="AS76" s="17">
        <f t="shared" si="151"/>
        <v>0.04213845152</v>
      </c>
      <c r="AT76" s="17">
        <f t="shared" si="151"/>
        <v>-0.04398757574</v>
      </c>
      <c r="AU76" s="17">
        <f t="shared" si="151"/>
        <v>0.01046210307</v>
      </c>
      <c r="AV76" s="17">
        <f t="shared" si="151"/>
        <v>0.03527752354</v>
      </c>
      <c r="AW76" s="17">
        <f t="shared" si="151"/>
        <v>-0.0373431226</v>
      </c>
      <c r="AX76" s="19"/>
      <c r="AY76" s="20">
        <f t="array" ref="AY76">SUM(ABS(AC76:AL76 - AN76:AW76))
</f>
        <v>0.2425892815</v>
      </c>
      <c r="AZ76" s="19"/>
      <c r="BA76" s="2">
        <v>43524.0</v>
      </c>
      <c r="BB76" s="4">
        <f t="shared" si="7"/>
        <v>-0.002166783793</v>
      </c>
      <c r="BC76" s="4">
        <f t="shared" si="8"/>
        <v>1.017691421</v>
      </c>
      <c r="BK76" s="4">
        <f t="shared" si="9"/>
        <v>1.027026535</v>
      </c>
      <c r="BL76" s="4">
        <f t="shared" si="4"/>
        <v>-0.009089457784</v>
      </c>
    </row>
    <row r="77">
      <c r="A77" s="2">
        <v>43555.0</v>
      </c>
      <c r="B77" s="4">
        <f>0.2*vlookup($A77, 'Idiosyncratic Volatility'!$BE$84:$BO$660, 2)+0.2*vlookup($A77, Value!$AZ$3:$BJ$134, 2)+0.2*vlookup($A77, Monthly_mean!$AZ$3:$BJ$134, 2)+0.2*vlookup($A77, MaxDD!$AZ$3:$BJ$134, 2)+0.2*vlookup($A77, 'CDaR Factor Calculation'!$AY$3:$BI$135, 2)</f>
        <v>-0.03488780814</v>
      </c>
      <c r="C77" s="4">
        <f>0.2*vlookup($A77, 'Idiosyncratic Volatility'!$BE$84:$BO$660, column())+0.2*vlookup($A77, Value!$AZ$3:$BJ$134, column())+0.2*vlookup($A77, Monthly_mean!$AZ$3:$BJ$134, column())+0.2*vlookup($A77, MaxDD!$AZ$3:$BJ$134, column())+0.2*vlookup($A77, 'CDaR Factor Calculation'!$AY$3:$BI$135, column())</f>
        <v>-0.0250453147</v>
      </c>
      <c r="D77" s="4">
        <f>0.2*vlookup($A77, 'Idiosyncratic Volatility'!$BE$84:$BO$660, column())+0.2*vlookup($A77, Value!$AZ$3:$BJ$134, column())+0.2*vlookup($A77, Monthly_mean!$AZ$3:$BJ$134, column())+0.2*vlookup($A77, MaxDD!$AZ$3:$BJ$134, column())+0.2*vlookup($A77, 'CDaR Factor Calculation'!$AY$3:$BI$135, column())</f>
        <v>-0.007819728374</v>
      </c>
      <c r="E77" s="10">
        <f>0.2*vlookup($A77, 'Idiosyncratic Volatility'!$BE$84:$BO$660, column())+0.2*vlookup($A77, Value!$AZ$3:$BJ$134, column())+0.2*vlookup($A77, Monthly_mean!$AZ$3:$BJ$134, column())+0.2*vlookup($A77, MaxDD!$AZ$3:$BJ$134, column())+0.2*vlookup($A77, 'CDaR Factor Calculation'!$AY$3:$BI$135, column())</f>
        <v>0.02569991059</v>
      </c>
      <c r="F77" s="4">
        <f>0.2*vlookup($A77, 'Idiosyncratic Volatility'!$BE$84:$BO$660, column())+0.2*vlookup($A77, Value!$AZ$3:$BJ$134, column())+0.2*vlookup($A77, Monthly_mean!$AZ$3:$BJ$134, column())+0.2*vlookup($A77, MaxDD!$AZ$3:$BJ$134, column())+0.2*vlookup($A77, 'CDaR Factor Calculation'!$AY$3:$BI$135, column())</f>
        <v>0.01026041989</v>
      </c>
      <c r="G77" s="4">
        <f>0.2*vlookup($A77, 'Idiosyncratic Volatility'!$BE$84:$BO$660, column())+0.2*vlookup($A77, Value!$AZ$3:$BJ$134, column())+0.2*vlookup($A77, Monthly_mean!$AZ$3:$BJ$134, column())+0.2*vlookup($A77, MaxDD!$AZ$3:$BJ$134, column())+0.2*vlookup($A77, 'CDaR Factor Calculation'!$AY$3:$BI$135, column())</f>
        <v>0.02615971199</v>
      </c>
      <c r="H77" s="4">
        <f>0.2*vlookup($A77, 'Idiosyncratic Volatility'!$BE$84:$BO$660, column())+0.2*vlookup($A77, Value!$AZ$3:$BJ$134, column())+0.2*vlookup($A77, Monthly_mean!$AZ$3:$BJ$134, column())+0.2*vlookup($A77, MaxDD!$AZ$3:$BJ$134, column())+0.2*vlookup($A77, 'CDaR Factor Calculation'!$AY$3:$BI$135, column())</f>
        <v>0.000670122218</v>
      </c>
      <c r="I77" s="4">
        <f>0.2*vlookup($A77, 'Idiosyncratic Volatility'!$BE$84:$BO$660, column())+0.2*vlookup($A77, Value!$AZ$3:$BJ$134, column())+0.2*vlookup($A77, Monthly_mean!$AZ$3:$BJ$134, column())+0.2*vlookup($A77, MaxDD!$AZ$3:$BJ$134, column())+0.2*vlookup($A77, 'CDaR Factor Calculation'!$AY$3:$BI$135, column())</f>
        <v>0.03407419499</v>
      </c>
      <c r="J77" s="4">
        <f>0.2*vlookup($A77, 'Idiosyncratic Volatility'!$BE$84:$BO$660, column())+0.2*vlookup($A77, Value!$AZ$3:$BJ$134, column())+0.2*vlookup($A77, Monthly_mean!$AZ$3:$BJ$134, column())+0.2*vlookup($A77, MaxDD!$AZ$3:$BJ$134, column())+0.2*vlookup($A77, 'CDaR Factor Calculation'!$AY$3:$BI$135, column())</f>
        <v>-0.02079323504</v>
      </c>
      <c r="K77" s="4">
        <f>0.2*vlookup($A77, 'Idiosyncratic Volatility'!$BE$84:$BO$660, column())+0.2*vlookup($A77, Value!$AZ$3:$BJ$134, column())+0.2*vlookup($A77, Monthly_mean!$AZ$3:$BJ$134, column())+0.2*vlookup($A77, MaxDD!$AZ$3:$BJ$134, column())+0.2*vlookup($A77, 'CDaR Factor Calculation'!$AY$3:$BI$135, column())</f>
        <v>-0.008318273142</v>
      </c>
      <c r="L77" s="8"/>
      <c r="M77" s="2">
        <v>43555.0</v>
      </c>
      <c r="N77" s="7">
        <v>0.0069</v>
      </c>
      <c r="O77" s="7">
        <v>0.0075</v>
      </c>
      <c r="P77" s="7">
        <v>0.0185</v>
      </c>
      <c r="Q77" s="7">
        <v>-5.0E-4</v>
      </c>
      <c r="R77" s="7">
        <v>0.0348</v>
      </c>
      <c r="S77" s="7">
        <v>0.0015</v>
      </c>
      <c r="T77" s="7">
        <v>0.0241</v>
      </c>
      <c r="U77" s="7">
        <v>-0.0023</v>
      </c>
      <c r="V77" s="7">
        <v>0.0315</v>
      </c>
      <c r="W77" s="7">
        <v>0.0181</v>
      </c>
      <c r="X77" s="8"/>
      <c r="Z77" s="4">
        <f t="array" ref="Z77">SQRT(MMULT(MMULT(B77:K77,MMULT(TRANSPOSE(ER!B557:K592-ER!M592:V592),ER!B557:K592-ER!M592:V592)/3),TRANSPOSE(B77:K77)))</f>
        <v>0.008419553605</v>
      </c>
      <c r="AA77" s="8"/>
      <c r="AB77" s="2">
        <v>43555.0</v>
      </c>
      <c r="AC77" s="4">
        <f t="shared" ref="AC77:AL77" si="152">B77*0.01/$Z77</f>
        <v>-0.04143664828</v>
      </c>
      <c r="AD77" s="4">
        <f t="shared" si="152"/>
        <v>-0.02974660638</v>
      </c>
      <c r="AE77" s="4">
        <f t="shared" si="152"/>
        <v>-0.009287580721</v>
      </c>
      <c r="AF77" s="10">
        <f t="shared" si="152"/>
        <v>0.0305240774</v>
      </c>
      <c r="AG77" s="4">
        <f t="shared" si="152"/>
        <v>0.01218641792</v>
      </c>
      <c r="AH77" s="4">
        <f t="shared" si="152"/>
        <v>0.03107018877</v>
      </c>
      <c r="AI77" s="4">
        <f t="shared" si="152"/>
        <v>0.0007959118137</v>
      </c>
      <c r="AJ77" s="4">
        <f t="shared" si="152"/>
        <v>0.04047031065</v>
      </c>
      <c r="AK77" s="4">
        <f t="shared" si="152"/>
        <v>-0.0246963628</v>
      </c>
      <c r="AL77" s="4">
        <f t="shared" si="152"/>
        <v>-0.009879708037</v>
      </c>
      <c r="AM77" s="8"/>
      <c r="AN77" s="17">
        <f t="shared" ref="AN77:AW77" si="153">(AC76 * (1 + N77)) / (SUMPRODUCT($AC76:$AL76, $N77:$W77) + 1)</f>
        <v>-0.0390459416</v>
      </c>
      <c r="AO77" s="17">
        <f t="shared" si="153"/>
        <v>-0.02384475334</v>
      </c>
      <c r="AP77" s="17">
        <f t="shared" si="153"/>
        <v>-0.003999431438</v>
      </c>
      <c r="AQ77" s="17">
        <f t="shared" si="153"/>
        <v>0.03271544254</v>
      </c>
      <c r="AR77" s="17">
        <f t="shared" si="153"/>
        <v>0.02968683542</v>
      </c>
      <c r="AS77" s="17">
        <f t="shared" si="153"/>
        <v>0.01436391965</v>
      </c>
      <c r="AT77" s="17">
        <f t="shared" si="153"/>
        <v>-0.01311482132</v>
      </c>
      <c r="AU77" s="17">
        <f t="shared" si="153"/>
        <v>0.03226497533</v>
      </c>
      <c r="AV77" s="17">
        <f t="shared" si="153"/>
        <v>-0.005289854009</v>
      </c>
      <c r="AW77" s="17">
        <f t="shared" si="153"/>
        <v>-0.02422582855</v>
      </c>
      <c r="AX77" s="19"/>
      <c r="AY77" s="20">
        <f t="array" ref="AY77">SUM(ABS(AC77:AL77 - AN77:AW77))
</f>
        <v>0.1058474585</v>
      </c>
      <c r="AZ77" s="19"/>
      <c r="BA77" s="2">
        <v>43555.0</v>
      </c>
      <c r="BB77" s="4">
        <f t="shared" si="7"/>
        <v>-0.0004892180825</v>
      </c>
      <c r="BC77" s="4">
        <f t="shared" si="8"/>
        <v>1.017193548</v>
      </c>
      <c r="BK77" s="4">
        <f t="shared" si="9"/>
        <v>1.027026535</v>
      </c>
      <c r="BL77" s="4">
        <f t="shared" si="4"/>
        <v>-0.009574229139</v>
      </c>
    </row>
    <row r="78">
      <c r="A78" s="2">
        <v>43585.0</v>
      </c>
      <c r="B78" s="4">
        <f>0.2*vlookup($A78, 'Idiosyncratic Volatility'!$BE$84:$BO$660, 2)+0.2*vlookup($A78, Value!$AZ$3:$BJ$134, 2)+0.2*vlookup($A78, Monthly_mean!$AZ$3:$BJ$134, 2)+0.2*vlookup($A78, MaxDD!$AZ$3:$BJ$134, 2)+0.2*vlookup($A78, 'CDaR Factor Calculation'!$AY$3:$BI$135, 2)</f>
        <v>-0.003269118506</v>
      </c>
      <c r="C78" s="4">
        <f>0.2*vlookup($A78, 'Idiosyncratic Volatility'!$BE$84:$BO$660, column())+0.2*vlookup($A78, Value!$AZ$3:$BJ$134, column())+0.2*vlookup($A78, Monthly_mean!$AZ$3:$BJ$134, column())+0.2*vlookup($A78, MaxDD!$AZ$3:$BJ$134, column())+0.2*vlookup($A78, 'CDaR Factor Calculation'!$AY$3:$BI$135, column())</f>
        <v>-0.01644624797</v>
      </c>
      <c r="D78" s="4">
        <f>0.2*vlookup($A78, 'Idiosyncratic Volatility'!$BE$84:$BO$660, column())+0.2*vlookup($A78, Value!$AZ$3:$BJ$134, column())+0.2*vlookup($A78, Monthly_mean!$AZ$3:$BJ$134, column())+0.2*vlookup($A78, MaxDD!$AZ$3:$BJ$134, column())+0.2*vlookup($A78, 'CDaR Factor Calculation'!$AY$3:$BI$135, column())</f>
        <v>-0.01810484321</v>
      </c>
      <c r="E78" s="4">
        <f>0.2*vlookup($A78, 'Idiosyncratic Volatility'!$BE$84:$BO$660, column())+0.2*vlookup($A78, Value!$AZ$3:$BJ$134, column())+0.2*vlookup($A78, Monthly_mean!$AZ$3:$BJ$134, column())+0.2*vlookup($A78, MaxDD!$AZ$3:$BJ$134, column())+0.2*vlookup($A78, 'CDaR Factor Calculation'!$AY$3:$BI$135, column())</f>
        <v>-0.01249644334</v>
      </c>
      <c r="F78" s="4">
        <f>0.2*vlookup($A78, 'Idiosyncratic Volatility'!$BE$84:$BO$660, column())+0.2*vlookup($A78, Value!$AZ$3:$BJ$134, column())+0.2*vlookup($A78, Monthly_mean!$AZ$3:$BJ$134, column())+0.2*vlookup($A78, MaxDD!$AZ$3:$BJ$134, column())+0.2*vlookup($A78, 'CDaR Factor Calculation'!$AY$3:$BI$135, column())</f>
        <v>0.03915136391</v>
      </c>
      <c r="G78" s="4">
        <f>0.2*vlookup($A78, 'Idiosyncratic Volatility'!$BE$84:$BO$660, column())+0.2*vlookup($A78, Value!$AZ$3:$BJ$134, column())+0.2*vlookup($A78, Monthly_mean!$AZ$3:$BJ$134, column())+0.2*vlookup($A78, MaxDD!$AZ$3:$BJ$134, column())+0.2*vlookup($A78, 'CDaR Factor Calculation'!$AY$3:$BI$135, column())</f>
        <v>0.03213929187</v>
      </c>
      <c r="H78" s="4">
        <f>0.2*vlookup($A78, 'Idiosyncratic Volatility'!$BE$84:$BO$660, column())+0.2*vlookup($A78, Value!$AZ$3:$BJ$134, column())+0.2*vlookup($A78, Monthly_mean!$AZ$3:$BJ$134, column())+0.2*vlookup($A78, MaxDD!$AZ$3:$BJ$134, column())+0.2*vlookup($A78, 'CDaR Factor Calculation'!$AY$3:$BI$135, column())</f>
        <v>-0.01699111122</v>
      </c>
      <c r="I78" s="4">
        <f>0.2*vlookup($A78, 'Idiosyncratic Volatility'!$BE$84:$BO$660, column())+0.2*vlookup($A78, Value!$AZ$3:$BJ$134, column())+0.2*vlookup($A78, Monthly_mean!$AZ$3:$BJ$134, column())+0.2*vlookup($A78, MaxDD!$AZ$3:$BJ$134, column())+0.2*vlookup($A78, 'CDaR Factor Calculation'!$AY$3:$BI$135, column())</f>
        <v>0.03043022678</v>
      </c>
      <c r="J78" s="4">
        <f>0.2*vlookup($A78, 'Idiosyncratic Volatility'!$BE$84:$BO$660, column())+0.2*vlookup($A78, Value!$AZ$3:$BJ$134, column())+0.2*vlookup($A78, Monthly_mean!$AZ$3:$BJ$134, column())+0.2*vlookup($A78, MaxDD!$AZ$3:$BJ$134, column())+0.2*vlookup($A78, 'CDaR Factor Calculation'!$AY$3:$BI$135, column())</f>
        <v>-0.007514322747</v>
      </c>
      <c r="K78" s="4">
        <f>0.2*vlookup($A78, 'Idiosyncratic Volatility'!$BE$84:$BO$660, column())+0.2*vlookup($A78, Value!$AZ$3:$BJ$134, column())+0.2*vlookup($A78, Monthly_mean!$AZ$3:$BJ$134, column())+0.2*vlookup($A78, MaxDD!$AZ$3:$BJ$134, column())+0.2*vlookup($A78, 'CDaR Factor Calculation'!$AY$3:$BI$135, column())</f>
        <v>-0.02689879555</v>
      </c>
      <c r="L78" s="8"/>
      <c r="M78" s="2">
        <v>43585.0</v>
      </c>
      <c r="N78" s="7">
        <v>0.0214</v>
      </c>
      <c r="O78" s="7">
        <v>0.0375</v>
      </c>
      <c r="P78" s="7">
        <v>0.0481</v>
      </c>
      <c r="Q78" s="7">
        <v>0.0705</v>
      </c>
      <c r="R78" s="7">
        <v>0.0228</v>
      </c>
      <c r="S78" s="7">
        <v>0.0202</v>
      </c>
      <c r="T78" s="7">
        <v>0.0593</v>
      </c>
      <c r="U78" s="7">
        <v>0.0442</v>
      </c>
      <c r="V78" s="7">
        <v>0.0221</v>
      </c>
      <c r="W78" s="7">
        <v>0.0398</v>
      </c>
      <c r="X78" s="8"/>
      <c r="Z78" s="4">
        <f t="array" ref="Z78">SQRT(MMULT(MMULT(B78:K78,MMULT(TRANSPOSE(ER!B558:K593-ER!M593:V593),ER!B558:K593-ER!M593:V593)/3),TRANSPOSE(B78:K78)))</f>
        <v>0.008893664232</v>
      </c>
      <c r="AA78" s="8"/>
      <c r="AB78" s="2">
        <v>43585.0</v>
      </c>
      <c r="AC78" s="4">
        <f t="shared" ref="AC78:AL78" si="154">B78*0.01/$Z78</f>
        <v>-0.003675783592</v>
      </c>
      <c r="AD78" s="4">
        <f t="shared" si="154"/>
        <v>-0.01849209453</v>
      </c>
      <c r="AE78" s="4">
        <f t="shared" si="154"/>
        <v>-0.0203570123</v>
      </c>
      <c r="AF78" s="4">
        <f t="shared" si="154"/>
        <v>-0.01405095023</v>
      </c>
      <c r="AG78" s="4">
        <f t="shared" si="154"/>
        <v>0.04402163483</v>
      </c>
      <c r="AH78" s="4">
        <f t="shared" si="154"/>
        <v>0.03613728946</v>
      </c>
      <c r="AI78" s="4">
        <f t="shared" si="154"/>
        <v>-0.01910473656</v>
      </c>
      <c r="AJ78" s="4">
        <f t="shared" si="154"/>
        <v>0.0342156236</v>
      </c>
      <c r="AK78" s="4">
        <f t="shared" si="154"/>
        <v>-0.008449074028</v>
      </c>
      <c r="AL78" s="4">
        <f t="shared" si="154"/>
        <v>-0.03024489665</v>
      </c>
      <c r="AM78" s="8"/>
      <c r="AN78" s="17">
        <f t="shared" ref="AN78:AW78" si="155">(AC77 * (1 + N78)) / (SUMPRODUCT($AC77:$AL77, $N78:$W78) + 1)</f>
        <v>-0.04225977367</v>
      </c>
      <c r="AO78" s="17">
        <f t="shared" si="155"/>
        <v>-0.0308157134</v>
      </c>
      <c r="AP78" s="17">
        <f t="shared" si="155"/>
        <v>-0.00971968111</v>
      </c>
      <c r="AQ78" s="17">
        <f t="shared" si="155"/>
        <v>0.03262690752</v>
      </c>
      <c r="AR78" s="17">
        <f t="shared" si="155"/>
        <v>0.01244553244</v>
      </c>
      <c r="AS78" s="17">
        <f t="shared" si="155"/>
        <v>0.03165015967</v>
      </c>
      <c r="AT78" s="17">
        <f t="shared" si="155"/>
        <v>0.0008418420548</v>
      </c>
      <c r="AU78" s="17">
        <f t="shared" si="155"/>
        <v>0.04219557613</v>
      </c>
      <c r="AV78" s="17">
        <f t="shared" si="155"/>
        <v>-0.02520420939</v>
      </c>
      <c r="AW78" s="17">
        <f t="shared" si="155"/>
        <v>-0.01025747856</v>
      </c>
      <c r="AX78" s="19"/>
      <c r="AY78" s="20">
        <f t="array" ref="AY78">SUM(ABS(AC78:AL78 - AN78:AW78))
</f>
        <v>0.2089551147</v>
      </c>
      <c r="AZ78" s="19"/>
      <c r="BA78" s="2">
        <v>43585.0</v>
      </c>
      <c r="BB78" s="4">
        <f t="shared" si="7"/>
        <v>0.001505424257</v>
      </c>
      <c r="BC78" s="4">
        <f t="shared" si="8"/>
        <v>1.018724856</v>
      </c>
      <c r="BK78" s="4">
        <f t="shared" si="9"/>
        <v>1.027026535</v>
      </c>
      <c r="BL78" s="4">
        <f t="shared" si="4"/>
        <v>-0.008083218159</v>
      </c>
    </row>
    <row r="79">
      <c r="A79" s="2">
        <v>43616.0</v>
      </c>
      <c r="B79" s="4">
        <f>0.2*vlookup($A79, 'Idiosyncratic Volatility'!$BE$84:$BO$660, 2)+0.2*vlookup($A79, Value!$AZ$3:$BJ$134, 2)+0.2*vlookup($A79, Monthly_mean!$AZ$3:$BJ$134, 2)+0.2*vlookup($A79, MaxDD!$AZ$3:$BJ$134, 2)+0.2*vlookup($A79, 'CDaR Factor Calculation'!$AY$3:$BI$135, 2)</f>
        <v>-0.0433661616</v>
      </c>
      <c r="C79" s="4">
        <f>0.2*vlookup($A79, 'Idiosyncratic Volatility'!$BE$84:$BO$660, column())+0.2*vlookup($A79, Value!$AZ$3:$BJ$134, column())+0.2*vlookup($A79, Monthly_mean!$AZ$3:$BJ$134, column())+0.2*vlookup($A79, MaxDD!$AZ$3:$BJ$134, column())+0.2*vlookup($A79, 'CDaR Factor Calculation'!$AY$3:$BI$135, column())</f>
        <v>-0.01033076628</v>
      </c>
      <c r="D79" s="10">
        <f>0.2*vlookup($A79, 'Idiosyncratic Volatility'!$BE$84:$BO$660, column())+0.2*vlookup($A79, Value!$AZ$3:$BJ$134, column())+0.2*vlookup($A79, Monthly_mean!$AZ$3:$BJ$134, column())+0.2*vlookup($A79, MaxDD!$AZ$3:$BJ$134, column())+0.2*vlookup($A79, 'CDaR Factor Calculation'!$AY$3:$BI$135, column())</f>
        <v>-0.008482852749</v>
      </c>
      <c r="E79" s="4">
        <f>0.2*vlookup($A79, 'Idiosyncratic Volatility'!$BE$84:$BO$660, column())+0.2*vlookup($A79, Value!$AZ$3:$BJ$134, column())+0.2*vlookup($A79, Monthly_mean!$AZ$3:$BJ$134, column())+0.2*vlookup($A79, MaxDD!$AZ$3:$BJ$134, column())+0.2*vlookup($A79, 'CDaR Factor Calculation'!$AY$3:$BI$135, column())</f>
        <v>0.01068351028</v>
      </c>
      <c r="F79" s="4">
        <f>0.2*vlookup($A79, 'Idiosyncratic Volatility'!$BE$84:$BO$660, column())+0.2*vlookup($A79, Value!$AZ$3:$BJ$134, column())+0.2*vlookup($A79, Monthly_mean!$AZ$3:$BJ$134, column())+0.2*vlookup($A79, MaxDD!$AZ$3:$BJ$134, column())+0.2*vlookup($A79, 'CDaR Factor Calculation'!$AY$3:$BI$135, column())</f>
        <v>0.03733853794</v>
      </c>
      <c r="G79" s="4">
        <f>0.2*vlookup($A79, 'Idiosyncratic Volatility'!$BE$84:$BO$660, column())+0.2*vlookup($A79, Value!$AZ$3:$BJ$134, column())+0.2*vlookup($A79, Monthly_mean!$AZ$3:$BJ$134, column())+0.2*vlookup($A79, MaxDD!$AZ$3:$BJ$134, column())+0.2*vlookup($A79, 'CDaR Factor Calculation'!$AY$3:$BI$135, column())</f>
        <v>0.02294732854</v>
      </c>
      <c r="H79" s="4">
        <f>0.2*vlookup($A79, 'Idiosyncratic Volatility'!$BE$84:$BO$660, column())+0.2*vlookup($A79, Value!$AZ$3:$BJ$134, column())+0.2*vlookup($A79, Monthly_mean!$AZ$3:$BJ$134, column())+0.2*vlookup($A79, MaxDD!$AZ$3:$BJ$134, column())+0.2*vlookup($A79, 'CDaR Factor Calculation'!$AY$3:$BI$135, column())</f>
        <v>0.004792094116</v>
      </c>
      <c r="I79" s="4">
        <f>0.2*vlookup($A79, 'Idiosyncratic Volatility'!$BE$84:$BO$660, column())+0.2*vlookup($A79, Value!$AZ$3:$BJ$134, column())+0.2*vlookup($A79, Monthly_mean!$AZ$3:$BJ$134, column())+0.2*vlookup($A79, MaxDD!$AZ$3:$BJ$134, column())+0.2*vlookup($A79, 'CDaR Factor Calculation'!$AY$3:$BI$135, column())</f>
        <v>0.009868809365</v>
      </c>
      <c r="J79" s="4">
        <f>0.2*vlookup($A79, 'Idiosyncratic Volatility'!$BE$84:$BO$660, column())+0.2*vlookup($A79, Value!$AZ$3:$BJ$134, column())+0.2*vlookup($A79, Monthly_mean!$AZ$3:$BJ$134, column())+0.2*vlookup($A79, MaxDD!$AZ$3:$BJ$134, column())+0.2*vlookup($A79, 'CDaR Factor Calculation'!$AY$3:$BI$135, column())</f>
        <v>-0.01463659308</v>
      </c>
      <c r="K79" s="4">
        <f>0.2*vlookup($A79, 'Idiosyncratic Volatility'!$BE$84:$BO$660, column())+0.2*vlookup($A79, Value!$AZ$3:$BJ$134, column())+0.2*vlookup($A79, Monthly_mean!$AZ$3:$BJ$134, column())+0.2*vlookup($A79, MaxDD!$AZ$3:$BJ$134, column())+0.2*vlookup($A79, 'CDaR Factor Calculation'!$AY$3:$BI$135, column())</f>
        <v>-0.008813906708</v>
      </c>
      <c r="L79" s="8"/>
      <c r="M79" s="2">
        <v>43616.0</v>
      </c>
      <c r="N79" s="7">
        <v>0.0232</v>
      </c>
      <c r="O79" s="7">
        <v>-0.0353</v>
      </c>
      <c r="P79" s="7">
        <v>-0.0559</v>
      </c>
      <c r="Q79" s="7">
        <v>-0.0606</v>
      </c>
      <c r="R79" s="7">
        <v>-0.0767</v>
      </c>
      <c r="S79" s="7">
        <v>-0.0637</v>
      </c>
      <c r="T79" s="7">
        <v>-0.0561</v>
      </c>
      <c r="U79" s="7">
        <v>-0.0552</v>
      </c>
      <c r="V79" s="7">
        <v>-0.0278</v>
      </c>
      <c r="W79" s="7">
        <v>-0.0639</v>
      </c>
      <c r="X79" s="8"/>
      <c r="Z79" s="4">
        <f t="array" ref="Z79">SQRT(MMULT(MMULT(B79:K79,MMULT(TRANSPOSE(ER!B559:K594-ER!M594:V594),ER!B559:K594-ER!M594:V594)/3),TRANSPOSE(B79:K79)))</f>
        <v>0.00894465456</v>
      </c>
      <c r="AA79" s="8"/>
      <c r="AB79" s="2">
        <v>43616.0</v>
      </c>
      <c r="AC79" s="4">
        <f t="shared" ref="AC79:AL79" si="156">B79*0.01/$Z79</f>
        <v>-0.04848276846</v>
      </c>
      <c r="AD79" s="4">
        <f t="shared" si="156"/>
        <v>-0.01154965372</v>
      </c>
      <c r="AE79" s="10">
        <f t="shared" si="156"/>
        <v>-0.009483711967</v>
      </c>
      <c r="AF79" s="4">
        <f t="shared" si="156"/>
        <v>0.01194401662</v>
      </c>
      <c r="AG79" s="4">
        <f t="shared" si="156"/>
        <v>0.04174396863</v>
      </c>
      <c r="AH79" s="4">
        <f t="shared" si="156"/>
        <v>0.02565479571</v>
      </c>
      <c r="AI79" s="4">
        <f t="shared" si="156"/>
        <v>0.005357494897</v>
      </c>
      <c r="AJ79" s="4">
        <f t="shared" si="156"/>
        <v>0.01103319228</v>
      </c>
      <c r="AK79" s="4">
        <f t="shared" si="156"/>
        <v>-0.01636350848</v>
      </c>
      <c r="AL79" s="4">
        <f t="shared" si="156"/>
        <v>-0.00985382571</v>
      </c>
      <c r="AM79" s="8"/>
      <c r="AN79" s="17">
        <f t="shared" ref="AN79:AW79" si="157">(AC78 * (1 + N79)) / (SUMPRODUCT($AC78:$AL78, $N79:$W79) + 1)</f>
        <v>-0.003767733904</v>
      </c>
      <c r="AO79" s="17">
        <f t="shared" si="157"/>
        <v>-0.0178709706</v>
      </c>
      <c r="AP79" s="17">
        <f t="shared" si="157"/>
        <v>-0.01925314996</v>
      </c>
      <c r="AQ79" s="17">
        <f t="shared" si="157"/>
        <v>-0.01322287852</v>
      </c>
      <c r="AR79" s="17">
        <f t="shared" si="157"/>
        <v>0.04071728008</v>
      </c>
      <c r="AS79" s="17">
        <f t="shared" si="157"/>
        <v>0.0338953681</v>
      </c>
      <c r="AT79" s="17">
        <f t="shared" si="157"/>
        <v>-0.01806495136</v>
      </c>
      <c r="AU79" s="17">
        <f t="shared" si="157"/>
        <v>0.03238426921</v>
      </c>
      <c r="AV79" s="17">
        <f t="shared" si="157"/>
        <v>-0.008228761763</v>
      </c>
      <c r="AW79" s="17">
        <f t="shared" si="157"/>
        <v>-0.02836247375</v>
      </c>
      <c r="AX79" s="19"/>
      <c r="AY79" s="20">
        <f t="array" ref="AY79">SUM(ABS(AC79:AL79 - AN79:AW79))
</f>
        <v>0.1666568635</v>
      </c>
      <c r="AZ79" s="19"/>
      <c r="BA79" s="2">
        <v>43616.0</v>
      </c>
      <c r="BB79" s="4">
        <f t="shared" si="7"/>
        <v>-0.001770860949</v>
      </c>
      <c r="BC79" s="4">
        <f t="shared" si="8"/>
        <v>1.016920835</v>
      </c>
      <c r="BK79" s="4">
        <f t="shared" si="9"/>
        <v>1.027026535</v>
      </c>
      <c r="BL79" s="4">
        <f t="shared" si="4"/>
        <v>-0.009839764852</v>
      </c>
    </row>
    <row r="80">
      <c r="A80" s="2">
        <v>43646.0</v>
      </c>
      <c r="B80" s="4">
        <f>0.2*vlookup($A80, 'Idiosyncratic Volatility'!$BE$84:$BO$660, 2)+0.2*vlookup($A80, Value!$AZ$3:$BJ$134, 2)+0.2*vlookup($A80, Monthly_mean!$AZ$3:$BJ$134, 2)+0.2*vlookup($A80, MaxDD!$AZ$3:$BJ$134, 2)+0.2*vlookup($A80, 'CDaR Factor Calculation'!$AY$3:$BI$135, 2)</f>
        <v>-0.01260346972</v>
      </c>
      <c r="C80" s="4">
        <f>0.2*vlookup($A80, 'Idiosyncratic Volatility'!$BE$84:$BO$660, column())+0.2*vlookup($A80, Value!$AZ$3:$BJ$134, column())+0.2*vlookup($A80, Monthly_mean!$AZ$3:$BJ$134, column())+0.2*vlookup($A80, MaxDD!$AZ$3:$BJ$134, column())+0.2*vlookup($A80, 'CDaR Factor Calculation'!$AY$3:$BI$135, column())</f>
        <v>0.007209537227</v>
      </c>
      <c r="D80" s="4">
        <f>0.2*vlookup($A80, 'Idiosyncratic Volatility'!$BE$84:$BO$660, column())+0.2*vlookup($A80, Value!$AZ$3:$BJ$134, column())+0.2*vlookup($A80, Monthly_mean!$AZ$3:$BJ$134, column())+0.2*vlookup($A80, MaxDD!$AZ$3:$BJ$134, column())+0.2*vlookup($A80, 'CDaR Factor Calculation'!$AY$3:$BI$135, column())</f>
        <v>-0.02072818638</v>
      </c>
      <c r="E80" s="4">
        <f>0.2*vlookup($A80, 'Idiosyncratic Volatility'!$BE$84:$BO$660, column())+0.2*vlookup($A80, Value!$AZ$3:$BJ$134, column())+0.2*vlookup($A80, Monthly_mean!$AZ$3:$BJ$134, column())+0.2*vlookup($A80, MaxDD!$AZ$3:$BJ$134, column())+0.2*vlookup($A80, 'CDaR Factor Calculation'!$AY$3:$BI$135, column())</f>
        <v>-0.001059662157</v>
      </c>
      <c r="F80" s="4">
        <f>0.2*vlookup($A80, 'Idiosyncratic Volatility'!$BE$84:$BO$660, column())+0.2*vlookup($A80, Value!$AZ$3:$BJ$134, column())+0.2*vlookup($A80, Monthly_mean!$AZ$3:$BJ$134, column())+0.2*vlookup($A80, MaxDD!$AZ$3:$BJ$134, column())+0.2*vlookup($A80, 'CDaR Factor Calculation'!$AY$3:$BI$135, column())</f>
        <v>0.02192674795</v>
      </c>
      <c r="G80" s="4">
        <f>0.2*vlookup($A80, 'Idiosyncratic Volatility'!$BE$84:$BO$660, column())+0.2*vlookup($A80, Value!$AZ$3:$BJ$134, column())+0.2*vlookup($A80, Monthly_mean!$AZ$3:$BJ$134, column())+0.2*vlookup($A80, MaxDD!$AZ$3:$BJ$134, column())+0.2*vlookup($A80, 'CDaR Factor Calculation'!$AY$3:$BI$135, column())</f>
        <v>0.04415540937</v>
      </c>
      <c r="H80" s="4">
        <f>0.2*vlookup($A80, 'Idiosyncratic Volatility'!$BE$84:$BO$660, column())+0.2*vlookup($A80, Value!$AZ$3:$BJ$134, column())+0.2*vlookup($A80, Monthly_mean!$AZ$3:$BJ$134, column())+0.2*vlookup($A80, MaxDD!$AZ$3:$BJ$134, column())+0.2*vlookup($A80, 'CDaR Factor Calculation'!$AY$3:$BI$135, column())</f>
        <v>-0.02032738067</v>
      </c>
      <c r="I80" s="4">
        <f>0.2*vlookup($A80, 'Idiosyncratic Volatility'!$BE$84:$BO$660, column())+0.2*vlookup($A80, Value!$AZ$3:$BJ$134, column())+0.2*vlookup($A80, Monthly_mean!$AZ$3:$BJ$134, column())+0.2*vlookup($A80, MaxDD!$AZ$3:$BJ$134, column())+0.2*vlookup($A80, 'CDaR Factor Calculation'!$AY$3:$BI$135, column())</f>
        <v>0.01832026572</v>
      </c>
      <c r="J80" s="4">
        <f>0.2*vlookup($A80, 'Idiosyncratic Volatility'!$BE$84:$BO$660, column())+0.2*vlookup($A80, Value!$AZ$3:$BJ$134, column())+0.2*vlookup($A80, Monthly_mean!$AZ$3:$BJ$134, column())+0.2*vlookup($A80, MaxDD!$AZ$3:$BJ$134, column())+0.2*vlookup($A80, 'CDaR Factor Calculation'!$AY$3:$BI$135, column())</f>
        <v>-0.009164280726</v>
      </c>
      <c r="K80" s="4">
        <f>0.2*vlookup($A80, 'Idiosyncratic Volatility'!$BE$84:$BO$660, column())+0.2*vlookup($A80, Value!$AZ$3:$BJ$134, column())+0.2*vlookup($A80, Monthly_mean!$AZ$3:$BJ$134, column())+0.2*vlookup($A80, MaxDD!$AZ$3:$BJ$134, column())+0.2*vlookup($A80, 'CDaR Factor Calculation'!$AY$3:$BI$135, column())</f>
        <v>-0.02772898081</v>
      </c>
      <c r="L80" s="8"/>
      <c r="M80" s="2">
        <v>43646.0</v>
      </c>
      <c r="N80" s="7">
        <v>0.0393</v>
      </c>
      <c r="O80" s="7">
        <v>0.025</v>
      </c>
      <c r="P80" s="7">
        <v>0.0611</v>
      </c>
      <c r="Q80" s="7">
        <v>0.0503</v>
      </c>
      <c r="R80" s="7">
        <v>0.0745</v>
      </c>
      <c r="S80" s="7">
        <v>0.0297</v>
      </c>
      <c r="T80" s="7">
        <v>0.0448</v>
      </c>
      <c r="U80" s="7">
        <v>0.0257</v>
      </c>
      <c r="V80" s="7">
        <v>0.0398</v>
      </c>
      <c r="W80" s="7">
        <v>0.0698</v>
      </c>
      <c r="X80" s="8"/>
      <c r="Z80" s="4">
        <f t="array" ref="Z80">SQRT(MMULT(MMULT(B80:K80,MMULT(TRANSPOSE(ER!B560:K595-ER!M595:V595),ER!B560:K595-ER!M595:V595)/3),TRANSPOSE(B80:K80)))</f>
        <v>0.005781972299</v>
      </c>
      <c r="AA80" s="8"/>
      <c r="AB80" s="2">
        <v>43646.0</v>
      </c>
      <c r="AC80" s="4">
        <f t="shared" ref="AC80:AL80" si="158">B80*0.01/$Z80</f>
        <v>-0.02179787288</v>
      </c>
      <c r="AD80" s="4">
        <f t="shared" si="158"/>
        <v>0.01246899303</v>
      </c>
      <c r="AE80" s="4">
        <f t="shared" si="158"/>
        <v>-0.03584968123</v>
      </c>
      <c r="AF80" s="4">
        <f t="shared" si="158"/>
        <v>-0.001832700162</v>
      </c>
      <c r="AG80" s="4">
        <f t="shared" si="158"/>
        <v>0.03792260983</v>
      </c>
      <c r="AH80" s="4">
        <f t="shared" si="158"/>
        <v>0.07636738311</v>
      </c>
      <c r="AI80" s="4">
        <f t="shared" si="158"/>
        <v>-0.03515648229</v>
      </c>
      <c r="AJ80" s="4">
        <f t="shared" si="158"/>
        <v>0.03168514958</v>
      </c>
      <c r="AK80" s="4">
        <f t="shared" si="158"/>
        <v>-0.01584974859</v>
      </c>
      <c r="AL80" s="4">
        <f t="shared" si="158"/>
        <v>-0.04795765075</v>
      </c>
      <c r="AM80" s="8"/>
      <c r="AN80" s="17">
        <f t="shared" ref="AN80:AW80" si="159">(AC79 * (1 + N80)) / (SUMPRODUCT($AC79:$AL79, $N80:$W80) + 1)</f>
        <v>-0.05034365799</v>
      </c>
      <c r="AO80" s="17">
        <f t="shared" si="159"/>
        <v>-0.01182794398</v>
      </c>
      <c r="AP80" s="17">
        <f t="shared" si="159"/>
        <v>-0.01005428288</v>
      </c>
      <c r="AQ80" s="17">
        <f t="shared" si="159"/>
        <v>0.01253372595</v>
      </c>
      <c r="AR80" s="17">
        <f t="shared" si="159"/>
        <v>0.04481429672</v>
      </c>
      <c r="AS80" s="17">
        <f t="shared" si="159"/>
        <v>0.02639342211</v>
      </c>
      <c r="AT80" s="17">
        <f t="shared" si="159"/>
        <v>0.005592569117</v>
      </c>
      <c r="AU80" s="17">
        <f t="shared" si="159"/>
        <v>0.01130675476</v>
      </c>
      <c r="AV80" s="17">
        <f t="shared" si="159"/>
        <v>-0.01699975527</v>
      </c>
      <c r="AW80" s="17">
        <f t="shared" si="159"/>
        <v>-0.01053231647</v>
      </c>
      <c r="AX80" s="19"/>
      <c r="AY80" s="20">
        <f t="array" ref="AY80">SUM(ABS(AC80:AL80 - AN80:AW80))
</f>
        <v>0.2495729817</v>
      </c>
      <c r="AZ80" s="19"/>
      <c r="BA80" s="2">
        <v>43646.0</v>
      </c>
      <c r="BB80" s="4">
        <f t="shared" si="7"/>
        <v>0.0008835923277</v>
      </c>
      <c r="BC80" s="4">
        <f t="shared" si="8"/>
        <v>1.017819379</v>
      </c>
      <c r="BK80" s="4">
        <f t="shared" si="9"/>
        <v>1.027026535</v>
      </c>
      <c r="BL80" s="4">
        <f t="shared" si="4"/>
        <v>-0.008964866865</v>
      </c>
    </row>
    <row r="81">
      <c r="A81" s="2">
        <v>43677.0</v>
      </c>
      <c r="B81" s="4">
        <f>0.2*vlookup($A81, 'Idiosyncratic Volatility'!$BE$84:$BO$660, 2)+0.2*vlookup($A81, Value!$AZ$3:$BJ$134, 2)+0.2*vlookup($A81, Monthly_mean!$AZ$3:$BJ$134, 2)+0.2*vlookup($A81, MaxDD!$AZ$3:$BJ$134, 2)+0.2*vlookup($A81, 'CDaR Factor Calculation'!$AY$3:$BI$135, 2)</f>
        <v>-0.03549779358</v>
      </c>
      <c r="C81" s="4">
        <f>0.2*vlookup($A81, 'Idiosyncratic Volatility'!$BE$84:$BO$660, column())+0.2*vlookup($A81, Value!$AZ$3:$BJ$134, column())+0.2*vlookup($A81, Monthly_mean!$AZ$3:$BJ$134, column())+0.2*vlookup($A81, MaxDD!$AZ$3:$BJ$134, column())+0.2*vlookup($A81, 'CDaR Factor Calculation'!$AY$3:$BI$135, column())</f>
        <v>-0.0148874592</v>
      </c>
      <c r="D81" s="4">
        <f>0.2*vlookup($A81, 'Idiosyncratic Volatility'!$BE$84:$BO$660, column())+0.2*vlookup($A81, Value!$AZ$3:$BJ$134, column())+0.2*vlookup($A81, Monthly_mean!$AZ$3:$BJ$134, column())+0.2*vlookup($A81, MaxDD!$AZ$3:$BJ$134, column())+0.2*vlookup($A81, 'CDaR Factor Calculation'!$AY$3:$BI$135, column())</f>
        <v>-0.005860648866</v>
      </c>
      <c r="E81" s="4">
        <f>0.2*vlookup($A81, 'Idiosyncratic Volatility'!$BE$84:$BO$660, column())+0.2*vlookup($A81, Value!$AZ$3:$BJ$134, column())+0.2*vlookup($A81, Monthly_mean!$AZ$3:$BJ$134, column())+0.2*vlookup($A81, MaxDD!$AZ$3:$BJ$134, column())+0.2*vlookup($A81, 'CDaR Factor Calculation'!$AY$3:$BI$135, column())</f>
        <v>0.02196742876</v>
      </c>
      <c r="F81" s="4">
        <f>0.2*vlookup($A81, 'Idiosyncratic Volatility'!$BE$84:$BO$660, column())+0.2*vlookup($A81, Value!$AZ$3:$BJ$134, column())+0.2*vlookup($A81, Monthly_mean!$AZ$3:$BJ$134, column())+0.2*vlookup($A81, MaxDD!$AZ$3:$BJ$134, column())+0.2*vlookup($A81, 'CDaR Factor Calculation'!$AY$3:$BI$135, column())</f>
        <v>0.03121911584</v>
      </c>
      <c r="G81" s="4">
        <f>0.2*vlookup($A81, 'Idiosyncratic Volatility'!$BE$84:$BO$660, column())+0.2*vlookup($A81, Value!$AZ$3:$BJ$134, column())+0.2*vlookup($A81, Monthly_mean!$AZ$3:$BJ$134, column())+0.2*vlookup($A81, MaxDD!$AZ$3:$BJ$134, column())+0.2*vlookup($A81, 'CDaR Factor Calculation'!$AY$3:$BI$135, column())</f>
        <v>0.01719658143</v>
      </c>
      <c r="H81" s="4">
        <f>0.2*vlookup($A81, 'Idiosyncratic Volatility'!$BE$84:$BO$660, column())+0.2*vlookup($A81, Value!$AZ$3:$BJ$134, column())+0.2*vlookup($A81, Monthly_mean!$AZ$3:$BJ$134, column())+0.2*vlookup($A81, MaxDD!$AZ$3:$BJ$134, column())+0.2*vlookup($A81, 'CDaR Factor Calculation'!$AY$3:$BI$135, column())</f>
        <v>-0.01348182519</v>
      </c>
      <c r="I81" s="4">
        <f>0.2*vlookup($A81, 'Idiosyncratic Volatility'!$BE$84:$BO$660, column())+0.2*vlookup($A81, Value!$AZ$3:$BJ$134, column())+0.2*vlookup($A81, Monthly_mean!$AZ$3:$BJ$134, column())+0.2*vlookup($A81, MaxDD!$AZ$3:$BJ$134, column())+0.2*vlookup($A81, 'CDaR Factor Calculation'!$AY$3:$BI$135, column())</f>
        <v>0.03600578744</v>
      </c>
      <c r="J81" s="4">
        <f>0.2*vlookup($A81, 'Idiosyncratic Volatility'!$BE$84:$BO$660, column())+0.2*vlookup($A81, Value!$AZ$3:$BJ$134, column())+0.2*vlookup($A81, Monthly_mean!$AZ$3:$BJ$134, column())+0.2*vlookup($A81, MaxDD!$AZ$3:$BJ$134, column())+0.2*vlookup($A81, 'CDaR Factor Calculation'!$AY$3:$BI$135, column())</f>
        <v>-0.01025610583</v>
      </c>
      <c r="K81" s="4">
        <f>0.2*vlookup($A81, 'Idiosyncratic Volatility'!$BE$84:$BO$660, column())+0.2*vlookup($A81, Value!$AZ$3:$BJ$134, column())+0.2*vlookup($A81, Monthly_mean!$AZ$3:$BJ$134, column())+0.2*vlookup($A81, MaxDD!$AZ$3:$BJ$134, column())+0.2*vlookup($A81, 'CDaR Factor Calculation'!$AY$3:$BI$135, column())</f>
        <v>-0.02640508099</v>
      </c>
      <c r="L81" s="8"/>
      <c r="M81" s="2">
        <v>43677.0</v>
      </c>
      <c r="N81" s="7">
        <v>0.0245</v>
      </c>
      <c r="O81" s="7">
        <v>-0.001</v>
      </c>
      <c r="P81" s="7">
        <v>-0.0018</v>
      </c>
      <c r="Q81" s="7">
        <v>-0.0128</v>
      </c>
      <c r="R81" s="7">
        <v>0.0085</v>
      </c>
      <c r="S81" s="7">
        <v>0.0092</v>
      </c>
      <c r="T81" s="7">
        <v>0.0294</v>
      </c>
      <c r="U81" s="7">
        <v>-0.0204</v>
      </c>
      <c r="V81" s="7">
        <v>0.0207</v>
      </c>
      <c r="W81" s="7">
        <v>0.0151</v>
      </c>
      <c r="X81" s="8"/>
      <c r="Z81" s="4">
        <f t="array" ref="Z81">SQRT(MMULT(MMULT(B81:K81,MMULT(TRANSPOSE(ER!B561:K596-ER!M596:V596),ER!B561:K596-ER!M596:V596)/3),TRANSPOSE(B81:K81)))</f>
        <v>0.009453145354</v>
      </c>
      <c r="AA81" s="8"/>
      <c r="AB81" s="2">
        <v>43677.0</v>
      </c>
      <c r="AC81" s="4">
        <f t="shared" ref="AC81:AL81" si="160">B81*0.01/$Z81</f>
        <v>-0.03755130409</v>
      </c>
      <c r="AD81" s="4">
        <f t="shared" si="160"/>
        <v>-0.01574868326</v>
      </c>
      <c r="AE81" s="4">
        <f t="shared" si="160"/>
        <v>-0.006199681319</v>
      </c>
      <c r="AF81" s="4">
        <f t="shared" si="160"/>
        <v>0.02323822171</v>
      </c>
      <c r="AG81" s="4">
        <f t="shared" si="160"/>
        <v>0.03302510928</v>
      </c>
      <c r="AH81" s="4">
        <f t="shared" si="160"/>
        <v>0.01819138581</v>
      </c>
      <c r="AI81" s="4">
        <f t="shared" si="160"/>
        <v>-0.01426173479</v>
      </c>
      <c r="AJ81" s="4">
        <f t="shared" si="160"/>
        <v>0.03808868486</v>
      </c>
      <c r="AK81" s="4">
        <f t="shared" si="160"/>
        <v>-0.0108494109</v>
      </c>
      <c r="AL81" s="4">
        <f t="shared" si="160"/>
        <v>-0.02793258752</v>
      </c>
      <c r="AM81" s="8"/>
      <c r="AN81" s="17">
        <f t="shared" ref="AN81:AW81" si="161">(AC80 * (1 + N81)) / (SUMPRODUCT($AC80:$AL80, $N81:$W81) + 1)</f>
        <v>-0.022380393</v>
      </c>
      <c r="AO81" s="17">
        <f t="shared" si="161"/>
        <v>0.01248356136</v>
      </c>
      <c r="AP81" s="17">
        <f t="shared" si="161"/>
        <v>-0.03586282475</v>
      </c>
      <c r="AQ81" s="17">
        <f t="shared" si="161"/>
        <v>-0.001813168624</v>
      </c>
      <c r="AR81" s="17">
        <f t="shared" si="161"/>
        <v>0.03832796405</v>
      </c>
      <c r="AS81" s="17">
        <f t="shared" si="161"/>
        <v>0.07723724615</v>
      </c>
      <c r="AT81" s="17">
        <f t="shared" si="161"/>
        <v>-0.03626863474</v>
      </c>
      <c r="AU81" s="17">
        <f t="shared" si="161"/>
        <v>0.03110614329</v>
      </c>
      <c r="AV81" s="17">
        <f t="shared" si="161"/>
        <v>-0.01621295296</v>
      </c>
      <c r="AW81" s="17">
        <f t="shared" si="161"/>
        <v>-0.04878747689</v>
      </c>
      <c r="AX81" s="19"/>
      <c r="AY81" s="20">
        <f t="array" ref="AY81">SUM(ABS(AC81:AL81 - AN81:AW81))
</f>
        <v>0.2176742775</v>
      </c>
      <c r="AZ81" s="19"/>
      <c r="BA81" s="2">
        <v>43677.0</v>
      </c>
      <c r="BB81" s="4">
        <f t="shared" si="7"/>
        <v>-0.002165834735</v>
      </c>
      <c r="BC81" s="4">
        <f t="shared" si="8"/>
        <v>1.01561495</v>
      </c>
      <c r="BK81" s="4">
        <f t="shared" si="9"/>
        <v>1.027026535</v>
      </c>
      <c r="BL81" s="4">
        <f t="shared" si="4"/>
        <v>-0.01111128518</v>
      </c>
    </row>
    <row r="82">
      <c r="A82" s="2">
        <v>43708.0</v>
      </c>
      <c r="B82" s="4">
        <f>0.2*vlookup($A82, 'Idiosyncratic Volatility'!$BE$84:$BO$660, 2)+0.2*vlookup($A82, Value!$AZ$3:$BJ$134, 2)+0.2*vlookup($A82, Monthly_mean!$AZ$3:$BJ$134, 2)+0.2*vlookup($A82, MaxDD!$AZ$3:$BJ$134, 2)+0.2*vlookup($A82, 'CDaR Factor Calculation'!$AY$3:$BI$135, 2)</f>
        <v>-0.03843528409</v>
      </c>
      <c r="C82" s="4">
        <f>0.2*vlookup($A82, 'Idiosyncratic Volatility'!$BE$84:$BO$660, column())+0.2*vlookup($A82, Value!$AZ$3:$BJ$134, column())+0.2*vlookup($A82, Monthly_mean!$AZ$3:$BJ$134, column())+0.2*vlookup($A82, MaxDD!$AZ$3:$BJ$134, column())+0.2*vlookup($A82, 'CDaR Factor Calculation'!$AY$3:$BI$135, column())</f>
        <v>-0.008217813881</v>
      </c>
      <c r="D82" s="4">
        <f>0.2*vlookup($A82, 'Idiosyncratic Volatility'!$BE$84:$BO$660, column())+0.2*vlookup($A82, Value!$AZ$3:$BJ$134, column())+0.2*vlookup($A82, Monthly_mean!$AZ$3:$BJ$134, column())+0.2*vlookup($A82, MaxDD!$AZ$3:$BJ$134, column())+0.2*vlookup($A82, 'CDaR Factor Calculation'!$AY$3:$BI$135, column())</f>
        <v>-0.01272647133</v>
      </c>
      <c r="E82" s="4">
        <f>0.2*vlookup($A82, 'Idiosyncratic Volatility'!$BE$84:$BO$660, column())+0.2*vlookup($A82, Value!$AZ$3:$BJ$134, column())+0.2*vlookup($A82, Monthly_mean!$AZ$3:$BJ$134, column())+0.2*vlookup($A82, MaxDD!$AZ$3:$BJ$134, column())+0.2*vlookup($A82, 'CDaR Factor Calculation'!$AY$3:$BI$135, column())</f>
        <v>0.005678193614</v>
      </c>
      <c r="F82" s="4">
        <f>0.2*vlookup($A82, 'Idiosyncratic Volatility'!$BE$84:$BO$660, column())+0.2*vlookup($A82, Value!$AZ$3:$BJ$134, column())+0.2*vlookup($A82, Monthly_mean!$AZ$3:$BJ$134, column())+0.2*vlookup($A82, MaxDD!$AZ$3:$BJ$134, column())+0.2*vlookup($A82, 'CDaR Factor Calculation'!$AY$3:$BI$135, column())</f>
        <v>0.04940212759</v>
      </c>
      <c r="G82" s="4">
        <f>0.2*vlookup($A82, 'Idiosyncratic Volatility'!$BE$84:$BO$660, column())+0.2*vlookup($A82, Value!$AZ$3:$BJ$134, column())+0.2*vlookup($A82, Monthly_mean!$AZ$3:$BJ$134, column())+0.2*vlookup($A82, MaxDD!$AZ$3:$BJ$134, column())+0.2*vlookup($A82, 'CDaR Factor Calculation'!$AY$3:$BI$135, column())</f>
        <v>-0.0006972467215</v>
      </c>
      <c r="H82" s="4">
        <f>0.2*vlookup($A82, 'Idiosyncratic Volatility'!$BE$84:$BO$660, column())+0.2*vlookup($A82, Value!$AZ$3:$BJ$134, column())+0.2*vlookup($A82, Monthly_mean!$AZ$3:$BJ$134, column())+0.2*vlookup($A82, MaxDD!$AZ$3:$BJ$134, column())+0.2*vlookup($A82, 'CDaR Factor Calculation'!$AY$3:$BI$135, column())</f>
        <v>0.005563402972</v>
      </c>
      <c r="I82" s="4">
        <f>0.2*vlookup($A82, 'Idiosyncratic Volatility'!$BE$84:$BO$660, column())+0.2*vlookup($A82, Value!$AZ$3:$BJ$134, column())+0.2*vlookup($A82, Monthly_mean!$AZ$3:$BJ$134, column())+0.2*vlookup($A82, MaxDD!$AZ$3:$BJ$134, column())+0.2*vlookup($A82, 'CDaR Factor Calculation'!$AY$3:$BI$135, column())</f>
        <v>0.01768964596</v>
      </c>
      <c r="J82" s="4">
        <f>0.2*vlookup($A82, 'Idiosyncratic Volatility'!$BE$84:$BO$660, column())+0.2*vlookup($A82, Value!$AZ$3:$BJ$134, column())+0.2*vlookup($A82, Monthly_mean!$AZ$3:$BJ$134, column())+0.2*vlookup($A82, MaxDD!$AZ$3:$BJ$134, column())+0.2*vlookup($A82, 'CDaR Factor Calculation'!$AY$3:$BI$135, column())</f>
        <v>-0.002540899414</v>
      </c>
      <c r="K82" s="4">
        <f>0.2*vlookup($A82, 'Idiosyncratic Volatility'!$BE$84:$BO$660, column())+0.2*vlookup($A82, Value!$AZ$3:$BJ$134, column())+0.2*vlookup($A82, Monthly_mean!$AZ$3:$BJ$134, column())+0.2*vlookup($A82, MaxDD!$AZ$3:$BJ$134, column())+0.2*vlookup($A82, 'CDaR Factor Calculation'!$AY$3:$BI$135, column())</f>
        <v>-0.01571565449</v>
      </c>
      <c r="L82" s="8"/>
      <c r="M82" s="2">
        <v>43708.0</v>
      </c>
      <c r="N82" s="7">
        <v>-0.0213</v>
      </c>
      <c r="O82" s="7">
        <v>1.0E-4</v>
      </c>
      <c r="P82" s="7">
        <v>-0.0062</v>
      </c>
      <c r="Q82" s="7">
        <v>-0.0188</v>
      </c>
      <c r="R82" s="7">
        <v>-0.0031</v>
      </c>
      <c r="S82" s="7">
        <v>-0.0322</v>
      </c>
      <c r="T82" s="7">
        <v>-9.0E-4</v>
      </c>
      <c r="U82" s="7">
        <v>-0.0241</v>
      </c>
      <c r="V82" s="7">
        <v>-0.0416</v>
      </c>
      <c r="W82" s="7">
        <v>-0.018</v>
      </c>
      <c r="X82" s="8"/>
      <c r="Z82" s="4">
        <f t="array" ref="Z82">SQRT(MMULT(MMULT(B82:K82,MMULT(TRANSPOSE(ER!B562:K597-ER!M597:V597),ER!B562:K597-ER!M597:V597)/3),TRANSPOSE(B82:K82)))</f>
        <v>0.009200429743</v>
      </c>
      <c r="AA82" s="8"/>
      <c r="AB82" s="2">
        <v>43708.0</v>
      </c>
      <c r="AC82" s="4">
        <f t="shared" ref="AC82:AL82" si="162">B82*0.01/$Z82</f>
        <v>-0.04177553133</v>
      </c>
      <c r="AD82" s="4">
        <f t="shared" si="162"/>
        <v>-0.008931989169</v>
      </c>
      <c r="AE82" s="4">
        <f t="shared" si="162"/>
        <v>-0.01383247488</v>
      </c>
      <c r="AF82" s="4">
        <f t="shared" si="162"/>
        <v>0.006171661295</v>
      </c>
      <c r="AG82" s="4">
        <f t="shared" si="162"/>
        <v>0.0536954566</v>
      </c>
      <c r="AH82" s="4">
        <f t="shared" si="162"/>
        <v>-0.0007578414716</v>
      </c>
      <c r="AI82" s="4">
        <f t="shared" si="162"/>
        <v>0.006046894687</v>
      </c>
      <c r="AJ82" s="4">
        <f t="shared" si="162"/>
        <v>0.01922697792</v>
      </c>
      <c r="AK82" s="4">
        <f t="shared" si="162"/>
        <v>-0.002761718186</v>
      </c>
      <c r="AL82" s="4">
        <f t="shared" si="162"/>
        <v>-0.01708143525</v>
      </c>
      <c r="AM82" s="8"/>
      <c r="AN82" s="17">
        <f t="shared" ref="AN82:AW82" si="163">(AC81 * (1 + N82)) / (SUMPRODUCT($AC81:$AL81, $N82:$W82) + 1)</f>
        <v>-0.03676025778</v>
      </c>
      <c r="AO82" s="17">
        <f t="shared" si="163"/>
        <v>-0.01575402796</v>
      </c>
      <c r="AP82" s="17">
        <f t="shared" si="163"/>
        <v>-0.006162717989</v>
      </c>
      <c r="AQ82" s="17">
        <f t="shared" si="163"/>
        <v>0.02280680064</v>
      </c>
      <c r="AR82" s="17">
        <f t="shared" si="163"/>
        <v>0.0329306115</v>
      </c>
      <c r="AS82" s="17">
        <f t="shared" si="163"/>
        <v>0.0176098371</v>
      </c>
      <c r="AT82" s="17">
        <f t="shared" si="163"/>
        <v>-0.0142523097</v>
      </c>
      <c r="AU82" s="17">
        <f t="shared" si="163"/>
        <v>0.03717964438</v>
      </c>
      <c r="AV82" s="17">
        <f t="shared" si="163"/>
        <v>-0.01040056419</v>
      </c>
      <c r="AW82" s="17">
        <f t="shared" si="163"/>
        <v>-0.02743636626</v>
      </c>
      <c r="AX82" s="19"/>
      <c r="AY82" s="20">
        <f t="array" ref="AY82">SUM(ABS(AC82:AL82 - AN82:AW82))
</f>
        <v>0.1315203801</v>
      </c>
      <c r="AZ82" s="19"/>
      <c r="BA82" s="2">
        <v>43708.0</v>
      </c>
      <c r="BB82" s="4">
        <f t="shared" si="7"/>
        <v>-0.0002392927722</v>
      </c>
      <c r="BC82" s="4">
        <f t="shared" si="8"/>
        <v>1.015371921</v>
      </c>
      <c r="BK82" s="4">
        <f t="shared" si="9"/>
        <v>1.027026535</v>
      </c>
      <c r="BL82" s="4">
        <f t="shared" si="4"/>
        <v>-0.0113479191</v>
      </c>
    </row>
    <row r="83">
      <c r="A83" s="2">
        <v>43738.0</v>
      </c>
      <c r="B83" s="4">
        <f>0.2*vlookup($A83, 'Idiosyncratic Volatility'!$BE$84:$BO$660, 2)+0.2*vlookup($A83, Value!$AZ$3:$BJ$134, 2)+0.2*vlookup($A83, Monthly_mean!$AZ$3:$BJ$134, 2)+0.2*vlookup($A83, MaxDD!$AZ$3:$BJ$134, 2)+0.2*vlookup($A83, 'CDaR Factor Calculation'!$AY$3:$BI$135, 2)</f>
        <v>-0.01006300849</v>
      </c>
      <c r="C83" s="4">
        <f>0.2*vlookup($A83, 'Idiosyncratic Volatility'!$BE$84:$BO$660, column())+0.2*vlookup($A83, Value!$AZ$3:$BJ$134, column())+0.2*vlookup($A83, Monthly_mean!$AZ$3:$BJ$134, column())+0.2*vlookup($A83, MaxDD!$AZ$3:$BJ$134, column())+0.2*vlookup($A83, 'CDaR Factor Calculation'!$AY$3:$BI$135, column())</f>
        <v>0.008874834906</v>
      </c>
      <c r="D83" s="4">
        <f>0.2*vlookup($A83, 'Idiosyncratic Volatility'!$BE$84:$BO$660, column())+0.2*vlookup($A83, Value!$AZ$3:$BJ$134, column())+0.2*vlookup($A83, Monthly_mean!$AZ$3:$BJ$134, column())+0.2*vlookup($A83, MaxDD!$AZ$3:$BJ$134, column())+0.2*vlookup($A83, 'CDaR Factor Calculation'!$AY$3:$BI$135, column())</f>
        <v>-0.008875430688</v>
      </c>
      <c r="E83" s="4">
        <f>0.2*vlookup($A83, 'Idiosyncratic Volatility'!$BE$84:$BO$660, column())+0.2*vlookup($A83, Value!$AZ$3:$BJ$134, column())+0.2*vlookup($A83, Monthly_mean!$AZ$3:$BJ$134, column())+0.2*vlookup($A83, MaxDD!$AZ$3:$BJ$134, column())+0.2*vlookup($A83, 'CDaR Factor Calculation'!$AY$3:$BI$135, column())</f>
        <v>0.002870509608</v>
      </c>
      <c r="F83" s="4">
        <f>0.2*vlookup($A83, 'Idiosyncratic Volatility'!$BE$84:$BO$660, column())+0.2*vlookup($A83, Value!$AZ$3:$BJ$134, column())+0.2*vlookup($A83, Monthly_mean!$AZ$3:$BJ$134, column())+0.2*vlookup($A83, MaxDD!$AZ$3:$BJ$134, column())+0.2*vlookup($A83, 'CDaR Factor Calculation'!$AY$3:$BI$135, column())</f>
        <v>0.01907026174</v>
      </c>
      <c r="G83" s="4">
        <f>0.2*vlookup($A83, 'Idiosyncratic Volatility'!$BE$84:$BO$660, column())+0.2*vlookup($A83, Value!$AZ$3:$BJ$134, column())+0.2*vlookup($A83, Monthly_mean!$AZ$3:$BJ$134, column())+0.2*vlookup($A83, MaxDD!$AZ$3:$BJ$134, column())+0.2*vlookup($A83, 'CDaR Factor Calculation'!$AY$3:$BI$135, column())</f>
        <v>0.006239202063</v>
      </c>
      <c r="H83" s="4">
        <f>0.2*vlookup($A83, 'Idiosyncratic Volatility'!$BE$84:$BO$660, column())+0.2*vlookup($A83, Value!$AZ$3:$BJ$134, column())+0.2*vlookup($A83, Monthly_mean!$AZ$3:$BJ$134, column())+0.2*vlookup($A83, MaxDD!$AZ$3:$BJ$134, column())+0.2*vlookup($A83, 'CDaR Factor Calculation'!$AY$3:$BI$135, column())</f>
        <v>-0.0240671473</v>
      </c>
      <c r="I83" s="4">
        <f>0.2*vlookup($A83, 'Idiosyncratic Volatility'!$BE$84:$BO$660, column())+0.2*vlookup($A83, Value!$AZ$3:$BJ$134, column())+0.2*vlookup($A83, Monthly_mean!$AZ$3:$BJ$134, column())+0.2*vlookup($A83, MaxDD!$AZ$3:$BJ$134, column())+0.2*vlookup($A83, 'CDaR Factor Calculation'!$AY$3:$BI$135, column())</f>
        <v>0.005187159782</v>
      </c>
      <c r="J83" s="4">
        <f>0.2*vlookup($A83, 'Idiosyncratic Volatility'!$BE$84:$BO$660, column())+0.2*vlookup($A83, Value!$AZ$3:$BJ$134, column())+0.2*vlookup($A83, Monthly_mean!$AZ$3:$BJ$134, column())+0.2*vlookup($A83, MaxDD!$AZ$3:$BJ$134, column())+0.2*vlookup($A83, 'CDaR Factor Calculation'!$AY$3:$BI$135, column())</f>
        <v>-0.003437551604</v>
      </c>
      <c r="K83" s="4">
        <f>0.2*vlookup($A83, 'Idiosyncratic Volatility'!$BE$84:$BO$660, column())+0.2*vlookup($A83, Value!$AZ$3:$BJ$134, column())+0.2*vlookup($A83, Monthly_mean!$AZ$3:$BJ$134, column())+0.2*vlookup($A83, MaxDD!$AZ$3:$BJ$134, column())+0.2*vlookup($A83, 'CDaR Factor Calculation'!$AY$3:$BI$135, column())</f>
        <v>0.004201169975</v>
      </c>
      <c r="L83" s="8"/>
      <c r="M83" s="2">
        <v>43738.0</v>
      </c>
      <c r="N83" s="7">
        <v>0.0233</v>
      </c>
      <c r="O83" s="7">
        <v>0.0187</v>
      </c>
      <c r="P83" s="7">
        <v>0.0348</v>
      </c>
      <c r="Q83" s="7">
        <v>0.0349</v>
      </c>
      <c r="R83" s="7">
        <v>0.0384</v>
      </c>
      <c r="S83" s="7">
        <v>0.0609</v>
      </c>
      <c r="T83" s="7">
        <v>0.0355</v>
      </c>
      <c r="U83" s="7">
        <v>0.0513</v>
      </c>
      <c r="V83" s="7">
        <v>0.0295</v>
      </c>
      <c r="W83" s="7">
        <v>0.0173</v>
      </c>
      <c r="X83" s="8"/>
      <c r="Z83" s="4">
        <f t="array" ref="Z83">SQRT(MMULT(MMULT(B83:K83,MMULT(TRANSPOSE(ER!B563:K598-ER!M598:V598),ER!B563:K598-ER!M598:V598)/3),TRANSPOSE(B83:K83)))</f>
        <v>0.002754333034</v>
      </c>
      <c r="AA83" s="8"/>
      <c r="AB83" s="2">
        <v>43738.0</v>
      </c>
      <c r="AC83" s="4">
        <f t="shared" ref="AC83:AL83" si="164">B83*0.01/$Z83</f>
        <v>-0.0365351915</v>
      </c>
      <c r="AD83" s="4">
        <f t="shared" si="164"/>
        <v>0.03222135739</v>
      </c>
      <c r="AE83" s="4">
        <f t="shared" si="164"/>
        <v>-0.03222352046</v>
      </c>
      <c r="AF83" s="4">
        <f t="shared" si="164"/>
        <v>0.01042179567</v>
      </c>
      <c r="AG83" s="4">
        <f t="shared" si="164"/>
        <v>0.06923731265</v>
      </c>
      <c r="AH83" s="4">
        <f t="shared" si="164"/>
        <v>0.02265231541</v>
      </c>
      <c r="AI83" s="4">
        <f t="shared" si="164"/>
        <v>-0.0873792203</v>
      </c>
      <c r="AJ83" s="4">
        <f t="shared" si="164"/>
        <v>0.01883272545</v>
      </c>
      <c r="AK83" s="4">
        <f t="shared" si="164"/>
        <v>-0.01248052273</v>
      </c>
      <c r="AL83" s="4">
        <f t="shared" si="164"/>
        <v>0.01525294844</v>
      </c>
      <c r="AM83" s="8"/>
      <c r="AN83" s="17">
        <f t="shared" ref="AN83:AW83" si="165">(AC82 * (1 + N83)) / (SUMPRODUCT($AC82:$AL82, $N83:$W83) + 1)</f>
        <v>-0.04268771243</v>
      </c>
      <c r="AO83" s="17">
        <f t="shared" si="165"/>
        <v>-0.009085993458</v>
      </c>
      <c r="AP83" s="17">
        <f t="shared" si="165"/>
        <v>-0.01429335684</v>
      </c>
      <c r="AQ83" s="17">
        <f t="shared" si="165"/>
        <v>0.006377910146</v>
      </c>
      <c r="AR83" s="17">
        <f t="shared" si="165"/>
        <v>0.05567755365</v>
      </c>
      <c r="AS83" s="17">
        <f t="shared" si="165"/>
        <v>-0.0008028432177</v>
      </c>
      <c r="AT83" s="17">
        <f t="shared" si="165"/>
        <v>0.006252596944</v>
      </c>
      <c r="AU83" s="17">
        <f t="shared" si="165"/>
        <v>0.02018438949</v>
      </c>
      <c r="AV83" s="17">
        <f t="shared" si="165"/>
        <v>-0.002839119265</v>
      </c>
      <c r="AW83" s="17">
        <f t="shared" si="165"/>
        <v>-0.01735207153</v>
      </c>
      <c r="AX83" s="19"/>
      <c r="AY83" s="20">
        <f t="array" ref="AY83">SUM(ABS(AC83:AL83 - AN83:AW83))
</f>
        <v>0.2436787433</v>
      </c>
      <c r="AZ83" s="19"/>
      <c r="BA83" s="2">
        <v>43738.0</v>
      </c>
      <c r="BB83" s="4">
        <f t="shared" si="7"/>
        <v>0.001433404976</v>
      </c>
      <c r="BC83" s="4">
        <f t="shared" si="8"/>
        <v>1.01682736</v>
      </c>
      <c r="BK83" s="4">
        <f t="shared" si="9"/>
        <v>1.027026535</v>
      </c>
      <c r="BL83" s="4">
        <f t="shared" si="4"/>
        <v>-0.00993078029</v>
      </c>
    </row>
    <row r="84">
      <c r="A84" s="2">
        <v>43769.0</v>
      </c>
      <c r="B84" s="4">
        <f>0.2*vlookup($A84, 'Idiosyncratic Volatility'!$BE$84:$BO$660, 2)+0.2*vlookup($A84, Value!$AZ$3:$BJ$134, 2)+0.2*vlookup($A84, Monthly_mean!$AZ$3:$BJ$134, 2)+0.2*vlookup($A84, MaxDD!$AZ$3:$BJ$134, 2)+0.2*vlookup($A84, 'CDaR Factor Calculation'!$AY$3:$BI$135, 2)</f>
        <v>-0.003015542663</v>
      </c>
      <c r="C84" s="4">
        <f>0.2*vlookup($A84, 'Idiosyncratic Volatility'!$BE$84:$BO$660, column())+0.2*vlookup($A84, Value!$AZ$3:$BJ$134, column())+0.2*vlookup($A84, Monthly_mean!$AZ$3:$BJ$134, column())+0.2*vlookup($A84, MaxDD!$AZ$3:$BJ$134, column())+0.2*vlookup($A84, 'CDaR Factor Calculation'!$AY$3:$BI$135, column())</f>
        <v>-0.001424538468</v>
      </c>
      <c r="D84" s="10">
        <f>0.2*vlookup($A84, 'Idiosyncratic Volatility'!$BE$84:$BO$660, column())+0.2*vlookup($A84, Value!$AZ$3:$BJ$134, column())+0.2*vlookup($A84, Monthly_mean!$AZ$3:$BJ$134, column())+0.2*vlookup($A84, MaxDD!$AZ$3:$BJ$134, column())+0.2*vlookup($A84, 'CDaR Factor Calculation'!$AY$3:$BI$135, column())</f>
        <v>-0.005674697466</v>
      </c>
      <c r="E84" s="4">
        <f>0.2*vlookup($A84, 'Idiosyncratic Volatility'!$BE$84:$BO$660, column())+0.2*vlookup($A84, Value!$AZ$3:$BJ$134, column())+0.2*vlookup($A84, Monthly_mean!$AZ$3:$BJ$134, column())+0.2*vlookup($A84, MaxDD!$AZ$3:$BJ$134, column())+0.2*vlookup($A84, 'CDaR Factor Calculation'!$AY$3:$BI$135, column())</f>
        <v>-0.009841767247</v>
      </c>
      <c r="F84" s="4">
        <f>0.2*vlookup($A84, 'Idiosyncratic Volatility'!$BE$84:$BO$660, column())+0.2*vlookup($A84, Value!$AZ$3:$BJ$134, column())+0.2*vlookup($A84, Monthly_mean!$AZ$3:$BJ$134, column())+0.2*vlookup($A84, MaxDD!$AZ$3:$BJ$134, column())+0.2*vlookup($A84, 'CDaR Factor Calculation'!$AY$3:$BI$135, column())</f>
        <v>0.02638179782</v>
      </c>
      <c r="G84" s="4">
        <f>0.2*vlookup($A84, 'Idiosyncratic Volatility'!$BE$84:$BO$660, column())+0.2*vlookup($A84, Value!$AZ$3:$BJ$134, column())+0.2*vlookup($A84, Monthly_mean!$AZ$3:$BJ$134, column())+0.2*vlookup($A84, MaxDD!$AZ$3:$BJ$134, column())+0.2*vlookup($A84, 'CDaR Factor Calculation'!$AY$3:$BI$135, column())</f>
        <v>-0.0174225465</v>
      </c>
      <c r="H84" s="4">
        <f>0.2*vlookup($A84, 'Idiosyncratic Volatility'!$BE$84:$BO$660, column())+0.2*vlookup($A84, Value!$AZ$3:$BJ$134, column())+0.2*vlookup($A84, Monthly_mean!$AZ$3:$BJ$134, column())+0.2*vlookup($A84, MaxDD!$AZ$3:$BJ$134, column())+0.2*vlookup($A84, 'CDaR Factor Calculation'!$AY$3:$BI$135, column())</f>
        <v>0.002488350225</v>
      </c>
      <c r="I84" s="4">
        <f>0.2*vlookup($A84, 'Idiosyncratic Volatility'!$BE$84:$BO$660, column())+0.2*vlookup($A84, Value!$AZ$3:$BJ$134, column())+0.2*vlookup($A84, Monthly_mean!$AZ$3:$BJ$134, column())+0.2*vlookup($A84, MaxDD!$AZ$3:$BJ$134, column())+0.2*vlookup($A84, 'CDaR Factor Calculation'!$AY$3:$BI$135, column())</f>
        <v>0.01475225105</v>
      </c>
      <c r="J84" s="4">
        <f>0.2*vlookup($A84, 'Idiosyncratic Volatility'!$BE$84:$BO$660, column())+0.2*vlookup($A84, Value!$AZ$3:$BJ$134, column())+0.2*vlookup($A84, Monthly_mean!$AZ$3:$BJ$134, column())+0.2*vlookup($A84, MaxDD!$AZ$3:$BJ$134, column())+0.2*vlookup($A84, 'CDaR Factor Calculation'!$AY$3:$BI$135, column())</f>
        <v>-0.00558294144</v>
      </c>
      <c r="K84" s="4">
        <f>0.2*vlookup($A84, 'Idiosyncratic Volatility'!$BE$84:$BO$660, column())+0.2*vlookup($A84, Value!$AZ$3:$BJ$134, column())+0.2*vlookup($A84, Monthly_mean!$AZ$3:$BJ$134, column())+0.2*vlookup($A84, MaxDD!$AZ$3:$BJ$134, column())+0.2*vlookup($A84, 'CDaR Factor Calculation'!$AY$3:$BI$135, column())</f>
        <v>-0.0006603653927</v>
      </c>
      <c r="L84" s="8"/>
      <c r="M84" s="2">
        <v>43769.0</v>
      </c>
      <c r="N84" s="7">
        <v>-0.0039</v>
      </c>
      <c r="O84" s="7">
        <v>-0.0094</v>
      </c>
      <c r="P84" s="7">
        <v>0.0125</v>
      </c>
      <c r="Q84" s="7">
        <v>0.035</v>
      </c>
      <c r="R84" s="7">
        <v>0.0219</v>
      </c>
      <c r="S84" s="7">
        <v>0.0488</v>
      </c>
      <c r="T84" s="7">
        <v>-0.0092</v>
      </c>
      <c r="U84" s="7">
        <v>-0.0012</v>
      </c>
      <c r="V84" s="7">
        <v>-0.021</v>
      </c>
      <c r="W84" s="7">
        <v>0.0214</v>
      </c>
      <c r="X84" s="8"/>
      <c r="Z84" s="4">
        <f t="array" ref="Z84">SQRT(MMULT(MMULT(B84:K84,MMULT(TRANSPOSE(ER!B564:K599-ER!M599:V599),ER!B564:K599-ER!M599:V599)/3),TRANSPOSE(B84:K84)))</f>
        <v>0.00442162829</v>
      </c>
      <c r="AA84" s="8"/>
      <c r="AB84" s="2">
        <v>43769.0</v>
      </c>
      <c r="AC84" s="4">
        <f t="shared" ref="AC84:AL84" si="166">B84*0.01/$Z84</f>
        <v>-0.006819982289</v>
      </c>
      <c r="AD84" s="4">
        <f t="shared" si="166"/>
        <v>-0.003221750846</v>
      </c>
      <c r="AE84" s="10">
        <f t="shared" si="166"/>
        <v>-0.01283395413</v>
      </c>
      <c r="AF84" s="4">
        <f t="shared" si="166"/>
        <v>-0.02225824199</v>
      </c>
      <c r="AG84" s="4">
        <f t="shared" si="166"/>
        <v>0.05966534519</v>
      </c>
      <c r="AH84" s="4">
        <f t="shared" si="166"/>
        <v>-0.03940301029</v>
      </c>
      <c r="AI84" s="4">
        <f t="shared" si="166"/>
        <v>0.005627678453</v>
      </c>
      <c r="AJ84" s="4">
        <f t="shared" si="166"/>
        <v>0.03336384264</v>
      </c>
      <c r="AK84" s="4">
        <f t="shared" si="166"/>
        <v>-0.01262643776</v>
      </c>
      <c r="AL84" s="4">
        <f t="shared" si="166"/>
        <v>-0.001493489161</v>
      </c>
      <c r="AM84" s="8"/>
      <c r="AN84" s="17">
        <f t="shared" ref="AN84:AW84" si="167">(AC83 * (1 + N84)) / (SUMPRODUCT($AC83:$AL83, $N84:$W84) + 1)</f>
        <v>-0.03625518474</v>
      </c>
      <c r="AO84" s="17">
        <f t="shared" si="167"/>
        <v>0.03179786418</v>
      </c>
      <c r="AP84" s="17">
        <f t="shared" si="167"/>
        <v>-0.03250302726</v>
      </c>
      <c r="AQ84" s="17">
        <f t="shared" si="167"/>
        <v>0.01074579864</v>
      </c>
      <c r="AR84" s="17">
        <f t="shared" si="167"/>
        <v>0.07048624847</v>
      </c>
      <c r="AS84" s="17">
        <f t="shared" si="167"/>
        <v>0.02366797343</v>
      </c>
      <c r="AT84" s="17">
        <f t="shared" si="167"/>
        <v>-0.08624818357</v>
      </c>
      <c r="AU84" s="17">
        <f t="shared" si="167"/>
        <v>0.01873904711</v>
      </c>
      <c r="AV84" s="17">
        <f t="shared" si="167"/>
        <v>-0.01217226116</v>
      </c>
      <c r="AW84" s="17">
        <f t="shared" si="167"/>
        <v>0.01552049077</v>
      </c>
      <c r="AX84" s="19"/>
      <c r="AY84" s="20">
        <f t="array" ref="AY84">SUM(ABS(AC84:AL84 - AN84:AW84))
</f>
        <v>0.3149886323</v>
      </c>
      <c r="AZ84" s="19"/>
      <c r="BA84" s="2">
        <v>43769.0</v>
      </c>
      <c r="BB84" s="4">
        <f t="shared" si="7"/>
        <v>0.003793099099</v>
      </c>
      <c r="BC84" s="4">
        <f t="shared" si="8"/>
        <v>1.020684287</v>
      </c>
      <c r="BK84" s="4">
        <f t="shared" si="9"/>
        <v>1.027026535</v>
      </c>
      <c r="BL84" s="4">
        <f t="shared" si="4"/>
        <v>-0.006175349624</v>
      </c>
    </row>
    <row r="85">
      <c r="A85" s="2">
        <v>43799.0</v>
      </c>
      <c r="B85" s="4">
        <f>0.2*vlookup($A85, 'Idiosyncratic Volatility'!$BE$84:$BO$660, 2)+0.2*vlookup($A85, Value!$AZ$3:$BJ$134, 2)+0.2*vlookup($A85, Monthly_mean!$AZ$3:$BJ$134, 2)+0.2*vlookup($A85, MaxDD!$AZ$3:$BJ$134, 2)+0.2*vlookup($A85, 'CDaR Factor Calculation'!$AY$3:$BI$135, 2)</f>
        <v>-0.00422080347</v>
      </c>
      <c r="C85" s="4">
        <f>0.2*vlookup($A85, 'Idiosyncratic Volatility'!$BE$84:$BO$660, column())+0.2*vlookup($A85, Value!$AZ$3:$BJ$134, column())+0.2*vlookup($A85, Monthly_mean!$AZ$3:$BJ$134, column())+0.2*vlookup($A85, MaxDD!$AZ$3:$BJ$134, column())+0.2*vlookup($A85, 'CDaR Factor Calculation'!$AY$3:$BI$135, column())</f>
        <v>-0.01973457441</v>
      </c>
      <c r="D85" s="4">
        <f>0.2*vlookup($A85, 'Idiosyncratic Volatility'!$BE$84:$BO$660, column())+0.2*vlookup($A85, Value!$AZ$3:$BJ$134, column())+0.2*vlookup($A85, Monthly_mean!$AZ$3:$BJ$134, column())+0.2*vlookup($A85, MaxDD!$AZ$3:$BJ$134, column())+0.2*vlookup($A85, 'CDaR Factor Calculation'!$AY$3:$BI$135, column())</f>
        <v>-0.01421521143</v>
      </c>
      <c r="E85" s="4">
        <f>0.2*vlookup($A85, 'Idiosyncratic Volatility'!$BE$84:$BO$660, column())+0.2*vlookup($A85, Value!$AZ$3:$BJ$134, column())+0.2*vlookup($A85, Monthly_mean!$AZ$3:$BJ$134, column())+0.2*vlookup($A85, MaxDD!$AZ$3:$BJ$134, column())+0.2*vlookup($A85, 'CDaR Factor Calculation'!$AY$3:$BI$135, column())</f>
        <v>0.004357389276</v>
      </c>
      <c r="F85" s="4">
        <f>0.2*vlookup($A85, 'Idiosyncratic Volatility'!$BE$84:$BO$660, column())+0.2*vlookup($A85, Value!$AZ$3:$BJ$134, column())+0.2*vlookup($A85, Monthly_mean!$AZ$3:$BJ$134, column())+0.2*vlookup($A85, MaxDD!$AZ$3:$BJ$134, column())+0.2*vlookup($A85, 'CDaR Factor Calculation'!$AY$3:$BI$135, column())</f>
        <v>0.030580579</v>
      </c>
      <c r="G85" s="4">
        <f>0.2*vlookup($A85, 'Idiosyncratic Volatility'!$BE$84:$BO$660, column())+0.2*vlookup($A85, Value!$AZ$3:$BJ$134, column())+0.2*vlookup($A85, Monthly_mean!$AZ$3:$BJ$134, column())+0.2*vlookup($A85, MaxDD!$AZ$3:$BJ$134, column())+0.2*vlookup($A85, 'CDaR Factor Calculation'!$AY$3:$BI$135, column())</f>
        <v>0.01018654089</v>
      </c>
      <c r="H85" s="4">
        <f>0.2*vlookup($A85, 'Idiosyncratic Volatility'!$BE$84:$BO$660, column())+0.2*vlookup($A85, Value!$AZ$3:$BJ$134, column())+0.2*vlookup($A85, Monthly_mean!$AZ$3:$BJ$134, column())+0.2*vlookup($A85, MaxDD!$AZ$3:$BJ$134, column())+0.2*vlookup($A85, 'CDaR Factor Calculation'!$AY$3:$BI$135, column())</f>
        <v>-0.01846279602</v>
      </c>
      <c r="I85" s="4">
        <f>0.2*vlookup($A85, 'Idiosyncratic Volatility'!$BE$84:$BO$660, column())+0.2*vlookup($A85, Value!$AZ$3:$BJ$134, column())+0.2*vlookup($A85, Monthly_mean!$AZ$3:$BJ$134, column())+0.2*vlookup($A85, MaxDD!$AZ$3:$BJ$134, column())+0.2*vlookup($A85, 'CDaR Factor Calculation'!$AY$3:$BI$135, column())</f>
        <v>0.04589643725</v>
      </c>
      <c r="J85" s="4">
        <f>0.2*vlookup($A85, 'Idiosyncratic Volatility'!$BE$84:$BO$660, column())+0.2*vlookup($A85, Value!$AZ$3:$BJ$134, column())+0.2*vlookup($A85, Monthly_mean!$AZ$3:$BJ$134, column())+0.2*vlookup($A85, MaxDD!$AZ$3:$BJ$134, column())+0.2*vlookup($A85, 'CDaR Factor Calculation'!$AY$3:$BI$135, column())</f>
        <v>0.003710888824</v>
      </c>
      <c r="K85" s="4">
        <f>0.2*vlookup($A85, 'Idiosyncratic Volatility'!$BE$84:$BO$660, column())+0.2*vlookup($A85, Value!$AZ$3:$BJ$134, column())+0.2*vlookup($A85, Monthly_mean!$AZ$3:$BJ$134, column())+0.2*vlookup($A85, MaxDD!$AZ$3:$BJ$134, column())+0.2*vlookup($A85, 'CDaR Factor Calculation'!$AY$3:$BI$135, column())</f>
        <v>-0.0380984501</v>
      </c>
      <c r="L85" s="8"/>
      <c r="M85" s="2">
        <v>43799.0</v>
      </c>
      <c r="N85" s="7">
        <v>0.0288</v>
      </c>
      <c r="O85" s="7">
        <v>0.0354</v>
      </c>
      <c r="P85" s="7">
        <v>0.0292</v>
      </c>
      <c r="Q85" s="7">
        <v>0.0301</v>
      </c>
      <c r="R85" s="7">
        <v>0.0178</v>
      </c>
      <c r="S85" s="7">
        <v>0.0187</v>
      </c>
      <c r="T85" s="7">
        <v>0.0342</v>
      </c>
      <c r="U85" s="7">
        <v>0.0075</v>
      </c>
      <c r="V85" s="7">
        <v>0.0175</v>
      </c>
      <c r="W85" s="7">
        <v>0.0369</v>
      </c>
      <c r="X85" s="8"/>
      <c r="Z85" s="4">
        <f t="array" ref="Z85">SQRT(MMULT(MMULT(B85:K85,MMULT(TRANSPOSE(ER!B565:K600-ER!M600:V600),ER!B565:K600-ER!M600:V600)/3),TRANSPOSE(B85:K85)))</f>
        <v>0.008297262707</v>
      </c>
      <c r="AA85" s="8"/>
      <c r="AB85" s="2">
        <v>43799.0</v>
      </c>
      <c r="AC85" s="4">
        <f t="shared" ref="AC85:AL85" si="168">B85*0.01/$Z85</f>
        <v>-0.005086983043</v>
      </c>
      <c r="AD85" s="4">
        <f t="shared" si="168"/>
        <v>-0.02378443965</v>
      </c>
      <c r="AE85" s="4">
        <f t="shared" si="168"/>
        <v>-0.01713241093</v>
      </c>
      <c r="AF85" s="4">
        <f t="shared" si="168"/>
        <v>0.005251598545</v>
      </c>
      <c r="AG85" s="4">
        <f t="shared" si="168"/>
        <v>0.03685622606</v>
      </c>
      <c r="AH85" s="4">
        <f t="shared" si="168"/>
        <v>0.01227698971</v>
      </c>
      <c r="AI85" s="4">
        <f t="shared" si="168"/>
        <v>-0.02225167103</v>
      </c>
      <c r="AJ85" s="4">
        <f t="shared" si="168"/>
        <v>0.05531515497</v>
      </c>
      <c r="AK85" s="4">
        <f t="shared" si="168"/>
        <v>0.004472425371</v>
      </c>
      <c r="AL85" s="4">
        <f t="shared" si="168"/>
        <v>-0.04591689024</v>
      </c>
      <c r="AM85" s="8"/>
      <c r="AN85" s="17">
        <f t="shared" ref="AN85:AW85" si="169">(AC84 * (1 + N85)) / (SUMPRODUCT($AC84:$AL84, $N85:$W85) + 1)</f>
        <v>-0.007022460692</v>
      </c>
      <c r="AO85" s="17">
        <f t="shared" si="169"/>
        <v>-0.003338683312</v>
      </c>
      <c r="AP85" s="17">
        <f t="shared" si="169"/>
        <v>-0.01322011932</v>
      </c>
      <c r="AQ85" s="17">
        <f t="shared" si="169"/>
        <v>-0.02294802749</v>
      </c>
      <c r="AR85" s="17">
        <f t="shared" si="169"/>
        <v>0.06077986325</v>
      </c>
      <c r="AS85" s="17">
        <f t="shared" si="169"/>
        <v>-0.04017453167</v>
      </c>
      <c r="AT85" s="17">
        <f t="shared" si="169"/>
        <v>0.005825174279</v>
      </c>
      <c r="AU85" s="17">
        <f t="shared" si="169"/>
        <v>0.03364311759</v>
      </c>
      <c r="AV85" s="17">
        <f t="shared" si="169"/>
        <v>-0.01285850194</v>
      </c>
      <c r="AW85" s="17">
        <f t="shared" si="169"/>
        <v>-0.001549937065</v>
      </c>
      <c r="AX85" s="19"/>
      <c r="AY85" s="20">
        <f t="array" ref="AY85">SUM(ABS(AC85:AL85 - AN85:AW85))
</f>
        <v>0.2423150734</v>
      </c>
      <c r="AZ85" s="19"/>
      <c r="BA85" s="2">
        <v>43799.0</v>
      </c>
      <c r="BB85" s="4">
        <f t="shared" si="7"/>
        <v>-0.0008633601504</v>
      </c>
      <c r="BC85" s="4">
        <f t="shared" si="8"/>
        <v>1.019803069</v>
      </c>
      <c r="BK85" s="4">
        <f t="shared" si="9"/>
        <v>1.027026535</v>
      </c>
      <c r="BL85" s="4">
        <f t="shared" si="4"/>
        <v>-0.007033378224</v>
      </c>
    </row>
    <row r="86">
      <c r="A86" s="2">
        <v>43830.0</v>
      </c>
      <c r="B86" s="4">
        <f>0.2*vlookup($A86, 'Idiosyncratic Volatility'!$BE$84:$BO$660, 2)+0.2*vlookup($A86, Value!$AZ$3:$BJ$134, 2)+0.2*vlookup($A86, Monthly_mean!$AZ$3:$BJ$134, 2)+0.2*vlookup($A86, MaxDD!$AZ$3:$BJ$134, 2)+0.2*vlookup($A86, 'CDaR Factor Calculation'!$AY$3:$BI$135, 2)</f>
        <v>0.01347295419</v>
      </c>
      <c r="C86" s="4">
        <f>0.2*vlookup($A86, 'Idiosyncratic Volatility'!$BE$84:$BO$660, column())+0.2*vlookup($A86, Value!$AZ$3:$BJ$134, column())+0.2*vlookup($A86, Monthly_mean!$AZ$3:$BJ$134, column())+0.2*vlookup($A86, MaxDD!$AZ$3:$BJ$134, column())+0.2*vlookup($A86, 'CDaR Factor Calculation'!$AY$3:$BI$135, column())</f>
        <v>0.003260677832</v>
      </c>
      <c r="D86" s="4">
        <f>0.2*vlookup($A86, 'Idiosyncratic Volatility'!$BE$84:$BO$660, column())+0.2*vlookup($A86, Value!$AZ$3:$BJ$134, column())+0.2*vlookup($A86, Monthly_mean!$AZ$3:$BJ$134, column())+0.2*vlookup($A86, MaxDD!$AZ$3:$BJ$134, column())+0.2*vlookup($A86, 'CDaR Factor Calculation'!$AY$3:$BI$135, column())</f>
        <v>-0.01528736518</v>
      </c>
      <c r="E86" s="4">
        <f>0.2*vlookup($A86, 'Idiosyncratic Volatility'!$BE$84:$BO$660, column())+0.2*vlookup($A86, Value!$AZ$3:$BJ$134, column())+0.2*vlookup($A86, Monthly_mean!$AZ$3:$BJ$134, column())+0.2*vlookup($A86, MaxDD!$AZ$3:$BJ$134, column())+0.2*vlookup($A86, 'CDaR Factor Calculation'!$AY$3:$BI$135, column())</f>
        <v>0.01057988497</v>
      </c>
      <c r="F86" s="4">
        <f>0.2*vlookup($A86, 'Idiosyncratic Volatility'!$BE$84:$BO$660, column())+0.2*vlookup($A86, Value!$AZ$3:$BJ$134, column())+0.2*vlookup($A86, Monthly_mean!$AZ$3:$BJ$134, column())+0.2*vlookup($A86, MaxDD!$AZ$3:$BJ$134, column())+0.2*vlookup($A86, 'CDaR Factor Calculation'!$AY$3:$BI$135, column())</f>
        <v>0.04658182747</v>
      </c>
      <c r="G86" s="4">
        <f>0.2*vlookup($A86, 'Idiosyncratic Volatility'!$BE$84:$BO$660, column())+0.2*vlookup($A86, Value!$AZ$3:$BJ$134, column())+0.2*vlookup($A86, Monthly_mean!$AZ$3:$BJ$134, column())+0.2*vlookup($A86, MaxDD!$AZ$3:$BJ$134, column())+0.2*vlookup($A86, 'CDaR Factor Calculation'!$AY$3:$BI$135, column())</f>
        <v>0.01421205962</v>
      </c>
      <c r="H86" s="4">
        <f>0.2*vlookup($A86, 'Idiosyncratic Volatility'!$BE$84:$BO$660, column())+0.2*vlookup($A86, Value!$AZ$3:$BJ$134, column())+0.2*vlookup($A86, Monthly_mean!$AZ$3:$BJ$134, column())+0.2*vlookup($A86, MaxDD!$AZ$3:$BJ$134, column())+0.2*vlookup($A86, 'CDaR Factor Calculation'!$AY$3:$BI$135, column())</f>
        <v>-0.02218488072</v>
      </c>
      <c r="I86" s="4">
        <f>0.2*vlookup($A86, 'Idiosyncratic Volatility'!$BE$84:$BO$660, column())+0.2*vlookup($A86, Value!$AZ$3:$BJ$134, column())+0.2*vlookup($A86, Monthly_mean!$AZ$3:$BJ$134, column())+0.2*vlookup($A86, MaxDD!$AZ$3:$BJ$134, column())+0.2*vlookup($A86, 'CDaR Factor Calculation'!$AY$3:$BI$135, column())</f>
        <v>-0.003839251143</v>
      </c>
      <c r="J86" s="4">
        <f>0.2*vlookup($A86, 'Idiosyncratic Volatility'!$BE$84:$BO$660, column())+0.2*vlookup($A86, Value!$AZ$3:$BJ$134, column())+0.2*vlookup($A86, Monthly_mean!$AZ$3:$BJ$134, column())+0.2*vlookup($A86, MaxDD!$AZ$3:$BJ$134, column())+0.2*vlookup($A86, 'CDaR Factor Calculation'!$AY$3:$BI$135, column())</f>
        <v>-0.01838157296</v>
      </c>
      <c r="K86" s="4">
        <f>0.2*vlookup($A86, 'Idiosyncratic Volatility'!$BE$84:$BO$660, column())+0.2*vlookup($A86, Value!$AZ$3:$BJ$134, column())+0.2*vlookup($A86, Monthly_mean!$AZ$3:$BJ$134, column())+0.2*vlookup($A86, MaxDD!$AZ$3:$BJ$134, column())+0.2*vlookup($A86, 'CDaR Factor Calculation'!$AY$3:$BI$135, column())</f>
        <v>-0.02841433407</v>
      </c>
      <c r="L86" s="8"/>
      <c r="M86" s="2">
        <v>43830.0</v>
      </c>
      <c r="N86" s="7">
        <v>-0.0235</v>
      </c>
      <c r="O86" s="7">
        <v>0.0016</v>
      </c>
      <c r="P86" s="7">
        <v>0.0113</v>
      </c>
      <c r="Q86" s="7">
        <v>0.0011</v>
      </c>
      <c r="R86" s="7">
        <v>0.0091</v>
      </c>
      <c r="S86" s="7">
        <v>0.0133</v>
      </c>
      <c r="T86" s="7">
        <v>0.0207</v>
      </c>
      <c r="U86" s="7">
        <v>0.0231</v>
      </c>
      <c r="V86" s="7">
        <v>0.0267</v>
      </c>
      <c r="W86" s="7">
        <v>0.0288</v>
      </c>
      <c r="X86" s="8"/>
      <c r="Z86" s="4">
        <f t="array" ref="Z86">SQRT(MMULT(MMULT(B86:K86,MMULT(TRANSPOSE(ER!B566:K601-ER!M601:V601),ER!B566:K601-ER!M601:V601)/3),TRANSPOSE(B86:K86)))</f>
        <v>0.005212119534</v>
      </c>
      <c r="AA86" s="8"/>
      <c r="AB86" s="2">
        <v>43830.0</v>
      </c>
      <c r="AC86" s="4">
        <f t="shared" ref="AC86:AL86" si="170">B86*0.01/$Z86</f>
        <v>0.02584928089</v>
      </c>
      <c r="AD86" s="4">
        <f t="shared" si="170"/>
        <v>0.006255953669</v>
      </c>
      <c r="AE86" s="4">
        <f t="shared" si="170"/>
        <v>-0.02933041938</v>
      </c>
      <c r="AF86" s="4">
        <f t="shared" si="170"/>
        <v>0.02029862304</v>
      </c>
      <c r="AG86" s="4">
        <f t="shared" si="170"/>
        <v>0.08937213961</v>
      </c>
      <c r="AH86" s="4">
        <f t="shared" si="170"/>
        <v>0.02726733248</v>
      </c>
      <c r="AI86" s="4">
        <f t="shared" si="170"/>
        <v>-0.04256402903</v>
      </c>
      <c r="AJ86" s="4">
        <f t="shared" si="170"/>
        <v>-0.007366007471</v>
      </c>
      <c r="AK86" s="4">
        <f t="shared" si="170"/>
        <v>-0.03526698274</v>
      </c>
      <c r="AL86" s="4">
        <f t="shared" si="170"/>
        <v>-0.05451589106</v>
      </c>
      <c r="AM86" s="8"/>
      <c r="AN86" s="17">
        <f t="shared" ref="AN86:AW86" si="171">(AC85 * (1 + N86)) / (SUMPRODUCT($AC85:$AL85, $N86:$W86) + 1)</f>
        <v>-0.00496740654</v>
      </c>
      <c r="AO86" s="17">
        <f t="shared" si="171"/>
        <v>-0.02382233936</v>
      </c>
      <c r="AP86" s="17">
        <f t="shared" si="171"/>
        <v>-0.01732589416</v>
      </c>
      <c r="AQ86" s="17">
        <f t="shared" si="171"/>
        <v>0.00525734101</v>
      </c>
      <c r="AR86" s="17">
        <f t="shared" si="171"/>
        <v>0.03719137512</v>
      </c>
      <c r="AS86" s="17">
        <f t="shared" si="171"/>
        <v>0.01244019252</v>
      </c>
      <c r="AT86" s="17">
        <f t="shared" si="171"/>
        <v>-0.02271213247</v>
      </c>
      <c r="AU86" s="17">
        <f t="shared" si="171"/>
        <v>0.0565925659</v>
      </c>
      <c r="AV86" s="17">
        <f t="shared" si="171"/>
        <v>0.004591809176</v>
      </c>
      <c r="AW86" s="17">
        <f t="shared" si="171"/>
        <v>-0.04723898854</v>
      </c>
      <c r="AX86" s="19"/>
      <c r="AY86" s="20">
        <f t="array" ref="AY86">SUM(ABS(AC86:AL86 - AN86:AW86))
</f>
        <v>0.2858948565</v>
      </c>
      <c r="AZ86" s="19"/>
      <c r="BA86" s="2">
        <v>43830.0</v>
      </c>
      <c r="BB86" s="4">
        <f t="shared" si="7"/>
        <v>0.000006522941261</v>
      </c>
      <c r="BC86" s="4">
        <f t="shared" si="8"/>
        <v>1.019809721</v>
      </c>
      <c r="BK86" s="4">
        <f t="shared" si="9"/>
        <v>1.027026535</v>
      </c>
      <c r="BL86" s="4">
        <f t="shared" si="4"/>
        <v>-0.007026901161</v>
      </c>
    </row>
    <row r="87">
      <c r="A87" s="2">
        <v>43861.0</v>
      </c>
      <c r="B87" s="4">
        <f>0.2*vlookup($A87, 'Idiosyncratic Volatility'!$BE$84:$BO$660, 2)+0.2*vlookup($A87, Value!$AZ$3:$BJ$134, 2)+0.2*vlookup($A87, Monthly_mean!$AZ$3:$BJ$134, 2)+0.2*vlookup($A87, MaxDD!$AZ$3:$BJ$134, 2)+0.2*vlookup($A87, 'CDaR Factor Calculation'!$AY$3:$BI$135, 2)</f>
        <v>-0.04388862465</v>
      </c>
      <c r="C87" s="4">
        <f>0.2*vlookup($A87, 'Idiosyncratic Volatility'!$BE$84:$BO$660, column())+0.2*vlookup($A87, Value!$AZ$3:$BJ$134, column())+0.2*vlookup($A87, Monthly_mean!$AZ$3:$BJ$134, column())+0.2*vlookup($A87, MaxDD!$AZ$3:$BJ$134, column())+0.2*vlookup($A87, 'CDaR Factor Calculation'!$AY$3:$BI$135, column())</f>
        <v>-0.02270592942</v>
      </c>
      <c r="D87" s="4">
        <f>0.2*vlookup($A87, 'Idiosyncratic Volatility'!$BE$84:$BO$660, column())+0.2*vlookup($A87, Value!$AZ$3:$BJ$134, column())+0.2*vlookup($A87, Monthly_mean!$AZ$3:$BJ$134, column())+0.2*vlookup($A87, MaxDD!$AZ$3:$BJ$134, column())+0.2*vlookup($A87, 'CDaR Factor Calculation'!$AY$3:$BI$135, column())</f>
        <v>-0.002032586565</v>
      </c>
      <c r="E87" s="4">
        <f>0.2*vlookup($A87, 'Idiosyncratic Volatility'!$BE$84:$BO$660, column())+0.2*vlookup($A87, Value!$AZ$3:$BJ$134, column())+0.2*vlookup($A87, Monthly_mean!$AZ$3:$BJ$134, column())+0.2*vlookup($A87, MaxDD!$AZ$3:$BJ$134, column())+0.2*vlookup($A87, 'CDaR Factor Calculation'!$AY$3:$BI$135, column())</f>
        <v>0.004471205949</v>
      </c>
      <c r="F87" s="4">
        <f>0.2*vlookup($A87, 'Idiosyncratic Volatility'!$BE$84:$BO$660, column())+0.2*vlookup($A87, Value!$AZ$3:$BJ$134, column())+0.2*vlookup($A87, Monthly_mean!$AZ$3:$BJ$134, column())+0.2*vlookup($A87, MaxDD!$AZ$3:$BJ$134, column())+0.2*vlookup($A87, 'CDaR Factor Calculation'!$AY$3:$BI$135, column())</f>
        <v>0.04158552548</v>
      </c>
      <c r="G87" s="4">
        <f>0.2*vlookup($A87, 'Idiosyncratic Volatility'!$BE$84:$BO$660, column())+0.2*vlookup($A87, Value!$AZ$3:$BJ$134, column())+0.2*vlookup($A87, Monthly_mean!$AZ$3:$BJ$134, column())+0.2*vlookup($A87, MaxDD!$AZ$3:$BJ$134, column())+0.2*vlookup($A87, 'CDaR Factor Calculation'!$AY$3:$BI$135, column())</f>
        <v>0.02154692468</v>
      </c>
      <c r="H87" s="4">
        <f>0.2*vlookup($A87, 'Idiosyncratic Volatility'!$BE$84:$BO$660, column())+0.2*vlookup($A87, Value!$AZ$3:$BJ$134, column())+0.2*vlookup($A87, Monthly_mean!$AZ$3:$BJ$134, column())+0.2*vlookup($A87, MaxDD!$AZ$3:$BJ$134, column())+0.2*vlookup($A87, 'CDaR Factor Calculation'!$AY$3:$BI$135, column())</f>
        <v>-0.01134487002</v>
      </c>
      <c r="I87" s="4">
        <f>0.2*vlookup($A87, 'Idiosyncratic Volatility'!$BE$84:$BO$660, column())+0.2*vlookup($A87, Value!$AZ$3:$BJ$134, column())+0.2*vlookup($A87, Monthly_mean!$AZ$3:$BJ$134, column())+0.2*vlookup($A87, MaxDD!$AZ$3:$BJ$134, column())+0.2*vlookup($A87, 'CDaR Factor Calculation'!$AY$3:$BI$135, column())</f>
        <v>0.01619647184</v>
      </c>
      <c r="J87" s="4">
        <f>0.2*vlookup($A87, 'Idiosyncratic Volatility'!$BE$84:$BO$660, column())+0.2*vlookup($A87, Value!$AZ$3:$BJ$134, column())+0.2*vlookup($A87, Monthly_mean!$AZ$3:$BJ$134, column())+0.2*vlookup($A87, MaxDD!$AZ$3:$BJ$134, column())+0.2*vlookup($A87, 'CDaR Factor Calculation'!$AY$3:$BI$135, column())</f>
        <v>0.01035741583</v>
      </c>
      <c r="K87" s="4">
        <f>0.2*vlookup($A87, 'Idiosyncratic Volatility'!$BE$84:$BO$660, column())+0.2*vlookup($A87, Value!$AZ$3:$BJ$134, column())+0.2*vlookup($A87, Monthly_mean!$AZ$3:$BJ$134, column())+0.2*vlookup($A87, MaxDD!$AZ$3:$BJ$134, column())+0.2*vlookup($A87, 'CDaR Factor Calculation'!$AY$3:$BI$135, column())</f>
        <v>-0.01418553293</v>
      </c>
      <c r="L87" s="8"/>
      <c r="M87" s="2">
        <v>43861.0</v>
      </c>
      <c r="N87" s="7">
        <v>0.051</v>
      </c>
      <c r="O87" s="7">
        <v>0.0156</v>
      </c>
      <c r="P87" s="7">
        <v>-0.0215</v>
      </c>
      <c r="Q87" s="7">
        <v>-0.0182</v>
      </c>
      <c r="R87" s="7">
        <v>-0.0091</v>
      </c>
      <c r="S87" s="7">
        <v>-0.0162</v>
      </c>
      <c r="T87" s="7">
        <v>-0.0184</v>
      </c>
      <c r="U87" s="7">
        <v>-0.0148</v>
      </c>
      <c r="V87" s="7">
        <v>-0.0331</v>
      </c>
      <c r="W87" s="7">
        <v>0.0016</v>
      </c>
      <c r="X87" s="8"/>
      <c r="Z87" s="4">
        <f t="array" ref="Z87">SQRT(MMULT(MMULT(B87:K87,MMULT(TRANSPOSE(ER!B567:K602-ER!M602:V602),ER!B567:K602-ER!M602:V602)/3),TRANSPOSE(B87:K87)))</f>
        <v>0.008218396538</v>
      </c>
      <c r="AA87" s="8"/>
      <c r="AB87" s="2">
        <v>43861.0</v>
      </c>
      <c r="AC87" s="4">
        <f t="shared" ref="AC87:AL87" si="172">B87*0.01/$Z87</f>
        <v>-0.05340290462</v>
      </c>
      <c r="AD87" s="4">
        <f t="shared" si="172"/>
        <v>-0.02762817457</v>
      </c>
      <c r="AE87" s="4">
        <f t="shared" si="172"/>
        <v>-0.002473215493</v>
      </c>
      <c r="AF87" s="4">
        <f t="shared" si="172"/>
        <v>0.005440484561</v>
      </c>
      <c r="AG87" s="4">
        <f t="shared" si="172"/>
        <v>0.05060053417</v>
      </c>
      <c r="AH87" s="4">
        <f t="shared" si="172"/>
        <v>0.02621791803</v>
      </c>
      <c r="AI87" s="4">
        <f t="shared" si="172"/>
        <v>-0.01380423781</v>
      </c>
      <c r="AJ87" s="4">
        <f t="shared" si="172"/>
        <v>0.01970758136</v>
      </c>
      <c r="AK87" s="4">
        <f t="shared" si="172"/>
        <v>0.01260272096</v>
      </c>
      <c r="AL87" s="4">
        <f t="shared" si="172"/>
        <v>-0.01726070634</v>
      </c>
      <c r="AM87" s="8"/>
      <c r="AN87" s="17">
        <f t="shared" ref="AN87:AW87" si="173">(AC86 * (1 + N87)) / (SUMPRODUCT($AC86:$AL86, $N87:$W87) + 1)</f>
        <v>0.02710270046</v>
      </c>
      <c r="AO87" s="17">
        <f t="shared" si="173"/>
        <v>0.006338370176</v>
      </c>
      <c r="AP87" s="17">
        <f t="shared" si="173"/>
        <v>-0.02863126168</v>
      </c>
      <c r="AQ87" s="17">
        <f t="shared" si="173"/>
        <v>0.01988158434</v>
      </c>
      <c r="AR87" s="17">
        <f t="shared" si="173"/>
        <v>0.08834731743</v>
      </c>
      <c r="AS87" s="17">
        <f t="shared" si="173"/>
        <v>0.02676152484</v>
      </c>
      <c r="AT87" s="17">
        <f t="shared" si="173"/>
        <v>-0.04168105126</v>
      </c>
      <c r="AU87" s="17">
        <f t="shared" si="173"/>
        <v>-0.007239656183</v>
      </c>
      <c r="AV87" s="17">
        <f t="shared" si="173"/>
        <v>-0.03401819364</v>
      </c>
      <c r="AW87" s="17">
        <f t="shared" si="173"/>
        <v>-0.054472689</v>
      </c>
      <c r="AX87" s="19"/>
      <c r="AY87" s="20">
        <f t="array" ref="AY87">SUM(ABS(AC87:AL87 - AN87:AW87))
</f>
        <v>0.3320186341</v>
      </c>
      <c r="AZ87" s="19"/>
      <c r="BA87" s="2">
        <v>43861.0</v>
      </c>
      <c r="BB87" s="4">
        <f t="shared" si="7"/>
        <v>0.002394364771</v>
      </c>
      <c r="BC87" s="4">
        <f t="shared" si="8"/>
        <v>1.022251518</v>
      </c>
      <c r="BK87" s="4">
        <f t="shared" si="9"/>
        <v>1.027026535</v>
      </c>
      <c r="BL87" s="4">
        <f t="shared" si="4"/>
        <v>-0.004649361355</v>
      </c>
    </row>
    <row r="88">
      <c r="A88" s="2">
        <v>43890.0</v>
      </c>
      <c r="B88" s="4">
        <f>0.2*vlookup($A88, 'Idiosyncratic Volatility'!$BE$84:$BO$660, 2)+0.2*vlookup($A88, Value!$AZ$3:$BJ$134, 2)+0.2*vlookup($A88, Monthly_mean!$AZ$3:$BJ$134, 2)+0.2*vlookup($A88, MaxDD!$AZ$3:$BJ$134, 2)+0.2*vlookup($A88, 'CDaR Factor Calculation'!$AY$3:$BI$135, 2)</f>
        <v>-0.02661321824</v>
      </c>
      <c r="C88" s="4">
        <f>0.2*vlookup($A88, 'Idiosyncratic Volatility'!$BE$84:$BO$660, column())+0.2*vlookup($A88, Value!$AZ$3:$BJ$134, column())+0.2*vlookup($A88, Monthly_mean!$AZ$3:$BJ$134, column())+0.2*vlookup($A88, MaxDD!$AZ$3:$BJ$134, column())+0.2*vlookup($A88, 'CDaR Factor Calculation'!$AY$3:$BI$135, column())</f>
        <v>-0.013671455</v>
      </c>
      <c r="D88" s="4">
        <f>0.2*vlookup($A88, 'Idiosyncratic Volatility'!$BE$84:$BO$660, column())+0.2*vlookup($A88, Value!$AZ$3:$BJ$134, column())+0.2*vlookup($A88, Monthly_mean!$AZ$3:$BJ$134, column())+0.2*vlookup($A88, MaxDD!$AZ$3:$BJ$134, column())+0.2*vlookup($A88, 'CDaR Factor Calculation'!$AY$3:$BI$135, column())</f>
        <v>-0.01287837923</v>
      </c>
      <c r="E88" s="4">
        <f>0.2*vlookup($A88, 'Idiosyncratic Volatility'!$BE$84:$BO$660, column())+0.2*vlookup($A88, Value!$AZ$3:$BJ$134, column())+0.2*vlookup($A88, Monthly_mean!$AZ$3:$BJ$134, column())+0.2*vlookup($A88, MaxDD!$AZ$3:$BJ$134, column())+0.2*vlookup($A88, 'CDaR Factor Calculation'!$AY$3:$BI$135, column())</f>
        <v>0.0084489733</v>
      </c>
      <c r="F88" s="4">
        <f>0.2*vlookup($A88, 'Idiosyncratic Volatility'!$BE$84:$BO$660, column())+0.2*vlookup($A88, Value!$AZ$3:$BJ$134, column())+0.2*vlookup($A88, Monthly_mean!$AZ$3:$BJ$134, column())+0.2*vlookup($A88, MaxDD!$AZ$3:$BJ$134, column())+0.2*vlookup($A88, 'CDaR Factor Calculation'!$AY$3:$BI$135, column())</f>
        <v>0.01964422857</v>
      </c>
      <c r="G88" s="4">
        <f>0.2*vlookup($A88, 'Idiosyncratic Volatility'!$BE$84:$BO$660, column())+0.2*vlookup($A88, Value!$AZ$3:$BJ$134, column())+0.2*vlookup($A88, Monthly_mean!$AZ$3:$BJ$134, column())+0.2*vlookup($A88, MaxDD!$AZ$3:$BJ$134, column())+0.2*vlookup($A88, 'CDaR Factor Calculation'!$AY$3:$BI$135, column())</f>
        <v>0.05057238117</v>
      </c>
      <c r="H88" s="4">
        <f>0.2*vlookup($A88, 'Idiosyncratic Volatility'!$BE$84:$BO$660, column())+0.2*vlookup($A88, Value!$AZ$3:$BJ$134, column())+0.2*vlookup($A88, Monthly_mean!$AZ$3:$BJ$134, column())+0.2*vlookup($A88, MaxDD!$AZ$3:$BJ$134, column())+0.2*vlookup($A88, 'CDaR Factor Calculation'!$AY$3:$BI$135, column())</f>
        <v>-0.01719693123</v>
      </c>
      <c r="I88" s="4">
        <f>0.2*vlookup($A88, 'Idiosyncratic Volatility'!$BE$84:$BO$660, column())+0.2*vlookup($A88, Value!$AZ$3:$BJ$134, column())+0.2*vlookup($A88, Monthly_mean!$AZ$3:$BJ$134, column())+0.2*vlookup($A88, MaxDD!$AZ$3:$BJ$134, column())+0.2*vlookup($A88, 'CDaR Factor Calculation'!$AY$3:$BI$135, column())</f>
        <v>0.001423533137</v>
      </c>
      <c r="J88" s="4">
        <f>0.2*vlookup($A88, 'Idiosyncratic Volatility'!$BE$84:$BO$660, column())+0.2*vlookup($A88, Value!$AZ$3:$BJ$134, column())+0.2*vlookup($A88, Monthly_mean!$AZ$3:$BJ$134, column())+0.2*vlookup($A88, MaxDD!$AZ$3:$BJ$134, column())+0.2*vlookup($A88, 'CDaR Factor Calculation'!$AY$3:$BI$135, column())</f>
        <v>0.000997326794</v>
      </c>
      <c r="K88" s="4">
        <f>0.2*vlookup($A88, 'Idiosyncratic Volatility'!$BE$84:$BO$660, column())+0.2*vlookup($A88, Value!$AZ$3:$BJ$134, column())+0.2*vlookup($A88, Monthly_mean!$AZ$3:$BJ$134, column())+0.2*vlookup($A88, MaxDD!$AZ$3:$BJ$134, column())+0.2*vlookup($A88, 'CDaR Factor Calculation'!$AY$3:$BI$135, column())</f>
        <v>-0.01072645927</v>
      </c>
      <c r="L88" s="8"/>
      <c r="M88" s="2">
        <v>43890.0</v>
      </c>
      <c r="N88" s="7">
        <v>-0.0759</v>
      </c>
      <c r="O88" s="7">
        <v>-0.0591</v>
      </c>
      <c r="P88" s="7">
        <v>-0.0806</v>
      </c>
      <c r="Q88" s="7">
        <v>-0.0843</v>
      </c>
      <c r="R88" s="7">
        <v>-0.0588</v>
      </c>
      <c r="S88" s="7">
        <v>-0.0957</v>
      </c>
      <c r="T88" s="7">
        <v>-0.0719</v>
      </c>
      <c r="U88" s="7">
        <v>-0.065</v>
      </c>
      <c r="V88" s="7">
        <v>-0.0912</v>
      </c>
      <c r="W88" s="7">
        <v>-0.0821</v>
      </c>
      <c r="X88" s="8"/>
      <c r="Z88" s="4">
        <f t="array" ref="Z88">SQRT(MMULT(MMULT(B88:K88,MMULT(TRANSPOSE(ER!B568:K603-ER!M603:V603),ER!B568:K603-ER!M603:V603)/3),TRANSPOSE(B88:K88)))</f>
        <v>0.005838516698</v>
      </c>
      <c r="AA88" s="8"/>
      <c r="AB88" s="2">
        <v>43890.0</v>
      </c>
      <c r="AC88" s="4">
        <f t="shared" ref="AC88:AL88" si="174">B88*0.01/$Z88</f>
        <v>-0.0455821566</v>
      </c>
      <c r="AD88" s="4">
        <f t="shared" si="174"/>
        <v>-0.02341597311</v>
      </c>
      <c r="AE88" s="4">
        <f t="shared" si="174"/>
        <v>-0.02205762165</v>
      </c>
      <c r="AF88" s="4">
        <f t="shared" si="174"/>
        <v>0.01447109555</v>
      </c>
      <c r="AG88" s="4">
        <f t="shared" si="174"/>
        <v>0.03364592343</v>
      </c>
      <c r="AH88" s="4">
        <f t="shared" si="174"/>
        <v>0.08661854336</v>
      </c>
      <c r="AI88" s="4">
        <f t="shared" si="174"/>
        <v>-0.02945428115</v>
      </c>
      <c r="AJ88" s="4">
        <f t="shared" si="174"/>
        <v>0.002438176015</v>
      </c>
      <c r="AK88" s="4">
        <f t="shared" si="174"/>
        <v>0.001708185222</v>
      </c>
      <c r="AL88" s="4">
        <f t="shared" si="174"/>
        <v>-0.01837189106</v>
      </c>
      <c r="AM88" s="8"/>
      <c r="AN88" s="17">
        <f t="shared" ref="AN88:AW88" si="175">(AC87 * (1 + N88)) / (SUMPRODUCT($AC87:$AL87, $N88:$W88) + 1)</f>
        <v>-0.04935348777</v>
      </c>
      <c r="AO88" s="17">
        <f t="shared" si="175"/>
        <v>-0.02599738464</v>
      </c>
      <c r="AP88" s="17">
        <f t="shared" si="175"/>
        <v>-0.002274052347</v>
      </c>
      <c r="AQ88" s="17">
        <f t="shared" si="175"/>
        <v>0.004982241745</v>
      </c>
      <c r="AR88" s="17">
        <f t="shared" si="175"/>
        <v>0.04762895137</v>
      </c>
      <c r="AS88" s="17">
        <f t="shared" si="175"/>
        <v>0.02371071946</v>
      </c>
      <c r="AT88" s="17">
        <f t="shared" si="175"/>
        <v>-0.01281271615</v>
      </c>
      <c r="AU88" s="17">
        <f t="shared" si="175"/>
        <v>0.0184280312</v>
      </c>
      <c r="AV88" s="17">
        <f t="shared" si="175"/>
        <v>0.0114542495</v>
      </c>
      <c r="AW88" s="17">
        <f t="shared" si="175"/>
        <v>-0.01584484276</v>
      </c>
      <c r="AX88" s="19"/>
      <c r="AY88" s="20">
        <f t="array" ref="AY88">SUM(ABS(AC88:AL88 - AN88:AW88))
</f>
        <v>0.1574205504</v>
      </c>
      <c r="AZ88" s="19"/>
      <c r="BA88" s="2">
        <v>43890.0</v>
      </c>
      <c r="BB88" s="4">
        <f t="shared" si="7"/>
        <v>-0.00007828451732</v>
      </c>
      <c r="BC88" s="4">
        <f t="shared" si="8"/>
        <v>1.022171491</v>
      </c>
      <c r="BK88" s="4">
        <f t="shared" si="9"/>
        <v>1.027026535</v>
      </c>
      <c r="BL88" s="4">
        <f t="shared" si="4"/>
        <v>-0.004727281899</v>
      </c>
    </row>
    <row r="89">
      <c r="A89" s="2">
        <v>43921.0</v>
      </c>
      <c r="B89" s="4">
        <f>0.2*vlookup($A89, 'Idiosyncratic Volatility'!$BE$84:$BO$660, 2)+0.2*vlookup($A89, Value!$AZ$3:$BJ$134, 2)+0.2*vlookup($A89, Monthly_mean!$AZ$3:$BJ$134, 2)+0.2*vlookup($A89, MaxDD!$AZ$3:$BJ$134, 2)+0.2*vlookup($A89, 'CDaR Factor Calculation'!$AY$3:$BI$135, 2)</f>
        <v>-0.005955785904</v>
      </c>
      <c r="C89" s="4">
        <f>0.2*vlookup($A89, 'Idiosyncratic Volatility'!$BE$84:$BO$660, column())+0.2*vlookup($A89, Value!$AZ$3:$BJ$134, column())+0.2*vlookup($A89, Monthly_mean!$AZ$3:$BJ$134, column())+0.2*vlookup($A89, MaxDD!$AZ$3:$BJ$134, column())+0.2*vlookup($A89, 'CDaR Factor Calculation'!$AY$3:$BI$135, column())</f>
        <v>0.004912776054</v>
      </c>
      <c r="D89" s="4">
        <f>0.2*vlookup($A89, 'Idiosyncratic Volatility'!$BE$84:$BO$660, column())+0.2*vlookup($A89, Value!$AZ$3:$BJ$134, column())+0.2*vlookup($A89, Monthly_mean!$AZ$3:$BJ$134, column())+0.2*vlookup($A89, MaxDD!$AZ$3:$BJ$134, column())+0.2*vlookup($A89, 'CDaR Factor Calculation'!$AY$3:$BI$135, column())</f>
        <v>-0.001616653489</v>
      </c>
      <c r="E89" s="4">
        <f>0.2*vlookup($A89, 'Idiosyncratic Volatility'!$BE$84:$BO$660, column())+0.2*vlookup($A89, Value!$AZ$3:$BJ$134, column())+0.2*vlookup($A89, Monthly_mean!$AZ$3:$BJ$134, column())+0.2*vlookup($A89, MaxDD!$AZ$3:$BJ$134, column())+0.2*vlookup($A89, 'CDaR Factor Calculation'!$AY$3:$BI$135, column())</f>
        <v>0.01063759234</v>
      </c>
      <c r="F89" s="4">
        <f>0.2*vlookup($A89, 'Idiosyncratic Volatility'!$BE$84:$BO$660, column())+0.2*vlookup($A89, Value!$AZ$3:$BJ$134, column())+0.2*vlookup($A89, Monthly_mean!$AZ$3:$BJ$134, column())+0.2*vlookup($A89, MaxDD!$AZ$3:$BJ$134, column())+0.2*vlookup($A89, 'CDaR Factor Calculation'!$AY$3:$BI$135, column())</f>
        <v>0.04291399156</v>
      </c>
      <c r="G89" s="4">
        <f>0.2*vlookup($A89, 'Idiosyncratic Volatility'!$BE$84:$BO$660, column())+0.2*vlookup($A89, Value!$AZ$3:$BJ$134, column())+0.2*vlookup($A89, Monthly_mean!$AZ$3:$BJ$134, column())+0.2*vlookup($A89, MaxDD!$AZ$3:$BJ$134, column())+0.2*vlookup($A89, 'CDaR Factor Calculation'!$AY$3:$BI$135, column())</f>
        <v>-0.01549765968</v>
      </c>
      <c r="H89" s="4">
        <f>0.2*vlookup($A89, 'Idiosyncratic Volatility'!$BE$84:$BO$660, column())+0.2*vlookup($A89, Value!$AZ$3:$BJ$134, column())+0.2*vlookup($A89, Monthly_mean!$AZ$3:$BJ$134, column())+0.2*vlookup($A89, MaxDD!$AZ$3:$BJ$134, column())+0.2*vlookup($A89, 'CDaR Factor Calculation'!$AY$3:$BI$135, column())</f>
        <v>-0.02188717728</v>
      </c>
      <c r="I89" s="4">
        <f>0.2*vlookup($A89, 'Idiosyncratic Volatility'!$BE$84:$BO$660, column())+0.2*vlookup($A89, Value!$AZ$3:$BJ$134, column())+0.2*vlookup($A89, Monthly_mean!$AZ$3:$BJ$134, column())+0.2*vlookup($A89, MaxDD!$AZ$3:$BJ$134, column())+0.2*vlookup($A89, 'CDaR Factor Calculation'!$AY$3:$BI$135, column())</f>
        <v>0.03004406493</v>
      </c>
      <c r="J89" s="4">
        <f>0.2*vlookup($A89, 'Idiosyncratic Volatility'!$BE$84:$BO$660, column())+0.2*vlookup($A89, Value!$AZ$3:$BJ$134, column())+0.2*vlookup($A89, Monthly_mean!$AZ$3:$BJ$134, column())+0.2*vlookup($A89, MaxDD!$AZ$3:$BJ$134, column())+0.2*vlookup($A89, 'CDaR Factor Calculation'!$AY$3:$BI$135, column())</f>
        <v>-0.009710604404</v>
      </c>
      <c r="K89" s="4">
        <f>0.2*vlookup($A89, 'Idiosyncratic Volatility'!$BE$84:$BO$660, column())+0.2*vlookup($A89, Value!$AZ$3:$BJ$134, column())+0.2*vlookup($A89, Monthly_mean!$AZ$3:$BJ$134, column())+0.2*vlookup($A89, MaxDD!$AZ$3:$BJ$134, column())+0.2*vlookup($A89, 'CDaR Factor Calculation'!$AY$3:$BI$135, column())</f>
        <v>-0.03384054453</v>
      </c>
      <c r="L89" s="8"/>
      <c r="M89" s="2">
        <v>43921.0</v>
      </c>
      <c r="N89" s="7">
        <v>-0.2106</v>
      </c>
      <c r="O89" s="7">
        <v>-0.1676</v>
      </c>
      <c r="P89" s="7">
        <v>-0.1761</v>
      </c>
      <c r="Q89" s="7">
        <v>-0.1694</v>
      </c>
      <c r="R89" s="7">
        <v>-0.2245</v>
      </c>
      <c r="S89" s="7">
        <v>-0.069</v>
      </c>
      <c r="T89" s="7">
        <v>-0.1104</v>
      </c>
      <c r="U89" s="7">
        <v>-0.2199</v>
      </c>
      <c r="V89" s="7">
        <v>-0.1344</v>
      </c>
      <c r="W89" s="7">
        <v>-0.1273</v>
      </c>
      <c r="X89" s="8"/>
      <c r="Z89" s="4">
        <f t="array" ref="Z89">SQRT(MMULT(MMULT(B89:K89,MMULT(TRANSPOSE(ER!B569:K604-ER!M604:V604),ER!B569:K604-ER!M604:V604)/3),TRANSPOSE(B89:K89)))</f>
        <v>0.007749646821</v>
      </c>
      <c r="AA89" s="8"/>
      <c r="AB89" s="2">
        <v>43921.0</v>
      </c>
      <c r="AC89" s="4">
        <f t="shared" ref="AC89:AL89" si="176">B89*0.01/$Z89</f>
        <v>-0.007685235265</v>
      </c>
      <c r="AD89" s="4">
        <f t="shared" si="176"/>
        <v>0.00633935477</v>
      </c>
      <c r="AE89" s="4">
        <f t="shared" si="176"/>
        <v>-0.002086099568</v>
      </c>
      <c r="AF89" s="4">
        <f t="shared" si="176"/>
        <v>0.01372655114</v>
      </c>
      <c r="AG89" s="4">
        <f t="shared" si="176"/>
        <v>0.05537541588</v>
      </c>
      <c r="AH89" s="4">
        <f t="shared" si="176"/>
        <v>-0.01999789156</v>
      </c>
      <c r="AI89" s="4">
        <f t="shared" si="176"/>
        <v>-0.02824280613</v>
      </c>
      <c r="AJ89" s="4">
        <f t="shared" si="176"/>
        <v>0.03876830212</v>
      </c>
      <c r="AK89" s="4">
        <f t="shared" si="176"/>
        <v>-0.01253038316</v>
      </c>
      <c r="AL89" s="4">
        <f t="shared" si="176"/>
        <v>-0.04366720873</v>
      </c>
      <c r="AM89" s="8"/>
      <c r="AN89" s="17">
        <f t="shared" ref="AN89:AW89" si="177">(AC88 * (1 + N89)) / (SUMPRODUCT($AC88:$AL88, $N89:$W89) + 1)</f>
        <v>-0.03575900227</v>
      </c>
      <c r="AO89" s="17">
        <f t="shared" si="177"/>
        <v>-0.01937035964</v>
      </c>
      <c r="AP89" s="17">
        <f t="shared" si="177"/>
        <v>-0.01806036769</v>
      </c>
      <c r="AQ89" s="17">
        <f t="shared" si="177"/>
        <v>0.01194501611</v>
      </c>
      <c r="AR89" s="17">
        <f t="shared" si="177"/>
        <v>0.02593030686</v>
      </c>
      <c r="AS89" s="17">
        <f t="shared" si="177"/>
        <v>0.08014085267</v>
      </c>
      <c r="AT89" s="17">
        <f t="shared" si="177"/>
        <v>-0.02603973763</v>
      </c>
      <c r="AU89" s="17">
        <f t="shared" si="177"/>
        <v>0.001890204246</v>
      </c>
      <c r="AV89" s="17">
        <f t="shared" si="177"/>
        <v>0.001469418861</v>
      </c>
      <c r="AW89" s="17">
        <f t="shared" si="177"/>
        <v>-0.01593353869</v>
      </c>
      <c r="AX89" s="19"/>
      <c r="AY89" s="20">
        <f t="array" ref="AY89">SUM(ABS(AC89:AL89 - AN89:AW89))
</f>
        <v>0.2819377763</v>
      </c>
      <c r="AZ89" s="19"/>
      <c r="BA89" s="2">
        <v>43921.0</v>
      </c>
      <c r="BB89" s="4">
        <f t="shared" si="7"/>
        <v>0.00625163293</v>
      </c>
      <c r="BC89" s="4">
        <f t="shared" si="8"/>
        <v>1.028561732</v>
      </c>
      <c r="BK89" s="4">
        <f t="shared" si="9"/>
        <v>1.028561732</v>
      </c>
      <c r="BL89" s="4">
        <f t="shared" si="4"/>
        <v>0</v>
      </c>
    </row>
    <row r="90">
      <c r="A90" s="2">
        <v>43951.0</v>
      </c>
      <c r="B90" s="4">
        <f>0.2*vlookup($A90, 'Idiosyncratic Volatility'!$BE$84:$BO$660, 2)+0.2*vlookup($A90, Value!$AZ$3:$BJ$134, 2)+0.2*vlookup($A90, Monthly_mean!$AZ$3:$BJ$134, 2)+0.2*vlookup($A90, MaxDD!$AZ$3:$BJ$134, 2)+0.2*vlookup($A90, 'CDaR Factor Calculation'!$AY$3:$BI$135, 2)</f>
        <v>-0.008918340277</v>
      </c>
      <c r="C90" s="4">
        <f>0.2*vlookup($A90, 'Idiosyncratic Volatility'!$BE$84:$BO$660, column())+0.2*vlookup($A90, Value!$AZ$3:$BJ$134, column())+0.2*vlookup($A90, Monthly_mean!$AZ$3:$BJ$134, column())+0.2*vlookup($A90, MaxDD!$AZ$3:$BJ$134, column())+0.2*vlookup($A90, 'CDaR Factor Calculation'!$AY$3:$BI$135, column())</f>
        <v>-0.007628839016</v>
      </c>
      <c r="D90" s="4">
        <f>0.2*vlookup($A90, 'Idiosyncratic Volatility'!$BE$84:$BO$660, column())+0.2*vlookup($A90, Value!$AZ$3:$BJ$134, column())+0.2*vlookup($A90, Monthly_mean!$AZ$3:$BJ$134, column())+0.2*vlookup($A90, MaxDD!$AZ$3:$BJ$134, column())+0.2*vlookup($A90, 'CDaR Factor Calculation'!$AY$3:$BI$135, column())</f>
        <v>-0.005035046234</v>
      </c>
      <c r="E90" s="4">
        <f>0.2*vlookup($A90, 'Idiosyncratic Volatility'!$BE$84:$BO$660, column())+0.2*vlookup($A90, Value!$AZ$3:$BJ$134, column())+0.2*vlookup($A90, Monthly_mean!$AZ$3:$BJ$134, column())+0.2*vlookup($A90, MaxDD!$AZ$3:$BJ$134, column())+0.2*vlookup($A90, 'CDaR Factor Calculation'!$AY$3:$BI$135, column())</f>
        <v>-0.001939572071</v>
      </c>
      <c r="F90" s="4">
        <f>0.2*vlookup($A90, 'Idiosyncratic Volatility'!$BE$84:$BO$660, column())+0.2*vlookup($A90, Value!$AZ$3:$BJ$134, column())+0.2*vlookup($A90, Monthly_mean!$AZ$3:$BJ$134, column())+0.2*vlookup($A90, MaxDD!$AZ$3:$BJ$134, column())+0.2*vlookup($A90, 'CDaR Factor Calculation'!$AY$3:$BI$135, column())</f>
        <v>0.04141209514</v>
      </c>
      <c r="G90" s="4">
        <f>0.2*vlookup($A90, 'Idiosyncratic Volatility'!$BE$84:$BO$660, column())+0.2*vlookup($A90, Value!$AZ$3:$BJ$134, column())+0.2*vlookup($A90, Monthly_mean!$AZ$3:$BJ$134, column())+0.2*vlookup($A90, MaxDD!$AZ$3:$BJ$134, column())+0.2*vlookup($A90, 'CDaR Factor Calculation'!$AY$3:$BI$135, column())</f>
        <v>-0.003851827891</v>
      </c>
      <c r="H90" s="4">
        <f>0.2*vlookup($A90, 'Idiosyncratic Volatility'!$BE$84:$BO$660, column())+0.2*vlookup($A90, Value!$AZ$3:$BJ$134, column())+0.2*vlookup($A90, Monthly_mean!$AZ$3:$BJ$134, column())+0.2*vlookup($A90, MaxDD!$AZ$3:$BJ$134, column())+0.2*vlookup($A90, 'CDaR Factor Calculation'!$AY$3:$BI$135, column())</f>
        <v>-0.03063049316</v>
      </c>
      <c r="I90" s="4">
        <f>0.2*vlookup($A90, 'Idiosyncratic Volatility'!$BE$84:$BO$660, column())+0.2*vlookup($A90, Value!$AZ$3:$BJ$134, column())+0.2*vlookup($A90, Monthly_mean!$AZ$3:$BJ$134, column())+0.2*vlookup($A90, MaxDD!$AZ$3:$BJ$134, column())+0.2*vlookup($A90, 'CDaR Factor Calculation'!$AY$3:$BI$135, column())</f>
        <v>0.04331605795</v>
      </c>
      <c r="J90" s="4">
        <f>0.2*vlookup($A90, 'Idiosyncratic Volatility'!$BE$84:$BO$660, column())+0.2*vlookup($A90, Value!$AZ$3:$BJ$134, column())+0.2*vlookup($A90, Monthly_mean!$AZ$3:$BJ$134, column())+0.2*vlookup($A90, MaxDD!$AZ$3:$BJ$134, column())+0.2*vlookup($A90, 'CDaR Factor Calculation'!$AY$3:$BI$135, column())</f>
        <v>-0.001619171142</v>
      </c>
      <c r="K90" s="4">
        <f>0.2*vlookup($A90, 'Idiosyncratic Volatility'!$BE$84:$BO$660, column())+0.2*vlookup($A90, Value!$AZ$3:$BJ$134, column())+0.2*vlookup($A90, Monthly_mean!$AZ$3:$BJ$134, column())+0.2*vlookup($A90, MaxDD!$AZ$3:$BJ$134, column())+0.2*vlookup($A90, 'CDaR Factor Calculation'!$AY$3:$BI$135, column())</f>
        <v>-0.02510486309</v>
      </c>
      <c r="L90" s="8"/>
      <c r="M90" s="2">
        <v>43951.0</v>
      </c>
      <c r="N90" s="7">
        <v>0.0778</v>
      </c>
      <c r="O90" s="7">
        <v>0.0963</v>
      </c>
      <c r="P90" s="7">
        <v>0.0458</v>
      </c>
      <c r="Q90" s="7">
        <v>0.0988</v>
      </c>
      <c r="R90" s="7">
        <v>0.0202</v>
      </c>
      <c r="S90" s="7">
        <v>0.0439</v>
      </c>
      <c r="T90" s="7">
        <v>0.0878</v>
      </c>
      <c r="U90" s="7">
        <v>0.016</v>
      </c>
      <c r="V90" s="7">
        <v>0.0336</v>
      </c>
      <c r="W90" s="7">
        <v>0.1311</v>
      </c>
      <c r="X90" s="8"/>
      <c r="Z90" s="4">
        <f t="array" ref="Z90">SQRT(MMULT(MMULT(B90:K90,MMULT(TRANSPOSE(ER!B570:K605-ER!M605:V605),ER!B570:K605-ER!M605:V605)/3),TRANSPOSE(B90:K90)))</f>
        <v>0.00850134055</v>
      </c>
      <c r="AA90" s="8"/>
      <c r="AB90" s="2">
        <v>43951.0</v>
      </c>
      <c r="AC90" s="4">
        <f t="shared" ref="AC90:AL90" si="178">B90*0.01/$Z90</f>
        <v>-0.01049051056</v>
      </c>
      <c r="AD90" s="4">
        <f t="shared" si="178"/>
        <v>-0.008973689469</v>
      </c>
      <c r="AE90" s="4">
        <f t="shared" si="178"/>
        <v>-0.005922649734</v>
      </c>
      <c r="AF90" s="4">
        <f t="shared" si="178"/>
        <v>-0.002281489678</v>
      </c>
      <c r="AG90" s="4">
        <f t="shared" si="178"/>
        <v>0.04871242941</v>
      </c>
      <c r="AH90" s="4">
        <f t="shared" si="178"/>
        <v>-0.004530847657</v>
      </c>
      <c r="AI90" s="4">
        <f t="shared" si="178"/>
        <v>-0.03603019192</v>
      </c>
      <c r="AJ90" s="4">
        <f t="shared" si="178"/>
        <v>0.05095203244</v>
      </c>
      <c r="AK90" s="4">
        <f t="shared" si="178"/>
        <v>-0.001904606847</v>
      </c>
      <c r="AL90" s="4">
        <f t="shared" si="178"/>
        <v>-0.02953047575</v>
      </c>
      <c r="AM90" s="8"/>
      <c r="AN90" s="17">
        <f t="shared" ref="AN90:AW90" si="179">(AC89 * (1 + N90)) / (SUMPRODUCT($AC89:$AL89, $N90:$W90) + 1)</f>
        <v>-0.008337266543</v>
      </c>
      <c r="AO90" s="17">
        <f t="shared" si="179"/>
        <v>0.006995243087</v>
      </c>
      <c r="AP90" s="17">
        <f t="shared" si="179"/>
        <v>-0.002195897229</v>
      </c>
      <c r="AQ90" s="17">
        <f t="shared" si="179"/>
        <v>0.01518128115</v>
      </c>
      <c r="AR90" s="17">
        <f t="shared" si="179"/>
        <v>0.05686311671</v>
      </c>
      <c r="AS90" s="17">
        <f t="shared" si="179"/>
        <v>-0.02101219616</v>
      </c>
      <c r="AT90" s="17">
        <f t="shared" si="179"/>
        <v>-0.03092325768</v>
      </c>
      <c r="AU90" s="17">
        <f t="shared" si="179"/>
        <v>0.03964595002</v>
      </c>
      <c r="AV90" s="17">
        <f t="shared" si="179"/>
        <v>-0.01303602522</v>
      </c>
      <c r="AW90" s="17">
        <f t="shared" si="179"/>
        <v>-0.04971469444</v>
      </c>
      <c r="AX90" s="19"/>
      <c r="AY90" s="20">
        <f t="array" ref="AY90">SUM(ABS(AC90:AL90 - AN90:AW90))
</f>
        <v>0.1116723894</v>
      </c>
      <c r="AZ90" s="19"/>
      <c r="BA90" s="2">
        <v>43951.0</v>
      </c>
      <c r="BB90" s="4">
        <f t="shared" si="7"/>
        <v>-0.00649133307</v>
      </c>
      <c r="BC90" s="4">
        <f t="shared" si="8"/>
        <v>1.021884995</v>
      </c>
      <c r="BK90" s="4">
        <f t="shared" si="9"/>
        <v>1.028561732</v>
      </c>
      <c r="BL90" s="4">
        <f t="shared" si="4"/>
        <v>-0.00649133307</v>
      </c>
    </row>
    <row r="91">
      <c r="A91" s="2">
        <v>43982.0</v>
      </c>
      <c r="B91" s="4">
        <f>0.2*vlookup($A91, 'Idiosyncratic Volatility'!$BE$84:$BO$660, 2)+0.2*vlookup($A91, Value!$AZ$3:$BJ$134, 2)+0.2*vlookup($A91, Monthly_mean!$AZ$3:$BJ$134, 2)+0.2*vlookup($A91, MaxDD!$AZ$3:$BJ$134, 2)+0.2*vlookup($A91, 'CDaR Factor Calculation'!$AY$3:$BI$135, 2)</f>
        <v>-0.0133467131</v>
      </c>
      <c r="C91" s="4">
        <f>0.2*vlookup($A91, 'Idiosyncratic Volatility'!$BE$84:$BO$660, column())+0.2*vlookup($A91, Value!$AZ$3:$BJ$134, column())+0.2*vlookup($A91, Monthly_mean!$AZ$3:$BJ$134, column())+0.2*vlookup($A91, MaxDD!$AZ$3:$BJ$134, column())+0.2*vlookup($A91, 'CDaR Factor Calculation'!$AY$3:$BI$135, column())</f>
        <v>-0.002120150352</v>
      </c>
      <c r="D91" s="4">
        <f>0.2*vlookup($A91, 'Idiosyncratic Volatility'!$BE$84:$BO$660, column())+0.2*vlookup($A91, Value!$AZ$3:$BJ$134, column())+0.2*vlookup($A91, Monthly_mean!$AZ$3:$BJ$134, column())+0.2*vlookup($A91, MaxDD!$AZ$3:$BJ$134, column())+0.2*vlookup($A91, 'CDaR Factor Calculation'!$AY$3:$BI$135, column())</f>
        <v>0.01497433727</v>
      </c>
      <c r="E91" s="4">
        <f>0.2*vlookup($A91, 'Idiosyncratic Volatility'!$BE$84:$BO$660, column())+0.2*vlookup($A91, Value!$AZ$3:$BJ$134, column())+0.2*vlookup($A91, Monthly_mean!$AZ$3:$BJ$134, column())+0.2*vlookup($A91, MaxDD!$AZ$3:$BJ$134, column())+0.2*vlookup($A91, 'CDaR Factor Calculation'!$AY$3:$BI$135, column())</f>
        <v>0.003128845188</v>
      </c>
      <c r="F91" s="4">
        <f>0.2*vlookup($A91, 'Idiosyncratic Volatility'!$BE$84:$BO$660, column())+0.2*vlookup($A91, Value!$AZ$3:$BJ$134, column())+0.2*vlookup($A91, Monthly_mean!$AZ$3:$BJ$134, column())+0.2*vlookup($A91, MaxDD!$AZ$3:$BJ$134, column())+0.2*vlookup($A91, 'CDaR Factor Calculation'!$AY$3:$BI$135, column())</f>
        <v>0.03549339661</v>
      </c>
      <c r="G91" s="4">
        <f>0.2*vlookup($A91, 'Idiosyncratic Volatility'!$BE$84:$BO$660, column())+0.2*vlookup($A91, Value!$AZ$3:$BJ$134, column())+0.2*vlookup($A91, Monthly_mean!$AZ$3:$BJ$134, column())+0.2*vlookup($A91, MaxDD!$AZ$3:$BJ$134, column())+0.2*vlookup($A91, 'CDaR Factor Calculation'!$AY$3:$BI$135, column())</f>
        <v>-0.01854017855</v>
      </c>
      <c r="H91" s="4">
        <f>0.2*vlookup($A91, 'Idiosyncratic Volatility'!$BE$84:$BO$660, column())+0.2*vlookup($A91, Value!$AZ$3:$BJ$134, column())+0.2*vlookup($A91, Monthly_mean!$AZ$3:$BJ$134, column())+0.2*vlookup($A91, MaxDD!$AZ$3:$BJ$134, column())+0.2*vlookup($A91, 'CDaR Factor Calculation'!$AY$3:$BI$135, column())</f>
        <v>-0.02645646957</v>
      </c>
      <c r="I91" s="4">
        <f>0.2*vlookup($A91, 'Idiosyncratic Volatility'!$BE$84:$BO$660, column())+0.2*vlookup($A91, Value!$AZ$3:$BJ$134, column())+0.2*vlookup($A91, Monthly_mean!$AZ$3:$BJ$134, column())+0.2*vlookup($A91, MaxDD!$AZ$3:$BJ$134, column())+0.2*vlookup($A91, 'CDaR Factor Calculation'!$AY$3:$BI$135, column())</f>
        <v>0.03953943373</v>
      </c>
      <c r="J91" s="4">
        <f>0.2*vlookup($A91, 'Idiosyncratic Volatility'!$BE$84:$BO$660, column())+0.2*vlookup($A91, Value!$AZ$3:$BJ$134, column())+0.2*vlookup($A91, Monthly_mean!$AZ$3:$BJ$134, column())+0.2*vlookup($A91, MaxDD!$AZ$3:$BJ$134, column())+0.2*vlookup($A91, 'CDaR Factor Calculation'!$AY$3:$BI$135, column())</f>
        <v>-0.002820982414</v>
      </c>
      <c r="K91" s="4">
        <f>0.2*vlookup($A91, 'Idiosyncratic Volatility'!$BE$84:$BO$660, column())+0.2*vlookup($A91, Value!$AZ$3:$BJ$134, column())+0.2*vlookup($A91, Monthly_mean!$AZ$3:$BJ$134, column())+0.2*vlookup($A91, MaxDD!$AZ$3:$BJ$134, column())+0.2*vlookup($A91, 'CDaR Factor Calculation'!$AY$3:$BI$135, column())</f>
        <v>-0.02985151901</v>
      </c>
      <c r="L91" s="8"/>
      <c r="M91" s="2">
        <v>43982.0</v>
      </c>
      <c r="N91" s="7">
        <v>0.0313</v>
      </c>
      <c r="O91" s="7">
        <v>0.0273</v>
      </c>
      <c r="P91" s="7">
        <v>0.0333</v>
      </c>
      <c r="Q91" s="7">
        <v>0.0697</v>
      </c>
      <c r="R91" s="7">
        <v>0.0411</v>
      </c>
      <c r="S91" s="7">
        <v>0.0672</v>
      </c>
      <c r="T91" s="7">
        <v>0.0576</v>
      </c>
      <c r="U91" s="7">
        <v>0.0269</v>
      </c>
      <c r="V91" s="7">
        <v>0.031</v>
      </c>
      <c r="W91" s="7">
        <v>0.0513</v>
      </c>
      <c r="X91" s="8"/>
      <c r="Z91" s="4">
        <f t="array" ref="Z91">SQRT(MMULT(MMULT(B91:K91,MMULT(TRANSPOSE(ER!B571:K606-ER!M606:V606),ER!B571:K606-ER!M606:V606)/3),TRANSPOSE(B91:K91)))</f>
        <v>0.008473914894</v>
      </c>
      <c r="AA91" s="8"/>
      <c r="AB91" s="2">
        <v>43982.0</v>
      </c>
      <c r="AC91" s="4">
        <f t="shared" ref="AC91:AL91" si="180">B91*0.01/$Z91</f>
        <v>-0.01575035065</v>
      </c>
      <c r="AD91" s="4">
        <f t="shared" si="180"/>
        <v>-0.002501972675</v>
      </c>
      <c r="AE91" s="4">
        <f t="shared" si="180"/>
        <v>0.01767109707</v>
      </c>
      <c r="AF91" s="4">
        <f t="shared" si="180"/>
        <v>0.00369232548</v>
      </c>
      <c r="AG91" s="4">
        <f t="shared" si="180"/>
        <v>0.04188547684</v>
      </c>
      <c r="AH91" s="4">
        <f t="shared" si="180"/>
        <v>-0.02187911819</v>
      </c>
      <c r="AI91" s="4">
        <f t="shared" si="180"/>
        <v>-0.03122107067</v>
      </c>
      <c r="AJ91" s="4">
        <f t="shared" si="180"/>
        <v>0.04666017328</v>
      </c>
      <c r="AK91" s="4">
        <f t="shared" si="180"/>
        <v>-0.003329019053</v>
      </c>
      <c r="AL91" s="4">
        <f t="shared" si="180"/>
        <v>-0.03522754167</v>
      </c>
      <c r="AM91" s="8"/>
      <c r="AN91" s="17">
        <f t="shared" ref="AN91:AW91" si="181">(AC90 * (1 + N91)) / (SUMPRODUCT($AC90:$AL90, $N91:$W91) + 1)</f>
        <v>-0.01083523185</v>
      </c>
      <c r="AO91" s="17">
        <f t="shared" si="181"/>
        <v>-0.009232618506</v>
      </c>
      <c r="AP91" s="17">
        <f t="shared" si="181"/>
        <v>-0.006129132984</v>
      </c>
      <c r="AQ91" s="17">
        <f t="shared" si="181"/>
        <v>-0.002444201858</v>
      </c>
      <c r="AR91" s="17">
        <f t="shared" si="181"/>
        <v>0.05079123837</v>
      </c>
      <c r="AS91" s="17">
        <f t="shared" si="181"/>
        <v>-0.004842636179</v>
      </c>
      <c r="AT91" s="17">
        <f t="shared" si="181"/>
        <v>-0.03816318244</v>
      </c>
      <c r="AU91" s="17">
        <f t="shared" si="181"/>
        <v>0.05240180324</v>
      </c>
      <c r="AV91" s="17">
        <f t="shared" si="181"/>
        <v>-0.001966620548</v>
      </c>
      <c r="AW91" s="17">
        <f t="shared" si="181"/>
        <v>-0.03109235903</v>
      </c>
      <c r="AX91" s="19"/>
      <c r="AY91" s="20">
        <f t="array" ref="AY91">SUM(ABS(AC91:AL91 - AN91:AW91))
</f>
        <v>0.08570608843</v>
      </c>
      <c r="AZ91" s="19"/>
      <c r="BA91" s="2">
        <v>43982.0</v>
      </c>
      <c r="BB91" s="4">
        <f t="shared" si="7"/>
        <v>-0.001510656484</v>
      </c>
      <c r="BC91" s="4">
        <f t="shared" si="8"/>
        <v>1.020341278</v>
      </c>
      <c r="BK91" s="4">
        <f t="shared" si="9"/>
        <v>1.028561732</v>
      </c>
      <c r="BL91" s="4">
        <f t="shared" si="4"/>
        <v>-0.007992183379</v>
      </c>
    </row>
    <row r="92">
      <c r="A92" s="2">
        <v>44012.0</v>
      </c>
      <c r="B92" s="4">
        <f>0.2*vlookup($A92, 'Idiosyncratic Volatility'!$BE$84:$BO$660, 2)+0.2*vlookup($A92, Value!$AZ$3:$BJ$134, 2)+0.2*vlookup($A92, Monthly_mean!$AZ$3:$BJ$134, 2)+0.2*vlookup($A92, MaxDD!$AZ$3:$BJ$134, 2)+0.2*vlookup($A92, 'CDaR Factor Calculation'!$AY$3:$BI$135, 2)</f>
        <v>-0.01116559298</v>
      </c>
      <c r="C92" s="4">
        <f>0.2*vlookup($A92, 'Idiosyncratic Volatility'!$BE$84:$BO$660, column())+0.2*vlookup($A92, Value!$AZ$3:$BJ$134, column())+0.2*vlookup($A92, Monthly_mean!$AZ$3:$BJ$134, column())+0.2*vlookup($A92, MaxDD!$AZ$3:$BJ$134, column())+0.2*vlookup($A92, 'CDaR Factor Calculation'!$AY$3:$BI$135, column())</f>
        <v>0.01746326019</v>
      </c>
      <c r="D92" s="4">
        <f>0.2*vlookup($A92, 'Idiosyncratic Volatility'!$BE$84:$BO$660, column())+0.2*vlookup($A92, Value!$AZ$3:$BJ$134, column())+0.2*vlookup($A92, Monthly_mean!$AZ$3:$BJ$134, column())+0.2*vlookup($A92, MaxDD!$AZ$3:$BJ$134, column())+0.2*vlookup($A92, 'CDaR Factor Calculation'!$AY$3:$BI$135, column())</f>
        <v>-0.006869926641</v>
      </c>
      <c r="E92" s="4">
        <f>0.2*vlookup($A92, 'Idiosyncratic Volatility'!$BE$84:$BO$660, column())+0.2*vlookup($A92, Value!$AZ$3:$BJ$134, column())+0.2*vlookup($A92, Monthly_mean!$AZ$3:$BJ$134, column())+0.2*vlookup($A92, MaxDD!$AZ$3:$BJ$134, column())+0.2*vlookup($A92, 'CDaR Factor Calculation'!$AY$3:$BI$135, column())</f>
        <v>-0.01426463703</v>
      </c>
      <c r="F92" s="4">
        <f>0.2*vlookup($A92, 'Idiosyncratic Volatility'!$BE$84:$BO$660, column())+0.2*vlookup($A92, Value!$AZ$3:$BJ$134, column())+0.2*vlookup($A92, Monthly_mean!$AZ$3:$BJ$134, column())+0.2*vlookup($A92, MaxDD!$AZ$3:$BJ$134, column())+0.2*vlookup($A92, 'CDaR Factor Calculation'!$AY$3:$BI$135, column())</f>
        <v>0.03227061655</v>
      </c>
      <c r="G92" s="4">
        <f>0.2*vlookup($A92, 'Idiosyncratic Volatility'!$BE$84:$BO$660, column())+0.2*vlookup($A92, Value!$AZ$3:$BJ$134, column())+0.2*vlookup($A92, Monthly_mean!$AZ$3:$BJ$134, column())+0.2*vlookup($A92, MaxDD!$AZ$3:$BJ$134, column())+0.2*vlookup($A92, 'CDaR Factor Calculation'!$AY$3:$BI$135, column())</f>
        <v>-0.01069750406</v>
      </c>
      <c r="H92" s="4">
        <f>0.2*vlookup($A92, 'Idiosyncratic Volatility'!$BE$84:$BO$660, column())+0.2*vlookup($A92, Value!$AZ$3:$BJ$134, column())+0.2*vlookup($A92, Monthly_mean!$AZ$3:$BJ$134, column())+0.2*vlookup($A92, MaxDD!$AZ$3:$BJ$134, column())+0.2*vlookup($A92, 'CDaR Factor Calculation'!$AY$3:$BI$135, column())</f>
        <v>-0.0522572067</v>
      </c>
      <c r="I92" s="4">
        <f>0.2*vlookup($A92, 'Idiosyncratic Volatility'!$BE$84:$BO$660, column())+0.2*vlookup($A92, Value!$AZ$3:$BJ$134, column())+0.2*vlookup($A92, Monthly_mean!$AZ$3:$BJ$134, column())+0.2*vlookup($A92, MaxDD!$AZ$3:$BJ$134, column())+0.2*vlookup($A92, 'CDaR Factor Calculation'!$AY$3:$BI$135, column())</f>
        <v>0.03364551384</v>
      </c>
      <c r="J92" s="4">
        <f>0.2*vlookup($A92, 'Idiosyncratic Volatility'!$BE$84:$BO$660, column())+0.2*vlookup($A92, Value!$AZ$3:$BJ$134, column())+0.2*vlookup($A92, Monthly_mean!$AZ$3:$BJ$134, column())+0.2*vlookup($A92, MaxDD!$AZ$3:$BJ$134, column())+0.2*vlookup($A92, 'CDaR Factor Calculation'!$AY$3:$BI$135, column())</f>
        <v>0.01198616958</v>
      </c>
      <c r="K92" s="4">
        <f>0.2*vlookup($A92, 'Idiosyncratic Volatility'!$BE$84:$BO$660, column())+0.2*vlookup($A92, Value!$AZ$3:$BJ$134, column())+0.2*vlookup($A92, Monthly_mean!$AZ$3:$BJ$134, column())+0.2*vlookup($A92, MaxDD!$AZ$3:$BJ$134, column())+0.2*vlookup($A92, 'CDaR Factor Calculation'!$AY$3:$BI$135, column())</f>
        <v>-0.0001106927468</v>
      </c>
      <c r="L92" s="8"/>
      <c r="M92" s="2">
        <v>44012.0</v>
      </c>
      <c r="N92" s="7">
        <v>0.0309</v>
      </c>
      <c r="O92" s="7">
        <v>0.021</v>
      </c>
      <c r="P92" s="7">
        <v>0.05</v>
      </c>
      <c r="Q92" s="7">
        <v>0.0518</v>
      </c>
      <c r="R92" s="7">
        <v>0.0676</v>
      </c>
      <c r="S92" s="7">
        <v>0.0015</v>
      </c>
      <c r="T92" s="7">
        <v>0.061</v>
      </c>
      <c r="U92" s="7">
        <v>0.0327</v>
      </c>
      <c r="V92" s="7">
        <v>0.015</v>
      </c>
      <c r="W92" s="7">
        <v>0.0224</v>
      </c>
      <c r="X92" s="8"/>
      <c r="Z92" s="4">
        <f t="array" ref="Z92">SQRT(MMULT(MMULT(B92:K92,MMULT(TRANSPOSE(ER!B572:K607-ER!M607:V607),ER!B572:K607-ER!M607:V607)/3),TRANSPOSE(B92:K92)))</f>
        <v>0.006270024089</v>
      </c>
      <c r="AA92" s="8"/>
      <c r="AB92" s="2">
        <v>44012.0</v>
      </c>
      <c r="AC92" s="4">
        <f t="shared" ref="AC92:AL92" si="182">B92*0.01/$Z92</f>
        <v>-0.01780789486</v>
      </c>
      <c r="AD92" s="4">
        <f t="shared" si="182"/>
        <v>0.02785198261</v>
      </c>
      <c r="AE92" s="4">
        <f t="shared" si="182"/>
        <v>-0.0109567787</v>
      </c>
      <c r="AF92" s="4">
        <f t="shared" si="182"/>
        <v>-0.02275052987</v>
      </c>
      <c r="AG92" s="4">
        <f t="shared" si="182"/>
        <v>0.05146809023</v>
      </c>
      <c r="AH92" s="4">
        <f t="shared" si="182"/>
        <v>-0.01706134444</v>
      </c>
      <c r="AI92" s="4">
        <f t="shared" si="182"/>
        <v>-0.08334450706</v>
      </c>
      <c r="AJ92" s="4">
        <f t="shared" si="182"/>
        <v>0.05366090044</v>
      </c>
      <c r="AK92" s="4">
        <f t="shared" si="182"/>
        <v>0.01911662445</v>
      </c>
      <c r="AL92" s="4">
        <f t="shared" si="182"/>
        <v>-0.0001765427776</v>
      </c>
      <c r="AM92" s="8"/>
      <c r="AN92" s="17">
        <f t="shared" ref="AN92:AW92" si="183">(AC91 * (1 + N92)) / (SUMPRODUCT($AC91:$AL91, $N92:$W92) + 1)</f>
        <v>-0.01620274339</v>
      </c>
      <c r="AO92" s="17">
        <f t="shared" si="183"/>
        <v>-0.002549118892</v>
      </c>
      <c r="AP92" s="17">
        <f t="shared" si="183"/>
        <v>0.01851546395</v>
      </c>
      <c r="AQ92" s="17">
        <f t="shared" si="183"/>
        <v>0.003875385687</v>
      </c>
      <c r="AR92" s="17">
        <f t="shared" si="183"/>
        <v>0.04462249158</v>
      </c>
      <c r="AS92" s="17">
        <f t="shared" si="183"/>
        <v>-0.0218656582</v>
      </c>
      <c r="AT92" s="17">
        <f t="shared" si="183"/>
        <v>-0.03305559382</v>
      </c>
      <c r="AU92" s="17">
        <f t="shared" si="183"/>
        <v>0.04808419077</v>
      </c>
      <c r="AV92" s="17">
        <f t="shared" si="183"/>
        <v>-0.003371817887</v>
      </c>
      <c r="AW92" s="17">
        <f t="shared" si="183"/>
        <v>-0.0359405704</v>
      </c>
      <c r="AX92" s="19"/>
      <c r="AY92" s="20">
        <f t="array" ref="AY92">SUM(ABS(AC92:AL92 - AN92:AW92))
</f>
        <v>0.2138724164</v>
      </c>
      <c r="AZ92" s="19"/>
      <c r="BA92" s="2">
        <v>44012.0</v>
      </c>
      <c r="BB92" s="4">
        <f t="shared" si="7"/>
        <v>0.002116499745</v>
      </c>
      <c r="BC92" s="4">
        <f t="shared" si="8"/>
        <v>1.02250083</v>
      </c>
      <c r="BK92" s="4">
        <f t="shared" si="9"/>
        <v>1.028561732</v>
      </c>
      <c r="BL92" s="4">
        <f t="shared" si="4"/>
        <v>-0.005892599088</v>
      </c>
    </row>
    <row r="93">
      <c r="A93" s="2">
        <v>44043.0</v>
      </c>
      <c r="B93" s="4">
        <f>0.2*vlookup($A93, 'Idiosyncratic Volatility'!$BE$84:$BO$660, 2)+0.2*vlookup($A93, Value!$AZ$3:$BJ$134, 2)+0.2*vlookup($A93, Monthly_mean!$AZ$3:$BJ$134, 2)+0.2*vlookup($A93, MaxDD!$AZ$3:$BJ$134, 2)+0.2*vlookup($A93, 'CDaR Factor Calculation'!$AY$3:$BI$135, 2)</f>
        <v>0.0001786804332</v>
      </c>
      <c r="C93" s="4">
        <f>0.2*vlookup($A93, 'Idiosyncratic Volatility'!$BE$84:$BO$660, column())+0.2*vlookup($A93, Value!$AZ$3:$BJ$134, column())+0.2*vlookup($A93, Monthly_mean!$AZ$3:$BJ$134, column())+0.2*vlookup($A93, MaxDD!$AZ$3:$BJ$134, column())+0.2*vlookup($A93, 'CDaR Factor Calculation'!$AY$3:$BI$135, column())</f>
        <v>-0.01777586836</v>
      </c>
      <c r="D93" s="10">
        <f>0.2*vlookup($A93, 'Idiosyncratic Volatility'!$BE$84:$BO$660, column())+0.2*vlookup($A93, Value!$AZ$3:$BJ$134, column())+0.2*vlookup($A93, Monthly_mean!$AZ$3:$BJ$134, column())+0.2*vlookup($A93, MaxDD!$AZ$3:$BJ$134, column())+0.2*vlookup($A93, 'CDaR Factor Calculation'!$AY$3:$BI$135, column())</f>
        <v>0.00606776911</v>
      </c>
      <c r="E93" s="4">
        <f>0.2*vlookup($A93, 'Idiosyncratic Volatility'!$BE$84:$BO$660, column())+0.2*vlookup($A93, Value!$AZ$3:$BJ$134, column())+0.2*vlookup($A93, Monthly_mean!$AZ$3:$BJ$134, column())+0.2*vlookup($A93, MaxDD!$AZ$3:$BJ$134, column())+0.2*vlookup($A93, 'CDaR Factor Calculation'!$AY$3:$BI$135, column())</f>
        <v>-0.005989131245</v>
      </c>
      <c r="F93" s="4">
        <f>0.2*vlookup($A93, 'Idiosyncratic Volatility'!$BE$84:$BO$660, column())+0.2*vlookup($A93, Value!$AZ$3:$BJ$134, column())+0.2*vlookup($A93, Monthly_mean!$AZ$3:$BJ$134, column())+0.2*vlookup($A93, MaxDD!$AZ$3:$BJ$134, column())+0.2*vlookup($A93, 'CDaR Factor Calculation'!$AY$3:$BI$135, column())</f>
        <v>0.02467013345</v>
      </c>
      <c r="G93" s="4">
        <f>0.2*vlookup($A93, 'Idiosyncratic Volatility'!$BE$84:$BO$660, column())+0.2*vlookup($A93, Value!$AZ$3:$BJ$134, column())+0.2*vlookup($A93, Monthly_mean!$AZ$3:$BJ$134, column())+0.2*vlookup($A93, MaxDD!$AZ$3:$BJ$134, column())+0.2*vlookup($A93, 'CDaR Factor Calculation'!$AY$3:$BI$135, column())</f>
        <v>0.01304667918</v>
      </c>
      <c r="H93" s="4">
        <f>0.2*vlookup($A93, 'Idiosyncratic Volatility'!$BE$84:$BO$660, column())+0.2*vlookup($A93, Value!$AZ$3:$BJ$134, column())+0.2*vlookup($A93, Monthly_mean!$AZ$3:$BJ$134, column())+0.2*vlookup($A93, MaxDD!$AZ$3:$BJ$134, column())+0.2*vlookup($A93, 'CDaR Factor Calculation'!$AY$3:$BI$135, column())</f>
        <v>-0.01871945306</v>
      </c>
      <c r="I93" s="4">
        <f>0.2*vlookup($A93, 'Idiosyncratic Volatility'!$BE$84:$BO$660, column())+0.2*vlookup($A93, Value!$AZ$3:$BJ$134, column())+0.2*vlookup($A93, Monthly_mean!$AZ$3:$BJ$134, column())+0.2*vlookup($A93, MaxDD!$AZ$3:$BJ$134, column())+0.2*vlookup($A93, 'CDaR Factor Calculation'!$AY$3:$BI$135, column())</f>
        <v>0.03716894888</v>
      </c>
      <c r="J93" s="4">
        <f>0.2*vlookup($A93, 'Idiosyncratic Volatility'!$BE$84:$BO$660, column())+0.2*vlookup($A93, Value!$AZ$3:$BJ$134, column())+0.2*vlookup($A93, Monthly_mean!$AZ$3:$BJ$134, column())+0.2*vlookup($A93, MaxDD!$AZ$3:$BJ$134, column())+0.2*vlookup($A93, 'CDaR Factor Calculation'!$AY$3:$BI$135, column())</f>
        <v>0.002461777911</v>
      </c>
      <c r="K93" s="4">
        <f>0.2*vlookup($A93, 'Idiosyncratic Volatility'!$BE$84:$BO$660, column())+0.2*vlookup($A93, Value!$AZ$3:$BJ$134, column())+0.2*vlookup($A93, Monthly_mean!$AZ$3:$BJ$134, column())+0.2*vlookup($A93, MaxDD!$AZ$3:$BJ$134, column())+0.2*vlookup($A93, 'CDaR Factor Calculation'!$AY$3:$BI$135, column())</f>
        <v>-0.04110953603</v>
      </c>
      <c r="L93" s="8"/>
      <c r="M93" s="2">
        <v>44043.0</v>
      </c>
      <c r="N93" s="7">
        <v>0.0031</v>
      </c>
      <c r="O93" s="7">
        <v>0.0423</v>
      </c>
      <c r="P93" s="7">
        <v>-0.024</v>
      </c>
      <c r="Q93" s="7">
        <v>-0.0025</v>
      </c>
      <c r="R93" s="7">
        <v>-0.0151</v>
      </c>
      <c r="S93" s="7">
        <v>-0.0355</v>
      </c>
      <c r="T93" s="7">
        <v>-0.0081</v>
      </c>
      <c r="U93" s="7">
        <v>-0.0479</v>
      </c>
      <c r="V93" s="7">
        <v>-0.0453</v>
      </c>
      <c r="W93" s="7">
        <v>0.059</v>
      </c>
      <c r="X93" s="8"/>
      <c r="Z93" s="4">
        <f t="array" ref="Z93">SQRT(MMULT(MMULT(B93:K93,MMULT(TRANSPOSE(ER!B573:K608-ER!M608:V608),ER!B573:K608-ER!M608:V608)/3),TRANSPOSE(B93:K93)))</f>
        <v>0.007932842524</v>
      </c>
      <c r="AA93" s="8"/>
      <c r="AB93" s="2">
        <v>44043.0</v>
      </c>
      <c r="AC93" s="4">
        <f t="shared" ref="AC93:AL93" si="184">B93*0.01/$Z93</f>
        <v>0.0002252413717</v>
      </c>
      <c r="AD93" s="4">
        <f t="shared" si="184"/>
        <v>-0.02240794307</v>
      </c>
      <c r="AE93" s="10">
        <f t="shared" si="184"/>
        <v>0.007648921672</v>
      </c>
      <c r="AF93" s="4">
        <f t="shared" si="184"/>
        <v>-0.00754979218</v>
      </c>
      <c r="AG93" s="4">
        <f t="shared" si="184"/>
        <v>0.03109873085</v>
      </c>
      <c r="AH93" s="4">
        <f t="shared" si="184"/>
        <v>0.01644641141</v>
      </c>
      <c r="AI93" s="4">
        <f t="shared" si="184"/>
        <v>-0.02359740913</v>
      </c>
      <c r="AJ93" s="4">
        <f t="shared" si="184"/>
        <v>0.04685451497</v>
      </c>
      <c r="AK93" s="4">
        <f t="shared" si="184"/>
        <v>0.00310327339</v>
      </c>
      <c r="AL93" s="4">
        <f t="shared" si="184"/>
        <v>-0.05182194896</v>
      </c>
      <c r="AM93" s="8"/>
      <c r="AN93" s="17">
        <f t="shared" ref="AN93:AW93" si="185">(AC92 * (1 + N93)) / (SUMPRODUCT($AC92:$AL92, $N93:$W93) + 1)</f>
        <v>-0.0178899411</v>
      </c>
      <c r="AO93" s="17">
        <f t="shared" si="185"/>
        <v>0.02907374321</v>
      </c>
      <c r="AP93" s="17">
        <f t="shared" si="185"/>
        <v>-0.01070988494</v>
      </c>
      <c r="AQ93" s="17">
        <f t="shared" si="185"/>
        <v>-0.02272775387</v>
      </c>
      <c r="AR93" s="17">
        <f t="shared" si="185"/>
        <v>0.05076709213</v>
      </c>
      <c r="AS93" s="17">
        <f t="shared" si="185"/>
        <v>-0.01648039361</v>
      </c>
      <c r="AT93" s="17">
        <f t="shared" si="185"/>
        <v>-0.08279363871</v>
      </c>
      <c r="AU93" s="17">
        <f t="shared" si="185"/>
        <v>0.05116731386</v>
      </c>
      <c r="AV93" s="17">
        <f t="shared" si="185"/>
        <v>0.01827806545</v>
      </c>
      <c r="AW93" s="17">
        <f t="shared" si="185"/>
        <v>-0.0001872397327</v>
      </c>
      <c r="AX93" s="19"/>
      <c r="AY93" s="20">
        <f t="array" ref="AY93">SUM(ABS(AC93:AL93 - AN93:AW93))
</f>
        <v>0.2860473331</v>
      </c>
      <c r="AZ93" s="19"/>
      <c r="BA93" s="2">
        <v>44043.0</v>
      </c>
      <c r="BB93" s="4">
        <f t="shared" si="7"/>
        <v>-0.001500382766</v>
      </c>
      <c r="BC93" s="4">
        <f t="shared" si="8"/>
        <v>1.020966688</v>
      </c>
      <c r="BK93" s="4">
        <f t="shared" si="9"/>
        <v>1.028561732</v>
      </c>
      <c r="BL93" s="4">
        <f t="shared" si="4"/>
        <v>-0.007384140699</v>
      </c>
    </row>
    <row r="94">
      <c r="A94" s="2">
        <v>44074.0</v>
      </c>
      <c r="B94" s="4">
        <f>0.2*vlookup($A94, 'Idiosyncratic Volatility'!$BE$84:$BO$660, 2)+0.2*vlookup($A94, Value!$AZ$3:$BJ$134, 2)+0.2*vlookup($A94, Monthly_mean!$AZ$3:$BJ$134, 2)+0.2*vlookup($A94, MaxDD!$AZ$3:$BJ$134, 2)+0.2*vlookup($A94, 'CDaR Factor Calculation'!$AY$3:$BI$135, 2)</f>
        <v>-0.002756274641</v>
      </c>
      <c r="C94" s="4">
        <f>0.2*vlookup($A94, 'Idiosyncratic Volatility'!$BE$84:$BO$660, column())+0.2*vlookup($A94, Value!$AZ$3:$BJ$134, column())+0.2*vlookup($A94, Monthly_mean!$AZ$3:$BJ$134, column())+0.2*vlookup($A94, MaxDD!$AZ$3:$BJ$134, column())+0.2*vlookup($A94, 'CDaR Factor Calculation'!$AY$3:$BI$135, column())</f>
        <v>-0.0006081929406</v>
      </c>
      <c r="D94" s="4">
        <f>0.2*vlookup($A94, 'Idiosyncratic Volatility'!$BE$84:$BO$660, column())+0.2*vlookup($A94, Value!$AZ$3:$BJ$134, column())+0.2*vlookup($A94, Monthly_mean!$AZ$3:$BJ$134, column())+0.2*vlookup($A94, MaxDD!$AZ$3:$BJ$134, column())+0.2*vlookup($A94, 'CDaR Factor Calculation'!$AY$3:$BI$135, column())</f>
        <v>0.007565145332</v>
      </c>
      <c r="E94" s="4">
        <f>0.2*vlookup($A94, 'Idiosyncratic Volatility'!$BE$84:$BO$660, column())+0.2*vlookup($A94, Value!$AZ$3:$BJ$134, column())+0.2*vlookup($A94, Monthly_mean!$AZ$3:$BJ$134, column())+0.2*vlookup($A94, MaxDD!$AZ$3:$BJ$134, column())+0.2*vlookup($A94, 'CDaR Factor Calculation'!$AY$3:$BI$135, column())</f>
        <v>-0.00969867962</v>
      </c>
      <c r="F94" s="4">
        <f>0.2*vlookup($A94, 'Idiosyncratic Volatility'!$BE$84:$BO$660, column())+0.2*vlookup($A94, Value!$AZ$3:$BJ$134, column())+0.2*vlookup($A94, Monthly_mean!$AZ$3:$BJ$134, column())+0.2*vlookup($A94, MaxDD!$AZ$3:$BJ$134, column())+0.2*vlookup($A94, 'CDaR Factor Calculation'!$AY$3:$BI$135, column())</f>
        <v>0.04193698411</v>
      </c>
      <c r="G94" s="4">
        <f>0.2*vlookup($A94, 'Idiosyncratic Volatility'!$BE$84:$BO$660, column())+0.2*vlookup($A94, Value!$AZ$3:$BJ$134, column())+0.2*vlookup($A94, Monthly_mean!$AZ$3:$BJ$134, column())+0.2*vlookup($A94, MaxDD!$AZ$3:$BJ$134, column())+0.2*vlookup($A94, 'CDaR Factor Calculation'!$AY$3:$BI$135, column())</f>
        <v>-0.01557247949</v>
      </c>
      <c r="H94" s="4">
        <f>0.2*vlookup($A94, 'Idiosyncratic Volatility'!$BE$84:$BO$660, column())+0.2*vlookup($A94, Value!$AZ$3:$BJ$134, column())+0.2*vlookup($A94, Monthly_mean!$AZ$3:$BJ$134, column())+0.2*vlookup($A94, MaxDD!$AZ$3:$BJ$134, column())+0.2*vlookup($A94, 'CDaR Factor Calculation'!$AY$3:$BI$135, column())</f>
        <v>-0.01929057101</v>
      </c>
      <c r="I94" s="4">
        <f>0.2*vlookup($A94, 'Idiosyncratic Volatility'!$BE$84:$BO$660, column())+0.2*vlookup($A94, Value!$AZ$3:$BJ$134, column())+0.2*vlookup($A94, Monthly_mean!$AZ$3:$BJ$134, column())+0.2*vlookup($A94, MaxDD!$AZ$3:$BJ$134, column())+0.2*vlookup($A94, 'CDaR Factor Calculation'!$AY$3:$BI$135, column())</f>
        <v>0.01915495685</v>
      </c>
      <c r="J94" s="4">
        <f>0.2*vlookup($A94, 'Idiosyncratic Volatility'!$BE$84:$BO$660, column())+0.2*vlookup($A94, Value!$AZ$3:$BJ$134, column())+0.2*vlookup($A94, Monthly_mean!$AZ$3:$BJ$134, column())+0.2*vlookup($A94, MaxDD!$AZ$3:$BJ$134, column())+0.2*vlookup($A94, 'CDaR Factor Calculation'!$AY$3:$BI$135, column())</f>
        <v>0.01887622481</v>
      </c>
      <c r="K94" s="4">
        <f>0.2*vlookup($A94, 'Idiosyncratic Volatility'!$BE$84:$BO$660, column())+0.2*vlookup($A94, Value!$AZ$3:$BJ$134, column())+0.2*vlookup($A94, Monthly_mean!$AZ$3:$BJ$134, column())+0.2*vlookup($A94, MaxDD!$AZ$3:$BJ$134, column())+0.2*vlookup($A94, 'CDaR Factor Calculation'!$AY$3:$BI$135, column())</f>
        <v>-0.03960711321</v>
      </c>
      <c r="L94" s="8"/>
      <c r="M94" s="2">
        <v>44074.0</v>
      </c>
      <c r="N94" s="7">
        <v>0.024</v>
      </c>
      <c r="O94" s="7">
        <v>0.0247</v>
      </c>
      <c r="P94" s="7">
        <v>0.036</v>
      </c>
      <c r="Q94" s="7">
        <v>0.052</v>
      </c>
      <c r="R94" s="7">
        <v>0.0243</v>
      </c>
      <c r="S94" s="7">
        <v>0.0794</v>
      </c>
      <c r="T94" s="7">
        <v>0.0161</v>
      </c>
      <c r="U94" s="7">
        <v>0.005</v>
      </c>
      <c r="V94" s="7">
        <v>0.015</v>
      </c>
      <c r="W94" s="7">
        <v>0.0746</v>
      </c>
      <c r="X94" s="8"/>
      <c r="Z94" s="4">
        <f t="array" ref="Z94">SQRT(MMULT(MMULT(B94:K94,MMULT(TRANSPOSE(ER!B574:K609-ER!M609:V609),ER!B574:K609-ER!M609:V609)/3),TRANSPOSE(B94:K94)))</f>
        <v>0.008389896424</v>
      </c>
      <c r="AA94" s="8"/>
      <c r="AB94" s="2">
        <v>44074.0</v>
      </c>
      <c r="AC94" s="4">
        <f t="shared" ref="AC94:AL94" si="186">B94*0.01/$Z94</f>
        <v>-0.003285230832</v>
      </c>
      <c r="AD94" s="4">
        <f t="shared" si="186"/>
        <v>-0.000724911143</v>
      </c>
      <c r="AE94" s="4">
        <f t="shared" si="186"/>
        <v>0.009016971068</v>
      </c>
      <c r="AF94" s="4">
        <f t="shared" si="186"/>
        <v>-0.01155995155</v>
      </c>
      <c r="AG94" s="4">
        <f t="shared" si="186"/>
        <v>0.0499851035</v>
      </c>
      <c r="AH94" s="4">
        <f t="shared" si="186"/>
        <v>-0.01856099134</v>
      </c>
      <c r="AI94" s="4">
        <f t="shared" si="186"/>
        <v>-0.02299262116</v>
      </c>
      <c r="AJ94" s="4">
        <f t="shared" si="186"/>
        <v>0.02283098132</v>
      </c>
      <c r="AK94" s="4">
        <f t="shared" si="186"/>
        <v>0.02249875785</v>
      </c>
      <c r="AL94" s="4">
        <f t="shared" si="186"/>
        <v>-0.04720810747</v>
      </c>
      <c r="AM94" s="8"/>
      <c r="AN94" s="17">
        <f t="shared" ref="AN94:AW94" si="187">(AC93 * (1 + N94)) / (SUMPRODUCT($AC93:$AL93, $N94:$W94) + 1)</f>
        <v>0.0002312411696</v>
      </c>
      <c r="AO94" s="17">
        <f t="shared" si="187"/>
        <v>-0.02302055373</v>
      </c>
      <c r="AP94" s="17">
        <f t="shared" si="187"/>
        <v>0.007944690921</v>
      </c>
      <c r="AQ94" s="17">
        <f t="shared" si="187"/>
        <v>-0.007962836053</v>
      </c>
      <c r="AR94" s="17">
        <f t="shared" si="187"/>
        <v>0.03193646739</v>
      </c>
      <c r="AS94" s="17">
        <f t="shared" si="187"/>
        <v>0.01779797534</v>
      </c>
      <c r="AT94" s="17">
        <f t="shared" si="187"/>
        <v>-0.02403907824</v>
      </c>
      <c r="AU94" s="17">
        <f t="shared" si="187"/>
        <v>0.04721005924</v>
      </c>
      <c r="AV94" s="17">
        <f t="shared" si="187"/>
        <v>0.003157934493</v>
      </c>
      <c r="AW94" s="17">
        <f t="shared" si="187"/>
        <v>-0.05583128397</v>
      </c>
      <c r="AX94" s="19"/>
      <c r="AY94" s="20">
        <f t="array" ref="AY94">SUM(ABS(AC94:AL94 - AN94:AW94))
</f>
        <v>0.1382786479</v>
      </c>
      <c r="AZ94" s="19"/>
      <c r="BA94" s="2">
        <v>44074.0</v>
      </c>
      <c r="BB94" s="4">
        <f t="shared" si="7"/>
        <v>-0.002568768192</v>
      </c>
      <c r="BC94" s="4">
        <f t="shared" si="8"/>
        <v>1.018344061</v>
      </c>
      <c r="BK94" s="4">
        <f t="shared" si="9"/>
        <v>1.028561732</v>
      </c>
      <c r="BL94" s="4">
        <f t="shared" si="4"/>
        <v>-0.009933940746</v>
      </c>
    </row>
    <row r="95">
      <c r="A95" s="2">
        <v>44104.0</v>
      </c>
      <c r="B95" s="4">
        <f>0.2*vlookup($A95, 'Idiosyncratic Volatility'!$BE$84:$BO$660, 2)+0.2*vlookup($A95, Value!$AZ$3:$BJ$134, 2)+0.2*vlookup($A95, Monthly_mean!$AZ$3:$BJ$134, 2)+0.2*vlookup($A95, MaxDD!$AZ$3:$BJ$134, 2)+0.2*vlookup($A95, 'CDaR Factor Calculation'!$AY$3:$BI$135, 2)</f>
        <v>0.01610760855</v>
      </c>
      <c r="C95" s="4">
        <f>0.2*vlookup($A95, 'Idiosyncratic Volatility'!$BE$84:$BO$660, column())+0.2*vlookup($A95, Value!$AZ$3:$BJ$134, column())+0.2*vlookup($A95, Monthly_mean!$AZ$3:$BJ$134, column())+0.2*vlookup($A95, MaxDD!$AZ$3:$BJ$134, column())+0.2*vlookup($A95, 'CDaR Factor Calculation'!$AY$3:$BI$135, column())</f>
        <v>0.01434659438</v>
      </c>
      <c r="D95" s="10">
        <f>0.2*vlookup($A95, 'Idiosyncratic Volatility'!$BE$84:$BO$660, column())+0.2*vlookup($A95, Value!$AZ$3:$BJ$134, column())+0.2*vlookup($A95, Monthly_mean!$AZ$3:$BJ$134, column())+0.2*vlookup($A95, MaxDD!$AZ$3:$BJ$134, column())+0.2*vlookup($A95, 'CDaR Factor Calculation'!$AY$3:$BI$135, column())</f>
        <v>-0.006870197859</v>
      </c>
      <c r="E95" s="4">
        <f>0.2*vlookup($A95, 'Idiosyncratic Volatility'!$BE$84:$BO$660, column())+0.2*vlookup($A95, Value!$AZ$3:$BJ$134, column())+0.2*vlookup($A95, Monthly_mean!$AZ$3:$BJ$134, column())+0.2*vlookup($A95, MaxDD!$AZ$3:$BJ$134, column())+0.2*vlookup($A95, 'CDaR Factor Calculation'!$AY$3:$BI$135, column())</f>
        <v>-0.01329942506</v>
      </c>
      <c r="F95" s="4">
        <f>0.2*vlookup($A95, 'Idiosyncratic Volatility'!$BE$84:$BO$660, column())+0.2*vlookup($A95, Value!$AZ$3:$BJ$134, column())+0.2*vlookup($A95, Monthly_mean!$AZ$3:$BJ$134, column())+0.2*vlookup($A95, MaxDD!$AZ$3:$BJ$134, column())+0.2*vlookup($A95, 'CDaR Factor Calculation'!$AY$3:$BI$135, column())</f>
        <v>0.03262034935</v>
      </c>
      <c r="G95" s="4">
        <f>0.2*vlookup($A95, 'Idiosyncratic Volatility'!$BE$84:$BO$660, column())+0.2*vlookup($A95, Value!$AZ$3:$BJ$134, column())+0.2*vlookup($A95, Monthly_mean!$AZ$3:$BJ$134, column())+0.2*vlookup($A95, MaxDD!$AZ$3:$BJ$134, column())+0.2*vlookup($A95, 'CDaR Factor Calculation'!$AY$3:$BI$135, column())</f>
        <v>-0.0267610284</v>
      </c>
      <c r="H95" s="4">
        <f>0.2*vlookup($A95, 'Idiosyncratic Volatility'!$BE$84:$BO$660, column())+0.2*vlookup($A95, Value!$AZ$3:$BJ$134, column())+0.2*vlookup($A95, Monthly_mean!$AZ$3:$BJ$134, column())+0.2*vlookup($A95, MaxDD!$AZ$3:$BJ$134, column())+0.2*vlookup($A95, 'CDaR Factor Calculation'!$AY$3:$BI$135, column())</f>
        <v>-0.01827430793</v>
      </c>
      <c r="I95" s="4">
        <f>0.2*vlookup($A95, 'Idiosyncratic Volatility'!$BE$84:$BO$660, column())+0.2*vlookup($A95, Value!$AZ$3:$BJ$134, column())+0.2*vlookup($A95, Monthly_mean!$AZ$3:$BJ$134, column())+0.2*vlookup($A95, MaxDD!$AZ$3:$BJ$134, column())+0.2*vlookup($A95, 'CDaR Factor Calculation'!$AY$3:$BI$135, column())</f>
        <v>-0.003190725583</v>
      </c>
      <c r="J95" s="4">
        <f>0.2*vlookup($A95, 'Idiosyncratic Volatility'!$BE$84:$BO$660, column())+0.2*vlookup($A95, Value!$AZ$3:$BJ$134, column())+0.2*vlookup($A95, Monthly_mean!$AZ$3:$BJ$134, column())+0.2*vlookup($A95, MaxDD!$AZ$3:$BJ$134, column())+0.2*vlookup($A95, 'CDaR Factor Calculation'!$AY$3:$BI$135, column())</f>
        <v>-0.00376035866</v>
      </c>
      <c r="K95" s="4">
        <f>0.2*vlookup($A95, 'Idiosyncratic Volatility'!$BE$84:$BO$660, column())+0.2*vlookup($A95, Value!$AZ$3:$BJ$134, column())+0.2*vlookup($A95, Monthly_mean!$AZ$3:$BJ$134, column())+0.2*vlookup($A95, MaxDD!$AZ$3:$BJ$134, column())+0.2*vlookup($A95, 'CDaR Factor Calculation'!$AY$3:$BI$135, column())</f>
        <v>0.009081491189</v>
      </c>
      <c r="L95" s="8"/>
      <c r="M95" s="2">
        <v>44104.0</v>
      </c>
      <c r="N95" s="7">
        <v>-0.0384</v>
      </c>
      <c r="O95" s="7">
        <v>-0.0252</v>
      </c>
      <c r="P95" s="7">
        <v>-0.0266</v>
      </c>
      <c r="Q95" s="7">
        <v>-0.0113</v>
      </c>
      <c r="R95" s="7">
        <v>-0.0379</v>
      </c>
      <c r="S95" s="7">
        <v>0.0062</v>
      </c>
      <c r="T95" s="7">
        <v>0.0072</v>
      </c>
      <c r="U95" s="7">
        <v>-0.0368</v>
      </c>
      <c r="V95" s="7">
        <v>-0.0159</v>
      </c>
      <c r="W95" s="7">
        <v>-0.0377</v>
      </c>
      <c r="X95" s="8"/>
      <c r="Z95" s="4">
        <f t="array" ref="Z95">SQRT(MMULT(MMULT(B95:K95,MMULT(TRANSPOSE(ER!B575:K610-ER!M610:V610),ER!B575:K610-ER!M610:V610)/3),TRANSPOSE(B95:K95)))</f>
        <v>0.005167990821</v>
      </c>
      <c r="AA95" s="8"/>
      <c r="AB95" s="2">
        <v>44104.0</v>
      </c>
      <c r="AC95" s="4">
        <f t="shared" ref="AC95:AL95" si="188">B95*0.01/$Z95</f>
        <v>0.03116802856</v>
      </c>
      <c r="AD95" s="4">
        <f t="shared" si="188"/>
        <v>0.02776048735</v>
      </c>
      <c r="AE95" s="10">
        <f t="shared" si="188"/>
        <v>-0.01329375012</v>
      </c>
      <c r="AF95" s="4">
        <f t="shared" si="188"/>
        <v>-0.02573422733</v>
      </c>
      <c r="AG95" s="4">
        <f t="shared" si="188"/>
        <v>0.06311998315</v>
      </c>
      <c r="AH95" s="4">
        <f t="shared" si="188"/>
        <v>-0.05178226767</v>
      </c>
      <c r="AI95" s="4">
        <f t="shared" si="188"/>
        <v>-0.03536056577</v>
      </c>
      <c r="AJ95" s="4">
        <f t="shared" si="188"/>
        <v>-0.006174015578</v>
      </c>
      <c r="AK95" s="4">
        <f t="shared" si="188"/>
        <v>-0.00727624872</v>
      </c>
      <c r="AL95" s="4">
        <f t="shared" si="188"/>
        <v>0.01757257608</v>
      </c>
      <c r="AM95" s="8"/>
      <c r="AN95" s="17">
        <f t="shared" ref="AN95:AW95" si="189">(AC94 * (1 + N95)) / (SUMPRODUCT($AC94:$AL94, $N95:$W95) + 1)</f>
        <v>-0.003164007582</v>
      </c>
      <c r="AO95" s="17">
        <f t="shared" si="189"/>
        <v>-0.0007077460708</v>
      </c>
      <c r="AP95" s="17">
        <f t="shared" si="189"/>
        <v>0.008790815979</v>
      </c>
      <c r="AQ95" s="17">
        <f t="shared" si="189"/>
        <v>-0.0114471591</v>
      </c>
      <c r="AR95" s="17">
        <f t="shared" si="189"/>
        <v>0.04816571163</v>
      </c>
      <c r="AS95" s="17">
        <f t="shared" si="189"/>
        <v>-0.01870521274</v>
      </c>
      <c r="AT95" s="17">
        <f t="shared" si="189"/>
        <v>-0.02319430543</v>
      </c>
      <c r="AU95" s="17">
        <f t="shared" si="189"/>
        <v>0.02202511697</v>
      </c>
      <c r="AV95" s="17">
        <f t="shared" si="189"/>
        <v>0.02217557779</v>
      </c>
      <c r="AW95" s="17">
        <f t="shared" si="189"/>
        <v>-0.04549925095</v>
      </c>
      <c r="AX95" s="19"/>
      <c r="AY95" s="20">
        <f t="array" ref="AY95">SUM(ABS(AC95:AL95 - AN95:AW95))
</f>
        <v>0.2800922768</v>
      </c>
      <c r="AZ95" s="19"/>
      <c r="BA95" s="2">
        <v>44104.0</v>
      </c>
      <c r="BB95" s="4">
        <f t="shared" si="7"/>
        <v>-0.001558028505</v>
      </c>
      <c r="BC95" s="4">
        <f t="shared" si="8"/>
        <v>1.016757452</v>
      </c>
      <c r="BK95" s="4">
        <f t="shared" si="9"/>
        <v>1.028561732</v>
      </c>
      <c r="BL95" s="4">
        <f t="shared" si="4"/>
        <v>-0.01147649189</v>
      </c>
    </row>
    <row r="96">
      <c r="A96" s="2">
        <v>44135.0</v>
      </c>
      <c r="B96" s="4">
        <f>0.2*vlookup($A96, 'Idiosyncratic Volatility'!$BE$84:$BO$660, 2)+0.2*vlookup($A96, Value!$AZ$3:$BJ$134, 2)+0.2*vlookup($A96, Monthly_mean!$AZ$3:$BJ$134, 2)+0.2*vlookup($A96, MaxDD!$AZ$3:$BJ$134, 2)+0.2*vlookup($A96, 'CDaR Factor Calculation'!$AY$3:$BI$135, 2)</f>
        <v>-0.0217917528</v>
      </c>
      <c r="C96" s="4">
        <f>0.2*vlookup($A96, 'Idiosyncratic Volatility'!$BE$84:$BO$660, column())+0.2*vlookup($A96, Value!$AZ$3:$BJ$134, column())+0.2*vlookup($A96, Monthly_mean!$AZ$3:$BJ$134, column())+0.2*vlookup($A96, MaxDD!$AZ$3:$BJ$134, column())+0.2*vlookup($A96, 'CDaR Factor Calculation'!$AY$3:$BI$135, column())</f>
        <v>0.004938460401</v>
      </c>
      <c r="D96" s="4">
        <f>0.2*vlookup($A96, 'Idiosyncratic Volatility'!$BE$84:$BO$660, column())+0.2*vlookup($A96, Value!$AZ$3:$BJ$134, column())+0.2*vlookup($A96, Monthly_mean!$AZ$3:$BJ$134, column())+0.2*vlookup($A96, MaxDD!$AZ$3:$BJ$134, column())+0.2*vlookup($A96, 'CDaR Factor Calculation'!$AY$3:$BI$135, column())</f>
        <v>0.002716514584</v>
      </c>
      <c r="E96" s="4">
        <f>0.2*vlookup($A96, 'Idiosyncratic Volatility'!$BE$84:$BO$660, column())+0.2*vlookup($A96, Value!$AZ$3:$BJ$134, column())+0.2*vlookup($A96, Monthly_mean!$AZ$3:$BJ$134, column())+0.2*vlookup($A96, MaxDD!$AZ$3:$BJ$134, column())+0.2*vlookup($A96, 'CDaR Factor Calculation'!$AY$3:$BI$135, column())</f>
        <v>0.02920090419</v>
      </c>
      <c r="F96" s="4">
        <f>0.2*vlookup($A96, 'Idiosyncratic Volatility'!$BE$84:$BO$660, column())+0.2*vlookup($A96, Value!$AZ$3:$BJ$134, column())+0.2*vlookup($A96, Monthly_mean!$AZ$3:$BJ$134, column())+0.2*vlookup($A96, MaxDD!$AZ$3:$BJ$134, column())+0.2*vlookup($A96, 'CDaR Factor Calculation'!$AY$3:$BI$135, column())</f>
        <v>0.04586090948</v>
      </c>
      <c r="G96" s="4">
        <f>0.2*vlookup($A96, 'Idiosyncratic Volatility'!$BE$84:$BO$660, column())+0.2*vlookup($A96, Value!$AZ$3:$BJ$134, column())+0.2*vlookup($A96, Monthly_mean!$AZ$3:$BJ$134, column())+0.2*vlookup($A96, MaxDD!$AZ$3:$BJ$134, column())+0.2*vlookup($A96, 'CDaR Factor Calculation'!$AY$3:$BI$135, column())</f>
        <v>-0.01598942294</v>
      </c>
      <c r="H96" s="4">
        <f>0.2*vlookup($A96, 'Idiosyncratic Volatility'!$BE$84:$BO$660, column())+0.2*vlookup($A96, Value!$AZ$3:$BJ$134, column())+0.2*vlookup($A96, Monthly_mean!$AZ$3:$BJ$134, column())+0.2*vlookup($A96, MaxDD!$AZ$3:$BJ$134, column())+0.2*vlookup($A96, 'CDaR Factor Calculation'!$AY$3:$BI$135, column())</f>
        <v>-0.03288994042</v>
      </c>
      <c r="I96" s="4">
        <f>0.2*vlookup($A96, 'Idiosyncratic Volatility'!$BE$84:$BO$660, column())+0.2*vlookup($A96, Value!$AZ$3:$BJ$134, column())+0.2*vlookup($A96, Monthly_mean!$AZ$3:$BJ$134, column())+0.2*vlookup($A96, MaxDD!$AZ$3:$BJ$134, column())+0.2*vlookup($A96, 'CDaR Factor Calculation'!$AY$3:$BI$135, column())</f>
        <v>0.00389720984</v>
      </c>
      <c r="J96" s="4">
        <f>0.2*vlookup($A96, 'Idiosyncratic Volatility'!$BE$84:$BO$660, column())+0.2*vlookup($A96, Value!$AZ$3:$BJ$134, column())+0.2*vlookup($A96, Monthly_mean!$AZ$3:$BJ$134, column())+0.2*vlookup($A96, MaxDD!$AZ$3:$BJ$134, column())+0.2*vlookup($A96, 'CDaR Factor Calculation'!$AY$3:$BI$135, column())</f>
        <v>0.00510931889</v>
      </c>
      <c r="K96" s="4">
        <f>0.2*vlookup($A96, 'Idiosyncratic Volatility'!$BE$84:$BO$660, column())+0.2*vlookup($A96, Value!$AZ$3:$BJ$134, column())+0.2*vlookup($A96, Monthly_mean!$AZ$3:$BJ$134, column())+0.2*vlookup($A96, MaxDD!$AZ$3:$BJ$134, column())+0.2*vlookup($A96, 'CDaR Factor Calculation'!$AY$3:$BI$135, column())</f>
        <v>-0.02105220123</v>
      </c>
      <c r="L96" s="8"/>
      <c r="M96" s="2">
        <v>44135.0</v>
      </c>
      <c r="N96" s="7">
        <v>0.0209</v>
      </c>
      <c r="O96" s="7">
        <v>-0.035</v>
      </c>
      <c r="P96" s="7">
        <v>-0.0415</v>
      </c>
      <c r="Q96" s="7">
        <v>-0.0966</v>
      </c>
      <c r="R96" s="7">
        <v>-0.0627</v>
      </c>
      <c r="S96" s="7">
        <v>-0.0252</v>
      </c>
      <c r="T96" s="7">
        <v>-0.0176</v>
      </c>
      <c r="U96" s="7">
        <v>-0.0339</v>
      </c>
      <c r="V96" s="7">
        <v>-0.0506</v>
      </c>
      <c r="W96" s="7">
        <v>-0.0263</v>
      </c>
      <c r="X96" s="8"/>
      <c r="Z96" s="4">
        <f t="array" ref="Z96">SQRT(MMULT(MMULT(B96:K96,MMULT(TRANSPOSE(ER!B576:K611-ER!M611:V611),ER!B576:K611-ER!M611:V611)/3),TRANSPOSE(B96:K96)))</f>
        <v>0.007203805812</v>
      </c>
      <c r="AA96" s="8"/>
      <c r="AB96" s="2">
        <v>44135.0</v>
      </c>
      <c r="AC96" s="4">
        <f t="shared" ref="AC96:AL96" si="190">B96*0.01/$Z96</f>
        <v>-0.03025033346</v>
      </c>
      <c r="AD96" s="4">
        <f t="shared" si="190"/>
        <v>0.006855349145</v>
      </c>
      <c r="AE96" s="4">
        <f t="shared" si="190"/>
        <v>0.003770943658</v>
      </c>
      <c r="AF96" s="4">
        <f t="shared" si="190"/>
        <v>0.04053538498</v>
      </c>
      <c r="AG96" s="4">
        <f t="shared" si="190"/>
        <v>0.06366205681</v>
      </c>
      <c r="AH96" s="4">
        <f t="shared" si="190"/>
        <v>-0.0221957995</v>
      </c>
      <c r="AI96" s="4">
        <f t="shared" si="190"/>
        <v>-0.04565633955</v>
      </c>
      <c r="AJ96" s="4">
        <f t="shared" si="190"/>
        <v>0.005409931836</v>
      </c>
      <c r="AK96" s="4">
        <f t="shared" si="190"/>
        <v>0.007092527233</v>
      </c>
      <c r="AL96" s="4">
        <f t="shared" si="190"/>
        <v>-0.02922372115</v>
      </c>
      <c r="AM96" s="8"/>
      <c r="AN96" s="17">
        <f t="shared" ref="AN96:AW96" si="191">(AC95 * (1 + N96)) / (SUMPRODUCT($AC95:$AL95, $N96:$W96) + 1)</f>
        <v>0.03179392997</v>
      </c>
      <c r="AO96" s="17">
        <f t="shared" si="191"/>
        <v>0.02676739304</v>
      </c>
      <c r="AP96" s="17">
        <f t="shared" si="191"/>
        <v>-0.01273184388</v>
      </c>
      <c r="AQ96" s="17">
        <f t="shared" si="191"/>
        <v>-0.02322966227</v>
      </c>
      <c r="AR96" s="17">
        <f t="shared" si="191"/>
        <v>0.05911492837</v>
      </c>
      <c r="AS96" s="17">
        <f t="shared" si="191"/>
        <v>-0.05043688566</v>
      </c>
      <c r="AT96" s="17">
        <f t="shared" si="191"/>
        <v>-0.03471036938</v>
      </c>
      <c r="AU96" s="17">
        <f t="shared" si="191"/>
        <v>-0.005959934398</v>
      </c>
      <c r="AV96" s="17">
        <f t="shared" si="191"/>
        <v>-0.006902532174</v>
      </c>
      <c r="AW96" s="17">
        <f t="shared" si="191"/>
        <v>0.01709669951</v>
      </c>
      <c r="AX96" s="19"/>
      <c r="AY96" s="20">
        <f t="array" ref="AY96">SUM(ABS(AC96:AL96 - AN96:AW96))
</f>
        <v>0.2776436732</v>
      </c>
      <c r="AZ96" s="19"/>
      <c r="BA96" s="2">
        <v>44135.0</v>
      </c>
      <c r="BB96" s="4">
        <f t="shared" si="7"/>
        <v>0.0008023664512</v>
      </c>
      <c r="BC96" s="4">
        <f t="shared" si="8"/>
        <v>1.017573264</v>
      </c>
      <c r="BK96" s="4">
        <f t="shared" si="9"/>
        <v>1.028561732</v>
      </c>
      <c r="BL96" s="4">
        <f t="shared" si="4"/>
        <v>-0.01068333379</v>
      </c>
    </row>
    <row r="97">
      <c r="A97" s="2">
        <v>44165.0</v>
      </c>
      <c r="B97" s="4">
        <f>0.2*vlookup($A97, 'Idiosyncratic Volatility'!$BE$84:$BO$660, 2)+0.2*vlookup($A97, Value!$AZ$3:$BJ$134, 2)+0.2*vlookup($A97, Monthly_mean!$AZ$3:$BJ$134, 2)+0.2*vlookup($A97, MaxDD!$AZ$3:$BJ$134, 2)+0.2*vlookup($A97, 'CDaR Factor Calculation'!$AY$3:$BI$135, 2)</f>
        <v>0.004066002143</v>
      </c>
      <c r="C97" s="4">
        <f>0.2*vlookup($A97, 'Idiosyncratic Volatility'!$BE$84:$BO$660, column())+0.2*vlookup($A97, Value!$AZ$3:$BJ$134, column())+0.2*vlookup($A97, Monthly_mean!$AZ$3:$BJ$134, column())+0.2*vlookup($A97, MaxDD!$AZ$3:$BJ$134, column())+0.2*vlookup($A97, 'CDaR Factor Calculation'!$AY$3:$BI$135, column())</f>
        <v>0.006350262289</v>
      </c>
      <c r="D97" s="4">
        <f>0.2*vlookup($A97, 'Idiosyncratic Volatility'!$BE$84:$BO$660, column())+0.2*vlookup($A97, Value!$AZ$3:$BJ$134, column())+0.2*vlookup($A97, Monthly_mean!$AZ$3:$BJ$134, column())+0.2*vlookup($A97, MaxDD!$AZ$3:$BJ$134, column())+0.2*vlookup($A97, 'CDaR Factor Calculation'!$AY$3:$BI$135, column())</f>
        <v>-0.002485462308</v>
      </c>
      <c r="E97" s="4">
        <f>0.2*vlookup($A97, 'Idiosyncratic Volatility'!$BE$84:$BO$660, column())+0.2*vlookup($A97, Value!$AZ$3:$BJ$134, column())+0.2*vlookup($A97, Monthly_mean!$AZ$3:$BJ$134, column())+0.2*vlookup($A97, MaxDD!$AZ$3:$BJ$134, column())+0.2*vlookup($A97, 'CDaR Factor Calculation'!$AY$3:$BI$135, column())</f>
        <v>-0.01390624138</v>
      </c>
      <c r="F97" s="4">
        <f>0.2*vlookup($A97, 'Idiosyncratic Volatility'!$BE$84:$BO$660, column())+0.2*vlookup($A97, Value!$AZ$3:$BJ$134, column())+0.2*vlookup($A97, Monthly_mean!$AZ$3:$BJ$134, column())+0.2*vlookup($A97, MaxDD!$AZ$3:$BJ$134, column())+0.2*vlookup($A97, 'CDaR Factor Calculation'!$AY$3:$BI$135, column())</f>
        <v>0.02070219997</v>
      </c>
      <c r="G97" s="4">
        <f>0.2*vlookup($A97, 'Idiosyncratic Volatility'!$BE$84:$BO$660, column())+0.2*vlookup($A97, Value!$AZ$3:$BJ$134, column())+0.2*vlookup($A97, Monthly_mean!$AZ$3:$BJ$134, column())+0.2*vlookup($A97, MaxDD!$AZ$3:$BJ$134, column())+0.2*vlookup($A97, 'CDaR Factor Calculation'!$AY$3:$BI$135, column())</f>
        <v>0.003683263782</v>
      </c>
      <c r="H97" s="4">
        <f>0.2*vlookup($A97, 'Idiosyncratic Volatility'!$BE$84:$BO$660, column())+0.2*vlookup($A97, Value!$AZ$3:$BJ$134, column())+0.2*vlookup($A97, Monthly_mean!$AZ$3:$BJ$134, column())+0.2*vlookup($A97, MaxDD!$AZ$3:$BJ$134, column())+0.2*vlookup($A97, 'CDaR Factor Calculation'!$AY$3:$BI$135, column())</f>
        <v>-0.00923769739</v>
      </c>
      <c r="I97" s="4">
        <f>0.2*vlookup($A97, 'Idiosyncratic Volatility'!$BE$84:$BO$660, column())+0.2*vlookup($A97, Value!$AZ$3:$BJ$134, column())+0.2*vlookup($A97, Monthly_mean!$AZ$3:$BJ$134, column())+0.2*vlookup($A97, MaxDD!$AZ$3:$BJ$134, column())+0.2*vlookup($A97, 'CDaR Factor Calculation'!$AY$3:$BI$135, column())</f>
        <v>-0.006694543514</v>
      </c>
      <c r="J97" s="4">
        <f>0.2*vlookup($A97, 'Idiosyncratic Volatility'!$BE$84:$BO$660, column())+0.2*vlookup($A97, Value!$AZ$3:$BJ$134, column())+0.2*vlookup($A97, Monthly_mean!$AZ$3:$BJ$134, column())+0.2*vlookup($A97, MaxDD!$AZ$3:$BJ$134, column())+0.2*vlookup($A97, 'CDaR Factor Calculation'!$AY$3:$BI$135, column())</f>
        <v>0.01529290893</v>
      </c>
      <c r="K97" s="4">
        <f>0.2*vlookup($A97, 'Idiosyncratic Volatility'!$BE$84:$BO$660, column())+0.2*vlookup($A97, Value!$AZ$3:$BJ$134, column())+0.2*vlookup($A97, Monthly_mean!$AZ$3:$BJ$134, column())+0.2*vlookup($A97, MaxDD!$AZ$3:$BJ$134, column())+0.2*vlookup($A97, 'CDaR Factor Calculation'!$AY$3:$BI$135, column())</f>
        <v>-0.01777069272</v>
      </c>
      <c r="L97" s="8"/>
      <c r="M97" s="2">
        <v>44165.0</v>
      </c>
      <c r="N97" s="7">
        <v>0.1045</v>
      </c>
      <c r="O97" s="7">
        <v>0.1059</v>
      </c>
      <c r="P97" s="7">
        <v>0.197</v>
      </c>
      <c r="Q97" s="7">
        <v>0.1409</v>
      </c>
      <c r="R97" s="7">
        <v>0.2351</v>
      </c>
      <c r="S97" s="7">
        <v>0.1221</v>
      </c>
      <c r="T97" s="7">
        <v>0.1114</v>
      </c>
      <c r="U97" s="7">
        <v>0.2613</v>
      </c>
      <c r="V97" s="7">
        <v>0.131</v>
      </c>
      <c r="W97" s="7">
        <v>0.1152</v>
      </c>
      <c r="X97" s="8"/>
      <c r="Z97" s="4">
        <f t="array" ref="Z97">SQRT(MMULT(MMULT(B97:K97,MMULT(TRANSPOSE(ER!B577:K612-ER!M612:V612),ER!B577:K612-ER!M612:V612)/3),TRANSPOSE(B97:K97)))</f>
        <v>0.003226014848</v>
      </c>
      <c r="AA97" s="8"/>
      <c r="AB97" s="2">
        <v>44165.0</v>
      </c>
      <c r="AC97" s="4">
        <f t="shared" ref="AC97:AL97" si="192">B97*0.01/$Z97</f>
        <v>0.0126037924</v>
      </c>
      <c r="AD97" s="4">
        <f t="shared" si="192"/>
        <v>0.01968454142</v>
      </c>
      <c r="AE97" s="4">
        <f t="shared" si="192"/>
        <v>-0.007704435424</v>
      </c>
      <c r="AF97" s="4">
        <f t="shared" si="192"/>
        <v>-0.04310656347</v>
      </c>
      <c r="AG97" s="4">
        <f t="shared" si="192"/>
        <v>0.06417267417</v>
      </c>
      <c r="AH97" s="4">
        <f t="shared" si="192"/>
        <v>0.01141738013</v>
      </c>
      <c r="AI97" s="4">
        <f t="shared" si="192"/>
        <v>-0.028635012</v>
      </c>
      <c r="AJ97" s="4">
        <f t="shared" si="192"/>
        <v>-0.02075174427</v>
      </c>
      <c r="AK97" s="4">
        <f t="shared" si="192"/>
        <v>0.04740495517</v>
      </c>
      <c r="AL97" s="4">
        <f t="shared" si="192"/>
        <v>-0.05508558874</v>
      </c>
      <c r="AM97" s="8"/>
      <c r="AN97" s="17">
        <f t="shared" ref="AN97:AW97" si="193">(AC96 * (1 + N97)) / (SUMPRODUCT($AC96:$AL96, $N97:$W97) + 1)</f>
        <v>-0.03307524956</v>
      </c>
      <c r="AO97" s="17">
        <f t="shared" si="193"/>
        <v>0.007505034268</v>
      </c>
      <c r="AP97" s="17">
        <f t="shared" si="193"/>
        <v>0.004468393764</v>
      </c>
      <c r="AQ97" s="17">
        <f t="shared" si="193"/>
        <v>0.04578140589</v>
      </c>
      <c r="AR97" s="17">
        <f t="shared" si="193"/>
        <v>0.07783770645</v>
      </c>
      <c r="AS97" s="17">
        <f t="shared" si="193"/>
        <v>-0.02465526066</v>
      </c>
      <c r="AT97" s="17">
        <f t="shared" si="193"/>
        <v>-0.05023179816</v>
      </c>
      <c r="AU97" s="17">
        <f t="shared" si="193"/>
        <v>0.006754876792</v>
      </c>
      <c r="AV97" s="17">
        <f t="shared" si="193"/>
        <v>0.007940920718</v>
      </c>
      <c r="AW97" s="17">
        <f t="shared" si="193"/>
        <v>-0.0322623144</v>
      </c>
      <c r="AX97" s="19"/>
      <c r="AY97" s="20">
        <f t="array" ref="AY97">SUM(ABS(AC97:AL97 - AN97:AW97))
</f>
        <v>0.3200477367</v>
      </c>
      <c r="AZ97" s="19"/>
      <c r="BA97" s="2">
        <v>44165.0</v>
      </c>
      <c r="BB97" s="4">
        <f t="shared" si="7"/>
        <v>0.01016602306</v>
      </c>
      <c r="BC97" s="4">
        <f t="shared" si="8"/>
        <v>1.027917937</v>
      </c>
      <c r="BK97" s="4">
        <f t="shared" si="9"/>
        <v>1.028561732</v>
      </c>
      <c r="BL97" s="4">
        <f t="shared" si="4"/>
        <v>-0.0006259177435</v>
      </c>
    </row>
    <row r="98">
      <c r="A98" s="2">
        <v>44196.0</v>
      </c>
      <c r="B98" s="4">
        <f>0.2*vlookup($A98, 'Idiosyncratic Volatility'!$BE$84:$BO$660, 2)+0.2*vlookup($A98, Value!$AZ$3:$BJ$134, 2)+0.2*vlookup($A98, Monthly_mean!$AZ$3:$BJ$134, 2)+0.2*vlookup($A98, MaxDD!$AZ$3:$BJ$134, 2)+0.2*vlookup($A98, 'CDaR Factor Calculation'!$AY$3:$BI$135, 2)</f>
        <v>-0.007892112452</v>
      </c>
      <c r="C98" s="4">
        <f>0.2*vlookup($A98, 'Idiosyncratic Volatility'!$BE$84:$BO$660, column())+0.2*vlookup($A98, Value!$AZ$3:$BJ$134, column())+0.2*vlookup($A98, Monthly_mean!$AZ$3:$BJ$134, column())+0.2*vlookup($A98, MaxDD!$AZ$3:$BJ$134, column())+0.2*vlookup($A98, 'CDaR Factor Calculation'!$AY$3:$BI$135, column())</f>
        <v>0.003306203207</v>
      </c>
      <c r="D98" s="4">
        <f>0.2*vlookup($A98, 'Idiosyncratic Volatility'!$BE$84:$BO$660, column())+0.2*vlookup($A98, Value!$AZ$3:$BJ$134, column())+0.2*vlookup($A98, Monthly_mean!$AZ$3:$BJ$134, column())+0.2*vlookup($A98, MaxDD!$AZ$3:$BJ$134, column())+0.2*vlookup($A98, 'CDaR Factor Calculation'!$AY$3:$BI$135, column())</f>
        <v>0.01093787327</v>
      </c>
      <c r="E98" s="4">
        <f>0.2*vlookup($A98, 'Idiosyncratic Volatility'!$BE$84:$BO$660, column())+0.2*vlookup($A98, Value!$AZ$3:$BJ$134, column())+0.2*vlookup($A98, Monthly_mean!$AZ$3:$BJ$134, column())+0.2*vlookup($A98, MaxDD!$AZ$3:$BJ$134, column())+0.2*vlookup($A98, 'CDaR Factor Calculation'!$AY$3:$BI$135, column())</f>
        <v>-0.00291881983</v>
      </c>
      <c r="F98" s="4">
        <f>0.2*vlookup($A98, 'Idiosyncratic Volatility'!$BE$84:$BO$660, column())+0.2*vlookup($A98, Value!$AZ$3:$BJ$134, column())+0.2*vlookup($A98, Monthly_mean!$AZ$3:$BJ$134, column())+0.2*vlookup($A98, MaxDD!$AZ$3:$BJ$134, column())+0.2*vlookup($A98, 'CDaR Factor Calculation'!$AY$3:$BI$135, column())</f>
        <v>0.04003812299</v>
      </c>
      <c r="G98" s="4">
        <f>0.2*vlookup($A98, 'Idiosyncratic Volatility'!$BE$84:$BO$660, column())+0.2*vlookup($A98, Value!$AZ$3:$BJ$134, column())+0.2*vlookup($A98, Monthly_mean!$AZ$3:$BJ$134, column())+0.2*vlookup($A98, MaxDD!$AZ$3:$BJ$134, column())+0.2*vlookup($A98, 'CDaR Factor Calculation'!$AY$3:$BI$135, column())</f>
        <v>-0.004036768018</v>
      </c>
      <c r="H98" s="4">
        <f>0.2*vlookup($A98, 'Idiosyncratic Volatility'!$BE$84:$BO$660, column())+0.2*vlookup($A98, Value!$AZ$3:$BJ$134, column())+0.2*vlookup($A98, Monthly_mean!$AZ$3:$BJ$134, column())+0.2*vlookup($A98, MaxDD!$AZ$3:$BJ$134, column())+0.2*vlookup($A98, 'CDaR Factor Calculation'!$AY$3:$BI$135, column())</f>
        <v>-0.03609476212</v>
      </c>
      <c r="I98" s="4">
        <f>0.2*vlookup($A98, 'Idiosyncratic Volatility'!$BE$84:$BO$660, column())+0.2*vlookup($A98, Value!$AZ$3:$BJ$134, column())+0.2*vlookup($A98, Monthly_mean!$AZ$3:$BJ$134, column())+0.2*vlookup($A98, MaxDD!$AZ$3:$BJ$134, column())+0.2*vlookup($A98, 'CDaR Factor Calculation'!$AY$3:$BI$135, column())</f>
        <v>0.02134146567</v>
      </c>
      <c r="J98" s="4">
        <f>0.2*vlookup($A98, 'Idiosyncratic Volatility'!$BE$84:$BO$660, column())+0.2*vlookup($A98, Value!$AZ$3:$BJ$134, column())+0.2*vlookup($A98, Monthly_mean!$AZ$3:$BJ$134, column())+0.2*vlookup($A98, MaxDD!$AZ$3:$BJ$134, column())+0.2*vlookup($A98, 'CDaR Factor Calculation'!$AY$3:$BI$135, column())</f>
        <v>0.000757558234</v>
      </c>
      <c r="K98" s="4">
        <f>0.2*vlookup($A98, 'Idiosyncratic Volatility'!$BE$84:$BO$660, column())+0.2*vlookup($A98, Value!$AZ$3:$BJ$134, column())+0.2*vlookup($A98, Monthly_mean!$AZ$3:$BJ$134, column())+0.2*vlookup($A98, MaxDD!$AZ$3:$BJ$134, column())+0.2*vlookup($A98, 'CDaR Factor Calculation'!$AY$3:$BI$135, column())</f>
        <v>-0.02543876076</v>
      </c>
      <c r="L98" s="8"/>
      <c r="M98" s="2">
        <v>44196.0</v>
      </c>
      <c r="N98" s="7">
        <v>0.0124</v>
      </c>
      <c r="O98" s="7">
        <v>0.018</v>
      </c>
      <c r="P98" s="7">
        <v>0.0054</v>
      </c>
      <c r="Q98" s="7">
        <v>0.0367</v>
      </c>
      <c r="R98" s="7">
        <v>0.0135</v>
      </c>
      <c r="S98" s="7">
        <v>0.0312</v>
      </c>
      <c r="T98" s="7">
        <v>0.0401</v>
      </c>
      <c r="U98" s="7">
        <v>0.0046</v>
      </c>
      <c r="V98" s="7">
        <v>0.03</v>
      </c>
      <c r="W98" s="7">
        <v>0.0408</v>
      </c>
      <c r="X98" s="8"/>
      <c r="Z98" s="4">
        <f t="array" ref="Z98">SQRT(MMULT(MMULT(B98:K98,MMULT(TRANSPOSE(ER!B578:K613-ER!M613:V613),ER!B578:K613-ER!M613:V613)/3),TRANSPOSE(B98:K98)))</f>
        <v>0.009196557512</v>
      </c>
      <c r="AA98" s="8"/>
      <c r="AB98" s="2">
        <v>44196.0</v>
      </c>
      <c r="AC98" s="4">
        <f t="shared" ref="AC98:AL98" si="194">B98*0.01/$Z98</f>
        <v>-0.008581594191</v>
      </c>
      <c r="AD98" s="4">
        <f t="shared" si="194"/>
        <v>0.003595044344</v>
      </c>
      <c r="AE98" s="4">
        <f t="shared" si="194"/>
        <v>0.01189344302</v>
      </c>
      <c r="AF98" s="4">
        <f t="shared" si="194"/>
        <v>-0.00317381784</v>
      </c>
      <c r="AG98" s="4">
        <f t="shared" si="194"/>
        <v>0.04353598935</v>
      </c>
      <c r="AH98" s="4">
        <f t="shared" si="194"/>
        <v>-0.004389433777</v>
      </c>
      <c r="AI98" s="4">
        <f t="shared" si="194"/>
        <v>-0.03924812308</v>
      </c>
      <c r="AJ98" s="4">
        <f t="shared" si="194"/>
        <v>0.02320592857</v>
      </c>
      <c r="AK98" s="4">
        <f t="shared" si="194"/>
        <v>0.0008237410934</v>
      </c>
      <c r="AL98" s="4">
        <f t="shared" si="194"/>
        <v>-0.02766117726</v>
      </c>
      <c r="AM98" s="8"/>
      <c r="AN98" s="17">
        <f t="shared" ref="AN98:AW98" si="195">(AC97 * (1 + N98)) / (SUMPRODUCT($AC97:$AL97, $N98:$W98) + 1)</f>
        <v>0.01278513212</v>
      </c>
      <c r="AO98" s="17">
        <f t="shared" si="195"/>
        <v>0.02007820677</v>
      </c>
      <c r="AP98" s="17">
        <f t="shared" si="195"/>
        <v>-0.00776124768</v>
      </c>
      <c r="AQ98" s="17">
        <f t="shared" si="195"/>
        <v>-0.04477631435</v>
      </c>
      <c r="AR98" s="17">
        <f t="shared" si="195"/>
        <v>0.0651667006</v>
      </c>
      <c r="AS98" s="17">
        <f t="shared" si="195"/>
        <v>0.01179671827</v>
      </c>
      <c r="AT98" s="17">
        <f t="shared" si="195"/>
        <v>-0.02984175143</v>
      </c>
      <c r="AU98" s="17">
        <f t="shared" si="195"/>
        <v>-0.02088813297</v>
      </c>
      <c r="AV98" s="17">
        <f t="shared" si="195"/>
        <v>0.04892296927</v>
      </c>
      <c r="AW98" s="17">
        <f t="shared" si="195"/>
        <v>-0.05744564655</v>
      </c>
      <c r="AX98" s="19"/>
      <c r="AY98" s="20">
        <f t="array" ref="AY98">SUM(ABS(AC98:AL98 - AN98:AW98))
</f>
        <v>0.2683080699</v>
      </c>
      <c r="AZ98" s="19"/>
      <c r="BA98" s="2">
        <v>44196.0</v>
      </c>
      <c r="BB98" s="4">
        <f t="shared" si="7"/>
        <v>-0.001959518069</v>
      </c>
      <c r="BC98" s="4">
        <f t="shared" si="8"/>
        <v>1.025903713</v>
      </c>
      <c r="BK98" s="4">
        <f t="shared" si="9"/>
        <v>1.028561732</v>
      </c>
      <c r="BL98" s="4">
        <f t="shared" si="4"/>
        <v>-0.002584209315</v>
      </c>
    </row>
    <row r="99">
      <c r="A99" s="2">
        <v>44227.0</v>
      </c>
      <c r="B99" s="4">
        <f>0.2*vlookup($A99, 'Idiosyncratic Volatility'!$BE$84:$BO$660, 2)+0.2*vlookup($A99, Value!$AZ$3:$BJ$134, 2)+0.2*vlookup($A99, Monthly_mean!$AZ$3:$BJ$134, 2)+0.2*vlookup($A99, MaxDD!$AZ$3:$BJ$134, 2)+0.2*vlookup($A99, 'CDaR Factor Calculation'!$AY$3:$BI$135, 2)</f>
        <v>-0.01508523457</v>
      </c>
      <c r="C99" s="4">
        <f>0.2*vlookup($A99, 'Idiosyncratic Volatility'!$BE$84:$BO$660, column())+0.2*vlookup($A99, Value!$AZ$3:$BJ$134, column())+0.2*vlookup($A99, Monthly_mean!$AZ$3:$BJ$134, column())+0.2*vlookup($A99, MaxDD!$AZ$3:$BJ$134, column())+0.2*vlookup($A99, 'CDaR Factor Calculation'!$AY$3:$BI$135, column())</f>
        <v>-0.0005388361489</v>
      </c>
      <c r="D99" s="4">
        <f>0.2*vlookup($A99, 'Idiosyncratic Volatility'!$BE$84:$BO$660, column())+0.2*vlookup($A99, Value!$AZ$3:$BJ$134, column())+0.2*vlookup($A99, Monthly_mean!$AZ$3:$BJ$134, column())+0.2*vlookup($A99, MaxDD!$AZ$3:$BJ$134, column())+0.2*vlookup($A99, 'CDaR Factor Calculation'!$AY$3:$BI$135, column())</f>
        <v>0.01270121623</v>
      </c>
      <c r="E99" s="4">
        <f>0.2*vlookup($A99, 'Idiosyncratic Volatility'!$BE$84:$BO$660, column())+0.2*vlookup($A99, Value!$AZ$3:$BJ$134, column())+0.2*vlookup($A99, Monthly_mean!$AZ$3:$BJ$134, column())+0.2*vlookup($A99, MaxDD!$AZ$3:$BJ$134, column())+0.2*vlookup($A99, 'CDaR Factor Calculation'!$AY$3:$BI$135, column())</f>
        <v>-0.001916779176</v>
      </c>
      <c r="F99" s="4">
        <f>0.2*vlookup($A99, 'Idiosyncratic Volatility'!$BE$84:$BO$660, column())+0.2*vlookup($A99, Value!$AZ$3:$BJ$134, column())+0.2*vlookup($A99, Monthly_mean!$AZ$3:$BJ$134, column())+0.2*vlookup($A99, MaxDD!$AZ$3:$BJ$134, column())+0.2*vlookup($A99, 'CDaR Factor Calculation'!$AY$3:$BI$135, column())</f>
        <v>0.03850991526</v>
      </c>
      <c r="G99" s="4">
        <f>0.2*vlookup($A99, 'Idiosyncratic Volatility'!$BE$84:$BO$660, column())+0.2*vlookup($A99, Value!$AZ$3:$BJ$134, column())+0.2*vlookup($A99, Monthly_mean!$AZ$3:$BJ$134, column())+0.2*vlookup($A99, MaxDD!$AZ$3:$BJ$134, column())+0.2*vlookup($A99, 'CDaR Factor Calculation'!$AY$3:$BI$135, column())</f>
        <v>-0.01182935784</v>
      </c>
      <c r="H99" s="4">
        <f>0.2*vlookup($A99, 'Idiosyncratic Volatility'!$BE$84:$BO$660, column())+0.2*vlookup($A99, Value!$AZ$3:$BJ$134, column())+0.2*vlookup($A99, Monthly_mean!$AZ$3:$BJ$134, column())+0.2*vlookup($A99, MaxDD!$AZ$3:$BJ$134, column())+0.2*vlookup($A99, 'CDaR Factor Calculation'!$AY$3:$BI$135, column())</f>
        <v>-0.03335919612</v>
      </c>
      <c r="I99" s="4">
        <f>0.2*vlookup($A99, 'Idiosyncratic Volatility'!$BE$84:$BO$660, column())+0.2*vlookup($A99, Value!$AZ$3:$BJ$134, column())+0.2*vlookup($A99, Monthly_mean!$AZ$3:$BJ$134, column())+0.2*vlookup($A99, MaxDD!$AZ$3:$BJ$134, column())+0.2*vlookup($A99, 'CDaR Factor Calculation'!$AY$3:$BI$135, column())</f>
        <v>0.02400108337</v>
      </c>
      <c r="J99" s="4">
        <f>0.2*vlookup($A99, 'Idiosyncratic Volatility'!$BE$84:$BO$660, column())+0.2*vlookup($A99, Value!$AZ$3:$BJ$134, column())+0.2*vlookup($A99, Monthly_mean!$AZ$3:$BJ$134, column())+0.2*vlookup($A99, MaxDD!$AZ$3:$BJ$134, column())+0.2*vlookup($A99, 'CDaR Factor Calculation'!$AY$3:$BI$135, column())</f>
        <v>0.008119609439</v>
      </c>
      <c r="K99" s="4">
        <f>0.2*vlookup($A99, 'Idiosyncratic Volatility'!$BE$84:$BO$660, column())+0.2*vlookup($A99, Value!$AZ$3:$BJ$134, column())+0.2*vlookup($A99, Monthly_mean!$AZ$3:$BJ$134, column())+0.2*vlookup($A99, MaxDD!$AZ$3:$BJ$134, column())+0.2*vlookup($A99, 'CDaR Factor Calculation'!$AY$3:$BI$135, column())</f>
        <v>-0.02060242045</v>
      </c>
      <c r="L99" s="8"/>
      <c r="M99" s="2">
        <v>44227.0</v>
      </c>
      <c r="N99" s="7">
        <v>0.0062</v>
      </c>
      <c r="O99" s="7">
        <v>-0.0081</v>
      </c>
      <c r="P99" s="7">
        <v>-0.024</v>
      </c>
      <c r="Q99" s="7">
        <v>-0.0113</v>
      </c>
      <c r="R99" s="7">
        <v>-0.033</v>
      </c>
      <c r="S99" s="7">
        <v>0.0039</v>
      </c>
      <c r="T99" s="7">
        <v>0.0317</v>
      </c>
      <c r="U99" s="7">
        <v>-0.0387</v>
      </c>
      <c r="V99" s="7">
        <v>-0.0069</v>
      </c>
      <c r="W99" s="7">
        <v>-0.0096</v>
      </c>
      <c r="X99" s="8"/>
      <c r="Z99" s="4">
        <f t="array" ref="Z99">SQRT(MMULT(MMULT(B99:K99,MMULT(TRANSPOSE(ER!B579:K614-ER!M614:V614),ER!B579:K614-ER!M614:V614)/3),TRANSPOSE(B99:K99)))</f>
        <v>0.009472113392</v>
      </c>
      <c r="AA99" s="8"/>
      <c r="AB99" s="2">
        <v>44227.0</v>
      </c>
      <c r="AC99" s="4">
        <f t="shared" ref="AC99:AL99" si="196">B99*0.01/$Z99</f>
        <v>-0.01592594382</v>
      </c>
      <c r="AD99" s="4">
        <f t="shared" si="196"/>
        <v>-0.0005688658134</v>
      </c>
      <c r="AE99" s="4">
        <f t="shared" si="196"/>
        <v>0.0134090627</v>
      </c>
      <c r="AF99" s="4">
        <f t="shared" si="196"/>
        <v>-0.002023602439</v>
      </c>
      <c r="AG99" s="4">
        <f t="shared" si="196"/>
        <v>0.04065609613</v>
      </c>
      <c r="AH99" s="4">
        <f t="shared" si="196"/>
        <v>-0.01248861511</v>
      </c>
      <c r="AI99" s="4">
        <f t="shared" si="196"/>
        <v>-0.03521832429</v>
      </c>
      <c r="AJ99" s="4">
        <f t="shared" si="196"/>
        <v>0.02533867827</v>
      </c>
      <c r="AK99" s="4">
        <f t="shared" si="196"/>
        <v>0.008572120184</v>
      </c>
      <c r="AL99" s="4">
        <f t="shared" si="196"/>
        <v>-0.0217506058</v>
      </c>
      <c r="AM99" s="8"/>
      <c r="AN99" s="17">
        <f t="shared" ref="AN99:AW99" si="197">(AC98 * (1 + N99)) / (SUMPRODUCT($AC98:$AL98, $N99:$W99) + 1)</f>
        <v>-0.008666589838</v>
      </c>
      <c r="AO99" s="17">
        <f t="shared" si="197"/>
        <v>0.003579052745</v>
      </c>
      <c r="AP99" s="17">
        <f t="shared" si="197"/>
        <v>0.01165073624</v>
      </c>
      <c r="AQ99" s="17">
        <f t="shared" si="197"/>
        <v>-0.003149506347</v>
      </c>
      <c r="AR99" s="17">
        <f t="shared" si="197"/>
        <v>0.04225429392</v>
      </c>
      <c r="AS99" s="17">
        <f t="shared" si="197"/>
        <v>-0.004422775673</v>
      </c>
      <c r="AT99" s="17">
        <f t="shared" si="197"/>
        <v>-0.04064136444</v>
      </c>
      <c r="AU99" s="17">
        <f t="shared" si="197"/>
        <v>0.02238998744</v>
      </c>
      <c r="AV99" s="17">
        <f t="shared" si="197"/>
        <v>0.0008210690285</v>
      </c>
      <c r="AW99" s="17">
        <f t="shared" si="197"/>
        <v>-0.02749648934</v>
      </c>
      <c r="AX99" s="19"/>
      <c r="AY99" s="20">
        <f t="array" ref="AY99">SUM(ABS(AC99:AL99 - AN99:AW99))
</f>
        <v>0.04582420579</v>
      </c>
      <c r="AZ99" s="19"/>
      <c r="BA99" s="2">
        <v>44227.0</v>
      </c>
      <c r="BB99" s="4">
        <f t="shared" si="7"/>
        <v>-0.003668082123</v>
      </c>
      <c r="BC99" s="4">
        <f t="shared" si="8"/>
        <v>1.022140614</v>
      </c>
      <c r="BK99" s="4">
        <f t="shared" si="9"/>
        <v>1.028561732</v>
      </c>
      <c r="BL99" s="4">
        <f t="shared" si="4"/>
        <v>-0.006242812346</v>
      </c>
    </row>
    <row r="100">
      <c r="A100" s="2">
        <v>44255.0</v>
      </c>
      <c r="B100" s="4">
        <f>0.2*vlookup($A100, 'Idiosyncratic Volatility'!$BE$84:$BO$660, 2)+0.2*vlookup($A100, Value!$AZ$3:$BJ$134, 2)+0.2*vlookup($A100, Monthly_mean!$AZ$3:$BJ$134, 2)+0.2*vlookup($A100, MaxDD!$AZ$3:$BJ$134, 2)+0.2*vlookup($A100, 'CDaR Factor Calculation'!$AY$3:$BI$135, 2)</f>
        <v>0.0118847705</v>
      </c>
      <c r="C100" s="4">
        <f>0.2*vlookup($A100, 'Idiosyncratic Volatility'!$BE$84:$BO$660, column())+0.2*vlookup($A100, Value!$AZ$3:$BJ$134, column())+0.2*vlookup($A100, Monthly_mean!$AZ$3:$BJ$134, column())+0.2*vlookup($A100, MaxDD!$AZ$3:$BJ$134, column())+0.2*vlookup($A100, 'CDaR Factor Calculation'!$AY$3:$BI$135, column())</f>
        <v>-0.01625576617</v>
      </c>
      <c r="D100" s="4">
        <f>0.2*vlookup($A100, 'Idiosyncratic Volatility'!$BE$84:$BO$660, column())+0.2*vlookup($A100, Value!$AZ$3:$BJ$134, column())+0.2*vlookup($A100, Monthly_mean!$AZ$3:$BJ$134, column())+0.2*vlookup($A100, MaxDD!$AZ$3:$BJ$134, column())+0.2*vlookup($A100, 'CDaR Factor Calculation'!$AY$3:$BI$135, column())</f>
        <v>-0.0156190796</v>
      </c>
      <c r="E100" s="4">
        <f>0.2*vlookup($A100, 'Idiosyncratic Volatility'!$BE$84:$BO$660, column())+0.2*vlookup($A100, Value!$AZ$3:$BJ$134, column())+0.2*vlookup($A100, Monthly_mean!$AZ$3:$BJ$134, column())+0.2*vlookup($A100, MaxDD!$AZ$3:$BJ$134, column())+0.2*vlookup($A100, 'CDaR Factor Calculation'!$AY$3:$BI$135, column())</f>
        <v>-0.003934463751</v>
      </c>
      <c r="F100" s="4">
        <f>0.2*vlookup($A100, 'Idiosyncratic Volatility'!$BE$84:$BO$660, column())+0.2*vlookup($A100, Value!$AZ$3:$BJ$134, column())+0.2*vlookup($A100, Monthly_mean!$AZ$3:$BJ$134, column())+0.2*vlookup($A100, MaxDD!$AZ$3:$BJ$134, column())+0.2*vlookup($A100, 'CDaR Factor Calculation'!$AY$3:$BI$135, column())</f>
        <v>0.01280217276</v>
      </c>
      <c r="G100" s="4">
        <f>0.2*vlookup($A100, 'Idiosyncratic Volatility'!$BE$84:$BO$660, column())+0.2*vlookup($A100, Value!$AZ$3:$BJ$134, column())+0.2*vlookup($A100, Monthly_mean!$AZ$3:$BJ$134, column())+0.2*vlookup($A100, MaxDD!$AZ$3:$BJ$134, column())+0.2*vlookup($A100, 'CDaR Factor Calculation'!$AY$3:$BI$135, column())</f>
        <v>0.008639378869</v>
      </c>
      <c r="H100" s="4">
        <f>0.2*vlookup($A100, 'Idiosyncratic Volatility'!$BE$84:$BO$660, column())+0.2*vlookup($A100, Value!$AZ$3:$BJ$134, column())+0.2*vlookup($A100, Monthly_mean!$AZ$3:$BJ$134, column())+0.2*vlookup($A100, MaxDD!$AZ$3:$BJ$134, column())+0.2*vlookup($A100, 'CDaR Factor Calculation'!$AY$3:$BI$135, column())</f>
        <v>-0.01631950564</v>
      </c>
      <c r="I100" s="4">
        <f>0.2*vlookup($A100, 'Idiosyncratic Volatility'!$BE$84:$BO$660, column())+0.2*vlookup($A100, Value!$AZ$3:$BJ$134, column())+0.2*vlookup($A100, Monthly_mean!$AZ$3:$BJ$134, column())+0.2*vlookup($A100, MaxDD!$AZ$3:$BJ$134, column())+0.2*vlookup($A100, 'CDaR Factor Calculation'!$AY$3:$BI$135, column())</f>
        <v>0.01384935893</v>
      </c>
      <c r="J100" s="4">
        <f>0.2*vlookup($A100, 'Idiosyncratic Volatility'!$BE$84:$BO$660, column())+0.2*vlookup($A100, Value!$AZ$3:$BJ$134, column())+0.2*vlookup($A100, Monthly_mean!$AZ$3:$BJ$134, column())+0.2*vlookup($A100, MaxDD!$AZ$3:$BJ$134, column())+0.2*vlookup($A100, 'CDaR Factor Calculation'!$AY$3:$BI$135, column())</f>
        <v>0.01852900396</v>
      </c>
      <c r="K100" s="4">
        <f>0.2*vlookup($A100, 'Idiosyncratic Volatility'!$BE$84:$BO$660, column())+0.2*vlookup($A100, Value!$AZ$3:$BJ$134, column())+0.2*vlookup($A100, Monthly_mean!$AZ$3:$BJ$134, column())+0.2*vlookup($A100, MaxDD!$AZ$3:$BJ$134, column())+0.2*vlookup($A100, 'CDaR Factor Calculation'!$AY$3:$BI$135, column())</f>
        <v>-0.01357587006</v>
      </c>
      <c r="L100" s="8"/>
      <c r="M100" s="2">
        <v>44255.0</v>
      </c>
      <c r="N100" s="7">
        <v>0.0172</v>
      </c>
      <c r="O100" s="7">
        <v>0.0462</v>
      </c>
      <c r="P100" s="7">
        <v>0.0508</v>
      </c>
      <c r="Q100" s="7">
        <v>0.021</v>
      </c>
      <c r="R100" s="7">
        <v>0.058</v>
      </c>
      <c r="S100" s="7">
        <v>0.0331</v>
      </c>
      <c r="T100" s="7">
        <v>0.0391</v>
      </c>
      <c r="U100" s="7">
        <v>0.0532</v>
      </c>
      <c r="V100" s="7">
        <v>0.0175</v>
      </c>
      <c r="W100" s="7">
        <v>0.0257</v>
      </c>
      <c r="X100" s="8"/>
      <c r="Z100" s="4">
        <f t="array" ref="Z100">SQRT(MMULT(MMULT(B100:K100,MMULT(TRANSPOSE(ER!B580:K615-ER!M615:V615),ER!B580:K615-ER!M615:V615)/3),TRANSPOSE(B100:K100)))</f>
        <v>0.004237513252</v>
      </c>
      <c r="AA100" s="8"/>
      <c r="AB100" s="2">
        <v>44255.0</v>
      </c>
      <c r="AC100" s="4">
        <f t="shared" ref="AC100:AL100" si="198">B100*0.01/$Z100</f>
        <v>0.02804656834</v>
      </c>
      <c r="AD100" s="4">
        <f t="shared" si="198"/>
        <v>-0.03836157012</v>
      </c>
      <c r="AE100" s="4">
        <f t="shared" si="198"/>
        <v>-0.03685906961</v>
      </c>
      <c r="AF100" s="4">
        <f t="shared" si="198"/>
        <v>-0.009284841172</v>
      </c>
      <c r="AG100" s="4">
        <f t="shared" si="198"/>
        <v>0.03021152265</v>
      </c>
      <c r="AH100" s="4">
        <f t="shared" si="198"/>
        <v>0.02038785097</v>
      </c>
      <c r="AI100" s="4">
        <f t="shared" si="198"/>
        <v>-0.03851198725</v>
      </c>
      <c r="AJ100" s="4">
        <f t="shared" si="198"/>
        <v>0.03268275072</v>
      </c>
      <c r="AK100" s="4">
        <f t="shared" si="198"/>
        <v>0.04372612627</v>
      </c>
      <c r="AL100" s="4">
        <f t="shared" si="198"/>
        <v>-0.03203735127</v>
      </c>
      <c r="AM100" s="8"/>
      <c r="AN100" s="17">
        <f t="shared" ref="AN100:AW100" si="199">(AC99 * (1 + N100)) / (SUMPRODUCT($AC99:$AL99, $N100:$W100) + 1)</f>
        <v>-0.01617003375</v>
      </c>
      <c r="AO100" s="17">
        <f t="shared" si="199"/>
        <v>-0.0005940512942</v>
      </c>
      <c r="AP100" s="17">
        <f t="shared" si="199"/>
        <v>0.01406429221</v>
      </c>
      <c r="AQ100" s="17">
        <f t="shared" si="199"/>
        <v>-0.00206229283</v>
      </c>
      <c r="AR100" s="17">
        <f t="shared" si="199"/>
        <v>0.04293492789</v>
      </c>
      <c r="AS100" s="17">
        <f t="shared" si="199"/>
        <v>-0.01287822588</v>
      </c>
      <c r="AT100" s="17">
        <f t="shared" si="199"/>
        <v>-0.03652796084</v>
      </c>
      <c r="AU100" s="17">
        <f t="shared" si="199"/>
        <v>0.02663754542</v>
      </c>
      <c r="AV100" s="17">
        <f t="shared" si="199"/>
        <v>0.008706068198</v>
      </c>
      <c r="AW100" s="17">
        <f t="shared" si="199"/>
        <v>-0.02226850741</v>
      </c>
      <c r="AX100" s="19"/>
      <c r="AY100" s="20">
        <f t="array" ref="AY100">SUM(ABS(AC100:AL100 - AN100:AW100))
</f>
        <v>0.2389376468</v>
      </c>
      <c r="AZ100" s="19"/>
      <c r="BA100" s="2">
        <v>44255.0</v>
      </c>
      <c r="BB100" s="4">
        <f t="shared" si="7"/>
        <v>0.001845160053</v>
      </c>
      <c r="BC100" s="4">
        <f t="shared" si="8"/>
        <v>1.024026627</v>
      </c>
      <c r="BK100" s="4">
        <f t="shared" si="9"/>
        <v>1.028561732</v>
      </c>
      <c r="BL100" s="4">
        <f t="shared" si="4"/>
        <v>-0.004409171281</v>
      </c>
    </row>
    <row r="101">
      <c r="A101" s="2">
        <v>44286.0</v>
      </c>
      <c r="B101" s="4">
        <f>0.2*vlookup($A101, 'Idiosyncratic Volatility'!$BE$84:$BO$660, 2)+0.2*vlookup($A101, Value!$AZ$3:$BJ$134, 2)+0.2*vlookup($A101, Monthly_mean!$AZ$3:$BJ$134, 2)+0.2*vlookup($A101, MaxDD!$AZ$3:$BJ$134, 2)+0.2*vlookup($A101, 'CDaR Factor Calculation'!$AY$3:$BI$135, 2)</f>
        <v>-0.0006021646756</v>
      </c>
      <c r="C101" s="4">
        <f>0.2*vlookup($A101, 'Idiosyncratic Volatility'!$BE$84:$BO$660, column())+0.2*vlookup($A101, Value!$AZ$3:$BJ$134, column())+0.2*vlookup($A101, Monthly_mean!$AZ$3:$BJ$134, column())+0.2*vlookup($A101, MaxDD!$AZ$3:$BJ$134, column())+0.2*vlookup($A101, 'CDaR Factor Calculation'!$AY$3:$BI$135, column())</f>
        <v>0.01333677165</v>
      </c>
      <c r="D101" s="4">
        <f>0.2*vlookup($A101, 'Idiosyncratic Volatility'!$BE$84:$BO$660, column())+0.2*vlookup($A101, Value!$AZ$3:$BJ$134, column())+0.2*vlookup($A101, Monthly_mean!$AZ$3:$BJ$134, column())+0.2*vlookup($A101, MaxDD!$AZ$3:$BJ$134, column())+0.2*vlookup($A101, 'CDaR Factor Calculation'!$AY$3:$BI$135, column())</f>
        <v>-0.0141365404</v>
      </c>
      <c r="E101" s="4">
        <f>0.2*vlookup($A101, 'Idiosyncratic Volatility'!$BE$84:$BO$660, column())+0.2*vlookup($A101, Value!$AZ$3:$BJ$134, column())+0.2*vlookup($A101, Monthly_mean!$AZ$3:$BJ$134, column())+0.2*vlookup($A101, MaxDD!$AZ$3:$BJ$134, column())+0.2*vlookup($A101, 'CDaR Factor Calculation'!$AY$3:$BI$135, column())</f>
        <v>-0.002006182473</v>
      </c>
      <c r="F101" s="4">
        <f>0.2*vlookup($A101, 'Idiosyncratic Volatility'!$BE$84:$BO$660, column())+0.2*vlookup($A101, Value!$AZ$3:$BJ$134, column())+0.2*vlookup($A101, Monthly_mean!$AZ$3:$BJ$134, column())+0.2*vlookup($A101, MaxDD!$AZ$3:$BJ$134, column())+0.2*vlookup($A101, 'CDaR Factor Calculation'!$AY$3:$BI$135, column())</f>
        <v>-0.003655627854</v>
      </c>
      <c r="G101" s="4">
        <f>0.2*vlookup($A101, 'Idiosyncratic Volatility'!$BE$84:$BO$660, column())+0.2*vlookup($A101, Value!$AZ$3:$BJ$134, column())+0.2*vlookup($A101, Monthly_mean!$AZ$3:$BJ$134, column())+0.2*vlookup($A101, MaxDD!$AZ$3:$BJ$134, column())+0.2*vlookup($A101, 'CDaR Factor Calculation'!$AY$3:$BI$135, column())</f>
        <v>0.001304627425</v>
      </c>
      <c r="H101" s="4">
        <f>0.2*vlookup($A101, 'Idiosyncratic Volatility'!$BE$84:$BO$660, column())+0.2*vlookup($A101, Value!$AZ$3:$BJ$134, column())+0.2*vlookup($A101, Monthly_mean!$AZ$3:$BJ$134, column())+0.2*vlookup($A101, MaxDD!$AZ$3:$BJ$134, column())+0.2*vlookup($A101, 'CDaR Factor Calculation'!$AY$3:$BI$135, column())</f>
        <v>-0.02434814199</v>
      </c>
      <c r="I101" s="4">
        <f>0.2*vlookup($A101, 'Idiosyncratic Volatility'!$BE$84:$BO$660, column())+0.2*vlookup($A101, Value!$AZ$3:$BJ$134, column())+0.2*vlookup($A101, Monthly_mean!$AZ$3:$BJ$134, column())+0.2*vlookup($A101, MaxDD!$AZ$3:$BJ$134, column())+0.2*vlookup($A101, 'CDaR Factor Calculation'!$AY$3:$BI$135, column())</f>
        <v>0.03262285318</v>
      </c>
      <c r="J101" s="4">
        <f>0.2*vlookup($A101, 'Idiosyncratic Volatility'!$BE$84:$BO$660, column())+0.2*vlookup($A101, Value!$AZ$3:$BJ$134, column())+0.2*vlookup($A101, Monthly_mean!$AZ$3:$BJ$134, column())+0.2*vlookup($A101, MaxDD!$AZ$3:$BJ$134, column())+0.2*vlookup($A101, 'CDaR Factor Calculation'!$AY$3:$BI$135, column())</f>
        <v>0.003085272422</v>
      </c>
      <c r="K101" s="4">
        <f>0.2*vlookup($A101, 'Idiosyncratic Volatility'!$BE$84:$BO$660, column())+0.2*vlookup($A101, Value!$AZ$3:$BJ$134, column())+0.2*vlookup($A101, Monthly_mean!$AZ$3:$BJ$134, column())+0.2*vlookup($A101, MaxDD!$AZ$3:$BJ$134, column())+0.2*vlookup($A101, 'CDaR Factor Calculation'!$AY$3:$BI$135, column())</f>
        <v>-0.005600866874</v>
      </c>
      <c r="L101" s="8"/>
      <c r="M101" s="2">
        <v>44286.0</v>
      </c>
      <c r="N101" s="7">
        <v>0.0237</v>
      </c>
      <c r="O101" s="7">
        <v>0.0418</v>
      </c>
      <c r="P101" s="7">
        <v>0.06</v>
      </c>
      <c r="Q101" s="7">
        <v>0.0749</v>
      </c>
      <c r="R101" s="7">
        <v>0.0815</v>
      </c>
      <c r="S101" s="7">
        <v>0.0495</v>
      </c>
      <c r="T101" s="7">
        <v>0.0791</v>
      </c>
      <c r="U101" s="7">
        <v>0.038</v>
      </c>
      <c r="V101" s="7">
        <v>0.0412</v>
      </c>
      <c r="W101" s="7">
        <v>0.0372</v>
      </c>
      <c r="X101" s="8"/>
      <c r="Z101" s="4">
        <f t="array" ref="Z101">SQRT(MMULT(MMULT(B101:K101,MMULT(TRANSPOSE(ER!B581:K616-ER!M616:V616),ER!B581:K616-ER!M616:V616)/3),TRANSPOSE(B101:K101)))</f>
        <v>0.003625653838</v>
      </c>
      <c r="AA101" s="8"/>
      <c r="AB101" s="2">
        <v>44286.0</v>
      </c>
      <c r="AC101" s="4">
        <f t="shared" ref="AC101:AL101" si="200">B101*0.01/$Z101</f>
        <v>-0.001660844368</v>
      </c>
      <c r="AD101" s="4">
        <f t="shared" si="200"/>
        <v>0.03678445941</v>
      </c>
      <c r="AE101" s="4">
        <f t="shared" si="200"/>
        <v>-0.03899032019</v>
      </c>
      <c r="AF101" s="4">
        <f t="shared" si="200"/>
        <v>-0.005533298441</v>
      </c>
      <c r="AG101" s="4">
        <f t="shared" si="200"/>
        <v>-0.01008267203</v>
      </c>
      <c r="AH101" s="4">
        <f t="shared" si="200"/>
        <v>0.003598323182</v>
      </c>
      <c r="AI101" s="4">
        <f t="shared" si="200"/>
        <v>-0.06715517553</v>
      </c>
      <c r="AJ101" s="4">
        <f t="shared" si="200"/>
        <v>0.08997784851</v>
      </c>
      <c r="AK101" s="4">
        <f t="shared" si="200"/>
        <v>0.008509561474</v>
      </c>
      <c r="AL101" s="4">
        <f t="shared" si="200"/>
        <v>-0.01544788092</v>
      </c>
      <c r="AM101" s="8"/>
      <c r="AN101" s="17">
        <f t="shared" ref="AN101:AW101" si="201">(AC100 * (1 + N101)) / (SUMPRODUCT($AC100:$AL100, $N101:$W101) + 1)</f>
        <v>0.02875639014</v>
      </c>
      <c r="AO101" s="17">
        <f t="shared" si="201"/>
        <v>-0.04002788661</v>
      </c>
      <c r="AP101" s="17">
        <f t="shared" si="201"/>
        <v>-0.03913201104</v>
      </c>
      <c r="AQ101" s="17">
        <f t="shared" si="201"/>
        <v>-0.009995959213</v>
      </c>
      <c r="AR101" s="17">
        <f t="shared" si="201"/>
        <v>0.03272510671</v>
      </c>
      <c r="AS101" s="17">
        <f t="shared" si="201"/>
        <v>0.02143067385</v>
      </c>
      <c r="AT101" s="17">
        <f t="shared" si="201"/>
        <v>-0.04162359193</v>
      </c>
      <c r="AU101" s="17">
        <f t="shared" si="201"/>
        <v>0.03397800598</v>
      </c>
      <c r="AV101" s="17">
        <f t="shared" si="201"/>
        <v>0.04559918678</v>
      </c>
      <c r="AW101" s="17">
        <f t="shared" si="201"/>
        <v>-0.03328135845</v>
      </c>
      <c r="AX101" s="19"/>
      <c r="AY101" s="20">
        <f t="array" ref="AY101">SUM(ABS(AC101:AL101 - AN101:AW101))
</f>
        <v>0.3089285905</v>
      </c>
      <c r="AZ101" s="19"/>
      <c r="BA101" s="2">
        <v>44286.0</v>
      </c>
      <c r="BB101" s="4">
        <f t="shared" si="7"/>
        <v>-0.001568977752</v>
      </c>
      <c r="BC101" s="4">
        <f t="shared" si="8"/>
        <v>1.022419952</v>
      </c>
      <c r="BK101" s="4">
        <f t="shared" si="9"/>
        <v>1.028561732</v>
      </c>
      <c r="BL101" s="4">
        <f t="shared" si="4"/>
        <v>-0.005971231142</v>
      </c>
    </row>
    <row r="102">
      <c r="A102" s="2">
        <v>44316.0</v>
      </c>
      <c r="B102" s="4">
        <f>0.2*vlookup($A102, 'Idiosyncratic Volatility'!$BE$84:$BO$660, 2)+0.2*vlookup($A102, Value!$AZ$3:$BJ$134, 2)+0.2*vlookup($A102, Monthly_mean!$AZ$3:$BJ$134, 2)+0.2*vlookup($A102, MaxDD!$AZ$3:$BJ$134, 2)+0.2*vlookup($A102, 'CDaR Factor Calculation'!$AY$3:$BI$135, 2)</f>
        <v>-0.0139569807</v>
      </c>
      <c r="C102" s="4">
        <f>0.2*vlookup($A102, 'Idiosyncratic Volatility'!$BE$84:$BO$660, column())+0.2*vlookup($A102, Value!$AZ$3:$BJ$134, column())+0.2*vlookup($A102, Monthly_mean!$AZ$3:$BJ$134, column())+0.2*vlookup($A102, MaxDD!$AZ$3:$BJ$134, column())+0.2*vlookup($A102, 'CDaR Factor Calculation'!$AY$3:$BI$135, column())</f>
        <v>0.01205550887</v>
      </c>
      <c r="D102" s="4">
        <f>0.2*vlookup($A102, 'Idiosyncratic Volatility'!$BE$84:$BO$660, column())+0.2*vlookup($A102, Value!$AZ$3:$BJ$134, column())+0.2*vlookup($A102, Monthly_mean!$AZ$3:$BJ$134, column())+0.2*vlookup($A102, MaxDD!$AZ$3:$BJ$134, column())+0.2*vlookup($A102, 'CDaR Factor Calculation'!$AY$3:$BI$135, column())</f>
        <v>-0.0185913245</v>
      </c>
      <c r="E102" s="4">
        <f>0.2*vlookup($A102, 'Idiosyncratic Volatility'!$BE$84:$BO$660, column())+0.2*vlookup($A102, Value!$AZ$3:$BJ$134, column())+0.2*vlookup($A102, Monthly_mean!$AZ$3:$BJ$134, column())+0.2*vlookup($A102, MaxDD!$AZ$3:$BJ$134, column())+0.2*vlookup($A102, 'CDaR Factor Calculation'!$AY$3:$BI$135, column())</f>
        <v>0.01625048562</v>
      </c>
      <c r="F102" s="4">
        <f>0.2*vlookup($A102, 'Idiosyncratic Volatility'!$BE$84:$BO$660, column())+0.2*vlookup($A102, Value!$AZ$3:$BJ$134, column())+0.2*vlookup($A102, Monthly_mean!$AZ$3:$BJ$134, column())+0.2*vlookup($A102, MaxDD!$AZ$3:$BJ$134, column())+0.2*vlookup($A102, 'CDaR Factor Calculation'!$AY$3:$BI$135, column())</f>
        <v>0.01117799845</v>
      </c>
      <c r="G102" s="4">
        <f>0.2*vlookup($A102, 'Idiosyncratic Volatility'!$BE$84:$BO$660, column())+0.2*vlookup($A102, Value!$AZ$3:$BJ$134, column())+0.2*vlookup($A102, Monthly_mean!$AZ$3:$BJ$134, column())+0.2*vlookup($A102, MaxDD!$AZ$3:$BJ$134, column())+0.2*vlookup($A102, 'CDaR Factor Calculation'!$AY$3:$BI$135, column())</f>
        <v>0.0284964885</v>
      </c>
      <c r="H102" s="4">
        <f>0.2*vlookup($A102, 'Idiosyncratic Volatility'!$BE$84:$BO$660, column())+0.2*vlookup($A102, Value!$AZ$3:$BJ$134, column())+0.2*vlookup($A102, Monthly_mean!$AZ$3:$BJ$134, column())+0.2*vlookup($A102, MaxDD!$AZ$3:$BJ$134, column())+0.2*vlookup($A102, 'CDaR Factor Calculation'!$AY$3:$BI$135, column())</f>
        <v>-0.0303522622</v>
      </c>
      <c r="I102" s="4">
        <f>0.2*vlookup($A102, 'Idiosyncratic Volatility'!$BE$84:$BO$660, column())+0.2*vlookup($A102, Value!$AZ$3:$BJ$134, column())+0.2*vlookup($A102, Monthly_mean!$AZ$3:$BJ$134, column())+0.2*vlookup($A102, MaxDD!$AZ$3:$BJ$134, column())+0.2*vlookup($A102, 'CDaR Factor Calculation'!$AY$3:$BI$135, column())</f>
        <v>0.02667871643</v>
      </c>
      <c r="J102" s="4">
        <f>0.2*vlookup($A102, 'Idiosyncratic Volatility'!$BE$84:$BO$660, column())+0.2*vlookup($A102, Value!$AZ$3:$BJ$134, column())+0.2*vlookup($A102, Monthly_mean!$AZ$3:$BJ$134, column())+0.2*vlookup($A102, MaxDD!$AZ$3:$BJ$134, column())+0.2*vlookup($A102, 'CDaR Factor Calculation'!$AY$3:$BI$135, column())</f>
        <v>-0.001540855618</v>
      </c>
      <c r="K102" s="4">
        <f>0.2*vlookup($A102, 'Idiosyncratic Volatility'!$BE$84:$BO$660, column())+0.2*vlookup($A102, Value!$AZ$3:$BJ$134, column())+0.2*vlookup($A102, Monthly_mean!$AZ$3:$BJ$134, column())+0.2*vlookup($A102, MaxDD!$AZ$3:$BJ$134, column())+0.2*vlookup($A102, 'CDaR Factor Calculation'!$AY$3:$BI$135, column())</f>
        <v>-0.03021777466</v>
      </c>
      <c r="L102" s="8"/>
      <c r="M102" s="2">
        <v>44316.0</v>
      </c>
      <c r="N102" s="7">
        <v>0.0347</v>
      </c>
      <c r="O102" s="7">
        <v>0.022</v>
      </c>
      <c r="P102" s="7">
        <v>0.0365</v>
      </c>
      <c r="Q102" s="7">
        <v>0.0094</v>
      </c>
      <c r="R102" s="7">
        <v>-0.0189</v>
      </c>
      <c r="S102" s="7">
        <v>-0.0259</v>
      </c>
      <c r="T102" s="7">
        <v>0.0276</v>
      </c>
      <c r="U102" s="7">
        <v>0.0294</v>
      </c>
      <c r="V102" s="7">
        <v>0.0402</v>
      </c>
      <c r="W102" s="7">
        <v>0.0542</v>
      </c>
      <c r="X102" s="8"/>
      <c r="Z102" s="4">
        <f t="array" ref="Z102">SQRT(MMULT(MMULT(B102:K102,MMULT(TRANSPOSE(ER!B582:K617-ER!M617:V617),ER!B582:K617-ER!M617:V617)/3),TRANSPOSE(B102:K102)))</f>
        <v>0.005861420343</v>
      </c>
      <c r="AA102" s="8"/>
      <c r="AB102" s="2">
        <v>44316.0</v>
      </c>
      <c r="AC102" s="4">
        <f t="shared" ref="AC102:AL102" si="202">B102*0.01/$Z102</f>
        <v>-0.02381160177</v>
      </c>
      <c r="AD102" s="4">
        <f t="shared" si="202"/>
        <v>0.02056755559</v>
      </c>
      <c r="AE102" s="4">
        <f t="shared" si="202"/>
        <v>-0.03171812191</v>
      </c>
      <c r="AF102" s="4">
        <f t="shared" si="202"/>
        <v>0.0277244843</v>
      </c>
      <c r="AG102" s="4">
        <f t="shared" si="202"/>
        <v>0.01907046039</v>
      </c>
      <c r="AH102" s="4">
        <f t="shared" si="202"/>
        <v>0.0486170362</v>
      </c>
      <c r="AI102" s="4">
        <f t="shared" si="202"/>
        <v>-0.05178311813</v>
      </c>
      <c r="AJ102" s="4">
        <f t="shared" si="202"/>
        <v>0.04551578777</v>
      </c>
      <c r="AK102" s="4">
        <f t="shared" si="202"/>
        <v>-0.002628809279</v>
      </c>
      <c r="AL102" s="4">
        <f t="shared" si="202"/>
        <v>-0.05155367281</v>
      </c>
      <c r="AM102" s="8"/>
      <c r="AN102" s="17">
        <f t="shared" ref="AN102:AW102" si="203">(AC101 * (1 + N102)) / (SUMPRODUCT($AC101:$AL101, $N102:$W102) + 1)</f>
        <v>-0.001719042077</v>
      </c>
      <c r="AO102" s="17">
        <f t="shared" si="203"/>
        <v>0.03760610843</v>
      </c>
      <c r="AP102" s="17">
        <f t="shared" si="203"/>
        <v>-0.04042678717</v>
      </c>
      <c r="AQ102" s="17">
        <f t="shared" si="203"/>
        <v>-0.005587152368</v>
      </c>
      <c r="AR102" s="17">
        <f t="shared" si="203"/>
        <v>-0.009895369972</v>
      </c>
      <c r="AS102" s="17">
        <f t="shared" si="203"/>
        <v>0.003506281903</v>
      </c>
      <c r="AT102" s="17">
        <f t="shared" si="203"/>
        <v>-0.06903140365</v>
      </c>
      <c r="AU102" s="17">
        <f t="shared" si="203"/>
        <v>0.0926537259</v>
      </c>
      <c r="AV102" s="17">
        <f t="shared" si="203"/>
        <v>0.008854563352</v>
      </c>
      <c r="AW102" s="17">
        <f t="shared" si="203"/>
        <v>-0.01629052366</v>
      </c>
      <c r="AX102" s="19"/>
      <c r="AY102" s="20">
        <f t="array" ref="AY102">SUM(ABS(AC102:AL102 - AN102:AW102))
</f>
        <v>0.2663607446</v>
      </c>
      <c r="AZ102" s="19"/>
      <c r="BA102" s="2">
        <v>44316.0</v>
      </c>
      <c r="BB102" s="4">
        <f t="shared" si="7"/>
        <v>-0.0003294918267</v>
      </c>
      <c r="BC102" s="4">
        <f t="shared" si="8"/>
        <v>1.022083073</v>
      </c>
      <c r="BK102" s="4">
        <f t="shared" si="9"/>
        <v>1.028561732</v>
      </c>
      <c r="BL102" s="4">
        <f t="shared" si="4"/>
        <v>-0.006298755497</v>
      </c>
    </row>
    <row r="103">
      <c r="A103" s="2">
        <v>44347.0</v>
      </c>
      <c r="B103" s="4">
        <f>0.2*vlookup($A103, 'Idiosyncratic Volatility'!$BE$84:$BO$660, 2)+0.2*vlookup($A103, Value!$AZ$3:$BJ$134, 2)+0.2*vlookup($A103, Monthly_mean!$AZ$3:$BJ$134, 2)+0.2*vlookup($A103, MaxDD!$AZ$3:$BJ$134, 2)+0.2*vlookup($A103, 'CDaR Factor Calculation'!$AY$3:$BI$135, 2)</f>
        <v>-0.0009654464101</v>
      </c>
      <c r="C103" s="4">
        <f>0.2*vlookup($A103, 'Idiosyncratic Volatility'!$BE$84:$BO$660, column())+0.2*vlookup($A103, Value!$AZ$3:$BJ$134, column())+0.2*vlookup($A103, Monthly_mean!$AZ$3:$BJ$134, column())+0.2*vlookup($A103, MaxDD!$AZ$3:$BJ$134, column())+0.2*vlookup($A103, 'CDaR Factor Calculation'!$AY$3:$BI$135, column())</f>
        <v>-0.0001066535501</v>
      </c>
      <c r="D103" s="4">
        <f>0.2*vlookup($A103, 'Idiosyncratic Volatility'!$BE$84:$BO$660, column())+0.2*vlookup($A103, Value!$AZ$3:$BJ$134, column())+0.2*vlookup($A103, Monthly_mean!$AZ$3:$BJ$134, column())+0.2*vlookup($A103, MaxDD!$AZ$3:$BJ$134, column())+0.2*vlookup($A103, 'CDaR Factor Calculation'!$AY$3:$BI$135, column())</f>
        <v>-0.007733662303</v>
      </c>
      <c r="E103" s="4">
        <f>0.2*vlookup($A103, 'Idiosyncratic Volatility'!$BE$84:$BO$660, column())+0.2*vlookup($A103, Value!$AZ$3:$BJ$134, column())+0.2*vlookup($A103, Monthly_mean!$AZ$3:$BJ$134, column())+0.2*vlookup($A103, MaxDD!$AZ$3:$BJ$134, column())+0.2*vlookup($A103, 'CDaR Factor Calculation'!$AY$3:$BI$135, column())</f>
        <v>-0.0003286505152</v>
      </c>
      <c r="F103" s="4">
        <f>0.2*vlookup($A103, 'Idiosyncratic Volatility'!$BE$84:$BO$660, column())+0.2*vlookup($A103, Value!$AZ$3:$BJ$134, column())+0.2*vlookup($A103, Monthly_mean!$AZ$3:$BJ$134, column())+0.2*vlookup($A103, MaxDD!$AZ$3:$BJ$134, column())+0.2*vlookup($A103, 'CDaR Factor Calculation'!$AY$3:$BI$135, column())</f>
        <v>-0.00633176509</v>
      </c>
      <c r="G103" s="4">
        <f>0.2*vlookup($A103, 'Idiosyncratic Volatility'!$BE$84:$BO$660, column())+0.2*vlookup($A103, Value!$AZ$3:$BJ$134, column())+0.2*vlookup($A103, Monthly_mean!$AZ$3:$BJ$134, column())+0.2*vlookup($A103, MaxDD!$AZ$3:$BJ$134, column())+0.2*vlookup($A103, 'CDaR Factor Calculation'!$AY$3:$BI$135, column())</f>
        <v>0.001961169805</v>
      </c>
      <c r="H103" s="4">
        <f>0.2*vlookup($A103, 'Idiosyncratic Volatility'!$BE$84:$BO$660, column())+0.2*vlookup($A103, Value!$AZ$3:$BJ$134, column())+0.2*vlookup($A103, Monthly_mean!$AZ$3:$BJ$134, column())+0.2*vlookup($A103, MaxDD!$AZ$3:$BJ$134, column())+0.2*vlookup($A103, 'CDaR Factor Calculation'!$AY$3:$BI$135, column())</f>
        <v>-0.01220934839</v>
      </c>
      <c r="I103" s="4">
        <f>0.2*vlookup($A103, 'Idiosyncratic Volatility'!$BE$84:$BO$660, column())+0.2*vlookup($A103, Value!$AZ$3:$BJ$134, column())+0.2*vlookup($A103, Monthly_mean!$AZ$3:$BJ$134, column())+0.2*vlookup($A103, MaxDD!$AZ$3:$BJ$134, column())+0.2*vlookup($A103, 'CDaR Factor Calculation'!$AY$3:$BI$135, column())</f>
        <v>0.02026739334</v>
      </c>
      <c r="J103" s="4">
        <f>0.2*vlookup($A103, 'Idiosyncratic Volatility'!$BE$84:$BO$660, column())+0.2*vlookup($A103, Value!$AZ$3:$BJ$134, column())+0.2*vlookup($A103, Monthly_mean!$AZ$3:$BJ$134, column())+0.2*vlookup($A103, MaxDD!$AZ$3:$BJ$134, column())+0.2*vlookup($A103, 'CDaR Factor Calculation'!$AY$3:$BI$135, column())</f>
        <v>0.009606852189</v>
      </c>
      <c r="K103" s="4">
        <f>0.2*vlookup($A103, 'Idiosyncratic Volatility'!$BE$84:$BO$660, column())+0.2*vlookup($A103, Value!$AZ$3:$BJ$134, column())+0.2*vlookup($A103, Monthly_mean!$AZ$3:$BJ$134, column())+0.2*vlookup($A103, MaxDD!$AZ$3:$BJ$134, column())+0.2*vlookup($A103, 'CDaR Factor Calculation'!$AY$3:$BI$135, column())</f>
        <v>-0.00415988888</v>
      </c>
      <c r="L103" s="8"/>
      <c r="M103" s="2">
        <v>44347.0</v>
      </c>
      <c r="N103" s="7">
        <v>0.0303</v>
      </c>
      <c r="O103" s="7">
        <v>0.0354</v>
      </c>
      <c r="P103" s="7">
        <v>0.031</v>
      </c>
      <c r="Q103" s="7">
        <v>0.0148</v>
      </c>
      <c r="R103" s="7">
        <v>0.0478</v>
      </c>
      <c r="S103" s="7">
        <v>0.0165</v>
      </c>
      <c r="T103" s="7">
        <v>0.0075</v>
      </c>
      <c r="U103" s="7">
        <v>0.0401</v>
      </c>
      <c r="V103" s="7">
        <v>0.0131</v>
      </c>
      <c r="W103" s="7">
        <v>0.0044</v>
      </c>
      <c r="X103" s="8"/>
      <c r="Z103" s="4">
        <f t="array" ref="Z103">SQRT(MMULT(MMULT(B103:K103,MMULT(TRANSPOSE(ER!B583:K618-ER!M618:V618),ER!B583:K618-ER!M618:V618)/3),TRANSPOSE(B103:K103)))</f>
        <v>0.002151756978</v>
      </c>
      <c r="AA103" s="8"/>
      <c r="AB103" s="2">
        <v>44347.0</v>
      </c>
      <c r="AC103" s="4">
        <f t="shared" ref="AC103:AL103" si="204">B103*0.01/$Z103</f>
        <v>-0.004486781826</v>
      </c>
      <c r="AD103" s="4">
        <f t="shared" si="204"/>
        <v>-0.0004956579725</v>
      </c>
      <c r="AE103" s="4">
        <f t="shared" si="204"/>
        <v>-0.03594115127</v>
      </c>
      <c r="AF103" s="4">
        <f t="shared" si="204"/>
        <v>-0.001527358891</v>
      </c>
      <c r="AG103" s="4">
        <f t="shared" si="204"/>
        <v>-0.02942602328</v>
      </c>
      <c r="AH103" s="4">
        <f t="shared" si="204"/>
        <v>0.009114271849</v>
      </c>
      <c r="AI103" s="4">
        <f t="shared" si="204"/>
        <v>-0.056741298</v>
      </c>
      <c r="AJ103" s="4">
        <f t="shared" si="204"/>
        <v>0.09418997385</v>
      </c>
      <c r="AK103" s="4">
        <f t="shared" si="204"/>
        <v>0.04464654833</v>
      </c>
      <c r="AL103" s="4">
        <f t="shared" si="204"/>
        <v>-0.01933252186</v>
      </c>
      <c r="AM103" s="8"/>
      <c r="AN103" s="17">
        <f t="shared" ref="AN103:AW103" si="205">(AC102 * (1 + N103)) / (SUMPRODUCT($AC102:$AL102, $N103:$W103) + 1)</f>
        <v>-0.02447623634</v>
      </c>
      <c r="AO103" s="17">
        <f t="shared" si="205"/>
        <v>0.02124629307</v>
      </c>
      <c r="AP103" s="17">
        <f t="shared" si="205"/>
        <v>-0.0326255962</v>
      </c>
      <c r="AQ103" s="17">
        <f t="shared" si="205"/>
        <v>0.0280696025</v>
      </c>
      <c r="AR103" s="17">
        <f t="shared" si="205"/>
        <v>0.0199357188</v>
      </c>
      <c r="AS103" s="17">
        <f t="shared" si="205"/>
        <v>0.04930468519</v>
      </c>
      <c r="AT103" s="17">
        <f t="shared" si="205"/>
        <v>-0.05205058084</v>
      </c>
      <c r="AU103" s="17">
        <f t="shared" si="205"/>
        <v>0.04723125521</v>
      </c>
      <c r="AV103" s="17">
        <f t="shared" si="205"/>
        <v>-0.002657074441</v>
      </c>
      <c r="AW103" s="17">
        <f t="shared" si="205"/>
        <v>-0.05166050442</v>
      </c>
      <c r="AX103" s="19"/>
      <c r="AY103" s="20">
        <f t="array" ref="AY103">SUM(ABS(AC103:AL103 - AN103:AW103))
</f>
        <v>0.2954771186</v>
      </c>
      <c r="AZ103" s="19"/>
      <c r="BA103" s="2">
        <v>44347.0</v>
      </c>
      <c r="BB103" s="4">
        <f t="shared" si="7"/>
        <v>0.002322945768</v>
      </c>
      <c r="BC103" s="4">
        <f t="shared" si="8"/>
        <v>1.024457317</v>
      </c>
      <c r="BK103" s="4">
        <f t="shared" si="9"/>
        <v>1.028561732</v>
      </c>
      <c r="BL103" s="4">
        <f t="shared" si="4"/>
        <v>-0.003990441396</v>
      </c>
    </row>
    <row r="104">
      <c r="A104" s="2">
        <v>44377.0</v>
      </c>
      <c r="B104" s="4">
        <f>0.2*vlookup($A104, 'Idiosyncratic Volatility'!$BE$84:$BO$660, 2)+0.2*vlookup($A104, Value!$AZ$3:$BJ$134, 2)+0.2*vlookup($A104, Monthly_mean!$AZ$3:$BJ$134, 2)+0.2*vlookup($A104, MaxDD!$AZ$3:$BJ$134, 2)+0.2*vlookup($A104, 'CDaR Factor Calculation'!$AY$3:$BI$135, 2)</f>
        <v>-0.01002162438</v>
      </c>
      <c r="C104" s="4">
        <f>0.2*vlookup($A104, 'Idiosyncratic Volatility'!$BE$84:$BO$660, column())+0.2*vlookup($A104, Value!$AZ$3:$BJ$134, column())+0.2*vlookup($A104, Monthly_mean!$AZ$3:$BJ$134, column())+0.2*vlookup($A104, MaxDD!$AZ$3:$BJ$134, column())+0.2*vlookup($A104, 'CDaR Factor Calculation'!$AY$3:$BI$135, column())</f>
        <v>-0.01199606546</v>
      </c>
      <c r="D104" s="4">
        <f>0.2*vlookup($A104, 'Idiosyncratic Volatility'!$BE$84:$BO$660, column())+0.2*vlookup($A104, Value!$AZ$3:$BJ$134, column())+0.2*vlookup($A104, Monthly_mean!$AZ$3:$BJ$134, column())+0.2*vlookup($A104, MaxDD!$AZ$3:$BJ$134, column())+0.2*vlookup($A104, 'CDaR Factor Calculation'!$AY$3:$BI$135, column())</f>
        <v>-0.002422045917</v>
      </c>
      <c r="E104" s="4">
        <f>0.2*vlookup($A104, 'Idiosyncratic Volatility'!$BE$84:$BO$660, column())+0.2*vlookup($A104, Value!$AZ$3:$BJ$134, column())+0.2*vlookup($A104, Monthly_mean!$AZ$3:$BJ$134, column())+0.2*vlookup($A104, MaxDD!$AZ$3:$BJ$134, column())+0.2*vlookup($A104, 'CDaR Factor Calculation'!$AY$3:$BI$135, column())</f>
        <v>-0.002182257793</v>
      </c>
      <c r="F104" s="4">
        <f>0.2*vlookup($A104, 'Idiosyncratic Volatility'!$BE$84:$BO$660, column())+0.2*vlookup($A104, Value!$AZ$3:$BJ$134, column())+0.2*vlookup($A104, Monthly_mean!$AZ$3:$BJ$134, column())+0.2*vlookup($A104, MaxDD!$AZ$3:$BJ$134, column())+0.2*vlookup($A104, 'CDaR Factor Calculation'!$AY$3:$BI$135, column())</f>
        <v>0.007921175994</v>
      </c>
      <c r="G104" s="4">
        <f>0.2*vlookup($A104, 'Idiosyncratic Volatility'!$BE$84:$BO$660, column())+0.2*vlookup($A104, Value!$AZ$3:$BJ$134, column())+0.2*vlookup($A104, Monthly_mean!$AZ$3:$BJ$134, column())+0.2*vlookup($A104, MaxDD!$AZ$3:$BJ$134, column())+0.2*vlookup($A104, 'CDaR Factor Calculation'!$AY$3:$BI$135, column())</f>
        <v>0.01216299785</v>
      </c>
      <c r="H104" s="4">
        <f>0.2*vlookup($A104, 'Idiosyncratic Volatility'!$BE$84:$BO$660, column())+0.2*vlookup($A104, Value!$AZ$3:$BJ$134, column())+0.2*vlookup($A104, Monthly_mean!$AZ$3:$BJ$134, column())+0.2*vlookup($A104, MaxDD!$AZ$3:$BJ$134, column())+0.2*vlookup($A104, 'CDaR Factor Calculation'!$AY$3:$BI$135, column())</f>
        <v>-0.02976386455</v>
      </c>
      <c r="I104" s="4">
        <f>0.2*vlookup($A104, 'Idiosyncratic Volatility'!$BE$84:$BO$660, column())+0.2*vlookup($A104, Value!$AZ$3:$BJ$134, column())+0.2*vlookup($A104, Monthly_mean!$AZ$3:$BJ$134, column())+0.2*vlookup($A104, MaxDD!$AZ$3:$BJ$134, column())+0.2*vlookup($A104, 'CDaR Factor Calculation'!$AY$3:$BI$135, column())</f>
        <v>0.05826879737</v>
      </c>
      <c r="J104" s="4">
        <f>0.2*vlookup($A104, 'Idiosyncratic Volatility'!$BE$84:$BO$660, column())+0.2*vlookup($A104, Value!$AZ$3:$BJ$134, column())+0.2*vlookup($A104, Monthly_mean!$AZ$3:$BJ$134, column())+0.2*vlookup($A104, MaxDD!$AZ$3:$BJ$134, column())+0.2*vlookup($A104, 'CDaR Factor Calculation'!$AY$3:$BI$135, column())</f>
        <v>0.0007411928262</v>
      </c>
      <c r="K104" s="4">
        <f>0.2*vlookup($A104, 'Idiosyncratic Volatility'!$BE$84:$BO$660, column())+0.2*vlookup($A104, Value!$AZ$3:$BJ$134, column())+0.2*vlookup($A104, Monthly_mean!$AZ$3:$BJ$134, column())+0.2*vlookup($A104, MaxDD!$AZ$3:$BJ$134, column())+0.2*vlookup($A104, 'CDaR Factor Calculation'!$AY$3:$BI$135, column())</f>
        <v>-0.02270830594</v>
      </c>
      <c r="L104" s="8"/>
      <c r="M104" s="2">
        <v>44377.0</v>
      </c>
      <c r="N104" s="7">
        <v>0.017</v>
      </c>
      <c r="O104" s="7">
        <v>0.0245</v>
      </c>
      <c r="P104" s="7">
        <v>0.0115</v>
      </c>
      <c r="Q104" s="7">
        <v>0.013</v>
      </c>
      <c r="R104" s="7">
        <v>-9.0E-4</v>
      </c>
      <c r="S104" s="7">
        <v>0.0118</v>
      </c>
      <c r="T104" s="7">
        <v>0.0271</v>
      </c>
      <c r="U104" s="7">
        <v>-0.0252</v>
      </c>
      <c r="V104" s="7">
        <v>0.0043</v>
      </c>
      <c r="W104" s="7">
        <v>0.0275</v>
      </c>
      <c r="X104" s="8"/>
      <c r="Z104" s="4">
        <f t="array" ref="Z104">SQRT(MMULT(MMULT(B104:K104,MMULT(TRANSPOSE(ER!B584:K619-ER!M619:V619),ER!B584:K619-ER!M619:V619)/3),TRANSPOSE(B104:K104)))</f>
        <v>0.008867592876</v>
      </c>
      <c r="AA104" s="8"/>
      <c r="AB104" s="2">
        <v>44377.0</v>
      </c>
      <c r="AC104" s="4">
        <f t="shared" ref="AC104:AL104" si="206">B104*0.01/$Z104</f>
        <v>-0.01130140335</v>
      </c>
      <c r="AD104" s="4">
        <f t="shared" si="206"/>
        <v>-0.01352798401</v>
      </c>
      <c r="AE104" s="4">
        <f t="shared" si="206"/>
        <v>-0.002731345418</v>
      </c>
      <c r="AF104" s="4">
        <f t="shared" si="206"/>
        <v>-0.002460935931</v>
      </c>
      <c r="AG104" s="4">
        <f t="shared" si="206"/>
        <v>0.008932724026</v>
      </c>
      <c r="AH104" s="4">
        <f t="shared" si="206"/>
        <v>0.01371623396</v>
      </c>
      <c r="AI104" s="4">
        <f t="shared" si="206"/>
        <v>-0.03356476213</v>
      </c>
      <c r="AJ104" s="4">
        <f t="shared" si="206"/>
        <v>0.06570982473</v>
      </c>
      <c r="AK104" s="4">
        <f t="shared" si="206"/>
        <v>0.0008358444468</v>
      </c>
      <c r="AL104" s="4">
        <f t="shared" si="206"/>
        <v>-0.02560819633</v>
      </c>
      <c r="AM104" s="8"/>
      <c r="AN104" s="17">
        <f t="shared" ref="AN104:AW104" si="207">(AC103 * (1 + N104)) / (SUMPRODUCT($AC103:$AL103, $N104:$W104) + 1)</f>
        <v>-0.004584321523</v>
      </c>
      <c r="AO104" s="17">
        <f t="shared" si="207"/>
        <v>-0.0005101680105</v>
      </c>
      <c r="AP104" s="17">
        <f t="shared" si="207"/>
        <v>-0.03652389082</v>
      </c>
      <c r="AQ104" s="17">
        <f t="shared" si="207"/>
        <v>-0.001554424767</v>
      </c>
      <c r="AR104" s="17">
        <f t="shared" si="207"/>
        <v>-0.02953654532</v>
      </c>
      <c r="AS104" s="17">
        <f t="shared" si="207"/>
        <v>0.00926479507</v>
      </c>
      <c r="AT104" s="17">
        <f t="shared" si="207"/>
        <v>-0.05855057441</v>
      </c>
      <c r="AU104" s="17">
        <f t="shared" si="207"/>
        <v>0.09224426214</v>
      </c>
      <c r="AV104" s="17">
        <f t="shared" si="207"/>
        <v>0.04504748153</v>
      </c>
      <c r="AW104" s="17">
        <f t="shared" si="207"/>
        <v>-0.01995673566</v>
      </c>
      <c r="AX104" s="19"/>
      <c r="AY104" s="20">
        <f t="array" ref="AY104">SUM(ABS(AC104:AL104 - AN104:AW104))
</f>
        <v>0.1987380101</v>
      </c>
      <c r="AZ104" s="19"/>
      <c r="BA104" s="2">
        <v>44377.0</v>
      </c>
      <c r="BB104" s="4">
        <f t="shared" si="7"/>
        <v>-0.004638506698</v>
      </c>
      <c r="BC104" s="4">
        <f t="shared" si="8"/>
        <v>1.019705365</v>
      </c>
      <c r="BK104" s="4">
        <f t="shared" si="9"/>
        <v>1.028561732</v>
      </c>
      <c r="BL104" s="4">
        <f t="shared" si="4"/>
        <v>-0.008610438405</v>
      </c>
    </row>
    <row r="105">
      <c r="A105" s="2">
        <v>44408.0</v>
      </c>
      <c r="B105" s="4">
        <f>0.2*vlookup($A105, 'Idiosyncratic Volatility'!$BE$84:$BO$660, 2)+0.2*vlookup($A105, Value!$AZ$3:$BJ$134, 2)+0.2*vlookup($A105, Monthly_mean!$AZ$3:$BJ$134, 2)+0.2*vlookup($A105, MaxDD!$AZ$3:$BJ$134, 2)+0.2*vlookup($A105, 'CDaR Factor Calculation'!$AY$3:$BI$135, 2)</f>
        <v>-0.01980770332</v>
      </c>
      <c r="C105" s="4">
        <f>0.2*vlookup($A105, 'Idiosyncratic Volatility'!$BE$84:$BO$660, column())+0.2*vlookup($A105, Value!$AZ$3:$BJ$134, column())+0.2*vlookup($A105, Monthly_mean!$AZ$3:$BJ$134, column())+0.2*vlookup($A105, MaxDD!$AZ$3:$BJ$134, column())+0.2*vlookup($A105, 'CDaR Factor Calculation'!$AY$3:$BI$135, column())</f>
        <v>-0.01453827654</v>
      </c>
      <c r="D105" s="4">
        <f>0.2*vlookup($A105, 'Idiosyncratic Volatility'!$BE$84:$BO$660, column())+0.2*vlookup($A105, Value!$AZ$3:$BJ$134, column())+0.2*vlookup($A105, Monthly_mean!$AZ$3:$BJ$134, column())+0.2*vlookup($A105, MaxDD!$AZ$3:$BJ$134, column())+0.2*vlookup($A105, 'CDaR Factor Calculation'!$AY$3:$BI$135, column())</f>
        <v>-0.005250999175</v>
      </c>
      <c r="E105" s="4">
        <f>0.2*vlookup($A105, 'Idiosyncratic Volatility'!$BE$84:$BO$660, column())+0.2*vlookup($A105, Value!$AZ$3:$BJ$134, column())+0.2*vlookup($A105, Monthly_mean!$AZ$3:$BJ$134, column())+0.2*vlookup($A105, MaxDD!$AZ$3:$BJ$134, column())+0.2*vlookup($A105, 'CDaR Factor Calculation'!$AY$3:$BI$135, column())</f>
        <v>0.005780752559</v>
      </c>
      <c r="F105" s="4">
        <f>0.2*vlookup($A105, 'Idiosyncratic Volatility'!$BE$84:$BO$660, column())+0.2*vlookup($A105, Value!$AZ$3:$BJ$134, column())+0.2*vlookup($A105, Monthly_mean!$AZ$3:$BJ$134, column())+0.2*vlookup($A105, MaxDD!$AZ$3:$BJ$134, column())+0.2*vlookup($A105, 'CDaR Factor Calculation'!$AY$3:$BI$135, column())</f>
        <v>0.01799703542</v>
      </c>
      <c r="G105" s="4">
        <f>0.2*vlookup($A105, 'Idiosyncratic Volatility'!$BE$84:$BO$660, column())+0.2*vlookup($A105, Value!$AZ$3:$BJ$134, column())+0.2*vlookup($A105, Monthly_mean!$AZ$3:$BJ$134, column())+0.2*vlookup($A105, MaxDD!$AZ$3:$BJ$134, column())+0.2*vlookup($A105, 'CDaR Factor Calculation'!$AY$3:$BI$135, column())</f>
        <v>0.006152526847</v>
      </c>
      <c r="H105" s="4">
        <f>0.2*vlookup($A105, 'Idiosyncratic Volatility'!$BE$84:$BO$660, column())+0.2*vlookup($A105, Value!$AZ$3:$BJ$134, column())+0.2*vlookup($A105, Monthly_mean!$AZ$3:$BJ$134, column())+0.2*vlookup($A105, MaxDD!$AZ$3:$BJ$134, column())+0.2*vlookup($A105, 'CDaR Factor Calculation'!$AY$3:$BI$135, column())</f>
        <v>-0.02454053555</v>
      </c>
      <c r="I105" s="4">
        <f>0.2*vlookup($A105, 'Idiosyncratic Volatility'!$BE$84:$BO$660, column())+0.2*vlookup($A105, Value!$AZ$3:$BJ$134, column())+0.2*vlookup($A105, Monthly_mean!$AZ$3:$BJ$134, column())+0.2*vlookup($A105, MaxDD!$AZ$3:$BJ$134, column())+0.2*vlookup($A105, 'CDaR Factor Calculation'!$AY$3:$BI$135, column())</f>
        <v>0.04972373967</v>
      </c>
      <c r="J105" s="4">
        <f>0.2*vlookup($A105, 'Idiosyncratic Volatility'!$BE$84:$BO$660, column())+0.2*vlookup($A105, Value!$AZ$3:$BJ$134, column())+0.2*vlookup($A105, Monthly_mean!$AZ$3:$BJ$134, column())+0.2*vlookup($A105, MaxDD!$AZ$3:$BJ$134, column())+0.2*vlookup($A105, 'CDaR Factor Calculation'!$AY$3:$BI$135, column())</f>
        <v>0.007453217498</v>
      </c>
      <c r="K105" s="4">
        <f>0.2*vlookup($A105, 'Idiosyncratic Volatility'!$BE$84:$BO$660, column())+0.2*vlookup($A105, Value!$AZ$3:$BJ$134, column())+0.2*vlookup($A105, Monthly_mean!$AZ$3:$BJ$134, column())+0.2*vlookup($A105, MaxDD!$AZ$3:$BJ$134, column())+0.2*vlookup($A105, 'CDaR Factor Calculation'!$AY$3:$BI$135, column())</f>
        <v>-0.02296975741</v>
      </c>
      <c r="L105" s="8"/>
      <c r="M105" s="2">
        <v>44408.0</v>
      </c>
      <c r="N105" s="7">
        <v>0.0079</v>
      </c>
      <c r="O105" s="7">
        <v>0.0069</v>
      </c>
      <c r="P105" s="7">
        <v>0.017</v>
      </c>
      <c r="Q105" s="7">
        <v>0.001</v>
      </c>
      <c r="R105" s="7">
        <v>0.0072</v>
      </c>
      <c r="S105" s="7">
        <v>-0.0237</v>
      </c>
      <c r="T105" s="7">
        <v>0.0458</v>
      </c>
      <c r="U105" s="7">
        <v>-0.018</v>
      </c>
      <c r="V105" s="7">
        <v>0.0026</v>
      </c>
      <c r="W105" s="7">
        <v>0.0234</v>
      </c>
      <c r="X105" s="8"/>
      <c r="Z105" s="4">
        <f t="array" ref="Z105">SQRT(MMULT(MMULT(B105:K105,MMULT(TRANSPOSE(ER!B585:K620-ER!M620:V620),ER!B585:K620-ER!M620:V620)/3),TRANSPOSE(B105:K105)))</f>
        <v>0.009112469173</v>
      </c>
      <c r="AA105" s="8"/>
      <c r="AB105" s="2">
        <v>44408.0</v>
      </c>
      <c r="AC105" s="4">
        <f t="shared" ref="AC105:AL105" si="208">B105*0.01/$Z105</f>
        <v>-0.02173692218</v>
      </c>
      <c r="AD105" s="4">
        <f t="shared" si="208"/>
        <v>-0.01595426691</v>
      </c>
      <c r="AE105" s="4">
        <f t="shared" si="208"/>
        <v>-0.005762432855</v>
      </c>
      <c r="AF105" s="4">
        <f t="shared" si="208"/>
        <v>0.006343782842</v>
      </c>
      <c r="AG105" s="4">
        <f t="shared" si="208"/>
        <v>0.01974989992</v>
      </c>
      <c r="AH105" s="4">
        <f t="shared" si="208"/>
        <v>0.00675176698</v>
      </c>
      <c r="AI105" s="4">
        <f t="shared" si="208"/>
        <v>-0.02693071997</v>
      </c>
      <c r="AJ105" s="4">
        <f t="shared" si="208"/>
        <v>0.05456670275</v>
      </c>
      <c r="AK105" s="4">
        <f t="shared" si="208"/>
        <v>0.008179141521</v>
      </c>
      <c r="AL105" s="4">
        <f t="shared" si="208"/>
        <v>-0.02520695211</v>
      </c>
      <c r="AM105" s="8"/>
      <c r="AN105" s="17">
        <f t="shared" ref="AN105:AW105" si="209">(AC104 * (1 + N105)) / (SUMPRODUCT($AC104:$AL104, $N105:$W105) + 1)</f>
        <v>-0.01143424179</v>
      </c>
      <c r="AO105" s="17">
        <f t="shared" si="209"/>
        <v>-0.01367341431</v>
      </c>
      <c r="AP105" s="17">
        <f t="shared" si="209"/>
        <v>-0.002788400363</v>
      </c>
      <c r="AQ105" s="17">
        <f t="shared" si="209"/>
        <v>-0.002472816763</v>
      </c>
      <c r="AR105" s="17">
        <f t="shared" si="209"/>
        <v>0.009031443829</v>
      </c>
      <c r="AS105" s="17">
        <f t="shared" si="209"/>
        <v>0.01344236627</v>
      </c>
      <c r="AT105" s="17">
        <f t="shared" si="209"/>
        <v>-0.03523625648</v>
      </c>
      <c r="AU105" s="17">
        <f t="shared" si="209"/>
        <v>0.0647737958</v>
      </c>
      <c r="AV105" s="17">
        <f t="shared" si="209"/>
        <v>0.0008412221761</v>
      </c>
      <c r="AW105" s="17">
        <f t="shared" si="209"/>
        <v>-0.0263076439</v>
      </c>
      <c r="AX105" s="19"/>
      <c r="AY105" s="20">
        <f t="array" ref="AY105">SUM(ABS(AC105:AL105 - AN105:AW105))
</f>
        <v>0.06873446116</v>
      </c>
      <c r="AZ105" s="19"/>
      <c r="BA105" s="2">
        <v>44408.0</v>
      </c>
      <c r="BB105" s="4">
        <f t="shared" si="7"/>
        <v>-0.003809378665</v>
      </c>
      <c r="BC105" s="4">
        <f t="shared" si="8"/>
        <v>1.015820921</v>
      </c>
      <c r="BK105" s="4">
        <f t="shared" si="9"/>
        <v>1.028561732</v>
      </c>
      <c r="BL105" s="4">
        <f t="shared" si="4"/>
        <v>-0.01238701665</v>
      </c>
    </row>
    <row r="106">
      <c r="A106" s="2">
        <v>44439.0</v>
      </c>
      <c r="B106" s="4">
        <f>0.2*vlookup($A106, 'Idiosyncratic Volatility'!$BE$84:$BO$660, 2)+0.2*vlookup($A106, Value!$AZ$3:$BJ$134, 2)+0.2*vlookup($A106, Monthly_mean!$AZ$3:$BJ$134, 2)+0.2*vlookup($A106, MaxDD!$AZ$3:$BJ$134, 2)+0.2*vlookup($A106, 'CDaR Factor Calculation'!$AY$3:$BI$135, 2)</f>
        <v>-0.001126742319</v>
      </c>
      <c r="C106" s="4">
        <f>0.2*vlookup($A106, 'Idiosyncratic Volatility'!$BE$84:$BO$660, column())+0.2*vlookup($A106, Value!$AZ$3:$BJ$134, column())+0.2*vlookup($A106, Monthly_mean!$AZ$3:$BJ$134, column())+0.2*vlookup($A106, MaxDD!$AZ$3:$BJ$134, column())+0.2*vlookup($A106, 'CDaR Factor Calculation'!$AY$3:$BI$135, column())</f>
        <v>-0.01604052823</v>
      </c>
      <c r="D106" s="4">
        <f>0.2*vlookup($A106, 'Idiosyncratic Volatility'!$BE$84:$BO$660, column())+0.2*vlookup($A106, Value!$AZ$3:$BJ$134, column())+0.2*vlookup($A106, Monthly_mean!$AZ$3:$BJ$134, column())+0.2*vlookup($A106, MaxDD!$AZ$3:$BJ$134, column())+0.2*vlookup($A106, 'CDaR Factor Calculation'!$AY$3:$BI$135, column())</f>
        <v>0.0454843845</v>
      </c>
      <c r="E106" s="4">
        <f>0.2*vlookup($A106, 'Idiosyncratic Volatility'!$BE$84:$BO$660, column())+0.2*vlookup($A106, Value!$AZ$3:$BJ$134, column())+0.2*vlookup($A106, Monthly_mean!$AZ$3:$BJ$134, column())+0.2*vlookup($A106, MaxDD!$AZ$3:$BJ$134, column())+0.2*vlookup($A106, 'CDaR Factor Calculation'!$AY$3:$BI$135, column())</f>
        <v>-0.004554114574</v>
      </c>
      <c r="F106" s="4">
        <f>0.2*vlookup($A106, 'Idiosyncratic Volatility'!$BE$84:$BO$660, column())+0.2*vlookup($A106, Value!$AZ$3:$BJ$134, column())+0.2*vlookup($A106, Monthly_mean!$AZ$3:$BJ$134, column())+0.2*vlookup($A106, MaxDD!$AZ$3:$BJ$134, column())+0.2*vlookup($A106, 'CDaR Factor Calculation'!$AY$3:$BI$135, column())</f>
        <v>0.009799031397</v>
      </c>
      <c r="G106" s="4">
        <f>0.2*vlookup($A106, 'Idiosyncratic Volatility'!$BE$84:$BO$660, column())+0.2*vlookup($A106, Value!$AZ$3:$BJ$134, column())+0.2*vlookup($A106, Monthly_mean!$AZ$3:$BJ$134, column())+0.2*vlookup($A106, MaxDD!$AZ$3:$BJ$134, column())+0.2*vlookup($A106, 'CDaR Factor Calculation'!$AY$3:$BI$135, column())</f>
        <v>0.02785295097</v>
      </c>
      <c r="H106" s="4">
        <f>0.2*vlookup($A106, 'Idiosyncratic Volatility'!$BE$84:$BO$660, column())+0.2*vlookup($A106, Value!$AZ$3:$BJ$134, column())+0.2*vlookup($A106, Monthly_mean!$AZ$3:$BJ$134, column())+0.2*vlookup($A106, MaxDD!$AZ$3:$BJ$134, column())+0.2*vlookup($A106, 'CDaR Factor Calculation'!$AY$3:$BI$135, column())</f>
        <v>-0.04293783201</v>
      </c>
      <c r="I106" s="4">
        <f>0.2*vlookup($A106, 'Idiosyncratic Volatility'!$BE$84:$BO$660, column())+0.2*vlookup($A106, Value!$AZ$3:$BJ$134, column())+0.2*vlookup($A106, Monthly_mean!$AZ$3:$BJ$134, column())+0.2*vlookup($A106, MaxDD!$AZ$3:$BJ$134, column())+0.2*vlookup($A106, 'CDaR Factor Calculation'!$AY$3:$BI$135, column())</f>
        <v>0.01256312169</v>
      </c>
      <c r="J106" s="4">
        <f>0.2*vlookup($A106, 'Idiosyncratic Volatility'!$BE$84:$BO$660, column())+0.2*vlookup($A106, Value!$AZ$3:$BJ$134, column())+0.2*vlookup($A106, Monthly_mean!$AZ$3:$BJ$134, column())+0.2*vlookup($A106, MaxDD!$AZ$3:$BJ$134, column())+0.2*vlookup($A106, 'CDaR Factor Calculation'!$AY$3:$BI$135, column())</f>
        <v>-0.005462496285</v>
      </c>
      <c r="K106" s="4">
        <f>0.2*vlookup($A106, 'Idiosyncratic Volatility'!$BE$84:$BO$660, column())+0.2*vlookup($A106, Value!$AZ$3:$BJ$134, column())+0.2*vlookup($A106, Monthly_mean!$AZ$3:$BJ$134, column())+0.2*vlookup($A106, MaxDD!$AZ$3:$BJ$134, column())+0.2*vlookup($A106, 'CDaR Factor Calculation'!$AY$3:$BI$135, column())</f>
        <v>-0.02557777514</v>
      </c>
      <c r="L106" s="8"/>
      <c r="M106" s="2">
        <v>44439.0</v>
      </c>
      <c r="N106" s="7">
        <v>0.0203</v>
      </c>
      <c r="O106" s="7">
        <v>0.0142</v>
      </c>
      <c r="P106" s="7">
        <v>0.011</v>
      </c>
      <c r="Q106" s="7">
        <v>0.0179</v>
      </c>
      <c r="R106" s="7">
        <v>0.0177</v>
      </c>
      <c r="S106" s="7">
        <v>0.0318</v>
      </c>
      <c r="T106" s="7">
        <v>0.0733</v>
      </c>
      <c r="U106" s="7">
        <v>0.0207</v>
      </c>
      <c r="V106" s="7">
        <v>0.0188</v>
      </c>
      <c r="W106" s="7">
        <v>0.0291</v>
      </c>
      <c r="X106" s="8"/>
      <c r="Z106" s="4">
        <f t="array" ref="Z106">SQRT(MMULT(MMULT(B106:K106,MMULT(TRANSPOSE(ER!B586:K621-ER!M621:V621),ER!B586:K621-ER!M621:V621)/3),TRANSPOSE(B106:K106)))</f>
        <v>0.007548867458</v>
      </c>
      <c r="AA106" s="8"/>
      <c r="AB106" s="2">
        <v>44439.0</v>
      </c>
      <c r="AC106" s="4">
        <f t="shared" ref="AC106:AL106" si="210">B106*0.01/$Z106</f>
        <v>-0.001492597831</v>
      </c>
      <c r="AD106" s="4">
        <f t="shared" si="210"/>
        <v>-0.02124892021</v>
      </c>
      <c r="AE106" s="4">
        <f t="shared" si="210"/>
        <v>0.06025325621</v>
      </c>
      <c r="AF106" s="4">
        <f t="shared" si="210"/>
        <v>-0.006032844794</v>
      </c>
      <c r="AG106" s="4">
        <f t="shared" si="210"/>
        <v>0.01298079673</v>
      </c>
      <c r="AH106" s="4">
        <f t="shared" si="210"/>
        <v>0.03689686052</v>
      </c>
      <c r="AI106" s="4">
        <f t="shared" si="210"/>
        <v>-0.05687983297</v>
      </c>
      <c r="AJ106" s="4">
        <f t="shared" si="210"/>
        <v>0.01664239273</v>
      </c>
      <c r="AK106" s="4">
        <f t="shared" si="210"/>
        <v>-0.007236179885</v>
      </c>
      <c r="AL106" s="4">
        <f t="shared" si="210"/>
        <v>-0.0338829305</v>
      </c>
      <c r="AM106" s="8"/>
      <c r="AN106" s="17">
        <f t="shared" ref="AN106:AW106" si="211">(AC105 * (1 + N106)) / (SUMPRODUCT($AC105:$AL105, $N106:$W106) + 1)</f>
        <v>-0.02221100088</v>
      </c>
      <c r="AO106" s="17">
        <f t="shared" si="211"/>
        <v>-0.0162047618</v>
      </c>
      <c r="AP106" s="17">
        <f t="shared" si="211"/>
        <v>-0.005834440639</v>
      </c>
      <c r="AQ106" s="17">
        <f t="shared" si="211"/>
        <v>0.006466892095</v>
      </c>
      <c r="AR106" s="17">
        <f t="shared" si="211"/>
        <v>0.02012921626</v>
      </c>
      <c r="AS106" s="17">
        <f t="shared" si="211"/>
        <v>0.006976782127</v>
      </c>
      <c r="AT106" s="17">
        <f t="shared" si="211"/>
        <v>-0.02894751485</v>
      </c>
      <c r="AU106" s="17">
        <f t="shared" si="211"/>
        <v>0.05577865255</v>
      </c>
      <c r="AV106" s="17">
        <f t="shared" si="211"/>
        <v>0.008345240386</v>
      </c>
      <c r="AW106" s="17">
        <f t="shared" si="211"/>
        <v>-0.02597886102</v>
      </c>
      <c r="AX106" s="19"/>
      <c r="AY106" s="20">
        <f t="array" ref="AY106">SUM(ABS(AC106:AL106 - AN106:AW106))
</f>
        <v>0.2319725608</v>
      </c>
      <c r="AZ106" s="19"/>
      <c r="BA106" s="2">
        <v>44439.0</v>
      </c>
      <c r="BB106" s="4">
        <f t="shared" si="7"/>
        <v>-0.001477609213</v>
      </c>
      <c r="BC106" s="4">
        <f t="shared" si="8"/>
        <v>1.014319934</v>
      </c>
      <c r="BK106" s="4">
        <f t="shared" si="9"/>
        <v>1.028561732</v>
      </c>
      <c r="BL106" s="4">
        <f t="shared" si="4"/>
        <v>-0.01384632269</v>
      </c>
    </row>
    <row r="107">
      <c r="A107" s="2">
        <v>44469.0</v>
      </c>
      <c r="B107" s="4">
        <f>0.2*vlookup($A107, 'Idiosyncratic Volatility'!$BE$84:$BO$660, 2)+0.2*vlookup($A107, Value!$AZ$3:$BJ$134, 2)+0.2*vlookup($A107, Monthly_mean!$AZ$3:$BJ$134, 2)+0.2*vlookup($A107, MaxDD!$AZ$3:$BJ$134, 2)+0.2*vlookup($A107, 'CDaR Factor Calculation'!$AY$3:$BI$135, 2)</f>
        <v>-0.01400188011</v>
      </c>
      <c r="C107" s="4">
        <f>0.2*vlookup($A107, 'Idiosyncratic Volatility'!$BE$84:$BO$660, column())+0.2*vlookup($A107, Value!$AZ$3:$BJ$134, column())+0.2*vlookup($A107, Monthly_mean!$AZ$3:$BJ$134, column())+0.2*vlookup($A107, MaxDD!$AZ$3:$BJ$134, column())+0.2*vlookup($A107, 'CDaR Factor Calculation'!$AY$3:$BI$135, column())</f>
        <v>-0.01901942131</v>
      </c>
      <c r="D107" s="4">
        <f>0.2*vlookup($A107, 'Idiosyncratic Volatility'!$BE$84:$BO$660, column())+0.2*vlookup($A107, Value!$AZ$3:$BJ$134, column())+0.2*vlookup($A107, Monthly_mean!$AZ$3:$BJ$134, column())+0.2*vlookup($A107, MaxDD!$AZ$3:$BJ$134, column())+0.2*vlookup($A107, 'CDaR Factor Calculation'!$AY$3:$BI$135, column())</f>
        <v>0.005742725614</v>
      </c>
      <c r="E107" s="4">
        <f>0.2*vlookup($A107, 'Idiosyncratic Volatility'!$BE$84:$BO$660, column())+0.2*vlookup($A107, Value!$AZ$3:$BJ$134, column())+0.2*vlookup($A107, Monthly_mean!$AZ$3:$BJ$134, column())+0.2*vlookup($A107, MaxDD!$AZ$3:$BJ$134, column())+0.2*vlookup($A107, 'CDaR Factor Calculation'!$AY$3:$BI$135, column())</f>
        <v>0.003326408566</v>
      </c>
      <c r="F107" s="4">
        <f>0.2*vlookup($A107, 'Idiosyncratic Volatility'!$BE$84:$BO$660, column())+0.2*vlookup($A107, Value!$AZ$3:$BJ$134, column())+0.2*vlookup($A107, Monthly_mean!$AZ$3:$BJ$134, column())+0.2*vlookup($A107, MaxDD!$AZ$3:$BJ$134, column())+0.2*vlookup($A107, 'CDaR Factor Calculation'!$AY$3:$BI$135, column())</f>
        <v>0.0159991308</v>
      </c>
      <c r="G107" s="4">
        <f>0.2*vlookup($A107, 'Idiosyncratic Volatility'!$BE$84:$BO$660, column())+0.2*vlookup($A107, Value!$AZ$3:$BJ$134, column())+0.2*vlookup($A107, Monthly_mean!$AZ$3:$BJ$134, column())+0.2*vlookup($A107, MaxDD!$AZ$3:$BJ$134, column())+0.2*vlookup($A107, 'CDaR Factor Calculation'!$AY$3:$BI$135, column())</f>
        <v>-0.01928197647</v>
      </c>
      <c r="H107" s="4">
        <f>0.2*vlookup($A107, 'Idiosyncratic Volatility'!$BE$84:$BO$660, column())+0.2*vlookup($A107, Value!$AZ$3:$BJ$134, column())+0.2*vlookup($A107, Monthly_mean!$AZ$3:$BJ$134, column())+0.2*vlookup($A107, MaxDD!$AZ$3:$BJ$134, column())+0.2*vlookup($A107, 'CDaR Factor Calculation'!$AY$3:$BI$135, column())</f>
        <v>0.01717075544</v>
      </c>
      <c r="I107" s="4">
        <f>0.2*vlookup($A107, 'Idiosyncratic Volatility'!$BE$84:$BO$660, column())+0.2*vlookup($A107, Value!$AZ$3:$BJ$134, column())+0.2*vlookup($A107, Monthly_mean!$AZ$3:$BJ$134, column())+0.2*vlookup($A107, MaxDD!$AZ$3:$BJ$134, column())+0.2*vlookup($A107, 'CDaR Factor Calculation'!$AY$3:$BI$135, column())</f>
        <v>0.01831332943</v>
      </c>
      <c r="J107" s="4">
        <f>0.2*vlookup($A107, 'Idiosyncratic Volatility'!$BE$84:$BO$660, column())+0.2*vlookup($A107, Value!$AZ$3:$BJ$134, column())+0.2*vlookup($A107, Monthly_mean!$AZ$3:$BJ$134, column())+0.2*vlookup($A107, MaxDD!$AZ$3:$BJ$134, column())+0.2*vlookup($A107, 'CDaR Factor Calculation'!$AY$3:$BI$135, column())</f>
        <v>-0.004292608651</v>
      </c>
      <c r="K107" s="4">
        <f>0.2*vlookup($A107, 'Idiosyncratic Volatility'!$BE$84:$BO$660, column())+0.2*vlookup($A107, Value!$AZ$3:$BJ$134, column())+0.2*vlookup($A107, Monthly_mean!$AZ$3:$BJ$134, column())+0.2*vlookup($A107, MaxDD!$AZ$3:$BJ$134, column())+0.2*vlookup($A107, 'CDaR Factor Calculation'!$AY$3:$BI$135, column())</f>
        <v>-0.003956463305</v>
      </c>
      <c r="L107" s="8"/>
      <c r="M107" s="2">
        <v>44469.0</v>
      </c>
      <c r="N107" s="7">
        <v>-0.02</v>
      </c>
      <c r="O107" s="7">
        <v>-0.0236</v>
      </c>
      <c r="P107" s="7">
        <v>-0.0251</v>
      </c>
      <c r="Q107" s="7">
        <v>-0.0385</v>
      </c>
      <c r="R107" s="7">
        <v>-0.0125</v>
      </c>
      <c r="S107" s="7">
        <v>0.0448</v>
      </c>
      <c r="T107" s="7">
        <v>-0.0579</v>
      </c>
      <c r="U107" s="7">
        <v>-0.0124</v>
      </c>
      <c r="V107" s="7">
        <v>0.0</v>
      </c>
      <c r="W107" s="7">
        <v>-0.0475</v>
      </c>
      <c r="X107" s="8"/>
      <c r="Z107" s="4">
        <f t="array" ref="Z107">SQRT(MMULT(MMULT(B107:K107,MMULT(TRANSPOSE(ER!B587:K622-ER!M622:V622),ER!B587:K622-ER!M622:V622)/3),TRANSPOSE(B107:K107)))</f>
        <v>0.004754009453</v>
      </c>
      <c r="AA107" s="8"/>
      <c r="AB107" s="2">
        <v>44469.0</v>
      </c>
      <c r="AC107" s="4">
        <f t="shared" ref="AC107:AL107" si="212">B107*0.01/$Z107</f>
        <v>-0.02945278138</v>
      </c>
      <c r="AD107" s="4">
        <f t="shared" si="212"/>
        <v>-0.04000711716</v>
      </c>
      <c r="AE107" s="4">
        <f t="shared" si="212"/>
        <v>0.0120797522</v>
      </c>
      <c r="AF107" s="4">
        <f t="shared" si="212"/>
        <v>0.006997059217</v>
      </c>
      <c r="AG107" s="4">
        <f t="shared" si="212"/>
        <v>0.03365397347</v>
      </c>
      <c r="AH107" s="4">
        <f t="shared" si="212"/>
        <v>-0.04055939867</v>
      </c>
      <c r="AI107" s="4">
        <f t="shared" si="212"/>
        <v>0.03611847139</v>
      </c>
      <c r="AJ107" s="4">
        <f t="shared" si="212"/>
        <v>0.03852186162</v>
      </c>
      <c r="AK107" s="4">
        <f t="shared" si="212"/>
        <v>-0.009029449128</v>
      </c>
      <c r="AL107" s="4">
        <f t="shared" si="212"/>
        <v>-0.008322371557</v>
      </c>
      <c r="AM107" s="8"/>
      <c r="AN107" s="17">
        <f t="shared" ref="AN107:AW107" si="213">(AC106 * (1 + N107)) / (SUMPRODUCT($AC106:$AL106, $N107:$W107) + 1)</f>
        <v>-0.001454833949</v>
      </c>
      <c r="AO107" s="17">
        <f t="shared" si="213"/>
        <v>-0.02063522372</v>
      </c>
      <c r="AP107" s="17">
        <f t="shared" si="213"/>
        <v>0.05842317268</v>
      </c>
      <c r="AQ107" s="17">
        <f t="shared" si="213"/>
        <v>-0.0057692052</v>
      </c>
      <c r="AR107" s="17">
        <f t="shared" si="213"/>
        <v>0.0127492019</v>
      </c>
      <c r="AS107" s="17">
        <f t="shared" si="213"/>
        <v>0.03834132558</v>
      </c>
      <c r="AT107" s="17">
        <f t="shared" si="213"/>
        <v>-0.0532966438</v>
      </c>
      <c r="AU107" s="17">
        <f t="shared" si="213"/>
        <v>0.01634712535</v>
      </c>
      <c r="AV107" s="17">
        <f t="shared" si="213"/>
        <v>-0.007197039723</v>
      </c>
      <c r="AW107" s="17">
        <f t="shared" si="213"/>
        <v>-0.03209892548</v>
      </c>
      <c r="AX107" s="19"/>
      <c r="AY107" s="20">
        <f t="array" ref="AY107">SUM(ABS(AC107:AL107 - AN107:AW107))
</f>
        <v>0.3434838364</v>
      </c>
      <c r="AZ107" s="19"/>
      <c r="BA107" s="2">
        <v>44469.0</v>
      </c>
      <c r="BB107" s="4">
        <f t="shared" si="7"/>
        <v>0.005438369518</v>
      </c>
      <c r="BC107" s="4">
        <f t="shared" si="8"/>
        <v>1.019836181</v>
      </c>
      <c r="BK107" s="4">
        <f t="shared" si="9"/>
        <v>1.028561732</v>
      </c>
      <c r="BL107" s="4">
        <f t="shared" si="4"/>
        <v>-0.008483254594</v>
      </c>
    </row>
    <row r="108">
      <c r="A108" s="2">
        <v>44500.0</v>
      </c>
      <c r="B108" s="4">
        <f>0.2*vlookup($A108, 'Idiosyncratic Volatility'!$BE$84:$BO$660, 2)+0.2*vlookup($A108, Value!$AZ$3:$BJ$134, 2)+0.2*vlookup($A108, Monthly_mean!$AZ$3:$BJ$134, 2)+0.2*vlookup($A108, MaxDD!$AZ$3:$BJ$134, 2)+0.2*vlookup($A108, 'CDaR Factor Calculation'!$AY$3:$BI$135, 2)</f>
        <v>0.001701331197</v>
      </c>
      <c r="C108" s="4">
        <f>0.2*vlookup($A108, 'Idiosyncratic Volatility'!$BE$84:$BO$660, column())+0.2*vlookup($A108, Value!$AZ$3:$BJ$134, column())+0.2*vlookup($A108, Monthly_mean!$AZ$3:$BJ$134, column())+0.2*vlookup($A108, MaxDD!$AZ$3:$BJ$134, column())+0.2*vlookup($A108, 'CDaR Factor Calculation'!$AY$3:$BI$135, column())</f>
        <v>-0.01168411301</v>
      </c>
      <c r="D108" s="4">
        <f>0.2*vlookup($A108, 'Idiosyncratic Volatility'!$BE$84:$BO$660, column())+0.2*vlookup($A108, Value!$AZ$3:$BJ$134, column())+0.2*vlookup($A108, Monthly_mean!$AZ$3:$BJ$134, column())+0.2*vlookup($A108, MaxDD!$AZ$3:$BJ$134, column())+0.2*vlookup($A108, 'CDaR Factor Calculation'!$AY$3:$BI$135, column())</f>
        <v>-0.01159921514</v>
      </c>
      <c r="E108" s="4">
        <f>0.2*vlookup($A108, 'Idiosyncratic Volatility'!$BE$84:$BO$660, column())+0.2*vlookup($A108, Value!$AZ$3:$BJ$134, column())+0.2*vlookup($A108, Monthly_mean!$AZ$3:$BJ$134, column())+0.2*vlookup($A108, MaxDD!$AZ$3:$BJ$134, column())+0.2*vlookup($A108, 'CDaR Factor Calculation'!$AY$3:$BI$135, column())</f>
        <v>0.01197061772</v>
      </c>
      <c r="F108" s="4">
        <f>0.2*vlookup($A108, 'Idiosyncratic Volatility'!$BE$84:$BO$660, column())+0.2*vlookup($A108, Value!$AZ$3:$BJ$134, column())+0.2*vlookup($A108, Monthly_mean!$AZ$3:$BJ$134, column())+0.2*vlookup($A108, MaxDD!$AZ$3:$BJ$134, column())+0.2*vlookup($A108, 'CDaR Factor Calculation'!$AY$3:$BI$135, column())</f>
        <v>0.00695556154</v>
      </c>
      <c r="G108" s="4">
        <f>0.2*vlookup($A108, 'Idiosyncratic Volatility'!$BE$84:$BO$660, column())+0.2*vlookup($A108, Value!$AZ$3:$BJ$134, column())+0.2*vlookup($A108, Monthly_mean!$AZ$3:$BJ$134, column())+0.2*vlookup($A108, MaxDD!$AZ$3:$BJ$134, column())+0.2*vlookup($A108, 'CDaR Factor Calculation'!$AY$3:$BI$135, column())</f>
        <v>0.02033356304</v>
      </c>
      <c r="H108" s="4">
        <f>0.2*vlookup($A108, 'Idiosyncratic Volatility'!$BE$84:$BO$660, column())+0.2*vlookup($A108, Value!$AZ$3:$BJ$134, column())+0.2*vlookup($A108, Monthly_mean!$AZ$3:$BJ$134, column())+0.2*vlookup($A108, MaxDD!$AZ$3:$BJ$134, column())+0.2*vlookup($A108, 'CDaR Factor Calculation'!$AY$3:$BI$135, column())</f>
        <v>-0.0232182292</v>
      </c>
      <c r="I108" s="4">
        <f>0.2*vlookup($A108, 'Idiosyncratic Volatility'!$BE$84:$BO$660, column())+0.2*vlookup($A108, Value!$AZ$3:$BJ$134, column())+0.2*vlookup($A108, Monthly_mean!$AZ$3:$BJ$134, column())+0.2*vlookup($A108, MaxDD!$AZ$3:$BJ$134, column())+0.2*vlookup($A108, 'CDaR Factor Calculation'!$AY$3:$BI$135, column())</f>
        <v>0.02577971577</v>
      </c>
      <c r="J108" s="4">
        <f>0.2*vlookup($A108, 'Idiosyncratic Volatility'!$BE$84:$BO$660, column())+0.2*vlookup($A108, Value!$AZ$3:$BJ$134, column())+0.2*vlookup($A108, Monthly_mean!$AZ$3:$BJ$134, column())+0.2*vlookup($A108, MaxDD!$AZ$3:$BJ$134, column())+0.2*vlookup($A108, 'CDaR Factor Calculation'!$AY$3:$BI$135, column())</f>
        <v>0.00111113525</v>
      </c>
      <c r="K108" s="4">
        <f>0.2*vlookup($A108, 'Idiosyncratic Volatility'!$BE$84:$BO$660, column())+0.2*vlookup($A108, Value!$AZ$3:$BJ$134, column())+0.2*vlookup($A108, Monthly_mean!$AZ$3:$BJ$134, column())+0.2*vlookup($A108, MaxDD!$AZ$3:$BJ$134, column())+0.2*vlookup($A108, 'CDaR Factor Calculation'!$AY$3:$BI$135, column())</f>
        <v>-0.02135036717</v>
      </c>
      <c r="L108" s="8"/>
      <c r="M108" s="2">
        <v>44500.0</v>
      </c>
      <c r="N108" s="7">
        <v>-6.0E-4</v>
      </c>
      <c r="O108" s="7">
        <v>0.053</v>
      </c>
      <c r="P108" s="7">
        <v>0.0461</v>
      </c>
      <c r="Q108" s="7">
        <v>0.0231</v>
      </c>
      <c r="R108" s="7">
        <v>0.0533</v>
      </c>
      <c r="S108" s="7">
        <v>-0.0124</v>
      </c>
      <c r="T108" s="7">
        <v>0.0687</v>
      </c>
      <c r="U108" s="7">
        <v>0.0401</v>
      </c>
      <c r="V108" s="7">
        <v>0.0231</v>
      </c>
      <c r="W108" s="7">
        <v>0.0695</v>
      </c>
      <c r="X108" s="8"/>
      <c r="Z108" s="4">
        <f t="array" ref="Z108">SQRT(MMULT(MMULT(B108:K108,MMULT(TRANSPOSE(ER!B588:K623-ER!M623:V623),ER!B588:K623-ER!M623:V623)/3),TRANSPOSE(B108:K108)))</f>
        <v>0.005332232109</v>
      </c>
      <c r="AA108" s="8"/>
      <c r="AB108" s="2">
        <v>44500.0</v>
      </c>
      <c r="AC108" s="4">
        <f t="shared" ref="AC108:AL108" si="214">B108*0.01/$Z108</f>
        <v>0.003190654799</v>
      </c>
      <c r="AD108" s="4">
        <f t="shared" si="214"/>
        <v>-0.02191223632</v>
      </c>
      <c r="AE108" s="4">
        <f t="shared" si="214"/>
        <v>-0.02175301995</v>
      </c>
      <c r="AF108" s="4">
        <f t="shared" si="214"/>
        <v>0.0224495436</v>
      </c>
      <c r="AG108" s="4">
        <f t="shared" si="214"/>
        <v>0.01304437128</v>
      </c>
      <c r="AH108" s="4">
        <f t="shared" si="214"/>
        <v>0.03813330446</v>
      </c>
      <c r="AI108" s="4">
        <f t="shared" si="214"/>
        <v>-0.04354317053</v>
      </c>
      <c r="AJ108" s="4">
        <f t="shared" si="214"/>
        <v>0.04834694972</v>
      </c>
      <c r="AK108" s="4">
        <f t="shared" si="214"/>
        <v>0.002083808857</v>
      </c>
      <c r="AL108" s="4">
        <f t="shared" si="214"/>
        <v>-0.04004020593</v>
      </c>
      <c r="AM108" s="8"/>
      <c r="AN108" s="17">
        <f t="shared" ref="AN108:AW108" si="215">(AC107 * (1 + N108)) / (SUMPRODUCT($AC107:$AL107, $N108:$W108) + 1)</f>
        <v>-0.02931341282</v>
      </c>
      <c r="AO108" s="17">
        <f t="shared" si="215"/>
        <v>-0.04195332192</v>
      </c>
      <c r="AP108" s="17">
        <f t="shared" si="215"/>
        <v>0.01258438374</v>
      </c>
      <c r="AQ108" s="17">
        <f t="shared" si="215"/>
        <v>0.007129094301</v>
      </c>
      <c r="AR108" s="17">
        <f t="shared" si="215"/>
        <v>0.03530117471</v>
      </c>
      <c r="AS108" s="17">
        <f t="shared" si="215"/>
        <v>-0.03989085218</v>
      </c>
      <c r="AT108" s="17">
        <f t="shared" si="215"/>
        <v>0.03844022283</v>
      </c>
      <c r="AU108" s="17">
        <f t="shared" si="215"/>
        <v>0.03990093646</v>
      </c>
      <c r="AV108" s="17">
        <f t="shared" si="215"/>
        <v>-0.009199835578</v>
      </c>
      <c r="AW108" s="17">
        <f t="shared" si="215"/>
        <v>-0.008863976898</v>
      </c>
      <c r="AX108" s="19"/>
      <c r="AY108" s="20">
        <f t="array" ref="AY108">SUM(ABS(AC108:AL108 - AN108:AW108))
</f>
        <v>0.3353732464</v>
      </c>
      <c r="AZ108" s="19"/>
      <c r="BA108" s="2">
        <v>44500.0</v>
      </c>
      <c r="BB108" s="4">
        <f t="shared" si="7"/>
        <v>0.00415157697</v>
      </c>
      <c r="BC108" s="4">
        <f t="shared" si="8"/>
        <v>1.024070109</v>
      </c>
      <c r="BK108" s="4">
        <f t="shared" si="9"/>
        <v>1.028561732</v>
      </c>
      <c r="BL108" s="4">
        <f t="shared" si="4"/>
        <v>-0.004366896508</v>
      </c>
    </row>
    <row r="109">
      <c r="A109" s="2">
        <v>44530.0</v>
      </c>
      <c r="B109" s="4">
        <f>0.2*vlookup($A109, 'Idiosyncratic Volatility'!$BE$84:$BO$660, 2)+0.2*vlookup($A109, Value!$AZ$3:$BJ$134, 2)+0.2*vlookup($A109, Monthly_mean!$AZ$3:$BJ$134, 2)+0.2*vlookup($A109, MaxDD!$AZ$3:$BJ$134, 2)+0.2*vlookup($A109, 'CDaR Factor Calculation'!$AY$3:$BI$135, 2)</f>
        <v>-0.01192698634</v>
      </c>
      <c r="C109" s="4">
        <f>0.2*vlookup($A109, 'Idiosyncratic Volatility'!$BE$84:$BO$660, column())+0.2*vlookup($A109, Value!$AZ$3:$BJ$134, column())+0.2*vlookup($A109, Monthly_mean!$AZ$3:$BJ$134, column())+0.2*vlookup($A109, MaxDD!$AZ$3:$BJ$134, column())+0.2*vlookup($A109, 'CDaR Factor Calculation'!$AY$3:$BI$135, column())</f>
        <v>-0.01308460458</v>
      </c>
      <c r="D109" s="4">
        <f>0.2*vlookup($A109, 'Idiosyncratic Volatility'!$BE$84:$BO$660, column())+0.2*vlookup($A109, Value!$AZ$3:$BJ$134, column())+0.2*vlookup($A109, Monthly_mean!$AZ$3:$BJ$134, column())+0.2*vlookup($A109, MaxDD!$AZ$3:$BJ$134, column())+0.2*vlookup($A109, 'CDaR Factor Calculation'!$AY$3:$BI$135, column())</f>
        <v>-0.02293796156</v>
      </c>
      <c r="E109" s="4">
        <f>0.2*vlookup($A109, 'Idiosyncratic Volatility'!$BE$84:$BO$660, column())+0.2*vlookup($A109, Value!$AZ$3:$BJ$134, column())+0.2*vlookup($A109, Monthly_mean!$AZ$3:$BJ$134, column())+0.2*vlookup($A109, MaxDD!$AZ$3:$BJ$134, column())+0.2*vlookup($A109, 'CDaR Factor Calculation'!$AY$3:$BI$135, column())</f>
        <v>0.006872967259</v>
      </c>
      <c r="F109" s="4">
        <f>0.2*vlookup($A109, 'Idiosyncratic Volatility'!$BE$84:$BO$660, column())+0.2*vlookup($A109, Value!$AZ$3:$BJ$134, column())+0.2*vlookup($A109, Monthly_mean!$AZ$3:$BJ$134, column())+0.2*vlookup($A109, MaxDD!$AZ$3:$BJ$134, column())+0.2*vlookup($A109, 'CDaR Factor Calculation'!$AY$3:$BI$135, column())</f>
        <v>0.02023190832</v>
      </c>
      <c r="G109" s="4">
        <f>0.2*vlookup($A109, 'Idiosyncratic Volatility'!$BE$84:$BO$660, column())+0.2*vlookup($A109, Value!$AZ$3:$BJ$134, column())+0.2*vlookup($A109, Monthly_mean!$AZ$3:$BJ$134, column())+0.2*vlookup($A109, MaxDD!$AZ$3:$BJ$134, column())+0.2*vlookup($A109, 'CDaR Factor Calculation'!$AY$3:$BI$135, column())</f>
        <v>0.01231343275</v>
      </c>
      <c r="H109" s="4">
        <f>0.2*vlookup($A109, 'Idiosyncratic Volatility'!$BE$84:$BO$660, column())+0.2*vlookup($A109, Value!$AZ$3:$BJ$134, column())+0.2*vlookup($A109, Monthly_mean!$AZ$3:$BJ$134, column())+0.2*vlookup($A109, MaxDD!$AZ$3:$BJ$134, column())+0.2*vlookup($A109, 'CDaR Factor Calculation'!$AY$3:$BI$135, column())</f>
        <v>-0.01762463656</v>
      </c>
      <c r="I109" s="4">
        <f>0.2*vlookup($A109, 'Idiosyncratic Volatility'!$BE$84:$BO$660, column())+0.2*vlookup($A109, Value!$AZ$3:$BJ$134, column())+0.2*vlookup($A109, Monthly_mean!$AZ$3:$BJ$134, column())+0.2*vlookup($A109, MaxDD!$AZ$3:$BJ$134, column())+0.2*vlookup($A109, 'CDaR Factor Calculation'!$AY$3:$BI$135, column())</f>
        <v>0.05857280244</v>
      </c>
      <c r="J109" s="4">
        <f>0.2*vlookup($A109, 'Idiosyncratic Volatility'!$BE$84:$BO$660, column())+0.2*vlookup($A109, Value!$AZ$3:$BJ$134, column())+0.2*vlookup($A109, Monthly_mean!$AZ$3:$BJ$134, column())+0.2*vlookup($A109, MaxDD!$AZ$3:$BJ$134, column())+0.2*vlookup($A109, 'CDaR Factor Calculation'!$AY$3:$BI$135, column())</f>
        <v>-0.006392501614</v>
      </c>
      <c r="K109" s="4">
        <f>0.2*vlookup($A109, 'Idiosyncratic Volatility'!$BE$84:$BO$660, column())+0.2*vlookup($A109, Value!$AZ$3:$BJ$134, column())+0.2*vlookup($A109, Monthly_mean!$AZ$3:$BJ$134, column())+0.2*vlookup($A109, MaxDD!$AZ$3:$BJ$134, column())+0.2*vlookup($A109, 'CDaR Factor Calculation'!$AY$3:$BI$135, column())</f>
        <v>-0.02602442071</v>
      </c>
      <c r="L109" s="8"/>
      <c r="M109" s="2">
        <v>44530.0</v>
      </c>
      <c r="N109" s="7">
        <v>-0.0098</v>
      </c>
      <c r="O109" s="7">
        <v>-0.0158</v>
      </c>
      <c r="P109" s="7">
        <v>-0.0154</v>
      </c>
      <c r="Q109" s="7">
        <v>-0.039</v>
      </c>
      <c r="R109" s="7">
        <v>-0.0385</v>
      </c>
      <c r="S109" s="7">
        <v>-0.0287</v>
      </c>
      <c r="T109" s="7">
        <v>-0.0322</v>
      </c>
      <c r="U109" s="7">
        <v>-0.0823</v>
      </c>
      <c r="V109" s="7">
        <v>-0.0195</v>
      </c>
      <c r="W109" s="7">
        <v>-0.0105</v>
      </c>
      <c r="X109" s="8"/>
      <c r="Z109" s="4">
        <f t="array" ref="Z109">SQRT(MMULT(MMULT(B109:K109,MMULT(TRANSPOSE(ER!B589:K624-ER!M624:V624),ER!B589:K624-ER!M624:V624)/3),TRANSPOSE(B109:K109)))</f>
        <v>0.00906055868</v>
      </c>
      <c r="AA109" s="8"/>
      <c r="AB109" s="2">
        <v>44530.0</v>
      </c>
      <c r="AC109" s="4">
        <f t="shared" ref="AC109:AL109" si="216">B109*0.01/$Z109</f>
        <v>-0.01316363236</v>
      </c>
      <c r="AD109" s="4">
        <f t="shared" si="216"/>
        <v>-0.01444127789</v>
      </c>
      <c r="AE109" s="4">
        <f t="shared" si="216"/>
        <v>-0.02531627726</v>
      </c>
      <c r="AF109" s="4">
        <f t="shared" si="216"/>
        <v>0.007585588816</v>
      </c>
      <c r="AG109" s="4">
        <f t="shared" si="216"/>
        <v>0.02232964769</v>
      </c>
      <c r="AH109" s="4">
        <f t="shared" si="216"/>
        <v>0.01359014734</v>
      </c>
      <c r="AI109" s="4">
        <f t="shared" si="216"/>
        <v>-0.01945204174</v>
      </c>
      <c r="AJ109" s="4">
        <f t="shared" si="216"/>
        <v>0.06464590596</v>
      </c>
      <c r="AK109" s="4">
        <f t="shared" si="216"/>
        <v>-0.007055306235</v>
      </c>
      <c r="AL109" s="4">
        <f t="shared" si="216"/>
        <v>-0.028722755</v>
      </c>
      <c r="AM109" s="8"/>
      <c r="AN109" s="17">
        <f t="shared" ref="AN109:AW109" si="217">(AC108 * (1 + N109)) / (SUMPRODUCT($AC108:$AL108, $N109:$W109) + 1)</f>
        <v>0.003172136151</v>
      </c>
      <c r="AO109" s="17">
        <f t="shared" si="217"/>
        <v>-0.02165305312</v>
      </c>
      <c r="AP109" s="17">
        <f t="shared" si="217"/>
        <v>-0.02150445632</v>
      </c>
      <c r="AQ109" s="17">
        <f t="shared" si="217"/>
        <v>0.02166107378</v>
      </c>
      <c r="AR109" s="17">
        <f t="shared" si="217"/>
        <v>0.01259277715</v>
      </c>
      <c r="AS109" s="17">
        <f t="shared" si="217"/>
        <v>0.03718834979</v>
      </c>
      <c r="AT109" s="17">
        <f t="shared" si="217"/>
        <v>-0.04231114164</v>
      </c>
      <c r="AU109" s="17">
        <f t="shared" si="217"/>
        <v>0.04454704373</v>
      </c>
      <c r="AV109" s="17">
        <f t="shared" si="217"/>
        <v>0.002051419858</v>
      </c>
      <c r="AW109" s="17">
        <f t="shared" si="217"/>
        <v>-0.03977967023</v>
      </c>
      <c r="AX109" s="19"/>
      <c r="AY109" s="20">
        <f t="array" ref="AY109">SUM(ABS(AC109:AL109 - AN109:AW109))
</f>
        <v>0.1378915261</v>
      </c>
      <c r="AZ109" s="19"/>
      <c r="BA109" s="2">
        <v>44530.0</v>
      </c>
      <c r="BB109" s="4">
        <f t="shared" si="7"/>
        <v>-0.00401930089</v>
      </c>
      <c r="BC109" s="4">
        <f t="shared" si="8"/>
        <v>1.019954064</v>
      </c>
      <c r="BK109" s="4">
        <f t="shared" si="9"/>
        <v>1.028561732</v>
      </c>
      <c r="BL109" s="4">
        <f t="shared" si="4"/>
        <v>-0.008368645527</v>
      </c>
    </row>
    <row r="110">
      <c r="A110" s="2">
        <v>44561.0</v>
      </c>
      <c r="B110" s="4">
        <f>0.2*vlookup($A110, 'Idiosyncratic Volatility'!$BE$84:$BO$660, 2)+0.2*vlookup($A110, Value!$AZ$3:$BJ$134, 2)+0.2*vlookup($A110, Monthly_mean!$AZ$3:$BJ$134, 2)+0.2*vlookup($A110, MaxDD!$AZ$3:$BJ$134, 2)+0.2*vlookup($A110, 'CDaR Factor Calculation'!$AY$3:$BI$135, 2)</f>
        <v>-0.01694688327</v>
      </c>
      <c r="C110" s="4">
        <f>0.2*vlookup($A110, 'Idiosyncratic Volatility'!$BE$84:$BO$660, column())+0.2*vlookup($A110, Value!$AZ$3:$BJ$134, column())+0.2*vlookup($A110, Monthly_mean!$AZ$3:$BJ$134, column())+0.2*vlookup($A110, MaxDD!$AZ$3:$BJ$134, column())+0.2*vlookup($A110, 'CDaR Factor Calculation'!$AY$3:$BI$135, column())</f>
        <v>-0.01461467269</v>
      </c>
      <c r="D110" s="4">
        <f>0.2*vlookup($A110, 'Idiosyncratic Volatility'!$BE$84:$BO$660, column())+0.2*vlookup($A110, Value!$AZ$3:$BJ$134, column())+0.2*vlookup($A110, Monthly_mean!$AZ$3:$BJ$134, column())+0.2*vlookup($A110, MaxDD!$AZ$3:$BJ$134, column())+0.2*vlookup($A110, 'CDaR Factor Calculation'!$AY$3:$BI$135, column())</f>
        <v>-0.01488635314</v>
      </c>
      <c r="E110" s="4">
        <f>0.2*vlookup($A110, 'Idiosyncratic Volatility'!$BE$84:$BO$660, column())+0.2*vlookup($A110, Value!$AZ$3:$BJ$134, column())+0.2*vlookup($A110, Monthly_mean!$AZ$3:$BJ$134, column())+0.2*vlookup($A110, MaxDD!$AZ$3:$BJ$134, column())+0.2*vlookup($A110, 'CDaR Factor Calculation'!$AY$3:$BI$135, column())</f>
        <v>0.01566680766</v>
      </c>
      <c r="F110" s="4">
        <f>0.2*vlookup($A110, 'Idiosyncratic Volatility'!$BE$84:$BO$660, column())+0.2*vlookup($A110, Value!$AZ$3:$BJ$134, column())+0.2*vlookup($A110, Monthly_mean!$AZ$3:$BJ$134, column())+0.2*vlookup($A110, MaxDD!$AZ$3:$BJ$134, column())+0.2*vlookup($A110, 'CDaR Factor Calculation'!$AY$3:$BI$135, column())</f>
        <v>0.005837906618</v>
      </c>
      <c r="G110" s="4">
        <f>0.2*vlookup($A110, 'Idiosyncratic Volatility'!$BE$84:$BO$660, column())+0.2*vlookup($A110, Value!$AZ$3:$BJ$134, column())+0.2*vlookup($A110, Monthly_mean!$AZ$3:$BJ$134, column())+0.2*vlookup($A110, MaxDD!$AZ$3:$BJ$134, column())+0.2*vlookup($A110, 'CDaR Factor Calculation'!$AY$3:$BI$135, column())</f>
        <v>0.009769566907</v>
      </c>
      <c r="H110" s="4">
        <f>0.2*vlookup($A110, 'Idiosyncratic Volatility'!$BE$84:$BO$660, column())+0.2*vlookup($A110, Value!$AZ$3:$BJ$134, column())+0.2*vlookup($A110, Monthly_mean!$AZ$3:$BJ$134, column())+0.2*vlookup($A110, MaxDD!$AZ$3:$BJ$134, column())+0.2*vlookup($A110, 'CDaR Factor Calculation'!$AY$3:$BI$135, column())</f>
        <v>0.0191305654</v>
      </c>
      <c r="I110" s="4">
        <f>0.2*vlookup($A110, 'Idiosyncratic Volatility'!$BE$84:$BO$660, column())+0.2*vlookup($A110, Value!$AZ$3:$BJ$134, column())+0.2*vlookup($A110, Monthly_mean!$AZ$3:$BJ$134, column())+0.2*vlookup($A110, MaxDD!$AZ$3:$BJ$134, column())+0.2*vlookup($A110, 'CDaR Factor Calculation'!$AY$3:$BI$135, column())</f>
        <v>0.02455883687</v>
      </c>
      <c r="J110" s="4">
        <f>0.2*vlookup($A110, 'Idiosyncratic Volatility'!$BE$84:$BO$660, column())+0.2*vlookup($A110, Value!$AZ$3:$BJ$134, column())+0.2*vlookup($A110, Monthly_mean!$AZ$3:$BJ$134, column())+0.2*vlookup($A110, MaxDD!$AZ$3:$BJ$134, column())+0.2*vlookup($A110, 'CDaR Factor Calculation'!$AY$3:$BI$135, column())</f>
        <v>-0.01177662753</v>
      </c>
      <c r="K110" s="4">
        <f>0.2*vlookup($A110, 'Idiosyncratic Volatility'!$BE$84:$BO$660, column())+0.2*vlookup($A110, Value!$AZ$3:$BJ$134, column())+0.2*vlookup($A110, Monthly_mean!$AZ$3:$BJ$134, column())+0.2*vlookup($A110, MaxDD!$AZ$3:$BJ$134, column())+0.2*vlookup($A110, 'CDaR Factor Calculation'!$AY$3:$BI$135, column())</f>
        <v>-0.01673914684</v>
      </c>
      <c r="L110" s="8"/>
      <c r="M110" s="2">
        <v>44561.0</v>
      </c>
      <c r="N110" s="7">
        <v>0.025</v>
      </c>
      <c r="O110" s="7">
        <v>0.0312</v>
      </c>
      <c r="P110" s="7">
        <v>0.0598</v>
      </c>
      <c r="Q110" s="7">
        <v>0.045</v>
      </c>
      <c r="R110" s="7">
        <v>0.0623</v>
      </c>
      <c r="S110" s="7">
        <v>0.0336</v>
      </c>
      <c r="T110" s="7">
        <v>0.0194</v>
      </c>
      <c r="U110" s="7">
        <v>0.0526</v>
      </c>
      <c r="V110" s="7">
        <v>0.0481</v>
      </c>
      <c r="W110" s="7">
        <v>0.0392</v>
      </c>
      <c r="X110" s="8"/>
      <c r="Z110" s="4">
        <f t="array" ref="Z110">SQRT(MMULT(MMULT(B110:K110,MMULT(TRANSPOSE(ER!B590:K625-ER!M625:V625),ER!B590:K625-ER!M625:V625)/3),TRANSPOSE(B110:K110)))</f>
        <v>0.004437730719</v>
      </c>
      <c r="AA110" s="8"/>
      <c r="AB110" s="2">
        <v>44561.0</v>
      </c>
      <c r="AC110" s="4">
        <f t="shared" ref="AC110:AL110" si="218">B110*0.01/$Z110</f>
        <v>-0.03818817396</v>
      </c>
      <c r="AD110" s="4">
        <f t="shared" si="218"/>
        <v>-0.03293276139</v>
      </c>
      <c r="AE110" s="4">
        <f t="shared" si="218"/>
        <v>-0.03354496719</v>
      </c>
      <c r="AF110" s="4">
        <f t="shared" si="218"/>
        <v>0.03530364652</v>
      </c>
      <c r="AG110" s="4">
        <f t="shared" si="218"/>
        <v>0.01315516192</v>
      </c>
      <c r="AH110" s="4">
        <f t="shared" si="218"/>
        <v>0.02201478081</v>
      </c>
      <c r="AI110" s="4">
        <f t="shared" si="218"/>
        <v>0.04310889193</v>
      </c>
      <c r="AJ110" s="4">
        <f t="shared" si="218"/>
        <v>0.05534098041</v>
      </c>
      <c r="AK110" s="4">
        <f t="shared" si="218"/>
        <v>-0.02653749918</v>
      </c>
      <c r="AL110" s="4">
        <f t="shared" si="218"/>
        <v>-0.03772005988</v>
      </c>
      <c r="AM110" s="8"/>
      <c r="AN110" s="17">
        <f t="shared" ref="AN110:AW110" si="219">(AC109 * (1 + N110)) / (SUMPRODUCT($AC109:$AL109, $N110:$W110) + 1)</f>
        <v>-0.01347314321</v>
      </c>
      <c r="AO110" s="17">
        <f t="shared" si="219"/>
        <v>-0.01487023547</v>
      </c>
      <c r="AP110" s="17">
        <f t="shared" si="219"/>
        <v>-0.02679125602</v>
      </c>
      <c r="AQ110" s="17">
        <f t="shared" si="219"/>
        <v>0.007915437138</v>
      </c>
      <c r="AR110" s="17">
        <f t="shared" si="219"/>
        <v>0.02368636234</v>
      </c>
      <c r="AS110" s="17">
        <f t="shared" si="219"/>
        <v>0.01402639232</v>
      </c>
      <c r="AT110" s="17">
        <f t="shared" si="219"/>
        <v>-0.01980063591</v>
      </c>
      <c r="AU110" s="17">
        <f t="shared" si="219"/>
        <v>0.0679475353</v>
      </c>
      <c r="AV110" s="17">
        <f t="shared" si="219"/>
        <v>-0.007383935699</v>
      </c>
      <c r="AW110" s="17">
        <f t="shared" si="219"/>
        <v>-0.02980537209</v>
      </c>
      <c r="AX110" s="19"/>
      <c r="AY110" s="20">
        <f t="array" ref="AY110">SUM(ABS(AC110:AL110 - AN110:AW110))
</f>
        <v>0.1980234001</v>
      </c>
      <c r="AZ110" s="19"/>
      <c r="BA110" s="2">
        <v>44561.0</v>
      </c>
      <c r="BB110" s="4">
        <f t="shared" si="7"/>
        <v>0.001453258258</v>
      </c>
      <c r="BC110" s="4">
        <f t="shared" si="8"/>
        <v>1.02143632</v>
      </c>
      <c r="BK110" s="4">
        <f t="shared" si="9"/>
        <v>1.028561732</v>
      </c>
      <c r="BL110" s="4">
        <f t="shared" si="4"/>
        <v>-0.006927549073</v>
      </c>
    </row>
    <row r="111">
      <c r="A111" s="2">
        <v>44592.0</v>
      </c>
      <c r="B111" s="4">
        <f>0.2*vlookup($A111, 'Idiosyncratic Volatility'!$BE$84:$BO$660, 2)+0.2*vlookup($A111, Value!$AZ$3:$BJ$134, 2)+0.2*vlookup($A111, Monthly_mean!$AZ$3:$BJ$134, 2)+0.2*vlookup($A111, MaxDD!$AZ$3:$BJ$134, 2)+0.2*vlookup($A111, 'CDaR Factor Calculation'!$AY$3:$BI$135, 2)</f>
        <v>0.004304004205</v>
      </c>
      <c r="C111" s="4">
        <f>0.2*vlookup($A111, 'Idiosyncratic Volatility'!$BE$84:$BO$660, column())+0.2*vlookup($A111, Value!$AZ$3:$BJ$134, column())+0.2*vlookup($A111, Monthly_mean!$AZ$3:$BJ$134, column())+0.2*vlookup($A111, MaxDD!$AZ$3:$BJ$134, column())+0.2*vlookup($A111, 'CDaR Factor Calculation'!$AY$3:$BI$135, column())</f>
        <v>-0.03220111891</v>
      </c>
      <c r="D111" s="4">
        <f>0.2*vlookup($A111, 'Idiosyncratic Volatility'!$BE$84:$BO$660, column())+0.2*vlookup($A111, Value!$AZ$3:$BJ$134, column())+0.2*vlookup($A111, Monthly_mean!$AZ$3:$BJ$134, column())+0.2*vlookup($A111, MaxDD!$AZ$3:$BJ$134, column())+0.2*vlookup($A111, 'CDaR Factor Calculation'!$AY$3:$BI$135, column())</f>
        <v>-0.009250355276</v>
      </c>
      <c r="E111" s="4">
        <f>0.2*vlookup($A111, 'Idiosyncratic Volatility'!$BE$84:$BO$660, column())+0.2*vlookup($A111, Value!$AZ$3:$BJ$134, column())+0.2*vlookup($A111, Monthly_mean!$AZ$3:$BJ$134, column())+0.2*vlookup($A111, MaxDD!$AZ$3:$BJ$134, column())+0.2*vlookup($A111, 'CDaR Factor Calculation'!$AY$3:$BI$135, column())</f>
        <v>0.009158763913</v>
      </c>
      <c r="F111" s="4">
        <f>0.2*vlookup($A111, 'Idiosyncratic Volatility'!$BE$84:$BO$660, column())+0.2*vlookup($A111, Value!$AZ$3:$BJ$134, column())+0.2*vlookup($A111, Monthly_mean!$AZ$3:$BJ$134, column())+0.2*vlookup($A111, MaxDD!$AZ$3:$BJ$134, column())+0.2*vlookup($A111, 'CDaR Factor Calculation'!$AY$3:$BI$135, column())</f>
        <v>0.01098573716</v>
      </c>
      <c r="G111" s="4">
        <f>0.2*vlookup($A111, 'Idiosyncratic Volatility'!$BE$84:$BO$660, column())+0.2*vlookup($A111, Value!$AZ$3:$BJ$134, column())+0.2*vlookup($A111, Monthly_mean!$AZ$3:$BJ$134, column())+0.2*vlookup($A111, MaxDD!$AZ$3:$BJ$134, column())+0.2*vlookup($A111, 'CDaR Factor Calculation'!$AY$3:$BI$135, column())</f>
        <v>0.008492555758</v>
      </c>
      <c r="H111" s="4">
        <f>0.2*vlookup($A111, 'Idiosyncratic Volatility'!$BE$84:$BO$660, column())+0.2*vlookup($A111, Value!$AZ$3:$BJ$134, column())+0.2*vlookup($A111, Monthly_mean!$AZ$3:$BJ$134, column())+0.2*vlookup($A111, MaxDD!$AZ$3:$BJ$134, column())+0.2*vlookup($A111, 'CDaR Factor Calculation'!$AY$3:$BI$135, column())</f>
        <v>0.0137801667</v>
      </c>
      <c r="I111" s="4">
        <f>0.2*vlookup($A111, 'Idiosyncratic Volatility'!$BE$84:$BO$660, column())+0.2*vlookup($A111, Value!$AZ$3:$BJ$134, column())+0.2*vlookup($A111, Monthly_mean!$AZ$3:$BJ$134, column())+0.2*vlookup($A111, MaxDD!$AZ$3:$BJ$134, column())+0.2*vlookup($A111, 'CDaR Factor Calculation'!$AY$3:$BI$135, column())</f>
        <v>0.01435963798</v>
      </c>
      <c r="J111" s="4">
        <f>0.2*vlookup($A111, 'Idiosyncratic Volatility'!$BE$84:$BO$660, column())+0.2*vlookup($A111, Value!$AZ$3:$BJ$134, column())+0.2*vlookup($A111, Monthly_mean!$AZ$3:$BJ$134, column())+0.2*vlookup($A111, MaxDD!$AZ$3:$BJ$134, column())+0.2*vlookup($A111, 'CDaR Factor Calculation'!$AY$3:$BI$135, column())</f>
        <v>-0.01281698854</v>
      </c>
      <c r="K111" s="4">
        <f>0.2*vlookup($A111, 'Idiosyncratic Volatility'!$BE$84:$BO$660, column())+0.2*vlookup($A111, Value!$AZ$3:$BJ$134, column())+0.2*vlookup($A111, Monthly_mean!$AZ$3:$BJ$134, column())+0.2*vlookup($A111, MaxDD!$AZ$3:$BJ$134, column())+0.2*vlookup($A111, 'CDaR Factor Calculation'!$AY$3:$BI$135, column())</f>
        <v>-0.006812402786</v>
      </c>
      <c r="L111" s="8"/>
      <c r="M111" s="2">
        <v>44592.0</v>
      </c>
      <c r="N111" s="7">
        <v>-0.0585</v>
      </c>
      <c r="O111" s="7">
        <v>-0.0018</v>
      </c>
      <c r="P111" s="7">
        <v>-0.0242</v>
      </c>
      <c r="Q111" s="7">
        <v>-0.023</v>
      </c>
      <c r="R111" s="7">
        <v>-0.0117</v>
      </c>
      <c r="S111" s="7">
        <v>-0.0501</v>
      </c>
      <c r="T111" s="7">
        <v>-0.1037</v>
      </c>
      <c r="U111" s="7">
        <v>-0.0015</v>
      </c>
      <c r="V111" s="7">
        <v>0.0186</v>
      </c>
      <c r="W111" s="7">
        <v>-0.0569</v>
      </c>
      <c r="X111" s="8"/>
      <c r="Z111" s="4">
        <f t="array" ref="Z111">SQRT(MMULT(MMULT(B111:K111,MMULT(TRANSPOSE(ER!B591:K626-ER!M626:V626),ER!B591:K626-ER!M626:V626)/3),TRANSPOSE(B111:K111)))</f>
        <v>0.003468083373</v>
      </c>
      <c r="AA111" s="8"/>
      <c r="AB111" s="2">
        <v>44592.0</v>
      </c>
      <c r="AC111" s="4">
        <f t="shared" ref="AC111:AL111" si="220">B111*0.01/$Z111</f>
        <v>0.01241032507</v>
      </c>
      <c r="AD111" s="4">
        <f t="shared" si="220"/>
        <v>-0.09284989848</v>
      </c>
      <c r="AE111" s="4">
        <f t="shared" si="220"/>
        <v>-0.02667281689</v>
      </c>
      <c r="AF111" s="4">
        <f t="shared" si="220"/>
        <v>0.02640871896</v>
      </c>
      <c r="AG111" s="4">
        <f t="shared" si="220"/>
        <v>0.03167668126</v>
      </c>
      <c r="AH111" s="4">
        <f t="shared" si="220"/>
        <v>0.0244877497</v>
      </c>
      <c r="AI111" s="4">
        <f t="shared" si="220"/>
        <v>0.03973424287</v>
      </c>
      <c r="AJ111" s="4">
        <f t="shared" si="220"/>
        <v>0.0414051118</v>
      </c>
      <c r="AK111" s="4">
        <f t="shared" si="220"/>
        <v>-0.0369569793</v>
      </c>
      <c r="AL111" s="4">
        <f t="shared" si="220"/>
        <v>-0.01964313441</v>
      </c>
      <c r="AM111" s="8"/>
      <c r="AN111" s="17">
        <f t="shared" ref="AN111:AW111" si="221">(AC110 * (1 + N111)) / (SUMPRODUCT($AC110:$AL110, $N111:$W111) + 1)</f>
        <v>-0.03602132733</v>
      </c>
      <c r="AO111" s="17">
        <f t="shared" si="221"/>
        <v>-0.03293488932</v>
      </c>
      <c r="AP111" s="17">
        <f t="shared" si="221"/>
        <v>-0.03279432381</v>
      </c>
      <c r="AQ111" s="17">
        <f t="shared" si="221"/>
        <v>0.03455609228</v>
      </c>
      <c r="AR111" s="17">
        <f t="shared" si="221"/>
        <v>0.01302553256</v>
      </c>
      <c r="AS111" s="17">
        <f t="shared" si="221"/>
        <v>0.02095090313</v>
      </c>
      <c r="AT111" s="17">
        <f t="shared" si="221"/>
        <v>0.03871067567</v>
      </c>
      <c r="AU111" s="17">
        <f t="shared" si="221"/>
        <v>0.05536118955</v>
      </c>
      <c r="AV111" s="17">
        <f t="shared" si="221"/>
        <v>-0.02708159013</v>
      </c>
      <c r="AW111" s="17">
        <f t="shared" si="221"/>
        <v>-0.03564023949</v>
      </c>
      <c r="AX111" s="19"/>
      <c r="AY111" s="20">
        <f t="array" ref="AY111">SUM(ABS(AC111:AL111 - AN111:AW111))
</f>
        <v>0.1856556763</v>
      </c>
      <c r="AZ111" s="19"/>
      <c r="BA111" s="2">
        <v>44592.0</v>
      </c>
      <c r="BB111" s="4">
        <f t="shared" si="7"/>
        <v>-0.001864494072</v>
      </c>
      <c r="BC111" s="4">
        <f t="shared" si="8"/>
        <v>1.019531858</v>
      </c>
      <c r="BK111" s="4">
        <f t="shared" si="9"/>
        <v>1.028561732</v>
      </c>
      <c r="BL111" s="4">
        <f t="shared" si="4"/>
        <v>-0.00877912677</v>
      </c>
    </row>
    <row r="112">
      <c r="A112" s="2">
        <v>44620.0</v>
      </c>
      <c r="B112" s="4">
        <f>0.2*vlookup($A112, 'Idiosyncratic Volatility'!$BE$84:$BO$660, 2)+0.2*vlookup($A112, Value!$AZ$3:$BJ$134, 2)+0.2*vlookup($A112, Monthly_mean!$AZ$3:$BJ$134, 2)+0.2*vlookup($A112, MaxDD!$AZ$3:$BJ$134, 2)+0.2*vlookup($A112, 'CDaR Factor Calculation'!$AY$3:$BI$135, 2)</f>
        <v>-0.01664093498</v>
      </c>
      <c r="C112" s="4">
        <f>0.2*vlookup($A112, 'Idiosyncratic Volatility'!$BE$84:$BO$660, column())+0.2*vlookup($A112, Value!$AZ$3:$BJ$134, column())+0.2*vlookup($A112, Monthly_mean!$AZ$3:$BJ$134, column())+0.2*vlookup($A112, MaxDD!$AZ$3:$BJ$134, column())+0.2*vlookup($A112, 'CDaR Factor Calculation'!$AY$3:$BI$135, column())</f>
        <v>-0.03661728406</v>
      </c>
      <c r="D112" s="4">
        <f>0.2*vlookup($A112, 'Idiosyncratic Volatility'!$BE$84:$BO$660, column())+0.2*vlookup($A112, Value!$AZ$3:$BJ$134, column())+0.2*vlookup($A112, Monthly_mean!$AZ$3:$BJ$134, column())+0.2*vlookup($A112, MaxDD!$AZ$3:$BJ$134, column())+0.2*vlookup($A112, 'CDaR Factor Calculation'!$AY$3:$BI$135, column())</f>
        <v>-0.007882140928</v>
      </c>
      <c r="E112" s="4">
        <f>0.2*vlookup($A112, 'Idiosyncratic Volatility'!$BE$84:$BO$660, column())+0.2*vlookup($A112, Value!$AZ$3:$BJ$134, column())+0.2*vlookup($A112, Monthly_mean!$AZ$3:$BJ$134, column())+0.2*vlookup($A112, MaxDD!$AZ$3:$BJ$134, column())+0.2*vlookup($A112, 'CDaR Factor Calculation'!$AY$3:$BI$135, column())</f>
        <v>0.03293853397</v>
      </c>
      <c r="F112" s="4">
        <f>0.2*vlookup($A112, 'Idiosyncratic Volatility'!$BE$84:$BO$660, column())+0.2*vlookup($A112, Value!$AZ$3:$BJ$134, column())+0.2*vlookup($A112, Monthly_mean!$AZ$3:$BJ$134, column())+0.2*vlookup($A112, MaxDD!$AZ$3:$BJ$134, column())+0.2*vlookup($A112, 'CDaR Factor Calculation'!$AY$3:$BI$135, column())</f>
        <v>0.022240782</v>
      </c>
      <c r="G112" s="4">
        <f>0.2*vlookup($A112, 'Idiosyncratic Volatility'!$BE$84:$BO$660, column())+0.2*vlookup($A112, Value!$AZ$3:$BJ$134, column())+0.2*vlookup($A112, Monthly_mean!$AZ$3:$BJ$134, column())+0.2*vlookup($A112, MaxDD!$AZ$3:$BJ$134, column())+0.2*vlookup($A112, 'CDaR Factor Calculation'!$AY$3:$BI$135, column())</f>
        <v>-0.002204403291</v>
      </c>
      <c r="H112" s="4">
        <f>0.2*vlookup($A112, 'Idiosyncratic Volatility'!$BE$84:$BO$660, column())+0.2*vlookup($A112, Value!$AZ$3:$BJ$134, column())+0.2*vlookup($A112, Monthly_mean!$AZ$3:$BJ$134, column())+0.2*vlookup($A112, MaxDD!$AZ$3:$BJ$134, column())+0.2*vlookup($A112, 'CDaR Factor Calculation'!$AY$3:$BI$135, column())</f>
        <v>-0.002024981896</v>
      </c>
      <c r="I112" s="4">
        <f>0.2*vlookup($A112, 'Idiosyncratic Volatility'!$BE$84:$BO$660, column())+0.2*vlookup($A112, Value!$AZ$3:$BJ$134, column())+0.2*vlookup($A112, Monthly_mean!$AZ$3:$BJ$134, column())+0.2*vlookup($A112, MaxDD!$AZ$3:$BJ$134, column())+0.2*vlookup($A112, 'CDaR Factor Calculation'!$AY$3:$BI$135, column())</f>
        <v>0.02595459332</v>
      </c>
      <c r="J112" s="4">
        <f>0.2*vlookup($A112, 'Idiosyncratic Volatility'!$BE$84:$BO$660, column())+0.2*vlookup($A112, Value!$AZ$3:$BJ$134, column())+0.2*vlookup($A112, Monthly_mean!$AZ$3:$BJ$134, column())+0.2*vlookup($A112, MaxDD!$AZ$3:$BJ$134, column())+0.2*vlookup($A112, 'CDaR Factor Calculation'!$AY$3:$BI$135, column())</f>
        <v>0.007985316107</v>
      </c>
      <c r="K112" s="4">
        <f>0.2*vlookup($A112, 'Idiosyncratic Volatility'!$BE$84:$BO$660, column())+0.2*vlookup($A112, Value!$AZ$3:$BJ$134, column())+0.2*vlookup($A112, Monthly_mean!$AZ$3:$BJ$134, column())+0.2*vlookup($A112, MaxDD!$AZ$3:$BJ$134, column())+0.2*vlookup($A112, 'CDaR Factor Calculation'!$AY$3:$BI$135, column())</f>
        <v>-0.02374948045</v>
      </c>
      <c r="L112" s="8"/>
      <c r="M112" s="2">
        <v>44620.0</v>
      </c>
      <c r="N112" s="7">
        <v>0.0276</v>
      </c>
      <c r="O112" s="7">
        <v>-0.001</v>
      </c>
      <c r="P112" s="7">
        <v>-0.0465</v>
      </c>
      <c r="Q112" s="7">
        <v>-0.0709</v>
      </c>
      <c r="R112" s="7">
        <v>-0.0503</v>
      </c>
      <c r="S112" s="7">
        <v>-0.0115</v>
      </c>
      <c r="T112" s="7">
        <v>-0.0512</v>
      </c>
      <c r="U112" s="7">
        <v>-0.0175</v>
      </c>
      <c r="V112" s="7">
        <v>0.0078</v>
      </c>
      <c r="W112" s="7">
        <v>-0.0297</v>
      </c>
      <c r="X112" s="8"/>
      <c r="Z112" s="4">
        <f t="array" ref="Z112">SQRT(MMULT(MMULT(B112:K112,MMULT(TRANSPOSE(ER!B592:K627-ER!M627:V627),ER!B592:K627-ER!M627:V627)/3),TRANSPOSE(B112:K112)))</f>
        <v>0.007749052275</v>
      </c>
      <c r="AA112" s="8"/>
      <c r="AB112" s="2">
        <v>44620.0</v>
      </c>
      <c r="AC112" s="4">
        <f t="shared" ref="AC112:AL112" si="222">B112*0.01/$Z112</f>
        <v>-0.02147480025</v>
      </c>
      <c r="AD112" s="4">
        <f t="shared" si="222"/>
        <v>-0.047253887</v>
      </c>
      <c r="AE112" s="4">
        <f t="shared" si="222"/>
        <v>-0.0101717483</v>
      </c>
      <c r="AF112" s="4">
        <f t="shared" si="222"/>
        <v>0.04250653216</v>
      </c>
      <c r="AG112" s="4">
        <f t="shared" si="222"/>
        <v>0.02870129303</v>
      </c>
      <c r="AH112" s="4">
        <f t="shared" si="222"/>
        <v>-0.002844739218</v>
      </c>
      <c r="AI112" s="4">
        <f t="shared" si="222"/>
        <v>-0.002613199426</v>
      </c>
      <c r="AJ112" s="4">
        <f t="shared" si="222"/>
        <v>0.0334938937</v>
      </c>
      <c r="AK112" s="4">
        <f t="shared" si="222"/>
        <v>0.01030489384</v>
      </c>
      <c r="AL112" s="4">
        <f t="shared" si="222"/>
        <v>-0.03064823879</v>
      </c>
      <c r="AM112" s="8"/>
      <c r="AN112" s="17">
        <f t="shared" ref="AN112:AW112" si="223">(AC111 * (1 + N112)) / (SUMPRODUCT($AC111:$AL111, $N112:$W112) + 1)</f>
        <v>0.01281095425</v>
      </c>
      <c r="AO112" s="17">
        <f t="shared" si="223"/>
        <v>-0.09317966585</v>
      </c>
      <c r="AP112" s="17">
        <f t="shared" si="223"/>
        <v>-0.02554840594</v>
      </c>
      <c r="AQ112" s="17">
        <f t="shared" si="223"/>
        <v>0.02464813263</v>
      </c>
      <c r="AR112" s="17">
        <f t="shared" si="223"/>
        <v>0.03022040915</v>
      </c>
      <c r="AS112" s="17">
        <f t="shared" si="223"/>
        <v>0.02431642797</v>
      </c>
      <c r="AT112" s="17">
        <f t="shared" si="223"/>
        <v>0.03787161671</v>
      </c>
      <c r="AU112" s="17">
        <f t="shared" si="223"/>
        <v>0.04086586988</v>
      </c>
      <c r="AV112" s="17">
        <f t="shared" si="223"/>
        <v>-0.03741493955</v>
      </c>
      <c r="AW112" s="17">
        <f t="shared" si="223"/>
        <v>-0.01914657279</v>
      </c>
      <c r="AX112" s="19"/>
      <c r="AY112" s="20">
        <f t="array" ref="AY112">SUM(ABS(AC112:AL112 - AN112:AW112))
</f>
        <v>0.2492051656</v>
      </c>
      <c r="AZ112" s="19"/>
      <c r="BA112" s="2">
        <v>44620.0</v>
      </c>
      <c r="BB112" s="4">
        <f t="shared" si="7"/>
        <v>-0.004535509545</v>
      </c>
      <c r="BC112" s="4">
        <f t="shared" si="8"/>
        <v>1.014907762</v>
      </c>
      <c r="BK112" s="4">
        <f t="shared" si="9"/>
        <v>1.028561732</v>
      </c>
      <c r="BL112" s="4">
        <f t="shared" si="4"/>
        <v>-0.0132748185</v>
      </c>
    </row>
    <row r="113">
      <c r="A113" s="2">
        <v>44651.0</v>
      </c>
      <c r="B113" s="4">
        <f>0.2*vlookup($A113, 'Idiosyncratic Volatility'!$BE$84:$BO$660, 2)+0.2*vlookup($A113, Value!$AZ$3:$BJ$134, 2)+0.2*vlookup($A113, Monthly_mean!$AZ$3:$BJ$134, 2)+0.2*vlookup($A113, MaxDD!$AZ$3:$BJ$134, 2)+0.2*vlookup($A113, 'CDaR Factor Calculation'!$AY$3:$BI$135, 2)</f>
        <v>-0.02536781068</v>
      </c>
      <c r="C113" s="4">
        <f>0.2*vlookup($A113, 'Idiosyncratic Volatility'!$BE$84:$BO$660, column())+0.2*vlookup($A113, Value!$AZ$3:$BJ$134, column())+0.2*vlookup($A113, Monthly_mean!$AZ$3:$BJ$134, column())+0.2*vlookup($A113, MaxDD!$AZ$3:$BJ$134, column())+0.2*vlookup($A113, 'CDaR Factor Calculation'!$AY$3:$BI$135, column())</f>
        <v>-0.030021874</v>
      </c>
      <c r="D113" s="4">
        <f>0.2*vlookup($A113, 'Idiosyncratic Volatility'!$BE$84:$BO$660, column())+0.2*vlookup($A113, Value!$AZ$3:$BJ$134, column())+0.2*vlookup($A113, Monthly_mean!$AZ$3:$BJ$134, column())+0.2*vlookup($A113, MaxDD!$AZ$3:$BJ$134, column())+0.2*vlookup($A113, 'CDaR Factor Calculation'!$AY$3:$BI$135, column())</f>
        <v>-0.004303268206</v>
      </c>
      <c r="E113" s="4">
        <f>0.2*vlookup($A113, 'Idiosyncratic Volatility'!$BE$84:$BO$660, column())+0.2*vlookup($A113, Value!$AZ$3:$BJ$134, column())+0.2*vlookup($A113, Monthly_mean!$AZ$3:$BJ$134, column())+0.2*vlookup($A113, MaxDD!$AZ$3:$BJ$134, column())+0.2*vlookup($A113, 'CDaR Factor Calculation'!$AY$3:$BI$135, column())</f>
        <v>0.01974486193</v>
      </c>
      <c r="F113" s="4">
        <f>0.2*vlookup($A113, 'Idiosyncratic Volatility'!$BE$84:$BO$660, column())+0.2*vlookup($A113, Value!$AZ$3:$BJ$134, column())+0.2*vlookup($A113, Monthly_mean!$AZ$3:$BJ$134, column())+0.2*vlookup($A113, MaxDD!$AZ$3:$BJ$134, column())+0.2*vlookup($A113, 'CDaR Factor Calculation'!$AY$3:$BI$135, column())</f>
        <v>0.02008307243</v>
      </c>
      <c r="G113" s="4">
        <f>0.2*vlookup($A113, 'Idiosyncratic Volatility'!$BE$84:$BO$660, column())+0.2*vlookup($A113, Value!$AZ$3:$BJ$134, column())+0.2*vlookup($A113, Monthly_mean!$AZ$3:$BJ$134, column())+0.2*vlookup($A113, MaxDD!$AZ$3:$BJ$134, column())+0.2*vlookup($A113, 'CDaR Factor Calculation'!$AY$3:$BI$135, column())</f>
        <v>-0.0004965951078</v>
      </c>
      <c r="H113" s="4">
        <f>0.2*vlookup($A113, 'Idiosyncratic Volatility'!$BE$84:$BO$660, column())+0.2*vlookup($A113, Value!$AZ$3:$BJ$134, column())+0.2*vlookup($A113, Monthly_mean!$AZ$3:$BJ$134, column())+0.2*vlookup($A113, MaxDD!$AZ$3:$BJ$134, column())+0.2*vlookup($A113, 'CDaR Factor Calculation'!$AY$3:$BI$135, column())</f>
        <v>0.01623437381</v>
      </c>
      <c r="I113" s="4">
        <f>0.2*vlookup($A113, 'Idiosyncratic Volatility'!$BE$84:$BO$660, column())+0.2*vlookup($A113, Value!$AZ$3:$BJ$134, column())+0.2*vlookup($A113, Monthly_mean!$AZ$3:$BJ$134, column())+0.2*vlookup($A113, MaxDD!$AZ$3:$BJ$134, column())+0.2*vlookup($A113, 'CDaR Factor Calculation'!$AY$3:$BI$135, column())</f>
        <v>0.03122695389</v>
      </c>
      <c r="J113" s="4">
        <f>0.2*vlookup($A113, 'Idiosyncratic Volatility'!$BE$84:$BO$660, column())+0.2*vlookup($A113, Value!$AZ$3:$BJ$134, column())+0.2*vlookup($A113, Monthly_mean!$AZ$3:$BJ$134, column())+0.2*vlookup($A113, MaxDD!$AZ$3:$BJ$134, column())+0.2*vlookup($A113, 'CDaR Factor Calculation'!$AY$3:$BI$135, column())</f>
        <v>-0.01411464712</v>
      </c>
      <c r="K113" s="4">
        <f>0.2*vlookup($A113, 'Idiosyncratic Volatility'!$BE$84:$BO$660, column())+0.2*vlookup($A113, Value!$AZ$3:$BJ$134, column())+0.2*vlookup($A113, Monthly_mean!$AZ$3:$BJ$134, column())+0.2*vlookup($A113, MaxDD!$AZ$3:$BJ$134, column())+0.2*vlookup($A113, 'CDaR Factor Calculation'!$AY$3:$BI$135, column())</f>
        <v>-0.01298506695</v>
      </c>
      <c r="L113" s="8"/>
      <c r="M113" s="2">
        <v>44651.0</v>
      </c>
      <c r="N113" s="7">
        <v>0.0731</v>
      </c>
      <c r="O113" s="7">
        <v>0.037</v>
      </c>
      <c r="P113" s="7">
        <v>0.003</v>
      </c>
      <c r="Q113" s="7">
        <v>-0.0192</v>
      </c>
      <c r="R113" s="7">
        <v>-0.0205</v>
      </c>
      <c r="S113" s="7">
        <v>0.0503</v>
      </c>
      <c r="T113" s="7">
        <v>-0.0074</v>
      </c>
      <c r="U113" s="7">
        <v>-0.0013</v>
      </c>
      <c r="V113" s="7">
        <v>0.0204</v>
      </c>
      <c r="W113" s="7">
        <v>0.0348</v>
      </c>
      <c r="X113" s="8"/>
      <c r="Z113" s="4">
        <f t="array" ref="Z113">SQRT(MMULT(MMULT(B113:K113,MMULT(TRANSPOSE(ER!B593:K628-ER!M628:V628),ER!B593:K628-ER!M628:V628)/3),TRANSPOSE(B113:K113)))</f>
        <v>0.007832934764</v>
      </c>
      <c r="AA113" s="8"/>
      <c r="AB113" s="2">
        <v>44651.0</v>
      </c>
      <c r="AC113" s="4">
        <f t="shared" ref="AC113:AL113" si="224">B113*0.01/$Z113</f>
        <v>-0.03238608702</v>
      </c>
      <c r="AD113" s="4">
        <f t="shared" si="224"/>
        <v>-0.03832774676</v>
      </c>
      <c r="AE113" s="4">
        <f t="shared" si="224"/>
        <v>-0.005493813412</v>
      </c>
      <c r="AF113" s="4">
        <f t="shared" si="224"/>
        <v>0.02520748931</v>
      </c>
      <c r="AG113" s="4">
        <f t="shared" si="224"/>
        <v>0.02563926936</v>
      </c>
      <c r="AH113" s="4">
        <f t="shared" si="224"/>
        <v>-0.0006339834593</v>
      </c>
      <c r="AI113" s="4">
        <f t="shared" si="224"/>
        <v>0.02072578708</v>
      </c>
      <c r="AJ113" s="4">
        <f t="shared" si="224"/>
        <v>0.0398662249</v>
      </c>
      <c r="AK113" s="4">
        <f t="shared" si="224"/>
        <v>-0.01801961531</v>
      </c>
      <c r="AL113" s="4">
        <f t="shared" si="224"/>
        <v>-0.01657752469</v>
      </c>
      <c r="AM113" s="8"/>
      <c r="AN113" s="17">
        <f t="shared" ref="AN113:AW113" si="225">(AC112 * (1 + N113)) / (SUMPRODUCT($AC112:$AL112, $N113:$W113) + 1)</f>
        <v>-0.02317850697</v>
      </c>
      <c r="AO113" s="17">
        <f t="shared" si="225"/>
        <v>-0.04928700458</v>
      </c>
      <c r="AP113" s="17">
        <f t="shared" si="225"/>
        <v>-0.01026154296</v>
      </c>
      <c r="AQ113" s="17">
        <f t="shared" si="225"/>
        <v>0.04193264545</v>
      </c>
      <c r="AR113" s="17">
        <f t="shared" si="225"/>
        <v>0.02827626433</v>
      </c>
      <c r="AS113" s="17">
        <f t="shared" si="225"/>
        <v>-0.003005190141</v>
      </c>
      <c r="AT113" s="17">
        <f t="shared" si="225"/>
        <v>-0.002608933172</v>
      </c>
      <c r="AU113" s="17">
        <f t="shared" si="225"/>
        <v>0.03364471218</v>
      </c>
      <c r="AV113" s="17">
        <f t="shared" si="225"/>
        <v>0.01057621089</v>
      </c>
      <c r="AW113" s="17">
        <f t="shared" si="225"/>
        <v>-0.03189907375</v>
      </c>
      <c r="AX113" s="19"/>
      <c r="AY113" s="20">
        <f t="array" ref="AY113">SUM(ABS(AC113:AL113 - AN113:AW113))
</f>
        <v>0.1201415334</v>
      </c>
      <c r="AZ113" s="19"/>
      <c r="BA113" s="2">
        <v>44651.0</v>
      </c>
      <c r="BB113" s="4">
        <f t="shared" si="7"/>
        <v>-0.005776852531</v>
      </c>
      <c r="BC113" s="4">
        <f t="shared" si="8"/>
        <v>1.009044789</v>
      </c>
      <c r="BK113" s="4">
        <f t="shared" si="9"/>
        <v>1.028561732</v>
      </c>
      <c r="BL113" s="4">
        <f t="shared" si="4"/>
        <v>-0.01897498436</v>
      </c>
    </row>
    <row r="114">
      <c r="A114" s="2">
        <v>44681.0</v>
      </c>
      <c r="B114" s="4">
        <f>0.2*vlookup($A114, 'Idiosyncratic Volatility'!$BE$84:$BO$660, 2)+0.2*vlookup($A114, Value!$AZ$3:$BJ$134, 2)+0.2*vlookup($A114, Monthly_mean!$AZ$3:$BJ$134, 2)+0.2*vlookup($A114, MaxDD!$AZ$3:$BJ$134, 2)+0.2*vlookup($A114, 'CDaR Factor Calculation'!$AY$3:$BI$135, 2)</f>
        <v>-0.01251550297</v>
      </c>
      <c r="C114" s="4">
        <f>0.2*vlookup($A114, 'Idiosyncratic Volatility'!$BE$84:$BO$660, column())+0.2*vlookup($A114, Value!$AZ$3:$BJ$134, column())+0.2*vlookup($A114, Monthly_mean!$AZ$3:$BJ$134, column())+0.2*vlookup($A114, MaxDD!$AZ$3:$BJ$134, column())+0.2*vlookup($A114, 'CDaR Factor Calculation'!$AY$3:$BI$135, column())</f>
        <v>-0.009727235347</v>
      </c>
      <c r="D114" s="4">
        <f>0.2*vlookup($A114, 'Idiosyncratic Volatility'!$BE$84:$BO$660, column())+0.2*vlookup($A114, Value!$AZ$3:$BJ$134, column())+0.2*vlookup($A114, Monthly_mean!$AZ$3:$BJ$134, column())+0.2*vlookup($A114, MaxDD!$AZ$3:$BJ$134, column())+0.2*vlookup($A114, 'CDaR Factor Calculation'!$AY$3:$BI$135, column())</f>
        <v>-0.009897286004</v>
      </c>
      <c r="E114" s="4">
        <f>0.2*vlookup($A114, 'Idiosyncratic Volatility'!$BE$84:$BO$660, column())+0.2*vlookup($A114, Value!$AZ$3:$BJ$134, column())+0.2*vlookup($A114, Monthly_mean!$AZ$3:$BJ$134, column())+0.2*vlookup($A114, MaxDD!$AZ$3:$BJ$134, column())+0.2*vlookup($A114, 'CDaR Factor Calculation'!$AY$3:$BI$135, column())</f>
        <v>0.00972338278</v>
      </c>
      <c r="F114" s="4">
        <f>0.2*vlookup($A114, 'Idiosyncratic Volatility'!$BE$84:$BO$660, column())+0.2*vlookup($A114, Value!$AZ$3:$BJ$134, column())+0.2*vlookup($A114, Monthly_mean!$AZ$3:$BJ$134, column())+0.2*vlookup($A114, MaxDD!$AZ$3:$BJ$134, column())+0.2*vlookup($A114, 'CDaR Factor Calculation'!$AY$3:$BI$135, column())</f>
        <v>0.007941866632</v>
      </c>
      <c r="G114" s="4">
        <f>0.2*vlookup($A114, 'Idiosyncratic Volatility'!$BE$84:$BO$660, column())+0.2*vlookup($A114, Value!$AZ$3:$BJ$134, column())+0.2*vlookup($A114, Monthly_mean!$AZ$3:$BJ$134, column())+0.2*vlookup($A114, MaxDD!$AZ$3:$BJ$134, column())+0.2*vlookup($A114, 'CDaR Factor Calculation'!$AY$3:$BI$135, column())</f>
        <v>-0.002915718993</v>
      </c>
      <c r="H114" s="4">
        <f>0.2*vlookup($A114, 'Idiosyncratic Volatility'!$BE$84:$BO$660, column())+0.2*vlookup($A114, Value!$AZ$3:$BJ$134, column())+0.2*vlookup($A114, Monthly_mean!$AZ$3:$BJ$134, column())+0.2*vlookup($A114, MaxDD!$AZ$3:$BJ$134, column())+0.2*vlookup($A114, 'CDaR Factor Calculation'!$AY$3:$BI$135, column())</f>
        <v>0.0133267803</v>
      </c>
      <c r="I114" s="4">
        <f>0.2*vlookup($A114, 'Idiosyncratic Volatility'!$BE$84:$BO$660, column())+0.2*vlookup($A114, Value!$AZ$3:$BJ$134, column())+0.2*vlookup($A114, Monthly_mean!$AZ$3:$BJ$134, column())+0.2*vlookup($A114, MaxDD!$AZ$3:$BJ$134, column())+0.2*vlookup($A114, 'CDaR Factor Calculation'!$AY$3:$BI$135, column())</f>
        <v>0.0107750811</v>
      </c>
      <c r="J114" s="4">
        <f>0.2*vlookup($A114, 'Idiosyncratic Volatility'!$BE$84:$BO$660, column())+0.2*vlookup($A114, Value!$AZ$3:$BJ$134, column())+0.2*vlookup($A114, Monthly_mean!$AZ$3:$BJ$134, column())+0.2*vlookup($A114, MaxDD!$AZ$3:$BJ$134, column())+0.2*vlookup($A114, 'CDaR Factor Calculation'!$AY$3:$BI$135, column())</f>
        <v>-0.02363734043</v>
      </c>
      <c r="K114" s="4">
        <f>0.2*vlookup($A114, 'Idiosyncratic Volatility'!$BE$84:$BO$660, column())+0.2*vlookup($A114, Value!$AZ$3:$BJ$134, column())+0.2*vlookup($A114, Monthly_mean!$AZ$3:$BJ$134, column())+0.2*vlookup($A114, MaxDD!$AZ$3:$BJ$134, column())+0.2*vlookup($A114, 'CDaR Factor Calculation'!$AY$3:$BI$135, column())</f>
        <v>0.01692597293</v>
      </c>
      <c r="L114" s="8"/>
      <c r="M114" s="2">
        <v>44681.0</v>
      </c>
      <c r="N114" s="7">
        <v>-0.0053</v>
      </c>
      <c r="O114" s="7">
        <v>-0.0515</v>
      </c>
      <c r="P114" s="7">
        <v>-0.0129</v>
      </c>
      <c r="Q114" s="7">
        <v>-0.0316</v>
      </c>
      <c r="R114" s="7">
        <v>-0.0188</v>
      </c>
      <c r="S114" s="7">
        <v>-0.0265</v>
      </c>
      <c r="T114" s="7">
        <v>-0.0535</v>
      </c>
      <c r="U114" s="7">
        <v>0.027</v>
      </c>
      <c r="V114" s="7">
        <v>0.01</v>
      </c>
      <c r="W114" s="7">
        <v>-0.0909</v>
      </c>
      <c r="X114" s="8"/>
      <c r="Z114" s="4">
        <f t="array" ref="Z114">SQRT(MMULT(MMULT(B114:K114,MMULT(TRANSPOSE(ER!B594:K629-ER!M629:V629),ER!B594:K629-ER!M629:V629)/3),TRANSPOSE(B114:K114)))</f>
        <v>0.003855077634</v>
      </c>
      <c r="AA114" s="8"/>
      <c r="AB114" s="2">
        <v>44681.0</v>
      </c>
      <c r="AC114" s="4">
        <f t="shared" ref="AC114:AL114" si="226">B114*0.01/$Z114</f>
        <v>-0.03246498297</v>
      </c>
      <c r="AD114" s="4">
        <f t="shared" si="226"/>
        <v>-0.02523226838</v>
      </c>
      <c r="AE114" s="4">
        <f t="shared" si="226"/>
        <v>-0.02567337663</v>
      </c>
      <c r="AF114" s="4">
        <f t="shared" si="226"/>
        <v>0.02522227489</v>
      </c>
      <c r="AG114" s="4">
        <f t="shared" si="226"/>
        <v>0.02060105499</v>
      </c>
      <c r="AH114" s="4">
        <f t="shared" si="226"/>
        <v>-0.007563321081</v>
      </c>
      <c r="AI114" s="4">
        <f t="shared" si="226"/>
        <v>0.03456942133</v>
      </c>
      <c r="AJ114" s="4">
        <f t="shared" si="226"/>
        <v>0.02795036086</v>
      </c>
      <c r="AK114" s="4">
        <f t="shared" si="226"/>
        <v>-0.06131482339</v>
      </c>
      <c r="AL114" s="4">
        <f t="shared" si="226"/>
        <v>0.04390566038</v>
      </c>
      <c r="AM114" s="8"/>
      <c r="AN114" s="17">
        <f t="shared" ref="AN114:AW114" si="227">(AC113 * (1 + N114)) / (SUMPRODUCT($AC113:$AL113, $N114:$W114) + 1)</f>
        <v>-0.03214215689</v>
      </c>
      <c r="AO114" s="17">
        <f t="shared" si="227"/>
        <v>-0.03627229575</v>
      </c>
      <c r="AP114" s="17">
        <f t="shared" si="227"/>
        <v>-0.005410775033</v>
      </c>
      <c r="AQ114" s="17">
        <f t="shared" si="227"/>
        <v>0.02435615856</v>
      </c>
      <c r="AR114" s="17">
        <f t="shared" si="227"/>
        <v>0.0251008024</v>
      </c>
      <c r="AS114" s="17">
        <f t="shared" si="227"/>
        <v>-0.0006157980415</v>
      </c>
      <c r="AT114" s="17">
        <f t="shared" si="227"/>
        <v>0.01957294027</v>
      </c>
      <c r="AU114" s="17">
        <f t="shared" si="227"/>
        <v>0.04085074454</v>
      </c>
      <c r="AV114" s="17">
        <f t="shared" si="227"/>
        <v>-0.0181589741</v>
      </c>
      <c r="AW114" s="17">
        <f t="shared" si="227"/>
        <v>-0.01503681171</v>
      </c>
      <c r="AX114" s="19"/>
      <c r="AY114" s="20">
        <f t="array" ref="AY114">SUM(ABS(AC114:AL114 - AN114:AW114))
</f>
        <v>0.1739340279</v>
      </c>
      <c r="AZ114" s="19"/>
      <c r="BA114" s="2">
        <v>44681.0</v>
      </c>
      <c r="BB114" s="4">
        <f t="shared" si="7"/>
        <v>0.002248880353</v>
      </c>
      <c r="BC114" s="4">
        <f t="shared" si="8"/>
        <v>1.01131401</v>
      </c>
      <c r="BK114" s="4">
        <f t="shared" si="9"/>
        <v>1.028561732</v>
      </c>
      <c r="BL114" s="4">
        <f t="shared" si="4"/>
        <v>-0.01676877648</v>
      </c>
    </row>
    <row r="115">
      <c r="A115" s="2">
        <v>44712.0</v>
      </c>
      <c r="B115" s="4">
        <f>0.2*vlookup($A115, 'Idiosyncratic Volatility'!$BE$84:$BO$660, 2)+0.2*vlookup($A115, Value!$AZ$3:$BJ$134, 2)+0.2*vlookup($A115, Monthly_mean!$AZ$3:$BJ$134, 2)+0.2*vlookup($A115, MaxDD!$AZ$3:$BJ$134, 2)+0.2*vlookup($A115, 'CDaR Factor Calculation'!$AY$3:$BI$135, 2)</f>
        <v>-0.001580438945</v>
      </c>
      <c r="C115" s="4">
        <f>0.2*vlookup($A115, 'Idiosyncratic Volatility'!$BE$84:$BO$660, column())+0.2*vlookup($A115, Value!$AZ$3:$BJ$134, column())+0.2*vlookup($A115, Monthly_mean!$AZ$3:$BJ$134, column())+0.2*vlookup($A115, MaxDD!$AZ$3:$BJ$134, column())+0.2*vlookup($A115, 'CDaR Factor Calculation'!$AY$3:$BI$135, column())</f>
        <v>-0.009286080905</v>
      </c>
      <c r="D115" s="4">
        <f>0.2*vlookup($A115, 'Idiosyncratic Volatility'!$BE$84:$BO$660, column())+0.2*vlookup($A115, Value!$AZ$3:$BJ$134, column())+0.2*vlookup($A115, Monthly_mean!$AZ$3:$BJ$134, column())+0.2*vlookup($A115, MaxDD!$AZ$3:$BJ$134, column())+0.2*vlookup($A115, 'CDaR Factor Calculation'!$AY$3:$BI$135, column())</f>
        <v>-0.00478339504</v>
      </c>
      <c r="E115" s="4">
        <f>0.2*vlookup($A115, 'Idiosyncratic Volatility'!$BE$84:$BO$660, column())+0.2*vlookup($A115, Value!$AZ$3:$BJ$134, column())+0.2*vlookup($A115, Monthly_mean!$AZ$3:$BJ$134, column())+0.2*vlookup($A115, MaxDD!$AZ$3:$BJ$134, column())+0.2*vlookup($A115, 'CDaR Factor Calculation'!$AY$3:$BI$135, column())</f>
        <v>0.006401690965</v>
      </c>
      <c r="F115" s="4">
        <f>0.2*vlookup($A115, 'Idiosyncratic Volatility'!$BE$84:$BO$660, column())+0.2*vlookup($A115, Value!$AZ$3:$BJ$134, column())+0.2*vlookup($A115, Monthly_mean!$AZ$3:$BJ$134, column())+0.2*vlookup($A115, MaxDD!$AZ$3:$BJ$134, column())+0.2*vlookup($A115, 'CDaR Factor Calculation'!$AY$3:$BI$135, column())</f>
        <v>0.006808785356</v>
      </c>
      <c r="G115" s="4">
        <f>0.2*vlookup($A115, 'Idiosyncratic Volatility'!$BE$84:$BO$660, column())+0.2*vlookup($A115, Value!$AZ$3:$BJ$134, column())+0.2*vlookup($A115, Monthly_mean!$AZ$3:$BJ$134, column())+0.2*vlookup($A115, MaxDD!$AZ$3:$BJ$134, column())+0.2*vlookup($A115, 'CDaR Factor Calculation'!$AY$3:$BI$135, column())</f>
        <v>-0.001216418349</v>
      </c>
      <c r="H115" s="4">
        <f>0.2*vlookup($A115, 'Idiosyncratic Volatility'!$BE$84:$BO$660, column())+0.2*vlookup($A115, Value!$AZ$3:$BJ$134, column())+0.2*vlookup($A115, Monthly_mean!$AZ$3:$BJ$134, column())+0.2*vlookup($A115, MaxDD!$AZ$3:$BJ$134, column())+0.2*vlookup($A115, 'CDaR Factor Calculation'!$AY$3:$BI$135, column())</f>
        <v>0.008888039766</v>
      </c>
      <c r="I115" s="4">
        <f>0.2*vlookup($A115, 'Idiosyncratic Volatility'!$BE$84:$BO$660, column())+0.2*vlookup($A115, Value!$AZ$3:$BJ$134, column())+0.2*vlookup($A115, Monthly_mean!$AZ$3:$BJ$134, column())+0.2*vlookup($A115, MaxDD!$AZ$3:$BJ$134, column())+0.2*vlookup($A115, 'CDaR Factor Calculation'!$AY$3:$BI$135, column())</f>
        <v>0.002649022745</v>
      </c>
      <c r="J115" s="4">
        <f>0.2*vlookup($A115, 'Idiosyncratic Volatility'!$BE$84:$BO$660, column())+0.2*vlookup($A115, Value!$AZ$3:$BJ$134, column())+0.2*vlookup($A115, Monthly_mean!$AZ$3:$BJ$134, column())+0.2*vlookup($A115, MaxDD!$AZ$3:$BJ$134, column())+0.2*vlookup($A115, 'CDaR Factor Calculation'!$AY$3:$BI$135, column())</f>
        <v>-0.01672574405</v>
      </c>
      <c r="K115" s="4">
        <f>0.2*vlookup($A115, 'Idiosyncratic Volatility'!$BE$84:$BO$660, column())+0.2*vlookup($A115, Value!$AZ$3:$BJ$134, column())+0.2*vlookup($A115, Monthly_mean!$AZ$3:$BJ$134, column())+0.2*vlookup($A115, MaxDD!$AZ$3:$BJ$134, column())+0.2*vlookup($A115, 'CDaR Factor Calculation'!$AY$3:$BI$135, column())</f>
        <v>0.008844538662</v>
      </c>
      <c r="L115" s="8"/>
      <c r="M115" s="2">
        <v>44712.0</v>
      </c>
      <c r="N115" s="7">
        <v>-0.0201</v>
      </c>
      <c r="O115" s="7">
        <v>0.004</v>
      </c>
      <c r="P115" s="7">
        <v>9.0E-4</v>
      </c>
      <c r="Q115" s="7">
        <v>0.0149</v>
      </c>
      <c r="R115" s="7">
        <v>0.0181</v>
      </c>
      <c r="S115" s="7">
        <v>0.0093</v>
      </c>
      <c r="T115" s="7">
        <v>-0.0079</v>
      </c>
      <c r="U115" s="7">
        <v>0.0325</v>
      </c>
      <c r="V115" s="7">
        <v>0.0133</v>
      </c>
      <c r="W115" s="7">
        <v>-0.0027</v>
      </c>
      <c r="X115" s="8"/>
      <c r="Z115" s="4">
        <f t="array" ref="Z115">SQRT(MMULT(MMULT(B115:K115,MMULT(TRANSPOSE(ER!B595:K630-ER!M630:V630),ER!B595:K630-ER!M630:V630)/3),TRANSPOSE(B115:K115)))</f>
        <v>0.002237655237</v>
      </c>
      <c r="AA115" s="8"/>
      <c r="AB115" s="2">
        <v>44712.0</v>
      </c>
      <c r="AC115" s="4">
        <f t="shared" ref="AC115:AL115" si="228">B115*0.01/$Z115</f>
        <v>-0.007062924253</v>
      </c>
      <c r="AD115" s="4">
        <f t="shared" si="228"/>
        <v>-0.04149915836</v>
      </c>
      <c r="AE115" s="4">
        <f t="shared" si="228"/>
        <v>-0.02137681874</v>
      </c>
      <c r="AF115" s="4">
        <f t="shared" si="228"/>
        <v>0.02860892446</v>
      </c>
      <c r="AG115" s="4">
        <f t="shared" si="228"/>
        <v>0.03042821451</v>
      </c>
      <c r="AH115" s="4">
        <f t="shared" si="228"/>
        <v>-0.005436129429</v>
      </c>
      <c r="AI115" s="4">
        <f t="shared" si="228"/>
        <v>0.03972032696</v>
      </c>
      <c r="AJ115" s="4">
        <f t="shared" si="228"/>
        <v>0.01183838645</v>
      </c>
      <c r="AK115" s="4">
        <f t="shared" si="228"/>
        <v>-0.07474674282</v>
      </c>
      <c r="AL115" s="4">
        <f t="shared" si="228"/>
        <v>0.03952592211</v>
      </c>
      <c r="AM115" s="8"/>
      <c r="AN115" s="17">
        <f t="shared" ref="AN115:AW115" si="229">(AC114 * (1 + N115)) / (SUMPRODUCT($AC114:$AL114, $N115:$W115) + 1)</f>
        <v>-0.03178357354</v>
      </c>
      <c r="AO115" s="17">
        <f t="shared" si="229"/>
        <v>-0.02531021277</v>
      </c>
      <c r="AP115" s="17">
        <f t="shared" si="229"/>
        <v>-0.02567316838</v>
      </c>
      <c r="AQ115" s="17">
        <f t="shared" si="229"/>
        <v>0.02557486177</v>
      </c>
      <c r="AR115" s="17">
        <f t="shared" si="229"/>
        <v>0.02095490454</v>
      </c>
      <c r="AS115" s="17">
        <f t="shared" si="229"/>
        <v>-0.007626733984</v>
      </c>
      <c r="AT115" s="17">
        <f t="shared" si="229"/>
        <v>0.03426520602</v>
      </c>
      <c r="AU115" s="17">
        <f t="shared" si="229"/>
        <v>0.02883256418</v>
      </c>
      <c r="AV115" s="17">
        <f t="shared" si="229"/>
        <v>-0.06207394002</v>
      </c>
      <c r="AW115" s="17">
        <f t="shared" si="229"/>
        <v>0.04374738726</v>
      </c>
      <c r="AX115" s="19"/>
      <c r="AY115" s="20">
        <f t="array" ref="AY115">SUM(ABS(AC115:AL115 - AN115:AW115))
</f>
        <v>0.09924748838</v>
      </c>
      <c r="AZ115" s="19"/>
      <c r="BA115" s="2">
        <v>44712.0</v>
      </c>
      <c r="BB115" s="4">
        <f t="shared" si="7"/>
        <v>0.0009081190155</v>
      </c>
      <c r="BC115" s="4">
        <f t="shared" si="8"/>
        <v>1.012232404</v>
      </c>
      <c r="BK115" s="4">
        <f t="shared" si="9"/>
        <v>1.028561732</v>
      </c>
      <c r="BL115" s="4">
        <f t="shared" si="4"/>
        <v>-0.01587588551</v>
      </c>
    </row>
    <row r="116">
      <c r="A116" s="2">
        <v>44742.0</v>
      </c>
      <c r="B116" s="4">
        <f>0.2*vlookup($A116, 'Idiosyncratic Volatility'!$BE$84:$BO$660, 2)+0.2*vlookup($A116, Value!$AZ$3:$BJ$134, 2)+0.2*vlookup($A116, Monthly_mean!$AZ$3:$BJ$134, 2)+0.2*vlookup($A116, MaxDD!$AZ$3:$BJ$134, 2)+0.2*vlookup($A116, 'CDaR Factor Calculation'!$AY$3:$BI$135, 2)</f>
        <v>0.005925091009</v>
      </c>
      <c r="C116" s="4">
        <f>0.2*vlookup($A116, 'Idiosyncratic Volatility'!$BE$84:$BO$660, column())+0.2*vlookup($A116, Value!$AZ$3:$BJ$134, column())+0.2*vlookup($A116, Monthly_mean!$AZ$3:$BJ$134, column())+0.2*vlookup($A116, MaxDD!$AZ$3:$BJ$134, column())+0.2*vlookup($A116, 'CDaR Factor Calculation'!$AY$3:$BI$135, column())</f>
        <v>-0.004866017341</v>
      </c>
      <c r="D116" s="4">
        <f>0.2*vlookup($A116, 'Idiosyncratic Volatility'!$BE$84:$BO$660, column())+0.2*vlookup($A116, Value!$AZ$3:$BJ$134, column())+0.2*vlookup($A116, Monthly_mean!$AZ$3:$BJ$134, column())+0.2*vlookup($A116, MaxDD!$AZ$3:$BJ$134, column())+0.2*vlookup($A116, 'CDaR Factor Calculation'!$AY$3:$BI$135, column())</f>
        <v>-0.007066445483</v>
      </c>
      <c r="E116" s="4">
        <f>0.2*vlookup($A116, 'Idiosyncratic Volatility'!$BE$84:$BO$660, column())+0.2*vlookup($A116, Value!$AZ$3:$BJ$134, column())+0.2*vlookup($A116, Monthly_mean!$AZ$3:$BJ$134, column())+0.2*vlookup($A116, MaxDD!$AZ$3:$BJ$134, column())+0.2*vlookup($A116, 'CDaR Factor Calculation'!$AY$3:$BI$135, column())</f>
        <v>0.03092078486</v>
      </c>
      <c r="F116" s="4">
        <f>0.2*vlookup($A116, 'Idiosyncratic Volatility'!$BE$84:$BO$660, column())+0.2*vlookup($A116, Value!$AZ$3:$BJ$134, column())+0.2*vlookup($A116, Monthly_mean!$AZ$3:$BJ$134, column())+0.2*vlookup($A116, MaxDD!$AZ$3:$BJ$134, column())+0.2*vlookup($A116, 'CDaR Factor Calculation'!$AY$3:$BI$135, column())</f>
        <v>0.02943815795</v>
      </c>
      <c r="G116" s="4">
        <f>0.2*vlookup($A116, 'Idiosyncratic Volatility'!$BE$84:$BO$660, column())+0.2*vlookup($A116, Value!$AZ$3:$BJ$134, column())+0.2*vlookup($A116, Monthly_mean!$AZ$3:$BJ$134, column())+0.2*vlookup($A116, MaxDD!$AZ$3:$BJ$134, column())+0.2*vlookup($A116, 'CDaR Factor Calculation'!$AY$3:$BI$135, column())</f>
        <v>-0.03304384304</v>
      </c>
      <c r="H116" s="4">
        <f>0.2*vlookup($A116, 'Idiosyncratic Volatility'!$BE$84:$BO$660, column())+0.2*vlookup($A116, Value!$AZ$3:$BJ$134, column())+0.2*vlookup($A116, Monthly_mean!$AZ$3:$BJ$134, column())+0.2*vlookup($A116, MaxDD!$AZ$3:$BJ$134, column())+0.2*vlookup($A116, 'CDaR Factor Calculation'!$AY$3:$BI$135, column())</f>
        <v>-0.005170519279</v>
      </c>
      <c r="I116" s="4">
        <f>0.2*vlookup($A116, 'Idiosyncratic Volatility'!$BE$84:$BO$660, column())+0.2*vlookup($A116, Value!$AZ$3:$BJ$134, column())+0.2*vlookup($A116, Monthly_mean!$AZ$3:$BJ$134, column())+0.2*vlookup($A116, MaxDD!$AZ$3:$BJ$134, column())+0.2*vlookup($A116, 'CDaR Factor Calculation'!$AY$3:$BI$135, column())</f>
        <v>0.008930172985</v>
      </c>
      <c r="J116" s="4">
        <f>0.2*vlookup($A116, 'Idiosyncratic Volatility'!$BE$84:$BO$660, column())+0.2*vlookup($A116, Value!$AZ$3:$BJ$134, column())+0.2*vlookup($A116, Monthly_mean!$AZ$3:$BJ$134, column())+0.2*vlookup($A116, MaxDD!$AZ$3:$BJ$134, column())+0.2*vlookup($A116, 'CDaR Factor Calculation'!$AY$3:$BI$135, column())</f>
        <v>-0.01933081631</v>
      </c>
      <c r="K116" s="4">
        <f>0.2*vlookup($A116, 'Idiosyncratic Volatility'!$BE$84:$BO$660, column())+0.2*vlookup($A116, Value!$AZ$3:$BJ$134, column())+0.2*vlookup($A116, Monthly_mean!$AZ$3:$BJ$134, column())+0.2*vlookup($A116, MaxDD!$AZ$3:$BJ$134, column())+0.2*vlookup($A116, 'CDaR Factor Calculation'!$AY$3:$BI$135, column())</f>
        <v>-0.005736565355</v>
      </c>
      <c r="L116" s="8"/>
      <c r="M116" s="2">
        <v>44742.0</v>
      </c>
      <c r="N116" s="7">
        <v>-0.0825</v>
      </c>
      <c r="O116" s="7">
        <v>-0.0862</v>
      </c>
      <c r="P116" s="7">
        <v>-0.0818</v>
      </c>
      <c r="Q116" s="7">
        <v>-0.1134</v>
      </c>
      <c r="R116" s="7">
        <v>-0.1227</v>
      </c>
      <c r="S116" s="7">
        <v>-0.0271</v>
      </c>
      <c r="T116" s="7">
        <v>-0.0838</v>
      </c>
      <c r="U116" s="7">
        <v>-0.0809</v>
      </c>
      <c r="V116" s="7">
        <v>-0.0517</v>
      </c>
      <c r="W116" s="7">
        <v>-0.0832</v>
      </c>
      <c r="X116" s="8"/>
      <c r="Z116" s="4">
        <f t="array" ref="Z116">SQRT(MMULT(MMULT(B116:K116,MMULT(TRANSPOSE(ER!B596:K631-ER!M631:V631),ER!B596:K631-ER!M631:V631)/3),TRANSPOSE(B116:K116)))</f>
        <v>0.00691502471</v>
      </c>
      <c r="AA116" s="8"/>
      <c r="AB116" s="2">
        <v>44742.0</v>
      </c>
      <c r="AC116" s="4">
        <f t="shared" ref="AC116:AL116" si="230">B116*0.01/$Z116</f>
        <v>0.008568430711</v>
      </c>
      <c r="AD116" s="4">
        <f t="shared" si="230"/>
        <v>-0.007036876288</v>
      </c>
      <c r="AE116" s="4">
        <f t="shared" si="230"/>
        <v>-0.01021897358</v>
      </c>
      <c r="AF116" s="4">
        <f t="shared" si="230"/>
        <v>0.04471536424</v>
      </c>
      <c r="AG116" s="4">
        <f t="shared" si="230"/>
        <v>0.04257129827</v>
      </c>
      <c r="AH116" s="4">
        <f t="shared" si="230"/>
        <v>-0.04778557478</v>
      </c>
      <c r="AI116" s="4">
        <f t="shared" si="230"/>
        <v>-0.007477224588</v>
      </c>
      <c r="AJ116" s="4">
        <f t="shared" si="230"/>
        <v>0.01291415918</v>
      </c>
      <c r="AK116" s="4">
        <f t="shared" si="230"/>
        <v>-0.02795480439</v>
      </c>
      <c r="AL116" s="4">
        <f t="shared" si="230"/>
        <v>-0.008295798779</v>
      </c>
      <c r="AM116" s="8"/>
      <c r="AN116" s="17">
        <f t="shared" ref="AN116:AW116" si="231">(AC115 * (1 + N116)) / (SUMPRODUCT($AC115:$AL115, $N116:$W116) + 1)</f>
        <v>-0.006510391553</v>
      </c>
      <c r="AO116" s="17">
        <f t="shared" si="231"/>
        <v>-0.03809841693</v>
      </c>
      <c r="AP116" s="17">
        <f t="shared" si="231"/>
        <v>-0.01971954321</v>
      </c>
      <c r="AQ116" s="17">
        <f t="shared" si="231"/>
        <v>0.02548271784</v>
      </c>
      <c r="AR116" s="17">
        <f t="shared" si="231"/>
        <v>0.02681890773</v>
      </c>
      <c r="AS116" s="17">
        <f t="shared" si="231"/>
        <v>-0.005313424075</v>
      </c>
      <c r="AT116" s="17">
        <f t="shared" si="231"/>
        <v>0.03656112829</v>
      </c>
      <c r="AU116" s="17">
        <f t="shared" si="231"/>
        <v>0.01093129882</v>
      </c>
      <c r="AV116" s="17">
        <f t="shared" si="231"/>
        <v>-0.07121221765</v>
      </c>
      <c r="AW116" s="17">
        <f t="shared" si="231"/>
        <v>0.03640601156</v>
      </c>
      <c r="AX116" s="19"/>
      <c r="AY116" s="20">
        <f t="array" ref="AY116">SUM(ABS(AC116:AL116 - AN116:AW116))
</f>
        <v>0.267078557</v>
      </c>
      <c r="AZ116" s="19"/>
      <c r="BA116" s="2">
        <v>44742.0</v>
      </c>
      <c r="BB116" s="4">
        <f t="shared" si="7"/>
        <v>-0.004632371351</v>
      </c>
      <c r="BC116" s="4">
        <f t="shared" si="8"/>
        <v>1.007543367</v>
      </c>
      <c r="BK116" s="4">
        <f t="shared" si="9"/>
        <v>1.028561732</v>
      </c>
      <c r="BL116" s="4">
        <f t="shared" si="4"/>
        <v>-0.02043471386</v>
      </c>
    </row>
    <row r="117">
      <c r="A117" s="2">
        <v>44773.0</v>
      </c>
      <c r="B117" s="4">
        <f>0.2*vlookup($A117, 'Idiosyncratic Volatility'!$BE$84:$BO$660, 2)+0.2*vlookup($A117, Value!$AZ$3:$BJ$134, 2)+0.2*vlookup($A117, Monthly_mean!$AZ$3:$BJ$134, 2)+0.2*vlookup($A117, MaxDD!$AZ$3:$BJ$134, 2)+0.2*vlookup($A117, 'CDaR Factor Calculation'!$AY$3:$BI$135, 2)</f>
        <v>-0.01374927531</v>
      </c>
      <c r="C117" s="4">
        <f>0.2*vlookup($A117, 'Idiosyncratic Volatility'!$BE$84:$BO$660, column())+0.2*vlookup($A117, Value!$AZ$3:$BJ$134, column())+0.2*vlookup($A117, Monthly_mean!$AZ$3:$BJ$134, column())+0.2*vlookup($A117, MaxDD!$AZ$3:$BJ$134, column())+0.2*vlookup($A117, 'CDaR Factor Calculation'!$AY$3:$BI$135, column())</f>
        <v>-0.003835527981</v>
      </c>
      <c r="D117" s="4">
        <f>0.2*vlookup($A117, 'Idiosyncratic Volatility'!$BE$84:$BO$660, column())+0.2*vlookup($A117, Value!$AZ$3:$BJ$134, column())+0.2*vlookup($A117, Monthly_mean!$AZ$3:$BJ$134, column())+0.2*vlookup($A117, MaxDD!$AZ$3:$BJ$134, column())+0.2*vlookup($A117, 'CDaR Factor Calculation'!$AY$3:$BI$135, column())</f>
        <v>-0.009815375236</v>
      </c>
      <c r="E117" s="4">
        <f>0.2*vlookup($A117, 'Idiosyncratic Volatility'!$BE$84:$BO$660, column())+0.2*vlookup($A117, Value!$AZ$3:$BJ$134, column())+0.2*vlookup($A117, Monthly_mean!$AZ$3:$BJ$134, column())+0.2*vlookup($A117, MaxDD!$AZ$3:$BJ$134, column())+0.2*vlookup($A117, 'CDaR Factor Calculation'!$AY$3:$BI$135, column())</f>
        <v>0.01664470598</v>
      </c>
      <c r="F117" s="4">
        <f>0.2*vlookup($A117, 'Idiosyncratic Volatility'!$BE$84:$BO$660, column())+0.2*vlookup($A117, Value!$AZ$3:$BJ$134, column())+0.2*vlookup($A117, Monthly_mean!$AZ$3:$BJ$134, column())+0.2*vlookup($A117, MaxDD!$AZ$3:$BJ$134, column())+0.2*vlookup($A117, 'CDaR Factor Calculation'!$AY$3:$BI$135, column())</f>
        <v>0.03751105909</v>
      </c>
      <c r="G117" s="4">
        <f>0.2*vlookup($A117, 'Idiosyncratic Volatility'!$BE$84:$BO$660, column())+0.2*vlookup($A117, Value!$AZ$3:$BJ$134, column())+0.2*vlookup($A117, Monthly_mean!$AZ$3:$BJ$134, column())+0.2*vlookup($A117, MaxDD!$AZ$3:$BJ$134, column())+0.2*vlookup($A117, 'CDaR Factor Calculation'!$AY$3:$BI$135, column())</f>
        <v>-0.01529617442</v>
      </c>
      <c r="H117" s="4">
        <f>0.2*vlookup($A117, 'Idiosyncratic Volatility'!$BE$84:$BO$660, column())+0.2*vlookup($A117, Value!$AZ$3:$BJ$134, column())+0.2*vlookup($A117, Monthly_mean!$AZ$3:$BJ$134, column())+0.2*vlookup($A117, MaxDD!$AZ$3:$BJ$134, column())+0.2*vlookup($A117, 'CDaR Factor Calculation'!$AY$3:$BI$135, column())</f>
        <v>-0.008400712382</v>
      </c>
      <c r="I117" s="4">
        <f>0.2*vlookup($A117, 'Idiosyncratic Volatility'!$BE$84:$BO$660, column())+0.2*vlookup($A117, Value!$AZ$3:$BJ$134, column())+0.2*vlookup($A117, Monthly_mean!$AZ$3:$BJ$134, column())+0.2*vlookup($A117, MaxDD!$AZ$3:$BJ$134, column())+0.2*vlookup($A117, 'CDaR Factor Calculation'!$AY$3:$BI$135, column())</f>
        <v>0.01761232552</v>
      </c>
      <c r="J117" s="4">
        <f>0.2*vlookup($A117, 'Idiosyncratic Volatility'!$BE$84:$BO$660, column())+0.2*vlookup($A117, Value!$AZ$3:$BJ$134, column())+0.2*vlookup($A117, Monthly_mean!$AZ$3:$BJ$134, column())+0.2*vlookup($A117, MaxDD!$AZ$3:$BJ$134, column())+0.2*vlookup($A117, 'CDaR Factor Calculation'!$AY$3:$BI$135, column())</f>
        <v>-0.01324003408</v>
      </c>
      <c r="K117" s="4">
        <f>0.2*vlookup($A117, 'Idiosyncratic Volatility'!$BE$84:$BO$660, column())+0.2*vlookup($A117, Value!$AZ$3:$BJ$134, column())+0.2*vlookup($A117, Monthly_mean!$AZ$3:$BJ$134, column())+0.2*vlookup($A117, MaxDD!$AZ$3:$BJ$134, column())+0.2*vlookup($A117, 'CDaR Factor Calculation'!$AY$3:$BI$135, column())</f>
        <v>-0.007430991586</v>
      </c>
      <c r="L117" s="8"/>
      <c r="M117" s="2">
        <v>44773.0</v>
      </c>
      <c r="N117" s="7">
        <v>0.05</v>
      </c>
      <c r="O117" s="7">
        <v>0.0419</v>
      </c>
      <c r="P117" s="7">
        <v>0.0911</v>
      </c>
      <c r="Q117" s="7">
        <v>0.0494</v>
      </c>
      <c r="R117" s="7">
        <v>0.051</v>
      </c>
      <c r="S117" s="7">
        <v>0.0398</v>
      </c>
      <c r="T117" s="7">
        <v>0.1315</v>
      </c>
      <c r="U117" s="7">
        <v>0.0095</v>
      </c>
      <c r="V117" s="7">
        <v>0.0353</v>
      </c>
      <c r="W117" s="7">
        <v>0.0929</v>
      </c>
      <c r="X117" s="8"/>
      <c r="Z117" s="4">
        <f t="array" ref="Z117">SQRT(MMULT(MMULT(B117:K117,MMULT(TRANSPOSE(ER!B597:K632-ER!M632:V632),ER!B597:K632-ER!M632:V632)/3),TRANSPOSE(B117:K117)))</f>
        <v>0.007162293554</v>
      </c>
      <c r="AA117" s="8"/>
      <c r="AB117" s="2">
        <v>44773.0</v>
      </c>
      <c r="AC117" s="4">
        <f t="shared" ref="AC117:AL117" si="232">B117*0.01/$Z117</f>
        <v>-0.01919674921</v>
      </c>
      <c r="AD117" s="4">
        <f t="shared" si="232"/>
        <v>-0.005355167241</v>
      </c>
      <c r="AE117" s="4">
        <f t="shared" si="232"/>
        <v>-0.01370423477</v>
      </c>
      <c r="AF117" s="4">
        <f t="shared" si="232"/>
        <v>0.02323935183</v>
      </c>
      <c r="AG117" s="4">
        <f t="shared" si="232"/>
        <v>0.05237297076</v>
      </c>
      <c r="AH117" s="4">
        <f t="shared" si="232"/>
        <v>-0.02135653098</v>
      </c>
      <c r="AI117" s="4">
        <f t="shared" si="232"/>
        <v>-0.01172908136</v>
      </c>
      <c r="AJ117" s="4">
        <f t="shared" si="232"/>
        <v>0.02459034301</v>
      </c>
      <c r="AK117" s="4">
        <f t="shared" si="232"/>
        <v>-0.01848574619</v>
      </c>
      <c r="AL117" s="4">
        <f t="shared" si="232"/>
        <v>-0.01037515641</v>
      </c>
      <c r="AM117" s="8"/>
      <c r="AN117" s="17">
        <f t="shared" ref="AN117:AW117" si="233">(AC116 * (1 + N117)) / (SUMPRODUCT($AC116:$AL116, $N117:$W117) + 1)</f>
        <v>0.009005292164</v>
      </c>
      <c r="AO117" s="17">
        <f t="shared" si="233"/>
        <v>-0.007338599268</v>
      </c>
      <c r="AP117" s="17">
        <f t="shared" si="233"/>
        <v>-0.01116038178</v>
      </c>
      <c r="AQ117" s="17">
        <f t="shared" si="233"/>
        <v>0.04696832277</v>
      </c>
      <c r="AR117" s="17">
        <f t="shared" si="233"/>
        <v>0.04478440722</v>
      </c>
      <c r="AS117" s="17">
        <f t="shared" si="233"/>
        <v>-0.04973405229</v>
      </c>
      <c r="AT117" s="17">
        <f t="shared" si="233"/>
        <v>-0.00846841637</v>
      </c>
      <c r="AU117" s="17">
        <f t="shared" si="233"/>
        <v>0.01304907351</v>
      </c>
      <c r="AV117" s="17">
        <f t="shared" si="233"/>
        <v>-0.02896875901</v>
      </c>
      <c r="AW117" s="17">
        <f t="shared" si="233"/>
        <v>-0.009074983719</v>
      </c>
      <c r="AX117" s="19"/>
      <c r="AY117" s="20">
        <f t="array" ref="AY117">SUM(ABS(AC117:AL117 - AN117:AW117))
</f>
        <v>0.1190095022</v>
      </c>
      <c r="AZ117" s="19"/>
      <c r="BA117" s="2">
        <v>44773.0</v>
      </c>
      <c r="BB117" s="4">
        <f t="shared" si="7"/>
        <v>-0.0009372175676</v>
      </c>
      <c r="BC117" s="4">
        <f t="shared" si="8"/>
        <v>1.00659908</v>
      </c>
      <c r="BK117" s="4">
        <f t="shared" si="9"/>
        <v>1.028561732</v>
      </c>
      <c r="BL117" s="4">
        <f t="shared" si="4"/>
        <v>-0.02135277966</v>
      </c>
    </row>
    <row r="118">
      <c r="A118" s="2">
        <v>44804.0</v>
      </c>
      <c r="B118" s="4">
        <f>0.2*vlookup($A118, 'Idiosyncratic Volatility'!$BE$84:$BO$660, 2)+0.2*vlookup($A118, Value!$AZ$3:$BJ$134, 2)+0.2*vlookup($A118, Monthly_mean!$AZ$3:$BJ$134, 2)+0.2*vlookup($A118, MaxDD!$AZ$3:$BJ$134, 2)+0.2*vlookup($A118, 'CDaR Factor Calculation'!$AY$3:$BI$135, 2)</f>
        <v>-0.0230485395</v>
      </c>
      <c r="C118" s="4">
        <f>0.2*vlookup($A118, 'Idiosyncratic Volatility'!$BE$84:$BO$660, column())+0.2*vlookup($A118, Value!$AZ$3:$BJ$134, column())+0.2*vlookup($A118, Monthly_mean!$AZ$3:$BJ$134, column())+0.2*vlookup($A118, MaxDD!$AZ$3:$BJ$134, column())+0.2*vlookup($A118, 'CDaR Factor Calculation'!$AY$3:$BI$135, column())</f>
        <v>-0.009170060967</v>
      </c>
      <c r="D118" s="4">
        <f>0.2*vlookup($A118, 'Idiosyncratic Volatility'!$BE$84:$BO$660, column())+0.2*vlookup($A118, Value!$AZ$3:$BJ$134, column())+0.2*vlookup($A118, Monthly_mean!$AZ$3:$BJ$134, column())+0.2*vlookup($A118, MaxDD!$AZ$3:$BJ$134, column())+0.2*vlookup($A118, 'CDaR Factor Calculation'!$AY$3:$BI$135, column())</f>
        <v>0.00703864691</v>
      </c>
      <c r="E118" s="4">
        <f>0.2*vlookup($A118, 'Idiosyncratic Volatility'!$BE$84:$BO$660, column())+0.2*vlookup($A118, Value!$AZ$3:$BJ$134, column())+0.2*vlookup($A118, Monthly_mean!$AZ$3:$BJ$134, column())+0.2*vlookup($A118, MaxDD!$AZ$3:$BJ$134, column())+0.2*vlookup($A118, 'CDaR Factor Calculation'!$AY$3:$BI$135, column())</f>
        <v>0.01944833972</v>
      </c>
      <c r="F118" s="4">
        <f>0.2*vlookup($A118, 'Idiosyncratic Volatility'!$BE$84:$BO$660, column())+0.2*vlookup($A118, Value!$AZ$3:$BJ$134, column())+0.2*vlookup($A118, Monthly_mean!$AZ$3:$BJ$134, column())+0.2*vlookup($A118, MaxDD!$AZ$3:$BJ$134, column())+0.2*vlookup($A118, 'CDaR Factor Calculation'!$AY$3:$BI$135, column())</f>
        <v>0.01955773481</v>
      </c>
      <c r="G118" s="4">
        <f>0.2*vlookup($A118, 'Idiosyncratic Volatility'!$BE$84:$BO$660, column())+0.2*vlookup($A118, Value!$AZ$3:$BJ$134, column())+0.2*vlookup($A118, Monthly_mean!$AZ$3:$BJ$134, column())+0.2*vlookup($A118, MaxDD!$AZ$3:$BJ$134, column())+0.2*vlookup($A118, 'CDaR Factor Calculation'!$AY$3:$BI$135, column())</f>
        <v>-0.03102262</v>
      </c>
      <c r="H118" s="4">
        <f>0.2*vlookup($A118, 'Idiosyncratic Volatility'!$BE$84:$BO$660, column())+0.2*vlookup($A118, Value!$AZ$3:$BJ$134, column())+0.2*vlookup($A118, Monthly_mean!$AZ$3:$BJ$134, column())+0.2*vlookup($A118, MaxDD!$AZ$3:$BJ$134, column())+0.2*vlookup($A118, 'CDaR Factor Calculation'!$AY$3:$BI$135, column())</f>
        <v>0.0192783466</v>
      </c>
      <c r="I118" s="4">
        <f>0.2*vlookup($A118, 'Idiosyncratic Volatility'!$BE$84:$BO$660, column())+0.2*vlookup($A118, Value!$AZ$3:$BJ$134, column())+0.2*vlookup($A118, Monthly_mean!$AZ$3:$BJ$134, column())+0.2*vlookup($A118, MaxDD!$AZ$3:$BJ$134, column())+0.2*vlookup($A118, 'CDaR Factor Calculation'!$AY$3:$BI$135, column())</f>
        <v>0.009511499765</v>
      </c>
      <c r="J118" s="4">
        <f>0.2*vlookup($A118, 'Idiosyncratic Volatility'!$BE$84:$BO$660, column())+0.2*vlookup($A118, Value!$AZ$3:$BJ$134, column())+0.2*vlookup($A118, Monthly_mean!$AZ$3:$BJ$134, column())+0.2*vlookup($A118, MaxDD!$AZ$3:$BJ$134, column())+0.2*vlookup($A118, 'CDaR Factor Calculation'!$AY$3:$BI$135, column())</f>
        <v>-0.01476228296</v>
      </c>
      <c r="K118" s="4">
        <f>0.2*vlookup($A118, 'Idiosyncratic Volatility'!$BE$84:$BO$660, column())+0.2*vlookup($A118, Value!$AZ$3:$BJ$134, column())+0.2*vlookup($A118, Monthly_mean!$AZ$3:$BJ$134, column())+0.2*vlookup($A118, MaxDD!$AZ$3:$BJ$134, column())+0.2*vlookup($A118, 'CDaR Factor Calculation'!$AY$3:$BI$135, column())</f>
        <v>0.00316893542</v>
      </c>
      <c r="L118" s="8"/>
      <c r="M118" s="2">
        <v>44804.0</v>
      </c>
      <c r="N118" s="7">
        <v>0.0073</v>
      </c>
      <c r="O118" s="7">
        <v>-0.0196</v>
      </c>
      <c r="P118" s="7">
        <v>-0.0503</v>
      </c>
      <c r="Q118" s="7">
        <v>-0.0506</v>
      </c>
      <c r="R118" s="7">
        <v>-0.0331</v>
      </c>
      <c r="S118" s="7">
        <v>0.0108</v>
      </c>
      <c r="T118" s="7">
        <v>-0.0894</v>
      </c>
      <c r="U118" s="7">
        <v>-0.0287</v>
      </c>
      <c r="V118" s="7">
        <v>-0.0132</v>
      </c>
      <c r="W118" s="7">
        <v>-0.0397</v>
      </c>
      <c r="X118" s="8"/>
      <c r="Z118" s="4">
        <f t="array" ref="Z118">SQRT(MMULT(MMULT(B118:K118,MMULT(TRANSPOSE(ER!B598:K633-ER!M633:V633),ER!B598:K633-ER!M633:V633)/3),TRANSPOSE(B118:K118)))</f>
        <v>0.00739732714</v>
      </c>
      <c r="AA118" s="8"/>
      <c r="AB118" s="2">
        <v>44804.0</v>
      </c>
      <c r="AC118" s="4">
        <f t="shared" ref="AC118:AL118" si="234">B118*0.01/$Z118</f>
        <v>-0.03115792917</v>
      </c>
      <c r="AD118" s="4">
        <f t="shared" si="234"/>
        <v>-0.01239645184</v>
      </c>
      <c r="AE118" s="4">
        <f t="shared" si="234"/>
        <v>0.00951512185</v>
      </c>
      <c r="AF118" s="4">
        <f t="shared" si="234"/>
        <v>0.02629103642</v>
      </c>
      <c r="AG118" s="4">
        <f t="shared" si="234"/>
        <v>0.02643892104</v>
      </c>
      <c r="AH118" s="4">
        <f t="shared" si="234"/>
        <v>-0.04193760721</v>
      </c>
      <c r="AI118" s="4">
        <f t="shared" si="234"/>
        <v>0.02606123297</v>
      </c>
      <c r="AJ118" s="4">
        <f t="shared" si="234"/>
        <v>0.01285802234</v>
      </c>
      <c r="AK118" s="4">
        <f t="shared" si="234"/>
        <v>-0.01995623917</v>
      </c>
      <c r="AL118" s="4">
        <f t="shared" si="234"/>
        <v>0.004283892492</v>
      </c>
      <c r="AM118" s="8"/>
      <c r="AN118" s="17">
        <f t="shared" ref="AN118:AW118" si="235">(AC117 * (1 + N118)) / (SUMPRODUCT($AC117:$AL117, $N118:$W118) + 1)</f>
        <v>-0.01936568645</v>
      </c>
      <c r="AO118" s="17">
        <f t="shared" si="235"/>
        <v>-0.005258025786</v>
      </c>
      <c r="AP118" s="17">
        <f t="shared" si="235"/>
        <v>-0.01303429658</v>
      </c>
      <c r="AQ118" s="17">
        <f t="shared" si="235"/>
        <v>0.02209630261</v>
      </c>
      <c r="AR118" s="17">
        <f t="shared" si="235"/>
        <v>0.05071484938</v>
      </c>
      <c r="AS118" s="17">
        <f t="shared" si="235"/>
        <v>-0.02161933414</v>
      </c>
      <c r="AT118" s="17">
        <f t="shared" si="235"/>
        <v>-0.01069640936</v>
      </c>
      <c r="AU118" s="17">
        <f t="shared" si="235"/>
        <v>0.02392017465</v>
      </c>
      <c r="AV118" s="17">
        <f t="shared" si="235"/>
        <v>-0.01826890415</v>
      </c>
      <c r="AW118" s="17">
        <f t="shared" si="235"/>
        <v>-0.009978102296</v>
      </c>
      <c r="AX118" s="19"/>
      <c r="AY118" s="20">
        <f t="array" ref="AY118">SUM(ABS(AC118:AL118 - AN118:AW118))
</f>
        <v>0.1540381469</v>
      </c>
      <c r="AZ118" s="19"/>
      <c r="BA118" s="2">
        <v>44804.0</v>
      </c>
      <c r="BB118" s="4">
        <f t="shared" si="7"/>
        <v>-0.001487216463</v>
      </c>
      <c r="BC118" s="4">
        <f t="shared" si="8"/>
        <v>1.005102049</v>
      </c>
      <c r="BK118" s="4">
        <f t="shared" si="9"/>
        <v>1.028561732</v>
      </c>
      <c r="BL118" s="4">
        <f t="shared" si="4"/>
        <v>-0.02280823992</v>
      </c>
    </row>
    <row r="119">
      <c r="A119" s="2">
        <v>44834.0</v>
      </c>
      <c r="B119" s="4">
        <f>0.2*vlookup($A119, 'Idiosyncratic Volatility'!$BE$84:$BO$660, 2)+0.2*vlookup($A119, Value!$AZ$3:$BJ$134, 2)+0.2*vlookup($A119, Monthly_mean!$AZ$3:$BJ$134, 2)+0.2*vlookup($A119, MaxDD!$AZ$3:$BJ$134, 2)+0.2*vlookup($A119, 'CDaR Factor Calculation'!$AY$3:$BI$135, 2)</f>
        <v>-0.005635105083</v>
      </c>
      <c r="C119" s="4">
        <f>0.2*vlookup($A119, 'Idiosyncratic Volatility'!$BE$84:$BO$660, column())+0.2*vlookup($A119, Value!$AZ$3:$BJ$134, column())+0.2*vlookup($A119, Monthly_mean!$AZ$3:$BJ$134, column())+0.2*vlookup($A119, MaxDD!$AZ$3:$BJ$134, column())+0.2*vlookup($A119, 'CDaR Factor Calculation'!$AY$3:$BI$135, column())</f>
        <v>-0.01463879579</v>
      </c>
      <c r="D119" s="4">
        <f>0.2*vlookup($A119, 'Idiosyncratic Volatility'!$BE$84:$BO$660, column())+0.2*vlookup($A119, Value!$AZ$3:$BJ$134, column())+0.2*vlookup($A119, Monthly_mean!$AZ$3:$BJ$134, column())+0.2*vlookup($A119, MaxDD!$AZ$3:$BJ$134, column())+0.2*vlookup($A119, 'CDaR Factor Calculation'!$AY$3:$BI$135, column())</f>
        <v>-0.01153531297</v>
      </c>
      <c r="E119" s="4">
        <f>0.2*vlookup($A119, 'Idiosyncratic Volatility'!$BE$84:$BO$660, column())+0.2*vlookup($A119, Value!$AZ$3:$BJ$134, column())+0.2*vlookup($A119, Monthly_mean!$AZ$3:$BJ$134, column())+0.2*vlookup($A119, MaxDD!$AZ$3:$BJ$134, column())+0.2*vlookup($A119, 'CDaR Factor Calculation'!$AY$3:$BI$135, column())</f>
        <v>0.01422747876</v>
      </c>
      <c r="F119" s="4">
        <f>0.2*vlookup($A119, 'Idiosyncratic Volatility'!$BE$84:$BO$660, column())+0.2*vlookup($A119, Value!$AZ$3:$BJ$134, column())+0.2*vlookup($A119, Monthly_mean!$AZ$3:$BJ$134, column())+0.2*vlookup($A119, MaxDD!$AZ$3:$BJ$134, column())+0.2*vlookup($A119, 'CDaR Factor Calculation'!$AY$3:$BI$135, column())</f>
        <v>0.008147742402</v>
      </c>
      <c r="G119" s="4">
        <f>0.2*vlookup($A119, 'Idiosyncratic Volatility'!$BE$84:$BO$660, column())+0.2*vlookup($A119, Value!$AZ$3:$BJ$134, column())+0.2*vlookup($A119, Monthly_mean!$AZ$3:$BJ$134, column())+0.2*vlookup($A119, MaxDD!$AZ$3:$BJ$134, column())+0.2*vlookup($A119, 'CDaR Factor Calculation'!$AY$3:$BI$135, column())</f>
        <v>-0.01021865096</v>
      </c>
      <c r="H119" s="4">
        <f>0.2*vlookup($A119, 'Idiosyncratic Volatility'!$BE$84:$BO$660, column())+0.2*vlookup($A119, Value!$AZ$3:$BJ$134, column())+0.2*vlookup($A119, Monthly_mean!$AZ$3:$BJ$134, column())+0.2*vlookup($A119, MaxDD!$AZ$3:$BJ$134, column())+0.2*vlookup($A119, 'CDaR Factor Calculation'!$AY$3:$BI$135, column())</f>
        <v>0.0002777012672</v>
      </c>
      <c r="I119" s="4">
        <f>0.2*vlookup($A119, 'Idiosyncratic Volatility'!$BE$84:$BO$660, column())+0.2*vlookup($A119, Value!$AZ$3:$BJ$134, column())+0.2*vlookup($A119, Monthly_mean!$AZ$3:$BJ$134, column())+0.2*vlookup($A119, MaxDD!$AZ$3:$BJ$134, column())+0.2*vlookup($A119, 'CDaR Factor Calculation'!$AY$3:$BI$135, column())</f>
        <v>0.006864455483</v>
      </c>
      <c r="J119" s="4">
        <f>0.2*vlookup($A119, 'Idiosyncratic Volatility'!$BE$84:$BO$660, column())+0.2*vlookup($A119, Value!$AZ$3:$BJ$134, column())+0.2*vlookup($A119, Monthly_mean!$AZ$3:$BJ$134, column())+0.2*vlookup($A119, MaxDD!$AZ$3:$BJ$134, column())+0.2*vlookup($A119, 'CDaR Factor Calculation'!$AY$3:$BI$135, column())</f>
        <v>-0.01204639283</v>
      </c>
      <c r="K119" s="4">
        <f>0.2*vlookup($A119, 'Idiosyncratic Volatility'!$BE$84:$BO$660, column())+0.2*vlookup($A119, Value!$AZ$3:$BJ$134, column())+0.2*vlookup($A119, Monthly_mean!$AZ$3:$BJ$134, column())+0.2*vlookup($A119, MaxDD!$AZ$3:$BJ$134, column())+0.2*vlookup($A119, 'CDaR Factor Calculation'!$AY$3:$BI$135, column())</f>
        <v>0.02455687953</v>
      </c>
      <c r="L119" s="8"/>
      <c r="M119" s="2">
        <v>44834.0</v>
      </c>
      <c r="N119" s="7">
        <v>-0.0571</v>
      </c>
      <c r="O119" s="7">
        <v>-0.0401</v>
      </c>
      <c r="P119" s="7">
        <v>-0.0615</v>
      </c>
      <c r="Q119" s="7">
        <v>-0.0637</v>
      </c>
      <c r="R119" s="7">
        <v>-0.0396</v>
      </c>
      <c r="S119" s="7">
        <v>-0.0625</v>
      </c>
      <c r="T119" s="7">
        <v>-0.0772</v>
      </c>
      <c r="U119" s="7">
        <v>-0.0647</v>
      </c>
      <c r="V119" s="7">
        <v>-0.0498</v>
      </c>
      <c r="W119" s="7">
        <v>-0.0931</v>
      </c>
      <c r="X119" s="8"/>
      <c r="Z119" s="4">
        <f t="array" ref="Z119">SQRT(MMULT(MMULT(B119:K119,MMULT(TRANSPOSE(ER!B599:K634-ER!M634:V634),ER!B599:K634-ER!M634:V634)/3),TRANSPOSE(B119:K119)))</f>
        <v>0.003351277548</v>
      </c>
      <c r="AA119" s="8"/>
      <c r="AB119" s="2">
        <v>44834.0</v>
      </c>
      <c r="AC119" s="4">
        <f t="shared" ref="AC119:AL119" si="236">B119*0.01/$Z119</f>
        <v>-0.01681479675</v>
      </c>
      <c r="AD119" s="4">
        <f t="shared" si="236"/>
        <v>-0.04368123971</v>
      </c>
      <c r="AE119" s="4">
        <f t="shared" si="236"/>
        <v>-0.03442064348</v>
      </c>
      <c r="AF119" s="4">
        <f t="shared" si="236"/>
        <v>0.04245389572</v>
      </c>
      <c r="AG119" s="4">
        <f t="shared" si="236"/>
        <v>0.02431234741</v>
      </c>
      <c r="AH119" s="4">
        <f t="shared" si="236"/>
        <v>-0.03049180743</v>
      </c>
      <c r="AI119" s="4">
        <f t="shared" si="236"/>
        <v>0.0008286429973</v>
      </c>
      <c r="AJ119" s="4">
        <f t="shared" si="236"/>
        <v>0.0204831005</v>
      </c>
      <c r="AK119" s="4">
        <f t="shared" si="236"/>
        <v>-0.03594567342</v>
      </c>
      <c r="AL119" s="4">
        <f t="shared" si="236"/>
        <v>0.07327617356</v>
      </c>
      <c r="AM119" s="8"/>
      <c r="AN119" s="17">
        <f t="shared" ref="AN119:AW119" si="237">(AC118 * (1 + N119)) / (SUMPRODUCT($AC118:$AL118, $N119:$W119) + 1)</f>
        <v>-0.0293981682</v>
      </c>
      <c r="AO119" s="17">
        <f t="shared" si="237"/>
        <v>-0.01190719424</v>
      </c>
      <c r="AP119" s="17">
        <f t="shared" si="237"/>
        <v>0.008935825519</v>
      </c>
      <c r="AQ119" s="17">
        <f t="shared" si="237"/>
        <v>0.02463251631</v>
      </c>
      <c r="AR119" s="17">
        <f t="shared" si="237"/>
        <v>0.02540866973</v>
      </c>
      <c r="AS119" s="17">
        <f t="shared" si="237"/>
        <v>-0.03934241119</v>
      </c>
      <c r="AT119" s="17">
        <f t="shared" si="237"/>
        <v>0.02406515113</v>
      </c>
      <c r="AU119" s="17">
        <f t="shared" si="237"/>
        <v>0.01203403193</v>
      </c>
      <c r="AV119" s="17">
        <f t="shared" si="237"/>
        <v>-0.01897491221</v>
      </c>
      <c r="AW119" s="17">
        <f t="shared" si="237"/>
        <v>0.003887621848</v>
      </c>
      <c r="AX119" s="19"/>
      <c r="AY119" s="20">
        <f t="array" ref="AY119">SUM(ABS(AC119:AL119 - AN119:AW119))
</f>
        <v>0.233527081</v>
      </c>
      <c r="AZ119" s="19"/>
      <c r="BA119" s="2">
        <v>44834.0</v>
      </c>
      <c r="BB119" s="4">
        <f t="shared" si="7"/>
        <v>-0.0006584352735</v>
      </c>
      <c r="BC119" s="4">
        <f t="shared" si="8"/>
        <v>1.004440255</v>
      </c>
      <c r="BK119" s="4">
        <f t="shared" si="9"/>
        <v>1.028561732</v>
      </c>
      <c r="BL119" s="4">
        <f t="shared" si="4"/>
        <v>-0.02345165744</v>
      </c>
    </row>
    <row r="120">
      <c r="A120" s="2">
        <v>44865.0</v>
      </c>
      <c r="B120" s="4">
        <f>0.2*vlookup($A120, 'Idiosyncratic Volatility'!$BE$84:$BO$660, 2)+0.2*vlookup($A120, Value!$AZ$3:$BJ$134, 2)+0.2*vlookup($A120, Monthly_mean!$AZ$3:$BJ$134, 2)+0.2*vlookup($A120, MaxDD!$AZ$3:$BJ$134, 2)+0.2*vlookup($A120, 'CDaR Factor Calculation'!$AY$3:$BI$135, 2)</f>
        <v>-0.01691046766</v>
      </c>
      <c r="C120" s="4">
        <f>0.2*vlookup($A120, 'Idiosyncratic Volatility'!$BE$84:$BO$660, column())+0.2*vlookup($A120, Value!$AZ$3:$BJ$134, column())+0.2*vlookup($A120, Monthly_mean!$AZ$3:$BJ$134, column())+0.2*vlookup($A120, MaxDD!$AZ$3:$BJ$134, column())+0.2*vlookup($A120, 'CDaR Factor Calculation'!$AY$3:$BI$135, column())</f>
        <v>0.003870345825</v>
      </c>
      <c r="D120" s="4">
        <f>0.2*vlookup($A120, 'Idiosyncratic Volatility'!$BE$84:$BO$660, column())+0.2*vlookup($A120, Value!$AZ$3:$BJ$134, column())+0.2*vlookup($A120, Monthly_mean!$AZ$3:$BJ$134, column())+0.2*vlookup($A120, MaxDD!$AZ$3:$BJ$134, column())+0.2*vlookup($A120, 'CDaR Factor Calculation'!$AY$3:$BI$135, column())</f>
        <v>-0.01046965745</v>
      </c>
      <c r="E120" s="4">
        <f>0.2*vlookup($A120, 'Idiosyncratic Volatility'!$BE$84:$BO$660, column())+0.2*vlookup($A120, Value!$AZ$3:$BJ$134, column())+0.2*vlookup($A120, Monthly_mean!$AZ$3:$BJ$134, column())+0.2*vlookup($A120, MaxDD!$AZ$3:$BJ$134, column())+0.2*vlookup($A120, 'CDaR Factor Calculation'!$AY$3:$BI$135, column())</f>
        <v>0.007603388662</v>
      </c>
      <c r="F120" s="4">
        <f>0.2*vlookup($A120, 'Idiosyncratic Volatility'!$BE$84:$BO$660, column())+0.2*vlookup($A120, Value!$AZ$3:$BJ$134, column())+0.2*vlookup($A120, Monthly_mean!$AZ$3:$BJ$134, column())+0.2*vlookup($A120, MaxDD!$AZ$3:$BJ$134, column())+0.2*vlookup($A120, 'CDaR Factor Calculation'!$AY$3:$BI$135, column())</f>
        <v>0.01520921299</v>
      </c>
      <c r="G120" s="4">
        <f>0.2*vlookup($A120, 'Idiosyncratic Volatility'!$BE$84:$BO$660, column())+0.2*vlookup($A120, Value!$AZ$3:$BJ$134, column())+0.2*vlookup($A120, Monthly_mean!$AZ$3:$BJ$134, column())+0.2*vlookup($A120, MaxDD!$AZ$3:$BJ$134, column())+0.2*vlookup($A120, 'CDaR Factor Calculation'!$AY$3:$BI$135, column())</f>
        <v>-0.01370965061</v>
      </c>
      <c r="H120" s="4">
        <f>0.2*vlookup($A120, 'Idiosyncratic Volatility'!$BE$84:$BO$660, column())+0.2*vlookup($A120, Value!$AZ$3:$BJ$134, column())+0.2*vlookup($A120, Monthly_mean!$AZ$3:$BJ$134, column())+0.2*vlookup($A120, MaxDD!$AZ$3:$BJ$134, column())+0.2*vlookup($A120, 'CDaR Factor Calculation'!$AY$3:$BI$135, column())</f>
        <v>0.01996513259</v>
      </c>
      <c r="I120" s="4">
        <f>0.2*vlookup($A120, 'Idiosyncratic Volatility'!$BE$84:$BO$660, column())+0.2*vlookup($A120, Value!$AZ$3:$BJ$134, column())+0.2*vlookup($A120, Monthly_mean!$AZ$3:$BJ$134, column())+0.2*vlookup($A120, MaxDD!$AZ$3:$BJ$134, column())+0.2*vlookup($A120, 'CDaR Factor Calculation'!$AY$3:$BI$135, column())</f>
        <v>0.005155760671</v>
      </c>
      <c r="J120" s="4">
        <f>0.2*vlookup($A120, 'Idiosyncratic Volatility'!$BE$84:$BO$660, column())+0.2*vlookup($A120, Value!$AZ$3:$BJ$134, column())+0.2*vlookup($A120, Monthly_mean!$AZ$3:$BJ$134, column())+0.2*vlookup($A120, MaxDD!$AZ$3:$BJ$134, column())+0.2*vlookup($A120, 'CDaR Factor Calculation'!$AY$3:$BI$135, column())</f>
        <v>-0.00376503174</v>
      </c>
      <c r="K120" s="4">
        <f>0.2*vlookup($A120, 'Idiosyncratic Volatility'!$BE$84:$BO$660, column())+0.2*vlookup($A120, Value!$AZ$3:$BJ$134, column())+0.2*vlookup($A120, Monthly_mean!$AZ$3:$BJ$134, column())+0.2*vlookup($A120, MaxDD!$AZ$3:$BJ$134, column())+0.2*vlookup($A120, 'CDaR Factor Calculation'!$AY$3:$BI$135, column())</f>
        <v>-0.006949033085</v>
      </c>
      <c r="L120" s="8"/>
      <c r="M120" s="2">
        <v>44865.0</v>
      </c>
      <c r="N120" s="7">
        <v>0.0583</v>
      </c>
      <c r="O120" s="7">
        <v>0.0576</v>
      </c>
      <c r="P120" s="7">
        <v>0.0851</v>
      </c>
      <c r="Q120" s="7">
        <v>0.0839</v>
      </c>
      <c r="R120" s="7">
        <v>0.1033</v>
      </c>
      <c r="S120" s="7">
        <v>0.0573</v>
      </c>
      <c r="T120" s="7">
        <v>0.0494</v>
      </c>
      <c r="U120" s="7">
        <v>0.0862</v>
      </c>
      <c r="V120" s="7">
        <v>0.028</v>
      </c>
      <c r="W120" s="7">
        <v>0.0791</v>
      </c>
      <c r="X120" s="8"/>
      <c r="Z120" s="4">
        <f t="array" ref="Z120">SQRT(MMULT(MMULT(B120:K120,MMULT(TRANSPOSE(ER!B600:K635-ER!M635:V635),ER!B600:K635-ER!M635:V635)/3),TRANSPOSE(B120:K120)))</f>
        <v>0.003939722685</v>
      </c>
      <c r="AA120" s="8"/>
      <c r="AB120" s="2">
        <v>44865.0</v>
      </c>
      <c r="AC120" s="4">
        <f t="shared" ref="AC120:AL120" si="238">B120*0.01/$Z120</f>
        <v>-0.04292298979</v>
      </c>
      <c r="AD120" s="4">
        <f t="shared" si="238"/>
        <v>0.009823904204</v>
      </c>
      <c r="AE120" s="4">
        <f t="shared" si="238"/>
        <v>-0.02657460507</v>
      </c>
      <c r="AF120" s="4">
        <f t="shared" si="238"/>
        <v>0.01929929914</v>
      </c>
      <c r="AG120" s="4">
        <f t="shared" si="238"/>
        <v>0.0386047806</v>
      </c>
      <c r="AH120" s="4">
        <f t="shared" si="238"/>
        <v>-0.03479851681</v>
      </c>
      <c r="AI120" s="4">
        <f t="shared" si="238"/>
        <v>0.0506764922</v>
      </c>
      <c r="AJ120" s="4">
        <f t="shared" si="238"/>
        <v>0.01308660808</v>
      </c>
      <c r="AK120" s="4">
        <f t="shared" si="238"/>
        <v>-0.009556590758</v>
      </c>
      <c r="AL120" s="4">
        <f t="shared" si="238"/>
        <v>-0.01763838128</v>
      </c>
      <c r="AM120" s="8"/>
      <c r="AN120" s="17">
        <f t="shared" ref="AN120:AW120" si="239">(AC119 * (1 + N120)) / (SUMPRODUCT($AC119:$AL119, $N120:$W120) + 1)</f>
        <v>-0.01771543535</v>
      </c>
      <c r="AO120" s="17">
        <f t="shared" si="239"/>
        <v>-0.04599046585</v>
      </c>
      <c r="AP120" s="17">
        <f t="shared" si="239"/>
        <v>-0.03718263467</v>
      </c>
      <c r="AQ120" s="17">
        <f t="shared" si="239"/>
        <v>0.04580977684</v>
      </c>
      <c r="AR120" s="17">
        <f t="shared" si="239"/>
        <v>0.02670372963</v>
      </c>
      <c r="AS120" s="17">
        <f t="shared" si="239"/>
        <v>-0.03209466238</v>
      </c>
      <c r="AT120" s="17">
        <f t="shared" si="239"/>
        <v>0.0008656850858</v>
      </c>
      <c r="AU120" s="17">
        <f t="shared" si="239"/>
        <v>0.02214914189</v>
      </c>
      <c r="AV120" s="17">
        <f t="shared" si="239"/>
        <v>-0.03678672705</v>
      </c>
      <c r="AW120" s="17">
        <f t="shared" si="239"/>
        <v>0.07871833257</v>
      </c>
      <c r="AX120" s="19"/>
      <c r="AY120" s="20">
        <f t="array" ref="AY120">SUM(ABS(AC120:AL120 - AN120:AW120))
</f>
        <v>0.3152055283</v>
      </c>
      <c r="AZ120" s="19"/>
      <c r="BA120" s="2">
        <v>44865.0</v>
      </c>
      <c r="BB120" s="4">
        <f t="shared" si="7"/>
        <v>0.004496872655</v>
      </c>
      <c r="BC120" s="4">
        <f t="shared" si="8"/>
        <v>1.008957095</v>
      </c>
      <c r="BK120" s="4">
        <f t="shared" si="9"/>
        <v>1.028561732</v>
      </c>
      <c r="BL120" s="4">
        <f t="shared" si="4"/>
        <v>-0.0190602439</v>
      </c>
    </row>
    <row r="121">
      <c r="A121" s="2">
        <v>44895.0</v>
      </c>
      <c r="B121" s="4">
        <f>0.2*vlookup($A121, 'Idiosyncratic Volatility'!$BE$84:$BO$660, 2)+0.2*vlookup($A121, Value!$AZ$3:$BJ$134, 2)+0.2*vlookup($A121, Monthly_mean!$AZ$3:$BJ$134, 2)+0.2*vlookup($A121, MaxDD!$AZ$3:$BJ$134, 2)+0.2*vlookup($A121, 'CDaR Factor Calculation'!$AY$3:$BI$135, 2)</f>
        <v>-0.01840187153</v>
      </c>
      <c r="C121" s="4">
        <f>0.2*vlookup($A121, 'Idiosyncratic Volatility'!$BE$84:$BO$660, column())+0.2*vlookup($A121, Value!$AZ$3:$BJ$134, column())+0.2*vlookup($A121, Monthly_mean!$AZ$3:$BJ$134, column())+0.2*vlookup($A121, MaxDD!$AZ$3:$BJ$134, column())+0.2*vlookup($A121, 'CDaR Factor Calculation'!$AY$3:$BI$135, column())</f>
        <v>0.0008113765266</v>
      </c>
      <c r="D121" s="4">
        <f>0.2*vlookup($A121, 'Idiosyncratic Volatility'!$BE$84:$BO$660, column())+0.2*vlookup($A121, Value!$AZ$3:$BJ$134, column())+0.2*vlookup($A121, Monthly_mean!$AZ$3:$BJ$134, column())+0.2*vlookup($A121, MaxDD!$AZ$3:$BJ$134, column())+0.2*vlookup($A121, 'CDaR Factor Calculation'!$AY$3:$BI$135, column())</f>
        <v>-0.007989537105</v>
      </c>
      <c r="E121" s="4">
        <f>0.2*vlookup($A121, 'Idiosyncratic Volatility'!$BE$84:$BO$660, column())+0.2*vlookup($A121, Value!$AZ$3:$BJ$134, column())+0.2*vlookup($A121, Monthly_mean!$AZ$3:$BJ$134, column())+0.2*vlookup($A121, MaxDD!$AZ$3:$BJ$134, column())+0.2*vlookup($A121, 'CDaR Factor Calculation'!$AY$3:$BI$135, column())</f>
        <v>0.004681009414</v>
      </c>
      <c r="F121" s="4">
        <f>0.2*vlookup($A121, 'Idiosyncratic Volatility'!$BE$84:$BO$660, column())+0.2*vlookup($A121, Value!$AZ$3:$BJ$134, column())+0.2*vlookup($A121, Monthly_mean!$AZ$3:$BJ$134, column())+0.2*vlookup($A121, MaxDD!$AZ$3:$BJ$134, column())+0.2*vlookup($A121, 'CDaR Factor Calculation'!$AY$3:$BI$135, column())</f>
        <v>0.01553638143</v>
      </c>
      <c r="G121" s="4">
        <f>0.2*vlookup($A121, 'Idiosyncratic Volatility'!$BE$84:$BO$660, column())+0.2*vlookup($A121, Value!$AZ$3:$BJ$134, column())+0.2*vlookup($A121, Monthly_mean!$AZ$3:$BJ$134, column())+0.2*vlookup($A121, MaxDD!$AZ$3:$BJ$134, column())+0.2*vlookup($A121, 'CDaR Factor Calculation'!$AY$3:$BI$135, column())</f>
        <v>-0.003584214048</v>
      </c>
      <c r="H121" s="4">
        <f>0.2*vlookup($A121, 'Idiosyncratic Volatility'!$BE$84:$BO$660, column())+0.2*vlookup($A121, Value!$AZ$3:$BJ$134, column())+0.2*vlookup($A121, Monthly_mean!$AZ$3:$BJ$134, column())+0.2*vlookup($A121, MaxDD!$AZ$3:$BJ$134, column())+0.2*vlookup($A121, 'CDaR Factor Calculation'!$AY$3:$BI$135, column())</f>
        <v>-0.002941784311</v>
      </c>
      <c r="I121" s="4">
        <f>0.2*vlookup($A121, 'Idiosyncratic Volatility'!$BE$84:$BO$660, column())+0.2*vlookup($A121, Value!$AZ$3:$BJ$134, column())+0.2*vlookup($A121, Monthly_mean!$AZ$3:$BJ$134, column())+0.2*vlookup($A121, MaxDD!$AZ$3:$BJ$134, column())+0.2*vlookup($A121, 'CDaR Factor Calculation'!$AY$3:$BI$135, column())</f>
        <v>0.01246216252</v>
      </c>
      <c r="J121" s="4">
        <f>0.2*vlookup($A121, 'Idiosyncratic Volatility'!$BE$84:$BO$660, column())+0.2*vlookup($A121, Value!$AZ$3:$BJ$134, column())+0.2*vlookup($A121, Monthly_mean!$AZ$3:$BJ$134, column())+0.2*vlookup($A121, MaxDD!$AZ$3:$BJ$134, column())+0.2*vlookup($A121, 'CDaR Factor Calculation'!$AY$3:$BI$135, column())</f>
        <v>-0.01524727914</v>
      </c>
      <c r="K121" s="4">
        <f>0.2*vlookup($A121, 'Idiosyncratic Volatility'!$BE$84:$BO$660, column())+0.2*vlookup($A121, Value!$AZ$3:$BJ$134, column())+0.2*vlookup($A121, Monthly_mean!$AZ$3:$BJ$134, column())+0.2*vlookup($A121, MaxDD!$AZ$3:$BJ$134, column())+0.2*vlookup($A121, 'CDaR Factor Calculation'!$AY$3:$BI$135, column())</f>
        <v>0.01467375645</v>
      </c>
      <c r="L121" s="8"/>
      <c r="M121" s="2">
        <v>44895.0</v>
      </c>
      <c r="N121" s="7">
        <v>0.0711</v>
      </c>
      <c r="O121" s="7">
        <v>0.0541</v>
      </c>
      <c r="P121" s="7">
        <v>0.0732</v>
      </c>
      <c r="Q121" s="7">
        <v>0.094</v>
      </c>
      <c r="R121" s="7">
        <v>0.09</v>
      </c>
      <c r="S121" s="7">
        <v>0.0297</v>
      </c>
      <c r="T121" s="7">
        <v>0.1278</v>
      </c>
      <c r="U121" s="7">
        <v>0.0514</v>
      </c>
      <c r="V121" s="7">
        <v>0.0709</v>
      </c>
      <c r="W121" s="7">
        <v>0.0538</v>
      </c>
      <c r="X121" s="8"/>
      <c r="Z121" s="4">
        <f t="array" ref="Z121">SQRT(MMULT(MMULT(B121:K121,MMULT(TRANSPOSE(ER!B601:K636-ER!M636:V636),ER!B601:K636-ER!M636:V636)/3),TRANSPOSE(B121:K121)))</f>
        <v>0.003604969042</v>
      </c>
      <c r="AA121" s="8"/>
      <c r="AB121" s="2">
        <v>44895.0</v>
      </c>
      <c r="AC121" s="4">
        <f t="shared" ref="AC121:AL121" si="240">B121*0.01/$Z121</f>
        <v>-0.05104585176</v>
      </c>
      <c r="AD121" s="4">
        <f t="shared" si="240"/>
        <v>0.002250717044</v>
      </c>
      <c r="AE121" s="4">
        <f t="shared" si="240"/>
        <v>-0.02216256786</v>
      </c>
      <c r="AF121" s="4">
        <f t="shared" si="240"/>
        <v>0.01298488103</v>
      </c>
      <c r="AG121" s="4">
        <f t="shared" si="240"/>
        <v>0.04309712856</v>
      </c>
      <c r="AH121" s="4">
        <f t="shared" si="240"/>
        <v>-0.009942426707</v>
      </c>
      <c r="AI121" s="4">
        <f t="shared" si="240"/>
        <v>-0.008160359427</v>
      </c>
      <c r="AJ121" s="4">
        <f t="shared" si="240"/>
        <v>0.03456940234</v>
      </c>
      <c r="AK121" s="4">
        <f t="shared" si="240"/>
        <v>-0.04229517358</v>
      </c>
      <c r="AL121" s="4">
        <f t="shared" si="240"/>
        <v>0.04070425092</v>
      </c>
      <c r="AM121" s="8"/>
      <c r="AN121" s="17">
        <f t="shared" ref="AN121:AW121" si="241">(AC120 * (1 + N121)) / (SUMPRODUCT($AC120:$AL120, $N121:$W121) + 1)</f>
        <v>-0.04573188493</v>
      </c>
      <c r="AO121" s="17">
        <f t="shared" si="241"/>
        <v>0.01030065994</v>
      </c>
      <c r="AP121" s="17">
        <f t="shared" si="241"/>
        <v>-0.02836916812</v>
      </c>
      <c r="AQ121" s="17">
        <f t="shared" si="241"/>
        <v>0.02100187056</v>
      </c>
      <c r="AR121" s="17">
        <f t="shared" si="241"/>
        <v>0.04185686568</v>
      </c>
      <c r="AS121" s="17">
        <f t="shared" si="241"/>
        <v>-0.03564269747</v>
      </c>
      <c r="AT121" s="17">
        <f t="shared" si="241"/>
        <v>0.05685095358</v>
      </c>
      <c r="AU121" s="17">
        <f t="shared" si="241"/>
        <v>0.01368655625</v>
      </c>
      <c r="AV121" s="17">
        <f t="shared" si="241"/>
        <v>-0.01018007611</v>
      </c>
      <c r="AW121" s="17">
        <f t="shared" si="241"/>
        <v>-0.01848911136</v>
      </c>
      <c r="AX121" s="19"/>
      <c r="AY121" s="20">
        <f t="array" ref="AY121">SUM(ABS(AC121:AL121 - AN121:AW121))
</f>
        <v>0.231730652</v>
      </c>
      <c r="AZ121" s="19"/>
      <c r="BA121" s="2">
        <v>44895.0</v>
      </c>
      <c r="BB121" s="4">
        <f t="shared" si="7"/>
        <v>0.005312036136</v>
      </c>
      <c r="BC121" s="4">
        <f t="shared" si="8"/>
        <v>1.014316711</v>
      </c>
      <c r="BK121" s="4">
        <f t="shared" si="9"/>
        <v>1.028561732</v>
      </c>
      <c r="BL121" s="4">
        <f t="shared" si="4"/>
        <v>-0.01384945647</v>
      </c>
    </row>
    <row r="122">
      <c r="A122" s="2">
        <v>44926.0</v>
      </c>
      <c r="B122" s="4">
        <f>0.2*vlookup($A122, 'Idiosyncratic Volatility'!$BE$84:$BO$660, 2)+0.2*vlookup($A122, Value!$AZ$3:$BJ$134, 2)+0.2*vlookup($A122, Monthly_mean!$AZ$3:$BJ$134, 2)+0.2*vlookup($A122, MaxDD!$AZ$3:$BJ$134, 2)+0.2*vlookup($A122, 'CDaR Factor Calculation'!$AY$3:$BI$135, 2)</f>
        <v>-0.009553748178</v>
      </c>
      <c r="C122" s="4">
        <f>0.2*vlookup($A122, 'Idiosyncratic Volatility'!$BE$84:$BO$660, column())+0.2*vlookup($A122, Value!$AZ$3:$BJ$134, column())+0.2*vlookup($A122, Monthly_mean!$AZ$3:$BJ$134, column())+0.2*vlookup($A122, MaxDD!$AZ$3:$BJ$134, column())+0.2*vlookup($A122, 'CDaR Factor Calculation'!$AY$3:$BI$135, column())</f>
        <v>0.004036809198</v>
      </c>
      <c r="D122" s="4">
        <f>0.2*vlookup($A122, 'Idiosyncratic Volatility'!$BE$84:$BO$660, column())+0.2*vlookup($A122, Value!$AZ$3:$BJ$134, column())+0.2*vlookup($A122, Monthly_mean!$AZ$3:$BJ$134, column())+0.2*vlookup($A122, MaxDD!$AZ$3:$BJ$134, column())+0.2*vlookup($A122, 'CDaR Factor Calculation'!$AY$3:$BI$135, column())</f>
        <v>0.0007652487368</v>
      </c>
      <c r="E122" s="4">
        <f>0.2*vlookup($A122, 'Idiosyncratic Volatility'!$BE$84:$BO$660, column())+0.2*vlookup($A122, Value!$AZ$3:$BJ$134, column())+0.2*vlookup($A122, Monthly_mean!$AZ$3:$BJ$134, column())+0.2*vlookup($A122, MaxDD!$AZ$3:$BJ$134, column())+0.2*vlookup($A122, 'CDaR Factor Calculation'!$AY$3:$BI$135, column())</f>
        <v>0.01104097583</v>
      </c>
      <c r="F122" s="4">
        <f>0.2*vlookup($A122, 'Idiosyncratic Volatility'!$BE$84:$BO$660, column())+0.2*vlookup($A122, Value!$AZ$3:$BJ$134, column())+0.2*vlookup($A122, Monthly_mean!$AZ$3:$BJ$134, column())+0.2*vlookup($A122, MaxDD!$AZ$3:$BJ$134, column())+0.2*vlookup($A122, 'CDaR Factor Calculation'!$AY$3:$BI$135, column())</f>
        <v>0.008119505011</v>
      </c>
      <c r="G122" s="4">
        <f>0.2*vlookup($A122, 'Idiosyncratic Volatility'!$BE$84:$BO$660, column())+0.2*vlookup($A122, Value!$AZ$3:$BJ$134, column())+0.2*vlookup($A122, Monthly_mean!$AZ$3:$BJ$134, column())+0.2*vlookup($A122, MaxDD!$AZ$3:$BJ$134, column())+0.2*vlookup($A122, 'CDaR Factor Calculation'!$AY$3:$BI$135, column())</f>
        <v>-0.008589135383</v>
      </c>
      <c r="H122" s="4">
        <f>0.2*vlookup($A122, 'Idiosyncratic Volatility'!$BE$84:$BO$660, column())+0.2*vlookup($A122, Value!$AZ$3:$BJ$134, column())+0.2*vlookup($A122, Monthly_mean!$AZ$3:$BJ$134, column())+0.2*vlookup($A122, MaxDD!$AZ$3:$BJ$134, column())+0.2*vlookup($A122, 'CDaR Factor Calculation'!$AY$3:$BI$135, column())</f>
        <v>0.01261444471</v>
      </c>
      <c r="I122" s="4">
        <f>0.2*vlookup($A122, 'Idiosyncratic Volatility'!$BE$84:$BO$660, column())+0.2*vlookup($A122, Value!$AZ$3:$BJ$134, column())+0.2*vlookup($A122, Monthly_mean!$AZ$3:$BJ$134, column())+0.2*vlookup($A122, MaxDD!$AZ$3:$BJ$134, column())+0.2*vlookup($A122, 'CDaR Factor Calculation'!$AY$3:$BI$135, column())</f>
        <v>-0.004934884075</v>
      </c>
      <c r="J122" s="4">
        <f>0.2*vlookup($A122, 'Idiosyncratic Volatility'!$BE$84:$BO$660, column())+0.2*vlookup($A122, Value!$AZ$3:$BJ$134, column())+0.2*vlookup($A122, Monthly_mean!$AZ$3:$BJ$134, column())+0.2*vlookup($A122, MaxDD!$AZ$3:$BJ$134, column())+0.2*vlookup($A122, 'CDaR Factor Calculation'!$AY$3:$BI$135, column())</f>
        <v>-0.02332695267</v>
      </c>
      <c r="K122" s="4">
        <f>0.2*vlookup($A122, 'Idiosyncratic Volatility'!$BE$84:$BO$660, column())+0.2*vlookup($A122, Value!$AZ$3:$BJ$134, column())+0.2*vlookup($A122, Monthly_mean!$AZ$3:$BJ$134, column())+0.2*vlookup($A122, MaxDD!$AZ$3:$BJ$134, column())+0.2*vlookup($A122, 'CDaR Factor Calculation'!$AY$3:$BI$135, column())</f>
        <v>0.009827736618</v>
      </c>
      <c r="L122" s="8"/>
      <c r="M122" s="2">
        <v>44926.0</v>
      </c>
      <c r="N122" s="7">
        <v>-0.0324</v>
      </c>
      <c r="O122" s="7">
        <v>-0.0498</v>
      </c>
      <c r="P122" s="7">
        <v>-0.0369</v>
      </c>
      <c r="Q122" s="7">
        <v>-0.0357</v>
      </c>
      <c r="R122" s="7">
        <v>-0.0355</v>
      </c>
      <c r="S122" s="7">
        <v>0.0027</v>
      </c>
      <c r="T122" s="7">
        <v>-0.059</v>
      </c>
      <c r="U122" s="7">
        <v>-0.0121</v>
      </c>
      <c r="V122" s="7">
        <v>-0.0139</v>
      </c>
      <c r="W122" s="7">
        <v>-0.0592</v>
      </c>
      <c r="X122" s="8"/>
      <c r="Z122" s="4">
        <f t="array" ref="Z122">SQRT(MMULT(MMULT(B122:K122,MMULT(TRANSPOSE(ER!B602:K637-ER!M637:V637),ER!B602:K637-ER!M637:V637)/3),TRANSPOSE(B122:K122)))</f>
        <v>0.004471385739</v>
      </c>
      <c r="AA122" s="8"/>
      <c r="AB122" s="2">
        <v>44926.0</v>
      </c>
      <c r="AC122" s="4">
        <f t="shared" ref="AC122:AL122" si="242">B122*0.01/$Z122</f>
        <v>-0.02136641465</v>
      </c>
      <c r="AD122" s="4">
        <f t="shared" si="242"/>
        <v>0.009028094273</v>
      </c>
      <c r="AE122" s="4">
        <f t="shared" si="242"/>
        <v>0.001711435294</v>
      </c>
      <c r="AF122" s="4">
        <f t="shared" si="242"/>
        <v>0.02469251475</v>
      </c>
      <c r="AG122" s="4">
        <f t="shared" si="242"/>
        <v>0.01815881135</v>
      </c>
      <c r="AH122" s="4">
        <f t="shared" si="242"/>
        <v>-0.01920911298</v>
      </c>
      <c r="AI122" s="4">
        <f t="shared" si="242"/>
        <v>0.02821148845</v>
      </c>
      <c r="AJ122" s="4">
        <f t="shared" si="242"/>
        <v>-0.01103658768</v>
      </c>
      <c r="AK122" s="4">
        <f t="shared" si="242"/>
        <v>-0.05216940348</v>
      </c>
      <c r="AL122" s="4">
        <f t="shared" si="242"/>
        <v>0.02197917422</v>
      </c>
      <c r="AM122" s="8"/>
      <c r="AN122" s="17">
        <f t="shared" ref="AN122:AW122" si="243">(AC121 * (1 + N122)) / (SUMPRODUCT($AC121:$AL121, $N122:$W122) + 1)</f>
        <v>-0.04946217136</v>
      </c>
      <c r="AO122" s="17">
        <f t="shared" si="243"/>
        <v>0.002141671162</v>
      </c>
      <c r="AP122" s="17">
        <f t="shared" si="243"/>
        <v>-0.02137510833</v>
      </c>
      <c r="AQ122" s="17">
        <f t="shared" si="243"/>
        <v>0.01253911845</v>
      </c>
      <c r="AR122" s="17">
        <f t="shared" si="243"/>
        <v>0.04162626363</v>
      </c>
      <c r="AS122" s="17">
        <f t="shared" si="243"/>
        <v>-0.009983441471</v>
      </c>
      <c r="AT122" s="17">
        <f t="shared" si="243"/>
        <v>-0.007689812922</v>
      </c>
      <c r="AU122" s="17">
        <f t="shared" si="243"/>
        <v>0.03419965459</v>
      </c>
      <c r="AV122" s="17">
        <f t="shared" si="243"/>
        <v>-0.04176655293</v>
      </c>
      <c r="AW122" s="17">
        <f t="shared" si="243"/>
        <v>0.03834899074</v>
      </c>
      <c r="AX122" s="19"/>
      <c r="AY122" s="20">
        <f t="array" ref="AY122">SUM(ABS(AC122:AL122 - AN122:AW122))
</f>
        <v>0.2108254542</v>
      </c>
      <c r="AZ122" s="19"/>
      <c r="BA122" s="2">
        <v>44926.0</v>
      </c>
      <c r="BB122" s="4">
        <f t="shared" si="7"/>
        <v>-0.00141937153</v>
      </c>
      <c r="BC122" s="4">
        <f t="shared" si="8"/>
        <v>1.012877019</v>
      </c>
      <c r="BK122" s="4">
        <f t="shared" si="9"/>
        <v>1.028561732</v>
      </c>
      <c r="BL122" s="4">
        <f t="shared" si="4"/>
        <v>-0.01524917048</v>
      </c>
    </row>
    <row r="123">
      <c r="A123" s="2">
        <v>44957.0</v>
      </c>
      <c r="B123" s="4">
        <f>0.2*vlookup($A123, 'Idiosyncratic Volatility'!$BE$84:$BO$660, 2)+0.2*vlookup($A123, Value!$AZ$3:$BJ$134, 2)+0.2*vlookup($A123, Monthly_mean!$AZ$3:$BJ$134, 2)+0.2*vlookup($A123, MaxDD!$AZ$3:$BJ$134, 2)+0.2*vlookup($A123, 'CDaR Factor Calculation'!$AY$3:$BI$135, 2)</f>
        <v>-0.02444218529</v>
      </c>
      <c r="C123" s="4">
        <f>0.2*vlookup($A123, 'Idiosyncratic Volatility'!$BE$84:$BO$660, column())+0.2*vlookup($A123, Value!$AZ$3:$BJ$134, column())+0.2*vlookup($A123, Monthly_mean!$AZ$3:$BJ$134, column())+0.2*vlookup($A123, MaxDD!$AZ$3:$BJ$134, column())+0.2*vlookup($A123, 'CDaR Factor Calculation'!$AY$3:$BI$135, column())</f>
        <v>-0.01350679233</v>
      </c>
      <c r="D123" s="4">
        <f>0.2*vlookup($A123, 'Idiosyncratic Volatility'!$BE$84:$BO$660, column())+0.2*vlookup($A123, Value!$AZ$3:$BJ$134, column())+0.2*vlookup($A123, Monthly_mean!$AZ$3:$BJ$134, column())+0.2*vlookup($A123, MaxDD!$AZ$3:$BJ$134, column())+0.2*vlookup($A123, 'CDaR Factor Calculation'!$AY$3:$BI$135, column())</f>
        <v>-0.00009261673402</v>
      </c>
      <c r="E123" s="4">
        <f>0.2*vlookup($A123, 'Idiosyncratic Volatility'!$BE$84:$BO$660, column())+0.2*vlookup($A123, Value!$AZ$3:$BJ$134, column())+0.2*vlookup($A123, Monthly_mean!$AZ$3:$BJ$134, column())+0.2*vlookup($A123, MaxDD!$AZ$3:$BJ$134, column())+0.2*vlookup($A123, 'CDaR Factor Calculation'!$AY$3:$BI$135, column())</f>
        <v>0.01613603741</v>
      </c>
      <c r="F123" s="4">
        <f>0.2*vlookup($A123, 'Idiosyncratic Volatility'!$BE$84:$BO$660, column())+0.2*vlookup($A123, Value!$AZ$3:$BJ$134, column())+0.2*vlookup($A123, Monthly_mean!$AZ$3:$BJ$134, column())+0.2*vlookup($A123, MaxDD!$AZ$3:$BJ$134, column())+0.2*vlookup($A123, 'CDaR Factor Calculation'!$AY$3:$BI$135, column())</f>
        <v>0.01338264474</v>
      </c>
      <c r="G123" s="4">
        <f>0.2*vlookup($A123, 'Idiosyncratic Volatility'!$BE$84:$BO$660, column())+0.2*vlookup($A123, Value!$AZ$3:$BJ$134, column())+0.2*vlookup($A123, Monthly_mean!$AZ$3:$BJ$134, column())+0.2*vlookup($A123, MaxDD!$AZ$3:$BJ$134, column())+0.2*vlookup($A123, 'CDaR Factor Calculation'!$AY$3:$BI$135, column())</f>
        <v>-0.01708512108</v>
      </c>
      <c r="H123" s="4">
        <f>0.2*vlookup($A123, 'Idiosyncratic Volatility'!$BE$84:$BO$660, column())+0.2*vlookup($A123, Value!$AZ$3:$BJ$134, column())+0.2*vlookup($A123, Monthly_mean!$AZ$3:$BJ$134, column())+0.2*vlookup($A123, MaxDD!$AZ$3:$BJ$134, column())+0.2*vlookup($A123, 'CDaR Factor Calculation'!$AY$3:$BI$135, column())</f>
        <v>0.01348560169</v>
      </c>
      <c r="I123" s="4">
        <f>0.2*vlookup($A123, 'Idiosyncratic Volatility'!$BE$84:$BO$660, column())+0.2*vlookup($A123, Value!$AZ$3:$BJ$134, column())+0.2*vlookup($A123, Monthly_mean!$AZ$3:$BJ$134, column())+0.2*vlookup($A123, MaxDD!$AZ$3:$BJ$134, column())+0.2*vlookup($A123, 'CDaR Factor Calculation'!$AY$3:$BI$135, column())</f>
        <v>-0.001584150997</v>
      </c>
      <c r="J123" s="4">
        <f>0.2*vlookup($A123, 'Idiosyncratic Volatility'!$BE$84:$BO$660, column())+0.2*vlookup($A123, Value!$AZ$3:$BJ$134, column())+0.2*vlookup($A123, Monthly_mean!$AZ$3:$BJ$134, column())+0.2*vlookup($A123, MaxDD!$AZ$3:$BJ$134, column())+0.2*vlookup($A123, 'CDaR Factor Calculation'!$AY$3:$BI$135, column())</f>
        <v>0.01201588888</v>
      </c>
      <c r="K123" s="4">
        <f>0.2*vlookup($A123, 'Idiosyncratic Volatility'!$BE$84:$BO$660, column())+0.2*vlookup($A123, Value!$AZ$3:$BJ$134, column())+0.2*vlookup($A123, Monthly_mean!$AZ$3:$BJ$134, column())+0.2*vlookup($A123, MaxDD!$AZ$3:$BJ$134, column())+0.2*vlookup($A123, 'CDaR Factor Calculation'!$AY$3:$BI$135, column())</f>
        <v>0.00169069351</v>
      </c>
      <c r="L123" s="8"/>
      <c r="M123" s="2">
        <v>44957.0</v>
      </c>
      <c r="N123" s="7">
        <v>0.0654</v>
      </c>
      <c r="O123" s="7">
        <v>0.0735</v>
      </c>
      <c r="P123" s="7">
        <v>0.0932</v>
      </c>
      <c r="Q123" s="7">
        <v>0.1046</v>
      </c>
      <c r="R123" s="7">
        <v>0.1114</v>
      </c>
      <c r="S123" s="7">
        <v>0.0621</v>
      </c>
      <c r="T123" s="7">
        <v>0.1276</v>
      </c>
      <c r="U123" s="7">
        <v>0.0929</v>
      </c>
      <c r="V123" s="7">
        <v>0.0407</v>
      </c>
      <c r="W123" s="7">
        <v>0.0655</v>
      </c>
      <c r="X123" s="8"/>
      <c r="Z123" s="4">
        <f t="array" ref="Z123">SQRT(MMULT(MMULT(B123:K123,MMULT(TRANSPOSE(ER!B603:K638-ER!M638:V638),ER!B603:K638-ER!M638:V638)/3),TRANSPOSE(B123:K123)))</f>
        <v>0.004909683813</v>
      </c>
      <c r="AA123" s="8"/>
      <c r="AB123" s="2">
        <v>44957.0</v>
      </c>
      <c r="AC123" s="4">
        <f t="shared" ref="AC123:AL123" si="244">B123*0.01/$Z123</f>
        <v>-0.04978362401</v>
      </c>
      <c r="AD123" s="4">
        <f t="shared" si="244"/>
        <v>-0.02751051359</v>
      </c>
      <c r="AE123" s="4">
        <f t="shared" si="244"/>
        <v>-0.000188640934</v>
      </c>
      <c r="AF123" s="4">
        <f t="shared" si="244"/>
        <v>0.03286573641</v>
      </c>
      <c r="AG123" s="4">
        <f t="shared" si="244"/>
        <v>0.02725765091</v>
      </c>
      <c r="AH123" s="4">
        <f t="shared" si="244"/>
        <v>-0.03479882153</v>
      </c>
      <c r="AI123" s="4">
        <f t="shared" si="244"/>
        <v>0.02746735269</v>
      </c>
      <c r="AJ123" s="4">
        <f t="shared" si="244"/>
        <v>-0.003226584558</v>
      </c>
      <c r="AK123" s="4">
        <f t="shared" si="244"/>
        <v>0.02447385481</v>
      </c>
      <c r="AL123" s="4">
        <f t="shared" si="244"/>
        <v>0.003443589392</v>
      </c>
      <c r="AM123" s="8"/>
      <c r="AN123" s="17">
        <f t="shared" ref="AN123:AW123" si="245">(AC122 * (1 + N123)) / (SUMPRODUCT($AC122:$AL122, $N123:$W123) + 1)</f>
        <v>-0.02265662642</v>
      </c>
      <c r="AO123" s="17">
        <f t="shared" si="245"/>
        <v>0.009646039435</v>
      </c>
      <c r="AP123" s="17">
        <f t="shared" si="245"/>
        <v>0.001862134326</v>
      </c>
      <c r="AQ123" s="17">
        <f t="shared" si="245"/>
        <v>0.02714696354</v>
      </c>
      <c r="AR123" s="17">
        <f t="shared" si="245"/>
        <v>0.02008670531</v>
      </c>
      <c r="AS123" s="17">
        <f t="shared" si="245"/>
        <v>-0.02030596431</v>
      </c>
      <c r="AT123" s="17">
        <f t="shared" si="245"/>
        <v>0.03166153501</v>
      </c>
      <c r="AU123" s="17">
        <f t="shared" si="245"/>
        <v>-0.01200510997</v>
      </c>
      <c r="AV123" s="17">
        <f t="shared" si="245"/>
        <v>-0.05403713616</v>
      </c>
      <c r="AW123" s="17">
        <f t="shared" si="245"/>
        <v>0.02330857507</v>
      </c>
      <c r="AX123" s="19"/>
      <c r="AY123" s="20">
        <f t="array" ref="AY123">SUM(ABS(AC123:AL123 - AN123:AW123))
</f>
        <v>0.2050655859</v>
      </c>
      <c r="AZ123" s="19"/>
      <c r="BA123" s="2">
        <v>44957.0</v>
      </c>
      <c r="BB123" s="4">
        <f t="shared" si="7"/>
        <v>0.004729378013</v>
      </c>
      <c r="BC123" s="4">
        <f t="shared" si="8"/>
        <v>1.017667297</v>
      </c>
      <c r="BK123" s="4">
        <f t="shared" si="9"/>
        <v>1.028561732</v>
      </c>
      <c r="BL123" s="4">
        <f t="shared" si="4"/>
        <v>-0.01059191156</v>
      </c>
    </row>
    <row r="124">
      <c r="A124" s="2">
        <v>44985.0</v>
      </c>
      <c r="B124" s="4">
        <f>0.2*vlookup($A124, 'Idiosyncratic Volatility'!$BE$84:$BO$660, 2)+0.2*vlookup($A124, Value!$AZ$3:$BJ$134, 2)+0.2*vlookup($A124, Monthly_mean!$AZ$3:$BJ$134, 2)+0.2*vlookup($A124, MaxDD!$AZ$3:$BJ$134, 2)+0.2*vlookup($A124, 'CDaR Factor Calculation'!$AY$3:$BI$135, 2)</f>
        <v>-0.0008605157505</v>
      </c>
      <c r="C124" s="4">
        <f>0.2*vlookup($A124, 'Idiosyncratic Volatility'!$BE$84:$BO$660, column())+0.2*vlookup($A124, Value!$AZ$3:$BJ$134, column())+0.2*vlookup($A124, Monthly_mean!$AZ$3:$BJ$134, column())+0.2*vlookup($A124, MaxDD!$AZ$3:$BJ$134, column())+0.2*vlookup($A124, 'CDaR Factor Calculation'!$AY$3:$BI$135, column())</f>
        <v>0.001086601789</v>
      </c>
      <c r="D124" s="4">
        <f>0.2*vlookup($A124, 'Idiosyncratic Volatility'!$BE$84:$BO$660, column())+0.2*vlookup($A124, Value!$AZ$3:$BJ$134, column())+0.2*vlookup($A124, Monthly_mean!$AZ$3:$BJ$134, column())+0.2*vlookup($A124, MaxDD!$AZ$3:$BJ$134, column())+0.2*vlookup($A124, 'CDaR Factor Calculation'!$AY$3:$BI$135, column())</f>
        <v>-0.005564057017</v>
      </c>
      <c r="E124" s="4">
        <f>0.2*vlookup($A124, 'Idiosyncratic Volatility'!$BE$84:$BO$660, column())+0.2*vlookup($A124, Value!$AZ$3:$BJ$134, column())+0.2*vlookup($A124, Monthly_mean!$AZ$3:$BJ$134, column())+0.2*vlookup($A124, MaxDD!$AZ$3:$BJ$134, column())+0.2*vlookup($A124, 'CDaR Factor Calculation'!$AY$3:$BI$135, column())</f>
        <v>0.008144002607</v>
      </c>
      <c r="F124" s="4">
        <f>0.2*vlookup($A124, 'Idiosyncratic Volatility'!$BE$84:$BO$660, column())+0.2*vlookup($A124, Value!$AZ$3:$BJ$134, column())+0.2*vlookup($A124, Monthly_mean!$AZ$3:$BJ$134, column())+0.2*vlookup($A124, MaxDD!$AZ$3:$BJ$134, column())+0.2*vlookup($A124, 'CDaR Factor Calculation'!$AY$3:$BI$135, column())</f>
        <v>0.01149332831</v>
      </c>
      <c r="G124" s="4">
        <f>0.2*vlookup($A124, 'Idiosyncratic Volatility'!$BE$84:$BO$660, column())+0.2*vlookup($A124, Value!$AZ$3:$BJ$134, column())+0.2*vlookup($A124, Monthly_mean!$AZ$3:$BJ$134, column())+0.2*vlookup($A124, MaxDD!$AZ$3:$BJ$134, column())+0.2*vlookup($A124, 'CDaR Factor Calculation'!$AY$3:$BI$135, column())</f>
        <v>-0.0178712343</v>
      </c>
      <c r="H124" s="4">
        <f>0.2*vlookup($A124, 'Idiosyncratic Volatility'!$BE$84:$BO$660, column())+0.2*vlookup($A124, Value!$AZ$3:$BJ$134, column())+0.2*vlookup($A124, Monthly_mean!$AZ$3:$BJ$134, column())+0.2*vlookup($A124, MaxDD!$AZ$3:$BJ$134, column())+0.2*vlookup($A124, 'CDaR Factor Calculation'!$AY$3:$BI$135, column())</f>
        <v>0.01185311004</v>
      </c>
      <c r="I124" s="4">
        <f>0.2*vlookup($A124, 'Idiosyncratic Volatility'!$BE$84:$BO$660, column())+0.2*vlookup($A124, Value!$AZ$3:$BJ$134, column())+0.2*vlookup($A124, Monthly_mean!$AZ$3:$BJ$134, column())+0.2*vlookup($A124, MaxDD!$AZ$3:$BJ$134, column())+0.2*vlookup($A124, 'CDaR Factor Calculation'!$AY$3:$BI$135, column())</f>
        <v>-0.00394498578</v>
      </c>
      <c r="J124" s="4">
        <f>0.2*vlookup($A124, 'Idiosyncratic Volatility'!$BE$84:$BO$660, column())+0.2*vlookup($A124, Value!$AZ$3:$BJ$134, column())+0.2*vlookup($A124, Monthly_mean!$AZ$3:$BJ$134, column())+0.2*vlookup($A124, MaxDD!$AZ$3:$BJ$134, column())+0.2*vlookup($A124, 'CDaR Factor Calculation'!$AY$3:$BI$135, column())</f>
        <v>-0.01722492658</v>
      </c>
      <c r="K124" s="4">
        <f>0.2*vlookup($A124, 'Idiosyncratic Volatility'!$BE$84:$BO$660, column())+0.2*vlookup($A124, Value!$AZ$3:$BJ$134, column())+0.2*vlookup($A124, Monthly_mean!$AZ$3:$BJ$134, column())+0.2*vlookup($A124, MaxDD!$AZ$3:$BJ$134, column())+0.2*vlookup($A124, 'CDaR Factor Calculation'!$AY$3:$BI$135, column())</f>
        <v>0.01288867688</v>
      </c>
      <c r="L124" s="8"/>
      <c r="M124" s="2">
        <v>44985.0</v>
      </c>
      <c r="N124" s="7">
        <v>-0.0237</v>
      </c>
      <c r="O124" s="7">
        <v>-0.0243</v>
      </c>
      <c r="P124" s="7">
        <v>0.0229</v>
      </c>
      <c r="Q124" s="7">
        <v>0.0047</v>
      </c>
      <c r="R124" s="7">
        <v>0.0302</v>
      </c>
      <c r="S124" s="7">
        <v>-0.0384</v>
      </c>
      <c r="T124" s="7">
        <v>-0.009</v>
      </c>
      <c r="U124" s="7">
        <v>0.0515</v>
      </c>
      <c r="V124" s="7">
        <v>0.0194</v>
      </c>
      <c r="W124" s="7">
        <v>-0.0244</v>
      </c>
      <c r="X124" s="8"/>
      <c r="Z124" s="4">
        <f t="array" ref="Z124">SQRT(MMULT(MMULT(B124:K124,MMULT(TRANSPOSE(ER!B604:K639-ER!M639:V639),ER!B604:K639-ER!M639:V639)/3),TRANSPOSE(B124:K124)))</f>
        <v>0.00456244234</v>
      </c>
      <c r="AA124" s="8"/>
      <c r="AB124" s="2">
        <v>44985.0</v>
      </c>
      <c r="AC124" s="4">
        <f t="shared" ref="AC124:AL124" si="246">B124*0.01/$Z124</f>
        <v>-0.001886085755</v>
      </c>
      <c r="AD124" s="4">
        <f t="shared" si="246"/>
        <v>0.002381623061</v>
      </c>
      <c r="AE124" s="4">
        <f t="shared" si="246"/>
        <v>-0.01219534759</v>
      </c>
      <c r="AF124" s="4">
        <f t="shared" si="246"/>
        <v>0.01785009432</v>
      </c>
      <c r="AG124" s="4">
        <f t="shared" si="246"/>
        <v>0.02519117494</v>
      </c>
      <c r="AH124" s="4">
        <f t="shared" si="246"/>
        <v>-0.03917032363</v>
      </c>
      <c r="AI124" s="4">
        <f t="shared" si="246"/>
        <v>0.02597974759</v>
      </c>
      <c r="AJ124" s="4">
        <f t="shared" si="246"/>
        <v>-0.008646653452</v>
      </c>
      <c r="AK124" s="4">
        <f t="shared" si="246"/>
        <v>-0.03775374086</v>
      </c>
      <c r="AL124" s="4">
        <f t="shared" si="246"/>
        <v>0.02824951182</v>
      </c>
      <c r="AM124" s="8"/>
      <c r="AN124" s="17">
        <f t="shared" ref="AN124:AW124" si="247">(AC123 * (1 + N124)) / (SUMPRODUCT($AC123:$AL123, $N124:$W124) + 1)</f>
        <v>-0.04840358509</v>
      </c>
      <c r="AO124" s="17">
        <f t="shared" si="247"/>
        <v>-0.02673146346</v>
      </c>
      <c r="AP124" s="17">
        <f t="shared" si="247"/>
        <v>-0.0001921661322</v>
      </c>
      <c r="AQ124" s="17">
        <f t="shared" si="247"/>
        <v>0.03288421677</v>
      </c>
      <c r="AR124" s="17">
        <f t="shared" si="247"/>
        <v>0.0279651854</v>
      </c>
      <c r="AS124" s="17">
        <f t="shared" si="247"/>
        <v>-0.03332473646</v>
      </c>
      <c r="AT124" s="17">
        <f t="shared" si="247"/>
        <v>0.02710804456</v>
      </c>
      <c r="AU124" s="17">
        <f t="shared" si="247"/>
        <v>-0.003378781131</v>
      </c>
      <c r="AV124" s="17">
        <f t="shared" si="247"/>
        <v>0.02484590045</v>
      </c>
      <c r="AW124" s="17">
        <f t="shared" si="247"/>
        <v>0.003345729959</v>
      </c>
      <c r="AX124" s="19"/>
      <c r="AY124" s="20">
        <f t="array" ref="AY124">SUM(ABS(AC124:AL124 - AN124:AW124))
</f>
        <v>0.2051870798</v>
      </c>
      <c r="AZ124" s="19"/>
      <c r="BA124" s="2">
        <v>44985.0</v>
      </c>
      <c r="BB124" s="4">
        <f t="shared" si="7"/>
        <v>0.00413537618</v>
      </c>
      <c r="BC124" s="4">
        <f t="shared" si="8"/>
        <v>1.021875734</v>
      </c>
      <c r="BK124" s="4">
        <f t="shared" si="9"/>
        <v>1.028561732</v>
      </c>
      <c r="BL124" s="4">
        <f t="shared" si="4"/>
        <v>-0.006500336914</v>
      </c>
    </row>
    <row r="125">
      <c r="A125" s="2">
        <v>45016.0</v>
      </c>
      <c r="B125" s="4">
        <f>0.2*vlookup($A125, 'Idiosyncratic Volatility'!$BE$84:$BO$660, 2)+0.2*vlookup($A125, Value!$AZ$3:$BJ$134, 2)+0.2*vlookup($A125, Monthly_mean!$AZ$3:$BJ$134, 2)+0.2*vlookup($A125, MaxDD!$AZ$3:$BJ$134, 2)+0.2*vlookup($A125, 'CDaR Factor Calculation'!$AY$3:$BI$135, 2)</f>
        <v>-0.01245638671</v>
      </c>
      <c r="C125" s="4">
        <f>0.2*vlookup($A125, 'Idiosyncratic Volatility'!$BE$84:$BO$660, column())+0.2*vlookup($A125, Value!$AZ$3:$BJ$134, column())+0.2*vlookup($A125, Monthly_mean!$AZ$3:$BJ$134, column())+0.2*vlookup($A125, MaxDD!$AZ$3:$BJ$134, column())+0.2*vlookup($A125, 'CDaR Factor Calculation'!$AY$3:$BI$135, column())</f>
        <v>-0.005042338646</v>
      </c>
      <c r="D125" s="4">
        <f>0.2*vlookup($A125, 'Idiosyncratic Volatility'!$BE$84:$BO$660, column())+0.2*vlookup($A125, Value!$AZ$3:$BJ$134, column())+0.2*vlookup($A125, Monthly_mean!$AZ$3:$BJ$134, column())+0.2*vlookup($A125, MaxDD!$AZ$3:$BJ$134, column())+0.2*vlookup($A125, 'CDaR Factor Calculation'!$AY$3:$BI$135, column())</f>
        <v>-0.006530392677</v>
      </c>
      <c r="E125" s="4">
        <f>0.2*vlookup($A125, 'Idiosyncratic Volatility'!$BE$84:$BO$660, column())+0.2*vlookup($A125, Value!$AZ$3:$BJ$134, column())+0.2*vlookup($A125, Monthly_mean!$AZ$3:$BJ$134, column())+0.2*vlookup($A125, MaxDD!$AZ$3:$BJ$134, column())+0.2*vlookup($A125, 'CDaR Factor Calculation'!$AY$3:$BI$135, column())</f>
        <v>0.003657748113</v>
      </c>
      <c r="F125" s="4">
        <f>0.2*vlookup($A125, 'Idiosyncratic Volatility'!$BE$84:$BO$660, column())+0.2*vlookup($A125, Value!$AZ$3:$BJ$134, column())+0.2*vlookup($A125, Monthly_mean!$AZ$3:$BJ$134, column())+0.2*vlookup($A125, MaxDD!$AZ$3:$BJ$134, column())+0.2*vlookup($A125, 'CDaR Factor Calculation'!$AY$3:$BI$135, column())</f>
        <v>0.02819662546</v>
      </c>
      <c r="G125" s="4">
        <f>0.2*vlookup($A125, 'Idiosyncratic Volatility'!$BE$84:$BO$660, column())+0.2*vlookup($A125, Value!$AZ$3:$BJ$134, column())+0.2*vlookup($A125, Monthly_mean!$AZ$3:$BJ$134, column())+0.2*vlookup($A125, MaxDD!$AZ$3:$BJ$134, column())+0.2*vlookup($A125, 'CDaR Factor Calculation'!$AY$3:$BI$135, column())</f>
        <v>-0.01301813847</v>
      </c>
      <c r="H125" s="4">
        <f>0.2*vlookup($A125, 'Idiosyncratic Volatility'!$BE$84:$BO$660, column())+0.2*vlookup($A125, Value!$AZ$3:$BJ$134, column())+0.2*vlookup($A125, Monthly_mean!$AZ$3:$BJ$134, column())+0.2*vlookup($A125, MaxDD!$AZ$3:$BJ$134, column())+0.2*vlookup($A125, 'CDaR Factor Calculation'!$AY$3:$BI$135, column())</f>
        <v>-0.00576049784</v>
      </c>
      <c r="I125" s="4">
        <f>0.2*vlookup($A125, 'Idiosyncratic Volatility'!$BE$84:$BO$660, column())+0.2*vlookup($A125, Value!$AZ$3:$BJ$134, column())+0.2*vlookup($A125, Monthly_mean!$AZ$3:$BJ$134, column())+0.2*vlookup($A125, MaxDD!$AZ$3:$BJ$134, column())+0.2*vlookup($A125, 'CDaR Factor Calculation'!$AY$3:$BI$135, column())</f>
        <v>0.01745039047</v>
      </c>
      <c r="J125" s="4">
        <f>0.2*vlookup($A125, 'Idiosyncratic Volatility'!$BE$84:$BO$660, column())+0.2*vlookup($A125, Value!$AZ$3:$BJ$134, column())+0.2*vlookup($A125, Monthly_mean!$AZ$3:$BJ$134, column())+0.2*vlookup($A125, MaxDD!$AZ$3:$BJ$134, column())+0.2*vlookup($A125, 'CDaR Factor Calculation'!$AY$3:$BI$135, column())</f>
        <v>0.0009320746085</v>
      </c>
      <c r="K125" s="4">
        <f>0.2*vlookup($A125, 'Idiosyncratic Volatility'!$BE$84:$BO$660, column())+0.2*vlookup($A125, Value!$AZ$3:$BJ$134, column())+0.2*vlookup($A125, Monthly_mean!$AZ$3:$BJ$134, column())+0.2*vlookup($A125, MaxDD!$AZ$3:$BJ$134, column())+0.2*vlookup($A125, 'CDaR Factor Calculation'!$AY$3:$BI$135, column())</f>
        <v>-0.007429084301</v>
      </c>
      <c r="L125" s="8"/>
      <c r="M125" s="2">
        <v>45016.0</v>
      </c>
      <c r="N125" s="7">
        <v>7.0E-4</v>
      </c>
      <c r="O125" s="7">
        <v>-0.0053</v>
      </c>
      <c r="P125" s="7">
        <v>0.0068</v>
      </c>
      <c r="Q125" s="7">
        <v>0.0151</v>
      </c>
      <c r="R125" s="7">
        <v>-0.0163</v>
      </c>
      <c r="S125" s="7">
        <v>0.0396</v>
      </c>
      <c r="T125" s="7">
        <v>0.0259</v>
      </c>
      <c r="U125" s="7">
        <v>-0.0113</v>
      </c>
      <c r="V125" s="7">
        <v>-0.027</v>
      </c>
      <c r="W125" s="7">
        <v>0.035</v>
      </c>
      <c r="X125" s="8"/>
      <c r="Z125" s="4">
        <f t="array" ref="Z125">SQRT(MMULT(MMULT(B125:K125,MMULT(TRANSPOSE(ER!B605:K640-ER!M640:V640),ER!B605:K640-ER!M640:V640)/3),TRANSPOSE(B125:K125)))</f>
        <v>0.005855495387</v>
      </c>
      <c r="AA125" s="8"/>
      <c r="AB125" s="2">
        <v>45016.0</v>
      </c>
      <c r="AC125" s="4">
        <f t="shared" ref="AC125:AL125" si="248">B125*0.01/$Z125</f>
        <v>-0.02127298527</v>
      </c>
      <c r="AD125" s="4">
        <f t="shared" si="248"/>
        <v>-0.008611293003</v>
      </c>
      <c r="AE125" s="4">
        <f t="shared" si="248"/>
        <v>-0.01115258786</v>
      </c>
      <c r="AF125" s="4">
        <f t="shared" si="248"/>
        <v>0.006246692844</v>
      </c>
      <c r="AG125" s="4">
        <f t="shared" si="248"/>
        <v>0.04815412462</v>
      </c>
      <c r="AH125" s="4">
        <f t="shared" si="248"/>
        <v>-0.02223234349</v>
      </c>
      <c r="AI125" s="4">
        <f t="shared" si="248"/>
        <v>-0.009837763433</v>
      </c>
      <c r="AJ125" s="4">
        <f t="shared" si="248"/>
        <v>0.02980173207</v>
      </c>
      <c r="AK125" s="4">
        <f t="shared" si="248"/>
        <v>0.001591794625</v>
      </c>
      <c r="AL125" s="4">
        <f t="shared" si="248"/>
        <v>-0.01268737111</v>
      </c>
      <c r="AM125" s="8"/>
      <c r="AN125" s="17">
        <f t="shared" ref="AN125:AW125" si="249">(AC124 * (1 + N125)) / (SUMPRODUCT($AC124:$AL124, $N125:$W125) + 1)</f>
        <v>-0.00188554014</v>
      </c>
      <c r="AO125" s="17">
        <f t="shared" si="249"/>
        <v>0.002366658483</v>
      </c>
      <c r="AP125" s="17">
        <f t="shared" si="249"/>
        <v>-0.01226613774</v>
      </c>
      <c r="AQ125" s="17">
        <f t="shared" si="249"/>
        <v>0.01810171781</v>
      </c>
      <c r="AR125" s="17">
        <f t="shared" si="249"/>
        <v>0.02475606091</v>
      </c>
      <c r="AS125" s="17">
        <f t="shared" si="249"/>
        <v>-0.04068121151</v>
      </c>
      <c r="AT125" s="17">
        <f t="shared" si="249"/>
        <v>0.02662627447</v>
      </c>
      <c r="AU125" s="17">
        <f t="shared" si="249"/>
        <v>-0.008540494843</v>
      </c>
      <c r="AV125" s="17">
        <f t="shared" si="249"/>
        <v>-0.03669807452</v>
      </c>
      <c r="AW125" s="17">
        <f t="shared" si="249"/>
        <v>0.02920934002</v>
      </c>
      <c r="AX125" s="19"/>
      <c r="AY125" s="20">
        <f t="array" ref="AY125">SUM(ABS(AC125:AL125 - AN125:AW125))
</f>
        <v>0.2401737483</v>
      </c>
      <c r="AZ125" s="19"/>
      <c r="BA125" s="2">
        <v>45016.0</v>
      </c>
      <c r="BB125" s="4">
        <f t="shared" si="7"/>
        <v>0.0009895707946</v>
      </c>
      <c r="BC125" s="4">
        <f t="shared" si="8"/>
        <v>1.022886953</v>
      </c>
      <c r="BK125" s="4">
        <f t="shared" si="9"/>
        <v>1.028561732</v>
      </c>
      <c r="BL125" s="4">
        <f t="shared" si="4"/>
        <v>-0.005517198663</v>
      </c>
    </row>
    <row r="126">
      <c r="A126" s="2">
        <v>45046.0</v>
      </c>
      <c r="B126" s="4">
        <f>0.2*vlookup($A126, 'Idiosyncratic Volatility'!$BE$84:$BO$660, 2)+0.2*vlookup($A126, Value!$AZ$3:$BJ$134, 2)+0.2*vlookup($A126, Monthly_mean!$AZ$3:$BJ$134, 2)+0.2*vlookup($A126, MaxDD!$AZ$3:$BJ$134, 2)+0.2*vlookup($A126, 'CDaR Factor Calculation'!$AY$3:$BI$135, 2)</f>
        <v>-0.009579627004</v>
      </c>
      <c r="C126" s="4">
        <f>0.2*vlookup($A126, 'Idiosyncratic Volatility'!$BE$84:$BO$660, column())+0.2*vlookup($A126, Value!$AZ$3:$BJ$134, column())+0.2*vlookup($A126, Monthly_mean!$AZ$3:$BJ$134, column())+0.2*vlookup($A126, MaxDD!$AZ$3:$BJ$134, column())+0.2*vlookup($A126, 'CDaR Factor Calculation'!$AY$3:$BI$135, column())</f>
        <v>-0.01523216928</v>
      </c>
      <c r="D126" s="4">
        <f>0.2*vlookup($A126, 'Idiosyncratic Volatility'!$BE$84:$BO$660, column())+0.2*vlookup($A126, Value!$AZ$3:$BJ$134, column())+0.2*vlookup($A126, Monthly_mean!$AZ$3:$BJ$134, column())+0.2*vlookup($A126, MaxDD!$AZ$3:$BJ$134, column())+0.2*vlookup($A126, 'CDaR Factor Calculation'!$AY$3:$BI$135, column())</f>
        <v>-0.008836986426</v>
      </c>
      <c r="E126" s="4">
        <f>0.2*vlookup($A126, 'Idiosyncratic Volatility'!$BE$84:$BO$660, column())+0.2*vlookup($A126, Value!$AZ$3:$BJ$134, column())+0.2*vlookup($A126, Monthly_mean!$AZ$3:$BJ$134, column())+0.2*vlookup($A126, MaxDD!$AZ$3:$BJ$134, column())+0.2*vlookup($A126, 'CDaR Factor Calculation'!$AY$3:$BI$135, column())</f>
        <v>0.00817897596</v>
      </c>
      <c r="F126" s="4">
        <f>0.2*vlookup($A126, 'Idiosyncratic Volatility'!$BE$84:$BO$660, column())+0.2*vlookup($A126, Value!$AZ$3:$BJ$134, column())+0.2*vlookup($A126, Monthly_mean!$AZ$3:$BJ$134, column())+0.2*vlookup($A126, MaxDD!$AZ$3:$BJ$134, column())+0.2*vlookup($A126, 'CDaR Factor Calculation'!$AY$3:$BI$135, column())</f>
        <v>0.003067635116</v>
      </c>
      <c r="G126" s="4">
        <f>0.2*vlookup($A126, 'Idiosyncratic Volatility'!$BE$84:$BO$660, column())+0.2*vlookup($A126, Value!$AZ$3:$BJ$134, column())+0.2*vlookup($A126, Monthly_mean!$AZ$3:$BJ$134, column())+0.2*vlookup($A126, MaxDD!$AZ$3:$BJ$134, column())+0.2*vlookup($A126, 'CDaR Factor Calculation'!$AY$3:$BI$135, column())</f>
        <v>0.005319196818</v>
      </c>
      <c r="H126" s="4">
        <f>0.2*vlookup($A126, 'Idiosyncratic Volatility'!$BE$84:$BO$660, column())+0.2*vlookup($A126, Value!$AZ$3:$BJ$134, column())+0.2*vlookup($A126, Monthly_mean!$AZ$3:$BJ$134, column())+0.2*vlookup($A126, MaxDD!$AZ$3:$BJ$134, column())+0.2*vlookup($A126, 'CDaR Factor Calculation'!$AY$3:$BI$135, column())</f>
        <v>0.03062990442</v>
      </c>
      <c r="I126" s="4">
        <f>0.2*vlookup($A126, 'Idiosyncratic Volatility'!$BE$84:$BO$660, column())+0.2*vlookup($A126, Value!$AZ$3:$BJ$134, column())+0.2*vlookup($A126, Monthly_mean!$AZ$3:$BJ$134, column())+0.2*vlookup($A126, MaxDD!$AZ$3:$BJ$134, column())+0.2*vlookup($A126, 'CDaR Factor Calculation'!$AY$3:$BI$135, column())</f>
        <v>0.006385209301</v>
      </c>
      <c r="J126" s="4">
        <f>0.2*vlookup($A126, 'Idiosyncratic Volatility'!$BE$84:$BO$660, column())+0.2*vlookup($A126, Value!$AZ$3:$BJ$134, column())+0.2*vlookup($A126, Monthly_mean!$AZ$3:$BJ$134, column())+0.2*vlookup($A126, MaxDD!$AZ$3:$BJ$134, column())+0.2*vlookup($A126, 'CDaR Factor Calculation'!$AY$3:$BI$135, column())</f>
        <v>-0.01729866297</v>
      </c>
      <c r="K126" s="4">
        <f>0.2*vlookup($A126, 'Idiosyncratic Volatility'!$BE$84:$BO$660, column())+0.2*vlookup($A126, Value!$AZ$3:$BJ$134, column())+0.2*vlookup($A126, Monthly_mean!$AZ$3:$BJ$134, column())+0.2*vlookup($A126, MaxDD!$AZ$3:$BJ$134, column())+0.2*vlookup($A126, 'CDaR Factor Calculation'!$AY$3:$BI$135, column())</f>
        <v>-0.002633475936</v>
      </c>
      <c r="L126" s="8"/>
      <c r="M126" s="2">
        <v>45046.0</v>
      </c>
      <c r="N126" s="7">
        <v>0.0155</v>
      </c>
      <c r="O126" s="7">
        <v>0.032</v>
      </c>
      <c r="P126" s="7">
        <v>0.0299</v>
      </c>
      <c r="Q126" s="7">
        <v>0.0177</v>
      </c>
      <c r="R126" s="7">
        <v>0.0283</v>
      </c>
      <c r="S126" s="7">
        <v>0.0037</v>
      </c>
      <c r="T126" s="7">
        <v>-0.0285</v>
      </c>
      <c r="U126" s="7">
        <v>0.012</v>
      </c>
      <c r="V126" s="7">
        <v>0.036</v>
      </c>
      <c r="W126" s="7">
        <v>0.0124</v>
      </c>
      <c r="X126" s="8"/>
      <c r="Z126" s="4">
        <f t="array" ref="Z126">SQRT(MMULT(MMULT(B126:K126,MMULT(TRANSPOSE(ER!B606:K641-ER!M641:V641),ER!B606:K641-ER!M641:V641)/3),TRANSPOSE(B126:K126)))</f>
        <v>0.004709050792</v>
      </c>
      <c r="AA126" s="8"/>
      <c r="AB126" s="2">
        <v>45046.0</v>
      </c>
      <c r="AC126" s="4">
        <f t="shared" ref="AC126:AL126" si="250">B126*0.01/$Z126</f>
        <v>-0.02034301057</v>
      </c>
      <c r="AD126" s="4">
        <f t="shared" si="250"/>
        <v>-0.03234658098</v>
      </c>
      <c r="AE126" s="4">
        <f t="shared" si="250"/>
        <v>-0.01876596116</v>
      </c>
      <c r="AF126" s="4">
        <f t="shared" si="250"/>
        <v>0.01736862974</v>
      </c>
      <c r="AG126" s="4">
        <f t="shared" si="250"/>
        <v>0.006514338562</v>
      </c>
      <c r="AH126" s="4">
        <f t="shared" si="250"/>
        <v>0.01129568793</v>
      </c>
      <c r="AI126" s="4">
        <f t="shared" si="250"/>
        <v>0.0650447527</v>
      </c>
      <c r="AJ126" s="4">
        <f t="shared" si="250"/>
        <v>0.01355944029</v>
      </c>
      <c r="AK126" s="4">
        <f t="shared" si="250"/>
        <v>-0.03673492544</v>
      </c>
      <c r="AL126" s="4">
        <f t="shared" si="250"/>
        <v>-0.005592371058</v>
      </c>
      <c r="AM126" s="8"/>
      <c r="AN126" s="17">
        <f t="shared" ref="AN126:AW126" si="251">(AC125 * (1 + N126)) / (SUMPRODUCT($AC125:$AL125, $N126:$W126) + 1)</f>
        <v>-0.02158134471</v>
      </c>
      <c r="AO126" s="17">
        <f t="shared" si="251"/>
        <v>-0.008878062507</v>
      </c>
      <c r="AP126" s="17">
        <f t="shared" si="251"/>
        <v>-0.01147468695</v>
      </c>
      <c r="AQ126" s="17">
        <f t="shared" si="251"/>
        <v>0.006350969994</v>
      </c>
      <c r="AR126" s="17">
        <f t="shared" si="251"/>
        <v>0.0494678987</v>
      </c>
      <c r="AS126" s="17">
        <f t="shared" si="251"/>
        <v>-0.02229252705</v>
      </c>
      <c r="AT126" s="17">
        <f t="shared" si="251"/>
        <v>-0.009547931937</v>
      </c>
      <c r="AU126" s="17">
        <f t="shared" si="251"/>
        <v>0.03012951585</v>
      </c>
      <c r="AV126" s="17">
        <f t="shared" si="251"/>
        <v>0.001647467758</v>
      </c>
      <c r="AW126" s="17">
        <f t="shared" si="251"/>
        <v>-0.0128319871</v>
      </c>
      <c r="AX126" s="19"/>
      <c r="AY126" s="20">
        <f t="array" ref="AY126">SUM(ABS(AC126:AL126 - AN126:AW126))
</f>
        <v>0.2563423311</v>
      </c>
      <c r="AZ126" s="19"/>
      <c r="BA126" s="2">
        <v>45046.0</v>
      </c>
      <c r="BB126" s="4">
        <f t="shared" si="7"/>
        <v>0.0009902917419</v>
      </c>
      <c r="BC126" s="4">
        <f t="shared" si="8"/>
        <v>1.023899909</v>
      </c>
      <c r="BK126" s="4">
        <f t="shared" si="9"/>
        <v>1.028561732</v>
      </c>
      <c r="BL126" s="4">
        <f t="shared" si="4"/>
        <v>-0.004532370558</v>
      </c>
    </row>
    <row r="127">
      <c r="A127" s="2">
        <v>45077.0</v>
      </c>
      <c r="B127" s="4">
        <f>0.2*vlookup($A127, 'Idiosyncratic Volatility'!$BE$84:$BO$660, 2)+0.2*vlookup($A127, Value!$AZ$3:$BJ$134, 2)+0.2*vlookup($A127, Monthly_mean!$AZ$3:$BJ$134, 2)+0.2*vlookup($A127, MaxDD!$AZ$3:$BJ$134, 2)+0.2*vlookup($A127, 'CDaR Factor Calculation'!$AY$3:$BI$135, 2)</f>
        <v>-0.007985713635</v>
      </c>
      <c r="C127" s="4">
        <f>0.2*vlookup($A127, 'Idiosyncratic Volatility'!$BE$84:$BO$660, column())+0.2*vlookup($A127, Value!$AZ$3:$BJ$134, column())+0.2*vlookup($A127, Monthly_mean!$AZ$3:$BJ$134, column())+0.2*vlookup($A127, MaxDD!$AZ$3:$BJ$134, column())+0.2*vlookup($A127, 'CDaR Factor Calculation'!$AY$3:$BI$135, column())</f>
        <v>0.01575245242</v>
      </c>
      <c r="D127" s="4">
        <f>0.2*vlookup($A127, 'Idiosyncratic Volatility'!$BE$84:$BO$660, column())+0.2*vlookup($A127, Value!$AZ$3:$BJ$134, column())+0.2*vlookup($A127, Monthly_mean!$AZ$3:$BJ$134, column())+0.2*vlookup($A127, MaxDD!$AZ$3:$BJ$134, column())+0.2*vlookup($A127, 'CDaR Factor Calculation'!$AY$3:$BI$135, column())</f>
        <v>0.0101827309</v>
      </c>
      <c r="E127" s="4">
        <f>0.2*vlookup($A127, 'Idiosyncratic Volatility'!$BE$84:$BO$660, column())+0.2*vlookup($A127, Value!$AZ$3:$BJ$134, column())+0.2*vlookup($A127, Monthly_mean!$AZ$3:$BJ$134, column())+0.2*vlookup($A127, MaxDD!$AZ$3:$BJ$134, column())+0.2*vlookup($A127, 'CDaR Factor Calculation'!$AY$3:$BI$135, column())</f>
        <v>0.003195422758</v>
      </c>
      <c r="F127" s="4">
        <f>0.2*vlookup($A127, 'Idiosyncratic Volatility'!$BE$84:$BO$660, column())+0.2*vlookup($A127, Value!$AZ$3:$BJ$134, column())+0.2*vlookup($A127, Monthly_mean!$AZ$3:$BJ$134, column())+0.2*vlookup($A127, MaxDD!$AZ$3:$BJ$134, column())+0.2*vlookup($A127, 'CDaR Factor Calculation'!$AY$3:$BI$135, column())</f>
        <v>0.02927036084</v>
      </c>
      <c r="G127" s="4">
        <f>0.2*vlookup($A127, 'Idiosyncratic Volatility'!$BE$84:$BO$660, column())+0.2*vlookup($A127, Value!$AZ$3:$BJ$134, column())+0.2*vlookup($A127, Monthly_mean!$AZ$3:$BJ$134, column())+0.2*vlookup($A127, MaxDD!$AZ$3:$BJ$134, column())+0.2*vlookup($A127, 'CDaR Factor Calculation'!$AY$3:$BI$135, column())</f>
        <v>-0.0270231589</v>
      </c>
      <c r="H127" s="4">
        <f>0.2*vlookup($A127, 'Idiosyncratic Volatility'!$BE$84:$BO$660, column())+0.2*vlookup($A127, Value!$AZ$3:$BJ$134, column())+0.2*vlookup($A127, Monthly_mean!$AZ$3:$BJ$134, column())+0.2*vlookup($A127, MaxDD!$AZ$3:$BJ$134, column())+0.2*vlookup($A127, 'CDaR Factor Calculation'!$AY$3:$BI$135, column())</f>
        <v>-0.009080130455</v>
      </c>
      <c r="I127" s="4">
        <f>0.2*vlookup($A127, 'Idiosyncratic Volatility'!$BE$84:$BO$660, column())+0.2*vlookup($A127, Value!$AZ$3:$BJ$134, column())+0.2*vlookup($A127, Monthly_mean!$AZ$3:$BJ$134, column())+0.2*vlookup($A127, MaxDD!$AZ$3:$BJ$134, column())+0.2*vlookup($A127, 'CDaR Factor Calculation'!$AY$3:$BI$135, column())</f>
        <v>0.00161296812</v>
      </c>
      <c r="J127" s="4">
        <f>0.2*vlookup($A127, 'Idiosyncratic Volatility'!$BE$84:$BO$660, column())+0.2*vlookup($A127, Value!$AZ$3:$BJ$134, column())+0.2*vlookup($A127, Monthly_mean!$AZ$3:$BJ$134, column())+0.2*vlookup($A127, MaxDD!$AZ$3:$BJ$134, column())+0.2*vlookup($A127, 'CDaR Factor Calculation'!$AY$3:$BI$135, column())</f>
        <v>0.002292833169</v>
      </c>
      <c r="K127" s="4">
        <f>0.2*vlookup($A127, 'Idiosyncratic Volatility'!$BE$84:$BO$660, column())+0.2*vlookup($A127, Value!$AZ$3:$BJ$134, column())+0.2*vlookup($A127, Monthly_mean!$AZ$3:$BJ$134, column())+0.2*vlookup($A127, MaxDD!$AZ$3:$BJ$134, column())+0.2*vlookup($A127, 'CDaR Factor Calculation'!$AY$3:$BI$135, column())</f>
        <v>-0.01821776502</v>
      </c>
      <c r="L127" s="8"/>
      <c r="M127" s="2">
        <v>45077.0</v>
      </c>
      <c r="N127" s="7">
        <v>-0.0275</v>
      </c>
      <c r="O127" s="7">
        <v>-0.0526</v>
      </c>
      <c r="P127" s="7">
        <v>-0.0418</v>
      </c>
      <c r="Q127" s="7">
        <v>-0.0225</v>
      </c>
      <c r="R127" s="7">
        <v>-0.0343</v>
      </c>
      <c r="S127" s="7">
        <v>0.0186</v>
      </c>
      <c r="T127" s="7">
        <v>0.043</v>
      </c>
      <c r="U127" s="7">
        <v>-0.0232</v>
      </c>
      <c r="V127" s="7">
        <v>-0.0525</v>
      </c>
      <c r="W127" s="7">
        <v>0.006</v>
      </c>
      <c r="X127" s="8"/>
      <c r="Z127" s="4">
        <f t="array" ref="Z127">SQRT(MMULT(MMULT(B127:K127,MMULT(TRANSPOSE(ER!B607:K642-ER!M642:V642),ER!B607:K642-ER!M642:V642)/3),TRANSPOSE(B127:K127)))</f>
        <v>0.006183017826</v>
      </c>
      <c r="AA127" s="8"/>
      <c r="AB127" s="2">
        <v>45077.0</v>
      </c>
      <c r="AC127" s="4">
        <f t="shared" ref="AC127:AL127" si="252">B127*0.01/$Z127</f>
        <v>-0.01291555978</v>
      </c>
      <c r="AD127" s="4">
        <f t="shared" si="252"/>
        <v>0.02547696427</v>
      </c>
      <c r="AE127" s="4">
        <f t="shared" si="252"/>
        <v>0.01646886874</v>
      </c>
      <c r="AF127" s="4">
        <f t="shared" si="252"/>
        <v>0.005168063312</v>
      </c>
      <c r="AG127" s="4">
        <f t="shared" si="252"/>
        <v>0.04733992634</v>
      </c>
      <c r="AH127" s="4">
        <f t="shared" si="252"/>
        <v>-0.04370545203</v>
      </c>
      <c r="AI127" s="4">
        <f t="shared" si="252"/>
        <v>-0.01468559644</v>
      </c>
      <c r="AJ127" s="4">
        <f t="shared" si="252"/>
        <v>0.00260870689</v>
      </c>
      <c r="AK127" s="4">
        <f t="shared" si="252"/>
        <v>0.003708275205</v>
      </c>
      <c r="AL127" s="4">
        <f t="shared" si="252"/>
        <v>-0.02946419619</v>
      </c>
      <c r="AM127" s="8"/>
      <c r="AN127" s="17">
        <f t="shared" ref="AN127:AW127" si="253">(AC126 * (1 + N127)) / (SUMPRODUCT($AC126:$AL126, $N127:$W127) + 1)</f>
        <v>-0.01964569411</v>
      </c>
      <c r="AO127" s="17">
        <f t="shared" si="253"/>
        <v>-0.0304315663</v>
      </c>
      <c r="AP127" s="17">
        <f t="shared" si="253"/>
        <v>-0.01785621977</v>
      </c>
      <c r="AQ127" s="17">
        <f t="shared" si="253"/>
        <v>0.0168595068</v>
      </c>
      <c r="AR127" s="17">
        <f t="shared" si="253"/>
        <v>0.006247051701</v>
      </c>
      <c r="AS127" s="17">
        <f t="shared" si="253"/>
        <v>0.01142559696</v>
      </c>
      <c r="AT127" s="17">
        <f t="shared" si="253"/>
        <v>0.06736884755</v>
      </c>
      <c r="AU127" s="17">
        <f t="shared" si="253"/>
        <v>0.01315254986</v>
      </c>
      <c r="AV127" s="17">
        <f t="shared" si="253"/>
        <v>-0.0345637555</v>
      </c>
      <c r="AW127" s="17">
        <f t="shared" si="253"/>
        <v>-0.005586714822</v>
      </c>
      <c r="AX127" s="19"/>
      <c r="AY127" s="20">
        <f t="array" ref="AY127">SUM(ABS(AC127:AL127 - AN127:AW127))
</f>
        <v>0.3596269196</v>
      </c>
      <c r="AZ127" s="19"/>
      <c r="BA127" s="2">
        <v>45077.0</v>
      </c>
      <c r="BB127" s="4">
        <f t="shared" si="7"/>
        <v>0.007018518652</v>
      </c>
      <c r="BC127" s="4">
        <f t="shared" si="8"/>
        <v>1.03108617</v>
      </c>
      <c r="BK127" s="4">
        <f t="shared" si="9"/>
        <v>1.03108617</v>
      </c>
      <c r="BL127" s="4">
        <f t="shared" si="4"/>
        <v>0</v>
      </c>
    </row>
    <row r="128">
      <c r="A128" s="2">
        <v>45107.0</v>
      </c>
      <c r="B128" s="4">
        <f>0.2*vlookup($A128, 'Idiosyncratic Volatility'!$BE$84:$BO$660, 2)+0.2*vlookup($A128, Value!$AZ$3:$BJ$134, 2)+0.2*vlookup($A128, Monthly_mean!$AZ$3:$BJ$134, 2)+0.2*vlookup($A128, MaxDD!$AZ$3:$BJ$134, 2)+0.2*vlookup($A128, 'CDaR Factor Calculation'!$AY$3:$BI$135, 2)</f>
        <v>0.01068393551</v>
      </c>
      <c r="C128" s="4">
        <f>0.2*vlookup($A128, 'Idiosyncratic Volatility'!$BE$84:$BO$660, column())+0.2*vlookup($A128, Value!$AZ$3:$BJ$134, column())+0.2*vlookup($A128, Monthly_mean!$AZ$3:$BJ$134, column())+0.2*vlookup($A128, MaxDD!$AZ$3:$BJ$134, column())+0.2*vlookup($A128, 'CDaR Factor Calculation'!$AY$3:$BI$135, column())</f>
        <v>0.00131215411</v>
      </c>
      <c r="D128" s="4">
        <f>0.2*vlookup($A128, 'Idiosyncratic Volatility'!$BE$84:$BO$660, column())+0.2*vlookup($A128, Value!$AZ$3:$BJ$134, column())+0.2*vlookup($A128, Monthly_mean!$AZ$3:$BJ$134, column())+0.2*vlookup($A128, MaxDD!$AZ$3:$BJ$134, column())+0.2*vlookup($A128, 'CDaR Factor Calculation'!$AY$3:$BI$135, column())</f>
        <v>-0.00547464287</v>
      </c>
      <c r="E128" s="4">
        <f>0.2*vlookup($A128, 'Idiosyncratic Volatility'!$BE$84:$BO$660, column())+0.2*vlookup($A128, Value!$AZ$3:$BJ$134, column())+0.2*vlookup($A128, Monthly_mean!$AZ$3:$BJ$134, column())+0.2*vlookup($A128, MaxDD!$AZ$3:$BJ$134, column())+0.2*vlookup($A128, 'CDaR Factor Calculation'!$AY$3:$BI$135, column())</f>
        <v>0.009911970695</v>
      </c>
      <c r="F128" s="4">
        <f>0.2*vlookup($A128, 'Idiosyncratic Volatility'!$BE$84:$BO$660, column())+0.2*vlookup($A128, Value!$AZ$3:$BJ$134, column())+0.2*vlookup($A128, Monthly_mean!$AZ$3:$BJ$134, column())+0.2*vlookup($A128, MaxDD!$AZ$3:$BJ$134, column())+0.2*vlookup($A128, 'CDaR Factor Calculation'!$AY$3:$BI$135, column())</f>
        <v>0.007613737147</v>
      </c>
      <c r="G128" s="4">
        <f>0.2*vlookup($A128, 'Idiosyncratic Volatility'!$BE$84:$BO$660, column())+0.2*vlookup($A128, Value!$AZ$3:$BJ$134, column())+0.2*vlookup($A128, Monthly_mean!$AZ$3:$BJ$134, column())+0.2*vlookup($A128, MaxDD!$AZ$3:$BJ$134, column())+0.2*vlookup($A128, 'CDaR Factor Calculation'!$AY$3:$BI$135, column())</f>
        <v>-0.02888948357</v>
      </c>
      <c r="H128" s="4">
        <f>0.2*vlookup($A128, 'Idiosyncratic Volatility'!$BE$84:$BO$660, column())+0.2*vlookup($A128, Value!$AZ$3:$BJ$134, column())+0.2*vlookup($A128, Monthly_mean!$AZ$3:$BJ$134, column())+0.2*vlookup($A128, MaxDD!$AZ$3:$BJ$134, column())+0.2*vlookup($A128, 'CDaR Factor Calculation'!$AY$3:$BI$135, column())</f>
        <v>0.01950042792</v>
      </c>
      <c r="I128" s="4">
        <f>0.2*vlookup($A128, 'Idiosyncratic Volatility'!$BE$84:$BO$660, column())+0.2*vlookup($A128, Value!$AZ$3:$BJ$134, column())+0.2*vlookup($A128, Monthly_mean!$AZ$3:$BJ$134, column())+0.2*vlookup($A128, MaxDD!$AZ$3:$BJ$134, column())+0.2*vlookup($A128, 'CDaR Factor Calculation'!$AY$3:$BI$135, column())</f>
        <v>-0.008632613713</v>
      </c>
      <c r="J128" s="4">
        <f>0.2*vlookup($A128, 'Idiosyncratic Volatility'!$BE$84:$BO$660, column())+0.2*vlookup($A128, Value!$AZ$3:$BJ$134, column())+0.2*vlookup($A128, Monthly_mean!$AZ$3:$BJ$134, column())+0.2*vlookup($A128, MaxDD!$AZ$3:$BJ$134, column())+0.2*vlookup($A128, 'CDaR Factor Calculation'!$AY$3:$BI$135, column())</f>
        <v>0.002727853286</v>
      </c>
      <c r="K128" s="4">
        <f>0.2*vlookup($A128, 'Idiosyncratic Volatility'!$BE$84:$BO$660, column())+0.2*vlookup($A128, Value!$AZ$3:$BJ$134, column())+0.2*vlookup($A128, Monthly_mean!$AZ$3:$BJ$134, column())+0.2*vlookup($A128, MaxDD!$AZ$3:$BJ$134, column())+0.2*vlookup($A128, 'CDaR Factor Calculation'!$AY$3:$BI$135, column())</f>
        <v>-0.008753338314</v>
      </c>
      <c r="L128" s="8"/>
      <c r="M128" s="2">
        <v>45107.0</v>
      </c>
      <c r="N128" s="7">
        <v>0.0216</v>
      </c>
      <c r="O128" s="7">
        <v>0.0369</v>
      </c>
      <c r="P128" s="7">
        <v>0.0416</v>
      </c>
      <c r="Q128" s="7">
        <v>0.029</v>
      </c>
      <c r="R128" s="7">
        <v>0.0852</v>
      </c>
      <c r="S128" s="7">
        <v>0.041</v>
      </c>
      <c r="T128" s="7">
        <v>0.0235</v>
      </c>
      <c r="U128" s="7">
        <v>0.0635</v>
      </c>
      <c r="V128" s="7">
        <v>0.0125</v>
      </c>
      <c r="W128" s="7">
        <v>0.0663</v>
      </c>
      <c r="X128" s="8"/>
      <c r="Z128" s="4">
        <f t="array" ref="Z128">SQRT(MMULT(MMULT(B128:K128,MMULT(TRANSPOSE(ER!B608:K643-ER!M643:V643),ER!B608:K643-ER!M643:V643)/3),TRANSPOSE(B128:K128)))</f>
        <v>0.003993392843</v>
      </c>
      <c r="AA128" s="8"/>
      <c r="AB128" s="2">
        <v>45107.0</v>
      </c>
      <c r="AC128" s="4">
        <f t="shared" ref="AC128:AL128" si="254">B128*0.01/$Z128</f>
        <v>0.02675403079</v>
      </c>
      <c r="AD128" s="4">
        <f t="shared" si="254"/>
        <v>0.003285812747</v>
      </c>
      <c r="AE128" s="4">
        <f t="shared" si="254"/>
        <v>-0.01370925197</v>
      </c>
      <c r="AF128" s="4">
        <f t="shared" si="254"/>
        <v>0.02482092568</v>
      </c>
      <c r="AG128" s="4">
        <f t="shared" si="254"/>
        <v>0.01906583561</v>
      </c>
      <c r="AH128" s="4">
        <f t="shared" si="254"/>
        <v>-0.07234320466</v>
      </c>
      <c r="AI128" s="4">
        <f t="shared" si="254"/>
        <v>0.04883172954</v>
      </c>
      <c r="AJ128" s="4">
        <f t="shared" si="254"/>
        <v>-0.02161724141</v>
      </c>
      <c r="AK128" s="4">
        <f t="shared" si="254"/>
        <v>0.006830916451</v>
      </c>
      <c r="AL128" s="4">
        <f t="shared" si="254"/>
        <v>-0.02191955227</v>
      </c>
      <c r="AM128" s="8"/>
      <c r="AN128" s="17">
        <f t="shared" ref="AN128:AW128" si="255">(AC127 * (1 + N128)) / (SUMPRODUCT($AC127:$AL127, $N128:$W128) + 1)</f>
        <v>-0.01317278813</v>
      </c>
      <c r="AO128" s="17">
        <f t="shared" si="255"/>
        <v>0.02637352264</v>
      </c>
      <c r="AP128" s="17">
        <f t="shared" si="255"/>
        <v>0.01712569984</v>
      </c>
      <c r="AQ128" s="17">
        <f t="shared" si="255"/>
        <v>0.00530917192</v>
      </c>
      <c r="AR128" s="17">
        <f t="shared" si="255"/>
        <v>0.05128861264</v>
      </c>
      <c r="AS128" s="17">
        <f t="shared" si="255"/>
        <v>-0.04542238505</v>
      </c>
      <c r="AT128" s="17">
        <f t="shared" si="255"/>
        <v>-0.01500593377</v>
      </c>
      <c r="AU128" s="17">
        <f t="shared" si="255"/>
        <v>0.002769786971</v>
      </c>
      <c r="AV128" s="17">
        <f t="shared" si="255"/>
        <v>0.003748440122</v>
      </c>
      <c r="AW128" s="17">
        <f t="shared" si="255"/>
        <v>-0.03136588858</v>
      </c>
      <c r="AX128" s="19"/>
      <c r="AY128" s="20">
        <f t="array" ref="AY128">SUM(ABS(AC128:AL128 - AN128:AW128))
</f>
        <v>0.2732583354</v>
      </c>
      <c r="AZ128" s="19"/>
      <c r="BA128" s="2">
        <v>45107.0</v>
      </c>
      <c r="BB128" s="4">
        <f t="shared" si="7"/>
        <v>0.001650959461</v>
      </c>
      <c r="BC128" s="4">
        <f t="shared" si="8"/>
        <v>1.032788451</v>
      </c>
      <c r="BK128" s="4">
        <f t="shared" si="9"/>
        <v>1.032788451</v>
      </c>
      <c r="BL128" s="4">
        <f t="shared" si="4"/>
        <v>0</v>
      </c>
    </row>
    <row r="129">
      <c r="A129" s="2">
        <v>45138.0</v>
      </c>
      <c r="B129" s="4">
        <f>0.2*vlookup($A129, 'Idiosyncratic Volatility'!$BE$84:$BO$660, 2)+0.2*vlookup($A129, Value!$AZ$3:$BJ$134, 2)+0.2*vlookup($A129, Monthly_mean!$AZ$3:$BJ$134, 2)+0.2*vlookup($A129, MaxDD!$AZ$3:$BJ$134, 2)+0.2*vlookup($A129, 'CDaR Factor Calculation'!$AY$3:$BI$135, 2)</f>
        <v>0.005617506433</v>
      </c>
      <c r="C129" s="4">
        <f>0.2*vlookup($A129, 'Idiosyncratic Volatility'!$BE$84:$BO$660, column())+0.2*vlookup($A129, Value!$AZ$3:$BJ$134, column())+0.2*vlookup($A129, Monthly_mean!$AZ$3:$BJ$134, column())+0.2*vlookup($A129, MaxDD!$AZ$3:$BJ$134, column())+0.2*vlookup($A129, 'CDaR Factor Calculation'!$AY$3:$BI$135, column())</f>
        <v>-0.01463308845</v>
      </c>
      <c r="D129" s="4">
        <f>0.2*vlookup($A129, 'Idiosyncratic Volatility'!$BE$84:$BO$660, column())+0.2*vlookup($A129, Value!$AZ$3:$BJ$134, column())+0.2*vlookup($A129, Monthly_mean!$AZ$3:$BJ$134, column())+0.2*vlookup($A129, MaxDD!$AZ$3:$BJ$134, column())+0.2*vlookup($A129, 'CDaR Factor Calculation'!$AY$3:$BI$135, column())</f>
        <v>0.002305480351</v>
      </c>
      <c r="E129" s="4">
        <f>0.2*vlookup($A129, 'Idiosyncratic Volatility'!$BE$84:$BO$660, column())+0.2*vlookup($A129, Value!$AZ$3:$BJ$134, column())+0.2*vlookup($A129, Monthly_mean!$AZ$3:$BJ$134, column())+0.2*vlookup($A129, MaxDD!$AZ$3:$BJ$134, column())+0.2*vlookup($A129, 'CDaR Factor Calculation'!$AY$3:$BI$135, column())</f>
        <v>0.007031482769</v>
      </c>
      <c r="F129" s="4">
        <f>0.2*vlookup($A129, 'Idiosyncratic Volatility'!$BE$84:$BO$660, column())+0.2*vlookup($A129, Value!$AZ$3:$BJ$134, column())+0.2*vlookup($A129, Monthly_mean!$AZ$3:$BJ$134, column())+0.2*vlookup($A129, MaxDD!$AZ$3:$BJ$134, column())+0.2*vlookup($A129, 'CDaR Factor Calculation'!$AY$3:$BI$135, column())</f>
        <v>0.003880231338</v>
      </c>
      <c r="G129" s="4">
        <f>0.2*vlookup($A129, 'Idiosyncratic Volatility'!$BE$84:$BO$660, column())+0.2*vlookup($A129, Value!$AZ$3:$BJ$134, column())+0.2*vlookup($A129, Monthly_mean!$AZ$3:$BJ$134, column())+0.2*vlookup($A129, MaxDD!$AZ$3:$BJ$134, column())+0.2*vlookup($A129, 'CDaR Factor Calculation'!$AY$3:$BI$135, column())</f>
        <v>0.009454330773</v>
      </c>
      <c r="H129" s="4">
        <f>0.2*vlookup($A129, 'Idiosyncratic Volatility'!$BE$84:$BO$660, column())+0.2*vlookup($A129, Value!$AZ$3:$BJ$134, column())+0.2*vlookup($A129, Monthly_mean!$AZ$3:$BJ$134, column())+0.2*vlookup($A129, MaxDD!$AZ$3:$BJ$134, column())+0.2*vlookup($A129, 'CDaR Factor Calculation'!$AY$3:$BI$135, column())</f>
        <v>0.003949306049</v>
      </c>
      <c r="I129" s="4">
        <f>0.2*vlookup($A129, 'Idiosyncratic Volatility'!$BE$84:$BO$660, column())+0.2*vlookup($A129, Value!$AZ$3:$BJ$134, column())+0.2*vlookup($A129, Monthly_mean!$AZ$3:$BJ$134, column())+0.2*vlookup($A129, MaxDD!$AZ$3:$BJ$134, column())+0.2*vlookup($A129, 'CDaR Factor Calculation'!$AY$3:$BI$135, column())</f>
        <v>0.0149907951</v>
      </c>
      <c r="J129" s="4">
        <f>0.2*vlookup($A129, 'Idiosyncratic Volatility'!$BE$84:$BO$660, column())+0.2*vlookup($A129, Value!$AZ$3:$BJ$134, column())+0.2*vlookup($A129, Monthly_mean!$AZ$3:$BJ$134, column())+0.2*vlookup($A129, MaxDD!$AZ$3:$BJ$134, column())+0.2*vlookup($A129, 'CDaR Factor Calculation'!$AY$3:$BI$135, column())</f>
        <v>-0.0119023821</v>
      </c>
      <c r="K129" s="4">
        <f>0.2*vlookup($A129, 'Idiosyncratic Volatility'!$BE$84:$BO$660, column())+0.2*vlookup($A129, Value!$AZ$3:$BJ$134, column())+0.2*vlookup($A129, Monthly_mean!$AZ$3:$BJ$134, column())+0.2*vlookup($A129, MaxDD!$AZ$3:$BJ$134, column())+0.2*vlookup($A129, 'CDaR Factor Calculation'!$AY$3:$BI$135, column())</f>
        <v>-0.02069366225</v>
      </c>
      <c r="L129" s="8"/>
      <c r="M129" s="2">
        <v>45138.0</v>
      </c>
      <c r="N129" s="7">
        <v>0.0273</v>
      </c>
      <c r="O129" s="7">
        <v>0.0269</v>
      </c>
      <c r="P129" s="7">
        <v>0.0111</v>
      </c>
      <c r="Q129" s="7">
        <v>0.0198</v>
      </c>
      <c r="R129" s="7">
        <v>0.0513</v>
      </c>
      <c r="S129" s="7">
        <v>0.0302</v>
      </c>
      <c r="T129" s="7">
        <v>0.0171</v>
      </c>
      <c r="U129" s="7">
        <v>0.0103</v>
      </c>
      <c r="V129" s="7">
        <v>0.0221</v>
      </c>
      <c r="W129" s="7">
        <v>0.0341</v>
      </c>
      <c r="X129" s="8"/>
      <c r="Z129" s="4">
        <f t="array" ref="Z129">SQRT(MMULT(MMULT(B129:K129,MMULT(TRANSPOSE(ER!B609:K644-ER!M644:V644),ER!B609:K644-ER!M644:V644)/3),TRANSPOSE(B129:K129)))</f>
        <v>0.003201788692</v>
      </c>
      <c r="AA129" s="8"/>
      <c r="AB129" s="2">
        <v>45138.0</v>
      </c>
      <c r="AC129" s="4">
        <f t="shared" ref="AC129:AL129" si="256">B129*0.01/$Z129</f>
        <v>0.01754490059</v>
      </c>
      <c r="AD129" s="4">
        <f t="shared" si="256"/>
        <v>-0.04570285506</v>
      </c>
      <c r="AE129" s="4">
        <f t="shared" si="256"/>
        <v>0.007200601203</v>
      </c>
      <c r="AF129" s="4">
        <f t="shared" si="256"/>
        <v>0.02196110813</v>
      </c>
      <c r="AG129" s="4">
        <f t="shared" si="256"/>
        <v>0.01211894885</v>
      </c>
      <c r="AH129" s="4">
        <f t="shared" si="256"/>
        <v>0.02952827835</v>
      </c>
      <c r="AI129" s="4">
        <f t="shared" si="256"/>
        <v>0.01233468673</v>
      </c>
      <c r="AJ129" s="4">
        <f t="shared" si="256"/>
        <v>0.04682006384</v>
      </c>
      <c r="AK129" s="4">
        <f t="shared" si="256"/>
        <v>-0.03717416496</v>
      </c>
      <c r="AL129" s="4">
        <f t="shared" si="256"/>
        <v>-0.06463156767</v>
      </c>
      <c r="AM129" s="8"/>
      <c r="AN129" s="17">
        <f t="shared" ref="AN129:AW129" si="257">(AC128 * (1 + N129)) / (SUMPRODUCT($AC128:$AL128, $N129:$W129) + 1)</f>
        <v>0.02748531627</v>
      </c>
      <c r="AO129" s="17">
        <f t="shared" si="257"/>
        <v>0.003374311655</v>
      </c>
      <c r="AP129" s="17">
        <f t="shared" si="257"/>
        <v>-0.0138618788</v>
      </c>
      <c r="AQ129" s="17">
        <f t="shared" si="257"/>
        <v>0.02531320929</v>
      </c>
      <c r="AR129" s="17">
        <f t="shared" si="257"/>
        <v>0.02004456966</v>
      </c>
      <c r="AS129" s="17">
        <f t="shared" si="257"/>
        <v>-0.07453041112</v>
      </c>
      <c r="AT129" s="17">
        <f t="shared" si="257"/>
        <v>0.04966837929</v>
      </c>
      <c r="AU129" s="17">
        <f t="shared" si="257"/>
        <v>-0.02184061452</v>
      </c>
      <c r="AV129" s="17">
        <f t="shared" si="257"/>
        <v>0.006982108444</v>
      </c>
      <c r="AW129" s="17">
        <f t="shared" si="257"/>
        <v>-0.02266775162</v>
      </c>
      <c r="AX129" s="19"/>
      <c r="AY129" s="20">
        <f t="array" ref="AY129">SUM(ABS(AC129:AL129 - AN129:AW129))
</f>
        <v>0.3875309342</v>
      </c>
      <c r="AZ129" s="19"/>
      <c r="BA129" s="2">
        <v>45138.0</v>
      </c>
      <c r="BB129" s="4">
        <f t="shared" si="7"/>
        <v>-0.00003276086913</v>
      </c>
      <c r="BC129" s="4">
        <f t="shared" si="8"/>
        <v>1.032754616</v>
      </c>
      <c r="BK129" s="4">
        <f t="shared" si="9"/>
        <v>1.032788451</v>
      </c>
      <c r="BL129" s="4">
        <f t="shared" si="4"/>
        <v>-0.00003276086913</v>
      </c>
    </row>
    <row r="130">
      <c r="A130" s="2">
        <v>45169.0</v>
      </c>
      <c r="B130" s="4">
        <f>0.2*vlookup($A130, 'Idiosyncratic Volatility'!$BE$84:$BO$660, 2)+0.2*vlookup($A130, Value!$AZ$3:$BJ$134, 2)+0.2*vlookup($A130, Monthly_mean!$AZ$3:$BJ$134, 2)+0.2*vlookup($A130, MaxDD!$AZ$3:$BJ$134, 2)+0.2*vlookup($A130, 'CDaR Factor Calculation'!$AY$3:$BI$135, 2)</f>
        <v>-0.01166640461</v>
      </c>
      <c r="C130" s="4">
        <f>0.2*vlookup($A130, 'Idiosyncratic Volatility'!$BE$84:$BO$660, column())+0.2*vlookup($A130, Value!$AZ$3:$BJ$134, column())+0.2*vlookup($A130, Monthly_mean!$AZ$3:$BJ$134, column())+0.2*vlookup($A130, MaxDD!$AZ$3:$BJ$134, column())+0.2*vlookup($A130, 'CDaR Factor Calculation'!$AY$3:$BI$135, column())</f>
        <v>-0.009182910783</v>
      </c>
      <c r="D130" s="4">
        <f>0.2*vlookup($A130, 'Idiosyncratic Volatility'!$BE$84:$BO$660, column())+0.2*vlookup($A130, Value!$AZ$3:$BJ$134, column())+0.2*vlookup($A130, Monthly_mean!$AZ$3:$BJ$134, column())+0.2*vlookup($A130, MaxDD!$AZ$3:$BJ$134, column())+0.2*vlookup($A130, 'CDaR Factor Calculation'!$AY$3:$BI$135, column())</f>
        <v>-0.008464725596</v>
      </c>
      <c r="E130" s="4">
        <f>0.2*vlookup($A130, 'Idiosyncratic Volatility'!$BE$84:$BO$660, column())+0.2*vlookup($A130, Value!$AZ$3:$BJ$134, column())+0.2*vlookup($A130, Monthly_mean!$AZ$3:$BJ$134, column())+0.2*vlookup($A130, MaxDD!$AZ$3:$BJ$134, column())+0.2*vlookup($A130, 'CDaR Factor Calculation'!$AY$3:$BI$135, column())</f>
        <v>0.006049193413</v>
      </c>
      <c r="F130" s="4">
        <f>0.2*vlookup($A130, 'Idiosyncratic Volatility'!$BE$84:$BO$660, column())+0.2*vlookup($A130, Value!$AZ$3:$BJ$134, column())+0.2*vlookup($A130, Monthly_mean!$AZ$3:$BJ$134, column())+0.2*vlookup($A130, MaxDD!$AZ$3:$BJ$134, column())+0.2*vlookup($A130, 'CDaR Factor Calculation'!$AY$3:$BI$135, column())</f>
        <v>0.0195255227</v>
      </c>
      <c r="G130" s="4">
        <f>0.2*vlookup($A130, 'Idiosyncratic Volatility'!$BE$84:$BO$660, column())+0.2*vlookup($A130, Value!$AZ$3:$BJ$134, column())+0.2*vlookup($A130, Monthly_mean!$AZ$3:$BJ$134, column())+0.2*vlookup($A130, MaxDD!$AZ$3:$BJ$134, column())+0.2*vlookup($A130, 'CDaR Factor Calculation'!$AY$3:$BI$135, column())</f>
        <v>-0.00669124686</v>
      </c>
      <c r="H130" s="4">
        <f>0.2*vlookup($A130, 'Idiosyncratic Volatility'!$BE$84:$BO$660, column())+0.2*vlookup($A130, Value!$AZ$3:$BJ$134, column())+0.2*vlookup($A130, Monthly_mean!$AZ$3:$BJ$134, column())+0.2*vlookup($A130, MaxDD!$AZ$3:$BJ$134, column())+0.2*vlookup($A130, 'CDaR Factor Calculation'!$AY$3:$BI$135, column())</f>
        <v>0.02717613743</v>
      </c>
      <c r="I130" s="4">
        <f>0.2*vlookup($A130, 'Idiosyncratic Volatility'!$BE$84:$BO$660, column())+0.2*vlookup($A130, Value!$AZ$3:$BJ$134, column())+0.2*vlookup($A130, Monthly_mean!$AZ$3:$BJ$134, column())+0.2*vlookup($A130, MaxDD!$AZ$3:$BJ$134, column())+0.2*vlookup($A130, 'CDaR Factor Calculation'!$AY$3:$BI$135, column())</f>
        <v>-0.001543752816</v>
      </c>
      <c r="J130" s="4">
        <f>0.2*vlookup($A130, 'Idiosyncratic Volatility'!$BE$84:$BO$660, column())+0.2*vlookup($A130, Value!$AZ$3:$BJ$134, column())+0.2*vlookup($A130, Monthly_mean!$AZ$3:$BJ$134, column())+0.2*vlookup($A130, MaxDD!$AZ$3:$BJ$134, column())+0.2*vlookup($A130, 'CDaR Factor Calculation'!$AY$3:$BI$135, column())</f>
        <v>-0.01875901052</v>
      </c>
      <c r="K130" s="4">
        <f>0.2*vlookup($A130, 'Idiosyncratic Volatility'!$BE$84:$BO$660, column())+0.2*vlookup($A130, Value!$AZ$3:$BJ$134, column())+0.2*vlookup($A130, Monthly_mean!$AZ$3:$BJ$134, column())+0.2*vlookup($A130, MaxDD!$AZ$3:$BJ$134, column())+0.2*vlookup($A130, 'CDaR Factor Calculation'!$AY$3:$BI$135, column())</f>
        <v>0.003557197639</v>
      </c>
      <c r="L130" s="8"/>
      <c r="M130" s="2">
        <v>45169.0</v>
      </c>
      <c r="N130" s="7">
        <v>-0.0045</v>
      </c>
      <c r="O130" s="7">
        <v>-0.0151</v>
      </c>
      <c r="P130" s="7">
        <v>-0.0235</v>
      </c>
      <c r="Q130" s="7">
        <v>-0.0333</v>
      </c>
      <c r="R130" s="7">
        <v>-0.0237</v>
      </c>
      <c r="S130" s="7">
        <v>-0.0242</v>
      </c>
      <c r="T130" s="7">
        <v>-0.0721</v>
      </c>
      <c r="U130" s="7">
        <v>-0.0142</v>
      </c>
      <c r="V130" s="7">
        <v>-0.0253</v>
      </c>
      <c r="W130" s="7">
        <v>-0.0174</v>
      </c>
      <c r="X130" s="8"/>
      <c r="Z130" s="4">
        <f t="array" ref="Z130">SQRT(MMULT(MMULT(B130:K130,MMULT(TRANSPOSE(ER!B610:K645-ER!M645:V645),ER!B610:K645-ER!M645:V645)/3),TRANSPOSE(B130:K130)))</f>
        <v>0.005593398225</v>
      </c>
      <c r="AA130" s="8"/>
      <c r="AB130" s="2">
        <v>45169.0</v>
      </c>
      <c r="AC130" s="4">
        <f t="shared" ref="AC130:AL130" si="258">B130*0.01/$Z130</f>
        <v>-0.02085745398</v>
      </c>
      <c r="AD130" s="4">
        <f t="shared" si="258"/>
        <v>-0.01641740926</v>
      </c>
      <c r="AE130" s="4">
        <f t="shared" si="258"/>
        <v>-0.01513342204</v>
      </c>
      <c r="AF130" s="4">
        <f t="shared" si="258"/>
        <v>0.01081488063</v>
      </c>
      <c r="AG130" s="4">
        <f t="shared" si="258"/>
        <v>0.03490815765</v>
      </c>
      <c r="AH130" s="4">
        <f t="shared" si="258"/>
        <v>-0.01196275786</v>
      </c>
      <c r="AI130" s="4">
        <f t="shared" si="258"/>
        <v>0.04858609442</v>
      </c>
      <c r="AJ130" s="4">
        <f t="shared" si="258"/>
        <v>-0.002759955137</v>
      </c>
      <c r="AK130" s="4">
        <f t="shared" si="258"/>
        <v>-0.03353777036</v>
      </c>
      <c r="AL130" s="4">
        <f t="shared" si="258"/>
        <v>0.006359635942</v>
      </c>
      <c r="AM130" s="8"/>
      <c r="AN130" s="17">
        <f t="shared" ref="AN130:AW130" si="259">(AC129 * (1 + N130)) / (SUMPRODUCT($AC129:$AL129, $N130:$W130) + 1)</f>
        <v>0.01747958684</v>
      </c>
      <c r="AO130" s="17">
        <f t="shared" si="259"/>
        <v>-0.04504789019</v>
      </c>
      <c r="AP130" s="17">
        <f t="shared" si="259"/>
        <v>0.007036877539</v>
      </c>
      <c r="AQ130" s="17">
        <f t="shared" si="259"/>
        <v>0.02124638054</v>
      </c>
      <c r="AR130" s="17">
        <f t="shared" si="259"/>
        <v>0.01184096858</v>
      </c>
      <c r="AS130" s="17">
        <f t="shared" si="259"/>
        <v>0.02883619321</v>
      </c>
      <c r="AT130" s="17">
        <f t="shared" si="259"/>
        <v>0.01145429293</v>
      </c>
      <c r="AU130" s="17">
        <f t="shared" si="259"/>
        <v>0.04619125927</v>
      </c>
      <c r="AV130" s="17">
        <f t="shared" si="259"/>
        <v>-0.03626195167</v>
      </c>
      <c r="AW130" s="17">
        <f t="shared" si="259"/>
        <v>-0.06355656787</v>
      </c>
      <c r="AX130" s="19"/>
      <c r="AY130" s="20">
        <f t="array" ref="AY130">SUM(ABS(AC130:AL130 - AN130:AW130))
</f>
        <v>0.3221588624</v>
      </c>
      <c r="AZ130" s="19"/>
      <c r="BA130" s="2">
        <v>45169.0</v>
      </c>
      <c r="BB130" s="4">
        <f t="shared" si="7"/>
        <v>-0.0007802415628</v>
      </c>
      <c r="BC130" s="4">
        <f t="shared" si="8"/>
        <v>1.031948818</v>
      </c>
      <c r="BK130" s="4">
        <f t="shared" si="9"/>
        <v>1.032788451</v>
      </c>
      <c r="BL130" s="4">
        <f t="shared" si="4"/>
        <v>-0.0008129768705</v>
      </c>
    </row>
    <row r="131">
      <c r="A131" s="2">
        <v>45199.0</v>
      </c>
      <c r="B131" s="4">
        <f>0.2*vlookup($A131, 'Idiosyncratic Volatility'!$BE$84:$BO$660, 2)+0.2*vlookup($A131, Value!$AZ$3:$BJ$134, 2)+0.2*vlookup($A131, Monthly_mean!$AZ$3:$BJ$134, 2)+0.2*vlookup($A131, MaxDD!$AZ$3:$BJ$134, 2)+0.2*vlookup($A131, 'CDaR Factor Calculation'!$AY$3:$BI$135, 2)</f>
        <v>-0.01706923627</v>
      </c>
      <c r="C131" s="4">
        <f>0.2*vlookup($A131, 'Idiosyncratic Volatility'!$BE$84:$BO$660, column())+0.2*vlookup($A131, Value!$AZ$3:$BJ$134, column())+0.2*vlookup($A131, Monthly_mean!$AZ$3:$BJ$134, column())+0.2*vlookup($A131, MaxDD!$AZ$3:$BJ$134, column())+0.2*vlookup($A131, 'CDaR Factor Calculation'!$AY$3:$BI$135, column())</f>
        <v>0.002908903068</v>
      </c>
      <c r="D131" s="4">
        <f>0.2*vlookup($A131, 'Idiosyncratic Volatility'!$BE$84:$BO$660, column())+0.2*vlookup($A131, Value!$AZ$3:$BJ$134, column())+0.2*vlookup($A131, Monthly_mean!$AZ$3:$BJ$134, column())+0.2*vlookup($A131, MaxDD!$AZ$3:$BJ$134, column())+0.2*vlookup($A131, 'CDaR Factor Calculation'!$AY$3:$BI$135, column())</f>
        <v>-0.001026496038</v>
      </c>
      <c r="E131" s="4">
        <f>0.2*vlookup($A131, 'Idiosyncratic Volatility'!$BE$84:$BO$660, column())+0.2*vlookup($A131, Value!$AZ$3:$BJ$134, column())+0.2*vlookup($A131, Monthly_mean!$AZ$3:$BJ$134, column())+0.2*vlookup($A131, MaxDD!$AZ$3:$BJ$134, column())+0.2*vlookup($A131, 'CDaR Factor Calculation'!$AY$3:$BI$135, column())</f>
        <v>0.008608558542</v>
      </c>
      <c r="F131" s="4">
        <f>0.2*vlookup($A131, 'Idiosyncratic Volatility'!$BE$84:$BO$660, column())+0.2*vlookup($A131, Value!$AZ$3:$BJ$134, column())+0.2*vlookup($A131, Monthly_mean!$AZ$3:$BJ$134, column())+0.2*vlookup($A131, MaxDD!$AZ$3:$BJ$134, column())+0.2*vlookup($A131, 'CDaR Factor Calculation'!$AY$3:$BI$135, column())</f>
        <v>0.01678822198</v>
      </c>
      <c r="G131" s="4">
        <f>0.2*vlookup($A131, 'Idiosyncratic Volatility'!$BE$84:$BO$660, column())+0.2*vlookup($A131, Value!$AZ$3:$BJ$134, column())+0.2*vlookup($A131, Monthly_mean!$AZ$3:$BJ$134, column())+0.2*vlookup($A131, MaxDD!$AZ$3:$BJ$134, column())+0.2*vlookup($A131, 'CDaR Factor Calculation'!$AY$3:$BI$135, column())</f>
        <v>-0.01684643897</v>
      </c>
      <c r="H131" s="4">
        <f>0.2*vlookup($A131, 'Idiosyncratic Volatility'!$BE$84:$BO$660, column())+0.2*vlookup($A131, Value!$AZ$3:$BJ$134, column())+0.2*vlookup($A131, Monthly_mean!$AZ$3:$BJ$134, column())+0.2*vlookup($A131, MaxDD!$AZ$3:$BJ$134, column())+0.2*vlookup($A131, 'CDaR Factor Calculation'!$AY$3:$BI$135, column())</f>
        <v>0.01970676049</v>
      </c>
      <c r="I131" s="4">
        <f>0.2*vlookup($A131, 'Idiosyncratic Volatility'!$BE$84:$BO$660, column())+0.2*vlookup($A131, Value!$AZ$3:$BJ$134, column())+0.2*vlookup($A131, Monthly_mean!$AZ$3:$BJ$134, column())+0.2*vlookup($A131, MaxDD!$AZ$3:$BJ$134, column())+0.2*vlookup($A131, 'CDaR Factor Calculation'!$AY$3:$BI$135, column())</f>
        <v>0.00008067832252</v>
      </c>
      <c r="J131" s="4">
        <f>0.2*vlookup($A131, 'Idiosyncratic Volatility'!$BE$84:$BO$660, column())+0.2*vlookup($A131, Value!$AZ$3:$BJ$134, column())+0.2*vlookup($A131, Monthly_mean!$AZ$3:$BJ$134, column())+0.2*vlookup($A131, MaxDD!$AZ$3:$BJ$134, column())+0.2*vlookup($A131, 'CDaR Factor Calculation'!$AY$3:$BI$135, column())</f>
        <v>-0.02603930737</v>
      </c>
      <c r="K131" s="4">
        <f>0.2*vlookup($A131, 'Idiosyncratic Volatility'!$BE$84:$BO$660, column())+0.2*vlookup($A131, Value!$AZ$3:$BJ$134, column())+0.2*vlookup($A131, Monthly_mean!$AZ$3:$BJ$134, column())+0.2*vlookup($A131, MaxDD!$AZ$3:$BJ$134, column())+0.2*vlookup($A131, 'CDaR Factor Calculation'!$AY$3:$BI$135, column())</f>
        <v>0.01288835624</v>
      </c>
      <c r="L131" s="8"/>
      <c r="M131" s="2">
        <v>45199.0</v>
      </c>
      <c r="N131" s="7">
        <v>-0.0252</v>
      </c>
      <c r="O131" s="7">
        <v>-0.0306</v>
      </c>
      <c r="P131" s="7">
        <v>-0.0291</v>
      </c>
      <c r="Q131" s="7">
        <v>-0.0354</v>
      </c>
      <c r="R131" s="7">
        <v>-0.0161</v>
      </c>
      <c r="S131" s="7">
        <v>-0.021</v>
      </c>
      <c r="T131" s="7">
        <v>-0.0573</v>
      </c>
      <c r="U131" s="7">
        <v>-0.0052</v>
      </c>
      <c r="V131" s="7">
        <v>0.0295</v>
      </c>
      <c r="W131" s="7">
        <v>-0.0472</v>
      </c>
      <c r="X131" s="8"/>
      <c r="Z131" s="4">
        <f t="array" ref="Z131">SQRT(MMULT(MMULT(B131:K131,MMULT(TRANSPOSE(ER!B611:K646-ER!M646:V646),ER!B611:K646-ER!M646:V646)/3),TRANSPOSE(B131:K131)))</f>
        <v>0.006297458422</v>
      </c>
      <c r="AA131" s="8"/>
      <c r="AB131" s="2">
        <v>45199.0</v>
      </c>
      <c r="AC131" s="4">
        <f t="shared" ref="AC131:AL131" si="260">B131*0.01/$Z131</f>
        <v>-0.02710496064</v>
      </c>
      <c r="AD131" s="4">
        <f t="shared" si="260"/>
        <v>0.004619169946</v>
      </c>
      <c r="AE131" s="4">
        <f t="shared" si="260"/>
        <v>-0.001630016379</v>
      </c>
      <c r="AF131" s="4">
        <f t="shared" si="260"/>
        <v>0.01366989342</v>
      </c>
      <c r="AG131" s="4">
        <f t="shared" si="260"/>
        <v>0.02665872619</v>
      </c>
      <c r="AH131" s="4">
        <f t="shared" si="260"/>
        <v>-0.02675117141</v>
      </c>
      <c r="AI131" s="4">
        <f t="shared" si="260"/>
        <v>0.03129319667</v>
      </c>
      <c r="AJ131" s="4">
        <f t="shared" si="260"/>
        <v>0.0001281125132</v>
      </c>
      <c r="AK131" s="4">
        <f t="shared" si="260"/>
        <v>-0.04134891511</v>
      </c>
      <c r="AL131" s="4">
        <f t="shared" si="260"/>
        <v>0.0204659648</v>
      </c>
      <c r="AM131" s="8"/>
      <c r="AN131" s="17">
        <f t="shared" ref="AN131:AW131" si="261">(AC130 * (1 + N131)) / (SUMPRODUCT($AC130:$AL130, $N131:$W131) + 1)</f>
        <v>-0.02039884528</v>
      </c>
      <c r="AO131" s="17">
        <f t="shared" si="261"/>
        <v>-0.01596748105</v>
      </c>
      <c r="AP131" s="17">
        <f t="shared" si="261"/>
        <v>-0.01474145715</v>
      </c>
      <c r="AQ131" s="17">
        <f t="shared" si="261"/>
        <v>0.01046641034</v>
      </c>
      <c r="AR131" s="17">
        <f t="shared" si="261"/>
        <v>0.03445931647</v>
      </c>
      <c r="AS131" s="17">
        <f t="shared" si="261"/>
        <v>-0.01175013276</v>
      </c>
      <c r="AT131" s="17">
        <f t="shared" si="261"/>
        <v>0.04595304203</v>
      </c>
      <c r="AU131" s="17">
        <f t="shared" si="261"/>
        <v>-0.002754650904</v>
      </c>
      <c r="AV131" s="17">
        <f t="shared" si="261"/>
        <v>-0.03464091119</v>
      </c>
      <c r="AW131" s="17">
        <f t="shared" si="261"/>
        <v>0.006079428751</v>
      </c>
      <c r="AX131" s="19"/>
      <c r="AY131" s="20">
        <f t="array" ref="AY131">SUM(ABS(AC131:AL131 - AN131:AW131))
</f>
        <v>0.1050464679</v>
      </c>
      <c r="AZ131" s="19"/>
      <c r="BA131" s="2">
        <v>45199.0</v>
      </c>
      <c r="BB131" s="4">
        <f t="shared" si="7"/>
        <v>-0.003284457538</v>
      </c>
      <c r="BC131" s="4">
        <f t="shared" si="8"/>
        <v>1.028559426</v>
      </c>
      <c r="BK131" s="4">
        <f t="shared" si="9"/>
        <v>1.032788451</v>
      </c>
      <c r="BL131" s="4">
        <f t="shared" si="4"/>
        <v>-0.004094764221</v>
      </c>
    </row>
    <row r="132">
      <c r="A132" s="2">
        <v>45230.0</v>
      </c>
      <c r="B132" s="4">
        <f>0.2*vlookup($A132, 'Idiosyncratic Volatility'!$BE$84:$BO$660, 2)+0.2*vlookup($A132, Value!$AZ$3:$BJ$134, 2)+0.2*vlookup($A132, Monthly_mean!$AZ$3:$BJ$134, 2)+0.2*vlookup($A132, MaxDD!$AZ$3:$BJ$134, 2)+0.2*vlookup($A132, 'CDaR Factor Calculation'!$AY$3:$BI$135, 2)</f>
        <v>-0.01212778882</v>
      </c>
      <c r="C132" s="4">
        <f>0.2*vlookup($A132, 'Idiosyncratic Volatility'!$BE$84:$BO$660, column())+0.2*vlookup($A132, Value!$AZ$3:$BJ$134, column())+0.2*vlookup($A132, Monthly_mean!$AZ$3:$BJ$134, column())+0.2*vlookup($A132, MaxDD!$AZ$3:$BJ$134, column())+0.2*vlookup($A132, 'CDaR Factor Calculation'!$AY$3:$BI$135, column())</f>
        <v>0.0006418126122</v>
      </c>
      <c r="D132" s="4">
        <f>0.2*vlookup($A132, 'Idiosyncratic Volatility'!$BE$84:$BO$660, column())+0.2*vlookup($A132, Value!$AZ$3:$BJ$134, column())+0.2*vlookup($A132, Monthly_mean!$AZ$3:$BJ$134, column())+0.2*vlookup($A132, MaxDD!$AZ$3:$BJ$134, column())+0.2*vlookup($A132, 'CDaR Factor Calculation'!$AY$3:$BI$135, column())</f>
        <v>0.0004732162399</v>
      </c>
      <c r="E132" s="4">
        <f>0.2*vlookup($A132, 'Idiosyncratic Volatility'!$BE$84:$BO$660, column())+0.2*vlookup($A132, Value!$AZ$3:$BJ$134, column())+0.2*vlookup($A132, Monthly_mean!$AZ$3:$BJ$134, column())+0.2*vlookup($A132, MaxDD!$AZ$3:$BJ$134, column())+0.2*vlookup($A132, 'CDaR Factor Calculation'!$AY$3:$BI$135, column())</f>
        <v>0.01697655054</v>
      </c>
      <c r="F132" s="4">
        <f>0.2*vlookup($A132, 'Idiosyncratic Volatility'!$BE$84:$BO$660, column())+0.2*vlookup($A132, Value!$AZ$3:$BJ$134, column())+0.2*vlookup($A132, Monthly_mean!$AZ$3:$BJ$134, column())+0.2*vlookup($A132, MaxDD!$AZ$3:$BJ$134, column())+0.2*vlookup($A132, 'CDaR Factor Calculation'!$AY$3:$BI$135, column())</f>
        <v>-0.009323877994</v>
      </c>
      <c r="G132" s="4">
        <f>0.2*vlookup($A132, 'Idiosyncratic Volatility'!$BE$84:$BO$660, column())+0.2*vlookup($A132, Value!$AZ$3:$BJ$134, column())+0.2*vlookup($A132, Monthly_mean!$AZ$3:$BJ$134, column())+0.2*vlookup($A132, MaxDD!$AZ$3:$BJ$134, column())+0.2*vlookup($A132, 'CDaR Factor Calculation'!$AY$3:$BI$135, column())</f>
        <v>-0.01375269069</v>
      </c>
      <c r="H132" s="4">
        <f>0.2*vlookup($A132, 'Idiosyncratic Volatility'!$BE$84:$BO$660, column())+0.2*vlookup($A132, Value!$AZ$3:$BJ$134, column())+0.2*vlookup($A132, Monthly_mean!$AZ$3:$BJ$134, column())+0.2*vlookup($A132, MaxDD!$AZ$3:$BJ$134, column())+0.2*vlookup($A132, 'CDaR Factor Calculation'!$AY$3:$BI$135, column())</f>
        <v>0.003230259827</v>
      </c>
      <c r="I132" s="4">
        <f>0.2*vlookup($A132, 'Idiosyncratic Volatility'!$BE$84:$BO$660, column())+0.2*vlookup($A132, Value!$AZ$3:$BJ$134, column())+0.2*vlookup($A132, Monthly_mean!$AZ$3:$BJ$134, column())+0.2*vlookup($A132, MaxDD!$AZ$3:$BJ$134, column())+0.2*vlookup($A132, 'CDaR Factor Calculation'!$AY$3:$BI$135, column())</f>
        <v>0.002622089685</v>
      </c>
      <c r="J132" s="4">
        <f>0.2*vlookup($A132, 'Idiosyncratic Volatility'!$BE$84:$BO$660, column())+0.2*vlookup($A132, Value!$AZ$3:$BJ$134, column())+0.2*vlookup($A132, Monthly_mean!$AZ$3:$BJ$134, column())+0.2*vlookup($A132, MaxDD!$AZ$3:$BJ$134, column())+0.2*vlookup($A132, 'CDaR Factor Calculation'!$AY$3:$BI$135, column())</f>
        <v>0.001180385737</v>
      </c>
      <c r="K132" s="4">
        <f>0.2*vlookup($A132, 'Idiosyncratic Volatility'!$BE$84:$BO$660, column())+0.2*vlookup($A132, Value!$AZ$3:$BJ$134, column())+0.2*vlookup($A132, Monthly_mean!$AZ$3:$BJ$134, column())+0.2*vlookup($A132, MaxDD!$AZ$3:$BJ$134, column())+0.2*vlookup($A132, 'CDaR Factor Calculation'!$AY$3:$BI$135, column())</f>
        <v>0.01008004307</v>
      </c>
      <c r="L132" s="8"/>
      <c r="M132" s="2">
        <v>45230.0</v>
      </c>
      <c r="N132" s="7">
        <v>-0.0331</v>
      </c>
      <c r="O132" s="7">
        <v>-0.031</v>
      </c>
      <c r="P132" s="7">
        <v>-0.0363</v>
      </c>
      <c r="Q132" s="7">
        <v>-0.0429</v>
      </c>
      <c r="R132" s="7">
        <v>-0.0107</v>
      </c>
      <c r="S132" s="7">
        <v>-0.045</v>
      </c>
      <c r="T132" s="7">
        <v>-0.0105</v>
      </c>
      <c r="U132" s="7">
        <v>-0.0394</v>
      </c>
      <c r="V132" s="7">
        <v>-0.0361</v>
      </c>
      <c r="W132" s="7">
        <v>-0.0233</v>
      </c>
      <c r="X132" s="8"/>
      <c r="Z132" s="4">
        <f t="array" ref="Z132">SQRT(MMULT(MMULT(B132:K132,MMULT(TRANSPOSE(ER!B612:K647-ER!M647:V647),ER!B612:K647-ER!M647:V647)/3),TRANSPOSE(B132:K132)))</f>
        <v>0.002415734281</v>
      </c>
      <c r="AA132" s="8"/>
      <c r="AB132" s="2">
        <v>45230.0</v>
      </c>
      <c r="AC132" s="4">
        <f t="shared" ref="AC132:AL132" si="262">B132*0.01/$Z132</f>
        <v>-0.05020332292</v>
      </c>
      <c r="AD132" s="4">
        <f t="shared" si="262"/>
        <v>0.002656801359</v>
      </c>
      <c r="AE132" s="4">
        <f t="shared" si="262"/>
        <v>0.001958891934</v>
      </c>
      <c r="AF132" s="4">
        <f t="shared" si="262"/>
        <v>0.07027490842</v>
      </c>
      <c r="AG132" s="4">
        <f t="shared" si="262"/>
        <v>-0.03859645519</v>
      </c>
      <c r="AH132" s="4">
        <f t="shared" si="262"/>
        <v>-0.05692964991</v>
      </c>
      <c r="AI132" s="4">
        <f t="shared" si="262"/>
        <v>0.01337175141</v>
      </c>
      <c r="AJ132" s="4">
        <f t="shared" si="262"/>
        <v>0.010854214</v>
      </c>
      <c r="AK132" s="4">
        <f t="shared" si="262"/>
        <v>0.004886239956</v>
      </c>
      <c r="AL132" s="4">
        <f t="shared" si="262"/>
        <v>0.04172662177</v>
      </c>
      <c r="AM132" s="8"/>
      <c r="AN132" s="17">
        <f t="shared" ref="AN132:AW132" si="263">(AC131 * (1 + N132)) / (SUMPRODUCT($AC131:$AL131, $N132:$W132) + 1)</f>
        <v>-0.02615997965</v>
      </c>
      <c r="AO132" s="17">
        <f t="shared" si="263"/>
        <v>0.004467810851</v>
      </c>
      <c r="AP132" s="17">
        <f t="shared" si="263"/>
        <v>-0.001567981333</v>
      </c>
      <c r="AQ132" s="17">
        <f t="shared" si="263"/>
        <v>0.01305958888</v>
      </c>
      <c r="AR132" s="17">
        <f t="shared" si="263"/>
        <v>0.02632536879</v>
      </c>
      <c r="AS132" s="17">
        <f t="shared" si="263"/>
        <v>-0.0255007666</v>
      </c>
      <c r="AT132" s="17">
        <f t="shared" si="263"/>
        <v>0.03090813417</v>
      </c>
      <c r="AU132" s="17">
        <f t="shared" si="263"/>
        <v>0.0001228403921</v>
      </c>
      <c r="AV132" s="17">
        <f t="shared" si="263"/>
        <v>-0.03978351577</v>
      </c>
      <c r="AW132" s="17">
        <f t="shared" si="263"/>
        <v>0.0199526448</v>
      </c>
      <c r="AX132" s="19"/>
      <c r="AY132" s="20">
        <f t="array" ref="AY132">SUM(ABS(AC132:AL132 - AN132:AW132))
</f>
        <v>0.2776587419</v>
      </c>
      <c r="AZ132" s="19"/>
      <c r="BA132" s="2">
        <v>45230.0</v>
      </c>
      <c r="BB132" s="4">
        <f t="shared" si="7"/>
        <v>0.001827478097</v>
      </c>
      <c r="BC132" s="4">
        <f t="shared" si="8"/>
        <v>1.030439096</v>
      </c>
      <c r="BK132" s="4">
        <f t="shared" si="9"/>
        <v>1.032788451</v>
      </c>
      <c r="BL132" s="4">
        <f t="shared" si="4"/>
        <v>-0.002274769216</v>
      </c>
    </row>
    <row r="133">
      <c r="A133" s="2">
        <v>45260.0</v>
      </c>
      <c r="B133" s="4">
        <f>0.2*vlookup($A133, 'Idiosyncratic Volatility'!$BE$84:$BO$660, 2)+0.2*vlookup($A133, Value!$AZ$3:$BJ$134, 2)+0.2*vlookup($A133, Monthly_mean!$AZ$3:$BJ$134, 2)+0.2*vlookup($A133, MaxDD!$AZ$3:$BJ$134, 2)+0.2*vlookup($A133, 'CDaR Factor Calculation'!$AY$3:$BI$135, 2)</f>
        <v>-0.008682389599</v>
      </c>
      <c r="C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0.006308502884</v>
      </c>
      <c r="D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0.0007282860306</v>
      </c>
      <c r="E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0.001134815147</v>
      </c>
      <c r="F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0.01303694735</v>
      </c>
      <c r="G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0.0123615947</v>
      </c>
      <c r="H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0.0009690434914</v>
      </c>
      <c r="I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-0.02453837875</v>
      </c>
      <c r="J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0.007973904116</v>
      </c>
      <c r="K133" s="4">
        <f>0.2*vlookup($A133, 'Idiosyncratic Volatility'!$BE$84:$BO$660, column())+0.2*vlookup($A133, Value!$AZ$3:$BJ$134, column())+0.2*vlookup($A133, Monthly_mean!$AZ$3:$BJ$134, column())+0.2*vlookup($A133, MaxDD!$AZ$3:$BJ$134, column())+0.2*vlookup($A133, 'CDaR Factor Calculation'!$AY$3:$BI$135, column())</f>
        <v>-0.009292325371</v>
      </c>
      <c r="L133" s="8"/>
      <c r="M133" s="2">
        <v>45260.0</v>
      </c>
      <c r="N133" s="7">
        <v>0.0491</v>
      </c>
      <c r="O133" s="7">
        <v>0.0782</v>
      </c>
      <c r="P133" s="7">
        <v>0.0613</v>
      </c>
      <c r="Q133" s="7">
        <v>0.0977</v>
      </c>
      <c r="R133" s="7">
        <v>0.0724</v>
      </c>
      <c r="S133" s="7">
        <v>0.0856</v>
      </c>
      <c r="T133" s="7">
        <v>0.0997</v>
      </c>
      <c r="U133" s="7">
        <v>0.1143</v>
      </c>
      <c r="V133" s="7">
        <v>0.0226</v>
      </c>
      <c r="W133" s="7">
        <v>0.0937</v>
      </c>
      <c r="X133" s="8"/>
      <c r="Z133" s="4">
        <f t="array" ref="Z133">SQRT(MMULT(MMULT(B133:K133,MMULT(TRANSPOSE(ER!B613:K648-ER!M648:V648),ER!B613:K648-ER!M648:V648)/3),TRANSPOSE(B133:K133)))</f>
        <v>0.001992408262</v>
      </c>
      <c r="AA133" s="8"/>
      <c r="AB133" s="2">
        <v>45260.0</v>
      </c>
      <c r="AC133" s="4">
        <f t="shared" ref="AC133:AL133" si="264">B133*0.01/$Z133</f>
        <v>-0.04357736195</v>
      </c>
      <c r="AD133" s="4">
        <f t="shared" si="264"/>
        <v>0.03166270189</v>
      </c>
      <c r="AE133" s="4">
        <f t="shared" si="264"/>
        <v>0.003655305213</v>
      </c>
      <c r="AF133" s="4">
        <f t="shared" si="264"/>
        <v>0.005695695852</v>
      </c>
      <c r="AG133" s="4">
        <f t="shared" si="264"/>
        <v>0.06543311229</v>
      </c>
      <c r="AH133" s="4">
        <f t="shared" si="264"/>
        <v>0.06204348243</v>
      </c>
      <c r="AI133" s="4">
        <f t="shared" si="264"/>
        <v>0.004863679347</v>
      </c>
      <c r="AJ133" s="4">
        <f t="shared" si="264"/>
        <v>-0.1231593907</v>
      </c>
      <c r="AK133" s="4">
        <f t="shared" si="264"/>
        <v>0.04002143671</v>
      </c>
      <c r="AL133" s="4">
        <f t="shared" si="264"/>
        <v>-0.0466386611</v>
      </c>
      <c r="AM133" s="8"/>
      <c r="AN133" s="17">
        <f t="shared" ref="AN133:AW133" si="265">(AC132 * (1 + N133)) / (SUMPRODUCT($AC132:$AL132, $N133:$W133) + 1)</f>
        <v>-0.05247649558</v>
      </c>
      <c r="AO133" s="17">
        <f t="shared" si="265"/>
        <v>0.002854130893</v>
      </c>
      <c r="AP133" s="17">
        <f t="shared" si="265"/>
        <v>0.002071400689</v>
      </c>
      <c r="AQ133" s="17">
        <f t="shared" si="265"/>
        <v>0.07685983125</v>
      </c>
      <c r="AR133" s="17">
        <f t="shared" si="265"/>
        <v>-0.04124009898</v>
      </c>
      <c r="AS133" s="17">
        <f t="shared" si="265"/>
        <v>-0.06157775081</v>
      </c>
      <c r="AT133" s="17">
        <f t="shared" si="265"/>
        <v>0.01465136181</v>
      </c>
      <c r="AU133" s="17">
        <f t="shared" si="265"/>
        <v>0.01205080293</v>
      </c>
      <c r="AV133" s="17">
        <f t="shared" si="265"/>
        <v>0.00497847182</v>
      </c>
      <c r="AW133" s="17">
        <f t="shared" si="265"/>
        <v>0.04547020492</v>
      </c>
      <c r="AX133" s="19"/>
      <c r="AY133" s="20">
        <f t="array" ref="AY133">SUM(ABS(AC133:AL133 - AN133:AW133))
</f>
        <v>0.612899896</v>
      </c>
      <c r="AZ133" s="19"/>
      <c r="BA133" s="2">
        <v>45260.0</v>
      </c>
      <c r="BB133" s="4">
        <f t="shared" si="7"/>
        <v>0.00365516971</v>
      </c>
      <c r="BC133" s="4">
        <f t="shared" si="8"/>
        <v>1.034205526</v>
      </c>
      <c r="BK133" s="4">
        <f t="shared" si="9"/>
        <v>1.034205526</v>
      </c>
      <c r="BL133" s="4">
        <f t="shared" si="4"/>
        <v>0</v>
      </c>
    </row>
    <row r="134">
      <c r="A134" s="2">
        <v>45291.0</v>
      </c>
      <c r="B134" s="4">
        <f>0.2*vlookup($A134, 'Idiosyncratic Volatility'!$BE$84:$BO$660, 2)+0.2*vlookup($A134, Value!$AZ$3:$BJ$134, 2)+0.2*vlookup($A134, Monthly_mean!$AZ$3:$BJ$134, 2)+0.2*vlookup($A134, MaxDD!$AZ$3:$BJ$134, 2)+0.2*vlookup($A134, 'CDaR Factor Calculation'!$AY$3:$BI$135, 2)</f>
        <v>-0.0299152546</v>
      </c>
      <c r="C134" s="4">
        <f>0.2*vlookup($A134, 'Idiosyncratic Volatility'!$BE$84:$BO$660, column())+0.2*vlookup($A134, Value!$AZ$3:$BJ$134, column())+0.2*vlookup($A134, Monthly_mean!$AZ$3:$BJ$134, column())+0.2*vlookup($A134, MaxDD!$AZ$3:$BJ$134, column())+0.2*vlookup($A134, 'CDaR Factor Calculation'!$AY$3:$BI$135, column())</f>
        <v>-0.00352138298</v>
      </c>
      <c r="D134" s="4">
        <f>0.2*vlookup($A134, 'Idiosyncratic Volatility'!$BE$84:$BO$660, column())+0.2*vlookup($A134, Value!$AZ$3:$BJ$134, column())+0.2*vlookup($A134, Monthly_mean!$AZ$3:$BJ$134, column())+0.2*vlookup($A134, MaxDD!$AZ$3:$BJ$134, column())+0.2*vlookup($A134, 'CDaR Factor Calculation'!$AY$3:$BI$135, column())</f>
        <v>-0.006915775184</v>
      </c>
      <c r="E134" s="4">
        <f>0.2*vlookup($A134, 'Idiosyncratic Volatility'!$BE$84:$BO$660, column())+0.2*vlookup($A134, Value!$AZ$3:$BJ$134, column())+0.2*vlookup($A134, Monthly_mean!$AZ$3:$BJ$134, column())+0.2*vlookup($A134, MaxDD!$AZ$3:$BJ$134, column())+0.2*vlookup($A134, 'CDaR Factor Calculation'!$AY$3:$BI$135, column())</f>
        <v>0.007349966925</v>
      </c>
      <c r="F134" s="4">
        <f>0.2*vlookup($A134, 'Idiosyncratic Volatility'!$BE$84:$BO$660, column())+0.2*vlookup($A134, Value!$AZ$3:$BJ$134, column())+0.2*vlookup($A134, Monthly_mean!$AZ$3:$BJ$134, column())+0.2*vlookup($A134, MaxDD!$AZ$3:$BJ$134, column())+0.2*vlookup($A134, 'CDaR Factor Calculation'!$AY$3:$BI$135, column())</f>
        <v>0.001990963702</v>
      </c>
      <c r="G134" s="4">
        <f>0.2*vlookup($A134, 'Idiosyncratic Volatility'!$BE$84:$BO$660, column())+0.2*vlookup($A134, Value!$AZ$3:$BJ$134, column())+0.2*vlookup($A134, Monthly_mean!$AZ$3:$BJ$134, column())+0.2*vlookup($A134, MaxDD!$AZ$3:$BJ$134, column())+0.2*vlookup($A134, 'CDaR Factor Calculation'!$AY$3:$BI$135, column())</f>
        <v>0.01661920557</v>
      </c>
      <c r="H134" s="4">
        <f>0.2*vlookup($A134, 'Idiosyncratic Volatility'!$BE$84:$BO$660, column())+0.2*vlookup($A134, Value!$AZ$3:$BJ$134, column())+0.2*vlookup($A134, Monthly_mean!$AZ$3:$BJ$134, column())+0.2*vlookup($A134, MaxDD!$AZ$3:$BJ$134, column())+0.2*vlookup($A134, 'CDaR Factor Calculation'!$AY$3:$BI$135, column())</f>
        <v>0.01980325775</v>
      </c>
      <c r="I134" s="4">
        <f>0.2*vlookup($A134, 'Idiosyncratic Volatility'!$BE$84:$BO$660, column())+0.2*vlookup($A134, Value!$AZ$3:$BJ$134, column())+0.2*vlookup($A134, Monthly_mean!$AZ$3:$BJ$134, column())+0.2*vlookup($A134, MaxDD!$AZ$3:$BJ$134, column())+0.2*vlookup($A134, 'CDaR Factor Calculation'!$AY$3:$BI$135, column())</f>
        <v>0.007820029546</v>
      </c>
      <c r="J134" s="4">
        <f>0.2*vlookup($A134, 'Idiosyncratic Volatility'!$BE$84:$BO$660, column())+0.2*vlookup($A134, Value!$AZ$3:$BJ$134, column())+0.2*vlookup($A134, Monthly_mean!$AZ$3:$BJ$134, column())+0.2*vlookup($A134, MaxDD!$AZ$3:$BJ$134, column())+0.2*vlookup($A134, 'CDaR Factor Calculation'!$AY$3:$BI$135, column())</f>
        <v>-0.01095972815</v>
      </c>
      <c r="K134" s="4">
        <f>0.2*vlookup($A134, 'Idiosyncratic Volatility'!$BE$84:$BO$660, column())+0.2*vlookup($A134, Value!$AZ$3:$BJ$134, column())+0.2*vlookup($A134, Monthly_mean!$AZ$3:$BJ$134, column())+0.2*vlookup($A134, MaxDD!$AZ$3:$BJ$134, column())+0.2*vlookup($A134, 'CDaR Factor Calculation'!$AY$3:$BI$135, column())</f>
        <v>-0.002271282775</v>
      </c>
      <c r="L134" s="8"/>
      <c r="M134" s="2">
        <v>45291.0</v>
      </c>
      <c r="N134" s="7">
        <v>0.0745</v>
      </c>
      <c r="O134" s="7">
        <v>0.0384</v>
      </c>
      <c r="P134" s="7">
        <v>0.0336</v>
      </c>
      <c r="Q134" s="7">
        <v>0.0312</v>
      </c>
      <c r="R134" s="7">
        <v>0.0184</v>
      </c>
      <c r="S134" s="7">
        <v>0.0437</v>
      </c>
      <c r="T134" s="7">
        <v>0.0575</v>
      </c>
      <c r="U134" s="7">
        <v>0.0063</v>
      </c>
      <c r="V134" s="7">
        <v>0.0379</v>
      </c>
      <c r="W134" s="7">
        <v>0.0467</v>
      </c>
      <c r="X134" s="8"/>
      <c r="AA134" s="8"/>
      <c r="AB134" s="2"/>
      <c r="AM134" s="8"/>
      <c r="AN134" s="17">
        <f t="shared" ref="AN134:AW134" si="266">(AC133 * (1 + N134)) / (SUMPRODUCT($AC133:$AL133, $N134:$W134) + 1)</f>
        <v>-0.04677580523</v>
      </c>
      <c r="AO134" s="17">
        <f t="shared" si="266"/>
        <v>0.03284479596</v>
      </c>
      <c r="AP134" s="17">
        <f t="shared" si="266"/>
        <v>0.003774244782</v>
      </c>
      <c r="AQ134" s="17">
        <f t="shared" si="266"/>
        <v>0.005867371828</v>
      </c>
      <c r="AR134" s="17">
        <f t="shared" si="266"/>
        <v>0.06656867079</v>
      </c>
      <c r="AS134" s="17">
        <f t="shared" si="266"/>
        <v>0.06468830425</v>
      </c>
      <c r="AT134" s="17">
        <f t="shared" si="266"/>
        <v>0.005138060668</v>
      </c>
      <c r="AU134" s="17">
        <f t="shared" si="266"/>
        <v>-0.1238080607</v>
      </c>
      <c r="AV134" s="17">
        <f t="shared" si="266"/>
        <v>0.04149560528</v>
      </c>
      <c r="AW134" s="17">
        <f t="shared" si="266"/>
        <v>-0.04876657053</v>
      </c>
      <c r="AX134" s="19"/>
      <c r="AY134" s="20">
        <f t="array" ref="AY134">SUM(ABS(AC134:AL134 - AN134:AW134))
</f>
        <v>0.4397274901</v>
      </c>
      <c r="AZ134" s="19"/>
      <c r="BA134" s="2">
        <v>45291.0</v>
      </c>
      <c r="BB134" s="4">
        <f t="shared" si="7"/>
        <v>0.00102767208</v>
      </c>
      <c r="BC134" s="4">
        <f t="shared" si="8"/>
        <v>1.03526835</v>
      </c>
      <c r="BK134" s="4">
        <f t="shared" si="9"/>
        <v>1.03526835</v>
      </c>
      <c r="BL134" s="4">
        <f t="shared" si="4"/>
        <v>0</v>
      </c>
    </row>
    <row r="135">
      <c r="L135" s="8"/>
      <c r="X135" s="8"/>
      <c r="AA135" s="8"/>
      <c r="AM135" s="8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8"/>
      <c r="AY135" s="18"/>
      <c r="AZ135" s="8"/>
    </row>
    <row r="136">
      <c r="L136" s="8"/>
      <c r="X136" s="8"/>
      <c r="AA136" s="8"/>
      <c r="AM136" s="8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8"/>
      <c r="AY136" s="18"/>
      <c r="AZ136" s="8"/>
    </row>
    <row r="137">
      <c r="L137" s="8"/>
      <c r="X137" s="8"/>
      <c r="AA137" s="8"/>
      <c r="AM137" s="8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8"/>
      <c r="AY137" s="18"/>
      <c r="AZ137" s="8"/>
    </row>
    <row r="138">
      <c r="L138" s="8"/>
      <c r="X138" s="8"/>
      <c r="AA138" s="8"/>
      <c r="AM138" s="8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8"/>
      <c r="AY138" s="18"/>
      <c r="AZ138" s="8"/>
    </row>
    <row r="139">
      <c r="L139" s="8"/>
      <c r="X139" s="8"/>
      <c r="AA139" s="8"/>
      <c r="AM139" s="8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8"/>
      <c r="AY139" s="18"/>
      <c r="AZ139" s="8"/>
    </row>
    <row r="140">
      <c r="L140" s="8"/>
      <c r="X140" s="8"/>
      <c r="AA140" s="8"/>
      <c r="AM140" s="8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8"/>
      <c r="AY140" s="18"/>
      <c r="AZ140" s="8"/>
    </row>
    <row r="141">
      <c r="L141" s="8"/>
      <c r="X141" s="8"/>
      <c r="AA141" s="8"/>
      <c r="AM141" s="8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8"/>
      <c r="AY141" s="18"/>
      <c r="AZ141" s="8"/>
    </row>
    <row r="142">
      <c r="L142" s="8"/>
      <c r="X142" s="8"/>
      <c r="AA142" s="8"/>
      <c r="AM142" s="8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8"/>
      <c r="AY142" s="18"/>
      <c r="AZ142" s="8"/>
    </row>
    <row r="143">
      <c r="L143" s="8"/>
      <c r="X143" s="8"/>
      <c r="AA143" s="8"/>
      <c r="AM143" s="8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8"/>
      <c r="AY143" s="18"/>
      <c r="AZ143" s="8"/>
    </row>
    <row r="144">
      <c r="L144" s="8"/>
      <c r="X144" s="8"/>
      <c r="AA144" s="8"/>
      <c r="AM144" s="8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8"/>
      <c r="AY144" s="18"/>
      <c r="AZ144" s="8"/>
    </row>
    <row r="145">
      <c r="L145" s="8"/>
      <c r="X145" s="8"/>
      <c r="AA145" s="8"/>
      <c r="AM145" s="8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8"/>
      <c r="AY145" s="18"/>
      <c r="AZ145" s="8"/>
    </row>
    <row r="146">
      <c r="L146" s="8"/>
      <c r="X146" s="8"/>
      <c r="AA146" s="8"/>
      <c r="AM146" s="8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8"/>
      <c r="AY146" s="18"/>
      <c r="AZ146" s="8"/>
    </row>
    <row r="147">
      <c r="L147" s="8"/>
      <c r="X147" s="8"/>
      <c r="AA147" s="8"/>
      <c r="AM147" s="8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8"/>
      <c r="AY147" s="18"/>
      <c r="AZ147" s="8"/>
    </row>
    <row r="148">
      <c r="L148" s="8"/>
      <c r="X148" s="8"/>
      <c r="AA148" s="8"/>
      <c r="AM148" s="8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8"/>
      <c r="AY148" s="18"/>
      <c r="AZ148" s="8"/>
    </row>
    <row r="149">
      <c r="L149" s="8"/>
      <c r="X149" s="8"/>
      <c r="AA149" s="8"/>
      <c r="AM149" s="8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8"/>
      <c r="AY149" s="18"/>
      <c r="AZ149" s="8"/>
    </row>
    <row r="150">
      <c r="L150" s="8"/>
      <c r="X150" s="8"/>
      <c r="AA150" s="8"/>
      <c r="AM150" s="8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8"/>
      <c r="AY150" s="18"/>
      <c r="AZ150" s="8"/>
    </row>
    <row r="151">
      <c r="L151" s="8"/>
      <c r="X151" s="8"/>
      <c r="AA151" s="8"/>
      <c r="AM151" s="8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8"/>
      <c r="AY151" s="18"/>
      <c r="AZ151" s="8"/>
    </row>
    <row r="152">
      <c r="L152" s="8"/>
      <c r="X152" s="8"/>
      <c r="AA152" s="8"/>
      <c r="AM152" s="8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8"/>
      <c r="AY152" s="18"/>
      <c r="AZ152" s="8"/>
    </row>
    <row r="153">
      <c r="L153" s="8"/>
      <c r="X153" s="8"/>
      <c r="AA153" s="8"/>
      <c r="AM153" s="8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8"/>
      <c r="AY153" s="18"/>
      <c r="AZ153" s="8"/>
    </row>
    <row r="154">
      <c r="L154" s="8"/>
      <c r="X154" s="8"/>
      <c r="AA154" s="8"/>
      <c r="AM154" s="8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8"/>
      <c r="AY154" s="18"/>
      <c r="AZ154" s="8"/>
    </row>
    <row r="155">
      <c r="L155" s="8"/>
      <c r="X155" s="8"/>
      <c r="AA155" s="8"/>
      <c r="AM155" s="8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8"/>
      <c r="AY155" s="18"/>
      <c r="AZ155" s="8"/>
    </row>
    <row r="156">
      <c r="L156" s="8"/>
      <c r="X156" s="8"/>
      <c r="AA156" s="8"/>
      <c r="AM156" s="8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8"/>
      <c r="AY156" s="18"/>
      <c r="AZ156" s="8"/>
    </row>
    <row r="157">
      <c r="L157" s="8"/>
      <c r="X157" s="8"/>
      <c r="AA157" s="8"/>
      <c r="AM157" s="8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8"/>
      <c r="AY157" s="18"/>
      <c r="AZ157" s="8"/>
    </row>
    <row r="158">
      <c r="L158" s="8"/>
      <c r="X158" s="8"/>
      <c r="AA158" s="8"/>
      <c r="AM158" s="8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8"/>
      <c r="AY158" s="18"/>
      <c r="AZ158" s="8"/>
    </row>
    <row r="159">
      <c r="L159" s="8"/>
      <c r="X159" s="8"/>
      <c r="AA159" s="8"/>
      <c r="AM159" s="8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8"/>
      <c r="AY159" s="18"/>
      <c r="AZ159" s="8"/>
    </row>
    <row r="160">
      <c r="L160" s="8"/>
      <c r="X160" s="8"/>
      <c r="AA160" s="8"/>
      <c r="AM160" s="8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8"/>
      <c r="AY160" s="18"/>
      <c r="AZ160" s="8"/>
    </row>
    <row r="161">
      <c r="L161" s="8"/>
      <c r="X161" s="8"/>
      <c r="AA161" s="8"/>
      <c r="AM161" s="8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8"/>
      <c r="AY161" s="18"/>
      <c r="AZ161" s="8"/>
    </row>
    <row r="162">
      <c r="L162" s="8"/>
      <c r="X162" s="8"/>
      <c r="AA162" s="8"/>
      <c r="AM162" s="8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8"/>
      <c r="AY162" s="18"/>
      <c r="AZ162" s="8"/>
    </row>
    <row r="163">
      <c r="L163" s="8"/>
      <c r="X163" s="8"/>
      <c r="AA163" s="8"/>
      <c r="AM163" s="8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8"/>
      <c r="AY163" s="18"/>
      <c r="AZ163" s="8"/>
    </row>
    <row r="164">
      <c r="L164" s="8"/>
      <c r="X164" s="8"/>
      <c r="AA164" s="8"/>
      <c r="AM164" s="8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8"/>
      <c r="AY164" s="18"/>
      <c r="AZ164" s="8"/>
    </row>
    <row r="165">
      <c r="L165" s="8"/>
      <c r="X165" s="8"/>
      <c r="AA165" s="8"/>
      <c r="AM165" s="8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8"/>
      <c r="AY165" s="18"/>
      <c r="AZ165" s="8"/>
    </row>
    <row r="166">
      <c r="L166" s="8"/>
      <c r="X166" s="8"/>
      <c r="AA166" s="8"/>
      <c r="AM166" s="8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8"/>
      <c r="AY166" s="18"/>
      <c r="AZ166" s="8"/>
    </row>
    <row r="167">
      <c r="L167" s="8"/>
      <c r="X167" s="8"/>
      <c r="AA167" s="8"/>
      <c r="AM167" s="8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8"/>
      <c r="AY167" s="18"/>
      <c r="AZ167" s="8"/>
    </row>
    <row r="168">
      <c r="L168" s="8"/>
      <c r="X168" s="8"/>
      <c r="AA168" s="8"/>
      <c r="AM168" s="8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8"/>
      <c r="AY168" s="18"/>
      <c r="AZ168" s="8"/>
    </row>
    <row r="169">
      <c r="L169" s="8"/>
      <c r="X169" s="8"/>
      <c r="AA169" s="8"/>
      <c r="AM169" s="8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8"/>
      <c r="AY169" s="18"/>
      <c r="AZ169" s="8"/>
    </row>
    <row r="170">
      <c r="L170" s="8"/>
      <c r="X170" s="8"/>
      <c r="AA170" s="8"/>
      <c r="AM170" s="8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8"/>
      <c r="AY170" s="18"/>
      <c r="AZ170" s="8"/>
    </row>
    <row r="171">
      <c r="L171" s="8"/>
      <c r="X171" s="8"/>
      <c r="AA171" s="8"/>
      <c r="AM171" s="8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8"/>
      <c r="AY171" s="18"/>
      <c r="AZ171" s="8"/>
    </row>
    <row r="172">
      <c r="L172" s="8"/>
      <c r="X172" s="8"/>
      <c r="AA172" s="8"/>
      <c r="AM172" s="8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8"/>
      <c r="AY172" s="18"/>
      <c r="AZ172" s="8"/>
    </row>
    <row r="173">
      <c r="L173" s="8"/>
      <c r="X173" s="8"/>
      <c r="AA173" s="8"/>
      <c r="AM173" s="8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8"/>
      <c r="AY173" s="18"/>
      <c r="AZ173" s="8"/>
    </row>
    <row r="174">
      <c r="L174" s="8"/>
      <c r="X174" s="8"/>
      <c r="AA174" s="8"/>
      <c r="AM174" s="8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8"/>
      <c r="AY174" s="18"/>
      <c r="AZ174" s="8"/>
    </row>
    <row r="175">
      <c r="L175" s="8"/>
      <c r="X175" s="8"/>
      <c r="AA175" s="8"/>
      <c r="AM175" s="8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8"/>
      <c r="AY175" s="18"/>
      <c r="AZ175" s="8"/>
    </row>
    <row r="176">
      <c r="L176" s="8"/>
      <c r="X176" s="8"/>
      <c r="AA176" s="8"/>
      <c r="AM176" s="8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8"/>
      <c r="AY176" s="18"/>
      <c r="AZ176" s="8"/>
    </row>
    <row r="177">
      <c r="L177" s="8"/>
      <c r="X177" s="8"/>
      <c r="AA177" s="8"/>
      <c r="AM177" s="8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8"/>
      <c r="AY177" s="18"/>
      <c r="AZ177" s="8"/>
    </row>
    <row r="178">
      <c r="L178" s="8"/>
      <c r="X178" s="8"/>
      <c r="AA178" s="8"/>
      <c r="AM178" s="8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8"/>
      <c r="AY178" s="18"/>
      <c r="AZ178" s="8"/>
    </row>
    <row r="179">
      <c r="L179" s="8"/>
      <c r="X179" s="8"/>
      <c r="AA179" s="8"/>
      <c r="AM179" s="8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8"/>
      <c r="AY179" s="18"/>
      <c r="AZ179" s="8"/>
    </row>
    <row r="180">
      <c r="L180" s="8"/>
      <c r="X180" s="8"/>
      <c r="AA180" s="8"/>
      <c r="AM180" s="8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8"/>
      <c r="AY180" s="18"/>
      <c r="AZ180" s="8"/>
    </row>
    <row r="181">
      <c r="L181" s="8"/>
      <c r="X181" s="8"/>
      <c r="AA181" s="8"/>
      <c r="AM181" s="8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8"/>
      <c r="AY181" s="18"/>
      <c r="AZ181" s="8"/>
    </row>
    <row r="182">
      <c r="L182" s="8"/>
      <c r="X182" s="8"/>
      <c r="AA182" s="8"/>
      <c r="AM182" s="8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8"/>
      <c r="AY182" s="18"/>
      <c r="AZ182" s="8"/>
    </row>
    <row r="183">
      <c r="L183" s="8"/>
      <c r="X183" s="8"/>
      <c r="AA183" s="8"/>
      <c r="AM183" s="8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8"/>
      <c r="AY183" s="18"/>
      <c r="AZ183" s="8"/>
    </row>
    <row r="184">
      <c r="L184" s="8"/>
      <c r="X184" s="8"/>
      <c r="AA184" s="8"/>
      <c r="AM184" s="8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8"/>
      <c r="AY184" s="18"/>
      <c r="AZ184" s="8"/>
    </row>
    <row r="185">
      <c r="L185" s="8"/>
      <c r="X185" s="8"/>
      <c r="AA185" s="8"/>
      <c r="AM185" s="8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8"/>
      <c r="AY185" s="18"/>
      <c r="AZ185" s="8"/>
    </row>
    <row r="186">
      <c r="L186" s="8"/>
      <c r="X186" s="8"/>
      <c r="AA186" s="8"/>
      <c r="AM186" s="8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8"/>
      <c r="AY186" s="18"/>
      <c r="AZ186" s="8"/>
    </row>
    <row r="187">
      <c r="L187" s="8"/>
      <c r="X187" s="8"/>
      <c r="AA187" s="8"/>
      <c r="AM187" s="8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8"/>
      <c r="AY187" s="18"/>
      <c r="AZ187" s="8"/>
    </row>
    <row r="188">
      <c r="L188" s="8"/>
      <c r="X188" s="8"/>
      <c r="AA188" s="8"/>
      <c r="AM188" s="8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8"/>
      <c r="AY188" s="18"/>
      <c r="AZ188" s="8"/>
    </row>
    <row r="189">
      <c r="L189" s="8"/>
      <c r="X189" s="8"/>
      <c r="AA189" s="8"/>
      <c r="AM189" s="8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8"/>
      <c r="AY189" s="18"/>
      <c r="AZ189" s="8"/>
    </row>
    <row r="190">
      <c r="L190" s="8"/>
      <c r="X190" s="8"/>
      <c r="AA190" s="8"/>
      <c r="AM190" s="8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8"/>
      <c r="AY190" s="18"/>
      <c r="AZ190" s="8"/>
    </row>
    <row r="191">
      <c r="L191" s="8"/>
      <c r="X191" s="8"/>
      <c r="AA191" s="8"/>
      <c r="AM191" s="8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8"/>
      <c r="AY191" s="18"/>
      <c r="AZ191" s="8"/>
    </row>
    <row r="192">
      <c r="L192" s="8"/>
      <c r="X192" s="8"/>
      <c r="AA192" s="8"/>
      <c r="AM192" s="8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8"/>
      <c r="AY192" s="18"/>
      <c r="AZ192" s="8"/>
    </row>
    <row r="193">
      <c r="L193" s="8"/>
      <c r="X193" s="8"/>
      <c r="AA193" s="8"/>
      <c r="AM193" s="8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8"/>
      <c r="AY193" s="18"/>
      <c r="AZ193" s="8"/>
    </row>
    <row r="194">
      <c r="L194" s="8"/>
      <c r="X194" s="8"/>
      <c r="AA194" s="8"/>
      <c r="AM194" s="8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8"/>
      <c r="AY194" s="18"/>
      <c r="AZ194" s="8"/>
    </row>
    <row r="195">
      <c r="L195" s="8"/>
      <c r="X195" s="8"/>
      <c r="AA195" s="8"/>
      <c r="AM195" s="8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8"/>
      <c r="AY195" s="18"/>
      <c r="AZ195" s="8"/>
    </row>
    <row r="196">
      <c r="L196" s="8"/>
      <c r="X196" s="8"/>
      <c r="AA196" s="8"/>
      <c r="AM196" s="8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8"/>
      <c r="AY196" s="18"/>
      <c r="AZ196" s="8"/>
    </row>
    <row r="197">
      <c r="L197" s="8"/>
      <c r="X197" s="8"/>
      <c r="AA197" s="8"/>
      <c r="AM197" s="8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8"/>
      <c r="AY197" s="18"/>
      <c r="AZ197" s="8"/>
    </row>
    <row r="198">
      <c r="L198" s="8"/>
      <c r="X198" s="8"/>
      <c r="AA198" s="8"/>
      <c r="AM198" s="8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8"/>
      <c r="AY198" s="18"/>
      <c r="AZ198" s="8"/>
    </row>
    <row r="199">
      <c r="L199" s="8"/>
      <c r="X199" s="8"/>
      <c r="AA199" s="8"/>
      <c r="AM199" s="8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8"/>
      <c r="AY199" s="18"/>
      <c r="AZ199" s="8"/>
    </row>
    <row r="200">
      <c r="L200" s="8"/>
      <c r="X200" s="8"/>
      <c r="AA200" s="8"/>
      <c r="AM200" s="8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8"/>
      <c r="AY200" s="18"/>
      <c r="AZ200" s="8"/>
    </row>
    <row r="201">
      <c r="L201" s="8"/>
      <c r="X201" s="8"/>
      <c r="AA201" s="8"/>
      <c r="AM201" s="8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8"/>
      <c r="AY201" s="18"/>
      <c r="AZ201" s="8"/>
    </row>
    <row r="202">
      <c r="L202" s="8"/>
      <c r="X202" s="8"/>
      <c r="AA202" s="8"/>
      <c r="AM202" s="8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8"/>
      <c r="AY202" s="18"/>
      <c r="AZ202" s="8"/>
    </row>
    <row r="203">
      <c r="L203" s="8"/>
      <c r="X203" s="8"/>
      <c r="AA203" s="8"/>
      <c r="AM203" s="8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8"/>
      <c r="AY203" s="18"/>
      <c r="AZ203" s="8"/>
    </row>
    <row r="204">
      <c r="L204" s="8"/>
      <c r="X204" s="8"/>
      <c r="AA204" s="8"/>
      <c r="AM204" s="8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8"/>
      <c r="AY204" s="18"/>
      <c r="AZ204" s="8"/>
    </row>
    <row r="205">
      <c r="L205" s="8"/>
      <c r="X205" s="8"/>
      <c r="AA205" s="8"/>
      <c r="AM205" s="8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8"/>
      <c r="AY205" s="18"/>
      <c r="AZ205" s="8"/>
    </row>
    <row r="206">
      <c r="L206" s="8"/>
      <c r="X206" s="8"/>
      <c r="AA206" s="8"/>
      <c r="AM206" s="8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8"/>
      <c r="AY206" s="18"/>
      <c r="AZ206" s="8"/>
    </row>
    <row r="207">
      <c r="L207" s="8"/>
      <c r="X207" s="8"/>
      <c r="AA207" s="8"/>
      <c r="AM207" s="8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8"/>
      <c r="AY207" s="18"/>
      <c r="AZ207" s="8"/>
    </row>
    <row r="208">
      <c r="L208" s="8"/>
      <c r="X208" s="8"/>
      <c r="AA208" s="8"/>
      <c r="AM208" s="8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8"/>
      <c r="AY208" s="18"/>
      <c r="AZ208" s="8"/>
    </row>
    <row r="209">
      <c r="L209" s="8"/>
      <c r="X209" s="8"/>
      <c r="AA209" s="8"/>
      <c r="AM209" s="8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8"/>
      <c r="AY209" s="18"/>
      <c r="AZ209" s="8"/>
    </row>
    <row r="210">
      <c r="L210" s="8"/>
      <c r="X210" s="8"/>
      <c r="AA210" s="8"/>
      <c r="AM210" s="8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8"/>
      <c r="AY210" s="18"/>
      <c r="AZ210" s="8"/>
    </row>
    <row r="211">
      <c r="L211" s="8"/>
      <c r="X211" s="8"/>
      <c r="AA211" s="8"/>
      <c r="AM211" s="8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8"/>
      <c r="AY211" s="18"/>
      <c r="AZ211" s="8"/>
    </row>
    <row r="212">
      <c r="L212" s="8"/>
      <c r="X212" s="8"/>
      <c r="AA212" s="8"/>
      <c r="AM212" s="8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8"/>
      <c r="AY212" s="18"/>
      <c r="AZ212" s="8"/>
    </row>
    <row r="213">
      <c r="L213" s="8"/>
      <c r="X213" s="8"/>
      <c r="AA213" s="8"/>
      <c r="AM213" s="8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8"/>
      <c r="AY213" s="18"/>
      <c r="AZ213" s="8"/>
    </row>
    <row r="214">
      <c r="L214" s="8"/>
      <c r="X214" s="8"/>
      <c r="AA214" s="8"/>
      <c r="AM214" s="8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8"/>
      <c r="AY214" s="18"/>
      <c r="AZ214" s="8"/>
    </row>
    <row r="215">
      <c r="L215" s="8"/>
      <c r="X215" s="8"/>
      <c r="AA215" s="8"/>
      <c r="AM215" s="8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8"/>
      <c r="AY215" s="18"/>
      <c r="AZ215" s="8"/>
    </row>
    <row r="216">
      <c r="L216" s="8"/>
      <c r="X216" s="8"/>
      <c r="AA216" s="8"/>
      <c r="AM216" s="8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8"/>
      <c r="AY216" s="18"/>
      <c r="AZ216" s="8"/>
    </row>
    <row r="217">
      <c r="L217" s="8"/>
      <c r="X217" s="8"/>
      <c r="AA217" s="8"/>
      <c r="AM217" s="8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8"/>
      <c r="AY217" s="18"/>
      <c r="AZ217" s="8"/>
    </row>
    <row r="218">
      <c r="L218" s="8"/>
      <c r="X218" s="8"/>
      <c r="AA218" s="8"/>
      <c r="AM218" s="8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8"/>
      <c r="AY218" s="18"/>
      <c r="AZ218" s="8"/>
    </row>
    <row r="219">
      <c r="L219" s="8"/>
      <c r="X219" s="8"/>
      <c r="AA219" s="8"/>
      <c r="AM219" s="8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8"/>
      <c r="AY219" s="18"/>
      <c r="AZ219" s="8"/>
    </row>
    <row r="220">
      <c r="L220" s="8"/>
      <c r="X220" s="8"/>
      <c r="AA220" s="8"/>
      <c r="AM220" s="8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8"/>
      <c r="AY220" s="18"/>
      <c r="AZ220" s="8"/>
    </row>
    <row r="221">
      <c r="L221" s="8"/>
      <c r="X221" s="8"/>
      <c r="AA221" s="8"/>
      <c r="AM221" s="8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8"/>
      <c r="AY221" s="18"/>
      <c r="AZ221" s="8"/>
    </row>
    <row r="222">
      <c r="L222" s="8"/>
      <c r="X222" s="8"/>
      <c r="AA222" s="8"/>
      <c r="AM222" s="8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8"/>
      <c r="AY222" s="18"/>
      <c r="AZ222" s="8"/>
    </row>
    <row r="223">
      <c r="L223" s="8"/>
      <c r="X223" s="8"/>
      <c r="AA223" s="8"/>
      <c r="AM223" s="8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8"/>
      <c r="AY223" s="18"/>
      <c r="AZ223" s="8"/>
    </row>
    <row r="224">
      <c r="L224" s="8"/>
      <c r="X224" s="8"/>
      <c r="AA224" s="8"/>
      <c r="AM224" s="8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8"/>
      <c r="AY224" s="18"/>
      <c r="AZ224" s="8"/>
    </row>
    <row r="225">
      <c r="L225" s="8"/>
      <c r="X225" s="8"/>
      <c r="AA225" s="8"/>
      <c r="AM225" s="8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8"/>
      <c r="AY225" s="18"/>
      <c r="AZ225" s="8"/>
    </row>
    <row r="226">
      <c r="L226" s="8"/>
      <c r="X226" s="8"/>
      <c r="AA226" s="8"/>
      <c r="AM226" s="8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8"/>
      <c r="AY226" s="18"/>
      <c r="AZ226" s="8"/>
    </row>
    <row r="227">
      <c r="L227" s="8"/>
      <c r="X227" s="8"/>
      <c r="AA227" s="8"/>
      <c r="AM227" s="8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8"/>
      <c r="AY227" s="18"/>
      <c r="AZ227" s="8"/>
    </row>
    <row r="228">
      <c r="L228" s="8"/>
      <c r="X228" s="8"/>
      <c r="AA228" s="8"/>
      <c r="AM228" s="8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8"/>
      <c r="AY228" s="18"/>
      <c r="AZ228" s="8"/>
    </row>
    <row r="229">
      <c r="L229" s="8"/>
      <c r="X229" s="8"/>
      <c r="AA229" s="8"/>
      <c r="AM229" s="8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8"/>
      <c r="AY229" s="18"/>
      <c r="AZ229" s="8"/>
    </row>
    <row r="230">
      <c r="L230" s="8"/>
      <c r="X230" s="8"/>
      <c r="AA230" s="8"/>
      <c r="AM230" s="8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8"/>
      <c r="AY230" s="18"/>
      <c r="AZ230" s="8"/>
    </row>
    <row r="231">
      <c r="L231" s="8"/>
      <c r="X231" s="8"/>
      <c r="AA231" s="8"/>
      <c r="AM231" s="8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8"/>
      <c r="AY231" s="18"/>
      <c r="AZ231" s="8"/>
    </row>
    <row r="232">
      <c r="L232" s="8"/>
      <c r="X232" s="8"/>
      <c r="AA232" s="8"/>
      <c r="AM232" s="8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8"/>
      <c r="AY232" s="18"/>
      <c r="AZ232" s="8"/>
    </row>
    <row r="233">
      <c r="L233" s="8"/>
      <c r="X233" s="8"/>
      <c r="AA233" s="8"/>
      <c r="AM233" s="8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8"/>
      <c r="AY233" s="18"/>
      <c r="AZ233" s="8"/>
    </row>
    <row r="234">
      <c r="L234" s="8"/>
      <c r="X234" s="8"/>
      <c r="AA234" s="8"/>
      <c r="AM234" s="8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8"/>
      <c r="AY234" s="18"/>
      <c r="AZ234" s="8"/>
    </row>
    <row r="235">
      <c r="L235" s="8"/>
      <c r="X235" s="8"/>
      <c r="AA235" s="8"/>
      <c r="AM235" s="8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8"/>
      <c r="AY235" s="18"/>
      <c r="AZ235" s="8"/>
    </row>
    <row r="236">
      <c r="L236" s="8"/>
      <c r="X236" s="8"/>
      <c r="AA236" s="8"/>
      <c r="AM236" s="8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8"/>
      <c r="AY236" s="18"/>
      <c r="AZ236" s="8"/>
    </row>
    <row r="237">
      <c r="L237" s="8"/>
      <c r="X237" s="8"/>
      <c r="AA237" s="8"/>
      <c r="AM237" s="8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8"/>
      <c r="AY237" s="18"/>
      <c r="AZ237" s="8"/>
    </row>
    <row r="238">
      <c r="L238" s="8"/>
      <c r="X238" s="8"/>
      <c r="AA238" s="8"/>
      <c r="AM238" s="8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8"/>
      <c r="AY238" s="18"/>
      <c r="AZ238" s="8"/>
    </row>
    <row r="239">
      <c r="L239" s="8"/>
      <c r="X239" s="8"/>
      <c r="AA239" s="8"/>
      <c r="AM239" s="8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8"/>
      <c r="AY239" s="18"/>
      <c r="AZ239" s="8"/>
    </row>
    <row r="240">
      <c r="L240" s="8"/>
      <c r="X240" s="8"/>
      <c r="AA240" s="8"/>
      <c r="AM240" s="8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8"/>
      <c r="AY240" s="18"/>
      <c r="AZ240" s="8"/>
    </row>
    <row r="241">
      <c r="L241" s="8"/>
      <c r="X241" s="8"/>
      <c r="AA241" s="8"/>
      <c r="AM241" s="8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8"/>
      <c r="AY241" s="18"/>
      <c r="AZ241" s="8"/>
    </row>
    <row r="242">
      <c r="L242" s="8"/>
      <c r="X242" s="8"/>
      <c r="AA242" s="8"/>
      <c r="AM242" s="8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8"/>
      <c r="AY242" s="18"/>
      <c r="AZ242" s="8"/>
    </row>
    <row r="243">
      <c r="L243" s="8"/>
      <c r="X243" s="8"/>
      <c r="AA243" s="8"/>
      <c r="AM243" s="8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8"/>
      <c r="AY243" s="18"/>
      <c r="AZ243" s="8"/>
    </row>
    <row r="244">
      <c r="L244" s="8"/>
      <c r="X244" s="8"/>
      <c r="AA244" s="8"/>
      <c r="AM244" s="8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8"/>
      <c r="AY244" s="18"/>
      <c r="AZ244" s="8"/>
    </row>
    <row r="245">
      <c r="L245" s="8"/>
      <c r="X245" s="8"/>
      <c r="AA245" s="8"/>
      <c r="AM245" s="8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8"/>
      <c r="AY245" s="18"/>
      <c r="AZ245" s="8"/>
    </row>
    <row r="246">
      <c r="L246" s="8"/>
      <c r="X246" s="8"/>
      <c r="AA246" s="8"/>
      <c r="AM246" s="8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8"/>
      <c r="AY246" s="18"/>
      <c r="AZ246" s="8"/>
    </row>
    <row r="247">
      <c r="L247" s="8"/>
      <c r="X247" s="8"/>
      <c r="AA247" s="8"/>
      <c r="AM247" s="8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8"/>
      <c r="AY247" s="18"/>
      <c r="AZ247" s="8"/>
    </row>
    <row r="248">
      <c r="L248" s="8"/>
      <c r="X248" s="8"/>
      <c r="AA248" s="8"/>
      <c r="AM248" s="8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8"/>
      <c r="AY248" s="18"/>
      <c r="AZ248" s="8"/>
    </row>
    <row r="249">
      <c r="L249" s="8"/>
      <c r="X249" s="8"/>
      <c r="AA249" s="8"/>
      <c r="AM249" s="8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8"/>
      <c r="AY249" s="18"/>
      <c r="AZ249" s="8"/>
    </row>
    <row r="250">
      <c r="L250" s="8"/>
      <c r="X250" s="8"/>
      <c r="AA250" s="8"/>
      <c r="AM250" s="8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8"/>
      <c r="AY250" s="18"/>
      <c r="AZ250" s="8"/>
    </row>
    <row r="251">
      <c r="L251" s="8"/>
      <c r="X251" s="8"/>
      <c r="AA251" s="8"/>
      <c r="AM251" s="8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8"/>
      <c r="AY251" s="18"/>
      <c r="AZ251" s="8"/>
    </row>
    <row r="252">
      <c r="L252" s="8"/>
      <c r="X252" s="8"/>
      <c r="AA252" s="8"/>
      <c r="AM252" s="8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8"/>
      <c r="AY252" s="18"/>
      <c r="AZ252" s="8"/>
    </row>
    <row r="253">
      <c r="L253" s="8"/>
      <c r="X253" s="8"/>
      <c r="AA253" s="8"/>
      <c r="AM253" s="8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8"/>
      <c r="AY253" s="18"/>
      <c r="AZ253" s="8"/>
    </row>
    <row r="254">
      <c r="L254" s="8"/>
      <c r="X254" s="8"/>
      <c r="AA254" s="8"/>
      <c r="AM254" s="8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8"/>
      <c r="AY254" s="18"/>
      <c r="AZ254" s="8"/>
    </row>
    <row r="255">
      <c r="L255" s="8"/>
      <c r="X255" s="8"/>
      <c r="AA255" s="8"/>
      <c r="AM255" s="8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8"/>
      <c r="AY255" s="18"/>
      <c r="AZ255" s="8"/>
    </row>
    <row r="256">
      <c r="L256" s="8"/>
      <c r="X256" s="8"/>
      <c r="AA256" s="8"/>
      <c r="AM256" s="8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8"/>
      <c r="AY256" s="18"/>
      <c r="AZ256" s="8"/>
    </row>
    <row r="257">
      <c r="L257" s="8"/>
      <c r="X257" s="8"/>
      <c r="AA257" s="8"/>
      <c r="AM257" s="8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8"/>
      <c r="AY257" s="18"/>
      <c r="AZ257" s="8"/>
    </row>
    <row r="258">
      <c r="L258" s="8"/>
      <c r="X258" s="8"/>
      <c r="AA258" s="8"/>
      <c r="AM258" s="8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8"/>
      <c r="AY258" s="18"/>
      <c r="AZ258" s="8"/>
    </row>
    <row r="259">
      <c r="L259" s="8"/>
      <c r="X259" s="8"/>
      <c r="AA259" s="8"/>
      <c r="AM259" s="8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8"/>
      <c r="AY259" s="18"/>
      <c r="AZ259" s="8"/>
    </row>
    <row r="260">
      <c r="L260" s="8"/>
      <c r="X260" s="8"/>
      <c r="AA260" s="8"/>
      <c r="AM260" s="8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8"/>
      <c r="AY260" s="18"/>
      <c r="AZ260" s="8"/>
    </row>
    <row r="261">
      <c r="L261" s="8"/>
      <c r="X261" s="8"/>
      <c r="AA261" s="8"/>
      <c r="AM261" s="8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8"/>
      <c r="AY261" s="18"/>
      <c r="AZ261" s="8"/>
    </row>
    <row r="262">
      <c r="L262" s="8"/>
      <c r="X262" s="8"/>
      <c r="AA262" s="8"/>
      <c r="AM262" s="8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8"/>
      <c r="AY262" s="18"/>
      <c r="AZ262" s="8"/>
    </row>
    <row r="263">
      <c r="L263" s="8"/>
      <c r="X263" s="8"/>
      <c r="AA263" s="8"/>
      <c r="AM263" s="8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8"/>
      <c r="AY263" s="18"/>
      <c r="AZ263" s="8"/>
    </row>
    <row r="264">
      <c r="L264" s="8"/>
      <c r="X264" s="8"/>
      <c r="AA264" s="8"/>
      <c r="AM264" s="8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8"/>
      <c r="AY264" s="18"/>
      <c r="AZ264" s="8"/>
    </row>
    <row r="265">
      <c r="L265" s="8"/>
      <c r="X265" s="8"/>
      <c r="AA265" s="8"/>
      <c r="AM265" s="8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8"/>
      <c r="AY265" s="18"/>
      <c r="AZ265" s="8"/>
    </row>
    <row r="266">
      <c r="L266" s="8"/>
      <c r="X266" s="8"/>
      <c r="AA266" s="8"/>
      <c r="AM266" s="8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8"/>
      <c r="AY266" s="18"/>
      <c r="AZ266" s="8"/>
    </row>
    <row r="267">
      <c r="L267" s="8"/>
      <c r="X267" s="8"/>
      <c r="AA267" s="8"/>
      <c r="AM267" s="8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8"/>
      <c r="AY267" s="18"/>
      <c r="AZ267" s="8"/>
    </row>
    <row r="268">
      <c r="L268" s="8"/>
      <c r="X268" s="8"/>
      <c r="AA268" s="8"/>
      <c r="AM268" s="8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8"/>
      <c r="AY268" s="18"/>
      <c r="AZ268" s="8"/>
    </row>
    <row r="269">
      <c r="L269" s="8"/>
      <c r="X269" s="8"/>
      <c r="AA269" s="8"/>
      <c r="AM269" s="8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8"/>
      <c r="AY269" s="18"/>
      <c r="AZ269" s="8"/>
    </row>
    <row r="270">
      <c r="L270" s="8"/>
      <c r="X270" s="8"/>
      <c r="AA270" s="8"/>
      <c r="AM270" s="8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8"/>
      <c r="AY270" s="18"/>
      <c r="AZ270" s="8"/>
    </row>
    <row r="271">
      <c r="L271" s="8"/>
      <c r="X271" s="8"/>
      <c r="AA271" s="8"/>
      <c r="AM271" s="8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8"/>
      <c r="AY271" s="18"/>
      <c r="AZ271" s="8"/>
    </row>
    <row r="272">
      <c r="L272" s="8"/>
      <c r="X272" s="8"/>
      <c r="AA272" s="8"/>
      <c r="AM272" s="8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8"/>
      <c r="AY272" s="18"/>
      <c r="AZ272" s="8"/>
    </row>
    <row r="273">
      <c r="L273" s="8"/>
      <c r="X273" s="8"/>
      <c r="AA273" s="8"/>
      <c r="AM273" s="8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8"/>
      <c r="AY273" s="18"/>
      <c r="AZ273" s="8"/>
    </row>
    <row r="274">
      <c r="L274" s="8"/>
      <c r="X274" s="8"/>
      <c r="AA274" s="8"/>
      <c r="AM274" s="8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8"/>
      <c r="AY274" s="18"/>
      <c r="AZ274" s="8"/>
    </row>
    <row r="275">
      <c r="L275" s="8"/>
      <c r="X275" s="8"/>
      <c r="AA275" s="8"/>
      <c r="AM275" s="8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8"/>
      <c r="AY275" s="18"/>
      <c r="AZ275" s="8"/>
    </row>
    <row r="276">
      <c r="L276" s="8"/>
      <c r="X276" s="8"/>
      <c r="AA276" s="8"/>
      <c r="AM276" s="8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8"/>
      <c r="AY276" s="18"/>
      <c r="AZ276" s="8"/>
    </row>
    <row r="277">
      <c r="L277" s="8"/>
      <c r="X277" s="8"/>
      <c r="AA277" s="8"/>
      <c r="AM277" s="8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8"/>
      <c r="AY277" s="18"/>
      <c r="AZ277" s="8"/>
    </row>
    <row r="278">
      <c r="L278" s="8"/>
      <c r="X278" s="8"/>
      <c r="AA278" s="8"/>
      <c r="AM278" s="8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8"/>
      <c r="AY278" s="18"/>
      <c r="AZ278" s="8"/>
    </row>
    <row r="279">
      <c r="L279" s="8"/>
      <c r="X279" s="8"/>
      <c r="AA279" s="8"/>
      <c r="AM279" s="8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8"/>
      <c r="AY279" s="18"/>
      <c r="AZ279" s="8"/>
    </row>
    <row r="280">
      <c r="L280" s="8"/>
      <c r="X280" s="8"/>
      <c r="AA280" s="8"/>
      <c r="AM280" s="8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8"/>
      <c r="AY280" s="18"/>
      <c r="AZ280" s="8"/>
    </row>
    <row r="281">
      <c r="L281" s="8"/>
      <c r="X281" s="8"/>
      <c r="AA281" s="8"/>
      <c r="AM281" s="8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8"/>
      <c r="AY281" s="18"/>
      <c r="AZ281" s="8"/>
    </row>
    <row r="282">
      <c r="L282" s="8"/>
      <c r="X282" s="8"/>
      <c r="AA282" s="8"/>
      <c r="AM282" s="8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8"/>
      <c r="AY282" s="18"/>
      <c r="AZ282" s="8"/>
    </row>
    <row r="283">
      <c r="L283" s="8"/>
      <c r="X283" s="8"/>
      <c r="AA283" s="8"/>
      <c r="AM283" s="8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8"/>
      <c r="AY283" s="18"/>
      <c r="AZ283" s="8"/>
    </row>
    <row r="284">
      <c r="L284" s="8"/>
      <c r="X284" s="8"/>
      <c r="AA284" s="8"/>
      <c r="AM284" s="8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8"/>
      <c r="AY284" s="18"/>
      <c r="AZ284" s="8"/>
    </row>
    <row r="285">
      <c r="L285" s="8"/>
      <c r="X285" s="8"/>
      <c r="AA285" s="8"/>
      <c r="AM285" s="8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8"/>
      <c r="AY285" s="18"/>
      <c r="AZ285" s="8"/>
    </row>
    <row r="286">
      <c r="L286" s="8"/>
      <c r="X286" s="8"/>
      <c r="AA286" s="8"/>
      <c r="AM286" s="8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8"/>
      <c r="AY286" s="18"/>
      <c r="AZ286" s="8"/>
    </row>
    <row r="287">
      <c r="L287" s="8"/>
      <c r="X287" s="8"/>
      <c r="AA287" s="8"/>
      <c r="AM287" s="8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8"/>
      <c r="AY287" s="18"/>
      <c r="AZ287" s="8"/>
    </row>
    <row r="288">
      <c r="L288" s="8"/>
      <c r="X288" s="8"/>
      <c r="AA288" s="8"/>
      <c r="AM288" s="8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8"/>
      <c r="AY288" s="18"/>
      <c r="AZ288" s="8"/>
    </row>
    <row r="289">
      <c r="L289" s="8"/>
      <c r="X289" s="8"/>
      <c r="AA289" s="8"/>
      <c r="AM289" s="8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8"/>
      <c r="AY289" s="18"/>
      <c r="AZ289" s="8"/>
    </row>
    <row r="290">
      <c r="L290" s="8"/>
      <c r="X290" s="8"/>
      <c r="AA290" s="8"/>
      <c r="AM290" s="8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8"/>
      <c r="AY290" s="18"/>
      <c r="AZ290" s="8"/>
    </row>
    <row r="291">
      <c r="L291" s="8"/>
      <c r="X291" s="8"/>
      <c r="AA291" s="8"/>
      <c r="AM291" s="8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8"/>
      <c r="AY291" s="18"/>
      <c r="AZ291" s="8"/>
    </row>
    <row r="292">
      <c r="L292" s="8"/>
      <c r="X292" s="8"/>
      <c r="AA292" s="8"/>
      <c r="AM292" s="8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8"/>
      <c r="AY292" s="18"/>
      <c r="AZ292" s="8"/>
    </row>
    <row r="293">
      <c r="L293" s="8"/>
      <c r="X293" s="8"/>
      <c r="AA293" s="8"/>
      <c r="AM293" s="8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8"/>
      <c r="AY293" s="18"/>
      <c r="AZ293" s="8"/>
    </row>
    <row r="294">
      <c r="L294" s="8"/>
      <c r="X294" s="8"/>
      <c r="AA294" s="8"/>
      <c r="AM294" s="8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8"/>
      <c r="AY294" s="18"/>
      <c r="AZ294" s="8"/>
    </row>
    <row r="295">
      <c r="L295" s="8"/>
      <c r="X295" s="8"/>
      <c r="AA295" s="8"/>
      <c r="AM295" s="8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8"/>
      <c r="AY295" s="18"/>
      <c r="AZ295" s="8"/>
    </row>
    <row r="296">
      <c r="L296" s="8"/>
      <c r="X296" s="8"/>
      <c r="AA296" s="8"/>
      <c r="AM296" s="8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8"/>
      <c r="AY296" s="18"/>
      <c r="AZ296" s="8"/>
    </row>
    <row r="297">
      <c r="L297" s="8"/>
      <c r="X297" s="8"/>
      <c r="AA297" s="8"/>
      <c r="AM297" s="8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8"/>
      <c r="AY297" s="18"/>
      <c r="AZ297" s="8"/>
    </row>
    <row r="298">
      <c r="L298" s="8"/>
      <c r="X298" s="8"/>
      <c r="AA298" s="8"/>
      <c r="AM298" s="8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8"/>
      <c r="AY298" s="18"/>
      <c r="AZ298" s="8"/>
    </row>
    <row r="299">
      <c r="L299" s="8"/>
      <c r="X299" s="8"/>
      <c r="AA299" s="8"/>
      <c r="AM299" s="8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8"/>
      <c r="AY299" s="18"/>
      <c r="AZ299" s="8"/>
    </row>
    <row r="300">
      <c r="L300" s="8"/>
      <c r="X300" s="8"/>
      <c r="AA300" s="8"/>
      <c r="AM300" s="8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8"/>
      <c r="AY300" s="18"/>
      <c r="AZ300" s="8"/>
    </row>
    <row r="301">
      <c r="L301" s="8"/>
      <c r="X301" s="8"/>
      <c r="AA301" s="8"/>
      <c r="AM301" s="8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8"/>
      <c r="AY301" s="18"/>
      <c r="AZ301" s="8"/>
    </row>
    <row r="302">
      <c r="L302" s="8"/>
      <c r="X302" s="8"/>
      <c r="AA302" s="8"/>
      <c r="AM302" s="8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8"/>
      <c r="AY302" s="18"/>
      <c r="AZ302" s="8"/>
    </row>
    <row r="303">
      <c r="L303" s="8"/>
      <c r="X303" s="8"/>
      <c r="AA303" s="8"/>
      <c r="AM303" s="8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8"/>
      <c r="AY303" s="18"/>
      <c r="AZ303" s="8"/>
    </row>
    <row r="304">
      <c r="L304" s="8"/>
      <c r="X304" s="8"/>
      <c r="AA304" s="8"/>
      <c r="AM304" s="8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8"/>
      <c r="AY304" s="18"/>
      <c r="AZ304" s="8"/>
    </row>
    <row r="305">
      <c r="L305" s="8"/>
      <c r="X305" s="8"/>
      <c r="AA305" s="8"/>
      <c r="AM305" s="8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8"/>
      <c r="AY305" s="18"/>
      <c r="AZ305" s="8"/>
    </row>
    <row r="306">
      <c r="L306" s="8"/>
      <c r="X306" s="8"/>
      <c r="AA306" s="8"/>
      <c r="AM306" s="8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8"/>
      <c r="AY306" s="18"/>
      <c r="AZ306" s="8"/>
    </row>
    <row r="307">
      <c r="L307" s="8"/>
      <c r="X307" s="8"/>
      <c r="AA307" s="8"/>
      <c r="AM307" s="8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8"/>
      <c r="AY307" s="18"/>
      <c r="AZ307" s="8"/>
    </row>
    <row r="308">
      <c r="L308" s="8"/>
      <c r="X308" s="8"/>
      <c r="AA308" s="8"/>
      <c r="AM308" s="8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8"/>
      <c r="AY308" s="18"/>
      <c r="AZ308" s="8"/>
    </row>
    <row r="309">
      <c r="L309" s="8"/>
      <c r="X309" s="8"/>
      <c r="AA309" s="8"/>
      <c r="AM309" s="8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8"/>
      <c r="AY309" s="18"/>
      <c r="AZ309" s="8"/>
    </row>
    <row r="310">
      <c r="L310" s="8"/>
      <c r="X310" s="8"/>
      <c r="AA310" s="8"/>
      <c r="AM310" s="8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8"/>
      <c r="AY310" s="18"/>
      <c r="AZ310" s="8"/>
    </row>
    <row r="311">
      <c r="L311" s="8"/>
      <c r="X311" s="8"/>
      <c r="AA311" s="8"/>
      <c r="AM311" s="8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8"/>
      <c r="AY311" s="18"/>
      <c r="AZ311" s="8"/>
    </row>
    <row r="312">
      <c r="L312" s="8"/>
      <c r="X312" s="8"/>
      <c r="AA312" s="8"/>
      <c r="AM312" s="8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8"/>
      <c r="AY312" s="18"/>
      <c r="AZ312" s="8"/>
    </row>
    <row r="313">
      <c r="L313" s="8"/>
      <c r="X313" s="8"/>
      <c r="AA313" s="8"/>
      <c r="AM313" s="8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8"/>
      <c r="AY313" s="18"/>
      <c r="AZ313" s="8"/>
    </row>
    <row r="314">
      <c r="L314" s="8"/>
      <c r="X314" s="8"/>
      <c r="AA314" s="8"/>
      <c r="AM314" s="8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8"/>
      <c r="AY314" s="18"/>
      <c r="AZ314" s="8"/>
    </row>
    <row r="315">
      <c r="L315" s="8"/>
      <c r="X315" s="8"/>
      <c r="AA315" s="8"/>
      <c r="AM315" s="8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8"/>
      <c r="AY315" s="18"/>
      <c r="AZ315" s="8"/>
    </row>
    <row r="316">
      <c r="L316" s="8"/>
      <c r="X316" s="8"/>
      <c r="AA316" s="8"/>
      <c r="AM316" s="8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8"/>
      <c r="AY316" s="18"/>
      <c r="AZ316" s="8"/>
    </row>
    <row r="317">
      <c r="L317" s="8"/>
      <c r="X317" s="8"/>
      <c r="AA317" s="8"/>
      <c r="AM317" s="8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8"/>
      <c r="AY317" s="18"/>
      <c r="AZ317" s="8"/>
    </row>
    <row r="318">
      <c r="L318" s="8"/>
      <c r="X318" s="8"/>
      <c r="AA318" s="8"/>
      <c r="AM318" s="8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8"/>
      <c r="AY318" s="18"/>
      <c r="AZ318" s="8"/>
    </row>
    <row r="319">
      <c r="L319" s="8"/>
      <c r="X319" s="8"/>
      <c r="AA319" s="8"/>
      <c r="AM319" s="8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8"/>
      <c r="AY319" s="18"/>
      <c r="AZ319" s="8"/>
    </row>
    <row r="320">
      <c r="L320" s="8"/>
      <c r="X320" s="8"/>
      <c r="AA320" s="8"/>
      <c r="AM320" s="8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8"/>
      <c r="AY320" s="18"/>
      <c r="AZ320" s="8"/>
    </row>
    <row r="321">
      <c r="L321" s="8"/>
      <c r="X321" s="8"/>
      <c r="AA321" s="8"/>
      <c r="AM321" s="8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8"/>
      <c r="AY321" s="18"/>
      <c r="AZ321" s="8"/>
    </row>
    <row r="322">
      <c r="L322" s="8"/>
      <c r="X322" s="8"/>
      <c r="AA322" s="8"/>
      <c r="AM322" s="8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8"/>
      <c r="AY322" s="18"/>
      <c r="AZ322" s="8"/>
    </row>
    <row r="323">
      <c r="L323" s="8"/>
      <c r="X323" s="8"/>
      <c r="AA323" s="8"/>
      <c r="AM323" s="8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8"/>
      <c r="AY323" s="18"/>
      <c r="AZ323" s="8"/>
    </row>
    <row r="324">
      <c r="L324" s="8"/>
      <c r="X324" s="8"/>
      <c r="AA324" s="8"/>
      <c r="AM324" s="8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8"/>
      <c r="AY324" s="18"/>
      <c r="AZ324" s="8"/>
    </row>
    <row r="325">
      <c r="L325" s="8"/>
      <c r="X325" s="8"/>
      <c r="AA325" s="8"/>
      <c r="AM325" s="8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8"/>
      <c r="AY325" s="18"/>
      <c r="AZ325" s="8"/>
    </row>
    <row r="326">
      <c r="L326" s="8"/>
      <c r="X326" s="8"/>
      <c r="AA326" s="8"/>
      <c r="AM326" s="8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8"/>
      <c r="AY326" s="18"/>
      <c r="AZ326" s="8"/>
    </row>
    <row r="327">
      <c r="L327" s="8"/>
      <c r="X327" s="8"/>
      <c r="AA327" s="8"/>
      <c r="AM327" s="8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8"/>
      <c r="AY327" s="18"/>
      <c r="AZ327" s="8"/>
    </row>
    <row r="328">
      <c r="L328" s="8"/>
      <c r="X328" s="8"/>
      <c r="AA328" s="8"/>
      <c r="AM328" s="8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8"/>
      <c r="AY328" s="18"/>
      <c r="AZ328" s="8"/>
    </row>
    <row r="329">
      <c r="L329" s="8"/>
      <c r="X329" s="8"/>
      <c r="AA329" s="8"/>
      <c r="AM329" s="8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8"/>
      <c r="AY329" s="18"/>
      <c r="AZ329" s="8"/>
    </row>
    <row r="330">
      <c r="L330" s="8"/>
      <c r="X330" s="8"/>
      <c r="AA330" s="8"/>
      <c r="AM330" s="8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8"/>
      <c r="AY330" s="18"/>
      <c r="AZ330" s="8"/>
    </row>
    <row r="331">
      <c r="L331" s="8"/>
      <c r="X331" s="8"/>
      <c r="AA331" s="8"/>
      <c r="AM331" s="8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8"/>
      <c r="AY331" s="18"/>
      <c r="AZ331" s="8"/>
    </row>
    <row r="332">
      <c r="L332" s="8"/>
      <c r="X332" s="8"/>
      <c r="AA332" s="8"/>
      <c r="AM332" s="8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8"/>
      <c r="AY332" s="18"/>
      <c r="AZ332" s="8"/>
    </row>
    <row r="333">
      <c r="L333" s="8"/>
      <c r="X333" s="8"/>
      <c r="AA333" s="8"/>
      <c r="AM333" s="8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8"/>
      <c r="AY333" s="18"/>
      <c r="AZ333" s="8"/>
    </row>
    <row r="334">
      <c r="L334" s="8"/>
      <c r="X334" s="8"/>
      <c r="AA334" s="8"/>
      <c r="AM334" s="8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8"/>
      <c r="AY334" s="18"/>
      <c r="AZ334" s="8"/>
    </row>
    <row r="335">
      <c r="L335" s="8"/>
      <c r="X335" s="8"/>
      <c r="AA335" s="8"/>
      <c r="AM335" s="8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8"/>
      <c r="AY335" s="18"/>
      <c r="AZ335" s="8"/>
    </row>
    <row r="336">
      <c r="L336" s="8"/>
      <c r="X336" s="8"/>
      <c r="AA336" s="8"/>
      <c r="AM336" s="8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8"/>
      <c r="AY336" s="18"/>
      <c r="AZ336" s="8"/>
    </row>
    <row r="337">
      <c r="L337" s="8"/>
      <c r="X337" s="8"/>
      <c r="AA337" s="8"/>
      <c r="AM337" s="8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8"/>
      <c r="AY337" s="18"/>
      <c r="AZ337" s="8"/>
    </row>
    <row r="338">
      <c r="L338" s="8"/>
      <c r="X338" s="8"/>
      <c r="AA338" s="8"/>
      <c r="AM338" s="8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8"/>
      <c r="AY338" s="18"/>
      <c r="AZ338" s="8"/>
    </row>
    <row r="339">
      <c r="L339" s="8"/>
      <c r="X339" s="8"/>
      <c r="AA339" s="8"/>
      <c r="AM339" s="8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8"/>
      <c r="AY339" s="18"/>
      <c r="AZ339" s="8"/>
    </row>
    <row r="340">
      <c r="L340" s="8"/>
      <c r="X340" s="8"/>
      <c r="AA340" s="8"/>
      <c r="AM340" s="8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8"/>
      <c r="AY340" s="18"/>
      <c r="AZ340" s="8"/>
    </row>
    <row r="341">
      <c r="L341" s="8"/>
      <c r="X341" s="8"/>
      <c r="AA341" s="8"/>
      <c r="AM341" s="8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8"/>
      <c r="AY341" s="18"/>
      <c r="AZ341" s="8"/>
    </row>
    <row r="342">
      <c r="L342" s="8"/>
      <c r="X342" s="8"/>
      <c r="AA342" s="8"/>
      <c r="AM342" s="8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8"/>
      <c r="AY342" s="18"/>
      <c r="AZ342" s="8"/>
    </row>
    <row r="343">
      <c r="L343" s="8"/>
      <c r="X343" s="8"/>
      <c r="AA343" s="8"/>
      <c r="AM343" s="8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8"/>
      <c r="AY343" s="18"/>
      <c r="AZ343" s="8"/>
    </row>
    <row r="344">
      <c r="L344" s="8"/>
      <c r="X344" s="8"/>
      <c r="AA344" s="8"/>
      <c r="AM344" s="8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8"/>
      <c r="AY344" s="18"/>
      <c r="AZ344" s="8"/>
    </row>
    <row r="345">
      <c r="L345" s="8"/>
      <c r="X345" s="8"/>
      <c r="AA345" s="8"/>
      <c r="AM345" s="8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8"/>
      <c r="AY345" s="18"/>
      <c r="AZ345" s="8"/>
    </row>
    <row r="346">
      <c r="L346" s="8"/>
      <c r="X346" s="8"/>
      <c r="AA346" s="8"/>
      <c r="AM346" s="8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8"/>
      <c r="AY346" s="18"/>
      <c r="AZ346" s="8"/>
    </row>
    <row r="347">
      <c r="L347" s="8"/>
      <c r="X347" s="8"/>
      <c r="AA347" s="8"/>
      <c r="AM347" s="8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8"/>
      <c r="AY347" s="18"/>
      <c r="AZ347" s="8"/>
    </row>
    <row r="348">
      <c r="L348" s="8"/>
      <c r="X348" s="8"/>
      <c r="AA348" s="8"/>
      <c r="AM348" s="8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8"/>
      <c r="AY348" s="18"/>
      <c r="AZ348" s="8"/>
    </row>
    <row r="349">
      <c r="L349" s="8"/>
      <c r="X349" s="8"/>
      <c r="AA349" s="8"/>
      <c r="AM349" s="8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8"/>
      <c r="AY349" s="18"/>
      <c r="AZ349" s="8"/>
    </row>
    <row r="350">
      <c r="L350" s="8"/>
      <c r="X350" s="8"/>
      <c r="AA350" s="8"/>
      <c r="AM350" s="8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8"/>
      <c r="AY350" s="18"/>
      <c r="AZ350" s="8"/>
    </row>
    <row r="351">
      <c r="L351" s="8"/>
      <c r="X351" s="8"/>
      <c r="AA351" s="8"/>
      <c r="AM351" s="8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8"/>
      <c r="AY351" s="18"/>
      <c r="AZ351" s="8"/>
    </row>
    <row r="352">
      <c r="L352" s="8"/>
      <c r="X352" s="8"/>
      <c r="AA352" s="8"/>
      <c r="AM352" s="8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8"/>
      <c r="AY352" s="18"/>
      <c r="AZ352" s="8"/>
    </row>
    <row r="353">
      <c r="L353" s="8"/>
      <c r="X353" s="8"/>
      <c r="AA353" s="8"/>
      <c r="AM353" s="8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8"/>
      <c r="AY353" s="18"/>
      <c r="AZ353" s="8"/>
    </row>
    <row r="354">
      <c r="L354" s="8"/>
      <c r="X354" s="8"/>
      <c r="AA354" s="8"/>
      <c r="AM354" s="8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8"/>
      <c r="AY354" s="18"/>
      <c r="AZ354" s="8"/>
    </row>
    <row r="355">
      <c r="L355" s="8"/>
      <c r="X355" s="8"/>
      <c r="AA355" s="8"/>
      <c r="AM355" s="8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8"/>
      <c r="AY355" s="18"/>
      <c r="AZ355" s="8"/>
    </row>
    <row r="356">
      <c r="L356" s="8"/>
      <c r="X356" s="8"/>
      <c r="AA356" s="8"/>
      <c r="AM356" s="8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8"/>
      <c r="AY356" s="18"/>
      <c r="AZ356" s="8"/>
    </row>
    <row r="357">
      <c r="L357" s="8"/>
      <c r="X357" s="8"/>
      <c r="AA357" s="8"/>
      <c r="AM357" s="8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8"/>
      <c r="AY357" s="18"/>
      <c r="AZ357" s="8"/>
    </row>
    <row r="358">
      <c r="L358" s="8"/>
      <c r="X358" s="8"/>
      <c r="AA358" s="8"/>
      <c r="AM358" s="8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8"/>
      <c r="AY358" s="18"/>
      <c r="AZ358" s="8"/>
    </row>
    <row r="359">
      <c r="L359" s="8"/>
      <c r="X359" s="8"/>
      <c r="AA359" s="8"/>
      <c r="AM359" s="8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8"/>
      <c r="AY359" s="18"/>
      <c r="AZ359" s="8"/>
    </row>
    <row r="360">
      <c r="L360" s="8"/>
      <c r="X360" s="8"/>
      <c r="AA360" s="8"/>
      <c r="AM360" s="8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8"/>
      <c r="AY360" s="18"/>
      <c r="AZ360" s="8"/>
    </row>
    <row r="361">
      <c r="L361" s="8"/>
      <c r="X361" s="8"/>
      <c r="AA361" s="8"/>
      <c r="AM361" s="8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8"/>
      <c r="AY361" s="18"/>
      <c r="AZ361" s="8"/>
    </row>
    <row r="362">
      <c r="L362" s="8"/>
      <c r="X362" s="8"/>
      <c r="AA362" s="8"/>
      <c r="AM362" s="8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8"/>
      <c r="AY362" s="18"/>
      <c r="AZ362" s="8"/>
    </row>
    <row r="363">
      <c r="L363" s="8"/>
      <c r="X363" s="8"/>
      <c r="AA363" s="8"/>
      <c r="AM363" s="8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8"/>
      <c r="AY363" s="18"/>
      <c r="AZ363" s="8"/>
    </row>
    <row r="364">
      <c r="L364" s="8"/>
      <c r="X364" s="8"/>
      <c r="AA364" s="8"/>
      <c r="AM364" s="8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8"/>
      <c r="AY364" s="18"/>
      <c r="AZ364" s="8"/>
    </row>
    <row r="365">
      <c r="L365" s="8"/>
      <c r="X365" s="8"/>
      <c r="AA365" s="8"/>
      <c r="AM365" s="8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8"/>
      <c r="AY365" s="18"/>
      <c r="AZ365" s="8"/>
    </row>
    <row r="366">
      <c r="L366" s="8"/>
      <c r="X366" s="8"/>
      <c r="AA366" s="8"/>
      <c r="AM366" s="8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8"/>
      <c r="AY366" s="18"/>
      <c r="AZ366" s="8"/>
    </row>
    <row r="367">
      <c r="L367" s="8"/>
      <c r="X367" s="8"/>
      <c r="AA367" s="8"/>
      <c r="AM367" s="8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8"/>
      <c r="AY367" s="18"/>
      <c r="AZ367" s="8"/>
    </row>
    <row r="368">
      <c r="L368" s="8"/>
      <c r="X368" s="8"/>
      <c r="AA368" s="8"/>
      <c r="AM368" s="8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8"/>
      <c r="AY368" s="18"/>
      <c r="AZ368" s="8"/>
    </row>
    <row r="369">
      <c r="L369" s="8"/>
      <c r="X369" s="8"/>
      <c r="AA369" s="8"/>
      <c r="AM369" s="8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8"/>
      <c r="AY369" s="18"/>
      <c r="AZ369" s="8"/>
    </row>
    <row r="370">
      <c r="L370" s="8"/>
      <c r="X370" s="8"/>
      <c r="AA370" s="8"/>
      <c r="AM370" s="8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8"/>
      <c r="AY370" s="18"/>
      <c r="AZ370" s="8"/>
    </row>
    <row r="371">
      <c r="L371" s="8"/>
      <c r="X371" s="8"/>
      <c r="AA371" s="8"/>
      <c r="AM371" s="8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8"/>
      <c r="AY371" s="18"/>
      <c r="AZ371" s="8"/>
    </row>
    <row r="372">
      <c r="L372" s="8"/>
      <c r="X372" s="8"/>
      <c r="AA372" s="8"/>
      <c r="AM372" s="8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8"/>
      <c r="AY372" s="18"/>
      <c r="AZ372" s="8"/>
    </row>
    <row r="373">
      <c r="L373" s="8"/>
      <c r="X373" s="8"/>
      <c r="AA373" s="8"/>
      <c r="AM373" s="8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8"/>
      <c r="AY373" s="18"/>
      <c r="AZ373" s="8"/>
    </row>
    <row r="374">
      <c r="L374" s="8"/>
      <c r="X374" s="8"/>
      <c r="AA374" s="8"/>
      <c r="AM374" s="8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8"/>
      <c r="AY374" s="18"/>
      <c r="AZ374" s="8"/>
    </row>
    <row r="375">
      <c r="L375" s="8"/>
      <c r="X375" s="8"/>
      <c r="AA375" s="8"/>
      <c r="AM375" s="8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8"/>
      <c r="AY375" s="18"/>
      <c r="AZ375" s="8"/>
    </row>
    <row r="376">
      <c r="L376" s="8"/>
      <c r="X376" s="8"/>
      <c r="AA376" s="8"/>
      <c r="AM376" s="8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8"/>
      <c r="AY376" s="18"/>
      <c r="AZ376" s="8"/>
    </row>
    <row r="377">
      <c r="L377" s="8"/>
      <c r="X377" s="8"/>
      <c r="AA377" s="8"/>
      <c r="AM377" s="8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8"/>
      <c r="AY377" s="18"/>
      <c r="AZ377" s="8"/>
    </row>
    <row r="378">
      <c r="L378" s="8"/>
      <c r="X378" s="8"/>
      <c r="AA378" s="8"/>
      <c r="AM378" s="8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8"/>
      <c r="AY378" s="18"/>
      <c r="AZ378" s="8"/>
    </row>
    <row r="379">
      <c r="L379" s="8"/>
      <c r="X379" s="8"/>
      <c r="AA379" s="8"/>
      <c r="AM379" s="8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8"/>
      <c r="AY379" s="18"/>
      <c r="AZ379" s="8"/>
    </row>
    <row r="380">
      <c r="L380" s="8"/>
      <c r="X380" s="8"/>
      <c r="AA380" s="8"/>
      <c r="AM380" s="8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8"/>
      <c r="AY380" s="18"/>
      <c r="AZ380" s="8"/>
    </row>
    <row r="381">
      <c r="L381" s="8"/>
      <c r="X381" s="8"/>
      <c r="AA381" s="8"/>
      <c r="AM381" s="8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8"/>
      <c r="AY381" s="18"/>
      <c r="AZ381" s="8"/>
    </row>
    <row r="382">
      <c r="L382" s="8"/>
      <c r="X382" s="8"/>
      <c r="AA382" s="8"/>
      <c r="AM382" s="8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8"/>
      <c r="AY382" s="18"/>
      <c r="AZ382" s="8"/>
    </row>
    <row r="383">
      <c r="L383" s="8"/>
      <c r="X383" s="8"/>
      <c r="AA383" s="8"/>
      <c r="AM383" s="8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8"/>
      <c r="AY383" s="18"/>
      <c r="AZ383" s="8"/>
    </row>
    <row r="384">
      <c r="L384" s="8"/>
      <c r="X384" s="8"/>
      <c r="AA384" s="8"/>
      <c r="AM384" s="8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8"/>
      <c r="AY384" s="18"/>
      <c r="AZ384" s="8"/>
    </row>
    <row r="385">
      <c r="L385" s="8"/>
      <c r="X385" s="8"/>
      <c r="AA385" s="8"/>
      <c r="AM385" s="8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8"/>
      <c r="AY385" s="18"/>
      <c r="AZ385" s="8"/>
    </row>
    <row r="386">
      <c r="L386" s="8"/>
      <c r="X386" s="8"/>
      <c r="AA386" s="8"/>
      <c r="AM386" s="8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8"/>
      <c r="AY386" s="18"/>
      <c r="AZ386" s="8"/>
    </row>
    <row r="387">
      <c r="L387" s="8"/>
      <c r="X387" s="8"/>
      <c r="AA387" s="8"/>
      <c r="AM387" s="8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8"/>
      <c r="AY387" s="18"/>
      <c r="AZ387" s="8"/>
    </row>
    <row r="388">
      <c r="L388" s="8"/>
      <c r="X388" s="8"/>
      <c r="AA388" s="8"/>
      <c r="AM388" s="8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8"/>
      <c r="AY388" s="18"/>
      <c r="AZ388" s="8"/>
    </row>
    <row r="389">
      <c r="L389" s="8"/>
      <c r="X389" s="8"/>
      <c r="AA389" s="8"/>
      <c r="AM389" s="8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8"/>
      <c r="AY389" s="18"/>
      <c r="AZ389" s="8"/>
    </row>
    <row r="390">
      <c r="L390" s="8"/>
      <c r="X390" s="8"/>
      <c r="AA390" s="8"/>
      <c r="AM390" s="8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8"/>
      <c r="AY390" s="18"/>
      <c r="AZ390" s="8"/>
    </row>
    <row r="391">
      <c r="L391" s="8"/>
      <c r="X391" s="8"/>
      <c r="AA391" s="8"/>
      <c r="AM391" s="8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8"/>
      <c r="AY391" s="18"/>
      <c r="AZ391" s="8"/>
    </row>
    <row r="392">
      <c r="L392" s="8"/>
      <c r="X392" s="8"/>
      <c r="AA392" s="8"/>
      <c r="AM392" s="8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8"/>
      <c r="AY392" s="18"/>
      <c r="AZ392" s="8"/>
    </row>
    <row r="393">
      <c r="L393" s="8"/>
      <c r="X393" s="8"/>
      <c r="AA393" s="8"/>
      <c r="AM393" s="8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8"/>
      <c r="AY393" s="18"/>
      <c r="AZ393" s="8"/>
    </row>
    <row r="394">
      <c r="L394" s="8"/>
      <c r="X394" s="8"/>
      <c r="AA394" s="8"/>
      <c r="AM394" s="8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8"/>
      <c r="AY394" s="18"/>
      <c r="AZ394" s="8"/>
    </row>
    <row r="395">
      <c r="L395" s="8"/>
      <c r="X395" s="8"/>
      <c r="AA395" s="8"/>
      <c r="AM395" s="8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8"/>
      <c r="AY395" s="18"/>
      <c r="AZ395" s="8"/>
    </row>
    <row r="396">
      <c r="L396" s="8"/>
      <c r="X396" s="8"/>
      <c r="AA396" s="8"/>
      <c r="AM396" s="8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8"/>
      <c r="AY396" s="18"/>
      <c r="AZ396" s="8"/>
    </row>
    <row r="397">
      <c r="L397" s="8"/>
      <c r="X397" s="8"/>
      <c r="AA397" s="8"/>
      <c r="AM397" s="8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8"/>
      <c r="AY397" s="18"/>
      <c r="AZ397" s="8"/>
    </row>
    <row r="398">
      <c r="L398" s="8"/>
      <c r="X398" s="8"/>
      <c r="AA398" s="8"/>
      <c r="AM398" s="8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8"/>
      <c r="AY398" s="18"/>
      <c r="AZ398" s="8"/>
    </row>
    <row r="399">
      <c r="L399" s="8"/>
      <c r="X399" s="8"/>
      <c r="AA399" s="8"/>
      <c r="AM399" s="8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8"/>
      <c r="AY399" s="18"/>
      <c r="AZ399" s="8"/>
    </row>
    <row r="400">
      <c r="L400" s="8"/>
      <c r="X400" s="8"/>
      <c r="AA400" s="8"/>
      <c r="AM400" s="8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8"/>
      <c r="AY400" s="18"/>
      <c r="AZ400" s="8"/>
    </row>
    <row r="401">
      <c r="L401" s="8"/>
      <c r="X401" s="8"/>
      <c r="AA401" s="8"/>
      <c r="AM401" s="8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8"/>
      <c r="AY401" s="18"/>
      <c r="AZ401" s="8"/>
    </row>
    <row r="402">
      <c r="L402" s="8"/>
      <c r="X402" s="8"/>
      <c r="AA402" s="8"/>
      <c r="AM402" s="8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8"/>
      <c r="AY402" s="18"/>
      <c r="AZ402" s="8"/>
    </row>
    <row r="403">
      <c r="L403" s="8"/>
      <c r="X403" s="8"/>
      <c r="AA403" s="8"/>
      <c r="AM403" s="8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8"/>
      <c r="AY403" s="18"/>
      <c r="AZ403" s="8"/>
    </row>
    <row r="404">
      <c r="L404" s="8"/>
      <c r="X404" s="8"/>
      <c r="AA404" s="8"/>
      <c r="AM404" s="8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8"/>
      <c r="AY404" s="18"/>
      <c r="AZ404" s="8"/>
    </row>
    <row r="405">
      <c r="L405" s="8"/>
      <c r="X405" s="8"/>
      <c r="AA405" s="8"/>
      <c r="AM405" s="8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8"/>
      <c r="AY405" s="18"/>
      <c r="AZ405" s="8"/>
    </row>
    <row r="406">
      <c r="L406" s="8"/>
      <c r="X406" s="8"/>
      <c r="AA406" s="8"/>
      <c r="AM406" s="8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8"/>
      <c r="AY406" s="18"/>
      <c r="AZ406" s="8"/>
    </row>
    <row r="407">
      <c r="L407" s="8"/>
      <c r="X407" s="8"/>
      <c r="AA407" s="8"/>
      <c r="AM407" s="8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8"/>
      <c r="AY407" s="18"/>
      <c r="AZ407" s="8"/>
    </row>
    <row r="408">
      <c r="L408" s="8"/>
      <c r="X408" s="8"/>
      <c r="AA408" s="8"/>
      <c r="AM408" s="8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8"/>
      <c r="AY408" s="18"/>
      <c r="AZ408" s="8"/>
    </row>
    <row r="409">
      <c r="L409" s="8"/>
      <c r="X409" s="8"/>
      <c r="AA409" s="8"/>
      <c r="AM409" s="8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8"/>
      <c r="AY409" s="18"/>
      <c r="AZ409" s="8"/>
    </row>
    <row r="410">
      <c r="L410" s="8"/>
      <c r="X410" s="8"/>
      <c r="AA410" s="8"/>
      <c r="AM410" s="8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8"/>
      <c r="AY410" s="18"/>
      <c r="AZ410" s="8"/>
    </row>
    <row r="411">
      <c r="L411" s="8"/>
      <c r="X411" s="8"/>
      <c r="AA411" s="8"/>
      <c r="AM411" s="8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8"/>
      <c r="AY411" s="18"/>
      <c r="AZ411" s="8"/>
    </row>
    <row r="412">
      <c r="L412" s="8"/>
      <c r="X412" s="8"/>
      <c r="AA412" s="8"/>
      <c r="AM412" s="8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8"/>
      <c r="AY412" s="18"/>
      <c r="AZ412" s="8"/>
    </row>
    <row r="413">
      <c r="L413" s="8"/>
      <c r="X413" s="8"/>
      <c r="AA413" s="8"/>
      <c r="AM413" s="8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8"/>
      <c r="AY413" s="18"/>
      <c r="AZ413" s="8"/>
    </row>
    <row r="414">
      <c r="L414" s="8"/>
      <c r="X414" s="8"/>
      <c r="AA414" s="8"/>
      <c r="AM414" s="8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8"/>
      <c r="AY414" s="18"/>
      <c r="AZ414" s="8"/>
    </row>
    <row r="415">
      <c r="L415" s="8"/>
      <c r="X415" s="8"/>
      <c r="AA415" s="8"/>
      <c r="AM415" s="8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8"/>
      <c r="AY415" s="18"/>
      <c r="AZ415" s="8"/>
    </row>
    <row r="416">
      <c r="L416" s="8"/>
      <c r="X416" s="8"/>
      <c r="AA416" s="8"/>
      <c r="AM416" s="8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8"/>
      <c r="AY416" s="18"/>
      <c r="AZ416" s="8"/>
    </row>
    <row r="417">
      <c r="L417" s="8"/>
      <c r="X417" s="8"/>
      <c r="AA417" s="8"/>
      <c r="AM417" s="8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8"/>
      <c r="AY417" s="18"/>
      <c r="AZ417" s="8"/>
    </row>
    <row r="418">
      <c r="L418" s="8"/>
      <c r="X418" s="8"/>
      <c r="AA418" s="8"/>
      <c r="AM418" s="8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8"/>
      <c r="AY418" s="18"/>
      <c r="AZ418" s="8"/>
    </row>
    <row r="419">
      <c r="L419" s="8"/>
      <c r="X419" s="8"/>
      <c r="AA419" s="8"/>
      <c r="AM419" s="8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8"/>
      <c r="AY419" s="18"/>
      <c r="AZ419" s="8"/>
    </row>
    <row r="420">
      <c r="L420" s="8"/>
      <c r="X420" s="8"/>
      <c r="AA420" s="8"/>
      <c r="AM420" s="8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8"/>
      <c r="AY420" s="18"/>
      <c r="AZ420" s="8"/>
    </row>
    <row r="421">
      <c r="L421" s="8"/>
      <c r="X421" s="8"/>
      <c r="AA421" s="8"/>
      <c r="AM421" s="8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8"/>
      <c r="AY421" s="18"/>
      <c r="AZ421" s="8"/>
    </row>
    <row r="422">
      <c r="L422" s="8"/>
      <c r="X422" s="8"/>
      <c r="AA422" s="8"/>
      <c r="AM422" s="8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8"/>
      <c r="AY422" s="18"/>
      <c r="AZ422" s="8"/>
    </row>
    <row r="423">
      <c r="L423" s="8"/>
      <c r="X423" s="8"/>
      <c r="AA423" s="8"/>
      <c r="AM423" s="8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8"/>
      <c r="AY423" s="18"/>
      <c r="AZ423" s="8"/>
    </row>
    <row r="424">
      <c r="L424" s="8"/>
      <c r="X424" s="8"/>
      <c r="AA424" s="8"/>
      <c r="AM424" s="8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8"/>
      <c r="AY424" s="18"/>
      <c r="AZ424" s="8"/>
    </row>
    <row r="425">
      <c r="L425" s="8"/>
      <c r="X425" s="8"/>
      <c r="AA425" s="8"/>
      <c r="AM425" s="8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8"/>
      <c r="AY425" s="18"/>
      <c r="AZ425" s="8"/>
    </row>
    <row r="426">
      <c r="L426" s="8"/>
      <c r="X426" s="8"/>
      <c r="AA426" s="8"/>
      <c r="AM426" s="8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8"/>
      <c r="AY426" s="18"/>
      <c r="AZ426" s="8"/>
    </row>
    <row r="427">
      <c r="L427" s="8"/>
      <c r="X427" s="8"/>
      <c r="AA427" s="8"/>
      <c r="AM427" s="8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8"/>
      <c r="AY427" s="18"/>
      <c r="AZ427" s="8"/>
    </row>
    <row r="428">
      <c r="L428" s="8"/>
      <c r="X428" s="8"/>
      <c r="AA428" s="8"/>
      <c r="AM428" s="8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8"/>
      <c r="AY428" s="18"/>
      <c r="AZ428" s="8"/>
    </row>
    <row r="429">
      <c r="L429" s="8"/>
      <c r="X429" s="8"/>
      <c r="AA429" s="8"/>
      <c r="AM429" s="8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8"/>
      <c r="AY429" s="18"/>
      <c r="AZ429" s="8"/>
    </row>
    <row r="430">
      <c r="L430" s="8"/>
      <c r="X430" s="8"/>
      <c r="AA430" s="8"/>
      <c r="AM430" s="8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8"/>
      <c r="AY430" s="18"/>
      <c r="AZ430" s="8"/>
    </row>
    <row r="431">
      <c r="L431" s="8"/>
      <c r="X431" s="8"/>
      <c r="AA431" s="8"/>
      <c r="AM431" s="8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8"/>
      <c r="AY431" s="18"/>
      <c r="AZ431" s="8"/>
    </row>
    <row r="432">
      <c r="L432" s="8"/>
      <c r="X432" s="8"/>
      <c r="AA432" s="8"/>
      <c r="AM432" s="8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8"/>
      <c r="AY432" s="18"/>
      <c r="AZ432" s="8"/>
    </row>
    <row r="433">
      <c r="L433" s="8"/>
      <c r="X433" s="8"/>
      <c r="AA433" s="8"/>
      <c r="AM433" s="8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8"/>
      <c r="AY433" s="18"/>
      <c r="AZ433" s="8"/>
    </row>
    <row r="434">
      <c r="L434" s="8"/>
      <c r="X434" s="8"/>
      <c r="AA434" s="8"/>
      <c r="AM434" s="8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8"/>
      <c r="AY434" s="18"/>
      <c r="AZ434" s="8"/>
    </row>
    <row r="435">
      <c r="L435" s="8"/>
      <c r="X435" s="8"/>
      <c r="AA435" s="8"/>
      <c r="AM435" s="8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8"/>
      <c r="AY435" s="18"/>
      <c r="AZ435" s="8"/>
    </row>
    <row r="436">
      <c r="L436" s="8"/>
      <c r="X436" s="8"/>
      <c r="AA436" s="8"/>
      <c r="AM436" s="8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8"/>
      <c r="AY436" s="18"/>
      <c r="AZ436" s="8"/>
    </row>
    <row r="437">
      <c r="L437" s="8"/>
      <c r="X437" s="8"/>
      <c r="AA437" s="8"/>
      <c r="AM437" s="8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8"/>
      <c r="AY437" s="18"/>
      <c r="AZ437" s="8"/>
    </row>
    <row r="438">
      <c r="L438" s="8"/>
      <c r="X438" s="8"/>
      <c r="AA438" s="8"/>
      <c r="AM438" s="8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8"/>
      <c r="AY438" s="18"/>
      <c r="AZ438" s="8"/>
    </row>
    <row r="439">
      <c r="L439" s="8"/>
      <c r="X439" s="8"/>
      <c r="AA439" s="8"/>
      <c r="AM439" s="8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8"/>
      <c r="AY439" s="18"/>
      <c r="AZ439" s="8"/>
    </row>
    <row r="440">
      <c r="L440" s="8"/>
      <c r="X440" s="8"/>
      <c r="AA440" s="8"/>
      <c r="AM440" s="8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8"/>
      <c r="AY440" s="18"/>
      <c r="AZ440" s="8"/>
    </row>
    <row r="441">
      <c r="L441" s="8"/>
      <c r="X441" s="8"/>
      <c r="AA441" s="8"/>
      <c r="AM441" s="8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8"/>
      <c r="AY441" s="18"/>
      <c r="AZ441" s="8"/>
    </row>
    <row r="442">
      <c r="L442" s="8"/>
      <c r="X442" s="8"/>
      <c r="AA442" s="8"/>
      <c r="AM442" s="8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8"/>
      <c r="AY442" s="18"/>
      <c r="AZ442" s="8"/>
    </row>
    <row r="443">
      <c r="L443" s="8"/>
      <c r="X443" s="8"/>
      <c r="AA443" s="8"/>
      <c r="AM443" s="8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8"/>
      <c r="AY443" s="18"/>
      <c r="AZ443" s="8"/>
    </row>
    <row r="444">
      <c r="L444" s="8"/>
      <c r="X444" s="8"/>
      <c r="AA444" s="8"/>
      <c r="AM444" s="8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8"/>
      <c r="AY444" s="18"/>
      <c r="AZ444" s="8"/>
    </row>
    <row r="445">
      <c r="L445" s="8"/>
      <c r="X445" s="8"/>
      <c r="AA445" s="8"/>
      <c r="AM445" s="8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8"/>
      <c r="AY445" s="18"/>
      <c r="AZ445" s="8"/>
    </row>
    <row r="446">
      <c r="L446" s="8"/>
      <c r="X446" s="8"/>
      <c r="AA446" s="8"/>
      <c r="AM446" s="8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8"/>
      <c r="AY446" s="18"/>
      <c r="AZ446" s="8"/>
    </row>
    <row r="447">
      <c r="L447" s="8"/>
      <c r="X447" s="8"/>
      <c r="AA447" s="8"/>
      <c r="AM447" s="8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8"/>
      <c r="AY447" s="18"/>
      <c r="AZ447" s="8"/>
    </row>
    <row r="448">
      <c r="L448" s="8"/>
      <c r="X448" s="8"/>
      <c r="AA448" s="8"/>
      <c r="AM448" s="8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8"/>
      <c r="AY448" s="18"/>
      <c r="AZ448" s="8"/>
    </row>
    <row r="449">
      <c r="L449" s="8"/>
      <c r="X449" s="8"/>
      <c r="AA449" s="8"/>
      <c r="AM449" s="8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8"/>
      <c r="AY449" s="18"/>
      <c r="AZ449" s="8"/>
    </row>
    <row r="450">
      <c r="L450" s="8"/>
      <c r="X450" s="8"/>
      <c r="AA450" s="8"/>
      <c r="AM450" s="8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8"/>
      <c r="AY450" s="18"/>
      <c r="AZ450" s="8"/>
    </row>
    <row r="451">
      <c r="L451" s="8"/>
      <c r="X451" s="8"/>
      <c r="AA451" s="8"/>
      <c r="AM451" s="8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8"/>
      <c r="AY451" s="18"/>
      <c r="AZ451" s="8"/>
    </row>
    <row r="452">
      <c r="L452" s="8"/>
      <c r="X452" s="8"/>
      <c r="AA452" s="8"/>
      <c r="AM452" s="8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8"/>
      <c r="AY452" s="18"/>
      <c r="AZ452" s="8"/>
    </row>
    <row r="453">
      <c r="L453" s="8"/>
      <c r="X453" s="8"/>
      <c r="AA453" s="8"/>
      <c r="AM453" s="8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8"/>
      <c r="AY453" s="18"/>
      <c r="AZ453" s="8"/>
    </row>
    <row r="454">
      <c r="L454" s="8"/>
      <c r="X454" s="8"/>
      <c r="AA454" s="8"/>
      <c r="AM454" s="8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8"/>
      <c r="AY454" s="18"/>
      <c r="AZ454" s="8"/>
    </row>
    <row r="455">
      <c r="L455" s="8"/>
      <c r="X455" s="8"/>
      <c r="AA455" s="8"/>
      <c r="AM455" s="8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8"/>
      <c r="AY455" s="18"/>
      <c r="AZ455" s="8"/>
    </row>
    <row r="456">
      <c r="L456" s="8"/>
      <c r="X456" s="8"/>
      <c r="AA456" s="8"/>
      <c r="AM456" s="8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8"/>
      <c r="AY456" s="18"/>
      <c r="AZ456" s="8"/>
    </row>
    <row r="457">
      <c r="L457" s="8"/>
      <c r="X457" s="8"/>
      <c r="AA457" s="8"/>
      <c r="AM457" s="8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8"/>
      <c r="AY457" s="18"/>
      <c r="AZ457" s="8"/>
    </row>
    <row r="458">
      <c r="L458" s="8"/>
      <c r="X458" s="8"/>
      <c r="AA458" s="8"/>
      <c r="AM458" s="8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8"/>
      <c r="AY458" s="18"/>
      <c r="AZ458" s="8"/>
    </row>
    <row r="459">
      <c r="L459" s="8"/>
      <c r="X459" s="8"/>
      <c r="AA459" s="8"/>
      <c r="AM459" s="8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8"/>
      <c r="AY459" s="18"/>
      <c r="AZ459" s="8"/>
    </row>
    <row r="460">
      <c r="L460" s="8"/>
      <c r="X460" s="8"/>
      <c r="AA460" s="8"/>
      <c r="AM460" s="8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8"/>
      <c r="AY460" s="18"/>
      <c r="AZ460" s="8"/>
    </row>
    <row r="461">
      <c r="L461" s="8"/>
      <c r="X461" s="8"/>
      <c r="AA461" s="8"/>
      <c r="AM461" s="8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8"/>
      <c r="AY461" s="18"/>
      <c r="AZ461" s="8"/>
    </row>
    <row r="462">
      <c r="L462" s="8"/>
      <c r="X462" s="8"/>
      <c r="AA462" s="8"/>
      <c r="AM462" s="8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8"/>
      <c r="AY462" s="18"/>
      <c r="AZ462" s="8"/>
    </row>
    <row r="463">
      <c r="L463" s="8"/>
      <c r="X463" s="8"/>
      <c r="AA463" s="8"/>
      <c r="AM463" s="8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8"/>
      <c r="AY463" s="18"/>
      <c r="AZ463" s="8"/>
    </row>
    <row r="464">
      <c r="L464" s="8"/>
      <c r="X464" s="8"/>
      <c r="AA464" s="8"/>
      <c r="AM464" s="8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8"/>
      <c r="AY464" s="18"/>
      <c r="AZ464" s="8"/>
    </row>
    <row r="465">
      <c r="L465" s="8"/>
      <c r="X465" s="8"/>
      <c r="AA465" s="8"/>
      <c r="AM465" s="8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8"/>
      <c r="AY465" s="18"/>
      <c r="AZ465" s="8"/>
    </row>
    <row r="466">
      <c r="L466" s="8"/>
      <c r="X466" s="8"/>
      <c r="AA466" s="8"/>
      <c r="AM466" s="8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8"/>
      <c r="AY466" s="18"/>
      <c r="AZ466" s="8"/>
    </row>
    <row r="467">
      <c r="L467" s="8"/>
      <c r="X467" s="8"/>
      <c r="AA467" s="8"/>
      <c r="AM467" s="8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8"/>
      <c r="AY467" s="18"/>
      <c r="AZ467" s="8"/>
    </row>
    <row r="468">
      <c r="L468" s="8"/>
      <c r="X468" s="8"/>
      <c r="AA468" s="8"/>
      <c r="AM468" s="8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8"/>
      <c r="AY468" s="18"/>
      <c r="AZ468" s="8"/>
    </row>
    <row r="469">
      <c r="L469" s="8"/>
      <c r="X469" s="8"/>
      <c r="AA469" s="8"/>
      <c r="AM469" s="8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8"/>
      <c r="AY469" s="18"/>
      <c r="AZ469" s="8"/>
    </row>
    <row r="470">
      <c r="L470" s="8"/>
      <c r="X470" s="8"/>
      <c r="AA470" s="8"/>
      <c r="AM470" s="8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8"/>
      <c r="AY470" s="18"/>
      <c r="AZ470" s="8"/>
    </row>
    <row r="471">
      <c r="L471" s="8"/>
      <c r="X471" s="8"/>
      <c r="AA471" s="8"/>
      <c r="AM471" s="8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8"/>
      <c r="AY471" s="18"/>
      <c r="AZ471" s="8"/>
    </row>
    <row r="472">
      <c r="L472" s="8"/>
      <c r="X472" s="8"/>
      <c r="AA472" s="8"/>
      <c r="AM472" s="8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8"/>
      <c r="AY472" s="18"/>
      <c r="AZ472" s="8"/>
    </row>
    <row r="473">
      <c r="L473" s="8"/>
      <c r="X473" s="8"/>
      <c r="AA473" s="8"/>
      <c r="AM473" s="8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8"/>
      <c r="AY473" s="18"/>
      <c r="AZ473" s="8"/>
    </row>
    <row r="474">
      <c r="L474" s="8"/>
      <c r="X474" s="8"/>
      <c r="AA474" s="8"/>
      <c r="AM474" s="8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8"/>
      <c r="AY474" s="18"/>
      <c r="AZ474" s="8"/>
    </row>
    <row r="475">
      <c r="L475" s="8"/>
      <c r="X475" s="8"/>
      <c r="AA475" s="8"/>
      <c r="AM475" s="8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8"/>
      <c r="AY475" s="18"/>
      <c r="AZ475" s="8"/>
    </row>
    <row r="476">
      <c r="L476" s="8"/>
      <c r="X476" s="8"/>
      <c r="AA476" s="8"/>
      <c r="AM476" s="8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8"/>
      <c r="AY476" s="18"/>
      <c r="AZ476" s="8"/>
    </row>
    <row r="477">
      <c r="L477" s="8"/>
      <c r="X477" s="8"/>
      <c r="AA477" s="8"/>
      <c r="AM477" s="8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8"/>
      <c r="AY477" s="18"/>
      <c r="AZ477" s="8"/>
    </row>
    <row r="478">
      <c r="L478" s="8"/>
      <c r="X478" s="8"/>
      <c r="AA478" s="8"/>
      <c r="AM478" s="8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8"/>
      <c r="AY478" s="18"/>
      <c r="AZ478" s="8"/>
    </row>
    <row r="479">
      <c r="L479" s="8"/>
      <c r="X479" s="8"/>
      <c r="AA479" s="8"/>
      <c r="AM479" s="8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8"/>
      <c r="AY479" s="18"/>
      <c r="AZ479" s="8"/>
    </row>
    <row r="480">
      <c r="L480" s="8"/>
      <c r="X480" s="8"/>
      <c r="AA480" s="8"/>
      <c r="AM480" s="8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8"/>
      <c r="AY480" s="18"/>
      <c r="AZ480" s="8"/>
    </row>
    <row r="481">
      <c r="L481" s="8"/>
      <c r="X481" s="8"/>
      <c r="AA481" s="8"/>
      <c r="AM481" s="8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8"/>
      <c r="AY481" s="18"/>
      <c r="AZ481" s="8"/>
    </row>
    <row r="482">
      <c r="L482" s="8"/>
      <c r="X482" s="8"/>
      <c r="AA482" s="8"/>
      <c r="AM482" s="8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8"/>
      <c r="AY482" s="18"/>
      <c r="AZ482" s="8"/>
    </row>
    <row r="483">
      <c r="L483" s="8"/>
      <c r="X483" s="8"/>
      <c r="AA483" s="8"/>
      <c r="AM483" s="8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8"/>
      <c r="AY483" s="18"/>
      <c r="AZ483" s="8"/>
    </row>
    <row r="484">
      <c r="L484" s="8"/>
      <c r="X484" s="8"/>
      <c r="AA484" s="8"/>
      <c r="AM484" s="8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8"/>
      <c r="AY484" s="18"/>
      <c r="AZ484" s="8"/>
    </row>
    <row r="485">
      <c r="L485" s="8"/>
      <c r="X485" s="8"/>
      <c r="AA485" s="8"/>
      <c r="AM485" s="8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8"/>
      <c r="AY485" s="18"/>
      <c r="AZ485" s="8"/>
    </row>
    <row r="486">
      <c r="L486" s="8"/>
      <c r="X486" s="8"/>
      <c r="AA486" s="8"/>
      <c r="AM486" s="8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8"/>
      <c r="AY486" s="18"/>
      <c r="AZ486" s="8"/>
    </row>
    <row r="487">
      <c r="L487" s="8"/>
      <c r="X487" s="8"/>
      <c r="AA487" s="8"/>
      <c r="AM487" s="8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8"/>
      <c r="AY487" s="18"/>
      <c r="AZ487" s="8"/>
    </row>
    <row r="488">
      <c r="L488" s="8"/>
      <c r="X488" s="8"/>
      <c r="AA488" s="8"/>
      <c r="AM488" s="8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8"/>
      <c r="AY488" s="18"/>
      <c r="AZ488" s="8"/>
    </row>
    <row r="489">
      <c r="L489" s="8"/>
      <c r="X489" s="8"/>
      <c r="AA489" s="8"/>
      <c r="AM489" s="8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8"/>
      <c r="AY489" s="18"/>
      <c r="AZ489" s="8"/>
    </row>
    <row r="490">
      <c r="L490" s="8"/>
      <c r="X490" s="8"/>
      <c r="AA490" s="8"/>
      <c r="AM490" s="8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8"/>
      <c r="AY490" s="18"/>
      <c r="AZ490" s="8"/>
    </row>
    <row r="491">
      <c r="L491" s="8"/>
      <c r="X491" s="8"/>
      <c r="AA491" s="8"/>
      <c r="AM491" s="8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8"/>
      <c r="AY491" s="18"/>
      <c r="AZ491" s="8"/>
    </row>
    <row r="492">
      <c r="L492" s="8"/>
      <c r="X492" s="8"/>
      <c r="AA492" s="8"/>
      <c r="AM492" s="8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8"/>
      <c r="AY492" s="18"/>
      <c r="AZ492" s="8"/>
    </row>
    <row r="493">
      <c r="L493" s="8"/>
      <c r="X493" s="8"/>
      <c r="AA493" s="8"/>
      <c r="AM493" s="8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8"/>
      <c r="AY493" s="18"/>
      <c r="AZ493" s="8"/>
    </row>
    <row r="494">
      <c r="L494" s="8"/>
      <c r="X494" s="8"/>
      <c r="AA494" s="8"/>
      <c r="AM494" s="8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8"/>
      <c r="AY494" s="18"/>
      <c r="AZ494" s="8"/>
    </row>
    <row r="495">
      <c r="L495" s="8"/>
      <c r="X495" s="8"/>
      <c r="AA495" s="8"/>
      <c r="AM495" s="8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8"/>
      <c r="AY495" s="18"/>
      <c r="AZ495" s="8"/>
    </row>
    <row r="496">
      <c r="L496" s="8"/>
      <c r="X496" s="8"/>
      <c r="AA496" s="8"/>
      <c r="AM496" s="8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8"/>
      <c r="AY496" s="18"/>
      <c r="AZ496" s="8"/>
    </row>
    <row r="497">
      <c r="L497" s="8"/>
      <c r="X497" s="8"/>
      <c r="AA497" s="8"/>
      <c r="AM497" s="8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8"/>
      <c r="AY497" s="18"/>
      <c r="AZ497" s="8"/>
    </row>
    <row r="498">
      <c r="L498" s="8"/>
      <c r="X498" s="8"/>
      <c r="AA498" s="8"/>
      <c r="AM498" s="8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8"/>
      <c r="AY498" s="18"/>
      <c r="AZ498" s="8"/>
    </row>
    <row r="499">
      <c r="L499" s="8"/>
      <c r="X499" s="8"/>
      <c r="AA499" s="8"/>
      <c r="AM499" s="8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8"/>
      <c r="AY499" s="18"/>
      <c r="AZ499" s="8"/>
    </row>
    <row r="500">
      <c r="L500" s="8"/>
      <c r="X500" s="8"/>
      <c r="AA500" s="8"/>
      <c r="AM500" s="8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8"/>
      <c r="AY500" s="18"/>
      <c r="AZ500" s="8"/>
    </row>
    <row r="501">
      <c r="L501" s="8"/>
      <c r="X501" s="8"/>
      <c r="AA501" s="8"/>
      <c r="AM501" s="8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8"/>
      <c r="AY501" s="18"/>
      <c r="AZ501" s="8"/>
    </row>
    <row r="502">
      <c r="L502" s="8"/>
      <c r="X502" s="8"/>
      <c r="AA502" s="8"/>
      <c r="AM502" s="8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8"/>
      <c r="AY502" s="18"/>
      <c r="AZ502" s="8"/>
    </row>
    <row r="503">
      <c r="L503" s="8"/>
      <c r="X503" s="8"/>
      <c r="AA503" s="8"/>
      <c r="AM503" s="8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8"/>
      <c r="AY503" s="18"/>
      <c r="AZ503" s="8"/>
    </row>
    <row r="504">
      <c r="L504" s="8"/>
      <c r="X504" s="8"/>
      <c r="AA504" s="8"/>
      <c r="AM504" s="8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8"/>
      <c r="AY504" s="18"/>
      <c r="AZ504" s="8"/>
    </row>
    <row r="505">
      <c r="L505" s="8"/>
      <c r="X505" s="8"/>
      <c r="AA505" s="8"/>
      <c r="AM505" s="8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8"/>
      <c r="AY505" s="18"/>
      <c r="AZ505" s="8"/>
    </row>
    <row r="506">
      <c r="L506" s="8"/>
      <c r="X506" s="8"/>
      <c r="AA506" s="8"/>
      <c r="AM506" s="8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8"/>
      <c r="AY506" s="18"/>
      <c r="AZ506" s="8"/>
    </row>
    <row r="507">
      <c r="L507" s="8"/>
      <c r="X507" s="8"/>
      <c r="AA507" s="8"/>
      <c r="AM507" s="8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8"/>
      <c r="AY507" s="18"/>
      <c r="AZ507" s="8"/>
    </row>
    <row r="508">
      <c r="L508" s="8"/>
      <c r="X508" s="8"/>
      <c r="AA508" s="8"/>
      <c r="AM508" s="8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8"/>
      <c r="AY508" s="18"/>
      <c r="AZ508" s="8"/>
    </row>
    <row r="509">
      <c r="L509" s="8"/>
      <c r="X509" s="8"/>
      <c r="AA509" s="8"/>
      <c r="AM509" s="8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8"/>
      <c r="AY509" s="18"/>
      <c r="AZ509" s="8"/>
    </row>
    <row r="510">
      <c r="L510" s="8"/>
      <c r="X510" s="8"/>
      <c r="AA510" s="8"/>
      <c r="AM510" s="8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8"/>
      <c r="AY510" s="18"/>
      <c r="AZ510" s="8"/>
    </row>
    <row r="511">
      <c r="L511" s="8"/>
      <c r="X511" s="8"/>
      <c r="AA511" s="8"/>
      <c r="AM511" s="8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8"/>
      <c r="AY511" s="18"/>
      <c r="AZ511" s="8"/>
    </row>
    <row r="512">
      <c r="L512" s="8"/>
      <c r="X512" s="8"/>
      <c r="AA512" s="8"/>
      <c r="AM512" s="8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8"/>
      <c r="AY512" s="18"/>
      <c r="AZ512" s="8"/>
    </row>
    <row r="513">
      <c r="L513" s="8"/>
      <c r="X513" s="8"/>
      <c r="AA513" s="8"/>
      <c r="AM513" s="8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8"/>
      <c r="AY513" s="18"/>
      <c r="AZ513" s="8"/>
    </row>
    <row r="514">
      <c r="L514" s="8"/>
      <c r="X514" s="8"/>
      <c r="AA514" s="8"/>
      <c r="AM514" s="8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8"/>
      <c r="AY514" s="18"/>
      <c r="AZ514" s="8"/>
    </row>
    <row r="515">
      <c r="L515" s="8"/>
      <c r="X515" s="8"/>
      <c r="AA515" s="8"/>
      <c r="AM515" s="8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8"/>
      <c r="AY515" s="18"/>
      <c r="AZ515" s="8"/>
    </row>
    <row r="516">
      <c r="L516" s="8"/>
      <c r="X516" s="8"/>
      <c r="AA516" s="8"/>
      <c r="AM516" s="8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8"/>
      <c r="AY516" s="18"/>
      <c r="AZ516" s="8"/>
    </row>
    <row r="517">
      <c r="L517" s="8"/>
      <c r="X517" s="8"/>
      <c r="AA517" s="8"/>
      <c r="AM517" s="8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8"/>
      <c r="AY517" s="18"/>
      <c r="AZ517" s="8"/>
    </row>
    <row r="518">
      <c r="L518" s="8"/>
      <c r="X518" s="8"/>
      <c r="AA518" s="8"/>
      <c r="AM518" s="8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8"/>
      <c r="AY518" s="18"/>
      <c r="AZ518" s="8"/>
    </row>
    <row r="519">
      <c r="L519" s="8"/>
      <c r="X519" s="8"/>
      <c r="AA519" s="8"/>
      <c r="AM519" s="8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8"/>
      <c r="AY519" s="18"/>
      <c r="AZ519" s="8"/>
    </row>
    <row r="520">
      <c r="L520" s="8"/>
      <c r="X520" s="8"/>
      <c r="AA520" s="8"/>
      <c r="AM520" s="8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8"/>
      <c r="AY520" s="18"/>
      <c r="AZ520" s="8"/>
    </row>
    <row r="521">
      <c r="L521" s="8"/>
      <c r="X521" s="8"/>
      <c r="AA521" s="8"/>
      <c r="AM521" s="8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8"/>
      <c r="AY521" s="18"/>
      <c r="AZ521" s="8"/>
    </row>
    <row r="522">
      <c r="L522" s="8"/>
      <c r="X522" s="8"/>
      <c r="AA522" s="8"/>
      <c r="AM522" s="8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8"/>
      <c r="AY522" s="18"/>
      <c r="AZ522" s="8"/>
    </row>
    <row r="523">
      <c r="L523" s="8"/>
      <c r="X523" s="8"/>
      <c r="AA523" s="8"/>
      <c r="AM523" s="8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8"/>
      <c r="AY523" s="18"/>
      <c r="AZ523" s="8"/>
    </row>
    <row r="524">
      <c r="L524" s="8"/>
      <c r="X524" s="8"/>
      <c r="AA524" s="8"/>
      <c r="AM524" s="8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8"/>
      <c r="AY524" s="18"/>
      <c r="AZ524" s="8"/>
    </row>
    <row r="525">
      <c r="L525" s="8"/>
      <c r="X525" s="8"/>
      <c r="AA525" s="8"/>
      <c r="AM525" s="8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8"/>
      <c r="AY525" s="18"/>
      <c r="AZ525" s="8"/>
    </row>
    <row r="526">
      <c r="L526" s="8"/>
      <c r="X526" s="8"/>
      <c r="AA526" s="8"/>
      <c r="AM526" s="8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8"/>
      <c r="AY526" s="18"/>
      <c r="AZ526" s="8"/>
    </row>
    <row r="527">
      <c r="L527" s="8"/>
      <c r="X527" s="8"/>
      <c r="AA527" s="8"/>
      <c r="AM527" s="8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8"/>
      <c r="AY527" s="18"/>
      <c r="AZ527" s="8"/>
    </row>
    <row r="528">
      <c r="L528" s="8"/>
      <c r="X528" s="8"/>
      <c r="AA528" s="8"/>
      <c r="AM528" s="8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8"/>
      <c r="AY528" s="18"/>
      <c r="AZ528" s="8"/>
    </row>
    <row r="529">
      <c r="L529" s="8"/>
      <c r="X529" s="8"/>
      <c r="AA529" s="8"/>
      <c r="AM529" s="8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8"/>
      <c r="AY529" s="18"/>
      <c r="AZ529" s="8"/>
    </row>
    <row r="530">
      <c r="L530" s="8"/>
      <c r="X530" s="8"/>
      <c r="AA530" s="8"/>
      <c r="AM530" s="8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8"/>
      <c r="AY530" s="18"/>
      <c r="AZ530" s="8"/>
    </row>
    <row r="531">
      <c r="L531" s="8"/>
      <c r="X531" s="8"/>
      <c r="AA531" s="8"/>
      <c r="AM531" s="8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8"/>
      <c r="AY531" s="18"/>
      <c r="AZ531" s="8"/>
    </row>
    <row r="532">
      <c r="L532" s="8"/>
      <c r="X532" s="8"/>
      <c r="AA532" s="8"/>
      <c r="AM532" s="8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8"/>
      <c r="AY532" s="18"/>
      <c r="AZ532" s="8"/>
    </row>
    <row r="533">
      <c r="L533" s="8"/>
      <c r="X533" s="8"/>
      <c r="AA533" s="8"/>
      <c r="AM533" s="8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8"/>
      <c r="AY533" s="18"/>
      <c r="AZ533" s="8"/>
    </row>
    <row r="534">
      <c r="L534" s="8"/>
      <c r="X534" s="8"/>
      <c r="AA534" s="8"/>
      <c r="AM534" s="8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8"/>
      <c r="AY534" s="18"/>
      <c r="AZ534" s="8"/>
    </row>
    <row r="535">
      <c r="L535" s="8"/>
      <c r="X535" s="8"/>
      <c r="AA535" s="8"/>
      <c r="AM535" s="8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8"/>
      <c r="AY535" s="18"/>
      <c r="AZ535" s="8"/>
    </row>
    <row r="536">
      <c r="L536" s="8"/>
      <c r="X536" s="8"/>
      <c r="AA536" s="8"/>
      <c r="AM536" s="8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8"/>
      <c r="AY536" s="18"/>
      <c r="AZ536" s="8"/>
    </row>
    <row r="537">
      <c r="L537" s="8"/>
      <c r="X537" s="8"/>
      <c r="AA537" s="8"/>
      <c r="AM537" s="8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8"/>
      <c r="AY537" s="18"/>
      <c r="AZ537" s="8"/>
    </row>
    <row r="538">
      <c r="L538" s="8"/>
      <c r="X538" s="8"/>
      <c r="AA538" s="8"/>
      <c r="AM538" s="8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8"/>
      <c r="AY538" s="18"/>
      <c r="AZ538" s="8"/>
    </row>
    <row r="539">
      <c r="L539" s="8"/>
      <c r="X539" s="8"/>
      <c r="AA539" s="8"/>
      <c r="AM539" s="8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8"/>
      <c r="AY539" s="18"/>
      <c r="AZ539" s="8"/>
    </row>
    <row r="540">
      <c r="L540" s="8"/>
      <c r="X540" s="8"/>
      <c r="AA540" s="8"/>
      <c r="AM540" s="8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8"/>
      <c r="AY540" s="18"/>
      <c r="AZ540" s="8"/>
    </row>
    <row r="541">
      <c r="L541" s="8"/>
      <c r="X541" s="8"/>
      <c r="AA541" s="8"/>
      <c r="AM541" s="8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8"/>
      <c r="AY541" s="18"/>
      <c r="AZ541" s="8"/>
    </row>
    <row r="542">
      <c r="L542" s="8"/>
      <c r="X542" s="8"/>
      <c r="AA542" s="8"/>
      <c r="AM542" s="8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8"/>
      <c r="AY542" s="18"/>
      <c r="AZ542" s="8"/>
    </row>
    <row r="543">
      <c r="L543" s="8"/>
      <c r="X543" s="8"/>
      <c r="AA543" s="8"/>
      <c r="AM543" s="8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8"/>
      <c r="AY543" s="18"/>
      <c r="AZ543" s="8"/>
    </row>
    <row r="544">
      <c r="L544" s="8"/>
      <c r="X544" s="8"/>
      <c r="AA544" s="8"/>
      <c r="AM544" s="8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8"/>
      <c r="AY544" s="18"/>
      <c r="AZ544" s="8"/>
    </row>
    <row r="545">
      <c r="L545" s="8"/>
      <c r="X545" s="8"/>
      <c r="AA545" s="8"/>
      <c r="AM545" s="8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8"/>
      <c r="AY545" s="18"/>
      <c r="AZ545" s="8"/>
    </row>
    <row r="546">
      <c r="L546" s="8"/>
      <c r="X546" s="8"/>
      <c r="AA546" s="8"/>
      <c r="AM546" s="8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8"/>
      <c r="AY546" s="18"/>
      <c r="AZ546" s="8"/>
    </row>
    <row r="547">
      <c r="L547" s="8"/>
      <c r="X547" s="8"/>
      <c r="AA547" s="8"/>
      <c r="AM547" s="8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8"/>
      <c r="AY547" s="18"/>
      <c r="AZ547" s="8"/>
    </row>
    <row r="548">
      <c r="L548" s="8"/>
      <c r="X548" s="8"/>
      <c r="AA548" s="8"/>
      <c r="AM548" s="8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8"/>
      <c r="AY548" s="18"/>
      <c r="AZ548" s="8"/>
    </row>
    <row r="549">
      <c r="L549" s="8"/>
      <c r="X549" s="8"/>
      <c r="AA549" s="8"/>
      <c r="AM549" s="8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8"/>
      <c r="AY549" s="18"/>
      <c r="AZ549" s="8"/>
    </row>
    <row r="550">
      <c r="L550" s="8"/>
      <c r="X550" s="8"/>
      <c r="AA550" s="8"/>
      <c r="AM550" s="8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8"/>
      <c r="AY550" s="18"/>
      <c r="AZ550" s="8"/>
    </row>
    <row r="551">
      <c r="L551" s="8"/>
      <c r="X551" s="8"/>
      <c r="AA551" s="8"/>
      <c r="AM551" s="8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8"/>
      <c r="AY551" s="18"/>
      <c r="AZ551" s="8"/>
    </row>
    <row r="552">
      <c r="L552" s="8"/>
      <c r="X552" s="8"/>
      <c r="AA552" s="8"/>
      <c r="AM552" s="8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8"/>
      <c r="AY552" s="18"/>
      <c r="AZ552" s="8"/>
    </row>
    <row r="553">
      <c r="L553" s="8"/>
      <c r="X553" s="8"/>
      <c r="AA553" s="8"/>
      <c r="AM553" s="8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8"/>
      <c r="AY553" s="18"/>
      <c r="AZ553" s="8"/>
    </row>
    <row r="554">
      <c r="L554" s="8"/>
      <c r="X554" s="8"/>
      <c r="AA554" s="8"/>
      <c r="AM554" s="8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8"/>
      <c r="AY554" s="18"/>
      <c r="AZ554" s="8"/>
    </row>
    <row r="555">
      <c r="L555" s="8"/>
      <c r="X555" s="8"/>
      <c r="AA555" s="8"/>
      <c r="AM555" s="8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8"/>
      <c r="AY555" s="18"/>
      <c r="AZ555" s="8"/>
    </row>
    <row r="556">
      <c r="L556" s="8"/>
      <c r="X556" s="8"/>
      <c r="AA556" s="8"/>
      <c r="AM556" s="8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8"/>
      <c r="AY556" s="18"/>
      <c r="AZ556" s="8"/>
    </row>
    <row r="557">
      <c r="L557" s="8"/>
      <c r="X557" s="8"/>
      <c r="AA557" s="8"/>
      <c r="AM557" s="8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8"/>
      <c r="AY557" s="18"/>
      <c r="AZ557" s="8"/>
    </row>
    <row r="558">
      <c r="L558" s="8"/>
      <c r="X558" s="8"/>
      <c r="AA558" s="8"/>
      <c r="AM558" s="8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8"/>
      <c r="AY558" s="18"/>
      <c r="AZ558" s="8"/>
    </row>
    <row r="559">
      <c r="L559" s="8"/>
      <c r="X559" s="8"/>
      <c r="AA559" s="8"/>
      <c r="AM559" s="8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8"/>
      <c r="AY559" s="18"/>
      <c r="AZ559" s="8"/>
    </row>
    <row r="560">
      <c r="L560" s="8"/>
      <c r="X560" s="8"/>
      <c r="AA560" s="8"/>
      <c r="AM560" s="8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8"/>
      <c r="AY560" s="18"/>
      <c r="AZ560" s="8"/>
    </row>
    <row r="561">
      <c r="L561" s="8"/>
      <c r="X561" s="8"/>
      <c r="AA561" s="8"/>
      <c r="AM561" s="8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8"/>
      <c r="AY561" s="18"/>
      <c r="AZ561" s="8"/>
    </row>
    <row r="562">
      <c r="L562" s="8"/>
      <c r="X562" s="8"/>
      <c r="AA562" s="8"/>
      <c r="AM562" s="8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8"/>
      <c r="AY562" s="18"/>
      <c r="AZ562" s="8"/>
    </row>
    <row r="563">
      <c r="L563" s="8"/>
      <c r="X563" s="8"/>
      <c r="AA563" s="8"/>
      <c r="AM563" s="8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8"/>
      <c r="AY563" s="18"/>
      <c r="AZ563" s="8"/>
    </row>
    <row r="564">
      <c r="L564" s="8"/>
      <c r="X564" s="8"/>
      <c r="AA564" s="8"/>
      <c r="AM564" s="8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8"/>
      <c r="AY564" s="18"/>
      <c r="AZ564" s="8"/>
    </row>
    <row r="565">
      <c r="L565" s="8"/>
      <c r="X565" s="8"/>
      <c r="AA565" s="8"/>
      <c r="AM565" s="8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8"/>
      <c r="AY565" s="18"/>
      <c r="AZ565" s="8"/>
    </row>
    <row r="566">
      <c r="L566" s="8"/>
      <c r="X566" s="8"/>
      <c r="AA566" s="8"/>
      <c r="AM566" s="8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8"/>
      <c r="AY566" s="18"/>
      <c r="AZ566" s="8"/>
    </row>
    <row r="567">
      <c r="L567" s="8"/>
      <c r="X567" s="8"/>
      <c r="AA567" s="8"/>
      <c r="AM567" s="8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8"/>
      <c r="AY567" s="18"/>
      <c r="AZ567" s="8"/>
    </row>
    <row r="568">
      <c r="L568" s="8"/>
      <c r="X568" s="8"/>
      <c r="AA568" s="8"/>
      <c r="AM568" s="8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8"/>
      <c r="AY568" s="18"/>
      <c r="AZ568" s="8"/>
    </row>
    <row r="569">
      <c r="L569" s="8"/>
      <c r="X569" s="8"/>
      <c r="AA569" s="8"/>
      <c r="AM569" s="8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8"/>
      <c r="AY569" s="18"/>
      <c r="AZ569" s="8"/>
    </row>
    <row r="570">
      <c r="L570" s="8"/>
      <c r="X570" s="8"/>
      <c r="AA570" s="8"/>
      <c r="AM570" s="8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8"/>
      <c r="AY570" s="18"/>
      <c r="AZ570" s="8"/>
    </row>
    <row r="571">
      <c r="L571" s="8"/>
      <c r="X571" s="8"/>
      <c r="AA571" s="8"/>
      <c r="AM571" s="8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8"/>
      <c r="AY571" s="18"/>
      <c r="AZ571" s="8"/>
    </row>
    <row r="572">
      <c r="L572" s="8"/>
      <c r="X572" s="8"/>
      <c r="AA572" s="8"/>
      <c r="AM572" s="8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8"/>
      <c r="AY572" s="18"/>
      <c r="AZ572" s="8"/>
    </row>
    <row r="573">
      <c r="L573" s="8"/>
      <c r="X573" s="8"/>
      <c r="AA573" s="8"/>
      <c r="AM573" s="8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8"/>
      <c r="AY573" s="18"/>
      <c r="AZ573" s="8"/>
    </row>
    <row r="574">
      <c r="L574" s="8"/>
      <c r="X574" s="8"/>
      <c r="AA574" s="8"/>
      <c r="AM574" s="8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8"/>
      <c r="AY574" s="18"/>
      <c r="AZ574" s="8"/>
    </row>
    <row r="575">
      <c r="L575" s="8"/>
      <c r="X575" s="8"/>
      <c r="AA575" s="8"/>
      <c r="AM575" s="8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8"/>
      <c r="AY575" s="18"/>
      <c r="AZ575" s="8"/>
    </row>
    <row r="576">
      <c r="L576" s="8"/>
      <c r="X576" s="8"/>
      <c r="AA576" s="8"/>
      <c r="AM576" s="8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8"/>
      <c r="AY576" s="18"/>
      <c r="AZ576" s="8"/>
    </row>
    <row r="577">
      <c r="L577" s="8"/>
      <c r="X577" s="8"/>
      <c r="AA577" s="8"/>
      <c r="AM577" s="8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8"/>
      <c r="AY577" s="18"/>
      <c r="AZ577" s="8"/>
    </row>
    <row r="578">
      <c r="L578" s="8"/>
      <c r="X578" s="8"/>
      <c r="AA578" s="8"/>
      <c r="AM578" s="8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8"/>
      <c r="AY578" s="18"/>
      <c r="AZ578" s="8"/>
    </row>
    <row r="579">
      <c r="L579" s="8"/>
      <c r="X579" s="8"/>
      <c r="AA579" s="8"/>
      <c r="AM579" s="8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8"/>
      <c r="AY579" s="18"/>
      <c r="AZ579" s="8"/>
    </row>
    <row r="580">
      <c r="L580" s="8"/>
      <c r="X580" s="8"/>
      <c r="AA580" s="8"/>
      <c r="AM580" s="8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8"/>
      <c r="AY580" s="18"/>
      <c r="AZ580" s="8"/>
    </row>
    <row r="581">
      <c r="L581" s="8"/>
      <c r="X581" s="8"/>
      <c r="AA581" s="8"/>
      <c r="AM581" s="8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8"/>
      <c r="AY581" s="18"/>
      <c r="AZ581" s="8"/>
    </row>
    <row r="582">
      <c r="L582" s="8"/>
      <c r="X582" s="8"/>
      <c r="AA582" s="8"/>
      <c r="AM582" s="8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8"/>
      <c r="AY582" s="18"/>
      <c r="AZ582" s="8"/>
    </row>
    <row r="583">
      <c r="L583" s="8"/>
      <c r="X583" s="8"/>
      <c r="AA583" s="8"/>
      <c r="AM583" s="8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8"/>
      <c r="AY583" s="18"/>
      <c r="AZ583" s="8"/>
    </row>
    <row r="584">
      <c r="L584" s="8"/>
      <c r="X584" s="8"/>
      <c r="AA584" s="8"/>
      <c r="AM584" s="8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8"/>
      <c r="AY584" s="18"/>
      <c r="AZ584" s="8"/>
    </row>
    <row r="585">
      <c r="L585" s="8"/>
      <c r="X585" s="8"/>
      <c r="AA585" s="8"/>
      <c r="AM585" s="8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8"/>
      <c r="AY585" s="18"/>
      <c r="AZ585" s="8"/>
    </row>
    <row r="586">
      <c r="L586" s="8"/>
      <c r="X586" s="8"/>
      <c r="AA586" s="8"/>
      <c r="AM586" s="8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8"/>
      <c r="AY586" s="18"/>
      <c r="AZ586" s="8"/>
    </row>
    <row r="587">
      <c r="L587" s="8"/>
      <c r="X587" s="8"/>
      <c r="AA587" s="8"/>
      <c r="AM587" s="8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8"/>
      <c r="AY587" s="18"/>
      <c r="AZ587" s="8"/>
    </row>
    <row r="588">
      <c r="L588" s="8"/>
      <c r="X588" s="8"/>
      <c r="AA588" s="8"/>
      <c r="AM588" s="8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8"/>
      <c r="AY588" s="18"/>
      <c r="AZ588" s="8"/>
    </row>
    <row r="589">
      <c r="L589" s="8"/>
      <c r="X589" s="8"/>
      <c r="AA589" s="8"/>
      <c r="AM589" s="8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8"/>
      <c r="AY589" s="18"/>
      <c r="AZ589" s="8"/>
    </row>
    <row r="590">
      <c r="L590" s="8"/>
      <c r="X590" s="8"/>
      <c r="AA590" s="8"/>
      <c r="AM590" s="8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8"/>
      <c r="AY590" s="18"/>
      <c r="AZ590" s="8"/>
    </row>
    <row r="591">
      <c r="L591" s="8"/>
      <c r="X591" s="8"/>
      <c r="AA591" s="8"/>
      <c r="AM591" s="8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8"/>
      <c r="AY591" s="18"/>
      <c r="AZ591" s="8"/>
    </row>
    <row r="592">
      <c r="L592" s="8"/>
      <c r="X592" s="8"/>
      <c r="AA592" s="8"/>
      <c r="AM592" s="8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8"/>
      <c r="AY592" s="18"/>
      <c r="AZ592" s="8"/>
    </row>
    <row r="593">
      <c r="L593" s="8"/>
      <c r="X593" s="8"/>
      <c r="AA593" s="8"/>
      <c r="AM593" s="8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8"/>
      <c r="AY593" s="18"/>
      <c r="AZ593" s="8"/>
    </row>
    <row r="594">
      <c r="L594" s="8"/>
      <c r="X594" s="8"/>
      <c r="AA594" s="8"/>
      <c r="AM594" s="8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8"/>
      <c r="AY594" s="18"/>
      <c r="AZ594" s="8"/>
    </row>
    <row r="595">
      <c r="L595" s="8"/>
      <c r="X595" s="8"/>
      <c r="AA595" s="8"/>
      <c r="AM595" s="8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8"/>
      <c r="AY595" s="18"/>
      <c r="AZ595" s="8"/>
    </row>
    <row r="596">
      <c r="L596" s="8"/>
      <c r="X596" s="8"/>
      <c r="AA596" s="8"/>
      <c r="AM596" s="8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8"/>
      <c r="AY596" s="18"/>
      <c r="AZ596" s="8"/>
    </row>
    <row r="597">
      <c r="L597" s="8"/>
      <c r="X597" s="8"/>
      <c r="AA597" s="8"/>
      <c r="AM597" s="8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8"/>
      <c r="AY597" s="18"/>
      <c r="AZ597" s="8"/>
    </row>
    <row r="598">
      <c r="L598" s="8"/>
      <c r="X598" s="8"/>
      <c r="AA598" s="8"/>
      <c r="AM598" s="8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8"/>
      <c r="AY598" s="18"/>
      <c r="AZ598" s="8"/>
    </row>
    <row r="599">
      <c r="L599" s="8"/>
      <c r="X599" s="8"/>
      <c r="AA599" s="8"/>
      <c r="AM599" s="8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8"/>
      <c r="AY599" s="18"/>
      <c r="AZ599" s="8"/>
    </row>
    <row r="600">
      <c r="L600" s="8"/>
      <c r="X600" s="8"/>
      <c r="AA600" s="8"/>
      <c r="AM600" s="8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8"/>
      <c r="AY600" s="18"/>
      <c r="AZ600" s="8"/>
    </row>
    <row r="601">
      <c r="L601" s="8"/>
      <c r="X601" s="8"/>
      <c r="AA601" s="8"/>
      <c r="AM601" s="8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8"/>
      <c r="AY601" s="18"/>
      <c r="AZ601" s="8"/>
    </row>
    <row r="602">
      <c r="L602" s="8"/>
      <c r="X602" s="8"/>
      <c r="AA602" s="8"/>
      <c r="AM602" s="8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8"/>
      <c r="AY602" s="18"/>
      <c r="AZ602" s="8"/>
    </row>
    <row r="603">
      <c r="L603" s="8"/>
      <c r="X603" s="8"/>
      <c r="AA603" s="8"/>
      <c r="AM603" s="8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8"/>
      <c r="AY603" s="18"/>
      <c r="AZ603" s="8"/>
    </row>
    <row r="604">
      <c r="L604" s="8"/>
      <c r="X604" s="8"/>
      <c r="AA604" s="8"/>
      <c r="AM604" s="8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8"/>
      <c r="AY604" s="18"/>
      <c r="AZ604" s="8"/>
    </row>
    <row r="605">
      <c r="L605" s="8"/>
      <c r="X605" s="8"/>
      <c r="AA605" s="8"/>
      <c r="AM605" s="8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8"/>
      <c r="AY605" s="18"/>
      <c r="AZ605" s="8"/>
    </row>
    <row r="606">
      <c r="L606" s="8"/>
      <c r="X606" s="8"/>
      <c r="AA606" s="8"/>
      <c r="AM606" s="8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8"/>
      <c r="AY606" s="18"/>
      <c r="AZ606" s="8"/>
    </row>
    <row r="607">
      <c r="L607" s="8"/>
      <c r="X607" s="8"/>
      <c r="AA607" s="8"/>
      <c r="AM607" s="8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8"/>
      <c r="AY607" s="18"/>
      <c r="AZ607" s="8"/>
    </row>
    <row r="608">
      <c r="L608" s="8"/>
      <c r="X608" s="8"/>
      <c r="AA608" s="8"/>
      <c r="AM608" s="8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8"/>
      <c r="AY608" s="18"/>
      <c r="AZ608" s="8"/>
    </row>
    <row r="609">
      <c r="L609" s="8"/>
      <c r="X609" s="8"/>
      <c r="AA609" s="8"/>
      <c r="AM609" s="8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8"/>
      <c r="AY609" s="18"/>
      <c r="AZ609" s="8"/>
    </row>
    <row r="610">
      <c r="L610" s="8"/>
      <c r="X610" s="8"/>
      <c r="AA610" s="8"/>
      <c r="AM610" s="8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8"/>
      <c r="AY610" s="18"/>
      <c r="AZ610" s="8"/>
    </row>
    <row r="611">
      <c r="L611" s="8"/>
      <c r="X611" s="8"/>
      <c r="AA611" s="8"/>
      <c r="AM611" s="8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8"/>
      <c r="AY611" s="18"/>
      <c r="AZ611" s="8"/>
    </row>
    <row r="612">
      <c r="L612" s="8"/>
      <c r="X612" s="8"/>
      <c r="AA612" s="8"/>
      <c r="AM612" s="8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8"/>
      <c r="AY612" s="18"/>
      <c r="AZ612" s="8"/>
    </row>
    <row r="613">
      <c r="L613" s="8"/>
      <c r="X613" s="8"/>
      <c r="AA613" s="8"/>
      <c r="AM613" s="8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8"/>
      <c r="AY613" s="18"/>
      <c r="AZ613" s="8"/>
    </row>
    <row r="614">
      <c r="L614" s="8"/>
      <c r="X614" s="8"/>
      <c r="AA614" s="8"/>
      <c r="AM614" s="8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8"/>
      <c r="AY614" s="18"/>
      <c r="AZ614" s="8"/>
    </row>
    <row r="615">
      <c r="L615" s="8"/>
      <c r="X615" s="8"/>
      <c r="AA615" s="8"/>
      <c r="AM615" s="8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8"/>
      <c r="AY615" s="18"/>
      <c r="AZ615" s="8"/>
    </row>
    <row r="616">
      <c r="L616" s="8"/>
      <c r="X616" s="8"/>
      <c r="AA616" s="8"/>
      <c r="AM616" s="8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8"/>
      <c r="AY616" s="18"/>
      <c r="AZ616" s="8"/>
    </row>
    <row r="617">
      <c r="L617" s="8"/>
      <c r="X617" s="8"/>
      <c r="AA617" s="8"/>
      <c r="AM617" s="8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8"/>
      <c r="AY617" s="18"/>
      <c r="AZ617" s="8"/>
    </row>
    <row r="618">
      <c r="L618" s="8"/>
      <c r="X618" s="8"/>
      <c r="AA618" s="8"/>
      <c r="AM618" s="8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8"/>
      <c r="AY618" s="18"/>
      <c r="AZ618" s="8"/>
    </row>
    <row r="619">
      <c r="L619" s="8"/>
      <c r="X619" s="8"/>
      <c r="AA619" s="8"/>
      <c r="AM619" s="8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8"/>
      <c r="AY619" s="18"/>
      <c r="AZ619" s="8"/>
    </row>
    <row r="620">
      <c r="L620" s="8"/>
      <c r="X620" s="8"/>
      <c r="AA620" s="8"/>
      <c r="AM620" s="8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8"/>
      <c r="AY620" s="18"/>
      <c r="AZ620" s="8"/>
    </row>
    <row r="621">
      <c r="L621" s="8"/>
      <c r="X621" s="8"/>
      <c r="AA621" s="8"/>
      <c r="AM621" s="8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8"/>
      <c r="AY621" s="18"/>
      <c r="AZ621" s="8"/>
    </row>
    <row r="622">
      <c r="L622" s="8"/>
      <c r="X622" s="8"/>
      <c r="AA622" s="8"/>
      <c r="AM622" s="8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8"/>
      <c r="AY622" s="18"/>
      <c r="AZ622" s="8"/>
    </row>
    <row r="623">
      <c r="L623" s="8"/>
      <c r="X623" s="8"/>
      <c r="AA623" s="8"/>
      <c r="AM623" s="8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8"/>
      <c r="AY623" s="18"/>
      <c r="AZ623" s="8"/>
    </row>
    <row r="624">
      <c r="L624" s="8"/>
      <c r="X624" s="8"/>
      <c r="AA624" s="8"/>
      <c r="AM624" s="8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8"/>
      <c r="AY624" s="18"/>
      <c r="AZ624" s="8"/>
    </row>
    <row r="625">
      <c r="L625" s="8"/>
      <c r="X625" s="8"/>
      <c r="AA625" s="8"/>
      <c r="AM625" s="8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8"/>
      <c r="AY625" s="18"/>
      <c r="AZ625" s="8"/>
    </row>
    <row r="626">
      <c r="L626" s="8"/>
      <c r="X626" s="8"/>
      <c r="AA626" s="8"/>
      <c r="AM626" s="8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8"/>
      <c r="AY626" s="18"/>
      <c r="AZ626" s="8"/>
    </row>
    <row r="627">
      <c r="L627" s="8"/>
      <c r="X627" s="8"/>
      <c r="AA627" s="8"/>
      <c r="AM627" s="8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8"/>
      <c r="AY627" s="18"/>
      <c r="AZ627" s="8"/>
    </row>
    <row r="628">
      <c r="L628" s="8"/>
      <c r="X628" s="8"/>
      <c r="AA628" s="8"/>
      <c r="AM628" s="8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8"/>
      <c r="AY628" s="18"/>
      <c r="AZ628" s="8"/>
    </row>
    <row r="629">
      <c r="L629" s="8"/>
      <c r="X629" s="8"/>
      <c r="AA629" s="8"/>
      <c r="AM629" s="8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8"/>
      <c r="AY629" s="18"/>
      <c r="AZ629" s="8"/>
    </row>
    <row r="630">
      <c r="L630" s="8"/>
      <c r="X630" s="8"/>
      <c r="AA630" s="8"/>
      <c r="AM630" s="8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8"/>
      <c r="AY630" s="18"/>
      <c r="AZ630" s="8"/>
    </row>
    <row r="631">
      <c r="L631" s="8"/>
      <c r="X631" s="8"/>
      <c r="AA631" s="8"/>
      <c r="AM631" s="8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8"/>
      <c r="AY631" s="18"/>
      <c r="AZ631" s="8"/>
    </row>
    <row r="632">
      <c r="L632" s="8"/>
      <c r="X632" s="8"/>
      <c r="AA632" s="8"/>
      <c r="AM632" s="8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8"/>
      <c r="AY632" s="18"/>
      <c r="AZ632" s="8"/>
    </row>
    <row r="633">
      <c r="L633" s="8"/>
      <c r="X633" s="8"/>
      <c r="AA633" s="8"/>
      <c r="AM633" s="8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8"/>
      <c r="AY633" s="18"/>
      <c r="AZ633" s="8"/>
    </row>
    <row r="634">
      <c r="L634" s="8"/>
      <c r="X634" s="8"/>
      <c r="AA634" s="8"/>
      <c r="AM634" s="8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8"/>
      <c r="AY634" s="18"/>
      <c r="AZ634" s="8"/>
    </row>
    <row r="635">
      <c r="L635" s="8"/>
      <c r="X635" s="8"/>
      <c r="AA635" s="8"/>
      <c r="AM635" s="8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8"/>
      <c r="AY635" s="18"/>
      <c r="AZ635" s="8"/>
    </row>
    <row r="636">
      <c r="L636" s="8"/>
      <c r="X636" s="8"/>
      <c r="AA636" s="8"/>
      <c r="AM636" s="8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8"/>
      <c r="AY636" s="18"/>
      <c r="AZ636" s="8"/>
    </row>
    <row r="637">
      <c r="L637" s="8"/>
      <c r="X637" s="8"/>
      <c r="AA637" s="8"/>
      <c r="AM637" s="8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8"/>
      <c r="AY637" s="18"/>
      <c r="AZ637" s="8"/>
    </row>
    <row r="638">
      <c r="L638" s="8"/>
      <c r="X638" s="8"/>
      <c r="AA638" s="8"/>
      <c r="AM638" s="8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8"/>
      <c r="AY638" s="18"/>
      <c r="AZ638" s="8"/>
    </row>
    <row r="639">
      <c r="L639" s="8"/>
      <c r="X639" s="8"/>
      <c r="AA639" s="8"/>
      <c r="AM639" s="8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8"/>
      <c r="AY639" s="18"/>
      <c r="AZ639" s="8"/>
    </row>
    <row r="640">
      <c r="L640" s="8"/>
      <c r="X640" s="8"/>
      <c r="AA640" s="8"/>
      <c r="AM640" s="8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8"/>
      <c r="AY640" s="18"/>
      <c r="AZ640" s="8"/>
    </row>
    <row r="641">
      <c r="L641" s="8"/>
      <c r="X641" s="8"/>
      <c r="AA641" s="8"/>
      <c r="AM641" s="8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8"/>
      <c r="AY641" s="18"/>
      <c r="AZ641" s="8"/>
    </row>
    <row r="642">
      <c r="L642" s="8"/>
      <c r="X642" s="8"/>
      <c r="AA642" s="8"/>
      <c r="AM642" s="8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8"/>
      <c r="AY642" s="18"/>
      <c r="AZ642" s="8"/>
    </row>
    <row r="643">
      <c r="L643" s="8"/>
      <c r="X643" s="8"/>
      <c r="AA643" s="8"/>
      <c r="AM643" s="8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8"/>
      <c r="AY643" s="18"/>
      <c r="AZ643" s="8"/>
    </row>
    <row r="644">
      <c r="L644" s="8"/>
      <c r="X644" s="8"/>
      <c r="AA644" s="8"/>
      <c r="AM644" s="8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8"/>
      <c r="AY644" s="18"/>
      <c r="AZ644" s="8"/>
    </row>
    <row r="645">
      <c r="L645" s="8"/>
      <c r="X645" s="8"/>
      <c r="AA645" s="8"/>
      <c r="AM645" s="8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8"/>
      <c r="AY645" s="18"/>
      <c r="AZ645" s="8"/>
    </row>
    <row r="646">
      <c r="L646" s="8"/>
      <c r="X646" s="8"/>
      <c r="AA646" s="8"/>
      <c r="AM646" s="8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8"/>
      <c r="AY646" s="18"/>
      <c r="AZ646" s="8"/>
    </row>
    <row r="647">
      <c r="L647" s="8"/>
      <c r="X647" s="8"/>
      <c r="AA647" s="8"/>
      <c r="AM647" s="8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8"/>
      <c r="AY647" s="18"/>
      <c r="AZ647" s="8"/>
    </row>
    <row r="648">
      <c r="L648" s="8"/>
      <c r="X648" s="8"/>
      <c r="AA648" s="8"/>
      <c r="AM648" s="8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8"/>
      <c r="AY648" s="18"/>
      <c r="AZ648" s="8"/>
    </row>
    <row r="649">
      <c r="L649" s="8"/>
      <c r="X649" s="8"/>
      <c r="AA649" s="8"/>
      <c r="AM649" s="8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8"/>
      <c r="AY649" s="18"/>
      <c r="AZ649" s="8"/>
    </row>
    <row r="650">
      <c r="L650" s="8"/>
      <c r="X650" s="8"/>
      <c r="AA650" s="8"/>
      <c r="AM650" s="8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8"/>
      <c r="AY650" s="18"/>
      <c r="AZ650" s="8"/>
    </row>
    <row r="651">
      <c r="L651" s="8"/>
      <c r="X651" s="8"/>
      <c r="AA651" s="8"/>
      <c r="AM651" s="8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8"/>
      <c r="AY651" s="18"/>
      <c r="AZ651" s="8"/>
    </row>
    <row r="652">
      <c r="L652" s="8"/>
      <c r="X652" s="8"/>
      <c r="AA652" s="8"/>
      <c r="AM652" s="8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8"/>
      <c r="AY652" s="18"/>
      <c r="AZ652" s="8"/>
    </row>
    <row r="653">
      <c r="L653" s="8"/>
      <c r="X653" s="8"/>
      <c r="AA653" s="8"/>
      <c r="AM653" s="8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8"/>
      <c r="AY653" s="18"/>
      <c r="AZ653" s="8"/>
    </row>
    <row r="654">
      <c r="L654" s="8"/>
      <c r="X654" s="8"/>
      <c r="AA654" s="8"/>
      <c r="AM654" s="8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8"/>
      <c r="AY654" s="18"/>
      <c r="AZ654" s="8"/>
    </row>
    <row r="655">
      <c r="L655" s="8"/>
      <c r="X655" s="8"/>
      <c r="AA655" s="8"/>
      <c r="AM655" s="8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8"/>
      <c r="AY655" s="18"/>
      <c r="AZ655" s="8"/>
    </row>
    <row r="656">
      <c r="L656" s="8"/>
      <c r="X656" s="8"/>
      <c r="AA656" s="8"/>
      <c r="AM656" s="8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8"/>
      <c r="AY656" s="18"/>
      <c r="AZ656" s="8"/>
    </row>
    <row r="657">
      <c r="L657" s="8"/>
      <c r="X657" s="8"/>
      <c r="AA657" s="8"/>
      <c r="AM657" s="8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8"/>
      <c r="AY657" s="18"/>
      <c r="AZ657" s="8"/>
    </row>
    <row r="658">
      <c r="L658" s="8"/>
      <c r="X658" s="8"/>
      <c r="AA658" s="8"/>
      <c r="AM658" s="8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8"/>
      <c r="AY658" s="18"/>
      <c r="AZ658" s="8"/>
    </row>
    <row r="659">
      <c r="L659" s="8"/>
      <c r="X659" s="8"/>
      <c r="AA659" s="8"/>
      <c r="AM659" s="8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8"/>
      <c r="AY659" s="18"/>
      <c r="AZ659" s="8"/>
    </row>
    <row r="660">
      <c r="L660" s="8"/>
      <c r="X660" s="8"/>
      <c r="AA660" s="8"/>
      <c r="AM660" s="8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8"/>
      <c r="AY660" s="18"/>
      <c r="AZ660" s="8"/>
    </row>
    <row r="661">
      <c r="L661" s="8"/>
      <c r="X661" s="8"/>
      <c r="AA661" s="8"/>
      <c r="AM661" s="8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8"/>
      <c r="AY661" s="18"/>
      <c r="AZ661" s="8"/>
    </row>
    <row r="662">
      <c r="L662" s="8"/>
      <c r="X662" s="8"/>
      <c r="AA662" s="8"/>
      <c r="AM662" s="8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8"/>
      <c r="AY662" s="18"/>
      <c r="AZ662" s="8"/>
    </row>
    <row r="663">
      <c r="L663" s="8"/>
      <c r="X663" s="8"/>
      <c r="AA663" s="8"/>
      <c r="AM663" s="8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8"/>
      <c r="AY663" s="18"/>
      <c r="AZ663" s="8"/>
    </row>
    <row r="664">
      <c r="L664" s="8"/>
      <c r="X664" s="8"/>
      <c r="AA664" s="8"/>
      <c r="AM664" s="8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8"/>
      <c r="AY664" s="18"/>
      <c r="AZ664" s="8"/>
    </row>
    <row r="665">
      <c r="L665" s="8"/>
      <c r="X665" s="8"/>
      <c r="AA665" s="8"/>
      <c r="AM665" s="8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8"/>
      <c r="AY665" s="18"/>
      <c r="AZ665" s="8"/>
    </row>
    <row r="666">
      <c r="L666" s="8"/>
      <c r="X666" s="8"/>
      <c r="AA666" s="8"/>
      <c r="AM666" s="8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8"/>
      <c r="AY666" s="18"/>
      <c r="AZ666" s="8"/>
    </row>
    <row r="667">
      <c r="L667" s="8"/>
      <c r="X667" s="8"/>
      <c r="AA667" s="8"/>
      <c r="AM667" s="8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8"/>
      <c r="AY667" s="18"/>
      <c r="AZ667" s="8"/>
    </row>
    <row r="668">
      <c r="L668" s="8"/>
      <c r="X668" s="8"/>
      <c r="AA668" s="8"/>
      <c r="AM668" s="8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8"/>
      <c r="AY668" s="18"/>
      <c r="AZ668" s="8"/>
    </row>
    <row r="669">
      <c r="L669" s="8"/>
      <c r="X669" s="8"/>
      <c r="AA669" s="8"/>
      <c r="AM669" s="8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8"/>
      <c r="AY669" s="18"/>
      <c r="AZ669" s="8"/>
    </row>
    <row r="670">
      <c r="L670" s="8"/>
      <c r="X670" s="8"/>
      <c r="AA670" s="8"/>
      <c r="AM670" s="8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8"/>
      <c r="AY670" s="18"/>
      <c r="AZ670" s="8"/>
    </row>
    <row r="671">
      <c r="L671" s="8"/>
      <c r="X671" s="8"/>
      <c r="AA671" s="8"/>
      <c r="AM671" s="8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8"/>
      <c r="AY671" s="18"/>
      <c r="AZ671" s="8"/>
    </row>
    <row r="672">
      <c r="L672" s="8"/>
      <c r="X672" s="8"/>
      <c r="AA672" s="8"/>
      <c r="AM672" s="8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8"/>
      <c r="AY672" s="18"/>
      <c r="AZ672" s="8"/>
    </row>
    <row r="673">
      <c r="L673" s="8"/>
      <c r="X673" s="8"/>
      <c r="AA673" s="8"/>
      <c r="AM673" s="8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8"/>
      <c r="AY673" s="18"/>
      <c r="AZ673" s="8"/>
    </row>
    <row r="674">
      <c r="L674" s="8"/>
      <c r="X674" s="8"/>
      <c r="AA674" s="8"/>
      <c r="AM674" s="8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8"/>
      <c r="AY674" s="18"/>
      <c r="AZ674" s="8"/>
    </row>
    <row r="675">
      <c r="L675" s="8"/>
      <c r="X675" s="8"/>
      <c r="AA675" s="8"/>
      <c r="AM675" s="8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8"/>
      <c r="AY675" s="18"/>
      <c r="AZ675" s="8"/>
    </row>
    <row r="676">
      <c r="L676" s="8"/>
      <c r="X676" s="8"/>
      <c r="AA676" s="8"/>
      <c r="AM676" s="8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8"/>
      <c r="AY676" s="18"/>
      <c r="AZ676" s="8"/>
    </row>
    <row r="677">
      <c r="L677" s="8"/>
      <c r="X677" s="8"/>
      <c r="AA677" s="8"/>
      <c r="AM677" s="8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8"/>
      <c r="AY677" s="18"/>
      <c r="AZ677" s="8"/>
    </row>
    <row r="678">
      <c r="L678" s="8"/>
      <c r="X678" s="8"/>
      <c r="AA678" s="8"/>
      <c r="AM678" s="8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8"/>
      <c r="AY678" s="18"/>
      <c r="AZ678" s="8"/>
    </row>
    <row r="679">
      <c r="L679" s="8"/>
      <c r="X679" s="8"/>
      <c r="AA679" s="8"/>
      <c r="AM679" s="8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8"/>
      <c r="AY679" s="18"/>
      <c r="AZ679" s="8"/>
    </row>
    <row r="680">
      <c r="L680" s="8"/>
      <c r="X680" s="8"/>
      <c r="AA680" s="8"/>
      <c r="AM680" s="8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8"/>
      <c r="AY680" s="18"/>
      <c r="AZ680" s="8"/>
    </row>
    <row r="681">
      <c r="L681" s="8"/>
      <c r="X681" s="8"/>
      <c r="AA681" s="8"/>
      <c r="AM681" s="8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8"/>
      <c r="AY681" s="18"/>
      <c r="AZ681" s="8"/>
    </row>
    <row r="682">
      <c r="L682" s="8"/>
      <c r="X682" s="8"/>
      <c r="AA682" s="8"/>
      <c r="AM682" s="8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8"/>
      <c r="AY682" s="18"/>
      <c r="AZ682" s="8"/>
    </row>
    <row r="683">
      <c r="L683" s="8"/>
      <c r="X683" s="8"/>
      <c r="AA683" s="8"/>
      <c r="AM683" s="8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8"/>
      <c r="AY683" s="18"/>
      <c r="AZ683" s="8"/>
    </row>
    <row r="684">
      <c r="L684" s="8"/>
      <c r="X684" s="8"/>
      <c r="AA684" s="8"/>
      <c r="AM684" s="8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8"/>
      <c r="AY684" s="18"/>
      <c r="AZ684" s="8"/>
    </row>
    <row r="685">
      <c r="L685" s="8"/>
      <c r="X685" s="8"/>
      <c r="AA685" s="8"/>
      <c r="AM685" s="8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8"/>
      <c r="AY685" s="18"/>
      <c r="AZ685" s="8"/>
    </row>
    <row r="686">
      <c r="L686" s="8"/>
      <c r="X686" s="8"/>
      <c r="AA686" s="8"/>
      <c r="AM686" s="8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8"/>
      <c r="AY686" s="18"/>
      <c r="AZ686" s="8"/>
    </row>
    <row r="687">
      <c r="L687" s="8"/>
      <c r="X687" s="8"/>
      <c r="AA687" s="8"/>
      <c r="AM687" s="8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8"/>
      <c r="AY687" s="18"/>
      <c r="AZ687" s="8"/>
    </row>
    <row r="688">
      <c r="L688" s="8"/>
      <c r="X688" s="8"/>
      <c r="AA688" s="8"/>
      <c r="AM688" s="8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8"/>
      <c r="AY688" s="18"/>
      <c r="AZ688" s="8"/>
    </row>
    <row r="689">
      <c r="L689" s="8"/>
      <c r="X689" s="8"/>
      <c r="AA689" s="8"/>
      <c r="AM689" s="8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8"/>
      <c r="AY689" s="18"/>
      <c r="AZ689" s="8"/>
    </row>
    <row r="690">
      <c r="L690" s="8"/>
      <c r="X690" s="8"/>
      <c r="AA690" s="8"/>
      <c r="AM690" s="8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8"/>
      <c r="AY690" s="18"/>
      <c r="AZ690" s="8"/>
    </row>
    <row r="691">
      <c r="L691" s="8"/>
      <c r="X691" s="8"/>
      <c r="AA691" s="8"/>
      <c r="AM691" s="8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8"/>
      <c r="AY691" s="18"/>
      <c r="AZ691" s="8"/>
    </row>
    <row r="692">
      <c r="L692" s="8"/>
      <c r="X692" s="8"/>
      <c r="AA692" s="8"/>
      <c r="AM692" s="8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8"/>
      <c r="AY692" s="18"/>
      <c r="AZ692" s="8"/>
    </row>
    <row r="693">
      <c r="L693" s="8"/>
      <c r="X693" s="8"/>
      <c r="AA693" s="8"/>
      <c r="AM693" s="8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8"/>
      <c r="AY693" s="18"/>
      <c r="AZ693" s="8"/>
    </row>
    <row r="694">
      <c r="L694" s="8"/>
      <c r="X694" s="8"/>
      <c r="AA694" s="8"/>
      <c r="AM694" s="8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8"/>
      <c r="AY694" s="18"/>
      <c r="AZ694" s="8"/>
    </row>
    <row r="695">
      <c r="L695" s="8"/>
      <c r="X695" s="8"/>
      <c r="AA695" s="8"/>
      <c r="AM695" s="8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8"/>
      <c r="AY695" s="18"/>
      <c r="AZ695" s="8"/>
    </row>
    <row r="696">
      <c r="L696" s="8"/>
      <c r="X696" s="8"/>
      <c r="AA696" s="8"/>
      <c r="AM696" s="8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8"/>
      <c r="AY696" s="18"/>
      <c r="AZ696" s="8"/>
    </row>
    <row r="697">
      <c r="L697" s="8"/>
      <c r="X697" s="8"/>
      <c r="AA697" s="8"/>
      <c r="AM697" s="8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8"/>
      <c r="AY697" s="18"/>
      <c r="AZ697" s="8"/>
    </row>
    <row r="698">
      <c r="L698" s="8"/>
      <c r="X698" s="8"/>
      <c r="AA698" s="8"/>
      <c r="AM698" s="8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8"/>
      <c r="AY698" s="18"/>
      <c r="AZ698" s="8"/>
    </row>
    <row r="699">
      <c r="L699" s="8"/>
      <c r="X699" s="8"/>
      <c r="AA699" s="8"/>
      <c r="AM699" s="8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8"/>
      <c r="AY699" s="18"/>
      <c r="AZ699" s="8"/>
    </row>
    <row r="700">
      <c r="L700" s="8"/>
      <c r="X700" s="8"/>
      <c r="AA700" s="8"/>
      <c r="AM700" s="8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8"/>
      <c r="AY700" s="18"/>
      <c r="AZ700" s="8"/>
    </row>
    <row r="701">
      <c r="L701" s="8"/>
      <c r="X701" s="8"/>
      <c r="AA701" s="8"/>
      <c r="AM701" s="8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8"/>
      <c r="AY701" s="18"/>
      <c r="AZ701" s="8"/>
    </row>
    <row r="702">
      <c r="L702" s="8"/>
      <c r="X702" s="8"/>
      <c r="AA702" s="8"/>
      <c r="AM702" s="8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8"/>
      <c r="AY702" s="18"/>
      <c r="AZ702" s="8"/>
    </row>
    <row r="703">
      <c r="L703" s="8"/>
      <c r="X703" s="8"/>
      <c r="AA703" s="8"/>
      <c r="AM703" s="8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8"/>
      <c r="AY703" s="18"/>
      <c r="AZ703" s="8"/>
    </row>
    <row r="704">
      <c r="L704" s="8"/>
      <c r="X704" s="8"/>
      <c r="AA704" s="8"/>
      <c r="AM704" s="8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8"/>
      <c r="AY704" s="18"/>
      <c r="AZ704" s="8"/>
    </row>
    <row r="705">
      <c r="L705" s="8"/>
      <c r="X705" s="8"/>
      <c r="AA705" s="8"/>
      <c r="AM705" s="8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8"/>
      <c r="AY705" s="18"/>
      <c r="AZ705" s="8"/>
    </row>
    <row r="706">
      <c r="L706" s="8"/>
      <c r="X706" s="8"/>
      <c r="AA706" s="8"/>
      <c r="AM706" s="8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8"/>
      <c r="AY706" s="18"/>
      <c r="AZ706" s="8"/>
    </row>
    <row r="707">
      <c r="L707" s="8"/>
      <c r="X707" s="8"/>
      <c r="AA707" s="8"/>
      <c r="AM707" s="8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8"/>
      <c r="AY707" s="18"/>
      <c r="AZ707" s="8"/>
    </row>
    <row r="708">
      <c r="L708" s="8"/>
      <c r="X708" s="8"/>
      <c r="AA708" s="8"/>
      <c r="AM708" s="8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8"/>
      <c r="AY708" s="18"/>
      <c r="AZ708" s="8"/>
    </row>
    <row r="709">
      <c r="L709" s="8"/>
      <c r="X709" s="8"/>
      <c r="AA709" s="8"/>
      <c r="AM709" s="8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8"/>
      <c r="AY709" s="18"/>
      <c r="AZ709" s="8"/>
    </row>
    <row r="710">
      <c r="L710" s="8"/>
      <c r="X710" s="8"/>
      <c r="AA710" s="8"/>
      <c r="AM710" s="8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8"/>
      <c r="AY710" s="18"/>
      <c r="AZ710" s="8"/>
    </row>
    <row r="711">
      <c r="L711" s="8"/>
      <c r="X711" s="8"/>
      <c r="AA711" s="8"/>
      <c r="AM711" s="8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8"/>
      <c r="AY711" s="18"/>
      <c r="AZ711" s="8"/>
    </row>
    <row r="712">
      <c r="L712" s="8"/>
      <c r="X712" s="8"/>
      <c r="AA712" s="8"/>
      <c r="AM712" s="8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8"/>
      <c r="AY712" s="18"/>
      <c r="AZ712" s="8"/>
    </row>
    <row r="713">
      <c r="L713" s="8"/>
      <c r="X713" s="8"/>
      <c r="AA713" s="8"/>
      <c r="AM713" s="8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8"/>
      <c r="AY713" s="18"/>
      <c r="AZ713" s="8"/>
    </row>
    <row r="714">
      <c r="L714" s="8"/>
      <c r="X714" s="8"/>
      <c r="AA714" s="8"/>
      <c r="AM714" s="8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8"/>
      <c r="AY714" s="18"/>
      <c r="AZ714" s="8"/>
    </row>
    <row r="715">
      <c r="L715" s="8"/>
      <c r="X715" s="8"/>
      <c r="AA715" s="8"/>
      <c r="AM715" s="8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8"/>
      <c r="AY715" s="18"/>
      <c r="AZ715" s="8"/>
    </row>
    <row r="716">
      <c r="L716" s="8"/>
      <c r="X716" s="8"/>
      <c r="AA716" s="8"/>
      <c r="AM716" s="8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8"/>
      <c r="AY716" s="18"/>
      <c r="AZ716" s="8"/>
    </row>
    <row r="717">
      <c r="L717" s="8"/>
      <c r="X717" s="8"/>
      <c r="AA717" s="8"/>
      <c r="AM717" s="8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8"/>
      <c r="AY717" s="18"/>
      <c r="AZ717" s="8"/>
    </row>
    <row r="718">
      <c r="L718" s="8"/>
      <c r="X718" s="8"/>
      <c r="AA718" s="8"/>
      <c r="AM718" s="8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8"/>
      <c r="AY718" s="18"/>
      <c r="AZ718" s="8"/>
    </row>
    <row r="719">
      <c r="L719" s="8"/>
      <c r="X719" s="8"/>
      <c r="AA719" s="8"/>
      <c r="AM719" s="8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8"/>
      <c r="AY719" s="18"/>
      <c r="AZ719" s="8"/>
    </row>
    <row r="720">
      <c r="L720" s="8"/>
      <c r="X720" s="8"/>
      <c r="AA720" s="8"/>
      <c r="AM720" s="8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8"/>
      <c r="AY720" s="18"/>
      <c r="AZ720" s="8"/>
    </row>
    <row r="721">
      <c r="L721" s="8"/>
      <c r="X721" s="8"/>
      <c r="AA721" s="8"/>
      <c r="AM721" s="8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8"/>
      <c r="AY721" s="18"/>
      <c r="AZ721" s="8"/>
    </row>
    <row r="722">
      <c r="L722" s="8"/>
      <c r="X722" s="8"/>
      <c r="AA722" s="8"/>
      <c r="AM722" s="8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8"/>
      <c r="AY722" s="18"/>
      <c r="AZ722" s="8"/>
    </row>
    <row r="723">
      <c r="L723" s="8"/>
      <c r="X723" s="8"/>
      <c r="AA723" s="8"/>
      <c r="AM723" s="8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8"/>
      <c r="AY723" s="18"/>
      <c r="AZ723" s="8"/>
    </row>
    <row r="724">
      <c r="L724" s="8"/>
      <c r="X724" s="8"/>
      <c r="AA724" s="8"/>
      <c r="AM724" s="8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8"/>
      <c r="AY724" s="18"/>
      <c r="AZ724" s="8"/>
    </row>
    <row r="725">
      <c r="L725" s="8"/>
      <c r="X725" s="8"/>
      <c r="AA725" s="8"/>
      <c r="AM725" s="8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8"/>
      <c r="AY725" s="18"/>
      <c r="AZ725" s="8"/>
    </row>
    <row r="726">
      <c r="L726" s="8"/>
      <c r="X726" s="8"/>
      <c r="AA726" s="8"/>
      <c r="AM726" s="8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8"/>
      <c r="AY726" s="18"/>
      <c r="AZ726" s="8"/>
    </row>
    <row r="727">
      <c r="L727" s="8"/>
      <c r="X727" s="8"/>
      <c r="AA727" s="8"/>
      <c r="AM727" s="8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8"/>
      <c r="AY727" s="18"/>
      <c r="AZ727" s="8"/>
    </row>
    <row r="728">
      <c r="L728" s="8"/>
      <c r="X728" s="8"/>
      <c r="AA728" s="8"/>
      <c r="AM728" s="8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8"/>
      <c r="AY728" s="18"/>
      <c r="AZ728" s="8"/>
    </row>
    <row r="729">
      <c r="L729" s="8"/>
      <c r="X729" s="8"/>
      <c r="AA729" s="8"/>
      <c r="AM729" s="8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8"/>
      <c r="AY729" s="18"/>
      <c r="AZ729" s="8"/>
    </row>
    <row r="730">
      <c r="L730" s="8"/>
      <c r="X730" s="8"/>
      <c r="AA730" s="8"/>
      <c r="AM730" s="8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8"/>
      <c r="AY730" s="18"/>
      <c r="AZ730" s="8"/>
    </row>
    <row r="731">
      <c r="L731" s="8"/>
      <c r="X731" s="8"/>
      <c r="AA731" s="8"/>
      <c r="AM731" s="8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8"/>
      <c r="AY731" s="18"/>
      <c r="AZ731" s="8"/>
    </row>
    <row r="732">
      <c r="L732" s="8"/>
      <c r="X732" s="8"/>
      <c r="AA732" s="8"/>
      <c r="AM732" s="8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8"/>
      <c r="AY732" s="18"/>
      <c r="AZ732" s="8"/>
    </row>
    <row r="733">
      <c r="L733" s="8"/>
      <c r="X733" s="8"/>
      <c r="AA733" s="8"/>
      <c r="AM733" s="8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8"/>
      <c r="AY733" s="18"/>
      <c r="AZ733" s="8"/>
    </row>
    <row r="734">
      <c r="L734" s="8"/>
      <c r="X734" s="8"/>
      <c r="AA734" s="8"/>
      <c r="AM734" s="8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8"/>
      <c r="AY734" s="18"/>
      <c r="AZ734" s="8"/>
    </row>
    <row r="735">
      <c r="L735" s="8"/>
      <c r="X735" s="8"/>
      <c r="AA735" s="8"/>
      <c r="AM735" s="8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8"/>
      <c r="AY735" s="18"/>
      <c r="AZ735" s="8"/>
    </row>
    <row r="736">
      <c r="L736" s="8"/>
      <c r="X736" s="8"/>
      <c r="AA736" s="8"/>
      <c r="AM736" s="8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8"/>
      <c r="AY736" s="18"/>
      <c r="AZ736" s="8"/>
    </row>
    <row r="737">
      <c r="L737" s="8"/>
      <c r="X737" s="8"/>
      <c r="AA737" s="8"/>
      <c r="AM737" s="8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8"/>
      <c r="AY737" s="18"/>
      <c r="AZ737" s="8"/>
    </row>
    <row r="738">
      <c r="L738" s="8"/>
      <c r="X738" s="8"/>
      <c r="AA738" s="8"/>
      <c r="AM738" s="8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8"/>
      <c r="AY738" s="18"/>
      <c r="AZ738" s="8"/>
    </row>
    <row r="739">
      <c r="L739" s="8"/>
      <c r="X739" s="8"/>
      <c r="AA739" s="8"/>
      <c r="AM739" s="8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8"/>
      <c r="AY739" s="18"/>
      <c r="AZ739" s="8"/>
    </row>
    <row r="740">
      <c r="L740" s="8"/>
      <c r="X740" s="8"/>
      <c r="AA740" s="8"/>
      <c r="AM740" s="8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8"/>
      <c r="AY740" s="18"/>
      <c r="AZ740" s="8"/>
    </row>
    <row r="741">
      <c r="L741" s="8"/>
      <c r="X741" s="8"/>
      <c r="AA741" s="8"/>
      <c r="AM741" s="8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8"/>
      <c r="AY741" s="18"/>
      <c r="AZ741" s="8"/>
    </row>
    <row r="742">
      <c r="L742" s="8"/>
      <c r="X742" s="8"/>
      <c r="AA742" s="8"/>
      <c r="AM742" s="8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8"/>
      <c r="AY742" s="18"/>
      <c r="AZ742" s="8"/>
    </row>
    <row r="743">
      <c r="L743" s="8"/>
      <c r="X743" s="8"/>
      <c r="AA743" s="8"/>
      <c r="AM743" s="8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8"/>
      <c r="AY743" s="18"/>
      <c r="AZ743" s="8"/>
    </row>
    <row r="744">
      <c r="L744" s="8"/>
      <c r="X744" s="8"/>
      <c r="AA744" s="8"/>
      <c r="AM744" s="8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8"/>
      <c r="AY744" s="18"/>
      <c r="AZ744" s="8"/>
    </row>
    <row r="745">
      <c r="L745" s="8"/>
      <c r="X745" s="8"/>
      <c r="AA745" s="8"/>
      <c r="AM745" s="8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8"/>
      <c r="AY745" s="18"/>
      <c r="AZ745" s="8"/>
    </row>
    <row r="746">
      <c r="L746" s="8"/>
      <c r="X746" s="8"/>
      <c r="AA746" s="8"/>
      <c r="AM746" s="8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8"/>
      <c r="AY746" s="18"/>
      <c r="AZ746" s="8"/>
    </row>
    <row r="747">
      <c r="L747" s="8"/>
      <c r="X747" s="8"/>
      <c r="AA747" s="8"/>
      <c r="AM747" s="8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8"/>
      <c r="AY747" s="18"/>
      <c r="AZ747" s="8"/>
    </row>
    <row r="748">
      <c r="L748" s="8"/>
      <c r="X748" s="8"/>
      <c r="AA748" s="8"/>
      <c r="AM748" s="8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8"/>
      <c r="AY748" s="18"/>
      <c r="AZ748" s="8"/>
    </row>
    <row r="749">
      <c r="L749" s="8"/>
      <c r="X749" s="8"/>
      <c r="AA749" s="8"/>
      <c r="AM749" s="8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8"/>
      <c r="AY749" s="18"/>
      <c r="AZ749" s="8"/>
    </row>
    <row r="750">
      <c r="L750" s="8"/>
      <c r="X750" s="8"/>
      <c r="AA750" s="8"/>
      <c r="AM750" s="8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8"/>
      <c r="AY750" s="18"/>
      <c r="AZ750" s="8"/>
    </row>
    <row r="751">
      <c r="L751" s="8"/>
      <c r="X751" s="8"/>
      <c r="AA751" s="8"/>
      <c r="AM751" s="8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8"/>
      <c r="AY751" s="18"/>
      <c r="AZ751" s="8"/>
    </row>
    <row r="752">
      <c r="L752" s="8"/>
      <c r="X752" s="8"/>
      <c r="AA752" s="8"/>
      <c r="AM752" s="8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8"/>
      <c r="AY752" s="18"/>
      <c r="AZ752" s="8"/>
    </row>
    <row r="753">
      <c r="L753" s="8"/>
      <c r="X753" s="8"/>
      <c r="AA753" s="8"/>
      <c r="AM753" s="8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8"/>
      <c r="AY753" s="18"/>
      <c r="AZ753" s="8"/>
    </row>
    <row r="754">
      <c r="L754" s="8"/>
      <c r="X754" s="8"/>
      <c r="AA754" s="8"/>
      <c r="AM754" s="8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8"/>
      <c r="AY754" s="18"/>
      <c r="AZ754" s="8"/>
    </row>
    <row r="755">
      <c r="L755" s="8"/>
      <c r="X755" s="8"/>
      <c r="AA755" s="8"/>
      <c r="AM755" s="8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8"/>
      <c r="AY755" s="18"/>
      <c r="AZ755" s="8"/>
    </row>
    <row r="756">
      <c r="L756" s="8"/>
      <c r="X756" s="8"/>
      <c r="AA756" s="8"/>
      <c r="AM756" s="8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8"/>
      <c r="AY756" s="18"/>
      <c r="AZ756" s="8"/>
    </row>
    <row r="757">
      <c r="L757" s="8"/>
      <c r="X757" s="8"/>
      <c r="AA757" s="8"/>
      <c r="AM757" s="8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8"/>
      <c r="AY757" s="18"/>
      <c r="AZ757" s="8"/>
    </row>
    <row r="758">
      <c r="L758" s="8"/>
      <c r="X758" s="8"/>
      <c r="AA758" s="8"/>
      <c r="AM758" s="8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8"/>
      <c r="AY758" s="18"/>
      <c r="AZ758" s="8"/>
    </row>
    <row r="759">
      <c r="L759" s="8"/>
      <c r="X759" s="8"/>
      <c r="AA759" s="8"/>
      <c r="AM759" s="8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8"/>
      <c r="AY759" s="18"/>
      <c r="AZ759" s="8"/>
    </row>
    <row r="760">
      <c r="L760" s="8"/>
      <c r="X760" s="8"/>
      <c r="AA760" s="8"/>
      <c r="AM760" s="8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8"/>
      <c r="AY760" s="18"/>
      <c r="AZ760" s="8"/>
    </row>
    <row r="761">
      <c r="L761" s="8"/>
      <c r="X761" s="8"/>
      <c r="AA761" s="8"/>
      <c r="AM761" s="8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8"/>
      <c r="AY761" s="18"/>
      <c r="AZ761" s="8"/>
    </row>
    <row r="762">
      <c r="L762" s="8"/>
      <c r="X762" s="8"/>
      <c r="AA762" s="8"/>
      <c r="AM762" s="8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8"/>
      <c r="AY762" s="18"/>
      <c r="AZ762" s="8"/>
    </row>
    <row r="763">
      <c r="L763" s="8"/>
      <c r="X763" s="8"/>
      <c r="AA763" s="8"/>
      <c r="AM763" s="8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8"/>
      <c r="AY763" s="18"/>
      <c r="AZ763" s="8"/>
    </row>
    <row r="764">
      <c r="L764" s="8"/>
      <c r="X764" s="8"/>
      <c r="AA764" s="8"/>
      <c r="AM764" s="8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8"/>
      <c r="AY764" s="18"/>
      <c r="AZ764" s="8"/>
    </row>
    <row r="765">
      <c r="L765" s="8"/>
      <c r="X765" s="8"/>
      <c r="AA765" s="8"/>
      <c r="AM765" s="8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8"/>
      <c r="AY765" s="18"/>
      <c r="AZ765" s="8"/>
    </row>
    <row r="766">
      <c r="L766" s="8"/>
      <c r="X766" s="8"/>
      <c r="AA766" s="8"/>
      <c r="AM766" s="8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8"/>
      <c r="AY766" s="18"/>
      <c r="AZ766" s="8"/>
    </row>
    <row r="767">
      <c r="L767" s="8"/>
      <c r="X767" s="8"/>
      <c r="AA767" s="8"/>
      <c r="AM767" s="8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8"/>
      <c r="AY767" s="18"/>
      <c r="AZ767" s="8"/>
    </row>
    <row r="768">
      <c r="L768" s="8"/>
      <c r="X768" s="8"/>
      <c r="AA768" s="8"/>
      <c r="AM768" s="8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8"/>
      <c r="AY768" s="18"/>
      <c r="AZ768" s="8"/>
    </row>
    <row r="769">
      <c r="L769" s="8"/>
      <c r="X769" s="8"/>
      <c r="AA769" s="8"/>
      <c r="AM769" s="8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8"/>
      <c r="AY769" s="18"/>
      <c r="AZ769" s="8"/>
    </row>
    <row r="770">
      <c r="L770" s="8"/>
      <c r="X770" s="8"/>
      <c r="AA770" s="8"/>
      <c r="AM770" s="8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8"/>
      <c r="AY770" s="18"/>
      <c r="AZ770" s="8"/>
    </row>
    <row r="771">
      <c r="L771" s="8"/>
      <c r="X771" s="8"/>
      <c r="AA771" s="8"/>
      <c r="AM771" s="8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8"/>
      <c r="AY771" s="18"/>
      <c r="AZ771" s="8"/>
    </row>
    <row r="772">
      <c r="L772" s="8"/>
      <c r="X772" s="8"/>
      <c r="AA772" s="8"/>
      <c r="AM772" s="8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8"/>
      <c r="AY772" s="18"/>
      <c r="AZ772" s="8"/>
    </row>
    <row r="773">
      <c r="L773" s="8"/>
      <c r="X773" s="8"/>
      <c r="AA773" s="8"/>
      <c r="AM773" s="8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8"/>
      <c r="AY773" s="18"/>
      <c r="AZ773" s="8"/>
    </row>
    <row r="774">
      <c r="L774" s="8"/>
      <c r="X774" s="8"/>
      <c r="AA774" s="8"/>
      <c r="AM774" s="8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8"/>
      <c r="AY774" s="18"/>
      <c r="AZ774" s="8"/>
    </row>
    <row r="775">
      <c r="L775" s="8"/>
      <c r="X775" s="8"/>
      <c r="AA775" s="8"/>
      <c r="AM775" s="8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8"/>
      <c r="AY775" s="18"/>
      <c r="AZ775" s="8"/>
    </row>
    <row r="776">
      <c r="L776" s="8"/>
      <c r="X776" s="8"/>
      <c r="AA776" s="8"/>
      <c r="AM776" s="8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8"/>
      <c r="AY776" s="18"/>
      <c r="AZ776" s="8"/>
    </row>
    <row r="777">
      <c r="L777" s="8"/>
      <c r="X777" s="8"/>
      <c r="AA777" s="8"/>
      <c r="AM777" s="8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8"/>
      <c r="AY777" s="18"/>
      <c r="AZ777" s="8"/>
    </row>
    <row r="778">
      <c r="L778" s="8"/>
      <c r="X778" s="8"/>
      <c r="AA778" s="8"/>
      <c r="AM778" s="8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8"/>
      <c r="AY778" s="18"/>
      <c r="AZ778" s="8"/>
    </row>
    <row r="779">
      <c r="L779" s="8"/>
      <c r="X779" s="8"/>
      <c r="AA779" s="8"/>
      <c r="AM779" s="8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8"/>
      <c r="AY779" s="18"/>
      <c r="AZ779" s="8"/>
    </row>
    <row r="780">
      <c r="L780" s="8"/>
      <c r="X780" s="8"/>
      <c r="AA780" s="8"/>
      <c r="AM780" s="8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8"/>
      <c r="AY780" s="18"/>
      <c r="AZ780" s="8"/>
    </row>
    <row r="781">
      <c r="L781" s="8"/>
      <c r="X781" s="8"/>
      <c r="AA781" s="8"/>
      <c r="AM781" s="8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8"/>
      <c r="AY781" s="18"/>
      <c r="AZ781" s="8"/>
    </row>
    <row r="782">
      <c r="L782" s="8"/>
      <c r="X782" s="8"/>
      <c r="AA782" s="8"/>
      <c r="AM782" s="8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8"/>
      <c r="AY782" s="18"/>
      <c r="AZ782" s="8"/>
    </row>
    <row r="783">
      <c r="L783" s="8"/>
      <c r="X783" s="8"/>
      <c r="AA783" s="8"/>
      <c r="AM783" s="8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8"/>
      <c r="AY783" s="18"/>
      <c r="AZ783" s="8"/>
    </row>
    <row r="784">
      <c r="L784" s="8"/>
      <c r="X784" s="8"/>
      <c r="AA784" s="8"/>
      <c r="AM784" s="8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8"/>
      <c r="AY784" s="18"/>
      <c r="AZ784" s="8"/>
    </row>
    <row r="785">
      <c r="L785" s="8"/>
      <c r="X785" s="8"/>
      <c r="AA785" s="8"/>
      <c r="AM785" s="8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8"/>
      <c r="AY785" s="18"/>
      <c r="AZ785" s="8"/>
    </row>
    <row r="786">
      <c r="L786" s="8"/>
      <c r="X786" s="8"/>
      <c r="AA786" s="8"/>
      <c r="AM786" s="8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8"/>
      <c r="AY786" s="18"/>
      <c r="AZ786" s="8"/>
    </row>
    <row r="787">
      <c r="L787" s="8"/>
      <c r="X787" s="8"/>
      <c r="AA787" s="8"/>
      <c r="AM787" s="8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8"/>
      <c r="AY787" s="18"/>
      <c r="AZ787" s="8"/>
    </row>
    <row r="788">
      <c r="L788" s="8"/>
      <c r="X788" s="8"/>
      <c r="AA788" s="8"/>
      <c r="AM788" s="8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8"/>
      <c r="AY788" s="18"/>
      <c r="AZ788" s="8"/>
    </row>
    <row r="789">
      <c r="L789" s="8"/>
      <c r="X789" s="8"/>
      <c r="AA789" s="8"/>
      <c r="AM789" s="8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8"/>
      <c r="AY789" s="18"/>
      <c r="AZ789" s="8"/>
    </row>
    <row r="790">
      <c r="L790" s="8"/>
      <c r="X790" s="8"/>
      <c r="AA790" s="8"/>
      <c r="AM790" s="8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8"/>
      <c r="AY790" s="18"/>
      <c r="AZ790" s="8"/>
    </row>
    <row r="791">
      <c r="L791" s="8"/>
      <c r="X791" s="8"/>
      <c r="AA791" s="8"/>
      <c r="AM791" s="8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8"/>
      <c r="AY791" s="18"/>
      <c r="AZ791" s="8"/>
    </row>
    <row r="792">
      <c r="L792" s="8"/>
      <c r="X792" s="8"/>
      <c r="AA792" s="8"/>
      <c r="AM792" s="8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8"/>
      <c r="AY792" s="18"/>
      <c r="AZ792" s="8"/>
    </row>
    <row r="793">
      <c r="L793" s="8"/>
      <c r="X793" s="8"/>
      <c r="AA793" s="8"/>
      <c r="AM793" s="8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8"/>
      <c r="AY793" s="18"/>
      <c r="AZ793" s="8"/>
    </row>
    <row r="794">
      <c r="L794" s="8"/>
      <c r="X794" s="8"/>
      <c r="AA794" s="8"/>
      <c r="AM794" s="8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8"/>
      <c r="AY794" s="18"/>
      <c r="AZ794" s="8"/>
    </row>
    <row r="795">
      <c r="L795" s="8"/>
      <c r="X795" s="8"/>
      <c r="AA795" s="8"/>
      <c r="AM795" s="8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8"/>
      <c r="AY795" s="18"/>
      <c r="AZ795" s="8"/>
    </row>
    <row r="796">
      <c r="L796" s="8"/>
      <c r="X796" s="8"/>
      <c r="AA796" s="8"/>
      <c r="AM796" s="8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8"/>
      <c r="AY796" s="18"/>
      <c r="AZ796" s="8"/>
    </row>
    <row r="797">
      <c r="L797" s="8"/>
      <c r="X797" s="8"/>
      <c r="AA797" s="8"/>
      <c r="AM797" s="8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8"/>
      <c r="AY797" s="18"/>
      <c r="AZ797" s="8"/>
    </row>
    <row r="798">
      <c r="L798" s="8"/>
      <c r="X798" s="8"/>
      <c r="AA798" s="8"/>
      <c r="AM798" s="8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8"/>
      <c r="AY798" s="18"/>
      <c r="AZ798" s="8"/>
    </row>
    <row r="799">
      <c r="L799" s="8"/>
      <c r="X799" s="8"/>
      <c r="AA799" s="8"/>
      <c r="AM799" s="8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8"/>
      <c r="AY799" s="18"/>
      <c r="AZ799" s="8"/>
    </row>
    <row r="800">
      <c r="L800" s="8"/>
      <c r="X800" s="8"/>
      <c r="AA800" s="8"/>
      <c r="AM800" s="8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8"/>
      <c r="AY800" s="18"/>
      <c r="AZ800" s="8"/>
    </row>
    <row r="801">
      <c r="L801" s="8"/>
      <c r="X801" s="8"/>
      <c r="AA801" s="8"/>
      <c r="AM801" s="8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8"/>
      <c r="AY801" s="18"/>
      <c r="AZ801" s="8"/>
    </row>
    <row r="802">
      <c r="L802" s="8"/>
      <c r="X802" s="8"/>
      <c r="AA802" s="8"/>
      <c r="AM802" s="8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8"/>
      <c r="AY802" s="18"/>
      <c r="AZ802" s="8"/>
    </row>
    <row r="803">
      <c r="L803" s="8"/>
      <c r="X803" s="8"/>
      <c r="AA803" s="8"/>
      <c r="AM803" s="8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8"/>
      <c r="AY803" s="18"/>
      <c r="AZ803" s="8"/>
    </row>
    <row r="804">
      <c r="L804" s="8"/>
      <c r="X804" s="8"/>
      <c r="AA804" s="8"/>
      <c r="AM804" s="8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8"/>
      <c r="AY804" s="18"/>
      <c r="AZ804" s="8"/>
    </row>
    <row r="805">
      <c r="L805" s="8"/>
      <c r="X805" s="8"/>
      <c r="AA805" s="8"/>
      <c r="AM805" s="8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8"/>
      <c r="AY805" s="18"/>
      <c r="AZ805" s="8"/>
    </row>
    <row r="806">
      <c r="L806" s="8"/>
      <c r="X806" s="8"/>
      <c r="AA806" s="8"/>
      <c r="AM806" s="8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8"/>
      <c r="AY806" s="18"/>
      <c r="AZ806" s="8"/>
    </row>
    <row r="807">
      <c r="L807" s="8"/>
      <c r="X807" s="8"/>
      <c r="AA807" s="8"/>
      <c r="AM807" s="8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8"/>
      <c r="AY807" s="18"/>
      <c r="AZ807" s="8"/>
    </row>
    <row r="808">
      <c r="L808" s="8"/>
      <c r="X808" s="8"/>
      <c r="AA808" s="8"/>
      <c r="AM808" s="8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8"/>
      <c r="AY808" s="18"/>
      <c r="AZ808" s="8"/>
    </row>
    <row r="809">
      <c r="L809" s="8"/>
      <c r="X809" s="8"/>
      <c r="AA809" s="8"/>
      <c r="AM809" s="8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8"/>
      <c r="AY809" s="18"/>
      <c r="AZ809" s="8"/>
    </row>
    <row r="810">
      <c r="L810" s="8"/>
      <c r="X810" s="8"/>
      <c r="AA810" s="8"/>
      <c r="AM810" s="8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8"/>
      <c r="AY810" s="18"/>
      <c r="AZ810" s="8"/>
    </row>
    <row r="811">
      <c r="L811" s="8"/>
      <c r="X811" s="8"/>
      <c r="AA811" s="8"/>
      <c r="AM811" s="8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8"/>
      <c r="AY811" s="18"/>
      <c r="AZ811" s="8"/>
    </row>
    <row r="812">
      <c r="L812" s="8"/>
      <c r="X812" s="8"/>
      <c r="AA812" s="8"/>
      <c r="AM812" s="8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8"/>
      <c r="AY812" s="18"/>
      <c r="AZ812" s="8"/>
    </row>
    <row r="813">
      <c r="L813" s="8"/>
      <c r="X813" s="8"/>
      <c r="AA813" s="8"/>
      <c r="AM813" s="8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8"/>
      <c r="AY813" s="18"/>
      <c r="AZ813" s="8"/>
    </row>
    <row r="814">
      <c r="L814" s="8"/>
      <c r="X814" s="8"/>
      <c r="AA814" s="8"/>
      <c r="AM814" s="8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8"/>
      <c r="AY814" s="18"/>
      <c r="AZ814" s="8"/>
    </row>
    <row r="815">
      <c r="L815" s="8"/>
      <c r="X815" s="8"/>
      <c r="AA815" s="8"/>
      <c r="AM815" s="8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8"/>
      <c r="AY815" s="18"/>
      <c r="AZ815" s="8"/>
    </row>
    <row r="816">
      <c r="L816" s="8"/>
      <c r="X816" s="8"/>
      <c r="AA816" s="8"/>
      <c r="AM816" s="8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8"/>
      <c r="AY816" s="18"/>
      <c r="AZ816" s="8"/>
    </row>
    <row r="817">
      <c r="L817" s="8"/>
      <c r="X817" s="8"/>
      <c r="AA817" s="8"/>
      <c r="AM817" s="8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8"/>
      <c r="AY817" s="18"/>
      <c r="AZ817" s="8"/>
    </row>
    <row r="818">
      <c r="L818" s="8"/>
      <c r="X818" s="8"/>
      <c r="AA818" s="8"/>
      <c r="AM818" s="8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8"/>
      <c r="AY818" s="18"/>
      <c r="AZ818" s="8"/>
    </row>
    <row r="819">
      <c r="L819" s="8"/>
      <c r="X819" s="8"/>
      <c r="AA819" s="8"/>
      <c r="AM819" s="8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8"/>
      <c r="AY819" s="18"/>
      <c r="AZ819" s="8"/>
    </row>
    <row r="820">
      <c r="L820" s="8"/>
      <c r="X820" s="8"/>
      <c r="AA820" s="8"/>
      <c r="AM820" s="8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8"/>
      <c r="AY820" s="18"/>
      <c r="AZ820" s="8"/>
    </row>
    <row r="821">
      <c r="L821" s="8"/>
      <c r="X821" s="8"/>
      <c r="AA821" s="8"/>
      <c r="AM821" s="8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8"/>
      <c r="AY821" s="18"/>
      <c r="AZ821" s="8"/>
    </row>
    <row r="822">
      <c r="L822" s="8"/>
      <c r="X822" s="8"/>
      <c r="AA822" s="8"/>
      <c r="AM822" s="8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8"/>
      <c r="AY822" s="18"/>
      <c r="AZ822" s="8"/>
    </row>
    <row r="823">
      <c r="L823" s="8"/>
      <c r="X823" s="8"/>
      <c r="AA823" s="8"/>
      <c r="AM823" s="8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8"/>
      <c r="AY823" s="18"/>
      <c r="AZ823" s="8"/>
    </row>
    <row r="824">
      <c r="L824" s="8"/>
      <c r="X824" s="8"/>
      <c r="AA824" s="8"/>
      <c r="AM824" s="8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8"/>
      <c r="AY824" s="18"/>
      <c r="AZ824" s="8"/>
    </row>
    <row r="825">
      <c r="L825" s="8"/>
      <c r="X825" s="8"/>
      <c r="AA825" s="8"/>
      <c r="AM825" s="8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8"/>
      <c r="AY825" s="18"/>
      <c r="AZ825" s="8"/>
    </row>
    <row r="826">
      <c r="L826" s="8"/>
      <c r="X826" s="8"/>
      <c r="AA826" s="8"/>
      <c r="AM826" s="8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8"/>
      <c r="AY826" s="18"/>
      <c r="AZ826" s="8"/>
    </row>
    <row r="827">
      <c r="L827" s="8"/>
      <c r="X827" s="8"/>
      <c r="AA827" s="8"/>
      <c r="AM827" s="8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8"/>
      <c r="AY827" s="18"/>
      <c r="AZ827" s="8"/>
    </row>
    <row r="828">
      <c r="L828" s="8"/>
      <c r="X828" s="8"/>
      <c r="AA828" s="8"/>
      <c r="AM828" s="8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8"/>
      <c r="AY828" s="18"/>
      <c r="AZ828" s="8"/>
    </row>
    <row r="829">
      <c r="L829" s="8"/>
      <c r="X829" s="8"/>
      <c r="AA829" s="8"/>
      <c r="AM829" s="8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8"/>
      <c r="AY829" s="18"/>
      <c r="AZ829" s="8"/>
    </row>
    <row r="830">
      <c r="L830" s="8"/>
      <c r="X830" s="8"/>
      <c r="AA830" s="8"/>
      <c r="AM830" s="8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8"/>
      <c r="AY830" s="18"/>
      <c r="AZ830" s="8"/>
    </row>
    <row r="831">
      <c r="L831" s="8"/>
      <c r="X831" s="8"/>
      <c r="AA831" s="8"/>
      <c r="AM831" s="8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8"/>
      <c r="AY831" s="18"/>
      <c r="AZ831" s="8"/>
    </row>
    <row r="832">
      <c r="L832" s="8"/>
      <c r="X832" s="8"/>
      <c r="AA832" s="8"/>
      <c r="AM832" s="8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8"/>
      <c r="AY832" s="18"/>
      <c r="AZ832" s="8"/>
    </row>
    <row r="833">
      <c r="L833" s="8"/>
      <c r="X833" s="8"/>
      <c r="AA833" s="8"/>
      <c r="AM833" s="8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8"/>
      <c r="AY833" s="18"/>
      <c r="AZ833" s="8"/>
    </row>
    <row r="834">
      <c r="L834" s="8"/>
      <c r="X834" s="8"/>
      <c r="AA834" s="8"/>
      <c r="AM834" s="8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8"/>
      <c r="AY834" s="18"/>
      <c r="AZ834" s="8"/>
    </row>
    <row r="835">
      <c r="L835" s="8"/>
      <c r="X835" s="8"/>
      <c r="AA835" s="8"/>
      <c r="AM835" s="8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8"/>
      <c r="AY835" s="18"/>
      <c r="AZ835" s="8"/>
    </row>
    <row r="836">
      <c r="L836" s="8"/>
      <c r="X836" s="8"/>
      <c r="AA836" s="8"/>
      <c r="AM836" s="8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8"/>
      <c r="AY836" s="18"/>
      <c r="AZ836" s="8"/>
    </row>
    <row r="837">
      <c r="L837" s="8"/>
      <c r="X837" s="8"/>
      <c r="AA837" s="8"/>
      <c r="AM837" s="8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8"/>
      <c r="AY837" s="18"/>
      <c r="AZ837" s="8"/>
    </row>
    <row r="838">
      <c r="L838" s="8"/>
      <c r="X838" s="8"/>
      <c r="AA838" s="8"/>
      <c r="AM838" s="8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8"/>
      <c r="AY838" s="18"/>
      <c r="AZ838" s="8"/>
    </row>
    <row r="839">
      <c r="L839" s="8"/>
      <c r="X839" s="8"/>
      <c r="AA839" s="8"/>
      <c r="AM839" s="8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8"/>
      <c r="AY839" s="18"/>
      <c r="AZ839" s="8"/>
    </row>
    <row r="840">
      <c r="L840" s="8"/>
      <c r="X840" s="8"/>
      <c r="AA840" s="8"/>
      <c r="AM840" s="8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8"/>
      <c r="AY840" s="18"/>
      <c r="AZ840" s="8"/>
    </row>
    <row r="841">
      <c r="L841" s="8"/>
      <c r="X841" s="8"/>
      <c r="AA841" s="8"/>
      <c r="AM841" s="8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8"/>
      <c r="AY841" s="18"/>
      <c r="AZ841" s="8"/>
    </row>
    <row r="842">
      <c r="L842" s="8"/>
      <c r="X842" s="8"/>
      <c r="AA842" s="8"/>
      <c r="AM842" s="8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8"/>
      <c r="AY842" s="18"/>
      <c r="AZ842" s="8"/>
    </row>
    <row r="843">
      <c r="L843" s="8"/>
      <c r="X843" s="8"/>
      <c r="AA843" s="8"/>
      <c r="AM843" s="8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8"/>
      <c r="AY843" s="18"/>
      <c r="AZ843" s="8"/>
    </row>
    <row r="844">
      <c r="L844" s="8"/>
      <c r="X844" s="8"/>
      <c r="AA844" s="8"/>
      <c r="AM844" s="8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8"/>
      <c r="AY844" s="18"/>
      <c r="AZ844" s="8"/>
    </row>
    <row r="845">
      <c r="L845" s="8"/>
      <c r="X845" s="8"/>
      <c r="AA845" s="8"/>
      <c r="AM845" s="8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8"/>
      <c r="AY845" s="18"/>
      <c r="AZ845" s="8"/>
    </row>
    <row r="846">
      <c r="L846" s="8"/>
      <c r="X846" s="8"/>
      <c r="AA846" s="8"/>
      <c r="AM846" s="8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8"/>
      <c r="AY846" s="18"/>
      <c r="AZ846" s="8"/>
    </row>
    <row r="847">
      <c r="L847" s="8"/>
      <c r="X847" s="8"/>
      <c r="AA847" s="8"/>
      <c r="AM847" s="8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8"/>
      <c r="AY847" s="18"/>
      <c r="AZ847" s="8"/>
    </row>
    <row r="848">
      <c r="L848" s="8"/>
      <c r="X848" s="8"/>
      <c r="AA848" s="8"/>
      <c r="AM848" s="8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8"/>
      <c r="AY848" s="18"/>
      <c r="AZ848" s="8"/>
    </row>
    <row r="849">
      <c r="L849" s="8"/>
      <c r="X849" s="8"/>
      <c r="AA849" s="8"/>
      <c r="AM849" s="8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8"/>
      <c r="AY849" s="18"/>
      <c r="AZ849" s="8"/>
    </row>
    <row r="850">
      <c r="L850" s="8"/>
      <c r="X850" s="8"/>
      <c r="AA850" s="8"/>
      <c r="AM850" s="8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8"/>
      <c r="AY850" s="18"/>
      <c r="AZ850" s="8"/>
    </row>
    <row r="851">
      <c r="L851" s="8"/>
      <c r="X851" s="8"/>
      <c r="AA851" s="8"/>
      <c r="AM851" s="8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8"/>
      <c r="AY851" s="18"/>
      <c r="AZ851" s="8"/>
    </row>
    <row r="852">
      <c r="L852" s="8"/>
      <c r="X852" s="8"/>
      <c r="AA852" s="8"/>
      <c r="AM852" s="8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8"/>
      <c r="AY852" s="18"/>
      <c r="AZ852" s="8"/>
    </row>
    <row r="853">
      <c r="L853" s="8"/>
      <c r="X853" s="8"/>
      <c r="AA853" s="8"/>
      <c r="AM853" s="8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8"/>
      <c r="AY853" s="18"/>
      <c r="AZ853" s="8"/>
    </row>
    <row r="854">
      <c r="L854" s="8"/>
      <c r="X854" s="8"/>
      <c r="AA854" s="8"/>
      <c r="AM854" s="8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8"/>
      <c r="AY854" s="18"/>
      <c r="AZ854" s="8"/>
    </row>
    <row r="855">
      <c r="L855" s="8"/>
      <c r="X855" s="8"/>
      <c r="AA855" s="8"/>
      <c r="AM855" s="8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8"/>
      <c r="AY855" s="18"/>
      <c r="AZ855" s="8"/>
    </row>
    <row r="856">
      <c r="L856" s="8"/>
      <c r="X856" s="8"/>
      <c r="AA856" s="8"/>
      <c r="AM856" s="8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8"/>
      <c r="AY856" s="18"/>
      <c r="AZ856" s="8"/>
    </row>
    <row r="857">
      <c r="L857" s="8"/>
      <c r="X857" s="8"/>
      <c r="AA857" s="8"/>
      <c r="AM857" s="8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8"/>
      <c r="AY857" s="18"/>
      <c r="AZ857" s="8"/>
    </row>
    <row r="858">
      <c r="L858" s="8"/>
      <c r="X858" s="8"/>
      <c r="AA858" s="8"/>
      <c r="AM858" s="8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8"/>
      <c r="AY858" s="18"/>
      <c r="AZ858" s="8"/>
    </row>
    <row r="859">
      <c r="L859" s="8"/>
      <c r="X859" s="8"/>
      <c r="AA859" s="8"/>
      <c r="AM859" s="8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8"/>
      <c r="AY859" s="18"/>
      <c r="AZ859" s="8"/>
    </row>
    <row r="860">
      <c r="L860" s="8"/>
      <c r="X860" s="8"/>
      <c r="AA860" s="8"/>
      <c r="AM860" s="8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8"/>
      <c r="AY860" s="18"/>
      <c r="AZ860" s="8"/>
    </row>
    <row r="861">
      <c r="L861" s="8"/>
      <c r="X861" s="8"/>
      <c r="AA861" s="8"/>
      <c r="AM861" s="8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8"/>
      <c r="AY861" s="18"/>
      <c r="AZ861" s="8"/>
    </row>
    <row r="862">
      <c r="L862" s="8"/>
      <c r="X862" s="8"/>
      <c r="AA862" s="8"/>
      <c r="AM862" s="8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8"/>
      <c r="AY862" s="18"/>
      <c r="AZ862" s="8"/>
    </row>
    <row r="863">
      <c r="L863" s="8"/>
      <c r="X863" s="8"/>
      <c r="AA863" s="8"/>
      <c r="AM863" s="8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8"/>
      <c r="AY863" s="18"/>
      <c r="AZ863" s="8"/>
    </row>
    <row r="864">
      <c r="L864" s="8"/>
      <c r="X864" s="8"/>
      <c r="AA864" s="8"/>
      <c r="AM864" s="8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8"/>
      <c r="AY864" s="18"/>
      <c r="AZ864" s="8"/>
    </row>
    <row r="865">
      <c r="L865" s="8"/>
      <c r="X865" s="8"/>
      <c r="AA865" s="8"/>
      <c r="AM865" s="8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8"/>
      <c r="AY865" s="18"/>
      <c r="AZ865" s="8"/>
    </row>
    <row r="866">
      <c r="L866" s="8"/>
      <c r="X866" s="8"/>
      <c r="AA866" s="8"/>
      <c r="AM866" s="8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8"/>
      <c r="AY866" s="18"/>
      <c r="AZ866" s="8"/>
    </row>
    <row r="867">
      <c r="L867" s="8"/>
      <c r="X867" s="8"/>
      <c r="AA867" s="8"/>
      <c r="AM867" s="8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8"/>
      <c r="AY867" s="18"/>
      <c r="AZ867" s="8"/>
    </row>
    <row r="868">
      <c r="L868" s="8"/>
      <c r="X868" s="8"/>
      <c r="AA868" s="8"/>
      <c r="AM868" s="8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8"/>
      <c r="AY868" s="18"/>
      <c r="AZ868" s="8"/>
    </row>
    <row r="869">
      <c r="L869" s="8"/>
      <c r="X869" s="8"/>
      <c r="AA869" s="8"/>
      <c r="AM869" s="8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8"/>
      <c r="AY869" s="18"/>
      <c r="AZ869" s="8"/>
    </row>
    <row r="870">
      <c r="L870" s="8"/>
      <c r="X870" s="8"/>
      <c r="AA870" s="8"/>
      <c r="AM870" s="8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8"/>
      <c r="AY870" s="18"/>
      <c r="AZ870" s="8"/>
    </row>
    <row r="871">
      <c r="L871" s="8"/>
      <c r="X871" s="8"/>
      <c r="AA871" s="8"/>
      <c r="AM871" s="8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8"/>
      <c r="AY871" s="18"/>
      <c r="AZ871" s="8"/>
    </row>
    <row r="872">
      <c r="L872" s="8"/>
      <c r="X872" s="8"/>
      <c r="AA872" s="8"/>
      <c r="AM872" s="8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8"/>
      <c r="AY872" s="18"/>
      <c r="AZ872" s="8"/>
    </row>
    <row r="873">
      <c r="L873" s="8"/>
      <c r="X873" s="8"/>
      <c r="AA873" s="8"/>
      <c r="AM873" s="8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8"/>
      <c r="AY873" s="18"/>
      <c r="AZ873" s="8"/>
    </row>
    <row r="874">
      <c r="L874" s="8"/>
      <c r="X874" s="8"/>
      <c r="AA874" s="8"/>
      <c r="AM874" s="8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8"/>
      <c r="AY874" s="18"/>
      <c r="AZ874" s="8"/>
    </row>
    <row r="875">
      <c r="L875" s="8"/>
      <c r="X875" s="8"/>
      <c r="AA875" s="8"/>
      <c r="AM875" s="8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8"/>
      <c r="AY875" s="18"/>
      <c r="AZ875" s="8"/>
    </row>
    <row r="876">
      <c r="L876" s="8"/>
      <c r="X876" s="8"/>
      <c r="AA876" s="8"/>
      <c r="AM876" s="8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8"/>
      <c r="AY876" s="18"/>
      <c r="AZ876" s="8"/>
    </row>
    <row r="877">
      <c r="L877" s="8"/>
      <c r="X877" s="8"/>
      <c r="AA877" s="8"/>
      <c r="AM877" s="8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8"/>
      <c r="AY877" s="18"/>
      <c r="AZ877" s="8"/>
    </row>
    <row r="878">
      <c r="L878" s="8"/>
      <c r="X878" s="8"/>
      <c r="AA878" s="8"/>
      <c r="AM878" s="8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8"/>
      <c r="AY878" s="18"/>
      <c r="AZ878" s="8"/>
    </row>
    <row r="879">
      <c r="L879" s="8"/>
      <c r="X879" s="8"/>
      <c r="AA879" s="8"/>
      <c r="AM879" s="8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8"/>
      <c r="AY879" s="18"/>
      <c r="AZ879" s="8"/>
    </row>
    <row r="880">
      <c r="L880" s="8"/>
      <c r="X880" s="8"/>
      <c r="AA880" s="8"/>
      <c r="AM880" s="8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8"/>
      <c r="AY880" s="18"/>
      <c r="AZ880" s="8"/>
    </row>
    <row r="881">
      <c r="L881" s="8"/>
      <c r="X881" s="8"/>
      <c r="AA881" s="8"/>
      <c r="AM881" s="8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8"/>
      <c r="AY881" s="18"/>
      <c r="AZ881" s="8"/>
    </row>
    <row r="882">
      <c r="L882" s="8"/>
      <c r="X882" s="8"/>
      <c r="AA882" s="8"/>
      <c r="AM882" s="8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8"/>
      <c r="AY882" s="18"/>
      <c r="AZ882" s="8"/>
    </row>
    <row r="883">
      <c r="L883" s="8"/>
      <c r="X883" s="8"/>
      <c r="AA883" s="8"/>
      <c r="AM883" s="8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8"/>
      <c r="AY883" s="18"/>
      <c r="AZ883" s="8"/>
    </row>
    <row r="884">
      <c r="L884" s="8"/>
      <c r="X884" s="8"/>
      <c r="AA884" s="8"/>
      <c r="AM884" s="8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8"/>
      <c r="AY884" s="18"/>
      <c r="AZ884" s="8"/>
    </row>
    <row r="885">
      <c r="L885" s="8"/>
      <c r="X885" s="8"/>
      <c r="AA885" s="8"/>
      <c r="AM885" s="8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8"/>
      <c r="AY885" s="18"/>
      <c r="AZ885" s="8"/>
    </row>
    <row r="886">
      <c r="L886" s="8"/>
      <c r="X886" s="8"/>
      <c r="AA886" s="8"/>
      <c r="AM886" s="8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8"/>
      <c r="AY886" s="18"/>
      <c r="AZ886" s="8"/>
    </row>
    <row r="887">
      <c r="L887" s="8"/>
      <c r="X887" s="8"/>
      <c r="AA887" s="8"/>
      <c r="AM887" s="8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8"/>
      <c r="AY887" s="18"/>
      <c r="AZ887" s="8"/>
    </row>
    <row r="888">
      <c r="L888" s="8"/>
      <c r="X888" s="8"/>
      <c r="AA888" s="8"/>
      <c r="AM888" s="8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8"/>
      <c r="AY888" s="18"/>
      <c r="AZ888" s="8"/>
    </row>
    <row r="889">
      <c r="L889" s="8"/>
      <c r="X889" s="8"/>
      <c r="AA889" s="8"/>
      <c r="AM889" s="8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8"/>
      <c r="AY889" s="18"/>
      <c r="AZ889" s="8"/>
    </row>
    <row r="890">
      <c r="L890" s="8"/>
      <c r="X890" s="8"/>
      <c r="AA890" s="8"/>
      <c r="AM890" s="8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8"/>
      <c r="AY890" s="18"/>
      <c r="AZ890" s="8"/>
    </row>
    <row r="891">
      <c r="L891" s="8"/>
      <c r="X891" s="8"/>
      <c r="AA891" s="8"/>
      <c r="AM891" s="8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8"/>
      <c r="AY891" s="18"/>
      <c r="AZ891" s="8"/>
    </row>
    <row r="892">
      <c r="L892" s="8"/>
      <c r="X892" s="8"/>
      <c r="AA892" s="8"/>
      <c r="AM892" s="8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8"/>
      <c r="AY892" s="18"/>
      <c r="AZ892" s="8"/>
    </row>
    <row r="893">
      <c r="L893" s="8"/>
      <c r="X893" s="8"/>
      <c r="AA893" s="8"/>
      <c r="AM893" s="8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8"/>
      <c r="AY893" s="18"/>
      <c r="AZ893" s="8"/>
    </row>
    <row r="894">
      <c r="L894" s="8"/>
      <c r="X894" s="8"/>
      <c r="AA894" s="8"/>
      <c r="AM894" s="8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8"/>
      <c r="AY894" s="18"/>
      <c r="AZ894" s="8"/>
    </row>
    <row r="895">
      <c r="L895" s="8"/>
      <c r="X895" s="8"/>
      <c r="AA895" s="8"/>
      <c r="AM895" s="8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8"/>
      <c r="AY895" s="18"/>
      <c r="AZ895" s="8"/>
    </row>
    <row r="896">
      <c r="L896" s="8"/>
      <c r="X896" s="8"/>
      <c r="AA896" s="8"/>
      <c r="AM896" s="8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8"/>
      <c r="AY896" s="18"/>
      <c r="AZ896" s="8"/>
    </row>
    <row r="897">
      <c r="L897" s="8"/>
      <c r="X897" s="8"/>
      <c r="AA897" s="8"/>
      <c r="AM897" s="8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8"/>
      <c r="AY897" s="18"/>
      <c r="AZ897" s="8"/>
    </row>
    <row r="898">
      <c r="L898" s="8"/>
      <c r="X898" s="8"/>
      <c r="AA898" s="8"/>
      <c r="AM898" s="8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8"/>
      <c r="AY898" s="18"/>
      <c r="AZ898" s="8"/>
    </row>
    <row r="899">
      <c r="L899" s="8"/>
      <c r="X899" s="8"/>
      <c r="AA899" s="8"/>
      <c r="AM899" s="8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8"/>
      <c r="AY899" s="18"/>
      <c r="AZ899" s="8"/>
    </row>
    <row r="900">
      <c r="L900" s="8"/>
      <c r="X900" s="8"/>
      <c r="AA900" s="8"/>
      <c r="AM900" s="8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8"/>
      <c r="AY900" s="18"/>
      <c r="AZ900" s="8"/>
    </row>
    <row r="901">
      <c r="L901" s="8"/>
      <c r="X901" s="8"/>
      <c r="AA901" s="8"/>
      <c r="AM901" s="8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8"/>
      <c r="AY901" s="18"/>
      <c r="AZ901" s="8"/>
    </row>
    <row r="902">
      <c r="L902" s="8"/>
      <c r="X902" s="8"/>
      <c r="AA902" s="8"/>
      <c r="AM902" s="8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8"/>
      <c r="AY902" s="18"/>
      <c r="AZ902" s="8"/>
    </row>
    <row r="903">
      <c r="L903" s="8"/>
      <c r="X903" s="8"/>
      <c r="AA903" s="8"/>
      <c r="AM903" s="8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8"/>
      <c r="AY903" s="18"/>
      <c r="AZ903" s="8"/>
    </row>
    <row r="904">
      <c r="L904" s="8"/>
      <c r="X904" s="8"/>
      <c r="AA904" s="8"/>
      <c r="AM904" s="8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8"/>
      <c r="AY904" s="18"/>
      <c r="AZ904" s="8"/>
    </row>
    <row r="905">
      <c r="L905" s="8"/>
      <c r="X905" s="8"/>
      <c r="AA905" s="8"/>
      <c r="AM905" s="8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8"/>
      <c r="AY905" s="18"/>
      <c r="AZ905" s="8"/>
    </row>
    <row r="906">
      <c r="L906" s="8"/>
      <c r="X906" s="8"/>
      <c r="AA906" s="8"/>
      <c r="AM906" s="8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8"/>
      <c r="AY906" s="18"/>
      <c r="AZ906" s="8"/>
    </row>
    <row r="907">
      <c r="L907" s="8"/>
      <c r="X907" s="8"/>
      <c r="AA907" s="8"/>
      <c r="AM907" s="8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8"/>
      <c r="AY907" s="18"/>
      <c r="AZ907" s="8"/>
    </row>
    <row r="908">
      <c r="L908" s="8"/>
      <c r="X908" s="8"/>
      <c r="AA908" s="8"/>
      <c r="AM908" s="8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8"/>
      <c r="AY908" s="18"/>
      <c r="AZ908" s="8"/>
    </row>
    <row r="909">
      <c r="L909" s="8"/>
      <c r="X909" s="8"/>
      <c r="AA909" s="8"/>
      <c r="AM909" s="8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8"/>
      <c r="AY909" s="18"/>
      <c r="AZ909" s="8"/>
    </row>
    <row r="910">
      <c r="L910" s="8"/>
      <c r="X910" s="8"/>
      <c r="AA910" s="8"/>
      <c r="AM910" s="8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8"/>
      <c r="AY910" s="18"/>
      <c r="AZ910" s="8"/>
    </row>
    <row r="911">
      <c r="L911" s="8"/>
      <c r="X911" s="8"/>
      <c r="AA911" s="8"/>
      <c r="AM911" s="8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8"/>
      <c r="AY911" s="18"/>
      <c r="AZ911" s="8"/>
    </row>
    <row r="912">
      <c r="L912" s="8"/>
      <c r="X912" s="8"/>
      <c r="AA912" s="8"/>
      <c r="AM912" s="8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8"/>
      <c r="AY912" s="18"/>
      <c r="AZ912" s="8"/>
    </row>
    <row r="913">
      <c r="L913" s="8"/>
      <c r="X913" s="8"/>
      <c r="AA913" s="8"/>
      <c r="AM913" s="8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8"/>
      <c r="AY913" s="18"/>
      <c r="AZ913" s="8"/>
    </row>
    <row r="914">
      <c r="L914" s="8"/>
      <c r="X914" s="8"/>
      <c r="AA914" s="8"/>
      <c r="AM914" s="8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8"/>
      <c r="AY914" s="18"/>
      <c r="AZ914" s="8"/>
    </row>
    <row r="915">
      <c r="L915" s="8"/>
      <c r="X915" s="8"/>
      <c r="AA915" s="8"/>
      <c r="AM915" s="8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8"/>
      <c r="AY915" s="18"/>
      <c r="AZ915" s="8"/>
    </row>
    <row r="916">
      <c r="L916" s="8"/>
      <c r="X916" s="8"/>
      <c r="AA916" s="8"/>
      <c r="AM916" s="8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8"/>
      <c r="AY916" s="18"/>
      <c r="AZ916" s="8"/>
    </row>
    <row r="917">
      <c r="L917" s="8"/>
      <c r="X917" s="8"/>
      <c r="AA917" s="8"/>
      <c r="AM917" s="8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8"/>
      <c r="AY917" s="18"/>
      <c r="AZ917" s="8"/>
    </row>
    <row r="918">
      <c r="L918" s="8"/>
      <c r="X918" s="8"/>
      <c r="AA918" s="8"/>
      <c r="AM918" s="8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8"/>
      <c r="AY918" s="18"/>
      <c r="AZ918" s="8"/>
    </row>
    <row r="919">
      <c r="L919" s="8"/>
      <c r="X919" s="8"/>
      <c r="AA919" s="8"/>
      <c r="AM919" s="8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8"/>
      <c r="AY919" s="18"/>
      <c r="AZ919" s="8"/>
    </row>
    <row r="920">
      <c r="L920" s="8"/>
      <c r="X920" s="8"/>
      <c r="AA920" s="8"/>
      <c r="AM920" s="8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8"/>
      <c r="AY920" s="18"/>
      <c r="AZ920" s="8"/>
    </row>
    <row r="921">
      <c r="L921" s="8"/>
      <c r="X921" s="8"/>
      <c r="AA921" s="8"/>
      <c r="AM921" s="8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8"/>
      <c r="AY921" s="18"/>
      <c r="AZ921" s="8"/>
    </row>
    <row r="922">
      <c r="L922" s="8"/>
      <c r="X922" s="8"/>
      <c r="AA922" s="8"/>
      <c r="AM922" s="8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8"/>
      <c r="AY922" s="18"/>
      <c r="AZ922" s="8"/>
    </row>
    <row r="923">
      <c r="L923" s="8"/>
      <c r="X923" s="8"/>
      <c r="AA923" s="8"/>
      <c r="AM923" s="8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8"/>
      <c r="AY923" s="18"/>
      <c r="AZ923" s="8"/>
    </row>
    <row r="924">
      <c r="L924" s="8"/>
      <c r="X924" s="8"/>
      <c r="AA924" s="8"/>
      <c r="AM924" s="8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8"/>
      <c r="AY924" s="18"/>
      <c r="AZ924" s="8"/>
    </row>
    <row r="925">
      <c r="L925" s="8"/>
      <c r="X925" s="8"/>
      <c r="AA925" s="8"/>
      <c r="AM925" s="8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8"/>
      <c r="AY925" s="18"/>
      <c r="AZ925" s="8"/>
    </row>
    <row r="926">
      <c r="L926" s="8"/>
      <c r="X926" s="8"/>
      <c r="AA926" s="8"/>
      <c r="AM926" s="8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8"/>
      <c r="AY926" s="18"/>
      <c r="AZ926" s="8"/>
    </row>
    <row r="927">
      <c r="L927" s="8"/>
      <c r="X927" s="8"/>
      <c r="AA927" s="8"/>
      <c r="AM927" s="8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8"/>
      <c r="AY927" s="18"/>
      <c r="AZ927" s="8"/>
    </row>
    <row r="928">
      <c r="L928" s="8"/>
      <c r="X928" s="8"/>
      <c r="AA928" s="8"/>
      <c r="AM928" s="8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8"/>
      <c r="AY928" s="18"/>
      <c r="AZ928" s="8"/>
    </row>
    <row r="929">
      <c r="L929" s="8"/>
      <c r="X929" s="8"/>
      <c r="AA929" s="8"/>
      <c r="AM929" s="8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8"/>
      <c r="AY929" s="18"/>
      <c r="AZ929" s="8"/>
    </row>
    <row r="930">
      <c r="L930" s="8"/>
      <c r="X930" s="8"/>
      <c r="AA930" s="8"/>
      <c r="AM930" s="8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8"/>
      <c r="AY930" s="18"/>
      <c r="AZ930" s="8"/>
    </row>
    <row r="931">
      <c r="L931" s="8"/>
      <c r="X931" s="8"/>
      <c r="AA931" s="8"/>
      <c r="AM931" s="8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8"/>
      <c r="AY931" s="18"/>
      <c r="AZ931" s="8"/>
    </row>
    <row r="932">
      <c r="L932" s="8"/>
      <c r="X932" s="8"/>
      <c r="AA932" s="8"/>
      <c r="AM932" s="8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8"/>
      <c r="AY932" s="18"/>
      <c r="AZ932" s="8"/>
    </row>
    <row r="933">
      <c r="L933" s="8"/>
      <c r="X933" s="8"/>
      <c r="AA933" s="8"/>
      <c r="AM933" s="8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8"/>
      <c r="AY933" s="18"/>
      <c r="AZ933" s="8"/>
    </row>
    <row r="934">
      <c r="L934" s="8"/>
      <c r="X934" s="8"/>
      <c r="AA934" s="8"/>
      <c r="AM934" s="8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8"/>
      <c r="AY934" s="18"/>
      <c r="AZ934" s="8"/>
    </row>
    <row r="935">
      <c r="L935" s="8"/>
      <c r="X935" s="8"/>
      <c r="AA935" s="8"/>
      <c r="AM935" s="8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8"/>
      <c r="AY935" s="18"/>
      <c r="AZ935" s="8"/>
    </row>
    <row r="936">
      <c r="L936" s="8"/>
      <c r="X936" s="8"/>
      <c r="AA936" s="8"/>
      <c r="AM936" s="8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8"/>
      <c r="AY936" s="18"/>
      <c r="AZ936" s="8"/>
    </row>
    <row r="937">
      <c r="L937" s="8"/>
      <c r="X937" s="8"/>
      <c r="AA937" s="8"/>
      <c r="AM937" s="8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8"/>
      <c r="AY937" s="18"/>
      <c r="AZ937" s="8"/>
    </row>
    <row r="938">
      <c r="L938" s="8"/>
      <c r="X938" s="8"/>
      <c r="AA938" s="8"/>
      <c r="AM938" s="8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8"/>
      <c r="AY938" s="18"/>
      <c r="AZ938" s="8"/>
    </row>
    <row r="939">
      <c r="L939" s="8"/>
      <c r="X939" s="8"/>
      <c r="AA939" s="8"/>
      <c r="AM939" s="8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8"/>
      <c r="AY939" s="18"/>
      <c r="AZ939" s="8"/>
    </row>
    <row r="940">
      <c r="L940" s="8"/>
      <c r="X940" s="8"/>
      <c r="AA940" s="8"/>
      <c r="AM940" s="8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8"/>
      <c r="AY940" s="18"/>
      <c r="AZ940" s="8"/>
    </row>
    <row r="941">
      <c r="L941" s="8"/>
      <c r="X941" s="8"/>
      <c r="AA941" s="8"/>
      <c r="AM941" s="8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8"/>
      <c r="AY941" s="18"/>
      <c r="AZ941" s="8"/>
    </row>
    <row r="942">
      <c r="L942" s="8"/>
      <c r="X942" s="8"/>
      <c r="AA942" s="8"/>
      <c r="AM942" s="8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8"/>
      <c r="AY942" s="18"/>
      <c r="AZ942" s="8"/>
    </row>
    <row r="943">
      <c r="L943" s="8"/>
      <c r="X943" s="8"/>
      <c r="AA943" s="8"/>
      <c r="AM943" s="8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8"/>
      <c r="AY943" s="18"/>
      <c r="AZ943" s="8"/>
    </row>
    <row r="944">
      <c r="L944" s="8"/>
      <c r="X944" s="8"/>
      <c r="AA944" s="8"/>
      <c r="AM944" s="8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8"/>
      <c r="AY944" s="18"/>
      <c r="AZ944" s="8"/>
    </row>
    <row r="945">
      <c r="L945" s="8"/>
      <c r="X945" s="8"/>
      <c r="AA945" s="8"/>
      <c r="AM945" s="8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8"/>
      <c r="AY945" s="18"/>
      <c r="AZ945" s="8"/>
    </row>
    <row r="946">
      <c r="L946" s="8"/>
      <c r="X946" s="8"/>
      <c r="AA946" s="8"/>
      <c r="AM946" s="8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8"/>
      <c r="AY946" s="18"/>
      <c r="AZ946" s="8"/>
    </row>
    <row r="947">
      <c r="L947" s="8"/>
      <c r="X947" s="8"/>
      <c r="AA947" s="8"/>
      <c r="AM947" s="8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8"/>
      <c r="AY947" s="18"/>
      <c r="AZ947" s="8"/>
    </row>
    <row r="948">
      <c r="L948" s="8"/>
      <c r="X948" s="8"/>
      <c r="AA948" s="8"/>
      <c r="AM948" s="8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8"/>
      <c r="AY948" s="18"/>
      <c r="AZ948" s="8"/>
    </row>
    <row r="949">
      <c r="L949" s="8"/>
      <c r="X949" s="8"/>
      <c r="AA949" s="8"/>
      <c r="AM949" s="8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8"/>
      <c r="AY949" s="18"/>
      <c r="AZ949" s="8"/>
    </row>
    <row r="950">
      <c r="L950" s="8"/>
      <c r="X950" s="8"/>
      <c r="AA950" s="8"/>
      <c r="AM950" s="8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8"/>
      <c r="AY950" s="18"/>
      <c r="AZ950" s="8"/>
    </row>
    <row r="951">
      <c r="L951" s="8"/>
      <c r="X951" s="8"/>
      <c r="AA951" s="8"/>
      <c r="AM951" s="8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8"/>
      <c r="AY951" s="18"/>
      <c r="AZ951" s="8"/>
    </row>
    <row r="952">
      <c r="L952" s="8"/>
      <c r="X952" s="8"/>
      <c r="AA952" s="8"/>
      <c r="AM952" s="8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8"/>
      <c r="AY952" s="18"/>
      <c r="AZ952" s="8"/>
    </row>
    <row r="953">
      <c r="L953" s="8"/>
      <c r="X953" s="8"/>
      <c r="AA953" s="8"/>
      <c r="AM953" s="8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8"/>
      <c r="AY953" s="18"/>
      <c r="AZ953" s="8"/>
    </row>
    <row r="954">
      <c r="L954" s="8"/>
      <c r="X954" s="8"/>
      <c r="AA954" s="8"/>
      <c r="AM954" s="8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8"/>
      <c r="AY954" s="18"/>
      <c r="AZ954" s="8"/>
    </row>
    <row r="955">
      <c r="L955" s="8"/>
      <c r="X955" s="8"/>
      <c r="AA955" s="8"/>
      <c r="AM955" s="8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8"/>
      <c r="AY955" s="18"/>
      <c r="AZ955" s="8"/>
    </row>
    <row r="956">
      <c r="L956" s="8"/>
      <c r="X956" s="8"/>
      <c r="AA956" s="8"/>
      <c r="AM956" s="8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8"/>
      <c r="AY956" s="18"/>
      <c r="AZ956" s="8"/>
    </row>
    <row r="957">
      <c r="L957" s="8"/>
      <c r="X957" s="8"/>
      <c r="AA957" s="8"/>
      <c r="AM957" s="8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8"/>
      <c r="AY957" s="18"/>
      <c r="AZ957" s="8"/>
    </row>
    <row r="958">
      <c r="L958" s="8"/>
      <c r="X958" s="8"/>
      <c r="AA958" s="8"/>
      <c r="AM958" s="8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8"/>
      <c r="AY958" s="18"/>
      <c r="AZ958" s="8"/>
    </row>
    <row r="959">
      <c r="L959" s="8"/>
      <c r="X959" s="8"/>
      <c r="AA959" s="8"/>
      <c r="AM959" s="8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8"/>
      <c r="AY959" s="18"/>
      <c r="AZ959" s="8"/>
    </row>
    <row r="960">
      <c r="L960" s="8"/>
      <c r="X960" s="8"/>
      <c r="AA960" s="8"/>
      <c r="AM960" s="8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8"/>
      <c r="AY960" s="18"/>
      <c r="AZ960" s="8"/>
    </row>
    <row r="961">
      <c r="L961" s="8"/>
      <c r="X961" s="8"/>
      <c r="AA961" s="8"/>
      <c r="AM961" s="8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8"/>
      <c r="AY961" s="18"/>
      <c r="AZ961" s="8"/>
    </row>
    <row r="962">
      <c r="L962" s="8"/>
      <c r="X962" s="8"/>
      <c r="AA962" s="8"/>
      <c r="AM962" s="8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8"/>
      <c r="AY962" s="18"/>
      <c r="AZ962" s="8"/>
    </row>
    <row r="963">
      <c r="L963" s="8"/>
      <c r="X963" s="8"/>
      <c r="AA963" s="8"/>
      <c r="AM963" s="8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8"/>
      <c r="AY963" s="18"/>
      <c r="AZ963" s="8"/>
    </row>
    <row r="964">
      <c r="L964" s="8"/>
      <c r="X964" s="8"/>
      <c r="AA964" s="8"/>
      <c r="AM964" s="8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8"/>
      <c r="AY964" s="18"/>
      <c r="AZ964" s="8"/>
    </row>
    <row r="965">
      <c r="L965" s="8"/>
      <c r="X965" s="8"/>
      <c r="AA965" s="8"/>
      <c r="AM965" s="8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8"/>
      <c r="AY965" s="18"/>
      <c r="AZ965" s="8"/>
    </row>
    <row r="966">
      <c r="L966" s="8"/>
      <c r="X966" s="8"/>
      <c r="AA966" s="8"/>
      <c r="AM966" s="8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8"/>
      <c r="AY966" s="18"/>
      <c r="AZ966" s="8"/>
    </row>
    <row r="967">
      <c r="L967" s="8"/>
      <c r="X967" s="8"/>
      <c r="AA967" s="8"/>
      <c r="AM967" s="8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8"/>
      <c r="AY967" s="18"/>
      <c r="AZ967" s="8"/>
    </row>
    <row r="968">
      <c r="L968" s="8"/>
      <c r="X968" s="8"/>
      <c r="AA968" s="8"/>
      <c r="AM968" s="8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8"/>
      <c r="AY968" s="18"/>
      <c r="AZ968" s="8"/>
    </row>
    <row r="969">
      <c r="L969" s="8"/>
      <c r="X969" s="8"/>
      <c r="AA969" s="8"/>
      <c r="AM969" s="8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8"/>
      <c r="AY969" s="18"/>
      <c r="AZ969" s="8"/>
    </row>
    <row r="970">
      <c r="L970" s="8"/>
      <c r="X970" s="8"/>
      <c r="AA970" s="8"/>
      <c r="AM970" s="8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8"/>
      <c r="AY970" s="18"/>
      <c r="AZ970" s="8"/>
    </row>
    <row r="971">
      <c r="L971" s="8"/>
      <c r="X971" s="8"/>
      <c r="AA971" s="8"/>
      <c r="AM971" s="8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8"/>
      <c r="AY971" s="18"/>
      <c r="AZ971" s="8"/>
    </row>
    <row r="972">
      <c r="L972" s="8"/>
      <c r="X972" s="8"/>
      <c r="AA972" s="8"/>
      <c r="AM972" s="8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8"/>
      <c r="AY972" s="18"/>
      <c r="AZ972" s="8"/>
    </row>
    <row r="973">
      <c r="L973" s="8"/>
      <c r="X973" s="8"/>
      <c r="AA973" s="8"/>
      <c r="AM973" s="8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8"/>
      <c r="AY973" s="18"/>
      <c r="AZ973" s="8"/>
    </row>
    <row r="974">
      <c r="L974" s="8"/>
      <c r="X974" s="8"/>
      <c r="AA974" s="8"/>
      <c r="AM974" s="8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8"/>
      <c r="AY974" s="18"/>
      <c r="AZ974" s="8"/>
    </row>
    <row r="975">
      <c r="L975" s="8"/>
      <c r="X975" s="8"/>
      <c r="AA975" s="8"/>
      <c r="AM975" s="8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8"/>
      <c r="AY975" s="18"/>
      <c r="AZ975" s="8"/>
    </row>
    <row r="976">
      <c r="L976" s="8"/>
      <c r="X976" s="8"/>
      <c r="AA976" s="8"/>
      <c r="AM976" s="8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8"/>
      <c r="AY976" s="18"/>
      <c r="AZ976" s="8"/>
    </row>
    <row r="977">
      <c r="L977" s="8"/>
      <c r="X977" s="8"/>
      <c r="AA977" s="8"/>
      <c r="AM977" s="8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8"/>
      <c r="AY977" s="18"/>
      <c r="AZ977" s="8"/>
    </row>
    <row r="978">
      <c r="L978" s="8"/>
      <c r="X978" s="8"/>
      <c r="AA978" s="8"/>
      <c r="AM978" s="8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8"/>
      <c r="AY978" s="18"/>
      <c r="AZ978" s="8"/>
    </row>
    <row r="979">
      <c r="L979" s="8"/>
      <c r="X979" s="8"/>
      <c r="AA979" s="8"/>
      <c r="AM979" s="8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8"/>
      <c r="AY979" s="18"/>
      <c r="AZ979" s="8"/>
    </row>
    <row r="980">
      <c r="L980" s="8"/>
      <c r="X980" s="8"/>
      <c r="AA980" s="8"/>
      <c r="AM980" s="8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8"/>
      <c r="AY980" s="18"/>
      <c r="AZ980" s="8"/>
    </row>
    <row r="981">
      <c r="L981" s="8"/>
      <c r="X981" s="8"/>
      <c r="AA981" s="8"/>
      <c r="AM981" s="8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8"/>
      <c r="AY981" s="18"/>
      <c r="AZ981" s="8"/>
    </row>
    <row r="982">
      <c r="L982" s="8"/>
      <c r="X982" s="8"/>
      <c r="AA982" s="8"/>
      <c r="AM982" s="8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8"/>
      <c r="AY982" s="18"/>
      <c r="AZ982" s="8"/>
    </row>
    <row r="983">
      <c r="L983" s="8"/>
      <c r="X983" s="8"/>
      <c r="AA983" s="8"/>
      <c r="AM983" s="8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8"/>
      <c r="AY983" s="18"/>
      <c r="AZ983" s="8"/>
    </row>
    <row r="984">
      <c r="L984" s="8"/>
      <c r="X984" s="8"/>
      <c r="AA984" s="8"/>
      <c r="AM984" s="8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8"/>
      <c r="AY984" s="18"/>
      <c r="AZ984" s="8"/>
    </row>
    <row r="985">
      <c r="L985" s="8"/>
      <c r="X985" s="8"/>
      <c r="AA985" s="8"/>
      <c r="AM985" s="8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8"/>
      <c r="AY985" s="18"/>
      <c r="AZ985" s="8"/>
    </row>
    <row r="986">
      <c r="L986" s="8"/>
      <c r="X986" s="8"/>
      <c r="AA986" s="8"/>
      <c r="AM986" s="8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8"/>
      <c r="AY986" s="18"/>
      <c r="AZ986" s="8"/>
    </row>
    <row r="987">
      <c r="L987" s="8"/>
      <c r="X987" s="8"/>
      <c r="AA987" s="8"/>
      <c r="AM987" s="8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8"/>
      <c r="AY987" s="18"/>
      <c r="AZ987" s="8"/>
    </row>
    <row r="988">
      <c r="L988" s="8"/>
      <c r="X988" s="8"/>
      <c r="AA988" s="8"/>
      <c r="AM988" s="8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8"/>
      <c r="AY988" s="18"/>
      <c r="AZ988" s="8"/>
    </row>
    <row r="989">
      <c r="L989" s="8"/>
      <c r="X989" s="8"/>
      <c r="AA989" s="8"/>
      <c r="AM989" s="8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8"/>
      <c r="AY989" s="18"/>
      <c r="AZ989" s="8"/>
    </row>
    <row r="990">
      <c r="L990" s="8"/>
      <c r="X990" s="8"/>
      <c r="AA990" s="8"/>
      <c r="AM990" s="8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8"/>
      <c r="AY990" s="18"/>
      <c r="AZ990" s="8"/>
    </row>
    <row r="991">
      <c r="L991" s="8"/>
      <c r="X991" s="8"/>
      <c r="AA991" s="8"/>
      <c r="AM991" s="8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8"/>
      <c r="AY991" s="18"/>
      <c r="AZ991" s="8"/>
    </row>
    <row r="992">
      <c r="L992" s="8"/>
      <c r="X992" s="8"/>
      <c r="AA992" s="8"/>
      <c r="AM992" s="8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8"/>
      <c r="AY992" s="18"/>
      <c r="AZ992" s="8"/>
    </row>
    <row r="993">
      <c r="L993" s="8"/>
      <c r="X993" s="8"/>
      <c r="AA993" s="8"/>
      <c r="AM993" s="8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8"/>
      <c r="AY993" s="18"/>
      <c r="AZ993" s="8"/>
    </row>
    <row r="994">
      <c r="L994" s="8"/>
      <c r="X994" s="8"/>
      <c r="AA994" s="8"/>
      <c r="AM994" s="8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8"/>
      <c r="AY994" s="18"/>
      <c r="AZ994" s="8"/>
    </row>
    <row r="995">
      <c r="L995" s="8"/>
      <c r="X995" s="8"/>
      <c r="AA995" s="8"/>
      <c r="AM995" s="8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8"/>
      <c r="AY995" s="18"/>
      <c r="AZ995" s="8"/>
    </row>
    <row r="996">
      <c r="L996" s="8"/>
      <c r="X996" s="8"/>
      <c r="AA996" s="8"/>
      <c r="AM996" s="8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8"/>
      <c r="AY996" s="18"/>
      <c r="AZ996" s="8"/>
    </row>
    <row r="997">
      <c r="L997" s="8"/>
      <c r="X997" s="8"/>
      <c r="AA997" s="8"/>
      <c r="AM997" s="8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8"/>
      <c r="AY997" s="18"/>
      <c r="AZ997" s="8"/>
    </row>
    <row r="998">
      <c r="L998" s="8"/>
      <c r="X998" s="8"/>
      <c r="AA998" s="8"/>
      <c r="AM998" s="8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8"/>
      <c r="AY998" s="18"/>
      <c r="AZ998" s="8"/>
    </row>
    <row r="999">
      <c r="L999" s="8"/>
      <c r="X999" s="8"/>
      <c r="AA999" s="8"/>
      <c r="AM999" s="8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8"/>
      <c r="AY999" s="18"/>
      <c r="AZ999" s="8"/>
    </row>
    <row r="1000">
      <c r="L1000" s="8"/>
      <c r="X1000" s="8"/>
      <c r="AA1000" s="8"/>
      <c r="AM1000" s="8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8"/>
      <c r="AY1000" s="18"/>
      <c r="AZ1000" s="8"/>
    </row>
  </sheetData>
  <mergeCells count="5">
    <mergeCell ref="A1:K1"/>
    <mergeCell ref="M1:W1"/>
    <mergeCell ref="AB1:AL1"/>
    <mergeCell ref="AN1:AW1"/>
    <mergeCell ref="BA1:BC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" t="s">
        <v>38</v>
      </c>
      <c r="B1" s="12" t="s">
        <v>39</v>
      </c>
      <c r="C1" s="12" t="s">
        <v>40</v>
      </c>
      <c r="D1" s="12" t="s">
        <v>41</v>
      </c>
      <c r="E1" s="12" t="s">
        <v>42</v>
      </c>
      <c r="F1" s="12" t="s">
        <v>43</v>
      </c>
      <c r="G1" s="12" t="s">
        <v>44</v>
      </c>
      <c r="H1" s="12" t="s">
        <v>45</v>
      </c>
      <c r="I1" s="12" t="s">
        <v>46</v>
      </c>
      <c r="J1" s="12" t="s">
        <v>47</v>
      </c>
      <c r="K1" s="12" t="s">
        <v>48</v>
      </c>
    </row>
    <row r="2">
      <c r="A2" s="23">
        <v>38472.0</v>
      </c>
      <c r="B2" s="24">
        <v>15.73812</v>
      </c>
      <c r="C2" s="24">
        <v>15.80528</v>
      </c>
      <c r="D2" s="24">
        <v>12.34568</v>
      </c>
      <c r="E2" s="24">
        <v>13.41202</v>
      </c>
      <c r="F2" s="24">
        <v>12.66785</v>
      </c>
      <c r="G2" s="24">
        <v>17.12036</v>
      </c>
      <c r="H2" s="24">
        <v>10.21242</v>
      </c>
      <c r="I2" s="24">
        <v>13.15616</v>
      </c>
      <c r="J2" s="24">
        <v>13.83126</v>
      </c>
      <c r="K2" s="24">
        <v>17.96945</v>
      </c>
    </row>
    <row r="3">
      <c r="A3" s="23">
        <v>38503.0</v>
      </c>
      <c r="B3" s="24">
        <v>15.68135</v>
      </c>
      <c r="C3" s="24">
        <v>16.04364</v>
      </c>
      <c r="D3" s="24">
        <v>12.90323</v>
      </c>
      <c r="E3" s="24">
        <v>14.13228</v>
      </c>
      <c r="F3" s="24">
        <v>14.0746</v>
      </c>
      <c r="G3" s="24">
        <v>15.62744</v>
      </c>
      <c r="H3" s="24">
        <v>10.70893</v>
      </c>
      <c r="I3" s="24">
        <v>13.91401</v>
      </c>
      <c r="J3" s="24">
        <v>13.56484</v>
      </c>
      <c r="K3" s="24">
        <v>18.11266</v>
      </c>
    </row>
    <row r="4">
      <c r="A4" s="23">
        <v>38533.0</v>
      </c>
      <c r="B4" s="24">
        <v>16.65279</v>
      </c>
      <c r="C4" s="24">
        <v>16.61682</v>
      </c>
      <c r="D4" s="24">
        <v>13.49164</v>
      </c>
      <c r="E4" s="24">
        <v>14.54969</v>
      </c>
      <c r="F4" s="24">
        <v>14.00756</v>
      </c>
      <c r="G4" s="24">
        <v>15.97189</v>
      </c>
      <c r="H4" s="24">
        <v>11.27142</v>
      </c>
      <c r="I4" s="24">
        <v>14.27348</v>
      </c>
      <c r="J4" s="24">
        <v>14.3472</v>
      </c>
      <c r="K4" s="24">
        <v>18.00828</v>
      </c>
    </row>
    <row r="5">
      <c r="A5" s="23">
        <v>38564.0</v>
      </c>
      <c r="B5" s="24">
        <v>17.09402</v>
      </c>
      <c r="C5" s="24">
        <v>17.47641</v>
      </c>
      <c r="D5" s="24">
        <v>14.28163</v>
      </c>
      <c r="E5" s="24">
        <v>15.39883</v>
      </c>
      <c r="F5" s="24">
        <v>14.86547</v>
      </c>
      <c r="G5" s="24">
        <v>16.21797</v>
      </c>
      <c r="H5" s="24">
        <v>10.75153</v>
      </c>
      <c r="I5" s="24">
        <v>14.92315</v>
      </c>
      <c r="J5" s="24">
        <v>14.66706</v>
      </c>
      <c r="K5" s="24">
        <v>18.92148</v>
      </c>
    </row>
    <row r="6">
      <c r="A6" s="23">
        <v>38595.0</v>
      </c>
      <c r="B6" s="24">
        <v>15.17911</v>
      </c>
      <c r="C6" s="24">
        <v>17.74308</v>
      </c>
      <c r="D6" s="24">
        <v>14.01738</v>
      </c>
      <c r="E6" s="24">
        <v>16.36126</v>
      </c>
      <c r="F6" s="24">
        <v>14.80604</v>
      </c>
      <c r="G6" s="24">
        <v>17.06485</v>
      </c>
      <c r="H6" s="25"/>
      <c r="I6" s="24">
        <v>14.77105</v>
      </c>
      <c r="J6" s="24">
        <v>13.67054</v>
      </c>
      <c r="K6" s="24">
        <v>17.91152</v>
      </c>
    </row>
    <row r="7">
      <c r="A7" s="23">
        <v>38625.0</v>
      </c>
      <c r="B7" s="24">
        <v>16.24695</v>
      </c>
      <c r="C7" s="24">
        <v>18.24818</v>
      </c>
      <c r="D7" s="24">
        <v>14.48855</v>
      </c>
      <c r="E7" s="24">
        <v>16.94054</v>
      </c>
      <c r="F7" s="24">
        <v>15.24158</v>
      </c>
      <c r="G7" s="24">
        <v>19.12777</v>
      </c>
      <c r="H7" s="24">
        <v>10.83776</v>
      </c>
      <c r="I7" s="24">
        <v>15.87806</v>
      </c>
      <c r="J7" s="24">
        <v>14.41961</v>
      </c>
      <c r="K7" s="24">
        <v>17.96622</v>
      </c>
    </row>
    <row r="8">
      <c r="A8" s="23">
        <v>38656.0</v>
      </c>
      <c r="B8" s="24">
        <v>15.56663</v>
      </c>
      <c r="C8" s="24">
        <v>17.52541</v>
      </c>
      <c r="D8" s="24">
        <v>14.14427</v>
      </c>
      <c r="E8" s="24">
        <v>16.55355</v>
      </c>
      <c r="F8" s="24">
        <v>14.11233</v>
      </c>
      <c r="G8" s="24">
        <v>19.42502</v>
      </c>
      <c r="H8" s="24">
        <v>10.66553</v>
      </c>
      <c r="I8" s="24">
        <v>15.34919</v>
      </c>
      <c r="J8" s="24">
        <v>13.95284</v>
      </c>
      <c r="K8" s="24">
        <v>17.5531</v>
      </c>
    </row>
    <row r="9">
      <c r="A9" s="23">
        <v>38686.0</v>
      </c>
      <c r="B9" s="24">
        <v>16.51528</v>
      </c>
      <c r="C9" s="24">
        <v>18.06358</v>
      </c>
      <c r="D9" s="24">
        <v>14.37815</v>
      </c>
      <c r="E9" s="24">
        <v>17.36714</v>
      </c>
      <c r="F9" s="24">
        <v>14.29388</v>
      </c>
      <c r="G9" s="24">
        <v>20.76412</v>
      </c>
      <c r="H9" s="25"/>
      <c r="I9" s="24">
        <v>15.36098</v>
      </c>
      <c r="J9" s="24">
        <v>14.01149</v>
      </c>
      <c r="K9" s="24">
        <v>17.6616</v>
      </c>
    </row>
    <row r="10">
      <c r="A10" s="23">
        <v>38717.0</v>
      </c>
      <c r="B10" s="24">
        <v>16.9837</v>
      </c>
      <c r="C10" s="24">
        <v>18.95016</v>
      </c>
      <c r="D10" s="24">
        <v>14.86768</v>
      </c>
      <c r="E10" s="24">
        <v>18.2249</v>
      </c>
      <c r="F10" s="24">
        <v>14.94322</v>
      </c>
      <c r="G10" s="24">
        <v>22.09945</v>
      </c>
      <c r="H10" s="24">
        <v>12.14329</v>
      </c>
      <c r="I10" s="24">
        <v>15.48227</v>
      </c>
      <c r="J10" s="24">
        <v>14.46341</v>
      </c>
      <c r="K10" s="24">
        <v>17.65848</v>
      </c>
    </row>
    <row r="11">
      <c r="A11" s="23">
        <v>38748.0</v>
      </c>
      <c r="B11" s="24">
        <v>17.80944</v>
      </c>
      <c r="C11" s="24">
        <v>20.15723</v>
      </c>
      <c r="D11" s="24">
        <v>15.67398</v>
      </c>
      <c r="E11" s="24">
        <v>19.13509</v>
      </c>
      <c r="F11" s="24">
        <v>15.19757</v>
      </c>
      <c r="G11" s="24">
        <v>23.01496</v>
      </c>
      <c r="H11" s="24">
        <v>12.14919</v>
      </c>
      <c r="I11" s="24">
        <v>15.98465</v>
      </c>
      <c r="J11" s="24">
        <v>15.07841</v>
      </c>
      <c r="K11" s="24">
        <v>18.06032</v>
      </c>
    </row>
    <row r="12">
      <c r="A12" s="23">
        <v>38776.0</v>
      </c>
      <c r="B12" s="24">
        <v>17.68972</v>
      </c>
      <c r="C12" s="24">
        <v>19.20492</v>
      </c>
      <c r="D12" s="24">
        <v>14.30206</v>
      </c>
      <c r="E12" s="24">
        <v>17.92757</v>
      </c>
      <c r="F12" s="24">
        <v>15.68381</v>
      </c>
      <c r="G12" s="24">
        <v>22.50731</v>
      </c>
      <c r="H12" s="24">
        <v>11.78828</v>
      </c>
      <c r="I12" s="24">
        <v>15.53277</v>
      </c>
      <c r="J12" s="24">
        <v>12.50313</v>
      </c>
      <c r="K12" s="24">
        <v>18.00504</v>
      </c>
    </row>
    <row r="13">
      <c r="A13" s="23">
        <v>38807.0</v>
      </c>
      <c r="B13" s="24">
        <v>17.4216</v>
      </c>
      <c r="C13" s="24">
        <v>16.82652</v>
      </c>
      <c r="D13" s="24">
        <v>13.88889</v>
      </c>
      <c r="E13" s="24">
        <v>15.55694</v>
      </c>
      <c r="F13" s="24">
        <v>14.23893</v>
      </c>
      <c r="G13" s="24">
        <v>23.47969</v>
      </c>
      <c r="H13" s="24">
        <v>11.82732</v>
      </c>
      <c r="I13" s="24">
        <v>15.35862</v>
      </c>
      <c r="J13" s="24">
        <v>12.58495</v>
      </c>
      <c r="K13" s="24">
        <v>17.73993</v>
      </c>
    </row>
    <row r="14">
      <c r="A14" s="23">
        <v>38837.0</v>
      </c>
      <c r="B14" s="24">
        <v>18.14553</v>
      </c>
      <c r="C14" s="24">
        <v>18.25817</v>
      </c>
      <c r="D14" s="24">
        <v>14.58576</v>
      </c>
      <c r="E14" s="24">
        <v>15.89067</v>
      </c>
      <c r="F14" s="24">
        <v>14.40092</v>
      </c>
      <c r="G14" s="24">
        <v>22.51745</v>
      </c>
      <c r="H14" s="24">
        <v>11.57541</v>
      </c>
      <c r="I14" s="24">
        <v>14.04889</v>
      </c>
      <c r="J14" s="24">
        <v>12.96344</v>
      </c>
      <c r="K14" s="24">
        <v>17.96945</v>
      </c>
    </row>
    <row r="15">
      <c r="A15" s="23">
        <v>38868.0</v>
      </c>
      <c r="B15" s="24">
        <v>16.96641</v>
      </c>
      <c r="C15" s="24">
        <v>17.49475</v>
      </c>
      <c r="D15" s="24">
        <v>13.68738</v>
      </c>
      <c r="E15" s="24">
        <v>14.37195</v>
      </c>
      <c r="F15" s="24">
        <v>14.19648</v>
      </c>
      <c r="G15" s="24">
        <v>18.1061</v>
      </c>
      <c r="H15" s="24">
        <v>11.27142</v>
      </c>
      <c r="I15" s="24">
        <v>13.55565</v>
      </c>
      <c r="J15" s="24">
        <v>12.71456</v>
      </c>
      <c r="K15" s="24">
        <v>16.82369</v>
      </c>
    </row>
    <row r="16">
      <c r="A16" s="23">
        <v>38898.0</v>
      </c>
      <c r="B16" s="24">
        <v>17.17033</v>
      </c>
      <c r="C16" s="24">
        <v>17.50394</v>
      </c>
      <c r="D16" s="24">
        <v>13.92952</v>
      </c>
      <c r="E16" s="24">
        <v>14.38642</v>
      </c>
      <c r="F16" s="24">
        <v>14.09841</v>
      </c>
      <c r="G16" s="24">
        <v>18.22822</v>
      </c>
      <c r="H16" s="24">
        <v>10.9517</v>
      </c>
      <c r="I16" s="24">
        <v>13.49892</v>
      </c>
      <c r="J16" s="24">
        <v>13.17176</v>
      </c>
      <c r="K16" s="24">
        <v>16.90617</v>
      </c>
    </row>
    <row r="17">
      <c r="A17" s="23">
        <v>38929.0</v>
      </c>
      <c r="B17" s="24">
        <v>16.90617</v>
      </c>
      <c r="C17" s="24">
        <v>17.70538</v>
      </c>
      <c r="D17" s="24">
        <v>14.00953</v>
      </c>
      <c r="E17" s="24">
        <v>14.23488</v>
      </c>
      <c r="F17" s="24">
        <v>14.22071</v>
      </c>
      <c r="G17" s="24">
        <v>18.0538</v>
      </c>
      <c r="H17" s="24">
        <v>11.3071</v>
      </c>
      <c r="I17" s="24">
        <v>13.76652</v>
      </c>
      <c r="J17" s="24">
        <v>13.39764</v>
      </c>
      <c r="K17" s="24">
        <v>16.83218</v>
      </c>
    </row>
    <row r="18">
      <c r="A18" s="23">
        <v>38960.0</v>
      </c>
      <c r="B18" s="24">
        <v>15.42496</v>
      </c>
      <c r="C18" s="24">
        <v>18.0538</v>
      </c>
      <c r="D18" s="24">
        <v>14.49275</v>
      </c>
      <c r="E18" s="24">
        <v>14.69724</v>
      </c>
      <c r="F18" s="24">
        <v>14.76233</v>
      </c>
      <c r="G18" s="24">
        <v>18.74414</v>
      </c>
      <c r="H18" s="24">
        <v>11.70823</v>
      </c>
      <c r="I18" s="24">
        <v>14.13428</v>
      </c>
      <c r="J18" s="24">
        <v>13.32978</v>
      </c>
      <c r="K18" s="24">
        <v>16.78134</v>
      </c>
    </row>
    <row r="19">
      <c r="A19" s="23">
        <v>38990.0</v>
      </c>
      <c r="B19" s="24">
        <v>15.28818</v>
      </c>
      <c r="C19" s="24">
        <v>17.63047</v>
      </c>
      <c r="D19" s="24">
        <v>14.88538</v>
      </c>
      <c r="E19" s="24">
        <v>15.24158</v>
      </c>
      <c r="F19" s="24">
        <v>14.92092</v>
      </c>
      <c r="G19" s="24">
        <v>18.33517</v>
      </c>
      <c r="H19" s="24">
        <v>12.20107</v>
      </c>
      <c r="I19" s="24">
        <v>14.52011</v>
      </c>
      <c r="J19" s="24">
        <v>13.30318</v>
      </c>
      <c r="K19" s="24">
        <v>17.17623</v>
      </c>
    </row>
    <row r="20">
      <c r="A20" s="23">
        <v>39021.0</v>
      </c>
      <c r="B20" s="24">
        <v>15.93625</v>
      </c>
      <c r="C20" s="24">
        <v>18.22822</v>
      </c>
      <c r="D20" s="24">
        <v>15.02404</v>
      </c>
      <c r="E20" s="24">
        <v>15.9261</v>
      </c>
      <c r="F20" s="24">
        <v>15.33272</v>
      </c>
      <c r="G20" s="24">
        <v>18.65672</v>
      </c>
      <c r="H20" s="24">
        <v>12.19661</v>
      </c>
      <c r="I20" s="24">
        <v>15.90584</v>
      </c>
      <c r="J20" s="24">
        <v>13.77221</v>
      </c>
      <c r="K20" s="24">
        <v>17.56852</v>
      </c>
    </row>
    <row r="21">
      <c r="A21" s="23">
        <v>39051.0</v>
      </c>
      <c r="B21" s="24">
        <v>15.81528</v>
      </c>
      <c r="C21" s="24">
        <v>18.32173</v>
      </c>
      <c r="D21" s="24">
        <v>14.97454</v>
      </c>
      <c r="E21" s="24">
        <v>15.55452</v>
      </c>
      <c r="F21" s="24">
        <v>15.59576</v>
      </c>
      <c r="G21" s="24">
        <v>18.52538</v>
      </c>
      <c r="H21" s="24">
        <v>12.73074</v>
      </c>
      <c r="I21" s="24">
        <v>17.27414</v>
      </c>
      <c r="J21" s="24">
        <v>13.51534</v>
      </c>
      <c r="K21" s="24">
        <v>17.2206</v>
      </c>
    </row>
    <row r="22">
      <c r="A22" s="23">
        <v>39082.0</v>
      </c>
      <c r="B22" s="24">
        <v>16.44196</v>
      </c>
      <c r="C22" s="24">
        <v>18.02127</v>
      </c>
      <c r="D22" s="24">
        <v>15.67152</v>
      </c>
      <c r="E22" s="24">
        <v>16.3292</v>
      </c>
      <c r="F22" s="24">
        <v>16.02051</v>
      </c>
      <c r="G22" s="24">
        <v>19.54652</v>
      </c>
      <c r="H22" s="24">
        <v>12.53447</v>
      </c>
      <c r="I22" s="24">
        <v>17.37016</v>
      </c>
      <c r="J22" s="24">
        <v>14.12828</v>
      </c>
      <c r="K22" s="24">
        <v>17.12915</v>
      </c>
    </row>
    <row r="23">
      <c r="A23" s="23">
        <v>39113.0</v>
      </c>
      <c r="B23" s="24">
        <v>16.68335</v>
      </c>
      <c r="C23" s="24">
        <v>17.77462</v>
      </c>
      <c r="D23" s="24">
        <v>15.68135</v>
      </c>
      <c r="E23" s="24">
        <v>16.55355</v>
      </c>
      <c r="F23" s="24">
        <v>16.27869</v>
      </c>
      <c r="G23" s="24">
        <v>19.9362</v>
      </c>
      <c r="H23" s="24">
        <v>14.3472</v>
      </c>
      <c r="I23" s="24">
        <v>17.89869</v>
      </c>
      <c r="J23" s="24">
        <v>14.05284</v>
      </c>
      <c r="K23" s="24">
        <v>17.4125</v>
      </c>
    </row>
    <row r="24">
      <c r="A24" s="23">
        <v>39141.0</v>
      </c>
      <c r="B24" s="24">
        <v>16.22586</v>
      </c>
      <c r="C24" s="24">
        <v>15.73069</v>
      </c>
      <c r="D24" s="24">
        <v>14.08054</v>
      </c>
      <c r="E24" s="24">
        <v>14.87652</v>
      </c>
      <c r="F24" s="24">
        <v>14.57726</v>
      </c>
      <c r="G24" s="24">
        <v>20.26753</v>
      </c>
      <c r="H24" s="24">
        <v>15.02178</v>
      </c>
      <c r="I24" s="24">
        <v>15.32567</v>
      </c>
      <c r="J24" s="24">
        <v>13.06848</v>
      </c>
      <c r="K24" s="24">
        <v>16.9549</v>
      </c>
    </row>
    <row r="25">
      <c r="A25" s="23">
        <v>39172.0</v>
      </c>
      <c r="B25" s="24">
        <v>16.7729</v>
      </c>
      <c r="C25" s="24">
        <v>15.49907</v>
      </c>
      <c r="D25" s="24">
        <v>14.29593</v>
      </c>
      <c r="E25" s="24">
        <v>13.98601</v>
      </c>
      <c r="F25" s="24">
        <v>13.75705</v>
      </c>
      <c r="G25" s="24">
        <v>19.74334</v>
      </c>
      <c r="H25" s="24">
        <v>13.48436</v>
      </c>
      <c r="I25" s="24">
        <v>16.28664</v>
      </c>
      <c r="J25" s="24">
        <v>12.89491</v>
      </c>
      <c r="K25" s="24">
        <v>16.96353</v>
      </c>
    </row>
    <row r="26">
      <c r="A26" s="23">
        <v>39202.0</v>
      </c>
      <c r="B26" s="24">
        <v>17.37318</v>
      </c>
      <c r="C26" s="24">
        <v>16.06168</v>
      </c>
      <c r="D26" s="24">
        <v>15.59333</v>
      </c>
      <c r="E26" s="24">
        <v>14.78852</v>
      </c>
      <c r="F26" s="24">
        <v>14.27552</v>
      </c>
      <c r="G26" s="24">
        <v>18.98975</v>
      </c>
      <c r="H26" s="24">
        <v>14.59215</v>
      </c>
      <c r="I26" s="24">
        <v>14.77541</v>
      </c>
      <c r="J26" s="24">
        <v>12.93661</v>
      </c>
      <c r="K26" s="24">
        <v>17.52234</v>
      </c>
    </row>
    <row r="27">
      <c r="A27" s="23">
        <v>39233.0</v>
      </c>
      <c r="B27" s="24">
        <v>17.59324</v>
      </c>
      <c r="C27" s="24">
        <v>16.82652</v>
      </c>
      <c r="D27" s="24">
        <v>15.94388</v>
      </c>
      <c r="E27" s="24">
        <v>15.31628</v>
      </c>
      <c r="F27" s="24">
        <v>14.14427</v>
      </c>
      <c r="G27" s="24">
        <v>19.24557</v>
      </c>
      <c r="H27" s="24">
        <v>14.67998</v>
      </c>
      <c r="I27" s="24">
        <v>15.6128</v>
      </c>
      <c r="J27" s="24">
        <v>12.57545</v>
      </c>
      <c r="K27" s="24">
        <v>17.7683</v>
      </c>
    </row>
    <row r="28">
      <c r="A28" s="23">
        <v>39263.0</v>
      </c>
      <c r="B28" s="24">
        <v>17.76199</v>
      </c>
      <c r="C28" s="24">
        <v>16.64724</v>
      </c>
      <c r="D28" s="24">
        <v>15.56905</v>
      </c>
      <c r="E28" s="24">
        <v>15.43448</v>
      </c>
      <c r="F28" s="24">
        <v>13.80643</v>
      </c>
      <c r="G28" s="24">
        <v>19.37609</v>
      </c>
      <c r="H28" s="24">
        <v>14.4113</v>
      </c>
      <c r="I28" s="24">
        <v>15.26252</v>
      </c>
      <c r="J28" s="24">
        <v>12.42854</v>
      </c>
      <c r="K28" s="24">
        <v>17.40644</v>
      </c>
    </row>
    <row r="29">
      <c r="A29" s="23">
        <v>39294.0</v>
      </c>
      <c r="B29" s="24">
        <v>17.42464</v>
      </c>
      <c r="C29" s="24">
        <v>16.7252</v>
      </c>
      <c r="D29" s="24">
        <v>14.81921</v>
      </c>
      <c r="E29" s="24">
        <v>14.32254</v>
      </c>
      <c r="F29" s="24">
        <v>13.33689</v>
      </c>
      <c r="G29" s="24">
        <v>18.77934</v>
      </c>
      <c r="H29" s="24">
        <v>14.20656</v>
      </c>
      <c r="I29" s="24">
        <v>15.26718</v>
      </c>
      <c r="J29" s="24">
        <v>12.21001</v>
      </c>
      <c r="K29" s="24">
        <v>16.7252</v>
      </c>
    </row>
    <row r="30">
      <c r="A30" s="23">
        <v>39325.0</v>
      </c>
      <c r="B30" s="24">
        <v>15.04891</v>
      </c>
      <c r="C30" s="24">
        <v>16.728</v>
      </c>
      <c r="D30" s="24">
        <v>14.54334</v>
      </c>
      <c r="E30" s="24">
        <v>15.26252</v>
      </c>
      <c r="F30" s="24">
        <v>13.00052</v>
      </c>
      <c r="G30" s="24">
        <v>17.76514</v>
      </c>
      <c r="H30" s="24">
        <v>14.14227</v>
      </c>
      <c r="I30" s="24">
        <v>15.74803</v>
      </c>
      <c r="J30" s="24">
        <v>12.12856</v>
      </c>
      <c r="K30" s="24">
        <v>16.68335</v>
      </c>
    </row>
    <row r="31">
      <c r="A31" s="23">
        <v>39355.0</v>
      </c>
      <c r="B31" s="24">
        <v>17.53463</v>
      </c>
      <c r="C31" s="24">
        <v>17.28011</v>
      </c>
      <c r="D31" s="24">
        <v>14.61988</v>
      </c>
      <c r="E31" s="24">
        <v>15.10802</v>
      </c>
      <c r="F31" s="24">
        <v>13.60359</v>
      </c>
      <c r="G31" s="24">
        <v>17.92757</v>
      </c>
      <c r="H31" s="24">
        <v>14.28571</v>
      </c>
      <c r="I31" s="24">
        <v>15.06932</v>
      </c>
      <c r="J31" s="24">
        <v>12.34873</v>
      </c>
      <c r="K31" s="24">
        <v>17.39433</v>
      </c>
    </row>
    <row r="32">
      <c r="A32" s="23">
        <v>39386.0</v>
      </c>
      <c r="B32" s="24">
        <v>17.70225</v>
      </c>
      <c r="C32" s="24">
        <v>17.42464</v>
      </c>
      <c r="D32" s="24">
        <v>14.92315</v>
      </c>
      <c r="E32" s="24">
        <v>15.34213</v>
      </c>
      <c r="F32" s="24">
        <v>13.72684</v>
      </c>
      <c r="G32" s="24">
        <v>17.79043</v>
      </c>
      <c r="H32" s="24">
        <v>13.74382</v>
      </c>
      <c r="I32" s="24">
        <v>17.16444</v>
      </c>
      <c r="J32" s="24">
        <v>12.76487</v>
      </c>
      <c r="K32" s="24">
        <v>17.51007</v>
      </c>
    </row>
    <row r="33">
      <c r="A33" s="23">
        <v>39416.0</v>
      </c>
      <c r="B33" s="24">
        <v>15.2532</v>
      </c>
      <c r="C33" s="24">
        <v>16.77571</v>
      </c>
      <c r="D33" s="24">
        <v>14.45296</v>
      </c>
      <c r="E33" s="24">
        <v>15.25088</v>
      </c>
      <c r="F33" s="24">
        <v>12.74535</v>
      </c>
      <c r="G33" s="24">
        <v>16.84352</v>
      </c>
      <c r="H33" s="24">
        <v>13.14406</v>
      </c>
      <c r="I33" s="24">
        <v>17.06193</v>
      </c>
      <c r="J33" s="24">
        <v>12.57387</v>
      </c>
      <c r="K33" s="24">
        <v>16.80955</v>
      </c>
    </row>
    <row r="34">
      <c r="A34" s="23">
        <v>39447.0</v>
      </c>
      <c r="B34" s="24">
        <v>16.16554</v>
      </c>
      <c r="C34" s="24">
        <v>16.23904</v>
      </c>
      <c r="D34" s="24">
        <v>14.48646</v>
      </c>
      <c r="E34" s="24">
        <v>14.94545</v>
      </c>
      <c r="F34" s="24">
        <v>13.67241</v>
      </c>
      <c r="G34" s="24">
        <v>16.27869</v>
      </c>
      <c r="H34" s="24">
        <v>12.93159</v>
      </c>
      <c r="I34" s="24">
        <v>16.56452</v>
      </c>
      <c r="J34" s="24">
        <v>12.09044</v>
      </c>
      <c r="K34" s="24">
        <v>16.90046</v>
      </c>
    </row>
    <row r="35">
      <c r="A35" s="23">
        <v>39478.0</v>
      </c>
      <c r="B35" s="24">
        <v>14.52855</v>
      </c>
      <c r="C35" s="24">
        <v>14.9723</v>
      </c>
      <c r="D35" s="24">
        <v>12.60398</v>
      </c>
      <c r="E35" s="24">
        <v>12.69036</v>
      </c>
      <c r="F35" s="24">
        <v>12.11387</v>
      </c>
      <c r="G35" s="24">
        <v>14.72754</v>
      </c>
      <c r="H35" s="24">
        <v>9.21319</v>
      </c>
      <c r="I35" s="24">
        <v>13.33156</v>
      </c>
      <c r="J35" s="24">
        <v>10.90275</v>
      </c>
      <c r="K35" s="24">
        <v>15.98977</v>
      </c>
    </row>
    <row r="36">
      <c r="A36" s="23">
        <v>39507.0</v>
      </c>
      <c r="B36" s="24">
        <v>14.23488</v>
      </c>
      <c r="C36" s="24">
        <v>15.14005</v>
      </c>
      <c r="D36" s="24">
        <v>11.30199</v>
      </c>
      <c r="E36" s="24">
        <v>12.36552</v>
      </c>
      <c r="F36" s="24">
        <v>11.66861</v>
      </c>
      <c r="G36" s="24">
        <v>14.53911</v>
      </c>
      <c r="H36" s="24">
        <v>8.22301</v>
      </c>
      <c r="I36" s="24">
        <v>11.64687</v>
      </c>
      <c r="J36" s="24">
        <v>11.07297</v>
      </c>
      <c r="K36" s="24">
        <v>15.42258</v>
      </c>
    </row>
    <row r="37">
      <c r="A37" s="23">
        <v>39538.0</v>
      </c>
      <c r="B37" s="24">
        <v>14.02525</v>
      </c>
      <c r="C37" s="24">
        <v>14.72104</v>
      </c>
      <c r="D37" s="24">
        <v>11.47447</v>
      </c>
      <c r="E37" s="24">
        <v>11.54734</v>
      </c>
      <c r="F37" s="24">
        <v>10.49869</v>
      </c>
      <c r="G37" s="24">
        <v>13.25205</v>
      </c>
      <c r="H37" s="24">
        <v>8.29669</v>
      </c>
      <c r="I37" s="24">
        <v>11.56738</v>
      </c>
      <c r="J37" s="24">
        <v>10.93733</v>
      </c>
      <c r="K37" s="24">
        <v>15.66171</v>
      </c>
    </row>
    <row r="38">
      <c r="A38" s="23">
        <v>39568.0</v>
      </c>
      <c r="B38" s="24">
        <v>14.80166</v>
      </c>
      <c r="C38" s="24">
        <v>15.48467</v>
      </c>
      <c r="D38" s="24">
        <v>11.68224</v>
      </c>
      <c r="E38" s="24">
        <v>11.92179</v>
      </c>
      <c r="F38" s="24">
        <v>11.41162</v>
      </c>
      <c r="G38" s="24">
        <v>14.96334</v>
      </c>
      <c r="H38" s="24">
        <v>8.65801</v>
      </c>
      <c r="I38" s="24">
        <v>11.17194</v>
      </c>
      <c r="J38" s="24">
        <v>11.57407</v>
      </c>
      <c r="K38" s="24">
        <v>16.37733</v>
      </c>
    </row>
    <row r="39">
      <c r="A39" s="23">
        <v>39599.0</v>
      </c>
      <c r="B39" s="24">
        <v>14.8876</v>
      </c>
      <c r="C39" s="24">
        <v>16.2681</v>
      </c>
      <c r="D39" s="24">
        <v>11.71509</v>
      </c>
      <c r="E39" s="24">
        <v>11.84273</v>
      </c>
      <c r="F39" s="24">
        <v>11.61305</v>
      </c>
      <c r="G39" s="24">
        <v>15.6519</v>
      </c>
      <c r="H39" s="24">
        <v>8.59993</v>
      </c>
      <c r="I39" s="24">
        <v>10.9878</v>
      </c>
      <c r="J39" s="24">
        <v>12.26994</v>
      </c>
      <c r="K39" s="24">
        <v>16.65556</v>
      </c>
    </row>
    <row r="40">
      <c r="A40" s="23">
        <v>39629.0</v>
      </c>
      <c r="B40" s="24">
        <v>13.81025</v>
      </c>
      <c r="C40" s="24">
        <v>15.86043</v>
      </c>
      <c r="D40" s="24">
        <v>10.46135</v>
      </c>
      <c r="E40" s="24">
        <v>10.81783</v>
      </c>
      <c r="F40" s="24">
        <v>9.60338</v>
      </c>
      <c r="G40" s="24">
        <v>14.72104</v>
      </c>
      <c r="H40" s="24">
        <v>7.7101</v>
      </c>
      <c r="I40" s="24">
        <v>9.90197</v>
      </c>
      <c r="J40" s="24">
        <v>11.32118</v>
      </c>
      <c r="K40" s="24">
        <v>15.37752</v>
      </c>
    </row>
    <row r="41">
      <c r="A41" s="23">
        <v>39660.0</v>
      </c>
      <c r="B41" s="24">
        <v>13.07019</v>
      </c>
      <c r="C41" s="24">
        <v>14.96558</v>
      </c>
      <c r="D41" s="24">
        <v>10.30397</v>
      </c>
      <c r="E41" s="24">
        <v>10.80264</v>
      </c>
      <c r="F41" s="24">
        <v>9.89511</v>
      </c>
      <c r="G41" s="24">
        <v>14.48646</v>
      </c>
      <c r="H41" s="24">
        <v>7.54432</v>
      </c>
      <c r="I41" s="24">
        <v>9.84931</v>
      </c>
      <c r="J41" s="24">
        <v>10.90394</v>
      </c>
      <c r="K41" s="24">
        <v>15.21375</v>
      </c>
    </row>
    <row r="42">
      <c r="A42" s="23">
        <v>39691.0</v>
      </c>
      <c r="B42" s="24">
        <v>13.1787</v>
      </c>
      <c r="C42" s="24">
        <v>15.01276</v>
      </c>
      <c r="D42" s="24">
        <v>10.55075</v>
      </c>
      <c r="E42" s="24">
        <v>10.73422</v>
      </c>
      <c r="F42" s="24">
        <v>10.05126</v>
      </c>
      <c r="G42" s="24">
        <v>13.81979</v>
      </c>
      <c r="H42" s="24">
        <v>7.98531</v>
      </c>
      <c r="I42" s="24">
        <v>9.6581</v>
      </c>
      <c r="J42" s="24">
        <v>10.84246</v>
      </c>
      <c r="K42" s="24">
        <v>15.2045</v>
      </c>
    </row>
    <row r="43">
      <c r="A43" s="23">
        <v>39721.0</v>
      </c>
      <c r="B43" s="24">
        <v>11.98897</v>
      </c>
      <c r="C43" s="24">
        <v>13.37077</v>
      </c>
      <c r="D43" s="24">
        <v>9.4697</v>
      </c>
      <c r="E43" s="24">
        <v>9.57396</v>
      </c>
      <c r="F43" s="24">
        <v>9.18274</v>
      </c>
      <c r="G43" s="24">
        <v>11.91469</v>
      </c>
      <c r="H43" s="24">
        <v>6.888</v>
      </c>
      <c r="I43" s="24">
        <v>9.09256</v>
      </c>
      <c r="J43" s="24">
        <v>9.37998</v>
      </c>
      <c r="K43" s="24">
        <v>13.91788</v>
      </c>
    </row>
    <row r="44">
      <c r="A44" s="23">
        <v>39752.0</v>
      </c>
      <c r="B44" s="24">
        <v>10.32951</v>
      </c>
      <c r="C44" s="24">
        <v>10.72386</v>
      </c>
      <c r="D44" s="24">
        <v>8.08538</v>
      </c>
      <c r="E44" s="24">
        <v>8.34934</v>
      </c>
      <c r="F44" s="24">
        <v>7.02149</v>
      </c>
      <c r="G44" s="24">
        <v>9.42596</v>
      </c>
      <c r="H44" s="24">
        <v>5.80821</v>
      </c>
      <c r="I44" s="24">
        <v>7.47552</v>
      </c>
      <c r="J44" s="24">
        <v>7.5392</v>
      </c>
      <c r="K44" s="24">
        <v>11.63196</v>
      </c>
    </row>
    <row r="45">
      <c r="A45" s="23">
        <v>39782.0</v>
      </c>
      <c r="B45" s="24">
        <v>9.43663</v>
      </c>
      <c r="C45" s="24">
        <v>10.2976</v>
      </c>
      <c r="D45" s="24">
        <v>7.61615</v>
      </c>
      <c r="E45" s="24">
        <v>7.5392</v>
      </c>
      <c r="F45" s="24">
        <v>7.83699</v>
      </c>
      <c r="G45" s="24">
        <v>9.06372</v>
      </c>
      <c r="H45" s="24">
        <v>4.91473</v>
      </c>
      <c r="I45" s="24">
        <v>7.00084</v>
      </c>
      <c r="J45" s="24">
        <v>7.80031</v>
      </c>
      <c r="K45" s="24">
        <v>10.8038</v>
      </c>
    </row>
    <row r="46">
      <c r="A46" s="23">
        <v>39813.0</v>
      </c>
      <c r="B46" s="24">
        <v>9.51837</v>
      </c>
      <c r="C46" s="24">
        <v>10.65644</v>
      </c>
      <c r="D46" s="24">
        <v>7.56201</v>
      </c>
      <c r="E46" s="24">
        <v>7.69053</v>
      </c>
      <c r="F46" s="24">
        <v>7.68226</v>
      </c>
      <c r="G46" s="24">
        <v>8.54993</v>
      </c>
      <c r="H46" s="24">
        <v>4.92975</v>
      </c>
      <c r="I46" s="24">
        <v>7.39645</v>
      </c>
      <c r="J46" s="24">
        <v>7.91578</v>
      </c>
      <c r="K46" s="24">
        <v>10.85894</v>
      </c>
    </row>
    <row r="47">
      <c r="A47" s="23">
        <v>39844.0</v>
      </c>
      <c r="B47" s="24">
        <v>9.00901</v>
      </c>
      <c r="C47" s="24">
        <v>9.82415</v>
      </c>
      <c r="D47" s="24">
        <v>6.98861</v>
      </c>
      <c r="E47" s="24">
        <v>6.90226</v>
      </c>
      <c r="F47" s="24">
        <v>7.43218</v>
      </c>
      <c r="G47" s="24">
        <v>8.66326</v>
      </c>
      <c r="H47" s="24">
        <v>6.2897</v>
      </c>
      <c r="I47" s="24">
        <v>6.90084</v>
      </c>
      <c r="J47" s="24">
        <v>7.67931</v>
      </c>
      <c r="K47" s="24">
        <v>9.91277</v>
      </c>
    </row>
    <row r="48">
      <c r="A48" s="23">
        <v>39872.0</v>
      </c>
      <c r="B48" s="24">
        <v>8.54847</v>
      </c>
      <c r="C48" s="24">
        <v>9.12992</v>
      </c>
      <c r="D48" s="24">
        <v>7.71307</v>
      </c>
      <c r="E48" s="24">
        <v>6.01323</v>
      </c>
      <c r="F48" s="24">
        <v>6.64187</v>
      </c>
      <c r="G48" s="24">
        <v>8.35841</v>
      </c>
      <c r="H48" s="24">
        <v>10.32951</v>
      </c>
      <c r="I48" s="24">
        <v>5.22084</v>
      </c>
      <c r="J48" s="24">
        <v>7.28173</v>
      </c>
      <c r="K48" s="24">
        <v>9.35541</v>
      </c>
    </row>
    <row r="49">
      <c r="A49" s="23">
        <v>39903.0</v>
      </c>
      <c r="B49" s="24">
        <v>9.67586</v>
      </c>
      <c r="C49" s="24">
        <v>9.19202</v>
      </c>
      <c r="D49" s="24">
        <v>8.50123</v>
      </c>
      <c r="E49" s="24">
        <v>11.30071</v>
      </c>
      <c r="F49" s="24">
        <v>6.69927</v>
      </c>
      <c r="G49" s="24">
        <v>8.57706</v>
      </c>
      <c r="H49" s="24">
        <v>13.04461</v>
      </c>
      <c r="I49" s="24">
        <v>7.03284</v>
      </c>
      <c r="J49" s="24">
        <v>7.53239</v>
      </c>
      <c r="K49" s="24">
        <v>11.05828</v>
      </c>
    </row>
    <row r="50">
      <c r="A50" s="23">
        <v>39933.0</v>
      </c>
      <c r="B50" s="24">
        <v>10.40691</v>
      </c>
      <c r="C50" s="24">
        <v>9.70214</v>
      </c>
      <c r="D50" s="24">
        <v>10.25326</v>
      </c>
      <c r="E50" s="24">
        <v>13.10616</v>
      </c>
      <c r="F50" s="24">
        <v>8.49329</v>
      </c>
      <c r="G50" s="24">
        <v>10.1657</v>
      </c>
      <c r="H50" s="24">
        <v>14.50747</v>
      </c>
      <c r="I50" s="24">
        <v>8.29325</v>
      </c>
      <c r="J50" s="24">
        <v>8.22301</v>
      </c>
      <c r="K50" s="24">
        <v>12.12415</v>
      </c>
    </row>
    <row r="51">
      <c r="A51" s="23">
        <v>39964.0</v>
      </c>
      <c r="B51" s="24">
        <v>10.45151</v>
      </c>
      <c r="C51" s="24">
        <v>12.07146</v>
      </c>
      <c r="D51" s="24">
        <v>10.90037</v>
      </c>
      <c r="E51" s="24">
        <v>12.90822</v>
      </c>
      <c r="F51" s="24">
        <v>7.95735</v>
      </c>
      <c r="G51" s="24">
        <v>15.8705</v>
      </c>
      <c r="H51" s="24">
        <v>10.90988</v>
      </c>
      <c r="I51" s="24">
        <v>8.41326</v>
      </c>
      <c r="J51" s="24">
        <v>10.53186</v>
      </c>
      <c r="K51" s="24">
        <v>13.35648</v>
      </c>
    </row>
    <row r="52">
      <c r="A52" s="23">
        <v>39994.0</v>
      </c>
      <c r="B52" s="24">
        <v>10.94691</v>
      </c>
      <c r="C52" s="24">
        <v>12.2971</v>
      </c>
      <c r="D52" s="24">
        <v>10.55298</v>
      </c>
      <c r="E52" s="24">
        <v>12.60716</v>
      </c>
      <c r="F52" s="24">
        <v>8.32501</v>
      </c>
      <c r="G52" s="24">
        <v>18.68111</v>
      </c>
      <c r="H52" s="24">
        <v>11.93745</v>
      </c>
      <c r="I52" s="24">
        <v>8.87863</v>
      </c>
      <c r="J52" s="24">
        <v>10.46682</v>
      </c>
      <c r="K52" s="24">
        <v>13.4971</v>
      </c>
    </row>
    <row r="53">
      <c r="A53" s="23">
        <v>40025.0</v>
      </c>
      <c r="B53" s="24">
        <v>11.83572</v>
      </c>
      <c r="C53" s="24">
        <v>13.12853</v>
      </c>
      <c r="D53" s="24">
        <v>11.52871</v>
      </c>
      <c r="E53" s="24">
        <v>13.98015</v>
      </c>
      <c r="F53" s="24">
        <v>8.8308</v>
      </c>
      <c r="G53" s="24">
        <v>19.05125</v>
      </c>
      <c r="H53" s="24">
        <v>12.99714</v>
      </c>
      <c r="I53" s="24">
        <v>9.95124</v>
      </c>
      <c r="J53" s="24">
        <v>11.39991</v>
      </c>
      <c r="K53" s="24">
        <v>14.59002</v>
      </c>
    </row>
    <row r="54">
      <c r="A54" s="23">
        <v>40056.0</v>
      </c>
      <c r="B54" s="24">
        <v>11.82872</v>
      </c>
      <c r="C54" s="24">
        <v>14.75361</v>
      </c>
      <c r="D54" s="24">
        <v>12.21299</v>
      </c>
      <c r="E54" s="24">
        <v>14.34309</v>
      </c>
      <c r="F54" s="24">
        <v>9.53198</v>
      </c>
      <c r="G54" s="24">
        <v>19.21968</v>
      </c>
      <c r="H54" s="24">
        <v>13.41022</v>
      </c>
      <c r="I54" s="24">
        <v>10.39393</v>
      </c>
      <c r="J54" s="24">
        <v>11.93175</v>
      </c>
      <c r="K54" s="24">
        <v>16.02564</v>
      </c>
    </row>
    <row r="55">
      <c r="A55" s="23">
        <v>40086.0</v>
      </c>
      <c r="B55" s="24">
        <v>14.12629</v>
      </c>
      <c r="C55" s="24">
        <v>15.82529</v>
      </c>
      <c r="D55" s="24">
        <v>12.72427</v>
      </c>
      <c r="E55" s="24">
        <v>14.78634</v>
      </c>
      <c r="F55" s="24">
        <v>10.06036</v>
      </c>
      <c r="G55" s="24">
        <v>18.62891</v>
      </c>
      <c r="H55" s="24">
        <v>13.94117</v>
      </c>
      <c r="I55" s="24">
        <v>10.70549</v>
      </c>
      <c r="J55" s="24">
        <v>12.71617</v>
      </c>
      <c r="K55" s="24">
        <v>16.62787</v>
      </c>
    </row>
    <row r="56">
      <c r="A56" s="23">
        <v>40117.0</v>
      </c>
      <c r="B56" s="24">
        <v>14.88317</v>
      </c>
      <c r="C56" s="24">
        <v>15.22997</v>
      </c>
      <c r="D56" s="24">
        <v>12.51251</v>
      </c>
      <c r="E56" s="24">
        <v>13.84658</v>
      </c>
      <c r="F56" s="24">
        <v>7.64818</v>
      </c>
      <c r="G56" s="24">
        <v>15.47509</v>
      </c>
      <c r="H56" s="24">
        <v>15.647</v>
      </c>
      <c r="I56" s="24">
        <v>9.91768</v>
      </c>
      <c r="J56" s="24">
        <v>12.64223</v>
      </c>
      <c r="K56" s="24">
        <v>16.42576</v>
      </c>
    </row>
    <row r="57">
      <c r="A57" s="23">
        <v>40147.0</v>
      </c>
      <c r="B57" s="24">
        <v>15.84284</v>
      </c>
      <c r="C57" s="24">
        <v>19.44769</v>
      </c>
      <c r="D57" s="24">
        <v>12.93996</v>
      </c>
      <c r="E57" s="24">
        <v>13.88696</v>
      </c>
      <c r="F57" s="24">
        <v>10.42753</v>
      </c>
      <c r="G57" s="24">
        <v>15.20219</v>
      </c>
      <c r="H57" s="24">
        <v>13.69863</v>
      </c>
      <c r="I57" s="24">
        <v>10.82837</v>
      </c>
      <c r="J57" s="24">
        <v>11.69864</v>
      </c>
      <c r="K57" s="24">
        <v>17.34906</v>
      </c>
    </row>
    <row r="58">
      <c r="A58" s="23">
        <v>40178.0</v>
      </c>
      <c r="B58" s="24">
        <v>16.39613</v>
      </c>
      <c r="C58" s="24">
        <v>19.96805</v>
      </c>
      <c r="D58" s="24">
        <v>14.64558</v>
      </c>
      <c r="E58" s="24">
        <v>17.53771</v>
      </c>
      <c r="F58" s="24">
        <v>10.85423</v>
      </c>
      <c r="G58" s="24">
        <v>17.25626</v>
      </c>
      <c r="H58" s="24">
        <v>14.85222</v>
      </c>
      <c r="I58" s="24">
        <v>10.86248</v>
      </c>
      <c r="J58" s="24">
        <v>11.71372</v>
      </c>
      <c r="K58" s="24">
        <v>18.2249</v>
      </c>
    </row>
    <row r="59">
      <c r="A59" s="23">
        <v>40209.0</v>
      </c>
      <c r="B59" s="24">
        <v>15.17911</v>
      </c>
      <c r="C59" s="24">
        <v>9.67212</v>
      </c>
      <c r="D59" s="24">
        <v>14.05481</v>
      </c>
      <c r="E59" s="24">
        <v>16.581</v>
      </c>
      <c r="F59" s="24">
        <v>10.002</v>
      </c>
      <c r="G59" s="24">
        <v>19.08397</v>
      </c>
      <c r="H59" s="24">
        <v>13.72684</v>
      </c>
      <c r="I59" s="24">
        <v>10.27644</v>
      </c>
      <c r="J59" s="24">
        <v>11.28923</v>
      </c>
      <c r="K59" s="24">
        <v>17.43983</v>
      </c>
    </row>
    <row r="60">
      <c r="A60" s="23">
        <v>40237.0</v>
      </c>
      <c r="B60" s="24">
        <v>15.04891</v>
      </c>
      <c r="C60" s="24">
        <v>10.07557</v>
      </c>
      <c r="D60" s="24">
        <v>14.17234</v>
      </c>
      <c r="E60" s="24">
        <v>16.34521</v>
      </c>
      <c r="F60" s="24">
        <v>10.36914</v>
      </c>
      <c r="G60" s="24">
        <v>19.11315</v>
      </c>
      <c r="H60" s="24">
        <v>18.47746</v>
      </c>
      <c r="I60" s="24">
        <v>10.01904</v>
      </c>
      <c r="J60" s="24">
        <v>11.71783</v>
      </c>
      <c r="K60" s="24">
        <v>17.43679</v>
      </c>
    </row>
    <row r="61">
      <c r="A61" s="23">
        <v>40268.0</v>
      </c>
      <c r="B61" s="24">
        <v>17.19986</v>
      </c>
      <c r="C61" s="24">
        <v>19.33114</v>
      </c>
      <c r="D61" s="24">
        <v>15.33742</v>
      </c>
      <c r="E61" s="24">
        <v>18.81822</v>
      </c>
      <c r="F61" s="24">
        <v>10.2501</v>
      </c>
      <c r="G61" s="24">
        <v>20.75119</v>
      </c>
      <c r="H61" s="24">
        <v>21.42245</v>
      </c>
      <c r="I61" s="24">
        <v>9.88338</v>
      </c>
      <c r="J61" s="24">
        <v>12.06127</v>
      </c>
      <c r="K61" s="24">
        <v>17.31602</v>
      </c>
    </row>
    <row r="62">
      <c r="A62" s="23">
        <v>40298.0</v>
      </c>
      <c r="B62" s="24">
        <v>16.42845</v>
      </c>
      <c r="C62" s="24">
        <v>19.84521</v>
      </c>
      <c r="D62" s="24">
        <v>14.32049</v>
      </c>
      <c r="E62" s="24">
        <v>14.91202</v>
      </c>
      <c r="F62" s="24">
        <v>10.72961</v>
      </c>
      <c r="G62" s="24">
        <v>20.92926</v>
      </c>
      <c r="H62" s="24">
        <v>17.57778</v>
      </c>
      <c r="I62" s="24">
        <v>3.74658</v>
      </c>
      <c r="J62" s="24">
        <v>9.65158</v>
      </c>
      <c r="K62" s="24">
        <v>17.13209</v>
      </c>
    </row>
    <row r="63">
      <c r="A63" s="23">
        <v>40329.0</v>
      </c>
      <c r="B63" s="24">
        <v>14.83459</v>
      </c>
      <c r="C63" s="24">
        <v>15.39883</v>
      </c>
      <c r="D63" s="24">
        <v>13.28551</v>
      </c>
      <c r="E63" s="24">
        <v>13.71554</v>
      </c>
      <c r="F63" s="24">
        <v>11.10248</v>
      </c>
      <c r="G63" s="24">
        <v>17.99208</v>
      </c>
      <c r="H63" s="24">
        <v>16.61682</v>
      </c>
      <c r="I63" s="24">
        <v>3.31455</v>
      </c>
      <c r="J63" s="24">
        <v>10.56859</v>
      </c>
      <c r="K63" s="24">
        <v>14.9925</v>
      </c>
    </row>
    <row r="64">
      <c r="A64" s="23">
        <v>40359.0</v>
      </c>
      <c r="B64" s="24">
        <v>14.41545</v>
      </c>
      <c r="C64" s="24">
        <v>14.76451</v>
      </c>
      <c r="D64" s="24">
        <v>13.79691</v>
      </c>
      <c r="E64" s="24">
        <v>12.45795</v>
      </c>
      <c r="F64" s="24">
        <v>9.70591</v>
      </c>
      <c r="G64" s="24">
        <v>11.17318</v>
      </c>
      <c r="H64" s="24">
        <v>16.27339</v>
      </c>
      <c r="I64" s="24">
        <v>5.77367</v>
      </c>
      <c r="J64" s="24">
        <v>9.89609</v>
      </c>
      <c r="K64" s="24">
        <v>14.08451</v>
      </c>
    </row>
    <row r="65">
      <c r="A65" s="23">
        <v>40390.0</v>
      </c>
      <c r="B65" s="24">
        <v>15.21144</v>
      </c>
      <c r="C65" s="24">
        <v>16.3212</v>
      </c>
      <c r="D65" s="24">
        <v>13.50439</v>
      </c>
      <c r="E65" s="24">
        <v>12.62626</v>
      </c>
      <c r="F65" s="24">
        <v>10.91227</v>
      </c>
      <c r="G65" s="24">
        <v>19.18649</v>
      </c>
      <c r="H65" s="24">
        <v>16.27869</v>
      </c>
      <c r="I65" s="24">
        <v>6.63922</v>
      </c>
      <c r="J65" s="24">
        <v>11.45344</v>
      </c>
      <c r="K65" s="24">
        <v>15.01953</v>
      </c>
    </row>
    <row r="66">
      <c r="A66" s="23">
        <v>40421.0</v>
      </c>
      <c r="B66" s="24">
        <v>17.48252</v>
      </c>
      <c r="C66" s="24">
        <v>16.68613</v>
      </c>
      <c r="D66" s="24">
        <v>12.39157</v>
      </c>
      <c r="E66" s="24">
        <v>11.8638</v>
      </c>
      <c r="F66" s="24">
        <v>9.6581</v>
      </c>
      <c r="G66" s="24">
        <v>16.7729</v>
      </c>
      <c r="H66" s="24">
        <v>15.48467</v>
      </c>
      <c r="I66" s="24">
        <v>6.02119</v>
      </c>
      <c r="J66" s="24">
        <v>12.18769</v>
      </c>
      <c r="K66" s="24">
        <v>13.65001</v>
      </c>
    </row>
    <row r="67">
      <c r="A67" s="23">
        <v>40451.0</v>
      </c>
      <c r="B67" s="24">
        <v>17.36413</v>
      </c>
      <c r="C67" s="24">
        <v>17.23544</v>
      </c>
      <c r="D67" s="24">
        <v>13.22576</v>
      </c>
      <c r="E67" s="24">
        <v>11.23848</v>
      </c>
      <c r="F67" s="24">
        <v>10.17501</v>
      </c>
      <c r="G67" s="24">
        <v>17.30104</v>
      </c>
      <c r="H67" s="24">
        <v>15.58846</v>
      </c>
      <c r="I67" s="24">
        <v>9.34492</v>
      </c>
      <c r="J67" s="24">
        <v>12.63584</v>
      </c>
      <c r="K67" s="24">
        <v>14.70372</v>
      </c>
    </row>
    <row r="68">
      <c r="A68" s="23">
        <v>40482.0</v>
      </c>
      <c r="B68" s="24">
        <v>16.43926</v>
      </c>
      <c r="C68" s="24">
        <v>17.56852</v>
      </c>
      <c r="D68" s="24">
        <v>13.39585</v>
      </c>
      <c r="E68" s="24">
        <v>11.89768</v>
      </c>
      <c r="F68" s="24">
        <v>9.8668</v>
      </c>
      <c r="G68" s="24">
        <v>16.84069</v>
      </c>
      <c r="H68" s="24">
        <v>14.74491</v>
      </c>
      <c r="I68" s="24">
        <v>9.83091</v>
      </c>
      <c r="J68" s="24">
        <v>13.03781</v>
      </c>
      <c r="K68" s="24">
        <v>15.04212</v>
      </c>
    </row>
    <row r="69">
      <c r="A69" s="23">
        <v>40512.0</v>
      </c>
      <c r="B69" s="24">
        <v>15.03081</v>
      </c>
      <c r="C69" s="24">
        <v>17.31302</v>
      </c>
      <c r="D69" s="24">
        <v>12.84522</v>
      </c>
      <c r="E69" s="24">
        <v>11.81195</v>
      </c>
      <c r="F69" s="24">
        <v>9.6965</v>
      </c>
      <c r="G69" s="24">
        <v>16.91189</v>
      </c>
      <c r="H69" s="24">
        <v>14.03312</v>
      </c>
      <c r="I69" s="24">
        <v>7.52219</v>
      </c>
      <c r="J69" s="24">
        <v>12.34263</v>
      </c>
      <c r="K69" s="24">
        <v>14.66491</v>
      </c>
    </row>
    <row r="70">
      <c r="A70" s="23">
        <v>40543.0</v>
      </c>
      <c r="B70" s="24">
        <v>16.33186</v>
      </c>
      <c r="C70" s="24">
        <v>18.23487</v>
      </c>
      <c r="D70" s="24">
        <v>13.50074</v>
      </c>
      <c r="E70" s="24">
        <v>12.15658</v>
      </c>
      <c r="F70" s="24">
        <v>10.07658</v>
      </c>
      <c r="G70" s="24">
        <v>17.96622</v>
      </c>
      <c r="H70" s="24">
        <v>14.57938</v>
      </c>
      <c r="I70" s="25"/>
      <c r="J70" s="24">
        <v>12.2489</v>
      </c>
      <c r="K70" s="24">
        <v>14.36988</v>
      </c>
    </row>
    <row r="71">
      <c r="A71" s="23">
        <v>40574.0</v>
      </c>
      <c r="B71" s="24">
        <v>16.13684</v>
      </c>
      <c r="C71" s="24">
        <v>18.60465</v>
      </c>
      <c r="D71" s="24">
        <v>14.05086</v>
      </c>
      <c r="E71" s="24">
        <v>12.37317</v>
      </c>
      <c r="F71" s="24">
        <v>10.81081</v>
      </c>
      <c r="G71" s="24">
        <v>14.86326</v>
      </c>
      <c r="H71" s="24">
        <v>14.90535</v>
      </c>
      <c r="I71" s="25"/>
      <c r="J71" s="24">
        <v>13.00052</v>
      </c>
      <c r="K71" s="24">
        <v>14.63272</v>
      </c>
    </row>
    <row r="72">
      <c r="A72" s="23">
        <v>40602.0</v>
      </c>
      <c r="B72" s="24">
        <v>15.55452</v>
      </c>
      <c r="C72" s="24">
        <v>19.516</v>
      </c>
      <c r="D72" s="24">
        <v>14.98352</v>
      </c>
      <c r="E72" s="24">
        <v>12.78609</v>
      </c>
      <c r="F72" s="24">
        <v>11.0205</v>
      </c>
      <c r="G72" s="24">
        <v>16.30523</v>
      </c>
      <c r="H72" s="24">
        <v>14.79728</v>
      </c>
      <c r="I72" s="25"/>
      <c r="J72" s="24">
        <v>14.44669</v>
      </c>
      <c r="K72" s="24">
        <v>14.95439</v>
      </c>
    </row>
    <row r="73">
      <c r="A73" s="23">
        <v>40633.0</v>
      </c>
      <c r="B73" s="24">
        <v>15.40595</v>
      </c>
      <c r="C73" s="24">
        <v>18.50481</v>
      </c>
      <c r="D73" s="24">
        <v>13.70426</v>
      </c>
      <c r="E73" s="24">
        <v>13.08216</v>
      </c>
      <c r="F73" s="24">
        <v>11.68361</v>
      </c>
      <c r="G73" s="24">
        <v>14.95439</v>
      </c>
      <c r="H73" s="24">
        <v>12.43626</v>
      </c>
      <c r="I73" s="25"/>
      <c r="J73" s="24">
        <v>13.07873</v>
      </c>
      <c r="K73" s="24">
        <v>16.18647</v>
      </c>
    </row>
    <row r="74">
      <c r="A74" s="23">
        <v>40663.0</v>
      </c>
      <c r="B74" s="24">
        <v>15.55694</v>
      </c>
      <c r="C74" s="24">
        <v>18.51852</v>
      </c>
      <c r="D74" s="24">
        <v>13.19087</v>
      </c>
      <c r="E74" s="24">
        <v>14.06272</v>
      </c>
      <c r="F74" s="24">
        <v>12.17285</v>
      </c>
      <c r="G74" s="24">
        <v>15.10802</v>
      </c>
      <c r="H74" s="24">
        <v>12.2399</v>
      </c>
      <c r="I74" s="25"/>
      <c r="J74" s="24">
        <v>13.24503</v>
      </c>
      <c r="K74" s="24">
        <v>16.39882</v>
      </c>
    </row>
    <row r="75">
      <c r="A75" s="23">
        <v>40694.0</v>
      </c>
      <c r="B75" s="24">
        <v>14.93429</v>
      </c>
      <c r="C75" s="24">
        <v>17.40341</v>
      </c>
      <c r="D75" s="24">
        <v>12.88162</v>
      </c>
      <c r="E75" s="24">
        <v>12.39926</v>
      </c>
      <c r="F75" s="24">
        <v>11.16321</v>
      </c>
      <c r="G75" s="24">
        <v>14.93652</v>
      </c>
      <c r="H75" s="24">
        <v>11.72883</v>
      </c>
      <c r="I75" s="24">
        <v>9.0082</v>
      </c>
      <c r="J75" s="24">
        <v>12.70487</v>
      </c>
      <c r="K75" s="24">
        <v>15.47988</v>
      </c>
    </row>
    <row r="76">
      <c r="A76" s="23">
        <v>40724.0</v>
      </c>
      <c r="B76" s="24">
        <v>14.66276</v>
      </c>
      <c r="C76" s="24">
        <v>17.19099</v>
      </c>
      <c r="D76" s="24">
        <v>12.85347</v>
      </c>
      <c r="E76" s="24">
        <v>12.60398</v>
      </c>
      <c r="F76" s="24">
        <v>11.012</v>
      </c>
      <c r="G76" s="24">
        <v>12.34873</v>
      </c>
      <c r="H76" s="24">
        <v>11.02414</v>
      </c>
      <c r="I76" s="25"/>
      <c r="J76" s="24">
        <v>12.93326</v>
      </c>
      <c r="K76" s="24">
        <v>15.18834</v>
      </c>
    </row>
    <row r="77">
      <c r="A77" s="23">
        <v>40755.0</v>
      </c>
      <c r="B77" s="24">
        <v>14.02131</v>
      </c>
      <c r="C77" s="24">
        <v>16.49621</v>
      </c>
      <c r="D77" s="24">
        <v>11.72196</v>
      </c>
      <c r="E77" s="24">
        <v>11.69317</v>
      </c>
      <c r="F77" s="24">
        <v>10.48218</v>
      </c>
      <c r="G77" s="24">
        <v>13.47709</v>
      </c>
      <c r="H77" s="24">
        <v>10.40908</v>
      </c>
      <c r="I77" s="25"/>
      <c r="J77" s="24">
        <v>12.02501</v>
      </c>
      <c r="K77" s="24">
        <v>14.64558</v>
      </c>
    </row>
    <row r="78">
      <c r="A78" s="23">
        <v>40786.0</v>
      </c>
      <c r="B78" s="24">
        <v>13.24679</v>
      </c>
      <c r="C78" s="24">
        <v>15.18142</v>
      </c>
      <c r="D78" s="24">
        <v>10.12556</v>
      </c>
      <c r="E78" s="24">
        <v>10.73192</v>
      </c>
      <c r="F78" s="24">
        <v>8.6881</v>
      </c>
      <c r="G78" s="24">
        <v>14.50116</v>
      </c>
      <c r="H78" s="25"/>
      <c r="I78" s="25"/>
      <c r="J78" s="24">
        <v>10.62361</v>
      </c>
      <c r="K78" s="24">
        <v>13.49892</v>
      </c>
    </row>
    <row r="79">
      <c r="A79" s="23">
        <v>40816.0</v>
      </c>
      <c r="B79" s="24">
        <v>11.30966</v>
      </c>
      <c r="C79" s="24">
        <v>13.80643</v>
      </c>
      <c r="D79" s="24">
        <v>8.63409</v>
      </c>
      <c r="E79" s="24">
        <v>10.2459</v>
      </c>
      <c r="F79" s="24">
        <v>8.6783</v>
      </c>
      <c r="G79" s="24">
        <v>14.41338</v>
      </c>
      <c r="H79" s="25"/>
      <c r="I79" s="25"/>
      <c r="J79" s="24">
        <v>9.67586</v>
      </c>
      <c r="K79" s="24">
        <v>12.52191</v>
      </c>
    </row>
    <row r="80">
      <c r="A80" s="23">
        <v>40847.0</v>
      </c>
      <c r="B80" s="24">
        <v>12.22793</v>
      </c>
      <c r="C80" s="24">
        <v>14.59854</v>
      </c>
      <c r="D80" s="24">
        <v>9.46342</v>
      </c>
      <c r="E80" s="24">
        <v>11.50086</v>
      </c>
      <c r="F80" s="24">
        <v>9.50119</v>
      </c>
      <c r="G80" s="24">
        <v>14.31229</v>
      </c>
      <c r="H80" s="25"/>
      <c r="I80" s="25"/>
      <c r="J80" s="24">
        <v>10.07354</v>
      </c>
      <c r="K80" s="24">
        <v>13.7779</v>
      </c>
    </row>
    <row r="81">
      <c r="A81" s="23">
        <v>40877.0</v>
      </c>
      <c r="B81" s="24">
        <v>11.70549</v>
      </c>
      <c r="C81" s="24">
        <v>14.33897</v>
      </c>
      <c r="D81" s="24">
        <v>9.07029</v>
      </c>
      <c r="E81" s="24">
        <v>11.48106</v>
      </c>
      <c r="F81" s="24">
        <v>9.10167</v>
      </c>
      <c r="G81" s="24">
        <v>13.89468</v>
      </c>
      <c r="H81" s="25"/>
      <c r="I81" s="25"/>
      <c r="J81" s="24">
        <v>9.75895</v>
      </c>
      <c r="K81" s="24">
        <v>13.55197</v>
      </c>
    </row>
    <row r="82">
      <c r="A82" s="23">
        <v>40908.0</v>
      </c>
      <c r="B82" s="24">
        <v>11.52871</v>
      </c>
      <c r="C82" s="24">
        <v>13.92758</v>
      </c>
      <c r="D82" s="24">
        <v>9.08926</v>
      </c>
      <c r="E82" s="24">
        <v>10.81783</v>
      </c>
      <c r="F82" s="24">
        <v>9.1954</v>
      </c>
      <c r="G82" s="24">
        <v>14.17033</v>
      </c>
      <c r="H82" s="25"/>
      <c r="I82" s="25"/>
      <c r="J82" s="24">
        <v>9.81547</v>
      </c>
      <c r="K82" s="24">
        <v>13.70238</v>
      </c>
    </row>
    <row r="83">
      <c r="A83" s="23">
        <v>40939.0</v>
      </c>
      <c r="B83" s="24">
        <v>12.57703</v>
      </c>
      <c r="C83" s="24">
        <v>14.537</v>
      </c>
      <c r="D83" s="24">
        <v>9.40115</v>
      </c>
      <c r="E83" s="24">
        <v>11.39601</v>
      </c>
      <c r="F83" s="24">
        <v>10.69176</v>
      </c>
      <c r="G83" s="24">
        <v>14.77323</v>
      </c>
      <c r="H83" s="25"/>
      <c r="I83" s="25"/>
      <c r="J83" s="24">
        <v>10.04016</v>
      </c>
      <c r="K83" s="24">
        <v>14.19245</v>
      </c>
    </row>
    <row r="84">
      <c r="A84" s="23">
        <v>40968.0</v>
      </c>
      <c r="B84" s="24">
        <v>12.64063</v>
      </c>
      <c r="C84" s="24">
        <v>14.828</v>
      </c>
      <c r="D84" s="24">
        <v>9.44109</v>
      </c>
      <c r="E84" s="24">
        <v>12.17137</v>
      </c>
      <c r="F84" s="25"/>
      <c r="G84" s="24">
        <v>15.60306</v>
      </c>
      <c r="H84" s="25"/>
      <c r="I84" s="25"/>
      <c r="J84" s="24">
        <v>10.43188</v>
      </c>
      <c r="K84" s="24">
        <v>15.0263</v>
      </c>
    </row>
    <row r="85">
      <c r="A85" s="23">
        <v>40999.0</v>
      </c>
      <c r="B85" s="24">
        <v>13.15616</v>
      </c>
      <c r="C85" s="24">
        <v>13.80453</v>
      </c>
      <c r="D85" s="24">
        <v>10.7968</v>
      </c>
      <c r="E85" s="24">
        <v>12.01201</v>
      </c>
      <c r="F85" s="24">
        <v>10.39825</v>
      </c>
      <c r="G85" s="24">
        <v>14.94545</v>
      </c>
      <c r="H85" s="24">
        <v>12.1773</v>
      </c>
      <c r="I85" s="24">
        <v>9.06208</v>
      </c>
      <c r="J85" s="24">
        <v>9.15164</v>
      </c>
      <c r="K85" s="24">
        <v>15.49907</v>
      </c>
    </row>
    <row r="86">
      <c r="A86" s="23">
        <v>41029.0</v>
      </c>
      <c r="B86" s="24">
        <v>13.11992</v>
      </c>
      <c r="C86" s="24">
        <v>13.97819</v>
      </c>
      <c r="D86" s="24">
        <v>10.28701</v>
      </c>
      <c r="E86" s="24">
        <v>11.54734</v>
      </c>
      <c r="F86" s="24">
        <v>10.56859</v>
      </c>
      <c r="G86" s="24">
        <v>13.38688</v>
      </c>
      <c r="H86" s="24">
        <v>11.78134</v>
      </c>
      <c r="I86" s="24">
        <v>7.32977</v>
      </c>
      <c r="J86" s="24">
        <v>9.5813</v>
      </c>
      <c r="K86" s="24">
        <v>15.02855</v>
      </c>
    </row>
    <row r="87">
      <c r="A87" s="23">
        <v>41060.0</v>
      </c>
      <c r="B87" s="24">
        <v>12.14624</v>
      </c>
      <c r="C87" s="24">
        <v>12.63264</v>
      </c>
      <c r="D87" s="24">
        <v>10.09285</v>
      </c>
      <c r="E87" s="24">
        <v>10.74807</v>
      </c>
      <c r="F87" s="24">
        <v>8.32362</v>
      </c>
      <c r="G87" s="24">
        <v>12.03949</v>
      </c>
      <c r="H87" s="24">
        <v>11.79941</v>
      </c>
      <c r="I87" s="24">
        <v>7.54546</v>
      </c>
      <c r="J87" s="24">
        <v>8.68056</v>
      </c>
      <c r="K87" s="24">
        <v>13.947</v>
      </c>
    </row>
    <row r="88">
      <c r="A88" s="23">
        <v>41090.0</v>
      </c>
      <c r="B88" s="24">
        <v>12.37777</v>
      </c>
      <c r="C88" s="24">
        <v>12.77792</v>
      </c>
      <c r="D88" s="24">
        <v>10.78167</v>
      </c>
      <c r="E88" s="24">
        <v>10.60333</v>
      </c>
      <c r="F88" s="24">
        <v>8.97424</v>
      </c>
      <c r="G88" s="24">
        <v>13.42823</v>
      </c>
      <c r="H88" s="24">
        <v>12.47661</v>
      </c>
      <c r="I88" s="24">
        <v>8.85583</v>
      </c>
      <c r="J88" s="24">
        <v>10.46682</v>
      </c>
      <c r="K88" s="24">
        <v>14.52433</v>
      </c>
    </row>
    <row r="89">
      <c r="A89" s="23">
        <v>41121.0</v>
      </c>
      <c r="B89" s="24">
        <v>13.09586</v>
      </c>
      <c r="C89" s="24">
        <v>13.10273</v>
      </c>
      <c r="D89" s="24">
        <v>11.33273</v>
      </c>
      <c r="E89" s="24">
        <v>11.29561</v>
      </c>
      <c r="F89" s="24">
        <v>9.3633</v>
      </c>
      <c r="G89" s="24">
        <v>13.59804</v>
      </c>
      <c r="H89" s="24">
        <v>14.2511</v>
      </c>
      <c r="I89" s="24">
        <v>8.79353</v>
      </c>
      <c r="J89" s="24">
        <v>9.79528</v>
      </c>
      <c r="K89" s="24">
        <v>14.6994</v>
      </c>
    </row>
    <row r="90">
      <c r="A90" s="23">
        <v>41152.0</v>
      </c>
      <c r="B90" s="24">
        <v>13.05653</v>
      </c>
      <c r="C90" s="24">
        <v>13.488</v>
      </c>
      <c r="D90" s="24">
        <v>11.71097</v>
      </c>
      <c r="E90" s="24">
        <v>11.76332</v>
      </c>
      <c r="F90" s="24">
        <v>10.59996</v>
      </c>
      <c r="G90" s="24">
        <v>12.26843</v>
      </c>
      <c r="H90" s="24">
        <v>14.9611</v>
      </c>
      <c r="I90" s="24">
        <v>6.64584</v>
      </c>
      <c r="J90" s="24">
        <v>8.7727</v>
      </c>
      <c r="K90" s="24">
        <v>14.94322</v>
      </c>
    </row>
    <row r="91">
      <c r="A91" s="23">
        <v>41182.0</v>
      </c>
      <c r="B91" s="24">
        <v>14.37608</v>
      </c>
      <c r="C91" s="24">
        <v>13.75894</v>
      </c>
      <c r="D91" s="24">
        <v>12.13003</v>
      </c>
      <c r="E91" s="24">
        <v>12.18769</v>
      </c>
      <c r="F91" s="24">
        <v>10.57082</v>
      </c>
      <c r="G91" s="24">
        <v>12.2414</v>
      </c>
      <c r="H91" s="24">
        <v>15.10574</v>
      </c>
      <c r="I91" s="24">
        <v>7.06314</v>
      </c>
      <c r="J91" s="24">
        <v>10.63264</v>
      </c>
      <c r="K91" s="24">
        <v>15.24855</v>
      </c>
    </row>
    <row r="92">
      <c r="A92" s="23">
        <v>41213.0</v>
      </c>
      <c r="B92" s="24">
        <v>14.89647</v>
      </c>
      <c r="C92" s="24">
        <v>14.01345</v>
      </c>
      <c r="D92" s="24">
        <v>12.1124</v>
      </c>
      <c r="E92" s="24">
        <v>12.44091</v>
      </c>
      <c r="F92" s="24">
        <v>10.97454</v>
      </c>
      <c r="G92" s="24">
        <v>12.39157</v>
      </c>
      <c r="H92" s="24">
        <v>15.73564</v>
      </c>
      <c r="I92" s="24">
        <v>7.69112</v>
      </c>
      <c r="J92" s="24">
        <v>12.16101</v>
      </c>
      <c r="K92" s="24">
        <v>14.99026</v>
      </c>
    </row>
    <row r="93">
      <c r="A93" s="23">
        <v>41243.0</v>
      </c>
      <c r="B93" s="24">
        <v>15.22997</v>
      </c>
      <c r="C93" s="24">
        <v>14.50747</v>
      </c>
      <c r="D93" s="24">
        <v>12.52976</v>
      </c>
      <c r="E93" s="24">
        <v>11.8624</v>
      </c>
      <c r="F93" s="24">
        <v>10.27116</v>
      </c>
      <c r="G93" s="24">
        <v>13.79691</v>
      </c>
      <c r="H93" s="24">
        <v>16.16815</v>
      </c>
      <c r="I93" s="24">
        <v>7.4677</v>
      </c>
      <c r="J93" s="24">
        <v>9.93443</v>
      </c>
      <c r="K93" s="24">
        <v>15.11031</v>
      </c>
    </row>
    <row r="94">
      <c r="A94" s="23">
        <v>41274.0</v>
      </c>
      <c r="B94" s="24">
        <v>15.5739</v>
      </c>
      <c r="C94" s="24">
        <v>14.57726</v>
      </c>
      <c r="D94" s="24">
        <v>13.03951</v>
      </c>
      <c r="E94" s="24">
        <v>12.23541</v>
      </c>
      <c r="F94" s="24">
        <v>10.17812</v>
      </c>
      <c r="G94" s="24">
        <v>15.09662</v>
      </c>
      <c r="H94" s="24">
        <v>16.16554</v>
      </c>
      <c r="I94" s="24">
        <v>7.69053</v>
      </c>
      <c r="J94" s="24">
        <v>10.16777</v>
      </c>
      <c r="K94" s="24">
        <v>15.09206</v>
      </c>
    </row>
    <row r="95">
      <c r="A95" s="23">
        <v>41305.0</v>
      </c>
      <c r="B95" s="24">
        <v>16.43926</v>
      </c>
      <c r="C95" s="24">
        <v>14.86989</v>
      </c>
      <c r="D95" s="24">
        <v>13.47164</v>
      </c>
      <c r="E95" s="24">
        <v>12.37011</v>
      </c>
      <c r="F95" s="24">
        <v>11.42727</v>
      </c>
      <c r="G95" s="24">
        <v>15.02855</v>
      </c>
      <c r="H95" s="24">
        <v>16.8039</v>
      </c>
      <c r="I95" s="24">
        <v>8.06842</v>
      </c>
      <c r="J95" s="24">
        <v>10.89325</v>
      </c>
      <c r="K95" s="24">
        <v>15.71339</v>
      </c>
    </row>
    <row r="96">
      <c r="A96" s="23">
        <v>41333.0</v>
      </c>
      <c r="B96" s="24">
        <v>17.17328</v>
      </c>
      <c r="C96" s="24">
        <v>14.85663</v>
      </c>
      <c r="D96" s="24">
        <v>13.44447</v>
      </c>
      <c r="E96" s="24">
        <v>12.39157</v>
      </c>
      <c r="F96" s="24">
        <v>10.75847</v>
      </c>
      <c r="G96" s="24">
        <v>15.80028</v>
      </c>
      <c r="H96" s="24">
        <v>16.83785</v>
      </c>
      <c r="I96" s="24">
        <v>14.04889</v>
      </c>
      <c r="J96" s="24">
        <v>13.30318</v>
      </c>
      <c r="K96" s="24">
        <v>16.21797</v>
      </c>
    </row>
    <row r="97">
      <c r="A97" s="23">
        <v>41364.0</v>
      </c>
      <c r="B97" s="24">
        <v>16.71402</v>
      </c>
      <c r="C97" s="24">
        <v>14.91869</v>
      </c>
      <c r="D97" s="24">
        <v>13.73626</v>
      </c>
      <c r="E97" s="24">
        <v>12.59446</v>
      </c>
      <c r="F97" s="24">
        <v>11.25366</v>
      </c>
      <c r="G97" s="24">
        <v>15.20681</v>
      </c>
      <c r="H97" s="24">
        <v>16.36393</v>
      </c>
      <c r="I97" s="24">
        <v>15.94642</v>
      </c>
      <c r="J97" s="24">
        <v>9.83478</v>
      </c>
      <c r="K97" s="24">
        <v>16.62787</v>
      </c>
    </row>
    <row r="98">
      <c r="A98" s="23">
        <v>41394.0</v>
      </c>
      <c r="B98" s="24">
        <v>17.54694</v>
      </c>
      <c r="C98" s="24">
        <v>14.93206</v>
      </c>
      <c r="D98" s="24">
        <v>15.27884</v>
      </c>
      <c r="E98" s="24">
        <v>14.49065</v>
      </c>
      <c r="F98" s="24">
        <v>9.59693</v>
      </c>
      <c r="G98" s="24">
        <v>17.36714</v>
      </c>
      <c r="H98" s="24">
        <v>15.82779</v>
      </c>
      <c r="I98" s="24">
        <v>16.7336</v>
      </c>
      <c r="J98" s="24">
        <v>9.87654</v>
      </c>
      <c r="K98" s="24">
        <v>16.85772</v>
      </c>
    </row>
    <row r="99">
      <c r="A99" s="23">
        <v>41425.0</v>
      </c>
      <c r="B99" s="24">
        <v>15.72327</v>
      </c>
      <c r="C99" s="24">
        <v>15.32567</v>
      </c>
      <c r="D99" s="24">
        <v>17.18508</v>
      </c>
      <c r="E99" s="24">
        <v>14.52433</v>
      </c>
      <c r="F99" s="24">
        <v>11.23091</v>
      </c>
      <c r="G99" s="24">
        <v>17.9501</v>
      </c>
      <c r="H99" s="24">
        <v>14.46969</v>
      </c>
      <c r="I99" s="24">
        <v>16.11344</v>
      </c>
      <c r="J99" s="24">
        <v>13.7457</v>
      </c>
      <c r="K99" s="24">
        <v>16.55081</v>
      </c>
    </row>
    <row r="100">
      <c r="A100" s="23">
        <v>41455.0</v>
      </c>
      <c r="B100" s="24">
        <v>16.31055</v>
      </c>
      <c r="C100" s="24">
        <v>14.88538</v>
      </c>
      <c r="D100" s="24">
        <v>16.49893</v>
      </c>
      <c r="E100" s="24">
        <v>14.20858</v>
      </c>
      <c r="F100" s="24">
        <v>11.35847</v>
      </c>
      <c r="G100" s="24">
        <v>17.40644</v>
      </c>
      <c r="H100" s="24">
        <v>14.63915</v>
      </c>
      <c r="I100" s="24">
        <v>15.1676</v>
      </c>
      <c r="J100" s="24">
        <v>13.75705</v>
      </c>
      <c r="K100" s="24">
        <v>16.36126</v>
      </c>
    </row>
    <row r="101">
      <c r="A101" s="23">
        <v>41486.0</v>
      </c>
      <c r="B101" s="24">
        <v>17.2503</v>
      </c>
      <c r="C101" s="24">
        <v>15.52072</v>
      </c>
      <c r="D101" s="24">
        <v>17.19099</v>
      </c>
      <c r="E101" s="24">
        <v>14.34514</v>
      </c>
      <c r="F101" s="24">
        <v>12.46106</v>
      </c>
      <c r="G101" s="24">
        <v>16.19433</v>
      </c>
      <c r="H101" s="24">
        <v>15.26252</v>
      </c>
      <c r="I101" s="24">
        <v>16.19433</v>
      </c>
      <c r="J101" s="24">
        <v>14.46341</v>
      </c>
      <c r="K101" s="24">
        <v>17.01548</v>
      </c>
    </row>
    <row r="102">
      <c r="A102" s="23">
        <v>41517.0</v>
      </c>
      <c r="B102" s="24">
        <v>18.98975</v>
      </c>
      <c r="C102" s="24">
        <v>15.40832</v>
      </c>
      <c r="D102" s="24">
        <v>17.0068</v>
      </c>
      <c r="E102" s="24">
        <v>14.05086</v>
      </c>
      <c r="F102" s="24">
        <v>22.96211</v>
      </c>
      <c r="G102" s="24">
        <v>15.04438</v>
      </c>
      <c r="H102" s="24">
        <v>14.31844</v>
      </c>
      <c r="I102" s="24">
        <v>14.42169</v>
      </c>
      <c r="J102" s="24">
        <v>14.40507</v>
      </c>
      <c r="K102" s="24">
        <v>16.59476</v>
      </c>
    </row>
    <row r="103">
      <c r="A103" s="23">
        <v>41547.0</v>
      </c>
      <c r="B103" s="24">
        <v>17.37619</v>
      </c>
      <c r="C103" s="24">
        <v>14.96334</v>
      </c>
      <c r="D103" s="24">
        <v>17.68034</v>
      </c>
      <c r="E103" s="24">
        <v>14.7232</v>
      </c>
      <c r="F103" s="24">
        <v>18.07664</v>
      </c>
      <c r="G103" s="24">
        <v>14.4655</v>
      </c>
      <c r="H103" s="24">
        <v>15.53277</v>
      </c>
      <c r="I103" s="24">
        <v>14.73622</v>
      </c>
      <c r="J103" s="24">
        <v>14.97006</v>
      </c>
      <c r="K103" s="24">
        <v>17.02128</v>
      </c>
    </row>
    <row r="104">
      <c r="A104" s="23">
        <v>41578.0</v>
      </c>
      <c r="B104" s="24">
        <v>17.79676</v>
      </c>
      <c r="C104" s="24">
        <v>15.64945</v>
      </c>
      <c r="D104" s="24">
        <v>17.06485</v>
      </c>
      <c r="E104" s="24">
        <v>13.83317</v>
      </c>
      <c r="F104" s="24">
        <v>19.79806</v>
      </c>
      <c r="G104" s="24">
        <v>15.08523</v>
      </c>
      <c r="H104" s="24">
        <v>16.2285</v>
      </c>
      <c r="I104" s="24">
        <v>16.23377</v>
      </c>
      <c r="J104" s="24">
        <v>8.31324</v>
      </c>
      <c r="K104" s="24">
        <v>17.15854</v>
      </c>
    </row>
    <row r="105">
      <c r="A105" s="23">
        <v>41608.0</v>
      </c>
      <c r="B105" s="24">
        <v>17.34906</v>
      </c>
      <c r="C105" s="24">
        <v>16.47175</v>
      </c>
      <c r="D105" s="24">
        <v>17.39433</v>
      </c>
      <c r="E105" s="24">
        <v>15.14693</v>
      </c>
      <c r="F105" s="24">
        <v>16.32387</v>
      </c>
      <c r="G105" s="24">
        <v>15.11259</v>
      </c>
      <c r="H105" s="24">
        <v>16.99235</v>
      </c>
      <c r="I105" s="24">
        <v>16.80955</v>
      </c>
      <c r="J105" s="24">
        <v>13.44267</v>
      </c>
      <c r="K105" s="24">
        <v>17.78726</v>
      </c>
    </row>
    <row r="106">
      <c r="A106" s="23">
        <v>41639.0</v>
      </c>
      <c r="B106" s="24">
        <v>17.34906</v>
      </c>
      <c r="C106" s="24">
        <v>16.61406</v>
      </c>
      <c r="D106" s="24">
        <v>17.57469</v>
      </c>
      <c r="E106" s="24">
        <v>15.4464</v>
      </c>
      <c r="F106" s="24">
        <v>16.54807</v>
      </c>
      <c r="G106" s="24">
        <v>15.01051</v>
      </c>
      <c r="H106" s="24">
        <v>17.47335</v>
      </c>
      <c r="I106" s="24">
        <v>17.77146</v>
      </c>
      <c r="J106" s="24">
        <v>13.67054</v>
      </c>
      <c r="K106" s="24">
        <v>18.43998</v>
      </c>
    </row>
    <row r="107">
      <c r="A107" s="23">
        <v>41670.0</v>
      </c>
      <c r="B107" s="24">
        <v>18.01153</v>
      </c>
      <c r="C107" s="24">
        <v>16.30258</v>
      </c>
      <c r="D107" s="24">
        <v>17.0765</v>
      </c>
      <c r="E107" s="24">
        <v>15.60306</v>
      </c>
      <c r="F107" s="24">
        <v>16.72241</v>
      </c>
      <c r="G107" s="24">
        <v>15.03081</v>
      </c>
      <c r="H107" s="24">
        <v>15.99488</v>
      </c>
      <c r="I107" s="24">
        <v>17.53771</v>
      </c>
      <c r="J107" s="24">
        <v>13.08044</v>
      </c>
      <c r="K107" s="24">
        <v>17.75568</v>
      </c>
    </row>
    <row r="108">
      <c r="A108" s="23">
        <v>41698.0</v>
      </c>
      <c r="B108" s="24">
        <v>18.27819</v>
      </c>
      <c r="C108" s="24">
        <v>16.6417</v>
      </c>
      <c r="D108" s="24">
        <v>18.19174</v>
      </c>
      <c r="E108" s="24">
        <v>16.35858</v>
      </c>
      <c r="F108" s="24">
        <v>21.75332</v>
      </c>
      <c r="G108" s="24">
        <v>14.08054</v>
      </c>
      <c r="H108" s="24">
        <v>16.99524</v>
      </c>
      <c r="I108" s="24">
        <v>18.67065</v>
      </c>
      <c r="J108" s="24">
        <v>13.23276</v>
      </c>
      <c r="K108" s="24">
        <v>18.02451</v>
      </c>
    </row>
    <row r="109">
      <c r="A109" s="23">
        <v>41729.0</v>
      </c>
      <c r="B109" s="24">
        <v>17.9051</v>
      </c>
      <c r="C109" s="24">
        <v>16.75884</v>
      </c>
      <c r="D109" s="24">
        <v>17.95655</v>
      </c>
      <c r="E109" s="24">
        <v>16.49077</v>
      </c>
      <c r="F109" s="24">
        <v>21.61228</v>
      </c>
      <c r="G109" s="24">
        <v>13.84083</v>
      </c>
      <c r="H109" s="24">
        <v>15.8705</v>
      </c>
      <c r="I109" s="24">
        <v>18.57355</v>
      </c>
      <c r="J109" s="24">
        <v>13.37793</v>
      </c>
      <c r="K109" s="24">
        <v>18.1061</v>
      </c>
    </row>
    <row r="110">
      <c r="A110" s="23">
        <v>41759.0</v>
      </c>
      <c r="B110" s="24">
        <v>17.60873</v>
      </c>
      <c r="C110" s="24">
        <v>17.1969</v>
      </c>
      <c r="D110" s="24">
        <v>18.34189</v>
      </c>
      <c r="E110" s="24">
        <v>16.5755</v>
      </c>
      <c r="F110" s="24">
        <v>19.604</v>
      </c>
      <c r="G110" s="24">
        <v>13.48254</v>
      </c>
      <c r="H110" s="24">
        <v>16.28399</v>
      </c>
      <c r="I110" s="24">
        <v>18.66368</v>
      </c>
      <c r="J110" s="24">
        <v>14.00364</v>
      </c>
      <c r="K110" s="24">
        <v>18.15541</v>
      </c>
    </row>
    <row r="111">
      <c r="A111" s="23">
        <v>41790.0</v>
      </c>
      <c r="B111" s="24">
        <v>16.65834</v>
      </c>
      <c r="C111" s="24">
        <v>16.82369</v>
      </c>
      <c r="D111" s="24">
        <v>17.6398</v>
      </c>
      <c r="E111" s="24">
        <v>16.90331</v>
      </c>
      <c r="F111" s="24">
        <v>15.01051</v>
      </c>
      <c r="G111" s="24">
        <v>13.76084</v>
      </c>
      <c r="H111" s="24">
        <v>22.51745</v>
      </c>
      <c r="I111" s="24">
        <v>18.06032</v>
      </c>
      <c r="J111" s="24">
        <v>15.59576</v>
      </c>
      <c r="K111" s="24">
        <v>18.52195</v>
      </c>
    </row>
    <row r="112">
      <c r="A112" s="23">
        <v>41820.0</v>
      </c>
      <c r="B112" s="24">
        <v>16.34521</v>
      </c>
      <c r="C112" s="24">
        <v>17.47335</v>
      </c>
      <c r="D112" s="24">
        <v>17.3581</v>
      </c>
      <c r="E112" s="24">
        <v>16.88619</v>
      </c>
      <c r="F112" s="24">
        <v>14.92983</v>
      </c>
      <c r="G112" s="24">
        <v>13.8754</v>
      </c>
      <c r="H112" s="24">
        <v>22.81022</v>
      </c>
      <c r="I112" s="24">
        <v>18.37897</v>
      </c>
      <c r="J112" s="24">
        <v>16.9262</v>
      </c>
      <c r="K112" s="24">
        <v>18.8537</v>
      </c>
    </row>
    <row r="113">
      <c r="A113" s="23">
        <v>41851.0</v>
      </c>
      <c r="B113" s="24">
        <v>17.00391</v>
      </c>
      <c r="C113" s="24">
        <v>18.00828</v>
      </c>
      <c r="D113" s="24">
        <v>16.66111</v>
      </c>
      <c r="E113" s="24">
        <v>15.81778</v>
      </c>
      <c r="F113" s="24">
        <v>14.3472</v>
      </c>
      <c r="G113" s="24">
        <v>15.1699</v>
      </c>
      <c r="H113" s="24">
        <v>22.21729</v>
      </c>
      <c r="I113" s="24">
        <v>17.89549</v>
      </c>
      <c r="J113" s="24">
        <v>16.44466</v>
      </c>
      <c r="K113" s="24">
        <v>18.42299</v>
      </c>
    </row>
    <row r="114">
      <c r="A114" s="23">
        <v>41882.0</v>
      </c>
      <c r="B114" s="24">
        <v>16.69449</v>
      </c>
      <c r="C114" s="24">
        <v>17.2295</v>
      </c>
      <c r="D114" s="24">
        <v>17.12036</v>
      </c>
      <c r="E114" s="24">
        <v>15.3657</v>
      </c>
      <c r="F114" s="24">
        <v>14.22273</v>
      </c>
      <c r="G114" s="24">
        <v>15.15152</v>
      </c>
      <c r="H114" s="24">
        <v>21.83406</v>
      </c>
      <c r="I114" s="24">
        <v>17.64291</v>
      </c>
      <c r="J114" s="24">
        <v>15.9185</v>
      </c>
      <c r="K114" s="24">
        <v>18.95735</v>
      </c>
    </row>
    <row r="115">
      <c r="A115" s="23">
        <v>41912.0</v>
      </c>
      <c r="B115" s="24">
        <v>15.22533</v>
      </c>
      <c r="C115" s="24">
        <v>16.57001</v>
      </c>
      <c r="D115" s="24">
        <v>17.24435</v>
      </c>
      <c r="E115" s="24">
        <v>15.19064</v>
      </c>
      <c r="F115" s="24">
        <v>12.35025</v>
      </c>
      <c r="G115" s="24">
        <v>15.86546</v>
      </c>
      <c r="H115" s="24">
        <v>22.48201</v>
      </c>
      <c r="I115" s="24">
        <v>17.72735</v>
      </c>
      <c r="J115" s="24">
        <v>15.21607</v>
      </c>
      <c r="K115" s="24">
        <v>18.67414</v>
      </c>
    </row>
    <row r="116">
      <c r="A116" s="23">
        <v>41943.0</v>
      </c>
      <c r="B116" s="24">
        <v>16.2206</v>
      </c>
      <c r="C116" s="24">
        <v>16.75884</v>
      </c>
      <c r="D116" s="24">
        <v>16.68892</v>
      </c>
      <c r="E116" s="24">
        <v>14.78197</v>
      </c>
      <c r="F116" s="24">
        <v>11.63196</v>
      </c>
      <c r="G116" s="24">
        <v>15.94896</v>
      </c>
      <c r="H116" s="24">
        <v>23.2342</v>
      </c>
      <c r="I116" s="24">
        <v>17.14678</v>
      </c>
      <c r="J116" s="24">
        <v>14.13827</v>
      </c>
      <c r="K116" s="24">
        <v>18.86081</v>
      </c>
    </row>
    <row r="117">
      <c r="A117" s="23">
        <v>41973.0</v>
      </c>
      <c r="B117" s="24">
        <v>14.94098</v>
      </c>
      <c r="C117" s="24">
        <v>16.20483</v>
      </c>
      <c r="D117" s="24">
        <v>17.03868</v>
      </c>
      <c r="E117" s="24">
        <v>15.93372</v>
      </c>
      <c r="F117" s="24">
        <v>14.12629</v>
      </c>
      <c r="G117" s="24">
        <v>16.35858</v>
      </c>
      <c r="H117" s="24">
        <v>19.56182</v>
      </c>
      <c r="I117" s="24">
        <v>17.63668</v>
      </c>
      <c r="J117" s="24">
        <v>15.92864</v>
      </c>
      <c r="K117" s="24">
        <v>18.91432</v>
      </c>
    </row>
    <row r="118">
      <c r="A118" s="23">
        <v>42004.0</v>
      </c>
      <c r="B118" s="24">
        <v>15.41307</v>
      </c>
      <c r="C118" s="24">
        <v>15.94388</v>
      </c>
      <c r="D118" s="24">
        <v>16.51528</v>
      </c>
      <c r="E118" s="24">
        <v>15.86043</v>
      </c>
      <c r="F118" s="24">
        <v>13.72495</v>
      </c>
      <c r="G118" s="24">
        <v>16.13684</v>
      </c>
      <c r="H118" s="24">
        <v>19.61938</v>
      </c>
      <c r="I118" s="24">
        <v>16.87479</v>
      </c>
      <c r="J118" s="24">
        <v>17.12915</v>
      </c>
      <c r="K118" s="24">
        <v>18.83239</v>
      </c>
    </row>
    <row r="119">
      <c r="A119" s="23">
        <v>42035.0</v>
      </c>
      <c r="B119" s="24">
        <v>15.85289</v>
      </c>
      <c r="C119" s="24">
        <v>15.56663</v>
      </c>
      <c r="D119" s="24">
        <v>17.74308</v>
      </c>
      <c r="E119" s="24">
        <v>17.14678</v>
      </c>
      <c r="F119" s="24">
        <v>14.73622</v>
      </c>
      <c r="G119" s="24">
        <v>15.5642</v>
      </c>
      <c r="H119" s="24">
        <v>21.22241</v>
      </c>
      <c r="I119" s="24">
        <v>16.78416</v>
      </c>
      <c r="J119" s="24">
        <v>17.50088</v>
      </c>
      <c r="K119" s="24">
        <v>17.93722</v>
      </c>
    </row>
    <row r="120">
      <c r="A120" s="23">
        <v>42063.0</v>
      </c>
      <c r="B120" s="24">
        <v>16.35858</v>
      </c>
      <c r="C120" s="24">
        <v>16.42036</v>
      </c>
      <c r="D120" s="24">
        <v>19.50839</v>
      </c>
      <c r="E120" s="24">
        <v>18.39588</v>
      </c>
      <c r="F120" s="24">
        <v>15.80528</v>
      </c>
      <c r="G120" s="24">
        <v>16.97505</v>
      </c>
      <c r="H120" s="24">
        <v>22.99379</v>
      </c>
      <c r="I120" s="24">
        <v>17.8763</v>
      </c>
      <c r="J120" s="24">
        <v>18.32509</v>
      </c>
      <c r="K120" s="24">
        <v>19.61554</v>
      </c>
    </row>
    <row r="121">
      <c r="A121" s="23">
        <v>42094.0</v>
      </c>
      <c r="B121" s="24">
        <v>16.2681</v>
      </c>
      <c r="C121" s="24">
        <v>15.75796</v>
      </c>
      <c r="D121" s="24">
        <v>21.89142</v>
      </c>
      <c r="E121" s="24">
        <v>19.39864</v>
      </c>
      <c r="F121" s="24">
        <v>20.42901</v>
      </c>
      <c r="G121" s="24">
        <v>16.43926</v>
      </c>
      <c r="H121" s="24">
        <v>28.34467</v>
      </c>
      <c r="I121" s="24">
        <v>19.96805</v>
      </c>
      <c r="J121" s="24">
        <v>18.85014</v>
      </c>
      <c r="K121" s="24">
        <v>19.24187</v>
      </c>
    </row>
    <row r="122">
      <c r="A122" s="23">
        <v>42124.0</v>
      </c>
      <c r="B122" s="24">
        <v>16.68613</v>
      </c>
      <c r="C122" s="24">
        <v>16.13163</v>
      </c>
      <c r="D122" s="24">
        <v>21.73913</v>
      </c>
      <c r="E122" s="24">
        <v>18.56321</v>
      </c>
      <c r="F122" s="24">
        <v>25.32287</v>
      </c>
      <c r="G122" s="24">
        <v>17.42464</v>
      </c>
      <c r="H122" s="24">
        <v>27.28513</v>
      </c>
      <c r="I122" s="24">
        <v>18.38573</v>
      </c>
      <c r="J122" s="24">
        <v>19.71998</v>
      </c>
      <c r="K122" s="24">
        <v>19.23447</v>
      </c>
    </row>
    <row r="123">
      <c r="A123" s="23">
        <v>42155.0</v>
      </c>
      <c r="B123" s="24">
        <v>16.20483</v>
      </c>
      <c r="C123" s="24">
        <v>16.8152</v>
      </c>
      <c r="D123" s="24">
        <v>22.31645</v>
      </c>
      <c r="E123" s="24">
        <v>18.3621</v>
      </c>
      <c r="F123" s="24">
        <v>25.18257</v>
      </c>
      <c r="G123" s="24">
        <v>18.34189</v>
      </c>
      <c r="H123" s="24">
        <v>27.95639</v>
      </c>
      <c r="I123" s="24">
        <v>17.83485</v>
      </c>
      <c r="J123" s="24">
        <v>17.92115</v>
      </c>
      <c r="K123" s="24">
        <v>19.49698</v>
      </c>
    </row>
    <row r="124">
      <c r="A124" s="23">
        <v>42185.0</v>
      </c>
      <c r="B124" s="24">
        <v>15.32097</v>
      </c>
      <c r="C124" s="24">
        <v>16.36126</v>
      </c>
      <c r="D124" s="24">
        <v>21.30379</v>
      </c>
      <c r="E124" s="24">
        <v>16.75603</v>
      </c>
      <c r="F124" s="24">
        <v>24.39024</v>
      </c>
      <c r="G124" s="24">
        <v>17.4703</v>
      </c>
      <c r="H124" s="24">
        <v>26.92515</v>
      </c>
      <c r="I124" s="24">
        <v>17.12036</v>
      </c>
      <c r="J124" s="24">
        <v>15.60062</v>
      </c>
      <c r="K124" s="24">
        <v>19.12777</v>
      </c>
    </row>
    <row r="125">
      <c r="A125" s="23">
        <v>42216.0</v>
      </c>
      <c r="B125" s="24">
        <v>16.06684</v>
      </c>
      <c r="C125" s="24">
        <v>16.60854</v>
      </c>
      <c r="D125" s="24">
        <v>22.25189</v>
      </c>
      <c r="E125" s="24">
        <v>17.16149</v>
      </c>
      <c r="F125" s="24">
        <v>25.4065</v>
      </c>
      <c r="G125" s="24">
        <v>17.0068</v>
      </c>
      <c r="H125" s="24">
        <v>28.6944</v>
      </c>
      <c r="I125" s="24">
        <v>17.69912</v>
      </c>
      <c r="J125" s="24">
        <v>16.26281</v>
      </c>
      <c r="K125" s="24">
        <v>19.33862</v>
      </c>
    </row>
    <row r="126">
      <c r="A126" s="23">
        <v>42247.0</v>
      </c>
      <c r="B126" s="24">
        <v>14.0746</v>
      </c>
      <c r="C126" s="24">
        <v>16.36126</v>
      </c>
      <c r="D126" s="24">
        <v>18.65324</v>
      </c>
      <c r="E126" s="24">
        <v>15.58603</v>
      </c>
      <c r="F126" s="24">
        <v>21.47766</v>
      </c>
      <c r="G126" s="24">
        <v>14.85443</v>
      </c>
      <c r="H126" s="24">
        <v>25.65418</v>
      </c>
      <c r="I126" s="24">
        <v>15.93118</v>
      </c>
      <c r="J126" s="24">
        <v>15.68381</v>
      </c>
      <c r="K126" s="24">
        <v>18.50139</v>
      </c>
    </row>
    <row r="127">
      <c r="A127" s="23">
        <v>42277.0</v>
      </c>
      <c r="B127" s="24">
        <v>14.828</v>
      </c>
      <c r="C127" s="24">
        <v>15.83531</v>
      </c>
      <c r="D127" s="24">
        <v>18.29157</v>
      </c>
      <c r="E127" s="24">
        <v>14.61561</v>
      </c>
      <c r="F127" s="24">
        <v>20.60581</v>
      </c>
      <c r="G127" s="24">
        <v>13.53913</v>
      </c>
      <c r="H127" s="24">
        <v>24.72188</v>
      </c>
      <c r="I127" s="24">
        <v>14.74057</v>
      </c>
      <c r="J127" s="24">
        <v>15.55936</v>
      </c>
      <c r="K127" s="24">
        <v>18.08645</v>
      </c>
    </row>
    <row r="128">
      <c r="A128" s="23">
        <v>42308.0</v>
      </c>
      <c r="B128" s="24">
        <v>15.4107</v>
      </c>
      <c r="C128" s="24">
        <v>16.19958</v>
      </c>
      <c r="D128" s="24">
        <v>20.17349</v>
      </c>
      <c r="E128" s="24">
        <v>16.7336</v>
      </c>
      <c r="F128" s="24">
        <v>21.85792</v>
      </c>
      <c r="G128" s="24">
        <v>15.10802</v>
      </c>
      <c r="H128" s="24">
        <v>26.44104</v>
      </c>
      <c r="I128" s="24">
        <v>15.34684</v>
      </c>
      <c r="J128" s="24">
        <v>16.37465</v>
      </c>
      <c r="K128" s="24">
        <v>19.50458</v>
      </c>
    </row>
    <row r="129">
      <c r="A129" s="23">
        <v>42338.0</v>
      </c>
      <c r="B129" s="24">
        <v>15.09434</v>
      </c>
      <c r="C129" s="24">
        <v>16.07976</v>
      </c>
      <c r="D129" s="24">
        <v>20.69536</v>
      </c>
      <c r="E129" s="24">
        <v>17.43071</v>
      </c>
      <c r="F129" s="24">
        <v>22.35136</v>
      </c>
      <c r="G129" s="24">
        <v>15.66416</v>
      </c>
      <c r="H129" s="24">
        <v>26.10285</v>
      </c>
      <c r="I129" s="24">
        <v>16.91475</v>
      </c>
      <c r="J129" s="24">
        <v>10.98418</v>
      </c>
      <c r="K129" s="24">
        <v>19.5427</v>
      </c>
    </row>
    <row r="130">
      <c r="A130" s="23">
        <v>42369.0</v>
      </c>
      <c r="B130" s="24">
        <v>15.6568</v>
      </c>
      <c r="C130" s="24">
        <v>15.47509</v>
      </c>
      <c r="D130" s="24">
        <v>19.8059</v>
      </c>
      <c r="E130" s="24">
        <v>16.30523</v>
      </c>
      <c r="F130" s="24">
        <v>21.22241</v>
      </c>
      <c r="G130" s="24">
        <v>15.15611</v>
      </c>
      <c r="H130" s="24">
        <v>24.58815</v>
      </c>
      <c r="I130" s="24">
        <v>15.27884</v>
      </c>
      <c r="J130" s="24">
        <v>10.90394</v>
      </c>
      <c r="K130" s="24">
        <v>19.21599</v>
      </c>
    </row>
    <row r="131">
      <c r="A131" s="23">
        <v>42400.0</v>
      </c>
      <c r="B131" s="24">
        <v>14.69076</v>
      </c>
      <c r="C131" s="24">
        <v>15.1722</v>
      </c>
      <c r="D131" s="24">
        <v>18.80406</v>
      </c>
      <c r="E131" s="24">
        <v>15.0263</v>
      </c>
      <c r="F131" s="24">
        <v>18.33181</v>
      </c>
      <c r="G131" s="24">
        <v>13.99776</v>
      </c>
      <c r="H131" s="24">
        <v>23.72479</v>
      </c>
      <c r="I131" s="24">
        <v>14.2633</v>
      </c>
      <c r="J131" s="24">
        <v>17.21763</v>
      </c>
      <c r="K131" s="24">
        <v>18.28154</v>
      </c>
    </row>
    <row r="132">
      <c r="A132" s="23">
        <v>42429.0</v>
      </c>
      <c r="B132" s="24">
        <v>14.1223</v>
      </c>
      <c r="C132" s="24">
        <v>14.76887</v>
      </c>
      <c r="D132" s="24">
        <v>18.2083</v>
      </c>
      <c r="E132" s="24">
        <v>14.50747</v>
      </c>
      <c r="F132" s="24">
        <v>17.43375</v>
      </c>
      <c r="G132" s="24">
        <v>12.67748</v>
      </c>
      <c r="H132" s="24">
        <v>20.28398</v>
      </c>
      <c r="I132" s="24">
        <v>14.86768</v>
      </c>
      <c r="J132" s="24">
        <v>18.07011</v>
      </c>
      <c r="K132" s="24">
        <v>18.01153</v>
      </c>
    </row>
    <row r="133">
      <c r="A133" s="23">
        <v>42460.0</v>
      </c>
      <c r="B133" s="24">
        <v>14.6263</v>
      </c>
      <c r="C133" s="24">
        <v>15.36098</v>
      </c>
      <c r="D133" s="24">
        <v>17.33102</v>
      </c>
      <c r="E133" s="24">
        <v>14.93429</v>
      </c>
      <c r="F133" s="24">
        <v>18.7864</v>
      </c>
      <c r="G133" s="24">
        <v>13.06165</v>
      </c>
      <c r="H133" s="24">
        <v>17.84758</v>
      </c>
      <c r="I133" s="24">
        <v>14.94992</v>
      </c>
      <c r="J133" s="24">
        <v>18.17191</v>
      </c>
      <c r="K133" s="24">
        <v>19.39112</v>
      </c>
    </row>
    <row r="134">
      <c r="A134" s="23">
        <v>42490.0</v>
      </c>
      <c r="B134" s="24">
        <v>15.0989</v>
      </c>
      <c r="C134" s="24">
        <v>15.38935</v>
      </c>
      <c r="D134" s="24">
        <v>17.32202</v>
      </c>
      <c r="E134" s="24">
        <v>15.05117</v>
      </c>
      <c r="F134" s="24">
        <v>15.7679</v>
      </c>
      <c r="G134" s="24">
        <v>13.07873</v>
      </c>
      <c r="H134" s="24">
        <v>17.21467</v>
      </c>
      <c r="I134" s="24">
        <v>16.91475</v>
      </c>
      <c r="J134" s="24">
        <v>19.86887</v>
      </c>
      <c r="K134" s="24">
        <v>19.14242</v>
      </c>
    </row>
    <row r="135">
      <c r="A135" s="23">
        <v>42521.0</v>
      </c>
      <c r="B135" s="24">
        <v>15.80028</v>
      </c>
      <c r="C135" s="24">
        <v>16.04879</v>
      </c>
      <c r="D135" s="24">
        <v>17.507</v>
      </c>
      <c r="E135" s="24">
        <v>14.94322</v>
      </c>
      <c r="F135" s="24">
        <v>16.16554</v>
      </c>
      <c r="G135" s="24">
        <v>13.48982</v>
      </c>
      <c r="H135" s="24">
        <v>18.0018</v>
      </c>
      <c r="I135" s="24">
        <v>16.2022</v>
      </c>
      <c r="J135" s="24">
        <v>19.30875</v>
      </c>
      <c r="K135" s="24">
        <v>19.82161</v>
      </c>
    </row>
    <row r="136">
      <c r="A136" s="23">
        <v>42551.0</v>
      </c>
      <c r="B136" s="24">
        <v>15.32332</v>
      </c>
      <c r="C136" s="24">
        <v>15.84786</v>
      </c>
      <c r="D136" s="24">
        <v>16.53986</v>
      </c>
      <c r="E136" s="24">
        <v>14.3082</v>
      </c>
      <c r="F136" s="24">
        <v>14.29388</v>
      </c>
      <c r="G136" s="24">
        <v>12.48284</v>
      </c>
      <c r="H136" s="24">
        <v>16.33186</v>
      </c>
      <c r="I136" s="24">
        <v>14.03115</v>
      </c>
      <c r="J136" s="24">
        <v>20.07629</v>
      </c>
      <c r="K136" s="24">
        <v>19.76675</v>
      </c>
    </row>
    <row r="137">
      <c r="A137" s="23">
        <v>42582.0</v>
      </c>
      <c r="B137" s="24">
        <v>16.01025</v>
      </c>
      <c r="C137" s="24">
        <v>16.46362</v>
      </c>
      <c r="D137" s="24">
        <v>17.0097</v>
      </c>
      <c r="E137" s="24">
        <v>15.13088</v>
      </c>
      <c r="F137" s="24">
        <v>14.80604</v>
      </c>
      <c r="G137" s="24">
        <v>13.41382</v>
      </c>
      <c r="H137" s="24">
        <v>17.47641</v>
      </c>
      <c r="I137" s="24">
        <v>14.69076</v>
      </c>
      <c r="J137" s="24">
        <v>19.51981</v>
      </c>
      <c r="K137" s="24">
        <v>20.39568</v>
      </c>
    </row>
    <row r="138">
      <c r="A138" s="23">
        <v>42613.0</v>
      </c>
      <c r="B138" s="24">
        <v>16.05394</v>
      </c>
      <c r="C138" s="24">
        <v>16.65002</v>
      </c>
      <c r="D138" s="24">
        <v>17.15266</v>
      </c>
      <c r="E138" s="24">
        <v>15.54485</v>
      </c>
      <c r="F138" s="24">
        <v>14.69292</v>
      </c>
      <c r="G138" s="24">
        <v>14.44669</v>
      </c>
      <c r="H138" s="24">
        <v>18.77229</v>
      </c>
      <c r="I138" s="24">
        <v>14.89647</v>
      </c>
      <c r="J138" s="24">
        <v>21.21341</v>
      </c>
      <c r="K138" s="24">
        <v>20.17756</v>
      </c>
    </row>
    <row r="139">
      <c r="A139" s="23">
        <v>42643.0</v>
      </c>
      <c r="B139" s="24">
        <v>15.48707</v>
      </c>
      <c r="C139" s="24">
        <v>16.71123</v>
      </c>
      <c r="D139" s="24">
        <v>17.09694</v>
      </c>
      <c r="E139" s="24">
        <v>15.55694</v>
      </c>
      <c r="F139" s="24">
        <v>14.05679</v>
      </c>
      <c r="G139" s="24">
        <v>14.19044</v>
      </c>
      <c r="H139" s="24">
        <v>18.83949</v>
      </c>
      <c r="I139" s="24">
        <v>16.8039</v>
      </c>
      <c r="J139" s="24">
        <v>21.0837</v>
      </c>
      <c r="K139" s="24">
        <v>20.01601</v>
      </c>
    </row>
    <row r="140">
      <c r="A140" s="23">
        <v>42674.0</v>
      </c>
      <c r="B140" s="24">
        <v>15.14005</v>
      </c>
      <c r="C140" s="24">
        <v>16.8039</v>
      </c>
      <c r="D140" s="24">
        <v>17.19986</v>
      </c>
      <c r="E140" s="24">
        <v>15.74307</v>
      </c>
      <c r="F140" s="24">
        <v>14.65201</v>
      </c>
      <c r="G140" s="24">
        <v>14.97903</v>
      </c>
      <c r="H140" s="24">
        <v>19.07669</v>
      </c>
      <c r="I140" s="24">
        <v>16.61958</v>
      </c>
      <c r="J140" s="24">
        <v>12.85182</v>
      </c>
      <c r="K140" s="24">
        <v>19.64637</v>
      </c>
    </row>
    <row r="141">
      <c r="A141" s="23">
        <v>42704.0</v>
      </c>
      <c r="B141" s="24">
        <v>16.23113</v>
      </c>
      <c r="C141" s="24">
        <v>16.84636</v>
      </c>
      <c r="D141" s="24">
        <v>17.59634</v>
      </c>
      <c r="E141" s="24">
        <v>15.58603</v>
      </c>
      <c r="F141" s="24">
        <v>12.86174</v>
      </c>
      <c r="G141" s="24">
        <v>15.83531</v>
      </c>
      <c r="H141" s="24">
        <v>18.22822</v>
      </c>
      <c r="I141" s="24">
        <v>15.92864</v>
      </c>
      <c r="J141" s="24">
        <v>14.7776</v>
      </c>
      <c r="K141" s="24">
        <v>20.16942</v>
      </c>
    </row>
    <row r="142">
      <c r="A142" s="23">
        <v>42735.0</v>
      </c>
      <c r="B142" s="24">
        <v>17.0097</v>
      </c>
      <c r="C142" s="24">
        <v>17.04449</v>
      </c>
      <c r="D142" s="24">
        <v>18.71608</v>
      </c>
      <c r="E142" s="24">
        <v>16.61682</v>
      </c>
      <c r="F142" s="24">
        <v>14.72754</v>
      </c>
      <c r="G142" s="24">
        <v>16.32387</v>
      </c>
      <c r="H142" s="24">
        <v>18.96813</v>
      </c>
      <c r="I142" s="24">
        <v>15.95405</v>
      </c>
      <c r="J142" s="24">
        <v>15.58118</v>
      </c>
      <c r="K142" s="24">
        <v>20.63132</v>
      </c>
    </row>
    <row r="143">
      <c r="A143" s="23">
        <v>42766.0</v>
      </c>
      <c r="B143" s="24">
        <v>16.84352</v>
      </c>
      <c r="C143" s="24">
        <v>17.30403</v>
      </c>
      <c r="D143" s="24">
        <v>18.4196</v>
      </c>
      <c r="E143" s="24">
        <v>16.39613</v>
      </c>
      <c r="F143" s="24">
        <v>14.18641</v>
      </c>
      <c r="G143" s="24">
        <v>16.17861</v>
      </c>
      <c r="H143" s="24">
        <v>18.8537</v>
      </c>
      <c r="I143" s="24">
        <v>15.84786</v>
      </c>
      <c r="J143" s="24">
        <v>15.43448</v>
      </c>
      <c r="K143" s="24">
        <v>20.9468</v>
      </c>
    </row>
    <row r="144">
      <c r="A144" s="23">
        <v>42794.0</v>
      </c>
      <c r="B144" s="24">
        <v>17.95332</v>
      </c>
      <c r="C144" s="24">
        <v>17.4642</v>
      </c>
      <c r="D144" s="24">
        <v>18.14224</v>
      </c>
      <c r="E144" s="24">
        <v>16.76446</v>
      </c>
      <c r="F144" s="24">
        <v>13.75327</v>
      </c>
      <c r="G144" s="24">
        <v>15.46551</v>
      </c>
      <c r="H144" s="24">
        <v>19.08033</v>
      </c>
      <c r="I144" s="24">
        <v>16.65002</v>
      </c>
      <c r="J144" s="24">
        <v>26.96872</v>
      </c>
      <c r="K144" s="24">
        <v>21.28565</v>
      </c>
    </row>
    <row r="145">
      <c r="A145" s="23">
        <v>42825.0</v>
      </c>
      <c r="B145" s="24">
        <v>18.14882</v>
      </c>
      <c r="C145" s="24">
        <v>18.32173</v>
      </c>
      <c r="D145" s="24">
        <v>17.97268</v>
      </c>
      <c r="E145" s="24">
        <v>17.72107</v>
      </c>
      <c r="F145" s="24">
        <v>16.49893</v>
      </c>
      <c r="G145" s="24">
        <v>15.35627</v>
      </c>
      <c r="H145" s="24">
        <v>20.54654</v>
      </c>
      <c r="I145" s="24">
        <v>18.30496</v>
      </c>
      <c r="J145" s="24">
        <v>24.98126</v>
      </c>
      <c r="K145" s="24">
        <v>21.3858</v>
      </c>
    </row>
    <row r="146">
      <c r="A146" s="23">
        <v>42855.0</v>
      </c>
      <c r="B146" s="24">
        <v>18.64976</v>
      </c>
      <c r="C146" s="24">
        <v>18.12908</v>
      </c>
      <c r="D146" s="24">
        <v>18.7301</v>
      </c>
      <c r="E146" s="24">
        <v>17.01548</v>
      </c>
      <c r="F146" s="24">
        <v>16.89189</v>
      </c>
      <c r="G146" s="24">
        <v>15.54968</v>
      </c>
      <c r="H146" s="24">
        <v>20.51282</v>
      </c>
      <c r="I146" s="24">
        <v>17.59015</v>
      </c>
      <c r="J146" s="24">
        <v>12.88328</v>
      </c>
      <c r="K146" s="24">
        <v>21.36296</v>
      </c>
    </row>
    <row r="147">
      <c r="A147" s="23">
        <v>42886.0</v>
      </c>
      <c r="B147" s="24">
        <v>17.37921</v>
      </c>
      <c r="C147" s="24">
        <v>18.11922</v>
      </c>
      <c r="D147" s="24">
        <v>18.50824</v>
      </c>
      <c r="E147" s="24">
        <v>16.88334</v>
      </c>
      <c r="F147" s="24">
        <v>16.84352</v>
      </c>
      <c r="G147" s="24">
        <v>15.81778</v>
      </c>
      <c r="H147" s="24">
        <v>19.78239</v>
      </c>
      <c r="I147" s="24">
        <v>17.47641</v>
      </c>
      <c r="J147" s="24">
        <v>24.82005</v>
      </c>
      <c r="K147" s="24">
        <v>21.30379</v>
      </c>
    </row>
    <row r="148">
      <c r="A148" s="23">
        <v>42916.0</v>
      </c>
      <c r="B148" s="24">
        <v>17.09402</v>
      </c>
      <c r="C148" s="24">
        <v>18.02127</v>
      </c>
      <c r="D148" s="24">
        <v>17.92757</v>
      </c>
      <c r="E148" s="24">
        <v>16.40689</v>
      </c>
      <c r="F148" s="24">
        <v>18.63586</v>
      </c>
      <c r="G148" s="24">
        <v>15.31394</v>
      </c>
      <c r="H148" s="24">
        <v>19.43635</v>
      </c>
      <c r="I148" s="24">
        <v>16.86056</v>
      </c>
      <c r="J148" s="24">
        <v>24.14876</v>
      </c>
      <c r="K148" s="24">
        <v>21.48689</v>
      </c>
    </row>
    <row r="149">
      <c r="A149" s="23">
        <v>42947.0</v>
      </c>
      <c r="B149" s="24">
        <v>17.49781</v>
      </c>
      <c r="C149" s="24">
        <v>16.83785</v>
      </c>
      <c r="D149" s="24">
        <v>17.61494</v>
      </c>
      <c r="E149" s="24">
        <v>16.16292</v>
      </c>
      <c r="F149" s="24">
        <v>19.60016</v>
      </c>
      <c r="G149" s="24">
        <v>16.13684</v>
      </c>
      <c r="H149" s="24">
        <v>19.5733</v>
      </c>
      <c r="I149" s="24">
        <v>16.18909</v>
      </c>
      <c r="J149" s="24">
        <v>23.62391</v>
      </c>
      <c r="K149" s="24">
        <v>21.91541</v>
      </c>
    </row>
    <row r="150">
      <c r="A150" s="23">
        <v>42978.0</v>
      </c>
      <c r="B150" s="24">
        <v>16.19958</v>
      </c>
      <c r="C150" s="24">
        <v>16.48533</v>
      </c>
      <c r="D150" s="24">
        <v>18.45018</v>
      </c>
      <c r="E150" s="24">
        <v>15.14922</v>
      </c>
      <c r="F150" s="24">
        <v>15.64945</v>
      </c>
      <c r="G150" s="24">
        <v>15.15611</v>
      </c>
      <c r="H150" s="24">
        <v>19.88072</v>
      </c>
      <c r="I150" s="24">
        <v>15.75299</v>
      </c>
      <c r="J150" s="24">
        <v>22.83626</v>
      </c>
      <c r="K150" s="24">
        <v>21.55637</v>
      </c>
    </row>
    <row r="151">
      <c r="A151" s="23">
        <v>43008.0</v>
      </c>
      <c r="B151" s="24">
        <v>15.48707</v>
      </c>
      <c r="C151" s="24">
        <v>16.94628</v>
      </c>
      <c r="D151" s="24">
        <v>19.24557</v>
      </c>
      <c r="E151" s="24">
        <v>17.20578</v>
      </c>
      <c r="F151" s="24">
        <v>15.96934</v>
      </c>
      <c r="G151" s="24">
        <v>15.70598</v>
      </c>
      <c r="H151" s="24">
        <v>20.4876</v>
      </c>
      <c r="I151" s="24">
        <v>16.02307</v>
      </c>
      <c r="J151" s="24">
        <v>22.72211</v>
      </c>
      <c r="K151" s="24">
        <v>22.06045</v>
      </c>
    </row>
    <row r="152">
      <c r="A152" s="23">
        <v>43039.0</v>
      </c>
      <c r="B152" s="24">
        <v>15.85791</v>
      </c>
      <c r="C152" s="24">
        <v>17.07359</v>
      </c>
      <c r="D152" s="24">
        <v>19.64251</v>
      </c>
      <c r="E152" s="24">
        <v>16.65002</v>
      </c>
      <c r="F152" s="24">
        <v>15.08068</v>
      </c>
      <c r="G152" s="24">
        <v>16.48805</v>
      </c>
      <c r="H152" s="24">
        <v>20.83767</v>
      </c>
      <c r="I152" s="24">
        <v>16.36661</v>
      </c>
      <c r="J152" s="24">
        <v>21.39037</v>
      </c>
      <c r="K152" s="24">
        <v>22.3314</v>
      </c>
    </row>
    <row r="153">
      <c r="A153" s="23">
        <v>43069.0</v>
      </c>
      <c r="B153" s="24">
        <v>15.96169</v>
      </c>
      <c r="C153" s="24">
        <v>16.69728</v>
      </c>
      <c r="D153" s="24">
        <v>18.74414</v>
      </c>
      <c r="E153" s="24">
        <v>16.59751</v>
      </c>
      <c r="F153" s="24">
        <v>14.17836</v>
      </c>
      <c r="G153" s="24">
        <v>16.11344</v>
      </c>
      <c r="H153" s="24">
        <v>19.17178</v>
      </c>
      <c r="I153" s="24">
        <v>16.03849</v>
      </c>
      <c r="J153" s="24">
        <v>20.59732</v>
      </c>
      <c r="K153" s="24">
        <v>22.77386</v>
      </c>
    </row>
    <row r="154">
      <c r="A154" s="23">
        <v>43100.0</v>
      </c>
      <c r="B154" s="24">
        <v>16.05652</v>
      </c>
      <c r="C154" s="24">
        <v>16.78697</v>
      </c>
      <c r="D154" s="24">
        <v>18.46722</v>
      </c>
      <c r="E154" s="24">
        <v>16.60578</v>
      </c>
      <c r="F154" s="24">
        <v>14.67351</v>
      </c>
      <c r="G154" s="24">
        <v>16.40689</v>
      </c>
      <c r="H154" s="24">
        <v>17.82849</v>
      </c>
      <c r="I154" s="24">
        <v>15.55694</v>
      </c>
      <c r="J154" s="24">
        <v>21.57497</v>
      </c>
      <c r="K154" s="24">
        <v>22.65519</v>
      </c>
    </row>
    <row r="155">
      <c r="A155" s="23">
        <v>43131.0</v>
      </c>
      <c r="B155" s="24">
        <v>16.03078</v>
      </c>
      <c r="C155" s="24">
        <v>16.5865</v>
      </c>
      <c r="D155" s="24">
        <v>19.02226</v>
      </c>
      <c r="E155" s="24">
        <v>18.79346</v>
      </c>
      <c r="F155" s="24">
        <v>15.64945</v>
      </c>
      <c r="G155" s="24">
        <v>16.56452</v>
      </c>
      <c r="H155" s="24">
        <v>18.21162</v>
      </c>
      <c r="I155" s="24">
        <v>16.06426</v>
      </c>
      <c r="J155" s="24">
        <v>21.35383</v>
      </c>
      <c r="K155" s="24">
        <v>23.79819</v>
      </c>
    </row>
    <row r="156">
      <c r="A156" s="23">
        <v>43159.0</v>
      </c>
      <c r="B156" s="24">
        <v>16.0591</v>
      </c>
      <c r="C156" s="24">
        <v>15.66661</v>
      </c>
      <c r="D156" s="24">
        <v>17.4125</v>
      </c>
      <c r="E156" s="24">
        <v>15.51109</v>
      </c>
      <c r="F156" s="24">
        <v>14.81262</v>
      </c>
      <c r="G156" s="24">
        <v>14.59641</v>
      </c>
      <c r="H156" s="24">
        <v>17.64914</v>
      </c>
      <c r="I156" s="24">
        <v>14.81043</v>
      </c>
      <c r="J156" s="24">
        <v>19.56182</v>
      </c>
      <c r="K156" s="24">
        <v>21.74386</v>
      </c>
    </row>
    <row r="157">
      <c r="A157" s="23">
        <v>43190.0</v>
      </c>
      <c r="B157" s="24">
        <v>15.26718</v>
      </c>
      <c r="C157" s="24">
        <v>15.01727</v>
      </c>
      <c r="D157" s="24">
        <v>16.92047</v>
      </c>
      <c r="E157" s="24">
        <v>13.89468</v>
      </c>
      <c r="F157" s="24">
        <v>14.49065</v>
      </c>
      <c r="G157" s="24">
        <v>14.15629</v>
      </c>
      <c r="H157" s="24">
        <v>16.87194</v>
      </c>
      <c r="I157" s="24">
        <v>14.47807</v>
      </c>
      <c r="J157" s="24">
        <v>12.8041</v>
      </c>
      <c r="K157" s="24">
        <v>20.79867</v>
      </c>
    </row>
    <row r="158">
      <c r="A158" s="23">
        <v>43220.0</v>
      </c>
      <c r="B158" s="24">
        <v>15.84033</v>
      </c>
      <c r="C158" s="24">
        <v>15.48227</v>
      </c>
      <c r="D158" s="24">
        <v>17.18804</v>
      </c>
      <c r="E158" s="24">
        <v>14.2633</v>
      </c>
      <c r="F158" s="24">
        <v>12.18472</v>
      </c>
      <c r="G158" s="24">
        <v>14.59002</v>
      </c>
      <c r="H158" s="24">
        <v>16.60302</v>
      </c>
      <c r="I158" s="24">
        <v>15.39883</v>
      </c>
      <c r="J158" s="24">
        <v>13.37256</v>
      </c>
      <c r="K158" s="24">
        <v>20.74689</v>
      </c>
    </row>
    <row r="159">
      <c r="A159" s="23">
        <v>43251.0</v>
      </c>
      <c r="B159" s="24">
        <v>15.78781</v>
      </c>
      <c r="C159" s="24">
        <v>15.89067</v>
      </c>
      <c r="D159" s="24">
        <v>16.66667</v>
      </c>
      <c r="E159" s="24">
        <v>13.99384</v>
      </c>
      <c r="F159" s="24">
        <v>10.27538</v>
      </c>
      <c r="G159" s="24">
        <v>14.26127</v>
      </c>
      <c r="H159" s="24">
        <v>17.11743</v>
      </c>
      <c r="I159" s="24">
        <v>14.17434</v>
      </c>
      <c r="J159" s="24">
        <v>13.39944</v>
      </c>
      <c r="K159" s="24">
        <v>20.62706</v>
      </c>
    </row>
    <row r="160">
      <c r="A160" s="23">
        <v>43281.0</v>
      </c>
      <c r="B160" s="24">
        <v>16.39882</v>
      </c>
      <c r="C160" s="24">
        <v>16.10565</v>
      </c>
      <c r="D160" s="24">
        <v>16.49621</v>
      </c>
      <c r="E160" s="24">
        <v>13.74382</v>
      </c>
      <c r="F160" s="24">
        <v>11.54601</v>
      </c>
      <c r="G160" s="24">
        <v>14.43626</v>
      </c>
      <c r="H160" s="24">
        <v>17.1556</v>
      </c>
      <c r="I160" s="24">
        <v>14.4446</v>
      </c>
      <c r="J160" s="24">
        <v>13.17003</v>
      </c>
      <c r="K160" s="24">
        <v>20.54232</v>
      </c>
    </row>
    <row r="161">
      <c r="A161" s="23">
        <v>43312.0</v>
      </c>
      <c r="B161" s="24">
        <v>16.70844</v>
      </c>
      <c r="C161" s="24">
        <v>16.30789</v>
      </c>
      <c r="D161" s="24">
        <v>16.68335</v>
      </c>
      <c r="E161" s="24">
        <v>14.14827</v>
      </c>
      <c r="F161" s="24">
        <v>11.9346</v>
      </c>
      <c r="G161" s="24">
        <v>13.95479</v>
      </c>
      <c r="H161" s="24">
        <v>16.9549</v>
      </c>
      <c r="I161" s="24">
        <v>14.78415</v>
      </c>
      <c r="J161" s="24">
        <v>12.90822</v>
      </c>
      <c r="K161" s="24">
        <v>20.803</v>
      </c>
    </row>
    <row r="162">
      <c r="A162" s="23">
        <v>43343.0</v>
      </c>
      <c r="B162" s="24">
        <v>16.48805</v>
      </c>
      <c r="C162" s="24">
        <v>16.00256</v>
      </c>
      <c r="D162" s="24">
        <v>16.2681</v>
      </c>
      <c r="E162" s="24">
        <v>14.02721</v>
      </c>
      <c r="F162" s="24">
        <v>12.01779</v>
      </c>
      <c r="G162" s="24">
        <v>13.30849</v>
      </c>
      <c r="H162" s="24">
        <v>17.1409</v>
      </c>
      <c r="I162" s="24">
        <v>13.80643</v>
      </c>
      <c r="J162" s="24">
        <v>12.13151</v>
      </c>
      <c r="K162" s="24">
        <v>20.73398</v>
      </c>
    </row>
    <row r="163">
      <c r="A163" s="23">
        <v>43373.0</v>
      </c>
      <c r="B163" s="24">
        <v>15.84535</v>
      </c>
      <c r="C163" s="24">
        <v>15.76044</v>
      </c>
      <c r="D163" s="24">
        <v>16.93767</v>
      </c>
      <c r="E163" s="24">
        <v>13.77221</v>
      </c>
      <c r="F163" s="24">
        <v>12.27747</v>
      </c>
      <c r="G163" s="24">
        <v>14.10039</v>
      </c>
      <c r="H163" s="24">
        <v>16.41767</v>
      </c>
      <c r="I163" s="24">
        <v>13.79691</v>
      </c>
      <c r="J163" s="24">
        <v>12.33654</v>
      </c>
      <c r="K163" s="24">
        <v>20.9468</v>
      </c>
    </row>
    <row r="164">
      <c r="A164" s="23">
        <v>43404.0</v>
      </c>
      <c r="B164" s="24">
        <v>14.97006</v>
      </c>
      <c r="C164" s="24">
        <v>14.57301</v>
      </c>
      <c r="D164" s="24">
        <v>15.52554</v>
      </c>
      <c r="E164" s="24">
        <v>12.77139</v>
      </c>
      <c r="F164" s="24">
        <v>11.55135</v>
      </c>
      <c r="G164" s="24">
        <v>12.65022</v>
      </c>
      <c r="H164" s="24">
        <v>15.38935</v>
      </c>
      <c r="I164" s="24">
        <v>13.16136</v>
      </c>
      <c r="J164" s="24">
        <v>11.55936</v>
      </c>
      <c r="K164" s="24">
        <v>19.01864</v>
      </c>
    </row>
    <row r="165">
      <c r="A165" s="23">
        <v>43434.0</v>
      </c>
      <c r="B165" s="24">
        <v>14.54334</v>
      </c>
      <c r="C165" s="24">
        <v>14.32665</v>
      </c>
      <c r="D165" s="24">
        <v>15.3069</v>
      </c>
      <c r="E165" s="24">
        <v>12.50782</v>
      </c>
      <c r="F165" s="24">
        <v>10.86012</v>
      </c>
      <c r="G165" s="24">
        <v>12.47194</v>
      </c>
      <c r="H165" s="24">
        <v>14.88982</v>
      </c>
      <c r="I165" s="24">
        <v>13.18218</v>
      </c>
      <c r="J165" s="24">
        <v>11.30327</v>
      </c>
      <c r="K165" s="24">
        <v>18.79699</v>
      </c>
    </row>
    <row r="166">
      <c r="A166" s="23">
        <v>43465.0</v>
      </c>
      <c r="B166" s="24">
        <v>14.52644</v>
      </c>
      <c r="C166" s="24">
        <v>13.41922</v>
      </c>
      <c r="D166" s="24">
        <v>14.52433</v>
      </c>
      <c r="E166" s="24">
        <v>11.36622</v>
      </c>
      <c r="F166" s="24">
        <v>10.23227</v>
      </c>
      <c r="G166" s="24">
        <v>11.40381</v>
      </c>
      <c r="H166" s="24">
        <v>13.85809</v>
      </c>
      <c r="I166" s="24">
        <v>12.47816</v>
      </c>
      <c r="J166" s="24">
        <v>10.77586</v>
      </c>
      <c r="K166" s="24">
        <v>17.17623</v>
      </c>
    </row>
    <row r="167">
      <c r="A167" s="23">
        <v>43496.0</v>
      </c>
      <c r="B167" s="24">
        <v>15.00375</v>
      </c>
      <c r="C167" s="24">
        <v>14.98127</v>
      </c>
      <c r="D167" s="24">
        <v>14.9723</v>
      </c>
      <c r="E167" s="24">
        <v>11.6117</v>
      </c>
      <c r="F167" s="24">
        <v>11.20072</v>
      </c>
      <c r="G167" s="24">
        <v>12.12709</v>
      </c>
      <c r="H167" s="24">
        <v>14.92092</v>
      </c>
      <c r="I167" s="24">
        <v>13.13025</v>
      </c>
      <c r="J167" s="24">
        <v>11.11482</v>
      </c>
      <c r="K167" s="24">
        <v>18.44678</v>
      </c>
    </row>
    <row r="168">
      <c r="A168" s="23">
        <v>43524.0</v>
      </c>
      <c r="B168" s="24">
        <v>15.61037</v>
      </c>
      <c r="C168" s="24">
        <v>15.01276</v>
      </c>
      <c r="D168" s="24">
        <v>15.92864</v>
      </c>
      <c r="E168" s="24">
        <v>12.87664</v>
      </c>
      <c r="F168" s="24">
        <v>11.49954</v>
      </c>
      <c r="G168" s="24">
        <v>13.13888</v>
      </c>
      <c r="H168" s="24">
        <v>16.05394</v>
      </c>
      <c r="I168" s="24">
        <v>11.20699</v>
      </c>
      <c r="J168" s="24">
        <v>14.48436</v>
      </c>
      <c r="K168" s="24">
        <v>19.14975</v>
      </c>
    </row>
    <row r="169">
      <c r="A169" s="23">
        <v>43555.0</v>
      </c>
      <c r="B169" s="24">
        <v>15.4107</v>
      </c>
      <c r="C169" s="24">
        <v>14.86989</v>
      </c>
      <c r="D169" s="24">
        <v>16.71961</v>
      </c>
      <c r="E169" s="24">
        <v>14.02918</v>
      </c>
      <c r="F169" s="24">
        <v>11.96888</v>
      </c>
      <c r="G169" s="24">
        <v>12.90989</v>
      </c>
      <c r="H169" s="24">
        <v>16.28134</v>
      </c>
      <c r="I169" s="24">
        <v>11.62791</v>
      </c>
      <c r="J169" s="24">
        <v>14.94322</v>
      </c>
      <c r="K169" s="24">
        <v>19.76675</v>
      </c>
    </row>
    <row r="170">
      <c r="A170" s="23">
        <v>43585.0</v>
      </c>
      <c r="B170" s="24">
        <v>15.67152</v>
      </c>
      <c r="C170" s="24">
        <v>15.35155</v>
      </c>
      <c r="D170" s="24">
        <v>17.79043</v>
      </c>
      <c r="E170" s="24">
        <v>15.3069</v>
      </c>
      <c r="F170" s="24">
        <v>12.0279</v>
      </c>
      <c r="G170" s="24">
        <v>13.32978</v>
      </c>
      <c r="H170" s="24">
        <v>17.16738</v>
      </c>
      <c r="I170" s="24">
        <v>13.29787</v>
      </c>
      <c r="J170" s="24">
        <v>14.839</v>
      </c>
      <c r="K170" s="24">
        <v>20.51282</v>
      </c>
    </row>
    <row r="171">
      <c r="A171" s="23">
        <v>43616.0</v>
      </c>
      <c r="B171" s="24">
        <v>16.0901</v>
      </c>
      <c r="C171" s="24">
        <v>14.24096</v>
      </c>
      <c r="D171" s="24">
        <v>17.22356</v>
      </c>
      <c r="E171" s="24">
        <v>14.85663</v>
      </c>
      <c r="F171" s="24">
        <v>10.88021</v>
      </c>
      <c r="G171" s="24">
        <v>12.7421</v>
      </c>
      <c r="H171" s="24">
        <v>16.96641</v>
      </c>
      <c r="I171" s="24">
        <v>12.76976</v>
      </c>
      <c r="J171" s="24">
        <v>14.08451</v>
      </c>
      <c r="K171" s="24">
        <v>18.99335</v>
      </c>
    </row>
    <row r="172">
      <c r="A172" s="23">
        <v>43646.0</v>
      </c>
      <c r="B172" s="24">
        <v>16.65556</v>
      </c>
      <c r="C172" s="24">
        <v>14.53488</v>
      </c>
      <c r="D172" s="24">
        <v>18.31502</v>
      </c>
      <c r="E172" s="24">
        <v>15.65435</v>
      </c>
      <c r="F172" s="24">
        <v>11.66589</v>
      </c>
      <c r="G172" s="24">
        <v>13.53546</v>
      </c>
      <c r="H172" s="24">
        <v>18.31502</v>
      </c>
      <c r="I172" s="24">
        <v>13.01067</v>
      </c>
      <c r="J172" s="24">
        <v>14.63486</v>
      </c>
      <c r="K172" s="24">
        <v>20.37905</v>
      </c>
    </row>
    <row r="173">
      <c r="A173" s="23">
        <v>43677.0</v>
      </c>
      <c r="B173" s="24">
        <v>17.02128</v>
      </c>
      <c r="C173" s="24">
        <v>14.39056</v>
      </c>
      <c r="D173" s="24">
        <v>18.577</v>
      </c>
      <c r="E173" s="24">
        <v>16.4042</v>
      </c>
      <c r="F173" s="24">
        <v>11.66317</v>
      </c>
      <c r="G173" s="24">
        <v>13.80072</v>
      </c>
      <c r="H173" s="24">
        <v>18.0538</v>
      </c>
      <c r="I173" s="24">
        <v>12.90323</v>
      </c>
      <c r="J173" s="24">
        <v>14.5518</v>
      </c>
      <c r="K173" s="24">
        <v>20.3832</v>
      </c>
    </row>
    <row r="174">
      <c r="A174" s="23">
        <v>43708.0</v>
      </c>
      <c r="B174" s="24">
        <v>17.17623</v>
      </c>
      <c r="C174" s="24">
        <v>13.43003</v>
      </c>
      <c r="D174" s="24">
        <v>18.77934</v>
      </c>
      <c r="E174" s="24">
        <v>16.70286</v>
      </c>
      <c r="F174" s="24">
        <v>11.83712</v>
      </c>
      <c r="G174" s="24">
        <v>13.18565</v>
      </c>
      <c r="H174" s="24">
        <v>18.65324</v>
      </c>
      <c r="I174" s="24">
        <v>12.69358</v>
      </c>
      <c r="J174" s="24">
        <v>14.22273</v>
      </c>
      <c r="K174" s="24">
        <v>20.008</v>
      </c>
    </row>
    <row r="175">
      <c r="A175" s="23">
        <v>43738.0</v>
      </c>
      <c r="B175" s="24">
        <v>17.78094</v>
      </c>
      <c r="C175" s="24">
        <v>13.82935</v>
      </c>
      <c r="D175" s="24">
        <v>19.34236</v>
      </c>
      <c r="E175" s="24">
        <v>17.1969</v>
      </c>
      <c r="F175" s="24">
        <v>12.0919</v>
      </c>
      <c r="G175" s="24">
        <v>13.84658</v>
      </c>
      <c r="H175" s="24">
        <v>19.34236</v>
      </c>
      <c r="I175" s="24">
        <v>13.22576</v>
      </c>
      <c r="J175" s="24">
        <v>14.66061</v>
      </c>
      <c r="K175" s="24">
        <v>20.39984</v>
      </c>
    </row>
    <row r="176">
      <c r="A176" s="23">
        <v>43769.0</v>
      </c>
      <c r="B176" s="24">
        <v>17.73364</v>
      </c>
      <c r="C176" s="24">
        <v>13.65374</v>
      </c>
      <c r="D176" s="24">
        <v>19.84915</v>
      </c>
      <c r="E176" s="24">
        <v>17.73993</v>
      </c>
      <c r="F176" s="24">
        <v>12.37777</v>
      </c>
      <c r="G176" s="24">
        <v>14.38228</v>
      </c>
      <c r="H176" s="24">
        <v>20.18978</v>
      </c>
      <c r="I176" s="24">
        <v>13.18044</v>
      </c>
      <c r="J176" s="24">
        <v>15.3069</v>
      </c>
      <c r="K176" s="24">
        <v>20.94241</v>
      </c>
    </row>
    <row r="177">
      <c r="A177" s="23">
        <v>43799.0</v>
      </c>
      <c r="B177" s="24">
        <v>18.38235</v>
      </c>
      <c r="C177" s="24">
        <v>14.27959</v>
      </c>
      <c r="D177" s="24">
        <v>20.88119</v>
      </c>
      <c r="E177" s="24">
        <v>17.38828</v>
      </c>
      <c r="F177" s="24">
        <v>14.1623</v>
      </c>
      <c r="G177" s="24">
        <v>15.38462</v>
      </c>
      <c r="H177" s="24">
        <v>20.69965</v>
      </c>
      <c r="I177" s="24">
        <v>14.71237</v>
      </c>
      <c r="J177" s="24">
        <v>15.6912</v>
      </c>
      <c r="K177" s="24">
        <v>22.08968</v>
      </c>
    </row>
    <row r="178">
      <c r="A178" s="23">
        <v>43830.0</v>
      </c>
      <c r="B178" s="24">
        <v>18.01153</v>
      </c>
      <c r="C178" s="24">
        <v>14.29593</v>
      </c>
      <c r="D178" s="24">
        <v>21.13271</v>
      </c>
      <c r="E178" s="24">
        <v>17.04739</v>
      </c>
      <c r="F178" s="24">
        <v>13.7741</v>
      </c>
      <c r="G178" s="24">
        <v>15.50147</v>
      </c>
      <c r="H178" s="24">
        <v>21.02607</v>
      </c>
      <c r="I178" s="24">
        <v>14.94992</v>
      </c>
      <c r="J178" s="24">
        <v>16.23904</v>
      </c>
      <c r="K178" s="24">
        <v>22.69117</v>
      </c>
    </row>
    <row r="179">
      <c r="A179" s="23">
        <v>43861.0</v>
      </c>
      <c r="B179" s="24">
        <v>18.8253</v>
      </c>
      <c r="C179" s="24">
        <v>14.43001</v>
      </c>
      <c r="D179" s="24">
        <v>20.61006</v>
      </c>
      <c r="E179" s="24">
        <v>16.65279</v>
      </c>
      <c r="F179" s="24">
        <v>13.59619</v>
      </c>
      <c r="G179" s="24">
        <v>15.26718</v>
      </c>
      <c r="H179" s="24">
        <v>22.2618</v>
      </c>
      <c r="I179" s="24">
        <v>14.2633</v>
      </c>
      <c r="J179" s="24">
        <v>16.41497</v>
      </c>
      <c r="K179" s="24">
        <v>22.28661</v>
      </c>
    </row>
    <row r="180">
      <c r="A180" s="23">
        <v>43890.0</v>
      </c>
      <c r="B180" s="24">
        <v>17.71165</v>
      </c>
      <c r="C180" s="24">
        <v>13.20306</v>
      </c>
      <c r="D180" s="24">
        <v>17.76514</v>
      </c>
      <c r="E180" s="24">
        <v>15.30925</v>
      </c>
      <c r="F180" s="24">
        <v>12.72265</v>
      </c>
      <c r="G180" s="24">
        <v>13.7457</v>
      </c>
      <c r="H180" s="24">
        <v>23.19647</v>
      </c>
      <c r="I180" s="24">
        <v>14.7167</v>
      </c>
      <c r="J180" s="24">
        <v>15.72822</v>
      </c>
      <c r="K180" s="24">
        <v>19.80198</v>
      </c>
    </row>
    <row r="181">
      <c r="A181" s="23">
        <v>43921.0</v>
      </c>
      <c r="B181" s="24">
        <v>13.85809</v>
      </c>
      <c r="C181" s="24">
        <v>10.7446</v>
      </c>
      <c r="D181" s="24">
        <v>14.6994</v>
      </c>
      <c r="E181" s="24">
        <v>13.20829</v>
      </c>
      <c r="F181" s="24">
        <v>11.97318</v>
      </c>
      <c r="G181" s="24">
        <v>12.71456</v>
      </c>
      <c r="H181" s="24">
        <v>17.43375</v>
      </c>
      <c r="I181" s="24">
        <v>11.21453</v>
      </c>
      <c r="J181" s="24">
        <v>13.74382</v>
      </c>
      <c r="K181" s="24">
        <v>17.8731</v>
      </c>
    </row>
    <row r="182">
      <c r="A182" s="23">
        <v>43951.0</v>
      </c>
      <c r="B182" s="24">
        <v>15.38462</v>
      </c>
      <c r="C182" s="24">
        <v>11.69591</v>
      </c>
      <c r="D182" s="24">
        <v>15.14463</v>
      </c>
      <c r="E182" s="24">
        <v>14.49275</v>
      </c>
      <c r="F182" s="24">
        <v>12.38083</v>
      </c>
      <c r="G182" s="24">
        <v>13.20306</v>
      </c>
      <c r="H182" s="24">
        <v>19.19386</v>
      </c>
      <c r="I182" s="24">
        <v>12.12268</v>
      </c>
      <c r="J182" s="24">
        <v>14.40092</v>
      </c>
      <c r="K182" s="24">
        <v>19.94018</v>
      </c>
    </row>
    <row r="183">
      <c r="A183" s="23">
        <v>43982.0</v>
      </c>
      <c r="B183" s="24">
        <v>16.54533</v>
      </c>
      <c r="C183" s="24">
        <v>14.43001</v>
      </c>
      <c r="D183" s="24">
        <v>16.76446</v>
      </c>
      <c r="E183" s="24">
        <v>17.1145</v>
      </c>
      <c r="F183" s="24">
        <v>13.61841</v>
      </c>
      <c r="G183" s="24">
        <v>14.56876</v>
      </c>
      <c r="H183" s="24">
        <v>20.6868</v>
      </c>
      <c r="I183" s="24">
        <v>15.70105</v>
      </c>
      <c r="J183" s="24">
        <v>15.90837</v>
      </c>
      <c r="K183" s="24">
        <v>22.21729</v>
      </c>
    </row>
    <row r="184">
      <c r="A184" s="23">
        <v>44012.0</v>
      </c>
      <c r="B184" s="24">
        <v>17.26519</v>
      </c>
      <c r="C184" s="24">
        <v>14.76015</v>
      </c>
      <c r="D184" s="24">
        <v>17.44287</v>
      </c>
      <c r="E184" s="24">
        <v>18.38235</v>
      </c>
      <c r="F184" s="24">
        <v>14.84561</v>
      </c>
      <c r="G184" s="24">
        <v>16.17599</v>
      </c>
      <c r="H184" s="24">
        <v>21.40869</v>
      </c>
      <c r="I184" s="24">
        <v>16.60027</v>
      </c>
      <c r="J184" s="24">
        <v>16.53986</v>
      </c>
      <c r="K184" s="24">
        <v>22.79982</v>
      </c>
    </row>
    <row r="185">
      <c r="A185" s="23">
        <v>44043.0</v>
      </c>
      <c r="B185" s="24">
        <v>17.49781</v>
      </c>
      <c r="C185" s="24">
        <v>15.63966</v>
      </c>
      <c r="D185" s="24">
        <v>17.50088</v>
      </c>
      <c r="E185" s="24">
        <v>17.92436</v>
      </c>
      <c r="F185" s="24">
        <v>15.84284</v>
      </c>
      <c r="G185" s="24">
        <v>15.90584</v>
      </c>
      <c r="H185" s="24">
        <v>21.13271</v>
      </c>
      <c r="I185" s="24">
        <v>12.80246</v>
      </c>
      <c r="J185" s="24">
        <v>17.43375</v>
      </c>
      <c r="K185" s="24">
        <v>25.2589</v>
      </c>
    </row>
    <row r="186">
      <c r="A186" s="23">
        <v>44074.0</v>
      </c>
      <c r="B186" s="24">
        <v>19.98401</v>
      </c>
      <c r="C186" s="24">
        <v>16.74761</v>
      </c>
      <c r="D186" s="24">
        <v>19.82161</v>
      </c>
      <c r="E186" s="24">
        <v>21.04377</v>
      </c>
      <c r="F186" s="24">
        <v>17.4581</v>
      </c>
      <c r="G186" s="24">
        <v>19.01141</v>
      </c>
      <c r="H186" s="24">
        <v>23.31002</v>
      </c>
      <c r="I186" s="24">
        <v>20.3666</v>
      </c>
      <c r="J186" s="24">
        <v>18.61504</v>
      </c>
      <c r="K186" s="24">
        <v>27.27769</v>
      </c>
    </row>
    <row r="187">
      <c r="A187" s="23">
        <v>44104.0</v>
      </c>
      <c r="B187" s="24">
        <v>18.9179</v>
      </c>
      <c r="C187" s="24">
        <v>16.3372</v>
      </c>
      <c r="D187" s="24">
        <v>19.58864</v>
      </c>
      <c r="E187" s="24">
        <v>21.10595</v>
      </c>
      <c r="F187" s="24">
        <v>18.06032</v>
      </c>
      <c r="G187" s="24">
        <v>18.98254</v>
      </c>
      <c r="H187" s="24">
        <v>23.88915</v>
      </c>
      <c r="I187" s="24">
        <v>20.82899</v>
      </c>
      <c r="J187" s="24">
        <v>18.74766</v>
      </c>
      <c r="K187" s="24">
        <v>26.31579</v>
      </c>
    </row>
    <row r="188">
      <c r="A188" s="23">
        <v>44135.0</v>
      </c>
      <c r="B188" s="24">
        <v>19.60016</v>
      </c>
      <c r="C188" s="24">
        <v>15.8705</v>
      </c>
      <c r="D188" s="24">
        <v>18.90002</v>
      </c>
      <c r="E188" s="24">
        <v>18.47063</v>
      </c>
      <c r="F188" s="24">
        <v>17.64291</v>
      </c>
      <c r="G188" s="24">
        <v>18.29157</v>
      </c>
      <c r="H188" s="24">
        <v>22.70663</v>
      </c>
      <c r="I188" s="24">
        <v>21.78649</v>
      </c>
      <c r="J188" s="24">
        <v>17.38526</v>
      </c>
      <c r="K188" s="24">
        <v>25.68713</v>
      </c>
    </row>
    <row r="189">
      <c r="A189" s="23">
        <v>44165.0</v>
      </c>
      <c r="B189" s="24">
        <v>23.03086</v>
      </c>
      <c r="C189" s="24">
        <v>18.30831</v>
      </c>
      <c r="D189" s="24">
        <v>22.13859</v>
      </c>
      <c r="E189" s="24">
        <v>21.67317</v>
      </c>
      <c r="F189" s="24">
        <v>15.32802</v>
      </c>
      <c r="G189" s="24">
        <v>20.77706</v>
      </c>
      <c r="H189" s="24">
        <v>29.45508</v>
      </c>
      <c r="I189" s="24">
        <v>23.12139</v>
      </c>
      <c r="J189" s="24">
        <v>19.05851</v>
      </c>
      <c r="K189" s="24">
        <v>27.8319</v>
      </c>
    </row>
    <row r="190">
      <c r="A190" s="23">
        <v>44196.0</v>
      </c>
      <c r="B190" s="24">
        <v>23.67985</v>
      </c>
      <c r="C190" s="24">
        <v>17.65225</v>
      </c>
      <c r="D190" s="24">
        <v>22.13369</v>
      </c>
      <c r="E190" s="24">
        <v>22.48707</v>
      </c>
      <c r="F190" s="24">
        <v>15.78532</v>
      </c>
      <c r="G190" s="24">
        <v>20.99517</v>
      </c>
      <c r="H190" s="24">
        <v>30.46923</v>
      </c>
      <c r="I190" s="24">
        <v>23.71354</v>
      </c>
      <c r="J190" s="24">
        <v>19.66955</v>
      </c>
      <c r="K190" s="24">
        <v>28.78526</v>
      </c>
    </row>
    <row r="191">
      <c r="A191" s="23">
        <v>44227.0</v>
      </c>
      <c r="B191" s="24">
        <v>23.84359</v>
      </c>
      <c r="C191" s="24">
        <v>17.37318</v>
      </c>
      <c r="D191" s="24">
        <v>21.88184</v>
      </c>
      <c r="E191" s="24">
        <v>22.03614</v>
      </c>
      <c r="F191" s="24">
        <v>15.67152</v>
      </c>
      <c r="G191" s="24">
        <v>21.0482</v>
      </c>
      <c r="H191" s="24">
        <v>31.08486</v>
      </c>
      <c r="I191" s="24">
        <v>22.95684</v>
      </c>
      <c r="J191" s="24">
        <v>19.60016</v>
      </c>
      <c r="K191" s="24">
        <v>27.8474</v>
      </c>
    </row>
    <row r="192">
      <c r="A192" s="23">
        <v>44255.0</v>
      </c>
      <c r="B192" s="24">
        <v>23.54049</v>
      </c>
      <c r="C192" s="24">
        <v>18.07011</v>
      </c>
      <c r="D192" s="24">
        <v>21.72496</v>
      </c>
      <c r="E192" s="24">
        <v>21.44082</v>
      </c>
      <c r="F192" s="24">
        <v>16.23904</v>
      </c>
      <c r="G192" s="24">
        <v>20.82466</v>
      </c>
      <c r="H192" s="24">
        <v>32.90556</v>
      </c>
      <c r="I192" s="24">
        <v>18.76173</v>
      </c>
      <c r="J192" s="24">
        <v>19.94813</v>
      </c>
      <c r="K192" s="24">
        <v>28.29655</v>
      </c>
    </row>
    <row r="193">
      <c r="A193" s="23">
        <v>44286.0</v>
      </c>
      <c r="B193" s="24">
        <v>23.82087</v>
      </c>
      <c r="C193" s="24">
        <v>18.59427</v>
      </c>
      <c r="D193" s="24">
        <v>24.34275</v>
      </c>
      <c r="E193" s="24">
        <v>21.50538</v>
      </c>
      <c r="F193" s="24">
        <v>22.72727</v>
      </c>
      <c r="G193" s="24">
        <v>21.74386</v>
      </c>
      <c r="H193" s="24">
        <v>35.70154</v>
      </c>
      <c r="I193" s="24">
        <v>19.55034</v>
      </c>
      <c r="J193" s="24">
        <v>20.50021</v>
      </c>
      <c r="K193" s="24">
        <v>29.18004</v>
      </c>
    </row>
    <row r="194">
      <c r="A194" s="23">
        <v>44316.0</v>
      </c>
      <c r="B194" s="24">
        <v>24.62448</v>
      </c>
      <c r="C194" s="24">
        <v>18.62891</v>
      </c>
      <c r="D194" s="24">
        <v>25.32928</v>
      </c>
      <c r="E194" s="24">
        <v>19.78631</v>
      </c>
      <c r="F194" s="24">
        <v>25.11932</v>
      </c>
      <c r="G194" s="24">
        <v>21.22692</v>
      </c>
      <c r="H194" s="24">
        <v>34.48276</v>
      </c>
      <c r="I194" s="24">
        <v>20.0</v>
      </c>
      <c r="J194" s="24">
        <v>20.85941</v>
      </c>
      <c r="K194" s="24">
        <v>27.70851</v>
      </c>
    </row>
    <row r="195">
      <c r="A195" s="23">
        <v>44347.0</v>
      </c>
      <c r="B195" s="24">
        <v>23.43018</v>
      </c>
      <c r="C195" s="24">
        <v>17.69598</v>
      </c>
      <c r="D195" s="24">
        <v>25.00625</v>
      </c>
      <c r="E195" s="24">
        <v>17.94044</v>
      </c>
      <c r="F195" s="24">
        <v>26.24672</v>
      </c>
      <c r="G195" s="24">
        <v>19.94018</v>
      </c>
      <c r="H195" s="24">
        <v>34.90401</v>
      </c>
      <c r="I195" s="24">
        <v>13.34757</v>
      </c>
      <c r="J195" s="24">
        <v>19.91635</v>
      </c>
      <c r="K195" s="24">
        <v>26.28812</v>
      </c>
    </row>
    <row r="196">
      <c r="A196" s="23">
        <v>44377.0</v>
      </c>
      <c r="B196" s="24">
        <v>23.64066</v>
      </c>
      <c r="C196" s="24">
        <v>17.72421</v>
      </c>
      <c r="D196" s="24">
        <v>25.25253</v>
      </c>
      <c r="E196" s="24">
        <v>18.19174</v>
      </c>
      <c r="F196" s="24">
        <v>26.13013</v>
      </c>
      <c r="G196" s="24">
        <v>17.28608</v>
      </c>
      <c r="H196" s="24">
        <v>33.34445</v>
      </c>
      <c r="I196" s="24">
        <v>12.61352</v>
      </c>
      <c r="J196" s="24">
        <v>19.72776</v>
      </c>
      <c r="K196" s="24">
        <v>26.7094</v>
      </c>
    </row>
    <row r="197">
      <c r="A197" s="23">
        <v>44408.0</v>
      </c>
      <c r="B197" s="24">
        <v>22.71179</v>
      </c>
      <c r="C197" s="24">
        <v>17.33102</v>
      </c>
      <c r="D197" s="24">
        <v>25.61475</v>
      </c>
      <c r="E197" s="24">
        <v>16.38002</v>
      </c>
      <c r="F197" s="24">
        <v>19.73165</v>
      </c>
      <c r="G197" s="24">
        <v>16.18909</v>
      </c>
      <c r="H197" s="24">
        <v>32.92723</v>
      </c>
      <c r="I197" s="24">
        <v>9.33881</v>
      </c>
      <c r="J197" s="24">
        <v>16.94915</v>
      </c>
      <c r="K197" s="24">
        <v>25.66735</v>
      </c>
    </row>
    <row r="198">
      <c r="A198" s="23">
        <v>44439.0</v>
      </c>
      <c r="B198" s="24">
        <v>20.07629</v>
      </c>
      <c r="C198" s="24">
        <v>16.01794</v>
      </c>
      <c r="D198" s="24">
        <v>21.99252</v>
      </c>
      <c r="E198" s="24">
        <v>15.06024</v>
      </c>
      <c r="F198" s="24">
        <v>12.75673</v>
      </c>
      <c r="G198" s="24">
        <v>14.78852</v>
      </c>
      <c r="H198" s="24">
        <v>28.5144</v>
      </c>
      <c r="I198" s="24">
        <v>9.9295</v>
      </c>
      <c r="J198" s="24">
        <v>15.44879</v>
      </c>
      <c r="K198" s="24">
        <v>25.28445</v>
      </c>
    </row>
    <row r="199">
      <c r="A199" s="23">
        <v>44469.0</v>
      </c>
      <c r="B199" s="24">
        <v>18.92506</v>
      </c>
      <c r="C199" s="24">
        <v>15.44879</v>
      </c>
      <c r="D199" s="24">
        <v>21.0926</v>
      </c>
      <c r="E199" s="24">
        <v>14.52855</v>
      </c>
      <c r="F199" s="24">
        <v>12.26994</v>
      </c>
      <c r="G199" s="24">
        <v>11.55135</v>
      </c>
      <c r="H199" s="24">
        <v>28.6123</v>
      </c>
      <c r="I199" s="24">
        <v>9.68804</v>
      </c>
      <c r="J199" s="24">
        <v>14.98801</v>
      </c>
      <c r="K199" s="24">
        <v>24.10219</v>
      </c>
    </row>
    <row r="200">
      <c r="A200" s="23">
        <v>44500.0</v>
      </c>
      <c r="B200" s="24">
        <v>19.05488</v>
      </c>
      <c r="C200" s="24">
        <v>16.21534</v>
      </c>
      <c r="D200" s="24">
        <v>21.03492</v>
      </c>
      <c r="E200" s="24">
        <v>14.54757</v>
      </c>
      <c r="F200" s="24">
        <v>12.76813</v>
      </c>
      <c r="G200" s="24">
        <v>15.13775</v>
      </c>
      <c r="H200" s="24">
        <v>29.34272</v>
      </c>
      <c r="I200" s="24">
        <v>9.98104</v>
      </c>
      <c r="J200" s="24">
        <v>15.22765</v>
      </c>
      <c r="K200" s="24">
        <v>24.93144</v>
      </c>
    </row>
    <row r="201">
      <c r="A201" s="23">
        <v>44530.0</v>
      </c>
      <c r="B201" s="24">
        <v>17.26519</v>
      </c>
      <c r="C201" s="24">
        <v>15.59819</v>
      </c>
      <c r="D201" s="24">
        <v>19.39864</v>
      </c>
      <c r="E201" s="24">
        <v>13.28727</v>
      </c>
      <c r="F201" s="24">
        <v>13.90241</v>
      </c>
      <c r="G201" s="24">
        <v>13.64443</v>
      </c>
      <c r="H201" s="24">
        <v>21.82453</v>
      </c>
      <c r="I201" s="24">
        <v>8.37802</v>
      </c>
      <c r="J201" s="24">
        <v>14.90313</v>
      </c>
      <c r="K201" s="24">
        <v>24.01537</v>
      </c>
    </row>
    <row r="202">
      <c r="A202" s="23">
        <v>44561.0</v>
      </c>
      <c r="B202" s="24">
        <v>17.97591</v>
      </c>
      <c r="C202" s="24">
        <v>15.93118</v>
      </c>
      <c r="D202" s="24">
        <v>20.67825</v>
      </c>
      <c r="E202" s="24">
        <v>13.42462</v>
      </c>
      <c r="F202" s="24">
        <v>15.64456</v>
      </c>
      <c r="G202" s="24">
        <v>14.15228</v>
      </c>
      <c r="H202" s="24">
        <v>22.51745</v>
      </c>
      <c r="I202" s="24">
        <v>8.6881</v>
      </c>
      <c r="J202" s="24">
        <v>15.64945</v>
      </c>
      <c r="K202" s="24">
        <v>25.1004</v>
      </c>
    </row>
    <row r="203">
      <c r="A203" s="23">
        <v>44592.0</v>
      </c>
      <c r="B203" s="24">
        <v>16.57275</v>
      </c>
      <c r="C203" s="24">
        <v>15.94134</v>
      </c>
      <c r="D203" s="24">
        <v>20.09243</v>
      </c>
      <c r="E203" s="24">
        <v>13.57405</v>
      </c>
      <c r="F203" s="24">
        <v>15.4202</v>
      </c>
      <c r="G203" s="24">
        <v>13.42823</v>
      </c>
      <c r="H203" s="24">
        <v>19.84127</v>
      </c>
      <c r="I203" s="24">
        <v>8.87469</v>
      </c>
      <c r="J203" s="24">
        <v>15.89572</v>
      </c>
      <c r="K203" s="24">
        <v>23.00437</v>
      </c>
    </row>
    <row r="204">
      <c r="A204" s="23">
        <v>44620.0</v>
      </c>
      <c r="B204" s="24">
        <v>15.26951</v>
      </c>
      <c r="C204" s="24">
        <v>15.43925</v>
      </c>
      <c r="D204" s="24">
        <v>17.27116</v>
      </c>
      <c r="E204" s="24">
        <v>12.51408</v>
      </c>
      <c r="F204" s="24">
        <v>11.02536</v>
      </c>
      <c r="G204" s="24">
        <v>12.8783</v>
      </c>
      <c r="H204" s="24">
        <v>18.38911</v>
      </c>
      <c r="I204" s="24">
        <v>8.70398</v>
      </c>
      <c r="J204" s="24">
        <v>13.69488</v>
      </c>
      <c r="K204" s="24">
        <v>21.24947</v>
      </c>
    </row>
    <row r="205">
      <c r="A205" s="23">
        <v>44651.0</v>
      </c>
      <c r="B205" s="24">
        <v>16.35858</v>
      </c>
      <c r="C205" s="24">
        <v>15.74307</v>
      </c>
      <c r="D205" s="24">
        <v>16.21534</v>
      </c>
      <c r="E205" s="24">
        <v>13.39226</v>
      </c>
      <c r="F205" s="24">
        <v>10.62925</v>
      </c>
      <c r="G205" s="24">
        <v>13.07873</v>
      </c>
      <c r="H205" s="24">
        <v>16.49077</v>
      </c>
      <c r="I205" s="24">
        <v>7.5706</v>
      </c>
      <c r="J205" s="24">
        <v>13.92176</v>
      </c>
      <c r="K205" s="24">
        <v>21.92982</v>
      </c>
    </row>
    <row r="206">
      <c r="A206" s="23">
        <v>44681.0</v>
      </c>
      <c r="B206" s="24">
        <v>15.7928</v>
      </c>
      <c r="C206" s="24">
        <v>14.76015</v>
      </c>
      <c r="D206" s="24">
        <v>15.67398</v>
      </c>
      <c r="E206" s="24">
        <v>12.91156</v>
      </c>
      <c r="F206" s="24">
        <v>11.10741</v>
      </c>
      <c r="G206" s="24">
        <v>12.69036</v>
      </c>
      <c r="H206" s="24">
        <v>15.60062</v>
      </c>
      <c r="I206" s="24">
        <v>8.72524</v>
      </c>
      <c r="J206" s="24">
        <v>13.65561</v>
      </c>
      <c r="K206" s="24">
        <v>20.25522</v>
      </c>
    </row>
    <row r="207">
      <c r="A207" s="23">
        <v>44712.0</v>
      </c>
      <c r="B207" s="24">
        <v>14.9098</v>
      </c>
      <c r="C207" s="24">
        <v>13.9237</v>
      </c>
      <c r="D207" s="24">
        <v>14.94545</v>
      </c>
      <c r="E207" s="24">
        <v>11.83152</v>
      </c>
      <c r="F207" s="24">
        <v>10.63264</v>
      </c>
      <c r="G207" s="24">
        <v>13.12336</v>
      </c>
      <c r="H207" s="24">
        <v>15.88562</v>
      </c>
      <c r="I207" s="24">
        <v>9.56023</v>
      </c>
      <c r="J207" s="24">
        <v>12.5502</v>
      </c>
      <c r="K207" s="24">
        <v>20.04812</v>
      </c>
    </row>
    <row r="208">
      <c r="A208" s="23">
        <v>44742.0</v>
      </c>
      <c r="B208" s="24">
        <v>13.33689</v>
      </c>
      <c r="C208" s="24">
        <v>12.77629</v>
      </c>
      <c r="D208" s="24">
        <v>13.68363</v>
      </c>
      <c r="E208" s="24">
        <v>10.63151</v>
      </c>
      <c r="F208" s="24">
        <v>9.04077</v>
      </c>
      <c r="G208" s="24">
        <v>12.43936</v>
      </c>
      <c r="H208" s="24">
        <v>14.65201</v>
      </c>
      <c r="I208" s="24">
        <v>9.20132</v>
      </c>
      <c r="J208" s="24">
        <v>11.60901</v>
      </c>
      <c r="K208" s="24">
        <v>18.38235</v>
      </c>
    </row>
    <row r="209">
      <c r="A209" s="23">
        <v>44773.0</v>
      </c>
      <c r="B209" s="24">
        <v>14.37401</v>
      </c>
      <c r="C209" s="24">
        <v>12.85843</v>
      </c>
      <c r="D209" s="24">
        <v>14.3082</v>
      </c>
      <c r="E209" s="24">
        <v>11.1371</v>
      </c>
      <c r="F209" s="24">
        <v>9.52835</v>
      </c>
      <c r="G209" s="24">
        <v>12.93494</v>
      </c>
      <c r="H209" s="24">
        <v>16.46633</v>
      </c>
      <c r="I209" s="24">
        <v>11.11482</v>
      </c>
      <c r="J209" s="24">
        <v>11.53802</v>
      </c>
      <c r="K209" s="24">
        <v>20.18571</v>
      </c>
    </row>
    <row r="210">
      <c r="A210" s="23">
        <v>44804.0</v>
      </c>
      <c r="B210" s="24">
        <v>13.41922</v>
      </c>
      <c r="C210" s="24">
        <v>12.5502</v>
      </c>
      <c r="D210" s="24">
        <v>12.85843</v>
      </c>
      <c r="E210" s="24">
        <v>11.24986</v>
      </c>
      <c r="F210" s="24">
        <v>8.19874</v>
      </c>
      <c r="G210" s="24">
        <v>12.86174</v>
      </c>
      <c r="H210" s="24">
        <v>15.28818</v>
      </c>
      <c r="I210" s="24">
        <v>10.30078</v>
      </c>
      <c r="J210" s="24">
        <v>10.23541</v>
      </c>
      <c r="K210" s="24">
        <v>19.516</v>
      </c>
    </row>
    <row r="211">
      <c r="A211" s="23">
        <v>44834.0</v>
      </c>
      <c r="B211" s="24">
        <v>11.75226</v>
      </c>
      <c r="C211" s="24">
        <v>11.91043</v>
      </c>
      <c r="D211" s="24">
        <v>12.12415</v>
      </c>
      <c r="E211" s="24">
        <v>10.49869</v>
      </c>
      <c r="F211" s="24">
        <v>7.82473</v>
      </c>
      <c r="G211" s="24">
        <v>11.6918</v>
      </c>
      <c r="H211" s="24">
        <v>13.96453</v>
      </c>
      <c r="I211" s="24">
        <v>9.69838</v>
      </c>
      <c r="J211" s="24">
        <v>9.53834</v>
      </c>
      <c r="K211" s="24">
        <v>17.80627</v>
      </c>
    </row>
    <row r="212">
      <c r="A212" s="23">
        <v>44865.0</v>
      </c>
      <c r="B212" s="24">
        <v>12.28199</v>
      </c>
      <c r="C212" s="24">
        <v>12.64702</v>
      </c>
      <c r="D212" s="24">
        <v>12.85347</v>
      </c>
      <c r="E212" s="24">
        <v>11.19319</v>
      </c>
      <c r="F212" s="24">
        <v>8.41609</v>
      </c>
      <c r="G212" s="24">
        <v>12.57229</v>
      </c>
      <c r="H212" s="24">
        <v>14.6028</v>
      </c>
      <c r="I212" s="24">
        <v>9.7229</v>
      </c>
      <c r="J212" s="24">
        <v>9.6367</v>
      </c>
      <c r="K212" s="24">
        <v>19.31621</v>
      </c>
    </row>
    <row r="213">
      <c r="A213" s="23">
        <v>44895.0</v>
      </c>
      <c r="B213" s="24">
        <v>13.29964</v>
      </c>
      <c r="C213" s="24">
        <v>12.74535</v>
      </c>
      <c r="D213" s="24">
        <v>14.10437</v>
      </c>
      <c r="E213" s="24">
        <v>12.07729</v>
      </c>
      <c r="F213" s="24">
        <v>8.20749</v>
      </c>
      <c r="G213" s="24">
        <v>12.91823</v>
      </c>
      <c r="H213" s="24">
        <v>20.16536</v>
      </c>
      <c r="I213" s="24">
        <v>10.3146</v>
      </c>
      <c r="J213" s="24">
        <v>11.54868</v>
      </c>
      <c r="K213" s="24">
        <v>20.03205</v>
      </c>
    </row>
    <row r="214">
      <c r="A214" s="23">
        <v>44926.0</v>
      </c>
      <c r="B214" s="24">
        <v>13.19261</v>
      </c>
      <c r="C214" s="24">
        <v>11.81335</v>
      </c>
      <c r="D214" s="24">
        <v>13.65374</v>
      </c>
      <c r="E214" s="24">
        <v>11.42074</v>
      </c>
      <c r="F214" s="24">
        <v>7.91139</v>
      </c>
      <c r="G214" s="24">
        <v>12.21747</v>
      </c>
      <c r="H214" s="24">
        <v>19.14608</v>
      </c>
      <c r="I214" s="24">
        <v>10.26589</v>
      </c>
      <c r="J214" s="24">
        <v>11.45082</v>
      </c>
      <c r="K214" s="24">
        <v>18.88931</v>
      </c>
    </row>
    <row r="215">
      <c r="A215" s="23">
        <v>44957.0</v>
      </c>
      <c r="B215" s="24">
        <v>14.24096</v>
      </c>
      <c r="C215" s="24">
        <v>12.48595</v>
      </c>
      <c r="D215" s="24">
        <v>14.86547</v>
      </c>
      <c r="E215" s="24">
        <v>12.63743</v>
      </c>
      <c r="F215" s="24">
        <v>7.98531</v>
      </c>
      <c r="G215" s="24">
        <v>12.74535</v>
      </c>
      <c r="H215" s="24">
        <v>21.52389</v>
      </c>
      <c r="I215" s="24">
        <v>11.14579</v>
      </c>
      <c r="J215" s="24">
        <v>12.03804</v>
      </c>
      <c r="K215" s="24">
        <v>20.21836</v>
      </c>
    </row>
    <row r="216">
      <c r="A216" s="23">
        <v>44985.0</v>
      </c>
      <c r="B216" s="24">
        <v>13.83126</v>
      </c>
      <c r="C216" s="24">
        <v>13.0736</v>
      </c>
      <c r="D216" s="24">
        <v>15.62012</v>
      </c>
      <c r="E216" s="24">
        <v>12.36247</v>
      </c>
      <c r="F216" s="24">
        <v>7.64059</v>
      </c>
      <c r="G216" s="24">
        <v>13.12853</v>
      </c>
      <c r="H216" s="24">
        <v>21.70139</v>
      </c>
      <c r="I216" s="24">
        <v>11.00231</v>
      </c>
      <c r="J216" s="24">
        <v>12.01923</v>
      </c>
      <c r="K216" s="24">
        <v>19.87676</v>
      </c>
    </row>
    <row r="217">
      <c r="A217" s="23">
        <v>45016.0</v>
      </c>
      <c r="B217" s="24">
        <v>13.60544</v>
      </c>
      <c r="C217" s="24">
        <v>13.26436</v>
      </c>
      <c r="D217" s="24">
        <v>16.31854</v>
      </c>
      <c r="E217" s="24">
        <v>13.30318</v>
      </c>
      <c r="F217" s="24">
        <v>8.03342</v>
      </c>
      <c r="G217" s="24">
        <v>11.89202</v>
      </c>
      <c r="H217" s="24">
        <v>24.28363</v>
      </c>
      <c r="I217" s="24">
        <v>11.06317</v>
      </c>
      <c r="J217" s="24">
        <v>11.95314</v>
      </c>
      <c r="K217" s="24">
        <v>20.63983</v>
      </c>
    </row>
    <row r="218">
      <c r="A218" s="23">
        <v>45046.0</v>
      </c>
      <c r="B218" s="24">
        <v>13.83317</v>
      </c>
      <c r="C218" s="24">
        <v>13.71178</v>
      </c>
      <c r="D218" s="24">
        <v>16.50165</v>
      </c>
      <c r="E218" s="24">
        <v>13.5318</v>
      </c>
      <c r="F218" s="24">
        <v>8.11688</v>
      </c>
      <c r="G218" s="24">
        <v>13.52448</v>
      </c>
      <c r="H218" s="24">
        <v>21.74859</v>
      </c>
      <c r="I218" s="24">
        <v>10.90988</v>
      </c>
      <c r="J218" s="24">
        <v>12.30164</v>
      </c>
      <c r="K218" s="24">
        <v>21.31742</v>
      </c>
    </row>
    <row r="219">
      <c r="A219" s="23">
        <v>45077.0</v>
      </c>
      <c r="B219" s="24">
        <v>13.09243</v>
      </c>
      <c r="C219" s="24">
        <v>13.06506</v>
      </c>
      <c r="D219" s="24">
        <v>15.8705</v>
      </c>
      <c r="E219" s="24">
        <v>13.46439</v>
      </c>
      <c r="F219" s="24">
        <v>7.56029</v>
      </c>
      <c r="G219" s="24">
        <v>13.80262</v>
      </c>
      <c r="H219" s="24">
        <v>21.24495</v>
      </c>
      <c r="I219" s="24">
        <v>10.35304</v>
      </c>
      <c r="J219" s="24">
        <v>9.65344</v>
      </c>
      <c r="K219" s="24">
        <v>21.31287</v>
      </c>
    </row>
    <row r="220">
      <c r="A220" s="23">
        <v>45107.0</v>
      </c>
      <c r="B220" s="24">
        <v>13.43905</v>
      </c>
      <c r="C220" s="24">
        <v>13.5373</v>
      </c>
      <c r="D220" s="24">
        <v>16.70844</v>
      </c>
      <c r="E220" s="24">
        <v>13.47164</v>
      </c>
      <c r="F220" s="24">
        <v>8.11886</v>
      </c>
      <c r="G220" s="24">
        <v>15.25553</v>
      </c>
      <c r="H220" s="24">
        <v>20.16536</v>
      </c>
      <c r="I220" s="24">
        <v>10.99143</v>
      </c>
      <c r="J220" s="24">
        <v>9.95025</v>
      </c>
      <c r="K220" s="24">
        <v>22.6142</v>
      </c>
    </row>
    <row r="221">
      <c r="A221" s="23">
        <v>45138.0</v>
      </c>
      <c r="B221" s="24">
        <v>14.00756</v>
      </c>
      <c r="C221" s="24">
        <v>14.18037</v>
      </c>
      <c r="D221" s="24">
        <v>16.71682</v>
      </c>
      <c r="E221" s="24">
        <v>13.33333</v>
      </c>
      <c r="F221" s="24">
        <v>7.98977</v>
      </c>
      <c r="G221" s="24">
        <v>15.06251</v>
      </c>
      <c r="H221" s="24">
        <v>20.12072</v>
      </c>
      <c r="I221" s="24">
        <v>10.57418</v>
      </c>
      <c r="J221" s="24">
        <v>10.64169</v>
      </c>
      <c r="K221" s="24">
        <v>23.18572</v>
      </c>
    </row>
    <row r="222">
      <c r="A222" s="23">
        <v>45169.0</v>
      </c>
      <c r="B222" s="24">
        <v>15.42972</v>
      </c>
      <c r="C222" s="24">
        <v>14.40922</v>
      </c>
      <c r="D222" s="24">
        <v>15.81028</v>
      </c>
      <c r="E222" s="24">
        <v>12.80902</v>
      </c>
      <c r="F222" s="24">
        <v>7.6693</v>
      </c>
      <c r="G222" s="24">
        <v>14.49275</v>
      </c>
      <c r="H222" s="24">
        <v>18.04077</v>
      </c>
      <c r="I222" s="24">
        <v>10.44823</v>
      </c>
      <c r="J222" s="24">
        <v>10.60221</v>
      </c>
      <c r="K222" s="24">
        <v>22.52252</v>
      </c>
    </row>
    <row r="223">
      <c r="A223" s="23">
        <v>45199.0</v>
      </c>
      <c r="B223" s="24">
        <v>14.94322</v>
      </c>
      <c r="C223" s="24">
        <v>14.13428</v>
      </c>
      <c r="D223" s="24">
        <v>15.11487</v>
      </c>
      <c r="E223" s="24">
        <v>12.53918</v>
      </c>
      <c r="F223" s="24">
        <v>7.53977</v>
      </c>
      <c r="G223" s="24">
        <v>14.01935</v>
      </c>
      <c r="H223" s="24">
        <v>15.83531</v>
      </c>
      <c r="I223" s="24">
        <v>10.44932</v>
      </c>
      <c r="J223" s="24">
        <v>10.78167</v>
      </c>
      <c r="K223" s="24">
        <v>21.54244</v>
      </c>
    </row>
    <row r="224">
      <c r="A224" s="23">
        <v>45230.0</v>
      </c>
      <c r="B224" s="24">
        <v>14.42793</v>
      </c>
      <c r="C224" s="24">
        <v>13.58696</v>
      </c>
      <c r="D224" s="24">
        <v>14.42793</v>
      </c>
      <c r="E224" s="24">
        <v>11.91469</v>
      </c>
      <c r="F224" s="24">
        <v>7.32654</v>
      </c>
      <c r="G224" s="24">
        <v>14.04692</v>
      </c>
      <c r="H224" s="24">
        <v>15.45117</v>
      </c>
      <c r="I224" s="24">
        <v>9.55657</v>
      </c>
      <c r="J224" s="24">
        <v>10.09999</v>
      </c>
      <c r="K224" s="24">
        <v>20.79867</v>
      </c>
    </row>
    <row r="225">
      <c r="A225" s="23">
        <v>45260.0</v>
      </c>
      <c r="B225" s="24">
        <v>15.2765</v>
      </c>
      <c r="C225" s="24">
        <v>14.45922</v>
      </c>
      <c r="D225" s="24">
        <v>15.56905</v>
      </c>
      <c r="E225" s="24">
        <v>11.99185</v>
      </c>
      <c r="F225" s="24">
        <v>7.95418</v>
      </c>
      <c r="G225" s="24">
        <v>14.63486</v>
      </c>
      <c r="H225" s="24">
        <v>16.53713</v>
      </c>
      <c r="I225" s="24">
        <v>10.46244</v>
      </c>
      <c r="J225" s="24">
        <v>10.13171</v>
      </c>
      <c r="K225" s="24">
        <v>22.64493</v>
      </c>
    </row>
    <row r="226">
      <c r="A226" s="23">
        <v>45291.0</v>
      </c>
      <c r="B226" s="24">
        <v>16.58925</v>
      </c>
      <c r="C226" s="24">
        <v>15.30456</v>
      </c>
      <c r="D226" s="24">
        <v>16.17076</v>
      </c>
      <c r="E226" s="24">
        <v>12.4502</v>
      </c>
      <c r="F226" s="24">
        <v>8.25491</v>
      </c>
      <c r="G226" s="24">
        <v>14.60067</v>
      </c>
      <c r="H226" s="24">
        <v>17.507</v>
      </c>
      <c r="I226" s="24">
        <v>10.48988</v>
      </c>
      <c r="J226" s="24">
        <v>10.50972</v>
      </c>
      <c r="K226" s="24">
        <v>23.59604</v>
      </c>
    </row>
    <row r="227">
      <c r="A227" s="23">
        <v>45322.0</v>
      </c>
      <c r="B227" s="24">
        <v>16.60027</v>
      </c>
      <c r="C227" s="24">
        <v>15.23926</v>
      </c>
      <c r="D227" s="24">
        <v>16.41228</v>
      </c>
      <c r="E227" s="24">
        <v>12.5329</v>
      </c>
      <c r="F227" s="24">
        <v>8.34585</v>
      </c>
      <c r="G227" s="24">
        <v>15.84535</v>
      </c>
      <c r="H227" s="24">
        <v>18.78287</v>
      </c>
      <c r="I227" s="24">
        <v>10.34982</v>
      </c>
      <c r="J227" s="24">
        <v>10.44496</v>
      </c>
      <c r="K227" s="24">
        <v>24.11963</v>
      </c>
    </row>
    <row r="228">
      <c r="A228" s="23">
        <v>45351.0</v>
      </c>
      <c r="B228" s="24">
        <v>19.66568</v>
      </c>
      <c r="C228" s="24">
        <v>17.04449</v>
      </c>
      <c r="D228" s="24">
        <v>17.91473</v>
      </c>
      <c r="E228" s="24">
        <v>13.1787</v>
      </c>
      <c r="F228" s="24">
        <v>9.14829</v>
      </c>
      <c r="G228" s="24">
        <v>15.75051</v>
      </c>
      <c r="H228" s="24">
        <v>20.37905</v>
      </c>
      <c r="I228" s="24">
        <v>9.9453</v>
      </c>
      <c r="J228" s="24">
        <v>12.80738</v>
      </c>
      <c r="K228" s="24">
        <v>24.93144</v>
      </c>
    </row>
    <row r="229">
      <c r="A229" s="23">
        <v>45382.0</v>
      </c>
      <c r="B229" s="24">
        <v>20.01601</v>
      </c>
      <c r="C229" s="24">
        <v>17.16738</v>
      </c>
      <c r="D229" s="24">
        <v>18.68111</v>
      </c>
      <c r="E229" s="24">
        <v>14.537</v>
      </c>
      <c r="F229" s="24">
        <v>9.85513</v>
      </c>
      <c r="G229" s="24">
        <v>16.33987</v>
      </c>
      <c r="H229" s="24">
        <v>19.97603</v>
      </c>
      <c r="I229" s="24">
        <v>11.23974</v>
      </c>
      <c r="J229" s="24">
        <v>12.92157</v>
      </c>
      <c r="K229" s="24">
        <v>25.62132</v>
      </c>
    </row>
    <row r="230">
      <c r="A230" s="23">
        <v>45412.0</v>
      </c>
      <c r="B230" s="24">
        <v>19.36858</v>
      </c>
      <c r="C230" s="24">
        <v>17.11157</v>
      </c>
      <c r="D230" s="24">
        <v>18.64976</v>
      </c>
      <c r="E230" s="24">
        <v>13.95673</v>
      </c>
      <c r="F230" s="24">
        <v>9.65344</v>
      </c>
      <c r="G230" s="24">
        <v>16.25488</v>
      </c>
      <c r="H230" s="24">
        <v>20.08435</v>
      </c>
      <c r="I230" s="24">
        <v>10.55186</v>
      </c>
      <c r="J230" s="24">
        <v>13.99188</v>
      </c>
      <c r="K230" s="24">
        <v>24.57002</v>
      </c>
    </row>
    <row r="231">
      <c r="A231" s="23">
        <v>45443.0</v>
      </c>
      <c r="B231" s="24">
        <v>20.06823</v>
      </c>
      <c r="C231" s="24">
        <v>17.15854</v>
      </c>
      <c r="D231" s="24">
        <v>18.74414</v>
      </c>
      <c r="E231" s="24">
        <v>14.1844</v>
      </c>
      <c r="F231" s="24">
        <v>9.42507</v>
      </c>
      <c r="G231" s="24">
        <v>16.55081</v>
      </c>
      <c r="H231" s="24">
        <v>20.75981</v>
      </c>
      <c r="I231" s="24">
        <v>10.42644</v>
      </c>
      <c r="J231" s="24">
        <v>15.6128</v>
      </c>
      <c r="K231" s="24">
        <v>25.81311</v>
      </c>
    </row>
    <row r="232">
      <c r="A232" s="23">
        <v>45473.0</v>
      </c>
      <c r="B232" s="24">
        <v>20.45827</v>
      </c>
      <c r="C232" s="24">
        <v>16.76165</v>
      </c>
      <c r="D232" s="24">
        <v>17.5162</v>
      </c>
      <c r="E232" s="24">
        <v>14.35956</v>
      </c>
      <c r="F232" s="24">
        <v>9.07194</v>
      </c>
      <c r="G232" s="24">
        <v>15.7928</v>
      </c>
      <c r="H232" s="24">
        <v>22.59376</v>
      </c>
      <c r="I232" s="24">
        <v>9.92162</v>
      </c>
      <c r="J232" s="24">
        <v>15.37279</v>
      </c>
      <c r="K232" s="24">
        <v>26.69514</v>
      </c>
    </row>
    <row r="233">
      <c r="A233" s="23">
        <v>45504.0</v>
      </c>
      <c r="B233" s="24">
        <v>21.15059</v>
      </c>
      <c r="C233" s="24">
        <v>17.72107</v>
      </c>
      <c r="D233" s="24">
        <v>18.23154</v>
      </c>
      <c r="E233" s="24">
        <v>14.63915</v>
      </c>
      <c r="F233" s="24">
        <v>10.11531</v>
      </c>
      <c r="G233" s="24">
        <v>16.65556</v>
      </c>
      <c r="H233" s="24">
        <v>21.79599</v>
      </c>
      <c r="I233" s="24">
        <v>9.51022</v>
      </c>
      <c r="J233" s="24">
        <v>16.14987</v>
      </c>
      <c r="K233" s="24">
        <v>26.63825</v>
      </c>
    </row>
    <row r="234">
      <c r="A234" s="23">
        <v>45535.0</v>
      </c>
      <c r="B234" s="24">
        <v>20.89427</v>
      </c>
      <c r="C234" s="24">
        <v>18.67414</v>
      </c>
      <c r="D234" s="24">
        <v>17.74938</v>
      </c>
      <c r="E234" s="24">
        <v>14.518</v>
      </c>
      <c r="F234" s="24">
        <v>9.99101</v>
      </c>
      <c r="G234" s="24">
        <v>15.9821</v>
      </c>
      <c r="H234" s="24">
        <v>21.89621</v>
      </c>
      <c r="I234" s="24">
        <v>9.91572</v>
      </c>
      <c r="J234" s="24">
        <v>16.42306</v>
      </c>
      <c r="K234" s="24">
        <v>27.00513</v>
      </c>
    </row>
    <row r="235">
      <c r="A235" s="23">
        <v>45565.0</v>
      </c>
      <c r="B235" s="24">
        <v>21.38123</v>
      </c>
      <c r="C235" s="24">
        <v>19.1095</v>
      </c>
      <c r="D235" s="24">
        <v>17.97591</v>
      </c>
      <c r="E235" s="24">
        <v>15.1263</v>
      </c>
      <c r="F235" s="24">
        <v>9.994</v>
      </c>
      <c r="G235" s="24">
        <v>12.7486</v>
      </c>
      <c r="H235" s="24">
        <v>18.18512</v>
      </c>
      <c r="I235" s="24">
        <v>10.35947</v>
      </c>
      <c r="J235" s="24">
        <v>16.2893</v>
      </c>
      <c r="K235" s="24">
        <v>27.52546</v>
      </c>
    </row>
    <row r="236">
      <c r="A236" s="23">
        <v>45596.0</v>
      </c>
      <c r="B236" s="24">
        <v>20.6868</v>
      </c>
      <c r="C236" s="24">
        <v>19.01502</v>
      </c>
      <c r="D236" s="24">
        <v>17.8444</v>
      </c>
      <c r="E236" s="24">
        <v>15.59089</v>
      </c>
      <c r="F236" s="24">
        <v>10.05834</v>
      </c>
      <c r="G236" s="24">
        <v>15.82779</v>
      </c>
      <c r="H236" s="24">
        <v>16.71961</v>
      </c>
      <c r="I236" s="24">
        <v>10.01101</v>
      </c>
      <c r="J236" s="24">
        <v>16.63617</v>
      </c>
      <c r="K236" s="24">
        <v>27.04164</v>
      </c>
    </row>
    <row r="237">
      <c r="A237" s="23">
        <v>45626.0</v>
      </c>
      <c r="B237" s="24">
        <v>21.34016</v>
      </c>
      <c r="C237" s="24">
        <v>19.55417</v>
      </c>
      <c r="D237" s="24">
        <v>17.45505</v>
      </c>
      <c r="E237" s="24">
        <v>16.3372</v>
      </c>
      <c r="F237" s="24">
        <v>9.56023</v>
      </c>
      <c r="G237" s="24">
        <v>14.94545</v>
      </c>
      <c r="H237" s="24">
        <v>17.01259</v>
      </c>
      <c r="I237" s="24">
        <v>9.96711</v>
      </c>
      <c r="J237" s="24">
        <v>16.64447</v>
      </c>
      <c r="K237" s="24">
        <v>28.31257</v>
      </c>
    </row>
    <row r="238">
      <c r="A238" s="23">
        <v>45657.0</v>
      </c>
      <c r="B238" s="24">
        <v>20.3666</v>
      </c>
      <c r="C238" s="24">
        <v>18.6602</v>
      </c>
      <c r="D238" s="24">
        <v>17.77146</v>
      </c>
      <c r="E238" s="24">
        <v>16.53713</v>
      </c>
      <c r="F238" s="24">
        <v>9.79432</v>
      </c>
      <c r="G238" s="24">
        <v>15.5521</v>
      </c>
      <c r="H238" s="24">
        <v>16.99524</v>
      </c>
      <c r="I238" s="24">
        <v>10.04419</v>
      </c>
      <c r="J238" s="24">
        <v>16.33987</v>
      </c>
      <c r="K238" s="24">
        <v>27.4499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>
      <c r="A1" s="26" t="s">
        <v>49</v>
      </c>
      <c r="B1" s="12" t="s">
        <v>39</v>
      </c>
      <c r="C1" s="12" t="s">
        <v>40</v>
      </c>
      <c r="D1" s="12" t="s">
        <v>41</v>
      </c>
      <c r="E1" s="12" t="s">
        <v>42</v>
      </c>
      <c r="F1" s="12" t="s">
        <v>43</v>
      </c>
      <c r="G1" s="12" t="s">
        <v>44</v>
      </c>
      <c r="H1" s="12" t="s">
        <v>45</v>
      </c>
      <c r="I1" s="12" t="s">
        <v>46</v>
      </c>
      <c r="J1" s="12" t="s">
        <v>47</v>
      </c>
      <c r="K1" s="12" t="s">
        <v>48</v>
      </c>
    </row>
    <row r="2">
      <c r="A2" s="23">
        <v>25599.0</v>
      </c>
      <c r="B2" s="27">
        <v>-0.0313</v>
      </c>
      <c r="C2" s="27">
        <v>0.0245</v>
      </c>
      <c r="D2" s="27">
        <v>0.0381</v>
      </c>
      <c r="E2" s="27">
        <v>-0.0484</v>
      </c>
      <c r="F2" s="27">
        <v>0.041</v>
      </c>
      <c r="G2" s="27">
        <v>-0.0155</v>
      </c>
      <c r="H2" s="27">
        <v>-0.0545</v>
      </c>
      <c r="I2" s="27">
        <v>0.039</v>
      </c>
      <c r="J2" s="27">
        <v>-0.0074</v>
      </c>
      <c r="K2" s="27">
        <v>-0.072</v>
      </c>
    </row>
    <row r="3">
      <c r="A3" s="23">
        <v>25627.0</v>
      </c>
      <c r="B3" s="27">
        <v>-0.0115</v>
      </c>
      <c r="C3" s="27">
        <v>0.0444</v>
      </c>
      <c r="D3" s="27">
        <v>-0.0279</v>
      </c>
      <c r="E3" s="27">
        <v>-0.0293</v>
      </c>
      <c r="F3" s="27">
        <v>-0.0272</v>
      </c>
      <c r="G3" s="27">
        <v>0.0127</v>
      </c>
      <c r="H3" s="27">
        <v>0.0084</v>
      </c>
      <c r="I3" s="27">
        <v>0.0487</v>
      </c>
      <c r="J3" s="27">
        <v>-0.0536</v>
      </c>
      <c r="K3" s="27">
        <v>0.0555</v>
      </c>
    </row>
    <row r="4">
      <c r="A4" s="23">
        <v>25658.0</v>
      </c>
      <c r="B4" s="27">
        <v>-0.0034</v>
      </c>
      <c r="C4" s="27">
        <v>0.0102</v>
      </c>
      <c r="D4" s="27">
        <v>-0.0117</v>
      </c>
      <c r="E4" s="27">
        <v>0.0088</v>
      </c>
      <c r="F4" s="27">
        <v>0.0354</v>
      </c>
      <c r="G4" s="27">
        <v>0.0413</v>
      </c>
      <c r="H4" s="27">
        <v>0.0134</v>
      </c>
      <c r="I4" s="27">
        <v>-0.0307</v>
      </c>
      <c r="J4" s="27">
        <v>0.0245</v>
      </c>
      <c r="K4" s="27">
        <v>0.0052</v>
      </c>
    </row>
    <row r="5">
      <c r="A5" s="23">
        <v>25688.0</v>
      </c>
      <c r="B5" s="27">
        <v>-0.112</v>
      </c>
      <c r="C5" s="27">
        <v>-0.1143</v>
      </c>
      <c r="D5" s="27">
        <v>-0.0596</v>
      </c>
      <c r="E5" s="27">
        <v>-0.0462</v>
      </c>
      <c r="F5" s="27">
        <v>-0.0029</v>
      </c>
      <c r="G5" s="27">
        <v>-0.1181</v>
      </c>
      <c r="H5" s="27">
        <v>-0.0626</v>
      </c>
      <c r="I5" s="27">
        <v>-0.0807</v>
      </c>
      <c r="J5" s="27">
        <v>-0.1023</v>
      </c>
      <c r="K5" s="27">
        <v>-0.0873</v>
      </c>
    </row>
    <row r="6">
      <c r="A6" s="23">
        <v>25719.0</v>
      </c>
      <c r="B6" s="27">
        <v>-0.0648</v>
      </c>
      <c r="C6" s="27">
        <v>-0.095</v>
      </c>
      <c r="D6" s="27">
        <v>-0.0273</v>
      </c>
      <c r="E6" s="27">
        <v>-0.0939</v>
      </c>
      <c r="F6" s="27">
        <v>-0.0946</v>
      </c>
      <c r="G6" s="27">
        <v>-0.0246</v>
      </c>
      <c r="H6" s="27">
        <v>-0.0243</v>
      </c>
      <c r="I6" s="27">
        <v>-0.0461</v>
      </c>
      <c r="J6" s="27">
        <v>-0.0504</v>
      </c>
      <c r="K6" s="27">
        <v>-0.0572</v>
      </c>
    </row>
    <row r="7">
      <c r="A7" s="23">
        <v>25749.0</v>
      </c>
      <c r="B7" s="27">
        <v>0.1292</v>
      </c>
      <c r="C7" s="27">
        <v>0.0036</v>
      </c>
      <c r="D7" s="27">
        <v>-0.0242</v>
      </c>
      <c r="E7" s="27">
        <v>-0.0369</v>
      </c>
      <c r="F7" s="27">
        <v>-0.0472</v>
      </c>
      <c r="G7" s="27">
        <v>0.0186</v>
      </c>
      <c r="H7" s="27">
        <v>2.0E-4</v>
      </c>
      <c r="I7" s="27">
        <v>0.038</v>
      </c>
      <c r="J7" s="27">
        <v>0.045</v>
      </c>
      <c r="K7" s="27">
        <v>-0.0416</v>
      </c>
    </row>
    <row r="8">
      <c r="A8" s="23">
        <v>25780.0</v>
      </c>
      <c r="B8" s="27">
        <v>0.0319</v>
      </c>
      <c r="C8" s="27">
        <v>0.0643</v>
      </c>
      <c r="D8" s="27">
        <v>0.0571</v>
      </c>
      <c r="E8" s="27">
        <v>0.0609</v>
      </c>
      <c r="F8" s="27">
        <v>0.0276</v>
      </c>
      <c r="G8" s="27">
        <v>0.0029</v>
      </c>
      <c r="H8" s="27">
        <v>0.0872</v>
      </c>
      <c r="I8" s="27">
        <v>0.0237</v>
      </c>
      <c r="J8" s="27">
        <v>0.037</v>
      </c>
      <c r="K8" s="27">
        <v>0.0743</v>
      </c>
    </row>
    <row r="9">
      <c r="A9" s="23">
        <v>25811.0</v>
      </c>
      <c r="B9" s="27">
        <v>-0.0078</v>
      </c>
      <c r="C9" s="27">
        <v>0.0372</v>
      </c>
      <c r="D9" s="27">
        <v>-0.0051</v>
      </c>
      <c r="E9" s="27">
        <v>0.0117</v>
      </c>
      <c r="F9" s="27">
        <v>2.0E-4</v>
      </c>
      <c r="G9" s="27">
        <v>-0.0113</v>
      </c>
      <c r="H9" s="27">
        <v>0.0666</v>
      </c>
      <c r="I9" s="27">
        <v>0.0034</v>
      </c>
      <c r="J9" s="27">
        <v>-0.0025</v>
      </c>
      <c r="K9" s="27">
        <v>0.0403</v>
      </c>
    </row>
    <row r="10">
      <c r="A10" s="23">
        <v>25841.0</v>
      </c>
      <c r="B10" s="27">
        <v>0.0013</v>
      </c>
      <c r="C10" s="27">
        <v>0.0652</v>
      </c>
      <c r="D10" s="27">
        <v>-0.0289</v>
      </c>
      <c r="E10" s="27">
        <v>-0.0163</v>
      </c>
      <c r="F10" s="27">
        <v>-0.0246</v>
      </c>
      <c r="G10" s="27">
        <v>-0.0115</v>
      </c>
      <c r="H10" s="27">
        <v>-0.0169</v>
      </c>
      <c r="I10" s="27">
        <v>-0.0333</v>
      </c>
      <c r="J10" s="27">
        <v>0.0583</v>
      </c>
      <c r="K10" s="27">
        <v>0.0333</v>
      </c>
    </row>
    <row r="11">
      <c r="A11" s="23">
        <v>25872.0</v>
      </c>
      <c r="B11" s="27">
        <v>-0.0917</v>
      </c>
      <c r="C11" s="27">
        <v>-0.012</v>
      </c>
      <c r="D11" s="27">
        <v>0.0139</v>
      </c>
      <c r="E11" s="27">
        <v>-0.015</v>
      </c>
      <c r="F11" s="27">
        <v>-0.0447</v>
      </c>
      <c r="G11" s="27">
        <v>0.0129</v>
      </c>
      <c r="H11" s="27">
        <v>2.0E-4</v>
      </c>
      <c r="I11" s="27">
        <v>0.0328</v>
      </c>
      <c r="J11" s="27">
        <v>-0.0025</v>
      </c>
      <c r="K11" s="27">
        <v>-0.0079</v>
      </c>
    </row>
    <row r="12">
      <c r="A12" s="23">
        <v>25902.0</v>
      </c>
      <c r="B12" s="27">
        <v>-0.049</v>
      </c>
      <c r="C12" s="27">
        <v>0.0455</v>
      </c>
      <c r="D12" s="27">
        <v>-0.0092</v>
      </c>
      <c r="E12" s="27">
        <v>-0.0363</v>
      </c>
      <c r="F12" s="27">
        <v>-0.0199</v>
      </c>
      <c r="G12" s="27">
        <v>-0.0279</v>
      </c>
      <c r="H12" s="27">
        <v>-0.1007</v>
      </c>
      <c r="I12" s="27">
        <v>1.0E-4</v>
      </c>
      <c r="J12" s="27">
        <v>-0.0686</v>
      </c>
      <c r="K12" s="27">
        <v>0.0541</v>
      </c>
    </row>
    <row r="13">
      <c r="A13" s="23">
        <v>25933.0</v>
      </c>
      <c r="B13" s="27">
        <v>0.0123</v>
      </c>
      <c r="C13" s="27">
        <v>0.0189</v>
      </c>
      <c r="D13" s="27">
        <v>0.0188</v>
      </c>
      <c r="E13" s="27">
        <v>-0.0301</v>
      </c>
      <c r="F13" s="27">
        <v>-0.0361</v>
      </c>
      <c r="G13" s="27">
        <v>0.0091</v>
      </c>
      <c r="H13" s="27">
        <v>0.0189</v>
      </c>
      <c r="I13" s="27">
        <v>-0.0283</v>
      </c>
      <c r="J13" s="27">
        <v>0.0623</v>
      </c>
      <c r="K13" s="27">
        <v>0.0571</v>
      </c>
    </row>
    <row r="14">
      <c r="A14" s="23">
        <v>25964.0</v>
      </c>
      <c r="B14" s="27">
        <v>-0.0226</v>
      </c>
      <c r="C14" s="27">
        <v>0.032</v>
      </c>
      <c r="D14" s="27">
        <v>0.0498</v>
      </c>
      <c r="E14" s="27">
        <v>0.1435</v>
      </c>
      <c r="F14" s="27">
        <v>0.0127</v>
      </c>
      <c r="G14" s="27">
        <v>0.0558</v>
      </c>
      <c r="H14" s="27">
        <v>0.0324</v>
      </c>
      <c r="I14" s="27">
        <v>0.0672</v>
      </c>
      <c r="J14" s="27">
        <v>0.0028</v>
      </c>
      <c r="K14" s="27">
        <v>0.0457</v>
      </c>
    </row>
    <row r="15">
      <c r="A15" s="23">
        <v>25992.0</v>
      </c>
      <c r="B15" s="27">
        <v>-0.0187</v>
      </c>
      <c r="C15" s="27">
        <v>-0.0026</v>
      </c>
      <c r="D15" s="27">
        <v>-0.0071</v>
      </c>
      <c r="E15" s="27">
        <v>0.0426</v>
      </c>
      <c r="F15" s="27">
        <v>0.0289</v>
      </c>
      <c r="G15" s="27">
        <v>0.0463</v>
      </c>
      <c r="H15" s="27">
        <v>-0.0041</v>
      </c>
      <c r="I15" s="27">
        <v>0.0111</v>
      </c>
      <c r="J15" s="27">
        <v>-0.0184</v>
      </c>
      <c r="K15" s="27">
        <v>0.0099</v>
      </c>
    </row>
    <row r="16">
      <c r="A16" s="23">
        <v>26023.0</v>
      </c>
      <c r="B16" s="27">
        <v>0.0551</v>
      </c>
      <c r="C16" s="27">
        <v>0.0442</v>
      </c>
      <c r="D16" s="27">
        <v>-0.0201</v>
      </c>
      <c r="E16" s="27">
        <v>0.0093</v>
      </c>
      <c r="F16" s="27">
        <v>-0.0347</v>
      </c>
      <c r="G16" s="27">
        <v>0.0829</v>
      </c>
      <c r="H16" s="27">
        <v>0.0127</v>
      </c>
      <c r="I16" s="27">
        <v>-0.0298</v>
      </c>
      <c r="J16" s="27">
        <v>0.0859</v>
      </c>
      <c r="K16" s="27">
        <v>0.0404</v>
      </c>
    </row>
    <row r="17">
      <c r="A17" s="23">
        <v>26053.0</v>
      </c>
      <c r="B17" s="27">
        <v>-0.0364</v>
      </c>
      <c r="C17" s="27">
        <v>-0.0025</v>
      </c>
      <c r="D17" s="27">
        <v>-0.0013</v>
      </c>
      <c r="E17" s="27">
        <v>-0.061</v>
      </c>
      <c r="F17" s="27">
        <v>-0.033</v>
      </c>
      <c r="G17" s="27">
        <v>0.0525</v>
      </c>
      <c r="H17" s="27">
        <v>0.0456</v>
      </c>
      <c r="I17" s="27">
        <v>0.009</v>
      </c>
      <c r="J17" s="27">
        <v>0.1107</v>
      </c>
      <c r="K17" s="27">
        <v>0.0386</v>
      </c>
    </row>
    <row r="18">
      <c r="A18" s="23">
        <v>26084.0</v>
      </c>
      <c r="B18" s="27">
        <v>-0.0281</v>
      </c>
      <c r="C18" s="27">
        <v>-0.0253</v>
      </c>
      <c r="D18" s="27">
        <v>0.0533</v>
      </c>
      <c r="E18" s="27">
        <v>0.0171</v>
      </c>
      <c r="F18" s="27">
        <v>-0.066</v>
      </c>
      <c r="G18" s="27">
        <v>-0.0064</v>
      </c>
      <c r="H18" s="27">
        <v>0.0021</v>
      </c>
      <c r="I18" s="27">
        <v>0.0265</v>
      </c>
      <c r="J18" s="27">
        <v>0.0368</v>
      </c>
      <c r="K18" s="27">
        <v>-0.0391</v>
      </c>
    </row>
    <row r="19">
      <c r="A19" s="23">
        <v>26114.0</v>
      </c>
      <c r="B19" s="27">
        <v>0.0092</v>
      </c>
      <c r="C19" s="27">
        <v>0.0068</v>
      </c>
      <c r="D19" s="27">
        <v>-0.0201</v>
      </c>
      <c r="E19" s="27">
        <v>-0.014</v>
      </c>
      <c r="F19" s="27">
        <v>-0.0023</v>
      </c>
      <c r="G19" s="27">
        <v>0.0964</v>
      </c>
      <c r="H19" s="27">
        <v>-0.0152</v>
      </c>
      <c r="I19" s="27">
        <v>-0.0027</v>
      </c>
      <c r="J19" s="27">
        <v>0.0171</v>
      </c>
      <c r="K19" s="27">
        <v>0.0066</v>
      </c>
    </row>
    <row r="20">
      <c r="A20" s="23">
        <v>26145.0</v>
      </c>
      <c r="B20" s="27">
        <v>-0.04</v>
      </c>
      <c r="C20" s="27">
        <v>-0.0019</v>
      </c>
      <c r="D20" s="27">
        <v>0.0274</v>
      </c>
      <c r="E20" s="27">
        <v>0.0408</v>
      </c>
      <c r="F20" s="27">
        <v>-0.0372</v>
      </c>
      <c r="G20" s="27">
        <v>0.0054</v>
      </c>
      <c r="H20" s="27">
        <v>0.0141</v>
      </c>
      <c r="I20" s="27">
        <v>0.039</v>
      </c>
      <c r="J20" s="27">
        <v>0.0671</v>
      </c>
      <c r="K20" s="27">
        <v>-0.0359</v>
      </c>
    </row>
    <row r="21">
      <c r="A21" s="23">
        <v>26176.0</v>
      </c>
      <c r="B21" s="27">
        <v>-0.0568</v>
      </c>
      <c r="C21" s="27">
        <v>0.0335</v>
      </c>
      <c r="D21" s="27">
        <v>-0.067</v>
      </c>
      <c r="E21" s="27">
        <v>-0.0371</v>
      </c>
      <c r="F21" s="27">
        <v>-0.0415</v>
      </c>
      <c r="G21" s="27">
        <v>-0.1113</v>
      </c>
      <c r="H21" s="27">
        <v>-0.0737</v>
      </c>
      <c r="I21" s="27">
        <v>0.0258</v>
      </c>
      <c r="J21" s="27">
        <v>-0.0131</v>
      </c>
      <c r="K21" s="27">
        <v>0.0409</v>
      </c>
    </row>
    <row r="22">
      <c r="A22" s="23">
        <v>26206.0</v>
      </c>
      <c r="B22" s="27">
        <v>-0.1029</v>
      </c>
      <c r="C22" s="27">
        <v>-0.0126</v>
      </c>
      <c r="D22" s="27">
        <v>-0.072</v>
      </c>
      <c r="E22" s="27">
        <v>-0.034</v>
      </c>
      <c r="F22" s="27">
        <v>-0.044</v>
      </c>
      <c r="G22" s="27">
        <v>0.0201</v>
      </c>
      <c r="H22" s="27">
        <v>-0.0781</v>
      </c>
      <c r="I22" s="27">
        <v>-0.0167</v>
      </c>
      <c r="J22" s="27">
        <v>-0.0064</v>
      </c>
      <c r="K22" s="27">
        <v>-0.0127</v>
      </c>
    </row>
    <row r="23">
      <c r="A23" s="23">
        <v>26237.0</v>
      </c>
      <c r="B23" s="27">
        <v>0.0045</v>
      </c>
      <c r="C23" s="27">
        <v>-0.0546</v>
      </c>
      <c r="D23" s="27">
        <v>-0.0632</v>
      </c>
      <c r="E23" s="27">
        <v>-0.07</v>
      </c>
      <c r="F23" s="27">
        <v>0.0204</v>
      </c>
      <c r="G23" s="27">
        <v>-0.0554</v>
      </c>
      <c r="H23" s="27">
        <v>-0.0424</v>
      </c>
      <c r="I23" s="27">
        <v>0.0205</v>
      </c>
      <c r="J23" s="27">
        <v>-0.0308</v>
      </c>
      <c r="K23" s="27">
        <v>-0.036</v>
      </c>
    </row>
    <row r="24">
      <c r="A24" s="23">
        <v>26267.0</v>
      </c>
      <c r="B24" s="27">
        <v>-0.0151</v>
      </c>
      <c r="C24" s="27">
        <v>-0.002</v>
      </c>
      <c r="D24" s="27">
        <v>0.0636</v>
      </c>
      <c r="E24" s="27">
        <v>0.018</v>
      </c>
      <c r="F24" s="27">
        <v>-0.0251</v>
      </c>
      <c r="G24" s="27">
        <v>0.0637</v>
      </c>
      <c r="H24" s="27">
        <v>-0.0357</v>
      </c>
      <c r="I24" s="27">
        <v>-0.0017</v>
      </c>
      <c r="J24" s="27">
        <v>0.0261</v>
      </c>
      <c r="K24" s="27">
        <v>0.0039</v>
      </c>
    </row>
    <row r="25">
      <c r="A25" s="23">
        <v>26298.0</v>
      </c>
      <c r="B25" s="27">
        <v>0.1927</v>
      </c>
      <c r="C25" s="27">
        <v>0.1122</v>
      </c>
      <c r="D25" s="27">
        <v>0.0014</v>
      </c>
      <c r="E25" s="27">
        <v>0.062</v>
      </c>
      <c r="F25" s="27">
        <v>0.0424</v>
      </c>
      <c r="G25" s="27">
        <v>0.0864</v>
      </c>
      <c r="H25" s="27">
        <v>0.0523</v>
      </c>
      <c r="I25" s="27">
        <v>0.0249</v>
      </c>
      <c r="J25" s="27">
        <v>0.0535</v>
      </c>
      <c r="K25" s="27">
        <v>0.0625</v>
      </c>
    </row>
    <row r="26">
      <c r="A26" s="23">
        <v>26329.0</v>
      </c>
      <c r="B26" s="27">
        <v>-0.0311</v>
      </c>
      <c r="C26" s="27">
        <v>0.0507</v>
      </c>
      <c r="D26" s="27">
        <v>0.0445</v>
      </c>
      <c r="E26" s="27">
        <v>0.0517</v>
      </c>
      <c r="F26" s="27">
        <v>0.0271</v>
      </c>
      <c r="G26" s="27">
        <v>0.0652</v>
      </c>
      <c r="H26" s="27">
        <v>0.0523</v>
      </c>
      <c r="I26" s="27">
        <v>0.0384</v>
      </c>
      <c r="J26" s="27">
        <v>0.0363</v>
      </c>
      <c r="K26" s="27">
        <v>0.0201</v>
      </c>
    </row>
    <row r="27">
      <c r="A27" s="23">
        <v>26358.0</v>
      </c>
      <c r="B27" s="27">
        <v>0.1024</v>
      </c>
      <c r="C27" s="27">
        <v>0.0327</v>
      </c>
      <c r="D27" s="27">
        <v>0.0571</v>
      </c>
      <c r="E27" s="27">
        <v>0.0765</v>
      </c>
      <c r="F27" s="27">
        <v>-0.0663</v>
      </c>
      <c r="G27" s="27">
        <v>0.0665</v>
      </c>
      <c r="H27" s="27">
        <v>0.0477</v>
      </c>
      <c r="I27" s="27">
        <v>0.0366</v>
      </c>
      <c r="J27" s="27">
        <v>0.0584</v>
      </c>
      <c r="K27" s="27">
        <v>0.028</v>
      </c>
    </row>
    <row r="28">
      <c r="A28" s="23">
        <v>26389.0</v>
      </c>
      <c r="B28" s="27">
        <v>0.0332</v>
      </c>
      <c r="C28" s="27">
        <v>-0.005</v>
      </c>
      <c r="D28" s="27">
        <v>0.0765</v>
      </c>
      <c r="E28" s="27">
        <v>0.047</v>
      </c>
      <c r="F28" s="27">
        <v>0.0097</v>
      </c>
      <c r="G28" s="27">
        <v>0.0555</v>
      </c>
      <c r="H28" s="27">
        <v>-0.0107</v>
      </c>
      <c r="I28" s="27">
        <v>0.0245</v>
      </c>
      <c r="J28" s="27">
        <v>-0.004</v>
      </c>
      <c r="K28" s="27">
        <v>0.0156</v>
      </c>
    </row>
    <row r="29">
      <c r="A29" s="23">
        <v>26419.0</v>
      </c>
      <c r="B29" s="27">
        <v>-0.0193</v>
      </c>
      <c r="C29" s="27">
        <v>0.002</v>
      </c>
      <c r="D29" s="27">
        <v>0.0298</v>
      </c>
      <c r="E29" s="27">
        <v>-0.0239</v>
      </c>
      <c r="F29" s="27">
        <v>0.057</v>
      </c>
      <c r="G29" s="27">
        <v>0.0547</v>
      </c>
      <c r="H29" s="27">
        <v>0.0089</v>
      </c>
      <c r="I29" s="27">
        <v>0.047</v>
      </c>
      <c r="J29" s="27">
        <v>0.0358</v>
      </c>
      <c r="K29" s="27">
        <v>0.0016</v>
      </c>
    </row>
    <row r="30">
      <c r="A30" s="23">
        <v>26450.0</v>
      </c>
      <c r="B30" s="27">
        <v>0.0434</v>
      </c>
      <c r="C30" s="27">
        <v>0.0417</v>
      </c>
      <c r="D30" s="27">
        <v>0.0565</v>
      </c>
      <c r="E30" s="27">
        <v>0.0266</v>
      </c>
      <c r="F30" s="27">
        <v>0.0275</v>
      </c>
      <c r="G30" s="27">
        <v>0.0843</v>
      </c>
      <c r="H30" s="27">
        <v>0.1175</v>
      </c>
      <c r="I30" s="27">
        <v>0.0528</v>
      </c>
      <c r="J30" s="27">
        <v>-0.022</v>
      </c>
      <c r="K30" s="27">
        <v>-0.0011</v>
      </c>
    </row>
    <row r="31">
      <c r="A31" s="23">
        <v>26480.0</v>
      </c>
      <c r="B31" s="27">
        <v>0.0272</v>
      </c>
      <c r="C31" s="27">
        <v>0.0109</v>
      </c>
      <c r="D31" s="27">
        <v>-0.0635</v>
      </c>
      <c r="E31" s="27">
        <v>-0.021</v>
      </c>
      <c r="F31" s="27">
        <v>0.006</v>
      </c>
      <c r="G31" s="27">
        <v>0.0275</v>
      </c>
      <c r="H31" s="27">
        <v>-0.0384</v>
      </c>
      <c r="I31" s="27">
        <v>-0.0019</v>
      </c>
      <c r="J31" s="27">
        <v>-0.0303</v>
      </c>
      <c r="K31" s="27">
        <v>-0.0179</v>
      </c>
    </row>
    <row r="32">
      <c r="A32" s="23">
        <v>26511.0</v>
      </c>
      <c r="B32" s="27">
        <v>-0.0563</v>
      </c>
      <c r="C32" s="27">
        <v>0.0082</v>
      </c>
      <c r="D32" s="27">
        <v>0.063</v>
      </c>
      <c r="E32" s="27">
        <v>0.0641</v>
      </c>
      <c r="F32" s="27">
        <v>-0.0206</v>
      </c>
      <c r="G32" s="27">
        <v>0.0875</v>
      </c>
      <c r="H32" s="27">
        <v>0.0673</v>
      </c>
      <c r="I32" s="27">
        <v>0.0357</v>
      </c>
      <c r="J32" s="27">
        <v>0.0563</v>
      </c>
      <c r="K32" s="27">
        <v>-0.0056</v>
      </c>
    </row>
    <row r="33">
      <c r="A33" s="23">
        <v>26542.0</v>
      </c>
      <c r="B33" s="27">
        <v>0.0064</v>
      </c>
      <c r="C33" s="27">
        <v>0.0701</v>
      </c>
      <c r="D33" s="27">
        <v>0.0272</v>
      </c>
      <c r="E33" s="27">
        <v>-0.018</v>
      </c>
      <c r="F33" s="27">
        <v>0.0078</v>
      </c>
      <c r="G33" s="27">
        <v>0.0241</v>
      </c>
      <c r="H33" s="27">
        <v>0.0171</v>
      </c>
      <c r="I33" s="27">
        <v>0.0385</v>
      </c>
      <c r="J33" s="27">
        <v>0.0086</v>
      </c>
      <c r="K33" s="27">
        <v>0.0365</v>
      </c>
    </row>
    <row r="34">
      <c r="A34" s="23">
        <v>26572.0</v>
      </c>
      <c r="B34" s="27">
        <v>-0.0319</v>
      </c>
      <c r="C34" s="27">
        <v>-0.0056</v>
      </c>
      <c r="D34" s="27">
        <v>0.0012</v>
      </c>
      <c r="E34" s="27">
        <v>-0.032</v>
      </c>
      <c r="F34" s="27">
        <v>-0.012</v>
      </c>
      <c r="G34" s="27">
        <v>0.0457</v>
      </c>
      <c r="H34" s="27">
        <v>-0.0479</v>
      </c>
      <c r="I34" s="27">
        <v>-0.0136</v>
      </c>
      <c r="J34" s="27">
        <v>-0.101</v>
      </c>
      <c r="K34" s="27">
        <v>0.0016</v>
      </c>
    </row>
    <row r="35">
      <c r="A35" s="23">
        <v>26603.0</v>
      </c>
      <c r="B35" s="27">
        <v>0.0612</v>
      </c>
      <c r="C35" s="27">
        <v>-0.0226</v>
      </c>
      <c r="D35" s="27">
        <v>-0.0122</v>
      </c>
      <c r="E35" s="27">
        <v>-0.0196</v>
      </c>
      <c r="F35" s="27">
        <v>0.0266</v>
      </c>
      <c r="G35" s="27">
        <v>0.0326</v>
      </c>
      <c r="H35" s="27">
        <v>0.0069</v>
      </c>
      <c r="I35" s="27">
        <v>0.0697</v>
      </c>
      <c r="J35" s="27">
        <v>0.0358</v>
      </c>
      <c r="K35" s="27">
        <v>0.0131</v>
      </c>
    </row>
    <row r="36">
      <c r="A36" s="23">
        <v>26633.0</v>
      </c>
      <c r="B36" s="27">
        <v>0.0318</v>
      </c>
      <c r="C36" s="27">
        <v>0.0587</v>
      </c>
      <c r="D36" s="27">
        <v>-0.062</v>
      </c>
      <c r="E36" s="27">
        <v>0.0118</v>
      </c>
      <c r="F36" s="27">
        <v>0.09</v>
      </c>
      <c r="G36" s="27">
        <v>0.1784</v>
      </c>
      <c r="H36" s="27">
        <v>0.0168</v>
      </c>
      <c r="I36" s="27">
        <v>-0.0131</v>
      </c>
      <c r="J36" s="27">
        <v>0.0605</v>
      </c>
      <c r="K36" s="27">
        <v>0.0386</v>
      </c>
    </row>
    <row r="37">
      <c r="A37" s="23">
        <v>26664.0</v>
      </c>
      <c r="B37" s="27">
        <v>-0.0211</v>
      </c>
      <c r="C37" s="27">
        <v>0.0433</v>
      </c>
      <c r="D37" s="27">
        <v>-0.01</v>
      </c>
      <c r="E37" s="27">
        <v>-0.0145</v>
      </c>
      <c r="F37" s="27">
        <v>-0.0336</v>
      </c>
      <c r="G37" s="27">
        <v>0.0884</v>
      </c>
      <c r="H37" s="27">
        <v>0.0148</v>
      </c>
      <c r="I37" s="27">
        <v>-0.0047</v>
      </c>
      <c r="J37" s="27">
        <v>-0.0123</v>
      </c>
      <c r="K37" s="27">
        <v>0.0167</v>
      </c>
    </row>
    <row r="38">
      <c r="A38" s="23">
        <v>26695.0</v>
      </c>
      <c r="B38" s="27">
        <v>0.0332</v>
      </c>
      <c r="C38" s="27">
        <v>0.0034</v>
      </c>
      <c r="D38" s="27">
        <v>0.0493</v>
      </c>
      <c r="E38" s="27">
        <v>0.0489</v>
      </c>
      <c r="F38" s="27">
        <v>-0.027</v>
      </c>
      <c r="G38" s="27">
        <v>0.0161</v>
      </c>
      <c r="H38" s="27">
        <v>0.0382</v>
      </c>
      <c r="I38" s="27">
        <v>0.0715</v>
      </c>
      <c r="J38" s="27">
        <v>-0.0771</v>
      </c>
      <c r="K38" s="27">
        <v>-0.0237</v>
      </c>
    </row>
    <row r="39">
      <c r="A39" s="23">
        <v>26723.0</v>
      </c>
      <c r="B39" s="27">
        <v>-0.1063</v>
      </c>
      <c r="C39" s="27">
        <v>-0.0271</v>
      </c>
      <c r="D39" s="27">
        <v>0.0212</v>
      </c>
      <c r="E39" s="27">
        <v>-0.021</v>
      </c>
      <c r="F39" s="27">
        <v>0.0591</v>
      </c>
      <c r="G39" s="27">
        <v>-0.0439</v>
      </c>
      <c r="H39" s="27">
        <v>-0.0278</v>
      </c>
      <c r="I39" s="27">
        <v>0.0307</v>
      </c>
      <c r="J39" s="27">
        <v>-0.0273</v>
      </c>
      <c r="K39" s="27">
        <v>-0.0466</v>
      </c>
    </row>
    <row r="40">
      <c r="A40" s="23">
        <v>26754.0</v>
      </c>
      <c r="B40" s="27">
        <v>0.0013</v>
      </c>
      <c r="C40" s="27">
        <v>0.0083</v>
      </c>
      <c r="D40" s="27">
        <v>0.0578</v>
      </c>
      <c r="E40" s="27">
        <v>0.0527</v>
      </c>
      <c r="F40" s="27">
        <v>0.1315</v>
      </c>
      <c r="G40" s="27">
        <v>0.0038</v>
      </c>
      <c r="H40" s="27">
        <v>0.0742</v>
      </c>
      <c r="I40" s="27">
        <v>0.0588</v>
      </c>
      <c r="J40" s="27">
        <v>0.0013</v>
      </c>
      <c r="K40" s="27">
        <v>-0.0116</v>
      </c>
    </row>
    <row r="41">
      <c r="A41" s="23">
        <v>26784.0</v>
      </c>
      <c r="B41" s="27">
        <v>-0.0668</v>
      </c>
      <c r="C41" s="27">
        <v>-0.04</v>
      </c>
      <c r="D41" s="27">
        <v>0.0765</v>
      </c>
      <c r="E41" s="27">
        <v>-0.0526</v>
      </c>
      <c r="F41" s="27">
        <v>0.0111</v>
      </c>
      <c r="G41" s="27">
        <v>-0.112</v>
      </c>
      <c r="H41" s="27">
        <v>-0.0139</v>
      </c>
      <c r="I41" s="27">
        <v>0.03</v>
      </c>
      <c r="J41" s="27">
        <v>0.0067</v>
      </c>
      <c r="K41" s="27">
        <v>-0.0382</v>
      </c>
    </row>
    <row r="42">
      <c r="A42" s="23">
        <v>26815.0</v>
      </c>
      <c r="B42" s="27">
        <v>0.0849</v>
      </c>
      <c r="C42" s="27">
        <v>-0.0437</v>
      </c>
      <c r="D42" s="27">
        <v>-0.0153</v>
      </c>
      <c r="E42" s="27">
        <v>-0.0945</v>
      </c>
      <c r="F42" s="27">
        <v>0.116</v>
      </c>
      <c r="G42" s="27">
        <v>0.0229</v>
      </c>
      <c r="H42" s="27">
        <v>-0.046</v>
      </c>
      <c r="I42" s="27">
        <v>-0.0614</v>
      </c>
      <c r="J42" s="27">
        <v>4.0E-4</v>
      </c>
      <c r="K42" s="27">
        <v>-0.0156</v>
      </c>
    </row>
    <row r="43">
      <c r="A43" s="23">
        <v>26845.0</v>
      </c>
      <c r="B43" s="27">
        <v>-0.0243</v>
      </c>
      <c r="C43" s="27">
        <v>0.0208</v>
      </c>
      <c r="D43" s="27">
        <v>-0.0168</v>
      </c>
      <c r="E43" s="27">
        <v>-0.0143</v>
      </c>
      <c r="F43" s="27">
        <v>0.1152</v>
      </c>
      <c r="G43" s="27">
        <v>0.0121</v>
      </c>
      <c r="H43" s="27">
        <v>-0.0546</v>
      </c>
      <c r="I43" s="27">
        <v>0.0207</v>
      </c>
      <c r="J43" s="27">
        <v>-0.0098</v>
      </c>
      <c r="K43" s="27">
        <v>0.0015</v>
      </c>
    </row>
    <row r="44">
      <c r="A44" s="23">
        <v>26876.0</v>
      </c>
      <c r="B44" s="27">
        <v>0.0161</v>
      </c>
      <c r="C44" s="27">
        <v>0.0587</v>
      </c>
      <c r="D44" s="27">
        <v>-0.0464</v>
      </c>
      <c r="E44" s="27">
        <v>-0.0629</v>
      </c>
      <c r="F44" s="27">
        <v>-0.1836</v>
      </c>
      <c r="G44" s="27">
        <v>0.062</v>
      </c>
      <c r="H44" s="27">
        <v>-0.0088</v>
      </c>
      <c r="I44" s="27">
        <v>-0.0253</v>
      </c>
      <c r="J44" s="27">
        <v>-0.0426</v>
      </c>
      <c r="K44" s="27">
        <v>0.0395</v>
      </c>
    </row>
    <row r="45">
      <c r="A45" s="23">
        <v>26907.0</v>
      </c>
      <c r="B45" s="27">
        <v>-0.1082</v>
      </c>
      <c r="C45" s="27">
        <v>0.0016</v>
      </c>
      <c r="D45" s="27">
        <v>-0.0371</v>
      </c>
      <c r="E45" s="27">
        <v>0.01</v>
      </c>
      <c r="F45" s="27">
        <v>0.0517</v>
      </c>
      <c r="G45" s="27">
        <v>-0.04</v>
      </c>
      <c r="H45" s="27">
        <v>-0.0212</v>
      </c>
      <c r="I45" s="27">
        <v>0.0465</v>
      </c>
      <c r="J45" s="27">
        <v>-0.0413</v>
      </c>
      <c r="K45" s="27">
        <v>-0.0332</v>
      </c>
    </row>
    <row r="46">
      <c r="A46" s="23">
        <v>26937.0</v>
      </c>
      <c r="B46" s="27">
        <v>-0.0777</v>
      </c>
      <c r="C46" s="27">
        <v>0.0335</v>
      </c>
      <c r="D46" s="27">
        <v>0.0105</v>
      </c>
      <c r="E46" s="27">
        <v>-0.0152</v>
      </c>
      <c r="F46" s="27">
        <v>-0.0316</v>
      </c>
      <c r="G46" s="27">
        <v>-0.0528</v>
      </c>
      <c r="H46" s="27">
        <v>-0.0384</v>
      </c>
      <c r="I46" s="27">
        <v>0.0667</v>
      </c>
      <c r="J46" s="27">
        <v>0.0332</v>
      </c>
      <c r="K46" s="27">
        <v>0.0359</v>
      </c>
    </row>
    <row r="47">
      <c r="A47" s="23">
        <v>26968.0</v>
      </c>
      <c r="B47" s="27">
        <v>0.0601</v>
      </c>
      <c r="C47" s="27">
        <v>0.0646</v>
      </c>
      <c r="D47" s="27">
        <v>0.0194</v>
      </c>
      <c r="E47" s="27">
        <v>0.0712</v>
      </c>
      <c r="F47" s="27">
        <v>0.0537</v>
      </c>
      <c r="G47" s="27">
        <v>3.0E-4</v>
      </c>
      <c r="H47" s="27">
        <v>-0.0107</v>
      </c>
      <c r="I47" s="27">
        <v>3.0E-4</v>
      </c>
      <c r="J47" s="27">
        <v>0.028</v>
      </c>
      <c r="K47" s="27">
        <v>0.0044</v>
      </c>
    </row>
    <row r="48">
      <c r="A48" s="23">
        <v>26998.0</v>
      </c>
      <c r="B48" s="27">
        <v>-0.0866</v>
      </c>
      <c r="C48" s="27">
        <v>-0.0936</v>
      </c>
      <c r="D48" s="27">
        <v>-0.1146</v>
      </c>
      <c r="E48" s="27">
        <v>-0.1109</v>
      </c>
      <c r="F48" s="27">
        <v>-0.0811</v>
      </c>
      <c r="G48" s="27">
        <v>-0.0946</v>
      </c>
      <c r="H48" s="27">
        <v>-0.1126</v>
      </c>
      <c r="I48" s="27">
        <v>-0.1155</v>
      </c>
      <c r="J48" s="27">
        <v>-0.1179</v>
      </c>
      <c r="K48" s="27">
        <v>-0.1059</v>
      </c>
    </row>
    <row r="49">
      <c r="A49" s="23">
        <v>27029.0</v>
      </c>
      <c r="B49" s="27">
        <v>-0.0132</v>
      </c>
      <c r="C49" s="27">
        <v>-0.0066</v>
      </c>
      <c r="D49" s="27">
        <v>-0.0097</v>
      </c>
      <c r="E49" s="27">
        <v>-0.0158</v>
      </c>
      <c r="F49" s="27">
        <v>-0.0218</v>
      </c>
      <c r="G49" s="27">
        <v>-0.0542</v>
      </c>
      <c r="H49" s="27">
        <v>0.0423</v>
      </c>
      <c r="I49" s="27">
        <v>0.0125</v>
      </c>
      <c r="J49" s="27">
        <v>-0.0436</v>
      </c>
      <c r="K49" s="27">
        <v>0.0177</v>
      </c>
    </row>
    <row r="50">
      <c r="A50" s="23">
        <v>27060.0</v>
      </c>
      <c r="B50" s="27">
        <v>0.1345</v>
      </c>
      <c r="C50" s="27">
        <v>0.0203</v>
      </c>
      <c r="D50" s="27">
        <v>0.0655</v>
      </c>
      <c r="E50" s="27">
        <v>0.0734</v>
      </c>
      <c r="F50" s="27">
        <v>0.0839</v>
      </c>
      <c r="G50" s="27">
        <v>0.0591</v>
      </c>
      <c r="H50" s="27">
        <v>0.0129</v>
      </c>
      <c r="I50" s="27">
        <v>0.0844</v>
      </c>
      <c r="J50" s="27">
        <v>-0.0178</v>
      </c>
      <c r="K50" s="27">
        <v>-0.017</v>
      </c>
    </row>
    <row r="51">
      <c r="A51" s="23">
        <v>27088.0</v>
      </c>
      <c r="B51" s="27">
        <v>0.0892</v>
      </c>
      <c r="C51" s="27">
        <v>0.0252</v>
      </c>
      <c r="D51" s="27">
        <v>-0.0247</v>
      </c>
      <c r="E51" s="27">
        <v>-0.0646</v>
      </c>
      <c r="F51" s="27">
        <v>0.0232</v>
      </c>
      <c r="G51" s="27">
        <v>0.0049</v>
      </c>
      <c r="H51" s="27">
        <v>-0.0467</v>
      </c>
      <c r="I51" s="27">
        <v>0.0321</v>
      </c>
      <c r="J51" s="27">
        <v>0.05</v>
      </c>
      <c r="K51" s="27">
        <v>-0.001</v>
      </c>
    </row>
    <row r="52">
      <c r="A52" s="23">
        <v>27119.0</v>
      </c>
      <c r="B52" s="27">
        <v>-0.059</v>
      </c>
      <c r="C52" s="27">
        <v>-0.0261</v>
      </c>
      <c r="D52" s="27">
        <v>-0.0729</v>
      </c>
      <c r="E52" s="27">
        <v>-0.0034</v>
      </c>
      <c r="F52" s="27">
        <v>0.0554</v>
      </c>
      <c r="G52" s="27">
        <v>-0.0281</v>
      </c>
      <c r="H52" s="27">
        <v>-0.027</v>
      </c>
      <c r="I52" s="27">
        <v>-0.0169</v>
      </c>
      <c r="J52" s="27">
        <v>-0.1933</v>
      </c>
      <c r="K52" s="27">
        <v>-0.0244</v>
      </c>
    </row>
    <row r="53">
      <c r="A53" s="23">
        <v>27149.0</v>
      </c>
      <c r="B53" s="27">
        <v>-0.0387</v>
      </c>
      <c r="C53" s="27">
        <v>-0.0806</v>
      </c>
      <c r="D53" s="27">
        <v>-0.0249</v>
      </c>
      <c r="E53" s="27">
        <v>0.0481</v>
      </c>
      <c r="F53" s="27">
        <v>-0.0427</v>
      </c>
      <c r="G53" s="27">
        <v>0.0297</v>
      </c>
      <c r="H53" s="27">
        <v>0.0138</v>
      </c>
      <c r="I53" s="27">
        <v>0.0531</v>
      </c>
      <c r="J53" s="27">
        <v>0.0676</v>
      </c>
      <c r="K53" s="27">
        <v>-0.0384</v>
      </c>
    </row>
    <row r="54">
      <c r="A54" s="23">
        <v>27180.0</v>
      </c>
      <c r="B54" s="27">
        <v>-0.1445</v>
      </c>
      <c r="C54" s="27">
        <v>-0.0783</v>
      </c>
      <c r="D54" s="27">
        <v>-0.0399</v>
      </c>
      <c r="E54" s="27">
        <v>-0.033</v>
      </c>
      <c r="F54" s="27">
        <v>-0.1033</v>
      </c>
      <c r="G54" s="27">
        <v>0.0468</v>
      </c>
      <c r="H54" s="27">
        <v>-0.0355</v>
      </c>
      <c r="I54" s="27">
        <v>-0.0387</v>
      </c>
      <c r="J54" s="27">
        <v>-0.0885</v>
      </c>
      <c r="K54" s="27">
        <v>-0.0309</v>
      </c>
    </row>
    <row r="55">
      <c r="A55" s="23">
        <v>27210.0</v>
      </c>
      <c r="B55" s="27">
        <v>-0.0609</v>
      </c>
      <c r="C55" s="27">
        <v>-0.0254</v>
      </c>
      <c r="D55" s="27">
        <v>-0.0895</v>
      </c>
      <c r="E55" s="27">
        <v>-0.0213</v>
      </c>
      <c r="F55" s="27">
        <v>-0.1003</v>
      </c>
      <c r="G55" s="27">
        <v>-0.0258</v>
      </c>
      <c r="H55" s="27">
        <v>-0.0373</v>
      </c>
      <c r="I55" s="27">
        <v>0.018</v>
      </c>
      <c r="J55" s="27">
        <v>-0.0908</v>
      </c>
      <c r="K55" s="27">
        <v>-0.0168</v>
      </c>
    </row>
    <row r="56">
      <c r="A56" s="23">
        <v>27241.0</v>
      </c>
      <c r="B56" s="27">
        <v>-0.157</v>
      </c>
      <c r="C56" s="27">
        <v>0.0248</v>
      </c>
      <c r="D56" s="27">
        <v>0.0075</v>
      </c>
      <c r="E56" s="27">
        <v>-0.0087</v>
      </c>
      <c r="F56" s="27">
        <v>-9.0E-4</v>
      </c>
      <c r="G56" s="27">
        <v>-0.0527</v>
      </c>
      <c r="H56" s="27">
        <v>0.0215</v>
      </c>
      <c r="I56" s="27">
        <v>-0.0231</v>
      </c>
      <c r="J56" s="27">
        <v>-0.0615</v>
      </c>
      <c r="K56" s="27">
        <v>-0.0794</v>
      </c>
    </row>
    <row r="57">
      <c r="A57" s="23">
        <v>27272.0</v>
      </c>
      <c r="B57" s="27">
        <v>-0.0202</v>
      </c>
      <c r="C57" s="27">
        <v>-0.0907</v>
      </c>
      <c r="D57" s="27">
        <v>-0.0979</v>
      </c>
      <c r="E57" s="27">
        <v>0.0077</v>
      </c>
      <c r="F57" s="27">
        <v>-0.1192</v>
      </c>
      <c r="G57" s="27">
        <v>-0.0986</v>
      </c>
      <c r="H57" s="27">
        <v>-0.0991</v>
      </c>
      <c r="I57" s="27">
        <v>-0.0422</v>
      </c>
      <c r="J57" s="27">
        <v>-0.1235</v>
      </c>
      <c r="K57" s="27">
        <v>-0.0905</v>
      </c>
    </row>
    <row r="58">
      <c r="A58" s="23">
        <v>27302.0</v>
      </c>
      <c r="B58" s="27">
        <v>-0.1969</v>
      </c>
      <c r="C58" s="27">
        <v>-0.1027</v>
      </c>
      <c r="D58" s="27">
        <v>-0.1687</v>
      </c>
      <c r="E58" s="27">
        <v>-0.0492</v>
      </c>
      <c r="F58" s="27">
        <v>-0.0718</v>
      </c>
      <c r="G58" s="27">
        <v>-0.0038</v>
      </c>
      <c r="H58" s="27">
        <v>-0.1061</v>
      </c>
      <c r="I58" s="27">
        <v>-0.1279</v>
      </c>
      <c r="J58" s="27">
        <v>-0.1234</v>
      </c>
      <c r="K58" s="27">
        <v>-0.1162</v>
      </c>
    </row>
    <row r="59">
      <c r="A59" s="23">
        <v>27333.0</v>
      </c>
      <c r="B59" s="27">
        <v>0.2528</v>
      </c>
      <c r="C59" s="27">
        <v>0.1073</v>
      </c>
      <c r="D59" s="27">
        <v>0.0774</v>
      </c>
      <c r="E59" s="27">
        <v>0.0297</v>
      </c>
      <c r="F59" s="27">
        <v>0.024</v>
      </c>
      <c r="G59" s="27">
        <v>-0.077</v>
      </c>
      <c r="H59" s="27">
        <v>-0.0073</v>
      </c>
      <c r="I59" s="27">
        <v>-0.0169</v>
      </c>
      <c r="J59" s="27">
        <v>0.0371</v>
      </c>
      <c r="K59" s="27">
        <v>0.1764</v>
      </c>
    </row>
    <row r="60">
      <c r="A60" s="23">
        <v>27363.0</v>
      </c>
      <c r="B60" s="27">
        <v>0.0411</v>
      </c>
      <c r="C60" s="27">
        <v>-0.0831</v>
      </c>
      <c r="D60" s="27">
        <v>0.0187</v>
      </c>
      <c r="E60" s="27">
        <v>0.0512</v>
      </c>
      <c r="F60" s="27">
        <v>0.0499</v>
      </c>
      <c r="G60" s="27">
        <v>0.1034</v>
      </c>
      <c r="H60" s="27">
        <v>0.0045</v>
      </c>
      <c r="I60" s="27">
        <v>0.0677</v>
      </c>
      <c r="J60" s="27">
        <v>-0.1512</v>
      </c>
      <c r="K60" s="27">
        <v>-0.0463</v>
      </c>
    </row>
    <row r="61">
      <c r="A61" s="23">
        <v>27394.0</v>
      </c>
      <c r="B61" s="27">
        <v>-0.0396</v>
      </c>
      <c r="C61" s="27">
        <v>0.0099</v>
      </c>
      <c r="D61" s="27">
        <v>0.02</v>
      </c>
      <c r="E61" s="27">
        <v>0.0117</v>
      </c>
      <c r="F61" s="27">
        <v>-0.1201</v>
      </c>
      <c r="G61" s="27">
        <v>-0.0391</v>
      </c>
      <c r="H61" s="27">
        <v>0.0083</v>
      </c>
      <c r="I61" s="27">
        <v>-0.0801</v>
      </c>
      <c r="J61" s="27">
        <v>0.0134</v>
      </c>
      <c r="K61" s="27">
        <v>-0.021</v>
      </c>
    </row>
    <row r="62">
      <c r="A62" s="23">
        <v>27425.0</v>
      </c>
      <c r="B62" s="27">
        <v>0.2013</v>
      </c>
      <c r="C62" s="27">
        <v>0.1652</v>
      </c>
      <c r="D62" s="27">
        <v>0.2309</v>
      </c>
      <c r="E62" s="27">
        <v>0.0982</v>
      </c>
      <c r="F62" s="27">
        <v>0.0837</v>
      </c>
      <c r="G62" s="27">
        <v>0.0444</v>
      </c>
      <c r="H62" s="27">
        <v>0.2237</v>
      </c>
      <c r="I62" s="27">
        <v>0.0187</v>
      </c>
      <c r="J62" s="27">
        <v>0.5423</v>
      </c>
      <c r="K62" s="27">
        <v>0.1288</v>
      </c>
    </row>
    <row r="63">
      <c r="A63" s="23">
        <v>27453.0</v>
      </c>
      <c r="B63" s="27">
        <v>-4.0E-4</v>
      </c>
      <c r="C63" s="27">
        <v>0.0263</v>
      </c>
      <c r="D63" s="27">
        <v>-0.0145</v>
      </c>
      <c r="E63" s="27">
        <v>0.1083</v>
      </c>
      <c r="F63" s="27">
        <v>0.0797</v>
      </c>
      <c r="G63" s="27">
        <v>0.0998</v>
      </c>
      <c r="H63" s="27">
        <v>0.0511</v>
      </c>
      <c r="I63" s="27">
        <v>0.038</v>
      </c>
      <c r="J63" s="27">
        <v>0.2396</v>
      </c>
      <c r="K63" s="27">
        <v>0.062</v>
      </c>
    </row>
    <row r="64">
      <c r="A64" s="23">
        <v>27484.0</v>
      </c>
      <c r="B64" s="27">
        <v>-0.0187</v>
      </c>
      <c r="C64" s="27">
        <v>-0.0236</v>
      </c>
      <c r="D64" s="27">
        <v>0.0886</v>
      </c>
      <c r="E64" s="27">
        <v>0.0123</v>
      </c>
      <c r="F64" s="27">
        <v>-0.0197</v>
      </c>
      <c r="G64" s="27">
        <v>0.0467</v>
      </c>
      <c r="H64" s="27">
        <v>0.0083</v>
      </c>
      <c r="I64" s="27">
        <v>-0.0415</v>
      </c>
      <c r="J64" s="27">
        <v>-0.0765</v>
      </c>
      <c r="K64" s="27">
        <v>0.0237</v>
      </c>
    </row>
    <row r="65">
      <c r="A65" s="23">
        <v>27514.0</v>
      </c>
      <c r="B65" s="27">
        <v>-0.001</v>
      </c>
      <c r="C65" s="27">
        <v>0.0313</v>
      </c>
      <c r="D65" s="27">
        <v>0.072</v>
      </c>
      <c r="E65" s="27">
        <v>0.0339</v>
      </c>
      <c r="F65" s="27">
        <v>-0.0049</v>
      </c>
      <c r="G65" s="27">
        <v>0.0019</v>
      </c>
      <c r="H65" s="27">
        <v>0.0399</v>
      </c>
      <c r="I65" s="27">
        <v>0.048</v>
      </c>
      <c r="J65" s="27">
        <v>0.1827</v>
      </c>
      <c r="K65" s="27">
        <v>0.0444</v>
      </c>
    </row>
    <row r="66">
      <c r="A66" s="23">
        <v>27545.0</v>
      </c>
      <c r="B66" s="27">
        <v>0.1007</v>
      </c>
      <c r="C66" s="27">
        <v>0.028</v>
      </c>
      <c r="D66" s="27">
        <v>-0.0468</v>
      </c>
      <c r="E66" s="27">
        <v>-0.0716</v>
      </c>
      <c r="F66" s="27">
        <v>-0.0336</v>
      </c>
      <c r="G66" s="27">
        <v>-0.0048</v>
      </c>
      <c r="H66" s="27">
        <v>-0.0481</v>
      </c>
      <c r="I66" s="27">
        <v>-0.0559</v>
      </c>
      <c r="J66" s="27">
        <v>0.0526</v>
      </c>
      <c r="K66" s="27">
        <v>0.045</v>
      </c>
    </row>
    <row r="67">
      <c r="A67" s="23">
        <v>27575.0</v>
      </c>
      <c r="B67" s="27">
        <v>-0.0145</v>
      </c>
      <c r="C67" s="27">
        <v>0.0291</v>
      </c>
      <c r="D67" s="27">
        <v>-0.0616</v>
      </c>
      <c r="E67" s="27">
        <v>0.0079</v>
      </c>
      <c r="F67" s="27">
        <v>-0.11</v>
      </c>
      <c r="G67" s="27">
        <v>0.0324</v>
      </c>
      <c r="H67" s="27">
        <v>0.0434</v>
      </c>
      <c r="I67" s="27">
        <v>-0.0399</v>
      </c>
      <c r="J67" s="27">
        <v>-0.1075</v>
      </c>
      <c r="K67" s="27">
        <v>0.0474</v>
      </c>
    </row>
    <row r="68">
      <c r="A68" s="23">
        <v>27606.0</v>
      </c>
      <c r="B68" s="27">
        <v>-0.0148</v>
      </c>
      <c r="C68" s="27">
        <v>-0.0063</v>
      </c>
      <c r="D68" s="27">
        <v>0.0883</v>
      </c>
      <c r="E68" s="27">
        <v>0.0867</v>
      </c>
      <c r="F68" s="27">
        <v>-0.0735</v>
      </c>
      <c r="G68" s="27">
        <v>-0.0498</v>
      </c>
      <c r="H68" s="27">
        <v>0.022</v>
      </c>
      <c r="I68" s="27">
        <v>-0.0103</v>
      </c>
      <c r="J68" s="27">
        <v>-0.031</v>
      </c>
      <c r="K68" s="27">
        <v>-0.0676</v>
      </c>
    </row>
    <row r="69">
      <c r="A69" s="23">
        <v>27637.0</v>
      </c>
      <c r="B69" s="27">
        <v>-0.0041</v>
      </c>
      <c r="C69" s="27">
        <v>-0.0067</v>
      </c>
      <c r="D69" s="27">
        <v>-2.0E-4</v>
      </c>
      <c r="E69" s="27">
        <v>-0.0462</v>
      </c>
      <c r="F69" s="27">
        <v>0.0011</v>
      </c>
      <c r="G69" s="27">
        <v>-0.0454</v>
      </c>
      <c r="H69" s="27">
        <v>-0.0034</v>
      </c>
      <c r="I69" s="27">
        <v>0.0186</v>
      </c>
      <c r="J69" s="27">
        <v>0.1517</v>
      </c>
      <c r="K69" s="27">
        <v>-0.0225</v>
      </c>
    </row>
    <row r="70">
      <c r="A70" s="23">
        <v>27667.0</v>
      </c>
      <c r="B70" s="27">
        <v>0.0856</v>
      </c>
      <c r="C70" s="27">
        <v>-0.0562</v>
      </c>
      <c r="D70" s="27">
        <v>-0.0442</v>
      </c>
      <c r="E70" s="27">
        <v>-0.0148</v>
      </c>
      <c r="F70" s="27">
        <v>-0.0276</v>
      </c>
      <c r="G70" s="27">
        <v>-0.0472</v>
      </c>
      <c r="H70" s="27">
        <v>-0.0497</v>
      </c>
      <c r="I70" s="27">
        <v>-0.0475</v>
      </c>
      <c r="J70" s="27">
        <v>0.0195</v>
      </c>
      <c r="K70" s="27">
        <v>-0.0356</v>
      </c>
    </row>
    <row r="71">
      <c r="A71" s="23">
        <v>27698.0</v>
      </c>
      <c r="B71" s="27">
        <v>0.0188</v>
      </c>
      <c r="C71" s="27">
        <v>-0.0461</v>
      </c>
      <c r="D71" s="27">
        <v>0.0296</v>
      </c>
      <c r="E71" s="27">
        <v>0.0816</v>
      </c>
      <c r="F71" s="27">
        <v>0.0203</v>
      </c>
      <c r="G71" s="27">
        <v>0.1046</v>
      </c>
      <c r="H71" s="27">
        <v>0.0468</v>
      </c>
      <c r="I71" s="27">
        <v>0.0361</v>
      </c>
      <c r="J71" s="27">
        <v>0.0411</v>
      </c>
      <c r="K71" s="27">
        <v>0.0681</v>
      </c>
    </row>
    <row r="72">
      <c r="A72" s="23">
        <v>27728.0</v>
      </c>
      <c r="B72" s="27">
        <v>0.0764</v>
      </c>
      <c r="C72" s="27">
        <v>0.0679</v>
      </c>
      <c r="D72" s="27">
        <v>0.0692</v>
      </c>
      <c r="E72" s="27">
        <v>0.0547</v>
      </c>
      <c r="F72" s="27">
        <v>0.0532</v>
      </c>
      <c r="G72" s="27">
        <v>0.0149</v>
      </c>
      <c r="H72" s="27">
        <v>0.1031</v>
      </c>
      <c r="I72" s="27">
        <v>0.1325</v>
      </c>
      <c r="J72" s="27">
        <v>0.01</v>
      </c>
      <c r="K72" s="27">
        <v>0.0296</v>
      </c>
    </row>
    <row r="73">
      <c r="A73" s="23">
        <v>27759.0</v>
      </c>
      <c r="B73" s="27">
        <v>0.035</v>
      </c>
      <c r="C73" s="27">
        <v>-0.0284</v>
      </c>
      <c r="D73" s="27">
        <v>-0.0074</v>
      </c>
      <c r="E73" s="27">
        <v>0.0098</v>
      </c>
      <c r="F73" s="27">
        <v>-9.0E-4</v>
      </c>
      <c r="G73" s="27">
        <v>0.0159</v>
      </c>
      <c r="H73" s="27">
        <v>0.0601</v>
      </c>
      <c r="I73" s="27">
        <v>-0.0227</v>
      </c>
      <c r="J73" s="27">
        <v>0.0429</v>
      </c>
      <c r="K73" s="27">
        <v>-0.0105</v>
      </c>
    </row>
    <row r="74">
      <c r="A74" s="23">
        <v>27790.0</v>
      </c>
      <c r="B74" s="27">
        <v>0.0147</v>
      </c>
      <c r="C74" s="27">
        <v>0.0912</v>
      </c>
      <c r="D74" s="27">
        <v>0.018</v>
      </c>
      <c r="E74" s="27">
        <v>0.0124</v>
      </c>
      <c r="F74" s="27">
        <v>0.069</v>
      </c>
      <c r="G74" s="27">
        <v>0.0581</v>
      </c>
      <c r="H74" s="27">
        <v>0.074</v>
      </c>
      <c r="I74" s="27">
        <v>-0.0641</v>
      </c>
      <c r="J74" s="27">
        <v>0.0936</v>
      </c>
      <c r="K74" s="27">
        <v>0.1161</v>
      </c>
    </row>
    <row r="75">
      <c r="A75" s="23">
        <v>27819.0</v>
      </c>
      <c r="B75" s="27">
        <v>0.0153</v>
      </c>
      <c r="C75" s="27">
        <v>0.0383</v>
      </c>
      <c r="D75" s="27">
        <v>0.0485</v>
      </c>
      <c r="E75" s="27">
        <v>0.004</v>
      </c>
      <c r="F75" s="27">
        <v>0.0195</v>
      </c>
      <c r="G75" s="27">
        <v>0.0018</v>
      </c>
      <c r="H75" s="27">
        <v>-0.0119</v>
      </c>
      <c r="I75" s="27">
        <v>-0.0534</v>
      </c>
      <c r="J75" s="27">
        <v>-0.0307</v>
      </c>
      <c r="K75" s="27">
        <v>-0.0109</v>
      </c>
    </row>
    <row r="76">
      <c r="A76" s="23">
        <v>27850.0</v>
      </c>
      <c r="B76" s="27">
        <v>-0.0147</v>
      </c>
      <c r="C76" s="27">
        <v>-0.0135</v>
      </c>
      <c r="D76" s="27">
        <v>-0.0334</v>
      </c>
      <c r="E76" s="27">
        <v>0.0279</v>
      </c>
      <c r="F76" s="27">
        <v>-0.1043</v>
      </c>
      <c r="G76" s="27">
        <v>-0.0073</v>
      </c>
      <c r="H76" s="27">
        <v>0.0513</v>
      </c>
      <c r="I76" s="27">
        <v>-0.0395</v>
      </c>
      <c r="J76" s="27">
        <v>-0.0049</v>
      </c>
      <c r="K76" s="27">
        <v>0.0344</v>
      </c>
    </row>
    <row r="77">
      <c r="A77" s="23">
        <v>27880.0</v>
      </c>
      <c r="B77" s="27">
        <v>0.0325</v>
      </c>
      <c r="C77" s="27">
        <v>0.0147</v>
      </c>
      <c r="D77" s="27">
        <v>-0.0489</v>
      </c>
      <c r="E77" s="27">
        <v>-0.0597</v>
      </c>
      <c r="F77" s="27">
        <v>-0.0426</v>
      </c>
      <c r="G77" s="27">
        <v>0.0035</v>
      </c>
      <c r="H77" s="27">
        <v>0.0038</v>
      </c>
      <c r="I77" s="27">
        <v>0.0801</v>
      </c>
      <c r="J77" s="27">
        <v>0.0406</v>
      </c>
      <c r="K77" s="27">
        <v>-0.011</v>
      </c>
    </row>
    <row r="78">
      <c r="A78" s="23">
        <v>27911.0</v>
      </c>
      <c r="B78" s="27">
        <v>0.0203</v>
      </c>
      <c r="C78" s="27">
        <v>0.0059</v>
      </c>
      <c r="D78" s="27">
        <v>0.0021</v>
      </c>
      <c r="E78" s="27">
        <v>-0.0086</v>
      </c>
      <c r="F78" s="27">
        <v>0.0091</v>
      </c>
      <c r="G78" s="27">
        <v>0.0177</v>
      </c>
      <c r="H78" s="27">
        <v>-0.0053</v>
      </c>
      <c r="I78" s="27">
        <v>-0.0227</v>
      </c>
      <c r="J78" s="27">
        <v>-0.0633</v>
      </c>
      <c r="K78" s="27">
        <v>-0.0113</v>
      </c>
    </row>
    <row r="79">
      <c r="A79" s="23">
        <v>27941.0</v>
      </c>
      <c r="B79" s="27">
        <v>0.0072</v>
      </c>
      <c r="C79" s="27">
        <v>-0.0181</v>
      </c>
      <c r="D79" s="27">
        <v>-0.0209</v>
      </c>
      <c r="E79" s="27">
        <v>0.0093</v>
      </c>
      <c r="F79" s="27">
        <v>0.0614</v>
      </c>
      <c r="G79" s="27">
        <v>0.0354</v>
      </c>
      <c r="H79" s="27">
        <v>-0.0233</v>
      </c>
      <c r="I79" s="27">
        <v>-0.0748</v>
      </c>
      <c r="J79" s="27">
        <v>-0.0112</v>
      </c>
      <c r="K79" s="27">
        <v>0.0439</v>
      </c>
    </row>
    <row r="80">
      <c r="A80" s="23">
        <v>27972.0</v>
      </c>
      <c r="B80" s="27">
        <v>0.0953</v>
      </c>
      <c r="C80" s="27">
        <v>-0.0077</v>
      </c>
      <c r="D80" s="27">
        <v>-0.0474</v>
      </c>
      <c r="E80" s="27">
        <v>-0.0199</v>
      </c>
      <c r="F80" s="27">
        <v>0.0374</v>
      </c>
      <c r="G80" s="27">
        <v>-0.0333</v>
      </c>
      <c r="H80" s="27">
        <v>-0.0084</v>
      </c>
      <c r="I80" s="27">
        <v>0.0032</v>
      </c>
      <c r="J80" s="27">
        <v>-0.0327</v>
      </c>
      <c r="K80" s="27">
        <v>-0.0059</v>
      </c>
    </row>
    <row r="81">
      <c r="A81" s="23">
        <v>28003.0</v>
      </c>
      <c r="B81" s="27">
        <v>-0.0052</v>
      </c>
      <c r="C81" s="27">
        <v>-5.0E-4</v>
      </c>
      <c r="D81" s="27">
        <v>-0.0052</v>
      </c>
      <c r="E81" s="27">
        <v>-0.0068</v>
      </c>
      <c r="F81" s="27">
        <v>-0.0285</v>
      </c>
      <c r="G81" s="27">
        <v>0.0185</v>
      </c>
      <c r="H81" s="27">
        <v>-0.0342</v>
      </c>
      <c r="I81" s="27">
        <v>-0.0245</v>
      </c>
      <c r="J81" s="27">
        <v>-0.0446</v>
      </c>
      <c r="K81" s="27">
        <v>-0.0014</v>
      </c>
    </row>
    <row r="82">
      <c r="A82" s="23">
        <v>28033.0</v>
      </c>
      <c r="B82" s="27">
        <v>-0.0749</v>
      </c>
      <c r="C82" s="27">
        <v>-0.0219</v>
      </c>
      <c r="D82" s="27">
        <v>-0.06</v>
      </c>
      <c r="E82" s="27">
        <v>0.0141</v>
      </c>
      <c r="F82" s="27">
        <v>-0.0634</v>
      </c>
      <c r="G82" s="27">
        <v>-0.0115</v>
      </c>
      <c r="H82" s="27">
        <v>-0.0337</v>
      </c>
      <c r="I82" s="27">
        <v>0.0121</v>
      </c>
      <c r="J82" s="27">
        <v>-0.0563</v>
      </c>
      <c r="K82" s="27">
        <v>0.0249</v>
      </c>
    </row>
    <row r="83">
      <c r="A83" s="23">
        <v>28064.0</v>
      </c>
      <c r="B83" s="27">
        <v>-0.0505</v>
      </c>
      <c r="C83" s="27">
        <v>-0.037</v>
      </c>
      <c r="D83" s="27">
        <v>-0.0575</v>
      </c>
      <c r="E83" s="27">
        <v>-0.0756</v>
      </c>
      <c r="F83" s="27">
        <v>-0.1241</v>
      </c>
      <c r="G83" s="27">
        <v>-0.0188</v>
      </c>
      <c r="H83" s="27">
        <v>-0.0317</v>
      </c>
      <c r="I83" s="27">
        <v>-0.0539</v>
      </c>
      <c r="J83" s="27">
        <v>-0.0968</v>
      </c>
      <c r="K83" s="27">
        <v>-0.0191</v>
      </c>
    </row>
    <row r="84">
      <c r="A84" s="23">
        <v>28094.0</v>
      </c>
      <c r="B84" s="27">
        <v>-0.0435</v>
      </c>
      <c r="C84" s="27">
        <v>-0.0715</v>
      </c>
      <c r="D84" s="27">
        <v>-0.0361</v>
      </c>
      <c r="E84" s="27">
        <v>0.0535</v>
      </c>
      <c r="F84" s="27">
        <v>0.0704</v>
      </c>
      <c r="G84" s="27">
        <v>-9.0E-4</v>
      </c>
      <c r="H84" s="27">
        <v>0.0368</v>
      </c>
      <c r="I84" s="27">
        <v>-0.0043</v>
      </c>
      <c r="J84" s="27">
        <v>0.0696</v>
      </c>
      <c r="K84" s="27">
        <v>-0.0046</v>
      </c>
    </row>
    <row r="85">
      <c r="A85" s="23">
        <v>28125.0</v>
      </c>
      <c r="B85" s="27">
        <v>0.0378</v>
      </c>
      <c r="C85" s="27">
        <v>0.1166</v>
      </c>
      <c r="D85" s="27">
        <v>0.1204</v>
      </c>
      <c r="E85" s="27">
        <v>0.0074</v>
      </c>
      <c r="F85" s="27">
        <v>0.0498</v>
      </c>
      <c r="G85" s="27">
        <v>0.1381</v>
      </c>
      <c r="H85" s="27">
        <v>0.0431</v>
      </c>
      <c r="I85" s="27">
        <v>-0.0673</v>
      </c>
      <c r="J85" s="27">
        <v>0.1858</v>
      </c>
      <c r="K85" s="27">
        <v>0.0526</v>
      </c>
    </row>
    <row r="86">
      <c r="A86" s="23">
        <v>28156.0</v>
      </c>
      <c r="B86" s="27">
        <v>0.021</v>
      </c>
      <c r="C86" s="27">
        <v>-0.0178</v>
      </c>
      <c r="D86" s="27">
        <v>-0.0171</v>
      </c>
      <c r="E86" s="27">
        <v>0.0068</v>
      </c>
      <c r="F86" s="27">
        <v>-0.0589</v>
      </c>
      <c r="G86" s="27">
        <v>-0.0444</v>
      </c>
      <c r="H86" s="27">
        <v>0.0334</v>
      </c>
      <c r="I86" s="27">
        <v>-0.0696</v>
      </c>
      <c r="J86" s="27">
        <v>0.0897</v>
      </c>
      <c r="K86" s="27">
        <v>-0.0491</v>
      </c>
    </row>
    <row r="87">
      <c r="A87" s="23">
        <v>28184.0</v>
      </c>
      <c r="B87" s="27">
        <v>-0.0395</v>
      </c>
      <c r="C87" s="27">
        <v>0.0173</v>
      </c>
      <c r="D87" s="27">
        <v>-0.0416</v>
      </c>
      <c r="E87" s="27">
        <v>-0.0252</v>
      </c>
      <c r="F87" s="27">
        <v>-0.0151</v>
      </c>
      <c r="G87" s="27">
        <v>0.0307</v>
      </c>
      <c r="H87" s="27">
        <v>0.0151</v>
      </c>
      <c r="I87" s="27">
        <v>0.0731</v>
      </c>
      <c r="J87" s="27">
        <v>0.0255</v>
      </c>
      <c r="K87" s="27">
        <v>-0.0208</v>
      </c>
    </row>
    <row r="88">
      <c r="A88" s="23">
        <v>28215.0</v>
      </c>
      <c r="B88" s="27">
        <v>0.0522</v>
      </c>
      <c r="C88" s="27">
        <v>0.0156</v>
      </c>
      <c r="D88" s="27">
        <v>-0.1047</v>
      </c>
      <c r="E88" s="27">
        <v>0.0306</v>
      </c>
      <c r="F88" s="27">
        <v>-0.0131</v>
      </c>
      <c r="G88" s="27">
        <v>-0.027</v>
      </c>
      <c r="H88" s="27">
        <v>0.0169</v>
      </c>
      <c r="I88" s="27">
        <v>-0.0582</v>
      </c>
      <c r="J88" s="27">
        <v>0.0258</v>
      </c>
      <c r="K88" s="27">
        <v>-0.0119</v>
      </c>
    </row>
    <row r="89">
      <c r="A89" s="23">
        <v>28245.0</v>
      </c>
      <c r="B89" s="27">
        <v>-0.0134</v>
      </c>
      <c r="C89" s="27">
        <v>-0.0307</v>
      </c>
      <c r="D89" s="27">
        <v>-0.0208</v>
      </c>
      <c r="E89" s="27">
        <v>0.0714</v>
      </c>
      <c r="F89" s="27">
        <v>-0.044</v>
      </c>
      <c r="G89" s="27">
        <v>0.0193</v>
      </c>
      <c r="H89" s="27">
        <v>0.0821</v>
      </c>
      <c r="I89" s="27">
        <v>0.0172</v>
      </c>
      <c r="J89" s="27">
        <v>0.0358</v>
      </c>
      <c r="K89" s="27">
        <v>0.0027</v>
      </c>
    </row>
    <row r="90">
      <c r="A90" s="23">
        <v>28276.0</v>
      </c>
      <c r="B90" s="27">
        <v>0.0463</v>
      </c>
      <c r="C90" s="27">
        <v>-0.0141</v>
      </c>
      <c r="D90" s="27">
        <v>0.0502</v>
      </c>
      <c r="E90" s="27">
        <v>-0.0219</v>
      </c>
      <c r="F90" s="27">
        <v>-0.05</v>
      </c>
      <c r="G90" s="27">
        <v>-0.0078</v>
      </c>
      <c r="H90" s="27">
        <v>-0.0498</v>
      </c>
      <c r="I90" s="27">
        <v>-0.0363</v>
      </c>
      <c r="J90" s="27">
        <v>0.0253</v>
      </c>
      <c r="K90" s="27">
        <v>-0.0192</v>
      </c>
    </row>
    <row r="91">
      <c r="A91" s="23">
        <v>28306.0</v>
      </c>
      <c r="B91" s="27">
        <v>-0.012</v>
      </c>
      <c r="C91" s="27">
        <v>0.053</v>
      </c>
      <c r="D91" s="27">
        <v>0.0645</v>
      </c>
      <c r="E91" s="27">
        <v>-0.0272</v>
      </c>
      <c r="F91" s="27">
        <v>0.0518</v>
      </c>
      <c r="G91" s="27">
        <v>0.0031</v>
      </c>
      <c r="H91" s="27">
        <v>0.0097</v>
      </c>
      <c r="I91" s="27">
        <v>-0.0012</v>
      </c>
      <c r="J91" s="27">
        <v>0.0291</v>
      </c>
      <c r="K91" s="27">
        <v>0.0482</v>
      </c>
    </row>
    <row r="92">
      <c r="A92" s="23">
        <v>28337.0</v>
      </c>
      <c r="B92" s="27">
        <v>-0.062</v>
      </c>
      <c r="C92" s="27">
        <v>0.001</v>
      </c>
      <c r="D92" s="27">
        <v>-0.032</v>
      </c>
      <c r="E92" s="27">
        <v>0.0121</v>
      </c>
      <c r="F92" s="27">
        <v>-0.0778</v>
      </c>
      <c r="G92" s="27">
        <v>-0.0145</v>
      </c>
      <c r="H92" s="27">
        <v>0.0029</v>
      </c>
      <c r="I92" s="27">
        <v>-0.1135</v>
      </c>
      <c r="J92" s="27">
        <v>-0.0257</v>
      </c>
      <c r="K92" s="27">
        <v>-0.0128</v>
      </c>
    </row>
    <row r="93">
      <c r="A93" s="23">
        <v>28368.0</v>
      </c>
      <c r="B93" s="27">
        <v>-0.0336</v>
      </c>
      <c r="C93" s="27">
        <v>-0.0334</v>
      </c>
      <c r="D93" s="27">
        <v>0.082</v>
      </c>
      <c r="E93" s="27">
        <v>0.0202</v>
      </c>
      <c r="F93" s="27">
        <v>0.1847</v>
      </c>
      <c r="G93" s="27">
        <v>0.0548</v>
      </c>
      <c r="H93" s="27">
        <v>-0.0464</v>
      </c>
      <c r="I93" s="27">
        <v>-0.0056</v>
      </c>
      <c r="J93" s="27">
        <v>0.1169</v>
      </c>
      <c r="K93" s="27">
        <v>-0.0192</v>
      </c>
    </row>
    <row r="94">
      <c r="A94" s="23">
        <v>28398.0</v>
      </c>
      <c r="B94" s="27">
        <v>-5.0E-4</v>
      </c>
      <c r="C94" s="27">
        <v>0.0022</v>
      </c>
      <c r="D94" s="27">
        <v>0.0614</v>
      </c>
      <c r="E94" s="27">
        <v>0.0154</v>
      </c>
      <c r="F94" s="27">
        <v>-0.0367</v>
      </c>
      <c r="G94" s="27">
        <v>0.0027</v>
      </c>
      <c r="H94" s="27">
        <v>0.0293</v>
      </c>
      <c r="I94" s="27">
        <v>-0.1098</v>
      </c>
      <c r="J94" s="27">
        <v>0.0817</v>
      </c>
      <c r="K94" s="27">
        <v>1.0E-4</v>
      </c>
    </row>
    <row r="95">
      <c r="A95" s="23">
        <v>28429.0</v>
      </c>
      <c r="B95" s="27">
        <v>0.0527</v>
      </c>
      <c r="C95" s="27">
        <v>-0.0368</v>
      </c>
      <c r="D95" s="27">
        <v>0.0321</v>
      </c>
      <c r="E95" s="27">
        <v>0.0278</v>
      </c>
      <c r="F95" s="27">
        <v>-0.066</v>
      </c>
      <c r="G95" s="27">
        <v>-0.0377</v>
      </c>
      <c r="H95" s="27">
        <v>-0.0038</v>
      </c>
      <c r="I95" s="27">
        <v>-0.0026</v>
      </c>
      <c r="J95" s="27">
        <v>-0.0313</v>
      </c>
      <c r="K95" s="27">
        <v>-0.0419</v>
      </c>
    </row>
    <row r="96">
      <c r="A96" s="23">
        <v>28459.0</v>
      </c>
      <c r="B96" s="27">
        <v>-0.027</v>
      </c>
      <c r="C96" s="27">
        <v>0.0567</v>
      </c>
      <c r="D96" s="27">
        <v>-0.0394</v>
      </c>
      <c r="E96" s="27">
        <v>0.007</v>
      </c>
      <c r="F96" s="27">
        <v>-0.0544</v>
      </c>
      <c r="G96" s="27">
        <v>-0.0163</v>
      </c>
      <c r="H96" s="27">
        <v>0.013</v>
      </c>
      <c r="I96" s="27">
        <v>-0.003</v>
      </c>
      <c r="J96" s="27">
        <v>-0.0441</v>
      </c>
      <c r="K96" s="27">
        <v>0.0255</v>
      </c>
    </row>
    <row r="97">
      <c r="A97" s="23">
        <v>28490.0</v>
      </c>
      <c r="B97" s="27">
        <v>0.0766</v>
      </c>
      <c r="C97" s="27">
        <v>0.0467</v>
      </c>
      <c r="D97" s="27">
        <v>-0.0321</v>
      </c>
      <c r="E97" s="27">
        <v>-0.0067</v>
      </c>
      <c r="F97" s="27">
        <v>-0.0152</v>
      </c>
      <c r="G97" s="27">
        <v>-0.016</v>
      </c>
      <c r="H97" s="27">
        <v>-0.0363</v>
      </c>
      <c r="I97" s="27">
        <v>0.0704</v>
      </c>
      <c r="J97" s="27">
        <v>0.0161</v>
      </c>
      <c r="K97" s="27">
        <v>0.0053</v>
      </c>
    </row>
    <row r="98">
      <c r="A98" s="23">
        <v>28521.0</v>
      </c>
      <c r="B98" s="27">
        <v>-0.0449</v>
      </c>
      <c r="C98" s="27">
        <v>-0.0616</v>
      </c>
      <c r="D98" s="27">
        <v>-0.0528</v>
      </c>
      <c r="E98" s="27">
        <v>0.0129</v>
      </c>
      <c r="F98" s="27">
        <v>0.0616</v>
      </c>
      <c r="G98" s="27">
        <v>0.0545</v>
      </c>
      <c r="H98" s="27">
        <v>-3.0E-4</v>
      </c>
      <c r="I98" s="27">
        <v>-0.0492</v>
      </c>
      <c r="J98" s="27">
        <v>-0.0511</v>
      </c>
      <c r="K98" s="27">
        <v>-0.0588</v>
      </c>
    </row>
    <row r="99">
      <c r="A99" s="23">
        <v>28549.0</v>
      </c>
      <c r="B99" s="27">
        <v>-0.0539</v>
      </c>
      <c r="C99" s="27">
        <v>0.0049</v>
      </c>
      <c r="D99" s="27">
        <v>0.0278</v>
      </c>
      <c r="E99" s="27">
        <v>0.004</v>
      </c>
      <c r="F99" s="27">
        <v>0.0517</v>
      </c>
      <c r="G99" s="27">
        <v>0.0284</v>
      </c>
      <c r="H99" s="27">
        <v>-0.0132</v>
      </c>
      <c r="I99" s="27">
        <v>-0.0354</v>
      </c>
      <c r="J99" s="27">
        <v>-0.0453</v>
      </c>
      <c r="K99" s="27">
        <v>-0.0229</v>
      </c>
    </row>
    <row r="100">
      <c r="A100" s="23">
        <v>28580.0</v>
      </c>
      <c r="B100" s="27">
        <v>0.0507</v>
      </c>
      <c r="C100" s="27">
        <v>0.0611</v>
      </c>
      <c r="D100" s="27">
        <v>0.2158</v>
      </c>
      <c r="E100" s="27">
        <v>-0.0033</v>
      </c>
      <c r="F100" s="27">
        <v>0.0517</v>
      </c>
      <c r="G100" s="27">
        <v>0.0512</v>
      </c>
      <c r="H100" s="27">
        <v>0.0333</v>
      </c>
      <c r="I100" s="27">
        <v>0.0153</v>
      </c>
      <c r="J100" s="27">
        <v>0.0701</v>
      </c>
      <c r="K100" s="27">
        <v>0.0237</v>
      </c>
    </row>
    <row r="101">
      <c r="A101" s="23">
        <v>28610.0</v>
      </c>
      <c r="B101" s="27">
        <v>0.0725</v>
      </c>
      <c r="C101" s="27">
        <v>0.0187</v>
      </c>
      <c r="D101" s="27">
        <v>0.0555</v>
      </c>
      <c r="E101" s="27">
        <v>-0.0294</v>
      </c>
      <c r="F101" s="27">
        <v>0.0134</v>
      </c>
      <c r="G101" s="27">
        <v>-3.0E-4</v>
      </c>
      <c r="H101" s="27">
        <v>0.0026</v>
      </c>
      <c r="I101" s="27">
        <v>0.0702</v>
      </c>
      <c r="J101" s="27">
        <v>0.0124</v>
      </c>
      <c r="K101" s="27">
        <v>0.0939</v>
      </c>
    </row>
    <row r="102">
      <c r="A102" s="23">
        <v>28641.0</v>
      </c>
      <c r="B102" s="27">
        <v>0.0523</v>
      </c>
      <c r="C102" s="27">
        <v>0.0455</v>
      </c>
      <c r="D102" s="27">
        <v>0.0567</v>
      </c>
      <c r="E102" s="27">
        <v>0.0206</v>
      </c>
      <c r="F102" s="27">
        <v>0.0548</v>
      </c>
      <c r="G102" s="27">
        <v>0.0037</v>
      </c>
      <c r="H102" s="27">
        <v>0.0273</v>
      </c>
      <c r="I102" s="27">
        <v>0.0181</v>
      </c>
      <c r="J102" s="27">
        <v>0.0434</v>
      </c>
      <c r="K102" s="27">
        <v>0.0035</v>
      </c>
    </row>
    <row r="103">
      <c r="A103" s="23">
        <v>28671.0</v>
      </c>
      <c r="B103" s="27">
        <v>-0.0188</v>
      </c>
      <c r="C103" s="27">
        <v>-0.0042</v>
      </c>
      <c r="D103" s="27">
        <v>-0.0349</v>
      </c>
      <c r="E103" s="27">
        <v>0.018</v>
      </c>
      <c r="F103" s="27">
        <v>-0.057</v>
      </c>
      <c r="G103" s="27">
        <v>0.0026</v>
      </c>
      <c r="H103" s="27">
        <v>0.0113</v>
      </c>
      <c r="I103" s="27">
        <v>0.0055</v>
      </c>
      <c r="J103" s="27">
        <v>-0.0316</v>
      </c>
      <c r="K103" s="27">
        <v>-0.0164</v>
      </c>
    </row>
    <row r="104">
      <c r="A104" s="23">
        <v>28702.0</v>
      </c>
      <c r="B104" s="27">
        <v>0.0605</v>
      </c>
      <c r="C104" s="27">
        <v>0.0643</v>
      </c>
      <c r="D104" s="27">
        <v>0.1177</v>
      </c>
      <c r="E104" s="27">
        <v>0.0367</v>
      </c>
      <c r="F104" s="27">
        <v>0.0059</v>
      </c>
      <c r="G104" s="27">
        <v>0.0219</v>
      </c>
      <c r="H104" s="27">
        <v>0.0212</v>
      </c>
      <c r="I104" s="27">
        <v>0.0401</v>
      </c>
      <c r="J104" s="27">
        <v>0.062</v>
      </c>
      <c r="K104" s="27">
        <v>0.0599</v>
      </c>
    </row>
    <row r="105">
      <c r="A105" s="23">
        <v>28733.0</v>
      </c>
      <c r="B105" s="27">
        <v>0.0655</v>
      </c>
      <c r="C105" s="27">
        <v>0.0378</v>
      </c>
      <c r="D105" s="27">
        <v>-0.0264</v>
      </c>
      <c r="E105" s="27">
        <v>0.0175</v>
      </c>
      <c r="F105" s="27">
        <v>0.0758</v>
      </c>
      <c r="G105" s="27">
        <v>-0.0059</v>
      </c>
      <c r="H105" s="27">
        <v>0.0493</v>
      </c>
      <c r="I105" s="27">
        <v>-0.0195</v>
      </c>
      <c r="J105" s="27">
        <v>0.0253</v>
      </c>
      <c r="K105" s="27">
        <v>0.0258</v>
      </c>
    </row>
    <row r="106">
      <c r="A106" s="23">
        <v>28763.0</v>
      </c>
      <c r="B106" s="27">
        <v>0.0383</v>
      </c>
      <c r="C106" s="27">
        <v>0.0579</v>
      </c>
      <c r="D106" s="27">
        <v>0.1429</v>
      </c>
      <c r="E106" s="27">
        <v>0.0285</v>
      </c>
      <c r="F106" s="27">
        <v>0.2296</v>
      </c>
      <c r="G106" s="27">
        <v>0.0182</v>
      </c>
      <c r="H106" s="27">
        <v>-0.0187</v>
      </c>
      <c r="I106" s="27">
        <v>-0.0375</v>
      </c>
      <c r="J106" s="27">
        <v>-0.0047</v>
      </c>
      <c r="K106" s="27">
        <v>-0.0049</v>
      </c>
    </row>
    <row r="107">
      <c r="A107" s="23">
        <v>28794.0</v>
      </c>
      <c r="B107" s="27">
        <v>-0.0686</v>
      </c>
      <c r="C107" s="27">
        <v>-0.0535</v>
      </c>
      <c r="D107" s="27">
        <v>-0.0495</v>
      </c>
      <c r="E107" s="27">
        <v>-0.019</v>
      </c>
      <c r="F107" s="27">
        <v>-0.0731</v>
      </c>
      <c r="G107" s="27">
        <v>0.013</v>
      </c>
      <c r="H107" s="27">
        <v>-0.0846</v>
      </c>
      <c r="I107" s="27">
        <v>-0.0107</v>
      </c>
      <c r="J107" s="27">
        <v>-0.0356</v>
      </c>
      <c r="K107" s="27">
        <v>-0.0857</v>
      </c>
    </row>
    <row r="108">
      <c r="A108" s="23">
        <v>28824.0</v>
      </c>
      <c r="B108" s="27">
        <v>-0.0104</v>
      </c>
      <c r="C108" s="27">
        <v>0.0643</v>
      </c>
      <c r="D108" s="27">
        <v>-0.0176</v>
      </c>
      <c r="E108" s="27">
        <v>-0.0139</v>
      </c>
      <c r="F108" s="27">
        <v>-0.0453</v>
      </c>
      <c r="G108" s="27">
        <v>0.0164</v>
      </c>
      <c r="H108" s="27">
        <v>0.0234</v>
      </c>
      <c r="I108" s="27">
        <v>-0.0576</v>
      </c>
      <c r="J108" s="27">
        <v>0.0259</v>
      </c>
      <c r="K108" s="27">
        <v>0.0194</v>
      </c>
    </row>
    <row r="109">
      <c r="A109" s="23">
        <v>28855.0</v>
      </c>
      <c r="B109" s="27">
        <v>0.0488</v>
      </c>
      <c r="C109" s="27">
        <v>0.0388</v>
      </c>
      <c r="D109" s="27">
        <v>0.024</v>
      </c>
      <c r="E109" s="27">
        <v>5.0E-4</v>
      </c>
      <c r="F109" s="27">
        <v>-0.0109</v>
      </c>
      <c r="G109" s="27">
        <v>0.0218</v>
      </c>
      <c r="H109" s="27">
        <v>-0.016</v>
      </c>
      <c r="I109" s="27">
        <v>-0.0143</v>
      </c>
      <c r="J109" s="27">
        <v>-0.0125</v>
      </c>
      <c r="K109" s="27">
        <v>0.0172</v>
      </c>
    </row>
    <row r="110">
      <c r="A110" s="23">
        <v>28886.0</v>
      </c>
      <c r="B110" s="27">
        <v>0.0535</v>
      </c>
      <c r="C110" s="27">
        <v>0.0302</v>
      </c>
      <c r="D110" s="27">
        <v>-0.0023</v>
      </c>
      <c r="E110" s="27">
        <v>0.0062</v>
      </c>
      <c r="F110" s="27">
        <v>0.0534</v>
      </c>
      <c r="G110" s="27">
        <v>0.0379</v>
      </c>
      <c r="H110" s="27">
        <v>0.0586</v>
      </c>
      <c r="I110" s="27">
        <v>-0.0351</v>
      </c>
      <c r="J110" s="27">
        <v>0.014</v>
      </c>
      <c r="K110" s="27">
        <v>0.0448</v>
      </c>
    </row>
    <row r="111">
      <c r="A111" s="23">
        <v>28914.0</v>
      </c>
      <c r="B111" s="27">
        <v>0.0397</v>
      </c>
      <c r="C111" s="27">
        <v>0.0246</v>
      </c>
      <c r="D111" s="27">
        <v>-0.0601</v>
      </c>
      <c r="E111" s="27">
        <v>-0.0279</v>
      </c>
      <c r="F111" s="27">
        <v>0.0564</v>
      </c>
      <c r="G111" s="27">
        <v>-0.0359</v>
      </c>
      <c r="H111" s="27">
        <v>-0.0162</v>
      </c>
      <c r="I111" s="27">
        <v>0.0533</v>
      </c>
      <c r="J111" s="27">
        <v>0.0708</v>
      </c>
      <c r="K111" s="27">
        <v>-0.0355</v>
      </c>
    </row>
    <row r="112">
      <c r="A112" s="23">
        <v>28945.0</v>
      </c>
      <c r="B112" s="27">
        <v>0.0213</v>
      </c>
      <c r="C112" s="27">
        <v>0.0696</v>
      </c>
      <c r="D112" s="27">
        <v>0.0553</v>
      </c>
      <c r="E112" s="27">
        <v>-0.0121</v>
      </c>
      <c r="F112" s="27">
        <v>0.0122</v>
      </c>
      <c r="G112" s="27">
        <v>-0.0028</v>
      </c>
      <c r="H112" s="27">
        <v>0.053</v>
      </c>
      <c r="I112" s="27">
        <v>0.1365</v>
      </c>
      <c r="J112" s="27">
        <v>0.1281</v>
      </c>
      <c r="K112" s="27">
        <v>0.0558</v>
      </c>
    </row>
    <row r="113">
      <c r="A113" s="23">
        <v>28975.0</v>
      </c>
      <c r="B113" s="27">
        <v>-0.019</v>
      </c>
      <c r="C113" s="27">
        <v>0.0117</v>
      </c>
      <c r="D113" s="27">
        <v>0.0659</v>
      </c>
      <c r="E113" s="27">
        <v>1.0E-4</v>
      </c>
      <c r="F113" s="27">
        <v>-0.0493</v>
      </c>
      <c r="G113" s="27">
        <v>0.0291</v>
      </c>
      <c r="H113" s="27">
        <v>0.0225</v>
      </c>
      <c r="I113" s="27">
        <v>-0.0698</v>
      </c>
      <c r="J113" s="27">
        <v>0.0532</v>
      </c>
      <c r="K113" s="27">
        <v>-0.001</v>
      </c>
    </row>
    <row r="114">
      <c r="A114" s="23">
        <v>29006.0</v>
      </c>
      <c r="B114" s="27">
        <v>0.0262</v>
      </c>
      <c r="C114" s="27">
        <v>0.0436</v>
      </c>
      <c r="D114" s="27">
        <v>-0.0544</v>
      </c>
      <c r="E114" s="27">
        <v>-0.0478</v>
      </c>
      <c r="F114" s="27">
        <v>0.0536</v>
      </c>
      <c r="G114" s="27">
        <v>0.0042</v>
      </c>
      <c r="H114" s="27">
        <v>-0.0244</v>
      </c>
      <c r="I114" s="27">
        <v>0.0073</v>
      </c>
      <c r="J114" s="27">
        <v>-0.0742</v>
      </c>
      <c r="K114" s="27">
        <v>-0.0204</v>
      </c>
    </row>
    <row r="115">
      <c r="A115" s="23">
        <v>29036.0</v>
      </c>
      <c r="B115" s="27">
        <v>-0.0271</v>
      </c>
      <c r="C115" s="27">
        <v>0.0751</v>
      </c>
      <c r="D115" s="27">
        <v>0.1158</v>
      </c>
      <c r="E115" s="27">
        <v>-0.0246</v>
      </c>
      <c r="F115" s="27">
        <v>-0.0179</v>
      </c>
      <c r="G115" s="27">
        <v>0.0018</v>
      </c>
      <c r="H115" s="27">
        <v>0.0389</v>
      </c>
      <c r="I115" s="27">
        <v>0.005</v>
      </c>
      <c r="J115" s="27">
        <v>-0.0431</v>
      </c>
      <c r="K115" s="27">
        <v>0.0373</v>
      </c>
    </row>
    <row r="116">
      <c r="A116" s="23">
        <v>29067.0</v>
      </c>
      <c r="B116" s="27">
        <v>0.0219</v>
      </c>
      <c r="C116" s="27">
        <v>-0.0473</v>
      </c>
      <c r="D116" s="27">
        <v>-0.0021</v>
      </c>
      <c r="E116" s="27">
        <v>0.0389</v>
      </c>
      <c r="F116" s="27">
        <v>0.0473</v>
      </c>
      <c r="G116" s="27">
        <v>-0.018</v>
      </c>
      <c r="H116" s="27">
        <v>-0.0029</v>
      </c>
      <c r="I116" s="27">
        <v>-0.0558</v>
      </c>
      <c r="J116" s="27">
        <v>-0.0417</v>
      </c>
      <c r="K116" s="27">
        <v>0.0099</v>
      </c>
    </row>
    <row r="117">
      <c r="A117" s="23">
        <v>29098.0</v>
      </c>
      <c r="B117" s="27">
        <v>0.1242</v>
      </c>
      <c r="C117" s="27">
        <v>0.1027</v>
      </c>
      <c r="D117" s="27">
        <v>0.0714</v>
      </c>
      <c r="E117" s="27">
        <v>0.0138</v>
      </c>
      <c r="F117" s="27">
        <v>0.0804</v>
      </c>
      <c r="G117" s="27">
        <v>0.0261</v>
      </c>
      <c r="H117" s="27">
        <v>0.0392</v>
      </c>
      <c r="I117" s="27">
        <v>0.0111</v>
      </c>
      <c r="J117" s="27">
        <v>0.0389</v>
      </c>
      <c r="K117" s="27">
        <v>0.0484</v>
      </c>
    </row>
    <row r="118">
      <c r="A118" s="23">
        <v>29128.0</v>
      </c>
      <c r="B118" s="27">
        <v>0.0668</v>
      </c>
      <c r="C118" s="27">
        <v>0.0576</v>
      </c>
      <c r="D118" s="27">
        <v>0.1124</v>
      </c>
      <c r="E118" s="27">
        <v>0.0018</v>
      </c>
      <c r="F118" s="27">
        <v>0.022</v>
      </c>
      <c r="G118" s="27">
        <v>0.0419</v>
      </c>
      <c r="H118" s="27">
        <v>0.015</v>
      </c>
      <c r="I118" s="27">
        <v>-0.0402</v>
      </c>
      <c r="J118" s="27">
        <v>0.0434</v>
      </c>
      <c r="K118" s="27">
        <v>-0.0028</v>
      </c>
    </row>
    <row r="119">
      <c r="A119" s="23">
        <v>29159.0</v>
      </c>
      <c r="B119" s="27">
        <v>0.0148</v>
      </c>
      <c r="C119" s="27">
        <v>-0.0844</v>
      </c>
      <c r="D119" s="27">
        <v>-0.0879</v>
      </c>
      <c r="E119" s="27">
        <v>-0.0496</v>
      </c>
      <c r="F119" s="27">
        <v>-0.0628</v>
      </c>
      <c r="G119" s="27">
        <v>-0.0281</v>
      </c>
      <c r="H119" s="27">
        <v>-0.0296</v>
      </c>
      <c r="I119" s="27">
        <v>-0.0337</v>
      </c>
      <c r="J119" s="27">
        <v>-0.0527</v>
      </c>
      <c r="K119" s="27">
        <v>-0.0653</v>
      </c>
    </row>
    <row r="120">
      <c r="A120" s="23">
        <v>29189.0</v>
      </c>
      <c r="B120" s="27">
        <v>-0.0238</v>
      </c>
      <c r="C120" s="27">
        <v>0.0761</v>
      </c>
      <c r="D120" s="27">
        <v>0.0332</v>
      </c>
      <c r="E120" s="27">
        <v>0.0097</v>
      </c>
      <c r="F120" s="27">
        <v>-0.0403</v>
      </c>
      <c r="G120" s="27">
        <v>0.012</v>
      </c>
      <c r="H120" s="27">
        <v>-0.0222</v>
      </c>
      <c r="I120" s="27">
        <v>-0.0411</v>
      </c>
      <c r="J120" s="27">
        <v>-0.0107</v>
      </c>
      <c r="K120" s="27">
        <v>0.0401</v>
      </c>
    </row>
    <row r="121">
      <c r="A121" s="23">
        <v>29220.0</v>
      </c>
      <c r="B121" s="27">
        <v>0.108</v>
      </c>
      <c r="C121" s="27">
        <v>0.0675</v>
      </c>
      <c r="D121" s="27">
        <v>-0.0178</v>
      </c>
      <c r="E121" s="27">
        <v>-0.0101</v>
      </c>
      <c r="F121" s="27">
        <v>-0.0198</v>
      </c>
      <c r="G121" s="27">
        <v>0.0177</v>
      </c>
      <c r="H121" s="27">
        <v>0.0</v>
      </c>
      <c r="I121" s="27">
        <v>0.0525</v>
      </c>
      <c r="J121" s="27">
        <v>-0.0191</v>
      </c>
      <c r="K121" s="27">
        <v>0.015</v>
      </c>
    </row>
    <row r="122">
      <c r="A122" s="23">
        <v>29251.0</v>
      </c>
      <c r="B122" s="27">
        <v>0.2068</v>
      </c>
      <c r="C122" s="27">
        <v>0.1344</v>
      </c>
      <c r="D122" s="27">
        <v>0.085</v>
      </c>
      <c r="E122" s="27">
        <v>0.0028</v>
      </c>
      <c r="F122" s="27">
        <v>0.0958</v>
      </c>
      <c r="G122" s="27">
        <v>0.021</v>
      </c>
      <c r="H122" s="27">
        <v>0.0327</v>
      </c>
      <c r="I122" s="27">
        <v>-0.0217</v>
      </c>
      <c r="J122" s="27">
        <v>0.0894</v>
      </c>
      <c r="K122" s="27">
        <v>0.0589</v>
      </c>
    </row>
    <row r="123">
      <c r="A123" s="23">
        <v>29280.0</v>
      </c>
      <c r="B123" s="27">
        <v>0.035</v>
      </c>
      <c r="C123" s="27">
        <v>0.1177</v>
      </c>
      <c r="D123" s="27">
        <v>0.0103</v>
      </c>
      <c r="E123" s="27">
        <v>0.0251</v>
      </c>
      <c r="F123" s="27">
        <v>0.0332</v>
      </c>
      <c r="G123" s="27">
        <v>0.0108</v>
      </c>
      <c r="H123" s="27">
        <v>0.0104</v>
      </c>
      <c r="I123" s="27">
        <v>0.0466</v>
      </c>
      <c r="J123" s="27">
        <v>0.0526</v>
      </c>
      <c r="K123" s="27">
        <v>-0.0114</v>
      </c>
    </row>
    <row r="124">
      <c r="A124" s="23">
        <v>29311.0</v>
      </c>
      <c r="B124" s="27">
        <v>-0.1702</v>
      </c>
      <c r="C124" s="27">
        <v>-0.1863</v>
      </c>
      <c r="D124" s="27">
        <v>-0.0947</v>
      </c>
      <c r="E124" s="27">
        <v>-0.0728</v>
      </c>
      <c r="F124" s="27">
        <v>-0.014</v>
      </c>
      <c r="G124" s="27">
        <v>-0.0358</v>
      </c>
      <c r="H124" s="27">
        <v>-0.0815</v>
      </c>
      <c r="I124" s="27">
        <v>-0.0116</v>
      </c>
      <c r="J124" s="27">
        <v>-0.0895</v>
      </c>
      <c r="K124" s="27">
        <v>-0.0898</v>
      </c>
    </row>
    <row r="125">
      <c r="A125" s="23">
        <v>29341.0</v>
      </c>
      <c r="B125" s="27">
        <v>0.0386</v>
      </c>
      <c r="C125" s="27">
        <v>0.0271</v>
      </c>
      <c r="D125" s="27">
        <v>0.0395</v>
      </c>
      <c r="E125" s="27">
        <v>0.0324</v>
      </c>
      <c r="F125" s="27">
        <v>0.0334</v>
      </c>
      <c r="G125" s="27">
        <v>0.0376</v>
      </c>
      <c r="H125" s="27">
        <v>0.051</v>
      </c>
      <c r="I125" s="27">
        <v>-0.027</v>
      </c>
      <c r="J125" s="27">
        <v>0.0335</v>
      </c>
      <c r="K125" s="27">
        <v>0.0419</v>
      </c>
    </row>
    <row r="126">
      <c r="A126" s="23">
        <v>29372.0</v>
      </c>
      <c r="B126" s="27">
        <v>0.1136</v>
      </c>
      <c r="C126" s="27">
        <v>0.062</v>
      </c>
      <c r="D126" s="27">
        <v>0.054</v>
      </c>
      <c r="E126" s="27">
        <v>0.0269</v>
      </c>
      <c r="F126" s="27">
        <v>0.024</v>
      </c>
      <c r="G126" s="27">
        <v>-0.0115</v>
      </c>
      <c r="H126" s="27">
        <v>0.0285</v>
      </c>
      <c r="I126" s="27">
        <v>0.0412</v>
      </c>
      <c r="J126" s="27">
        <v>-0.0189</v>
      </c>
      <c r="K126" s="27">
        <v>0.0467</v>
      </c>
    </row>
    <row r="127">
      <c r="A127" s="23">
        <v>29402.0</v>
      </c>
      <c r="B127" s="27">
        <v>0.0599</v>
      </c>
      <c r="C127" s="27">
        <v>0.0625</v>
      </c>
      <c r="D127" s="27">
        <v>-0.0054</v>
      </c>
      <c r="E127" s="27">
        <v>0.0229</v>
      </c>
      <c r="F127" s="27">
        <v>0.0346</v>
      </c>
      <c r="G127" s="27">
        <v>0.0214</v>
      </c>
      <c r="H127" s="27">
        <v>0.036</v>
      </c>
      <c r="I127" s="27">
        <v>0.0801</v>
      </c>
      <c r="J127" s="27">
        <v>0.1101</v>
      </c>
      <c r="K127" s="27">
        <v>0.031</v>
      </c>
    </row>
    <row r="128">
      <c r="A128" s="23">
        <v>29433.0</v>
      </c>
      <c r="B128" s="27">
        <v>0.005</v>
      </c>
      <c r="C128" s="27">
        <v>0.0572</v>
      </c>
      <c r="D128" s="27">
        <v>-0.0319</v>
      </c>
      <c r="E128" s="27">
        <v>0.0225</v>
      </c>
      <c r="F128" s="27">
        <v>0.1092</v>
      </c>
      <c r="G128" s="27">
        <v>-0.0127</v>
      </c>
      <c r="H128" s="27">
        <v>0.0403</v>
      </c>
      <c r="I128" s="27">
        <v>0.0091</v>
      </c>
      <c r="J128" s="27">
        <v>0.0363</v>
      </c>
      <c r="K128" s="27">
        <v>0.065</v>
      </c>
    </row>
    <row r="129">
      <c r="A129" s="23">
        <v>29464.0</v>
      </c>
      <c r="B129" s="27">
        <v>0.0453</v>
      </c>
      <c r="C129" s="27">
        <v>0.0069</v>
      </c>
      <c r="D129" s="27">
        <v>0.0293</v>
      </c>
      <c r="E129" s="27">
        <v>-0.0204</v>
      </c>
      <c r="F129" s="27">
        <v>0.1112</v>
      </c>
      <c r="G129" s="27">
        <v>0.0269</v>
      </c>
      <c r="H129" s="27">
        <v>-0.0132</v>
      </c>
      <c r="I129" s="27">
        <v>0.0206</v>
      </c>
      <c r="J129" s="27">
        <v>0.0044</v>
      </c>
      <c r="K129" s="27">
        <v>0.0056</v>
      </c>
    </row>
    <row r="130">
      <c r="A130" s="23">
        <v>29494.0</v>
      </c>
      <c r="B130" s="27">
        <v>0.0541</v>
      </c>
      <c r="C130" s="27">
        <v>0.0075</v>
      </c>
      <c r="D130" s="27">
        <v>0.0064</v>
      </c>
      <c r="E130" s="27">
        <v>0.0017</v>
      </c>
      <c r="F130" s="27">
        <v>0.1275</v>
      </c>
      <c r="G130" s="27">
        <v>0.0229</v>
      </c>
      <c r="H130" s="27">
        <v>0.0153</v>
      </c>
      <c r="I130" s="27">
        <v>0.0506</v>
      </c>
      <c r="J130" s="27">
        <v>0.0281</v>
      </c>
      <c r="K130" s="27">
        <v>0.0239</v>
      </c>
    </row>
    <row r="131">
      <c r="A131" s="23">
        <v>29525.0</v>
      </c>
      <c r="B131" s="27">
        <v>0.0648</v>
      </c>
      <c r="C131" s="27">
        <v>-0.0359</v>
      </c>
      <c r="D131" s="27">
        <v>0.0776</v>
      </c>
      <c r="E131" s="27">
        <v>-0.0239</v>
      </c>
      <c r="F131" s="27">
        <v>0.2702</v>
      </c>
      <c r="G131" s="27">
        <v>0.0264</v>
      </c>
      <c r="H131" s="27">
        <v>0.1027</v>
      </c>
      <c r="I131" s="27">
        <v>0.0084</v>
      </c>
      <c r="J131" s="27">
        <v>0.0661</v>
      </c>
      <c r="K131" s="27">
        <v>0.024</v>
      </c>
    </row>
    <row r="132">
      <c r="A132" s="23">
        <v>29555.0</v>
      </c>
      <c r="B132" s="27">
        <v>-0.0216</v>
      </c>
      <c r="C132" s="27">
        <v>0.0597</v>
      </c>
      <c r="D132" s="27">
        <v>-0.0052</v>
      </c>
      <c r="E132" s="27">
        <v>0.0147</v>
      </c>
      <c r="F132" s="27">
        <v>-0.0535</v>
      </c>
      <c r="G132" s="27">
        <v>-0.0069</v>
      </c>
      <c r="H132" s="27">
        <v>0.0599</v>
      </c>
      <c r="I132" s="27">
        <v>-0.0236</v>
      </c>
      <c r="J132" s="27">
        <v>0.0122</v>
      </c>
      <c r="K132" s="27">
        <v>0.103</v>
      </c>
    </row>
    <row r="133">
      <c r="A133" s="23">
        <v>29586.0</v>
      </c>
      <c r="B133" s="27">
        <v>-0.0216</v>
      </c>
      <c r="C133" s="27">
        <v>-0.0572</v>
      </c>
      <c r="D133" s="27">
        <v>-0.0613</v>
      </c>
      <c r="E133" s="27">
        <v>-0.0202</v>
      </c>
      <c r="F133" s="27">
        <v>0.0156</v>
      </c>
      <c r="G133" s="27">
        <v>0.0034</v>
      </c>
      <c r="H133" s="27">
        <v>-0.0447</v>
      </c>
      <c r="I133" s="27">
        <v>0.0374</v>
      </c>
      <c r="J133" s="27">
        <v>-0.057</v>
      </c>
      <c r="K133" s="27">
        <v>-0.0359</v>
      </c>
    </row>
    <row r="134">
      <c r="A134" s="23">
        <v>29617.0</v>
      </c>
      <c r="B134" s="27">
        <v>-0.0963</v>
      </c>
      <c r="C134" s="27">
        <v>-0.0017</v>
      </c>
      <c r="D134" s="27">
        <v>-0.0474</v>
      </c>
      <c r="E134" s="27">
        <v>-0.0242</v>
      </c>
      <c r="F134" s="27">
        <v>0.2416</v>
      </c>
      <c r="G134" s="27">
        <v>0.0352</v>
      </c>
      <c r="H134" s="27">
        <v>0.0172</v>
      </c>
      <c r="I134" s="27">
        <v>0.0364</v>
      </c>
      <c r="J134" s="27">
        <v>-0.0042</v>
      </c>
      <c r="K134" s="27">
        <v>-0.0383</v>
      </c>
    </row>
    <row r="135">
      <c r="A135" s="23">
        <v>29645.0</v>
      </c>
      <c r="B135" s="27">
        <v>-0.0309</v>
      </c>
      <c r="C135" s="27">
        <v>-0.0183</v>
      </c>
      <c r="D135" s="27">
        <v>0.0401</v>
      </c>
      <c r="E135" s="27">
        <v>-2.0E-4</v>
      </c>
      <c r="F135" s="27">
        <v>0.0838</v>
      </c>
      <c r="G135" s="27">
        <v>0.0058</v>
      </c>
      <c r="H135" s="27">
        <v>0.0199</v>
      </c>
      <c r="I135" s="27">
        <v>0.0444</v>
      </c>
      <c r="J135" s="27">
        <v>0.0432</v>
      </c>
      <c r="K135" s="27">
        <v>0.0199</v>
      </c>
    </row>
    <row r="136">
      <c r="A136" s="23">
        <v>29676.0</v>
      </c>
      <c r="B136" s="27">
        <v>0.0943</v>
      </c>
      <c r="C136" s="27">
        <v>0.0633</v>
      </c>
      <c r="D136" s="27">
        <v>0.0304</v>
      </c>
      <c r="E136" s="27">
        <v>0.0331</v>
      </c>
      <c r="F136" s="27">
        <v>0.0281</v>
      </c>
      <c r="G136" s="27">
        <v>0.0651</v>
      </c>
      <c r="H136" s="27">
        <v>-0.0597</v>
      </c>
      <c r="I136" s="27">
        <v>0.0221</v>
      </c>
      <c r="J136" s="27">
        <v>-0.0025</v>
      </c>
      <c r="K136" s="27">
        <v>0.0321</v>
      </c>
    </row>
    <row r="137">
      <c r="A137" s="23">
        <v>29706.0</v>
      </c>
      <c r="B137" s="27">
        <v>0.0034</v>
      </c>
      <c r="C137" s="27">
        <v>-0.012</v>
      </c>
      <c r="D137" s="27">
        <v>-0.052</v>
      </c>
      <c r="E137" s="27">
        <v>0.048</v>
      </c>
      <c r="F137" s="27">
        <v>0.101</v>
      </c>
      <c r="G137" s="27">
        <v>0.0924</v>
      </c>
      <c r="H137" s="27">
        <v>0.0132</v>
      </c>
      <c r="I137" s="27">
        <v>0.0471</v>
      </c>
      <c r="J137" s="27">
        <v>0.0823</v>
      </c>
      <c r="K137" s="27">
        <v>-0.0198</v>
      </c>
    </row>
    <row r="138">
      <c r="A138" s="23">
        <v>29737.0</v>
      </c>
      <c r="B138" s="27">
        <v>0.0021</v>
      </c>
      <c r="C138" s="27">
        <v>0.0402</v>
      </c>
      <c r="D138" s="27">
        <v>-0.1939</v>
      </c>
      <c r="E138" s="27">
        <v>-0.0312</v>
      </c>
      <c r="F138" s="27">
        <v>0.056</v>
      </c>
      <c r="G138" s="27">
        <v>0.0131</v>
      </c>
      <c r="H138" s="27">
        <v>-0.031</v>
      </c>
      <c r="I138" s="27">
        <v>0.0543</v>
      </c>
      <c r="J138" s="27">
        <v>-0.0554</v>
      </c>
      <c r="K138" s="27">
        <v>-0.0041</v>
      </c>
    </row>
    <row r="139">
      <c r="A139" s="23">
        <v>29767.0</v>
      </c>
      <c r="B139" s="27">
        <v>-0.0254</v>
      </c>
      <c r="C139" s="27">
        <v>-0.0017</v>
      </c>
      <c r="D139" s="27">
        <v>-0.0454</v>
      </c>
      <c r="E139" s="27">
        <v>0.066</v>
      </c>
      <c r="F139" s="27">
        <v>-0.1794</v>
      </c>
      <c r="G139" s="27">
        <v>0.0439</v>
      </c>
      <c r="H139" s="27">
        <v>0.0237</v>
      </c>
      <c r="I139" s="27">
        <v>0.1621</v>
      </c>
      <c r="J139" s="27">
        <v>0.0199</v>
      </c>
      <c r="K139" s="27">
        <v>-0.0034</v>
      </c>
    </row>
    <row r="140">
      <c r="A140" s="23">
        <v>29798.0</v>
      </c>
      <c r="B140" s="27">
        <v>-0.1021</v>
      </c>
      <c r="C140" s="27">
        <v>-0.0418</v>
      </c>
      <c r="D140" s="27">
        <v>0.1006</v>
      </c>
      <c r="E140" s="27">
        <v>0.0041</v>
      </c>
      <c r="F140" s="27">
        <v>-0.0774</v>
      </c>
      <c r="G140" s="27">
        <v>0.0266</v>
      </c>
      <c r="H140" s="27">
        <v>0.0207</v>
      </c>
      <c r="I140" s="27">
        <v>-0.0378</v>
      </c>
      <c r="J140" s="27">
        <v>0.0068</v>
      </c>
      <c r="K140" s="27">
        <v>0.006</v>
      </c>
    </row>
    <row r="141">
      <c r="A141" s="23">
        <v>29829.0</v>
      </c>
      <c r="B141" s="27">
        <v>-0.0032</v>
      </c>
      <c r="C141" s="27">
        <v>-0.0229</v>
      </c>
      <c r="D141" s="27">
        <v>0.0539</v>
      </c>
      <c r="E141" s="27">
        <v>-0.0204</v>
      </c>
      <c r="F141" s="27">
        <v>0.1059</v>
      </c>
      <c r="G141" s="27">
        <v>-0.0086</v>
      </c>
      <c r="H141" s="27">
        <v>-0.001</v>
      </c>
      <c r="I141" s="27">
        <v>0.0879</v>
      </c>
      <c r="J141" s="27">
        <v>0.053</v>
      </c>
      <c r="K141" s="27">
        <v>-0.0584</v>
      </c>
    </row>
    <row r="142">
      <c r="A142" s="23">
        <v>29859.0</v>
      </c>
      <c r="B142" s="27">
        <v>-0.0881</v>
      </c>
      <c r="C142" s="27">
        <v>-0.144</v>
      </c>
      <c r="D142" s="27">
        <v>-0.01</v>
      </c>
      <c r="E142" s="27">
        <v>-0.0569</v>
      </c>
      <c r="F142" s="27">
        <v>-0.1417</v>
      </c>
      <c r="G142" s="27">
        <v>-0.0821</v>
      </c>
      <c r="H142" s="27">
        <v>-0.1409</v>
      </c>
      <c r="I142" s="27">
        <v>-0.0459</v>
      </c>
      <c r="J142" s="27">
        <v>-0.1633</v>
      </c>
      <c r="K142" s="27">
        <v>-0.0484</v>
      </c>
    </row>
    <row r="143">
      <c r="A143" s="23">
        <v>29890.0</v>
      </c>
      <c r="B143" s="27">
        <v>-0.056</v>
      </c>
      <c r="C143" s="27">
        <v>-0.025</v>
      </c>
      <c r="D143" s="27">
        <v>-0.017</v>
      </c>
      <c r="E143" s="27">
        <v>-0.004</v>
      </c>
      <c r="F143" s="27">
        <v>-0.0564</v>
      </c>
      <c r="G143" s="27">
        <v>0.002</v>
      </c>
      <c r="H143" s="27">
        <v>0.0668</v>
      </c>
      <c r="I143" s="27">
        <v>-0.0521</v>
      </c>
      <c r="J143" s="27">
        <v>0.0363</v>
      </c>
      <c r="K143" s="27">
        <v>0.0482</v>
      </c>
    </row>
    <row r="144">
      <c r="A144" s="23">
        <v>29920.0</v>
      </c>
      <c r="B144" s="27">
        <v>0.0826</v>
      </c>
      <c r="C144" s="27">
        <v>0.1057</v>
      </c>
      <c r="D144" s="27">
        <v>0.0532</v>
      </c>
      <c r="E144" s="27">
        <v>0.0366</v>
      </c>
      <c r="F144" s="27">
        <v>0.0851</v>
      </c>
      <c r="G144" s="27">
        <v>0.0029</v>
      </c>
      <c r="H144" s="27">
        <v>0.075</v>
      </c>
      <c r="I144" s="27">
        <v>0.0376</v>
      </c>
      <c r="J144" s="27">
        <v>0.1196</v>
      </c>
      <c r="K144" s="27">
        <v>0.0424</v>
      </c>
    </row>
    <row r="145">
      <c r="A145" s="23">
        <v>29951.0</v>
      </c>
      <c r="B145" s="27">
        <v>0.0056</v>
      </c>
      <c r="C145" s="27">
        <v>-0.039</v>
      </c>
      <c r="D145" s="27">
        <v>-0.0057</v>
      </c>
      <c r="E145" s="27">
        <v>-0.0281</v>
      </c>
      <c r="F145" s="27">
        <v>-0.0251</v>
      </c>
      <c r="G145" s="27">
        <v>0.0421</v>
      </c>
      <c r="H145" s="27">
        <v>-0.0072</v>
      </c>
      <c r="I145" s="27">
        <v>-0.0294</v>
      </c>
      <c r="J145" s="27">
        <v>-0.0118</v>
      </c>
      <c r="K145" s="27">
        <v>-0.0278</v>
      </c>
    </row>
    <row r="146">
      <c r="A146" s="23">
        <v>29982.0</v>
      </c>
      <c r="B146" s="27">
        <v>-0.0816</v>
      </c>
      <c r="C146" s="27">
        <v>-0.0827</v>
      </c>
      <c r="D146" s="27">
        <v>0.0768</v>
      </c>
      <c r="E146" s="27">
        <v>0.0193</v>
      </c>
      <c r="F146" s="27">
        <v>-0.0052</v>
      </c>
      <c r="G146" s="27">
        <v>0.0223</v>
      </c>
      <c r="H146" s="27">
        <v>0.013</v>
      </c>
      <c r="I146" s="27">
        <v>0.001</v>
      </c>
      <c r="J146" s="27">
        <v>0.0571</v>
      </c>
      <c r="K146" s="27">
        <v>-0.0128</v>
      </c>
    </row>
    <row r="147">
      <c r="A147" s="23">
        <v>30010.0</v>
      </c>
      <c r="B147" s="27">
        <v>-0.0914</v>
      </c>
      <c r="C147" s="27">
        <v>-0.0521</v>
      </c>
      <c r="D147" s="27">
        <v>0.0816</v>
      </c>
      <c r="E147" s="27">
        <v>0.0187</v>
      </c>
      <c r="F147" s="27">
        <v>0.0662</v>
      </c>
      <c r="G147" s="27">
        <v>-0.0461</v>
      </c>
      <c r="H147" s="27">
        <v>-0.0559</v>
      </c>
      <c r="I147" s="27">
        <v>0.0177</v>
      </c>
      <c r="J147" s="27">
        <v>-0.0416</v>
      </c>
      <c r="K147" s="27">
        <v>-0.0531</v>
      </c>
    </row>
    <row r="148">
      <c r="A148" s="23">
        <v>30041.0</v>
      </c>
      <c r="B148" s="27">
        <v>-0.0571</v>
      </c>
      <c r="C148" s="27">
        <v>-0.0578</v>
      </c>
      <c r="D148" s="27">
        <v>-0.0427</v>
      </c>
      <c r="E148" s="27">
        <v>0.0233</v>
      </c>
      <c r="F148" s="27">
        <v>-0.0033</v>
      </c>
      <c r="G148" s="27">
        <v>-0.0523</v>
      </c>
      <c r="H148" s="27">
        <v>0.0929</v>
      </c>
      <c r="I148" s="27">
        <v>-0.0193</v>
      </c>
      <c r="J148" s="27">
        <v>0.0382</v>
      </c>
      <c r="K148" s="27">
        <v>-0.007</v>
      </c>
    </row>
    <row r="149">
      <c r="A149" s="23">
        <v>30071.0</v>
      </c>
      <c r="B149" s="27">
        <v>0.1141</v>
      </c>
      <c r="C149" s="27">
        <v>-0.0181</v>
      </c>
      <c r="D149" s="27">
        <v>0.0622</v>
      </c>
      <c r="E149" s="27">
        <v>-9.0E-4</v>
      </c>
      <c r="F149" s="27">
        <v>-0.0531</v>
      </c>
      <c r="G149" s="27">
        <v>0.0354</v>
      </c>
      <c r="H149" s="27">
        <v>0.0515</v>
      </c>
      <c r="I149" s="27">
        <v>0.0129</v>
      </c>
      <c r="J149" s="27">
        <v>0.0132</v>
      </c>
      <c r="K149" s="27">
        <v>0.0423</v>
      </c>
    </row>
    <row r="150">
      <c r="A150" s="23">
        <v>30102.0</v>
      </c>
      <c r="B150" s="27">
        <v>-0.003</v>
      </c>
      <c r="C150" s="27">
        <v>-0.0014</v>
      </c>
      <c r="D150" s="27">
        <v>-0.0055</v>
      </c>
      <c r="E150" s="27">
        <v>-0.0141</v>
      </c>
      <c r="F150" s="27">
        <v>-0.0804</v>
      </c>
      <c r="G150" s="27">
        <v>-0.0067</v>
      </c>
      <c r="H150" s="27">
        <v>-0.0069</v>
      </c>
      <c r="I150" s="27">
        <v>-0.0156</v>
      </c>
      <c r="J150" s="27">
        <v>0.0377</v>
      </c>
      <c r="K150" s="27">
        <v>-0.0347</v>
      </c>
    </row>
    <row r="151">
      <c r="A151" s="23">
        <v>30132.0</v>
      </c>
      <c r="B151" s="27">
        <v>-0.0621</v>
      </c>
      <c r="C151" s="27">
        <v>-0.1008</v>
      </c>
      <c r="D151" s="27">
        <v>-0.0848</v>
      </c>
      <c r="E151" s="27">
        <v>-0.0264</v>
      </c>
      <c r="F151" s="27">
        <v>-0.0866</v>
      </c>
      <c r="G151" s="27">
        <v>-0.0177</v>
      </c>
      <c r="H151" s="27">
        <v>-0.0571</v>
      </c>
      <c r="I151" s="27">
        <v>-0.0301</v>
      </c>
      <c r="J151" s="27">
        <v>-0.0373</v>
      </c>
      <c r="K151" s="27">
        <v>-0.0141</v>
      </c>
    </row>
    <row r="152">
      <c r="A152" s="23">
        <v>30163.0</v>
      </c>
      <c r="B152" s="27">
        <v>-0.0081</v>
      </c>
      <c r="C152" s="27">
        <v>0.0359</v>
      </c>
      <c r="D152" s="27">
        <v>-0.0215</v>
      </c>
      <c r="E152" s="27">
        <v>0.0038</v>
      </c>
      <c r="F152" s="27">
        <v>0.061</v>
      </c>
      <c r="G152" s="27">
        <v>-0.0258</v>
      </c>
      <c r="H152" s="27">
        <v>0.0092</v>
      </c>
      <c r="I152" s="27">
        <v>-0.0133</v>
      </c>
      <c r="J152" s="27">
        <v>0.035</v>
      </c>
      <c r="K152" s="27">
        <v>-0.0194</v>
      </c>
    </row>
    <row r="153">
      <c r="A153" s="23">
        <v>30194.0</v>
      </c>
      <c r="B153" s="27">
        <v>0.0497</v>
      </c>
      <c r="C153" s="27">
        <v>0.1627</v>
      </c>
      <c r="D153" s="27">
        <v>0.0542</v>
      </c>
      <c r="E153" s="27">
        <v>-0.0093</v>
      </c>
      <c r="F153" s="27">
        <v>0.0397</v>
      </c>
      <c r="G153" s="27">
        <v>0.0215</v>
      </c>
      <c r="H153" s="27">
        <v>0.0287</v>
      </c>
      <c r="I153" s="27">
        <v>-0.0483</v>
      </c>
      <c r="J153" s="27">
        <v>0.0307</v>
      </c>
      <c r="K153" s="27">
        <v>0.1215</v>
      </c>
    </row>
    <row r="154">
      <c r="A154" s="23">
        <v>30224.0</v>
      </c>
      <c r="B154" s="27">
        <v>0.039</v>
      </c>
      <c r="C154" s="27">
        <v>-0.0179</v>
      </c>
      <c r="D154" s="27">
        <v>-0.0208</v>
      </c>
      <c r="E154" s="27">
        <v>0.0535</v>
      </c>
      <c r="F154" s="27">
        <v>-0.0377</v>
      </c>
      <c r="G154" s="27">
        <v>-0.0134</v>
      </c>
      <c r="H154" s="27">
        <v>0.0149</v>
      </c>
      <c r="I154" s="27">
        <v>-0.0926</v>
      </c>
      <c r="J154" s="27">
        <v>0.059</v>
      </c>
      <c r="K154" s="27">
        <v>0.0118</v>
      </c>
    </row>
    <row r="155">
      <c r="A155" s="23">
        <v>30255.0</v>
      </c>
      <c r="B155" s="27">
        <v>0.0124</v>
      </c>
      <c r="C155" s="27">
        <v>0.106</v>
      </c>
      <c r="D155" s="27">
        <v>0.0199</v>
      </c>
      <c r="E155" s="27">
        <v>-0.0089</v>
      </c>
      <c r="F155" s="27">
        <v>0.0074</v>
      </c>
      <c r="G155" s="27">
        <v>0.0367</v>
      </c>
      <c r="H155" s="27">
        <v>0.0848</v>
      </c>
      <c r="I155" s="27">
        <v>0.0573</v>
      </c>
      <c r="J155" s="27">
        <v>0.0297</v>
      </c>
      <c r="K155" s="27">
        <v>0.11</v>
      </c>
    </row>
    <row r="156">
      <c r="A156" s="23">
        <v>30285.0</v>
      </c>
      <c r="B156" s="27">
        <v>-0.0348</v>
      </c>
      <c r="C156" s="27">
        <v>0.026</v>
      </c>
      <c r="D156" s="27">
        <v>0.0087</v>
      </c>
      <c r="E156" s="27">
        <v>0.022</v>
      </c>
      <c r="F156" s="27">
        <v>0.0407</v>
      </c>
      <c r="G156" s="27">
        <v>0.0703</v>
      </c>
      <c r="H156" s="27">
        <v>-0.0192</v>
      </c>
      <c r="I156" s="27">
        <v>0.0441</v>
      </c>
      <c r="J156" s="27">
        <v>0.0075</v>
      </c>
      <c r="K156" s="27">
        <v>0.0376</v>
      </c>
    </row>
    <row r="157">
      <c r="A157" s="23">
        <v>30316.0</v>
      </c>
      <c r="B157" s="27">
        <v>0.0133</v>
      </c>
      <c r="C157" s="27">
        <v>0.0834</v>
      </c>
      <c r="D157" s="27">
        <v>-0.0121</v>
      </c>
      <c r="E157" s="27">
        <v>0.0713</v>
      </c>
      <c r="F157" s="27">
        <v>-0.0168</v>
      </c>
      <c r="G157" s="27">
        <v>0.0463</v>
      </c>
      <c r="H157" s="27">
        <v>0.06</v>
      </c>
      <c r="I157" s="27">
        <v>-0.0197</v>
      </c>
      <c r="J157" s="27">
        <v>0.0135</v>
      </c>
      <c r="K157" s="27">
        <v>0.0168</v>
      </c>
    </row>
    <row r="158">
      <c r="A158" s="23">
        <v>30347.0</v>
      </c>
      <c r="B158" s="27">
        <v>0.1151</v>
      </c>
      <c r="C158" s="27">
        <v>0.0323</v>
      </c>
      <c r="D158" s="27">
        <v>0.0674</v>
      </c>
      <c r="E158" s="27">
        <v>-0.0069</v>
      </c>
      <c r="F158" s="27">
        <v>0.1504</v>
      </c>
      <c r="G158" s="27">
        <v>-0.02</v>
      </c>
      <c r="H158" s="27">
        <v>0.0395</v>
      </c>
      <c r="I158" s="27">
        <v>-0.0113</v>
      </c>
      <c r="J158" s="27">
        <v>0.043</v>
      </c>
      <c r="K158" s="27">
        <v>0.0389</v>
      </c>
    </row>
    <row r="159">
      <c r="A159" s="23">
        <v>30375.0</v>
      </c>
      <c r="B159" s="27">
        <v>-0.0628</v>
      </c>
      <c r="C159" s="27">
        <v>0.0304</v>
      </c>
      <c r="D159" s="27">
        <v>0.0316</v>
      </c>
      <c r="E159" s="27">
        <v>0.0743</v>
      </c>
      <c r="F159" s="27">
        <v>0.0854</v>
      </c>
      <c r="G159" s="27">
        <v>0.006</v>
      </c>
      <c r="H159" s="27">
        <v>0.0308</v>
      </c>
      <c r="I159" s="27">
        <v>0.007</v>
      </c>
      <c r="J159" s="27">
        <v>0.0093</v>
      </c>
      <c r="K159" s="27">
        <v>0.0201</v>
      </c>
    </row>
    <row r="160">
      <c r="A160" s="23">
        <v>30406.0</v>
      </c>
      <c r="B160" s="27">
        <v>0.0353</v>
      </c>
      <c r="C160" s="27">
        <v>0.029</v>
      </c>
      <c r="D160" s="27">
        <v>0.0898</v>
      </c>
      <c r="E160" s="27">
        <v>0.1252</v>
      </c>
      <c r="F160" s="27">
        <v>0.0777</v>
      </c>
      <c r="G160" s="27">
        <v>0.0461</v>
      </c>
      <c r="H160" s="27">
        <v>0.1749</v>
      </c>
      <c r="I160" s="27">
        <v>0.1119</v>
      </c>
      <c r="J160" s="27">
        <v>0.0363</v>
      </c>
      <c r="K160" s="27">
        <v>0.0336</v>
      </c>
    </row>
    <row r="161">
      <c r="A161" s="23">
        <v>30436.0</v>
      </c>
      <c r="B161" s="27">
        <v>0.1564</v>
      </c>
      <c r="C161" s="27">
        <v>0.0968</v>
      </c>
      <c r="D161" s="27">
        <v>0.0538</v>
      </c>
      <c r="E161" s="27">
        <v>0.0636</v>
      </c>
      <c r="F161" s="27">
        <v>-0.0671</v>
      </c>
      <c r="G161" s="27">
        <v>0.0168</v>
      </c>
      <c r="H161" s="27">
        <v>0.0449</v>
      </c>
      <c r="I161" s="27">
        <v>-5.0E-4</v>
      </c>
      <c r="J161" s="27">
        <v>0.0846</v>
      </c>
      <c r="K161" s="27">
        <v>0.0775</v>
      </c>
    </row>
    <row r="162">
      <c r="A162" s="23">
        <v>30467.0</v>
      </c>
      <c r="B162" s="27">
        <v>0.0498</v>
      </c>
      <c r="C162" s="27">
        <v>0.0301</v>
      </c>
      <c r="D162" s="27">
        <v>0.0407</v>
      </c>
      <c r="E162" s="27">
        <v>-0.0543</v>
      </c>
      <c r="F162" s="27">
        <v>-0.0348</v>
      </c>
      <c r="G162" s="27">
        <v>0.0077</v>
      </c>
      <c r="H162" s="27">
        <v>-0.0051</v>
      </c>
      <c r="I162" s="27">
        <v>0.0891</v>
      </c>
      <c r="J162" s="27">
        <v>-1.0E-4</v>
      </c>
      <c r="K162" s="27">
        <v>-0.0164</v>
      </c>
    </row>
    <row r="163">
      <c r="A163" s="23">
        <v>30497.0</v>
      </c>
      <c r="B163" s="27">
        <v>-0.0211</v>
      </c>
      <c r="C163" s="27">
        <v>0.0177</v>
      </c>
      <c r="D163" s="27">
        <v>-0.0091</v>
      </c>
      <c r="E163" s="27">
        <v>0.0547</v>
      </c>
      <c r="F163" s="27">
        <v>0.0127</v>
      </c>
      <c r="G163" s="27">
        <v>0.0245</v>
      </c>
      <c r="H163" s="27">
        <v>0.1047</v>
      </c>
      <c r="I163" s="27">
        <v>-0.0122</v>
      </c>
      <c r="J163" s="27">
        <v>0.0542</v>
      </c>
      <c r="K163" s="27">
        <v>0.0378</v>
      </c>
    </row>
    <row r="164">
      <c r="A164" s="23">
        <v>30528.0</v>
      </c>
      <c r="B164" s="27">
        <v>0.118</v>
      </c>
      <c r="C164" s="27">
        <v>0.0093</v>
      </c>
      <c r="D164" s="27">
        <v>0.034</v>
      </c>
      <c r="E164" s="27">
        <v>0.026</v>
      </c>
      <c r="F164" s="27">
        <v>0.0416</v>
      </c>
      <c r="G164" s="27">
        <v>0.0267</v>
      </c>
      <c r="H164" s="27">
        <v>0.0272</v>
      </c>
      <c r="I164" s="27">
        <v>0.0043</v>
      </c>
      <c r="J164" s="27">
        <v>-0.0294</v>
      </c>
      <c r="K164" s="27">
        <v>-0.0333</v>
      </c>
    </row>
    <row r="165">
      <c r="A165" s="23">
        <v>30559.0</v>
      </c>
      <c r="B165" s="27">
        <v>0.0394</v>
      </c>
      <c r="C165" s="27">
        <v>0.0054</v>
      </c>
      <c r="D165" s="27">
        <v>0.0536</v>
      </c>
      <c r="E165" s="27">
        <v>-0.0593</v>
      </c>
      <c r="F165" s="27">
        <v>0.0286</v>
      </c>
      <c r="G165" s="27">
        <v>0.0063</v>
      </c>
      <c r="H165" s="27">
        <v>0.0169</v>
      </c>
      <c r="I165" s="27">
        <v>-0.0486</v>
      </c>
      <c r="J165" s="27">
        <v>0.0097</v>
      </c>
      <c r="K165" s="27">
        <v>0.0195</v>
      </c>
    </row>
    <row r="166">
      <c r="A166" s="23">
        <v>30589.0</v>
      </c>
      <c r="B166" s="27">
        <v>0.0212</v>
      </c>
      <c r="C166" s="27">
        <v>0.0119</v>
      </c>
      <c r="D166" s="27">
        <v>0.0328</v>
      </c>
      <c r="E166" s="27">
        <v>0.0256</v>
      </c>
      <c r="F166" s="27">
        <v>-0.0359</v>
      </c>
      <c r="G166" s="27">
        <v>0.0329</v>
      </c>
      <c r="H166" s="27">
        <v>7.0E-4</v>
      </c>
      <c r="I166" s="27">
        <v>0.0329</v>
      </c>
      <c r="J166" s="27">
        <v>-0.0037</v>
      </c>
      <c r="K166" s="27">
        <v>0.0121</v>
      </c>
    </row>
    <row r="167">
      <c r="A167" s="23">
        <v>30620.0</v>
      </c>
      <c r="B167" s="27">
        <v>-0.0333</v>
      </c>
      <c r="C167" s="27">
        <v>-0.0577</v>
      </c>
      <c r="D167" s="27">
        <v>-7.0E-4</v>
      </c>
      <c r="E167" s="27">
        <v>0.0802</v>
      </c>
      <c r="F167" s="27">
        <v>-0.063</v>
      </c>
      <c r="G167" s="27">
        <v>-0.0123</v>
      </c>
      <c r="H167" s="27">
        <v>-0.0428</v>
      </c>
      <c r="I167" s="27">
        <v>0.0635</v>
      </c>
      <c r="J167" s="27">
        <v>-0.0162</v>
      </c>
      <c r="K167" s="27">
        <v>-0.0122</v>
      </c>
    </row>
    <row r="168">
      <c r="A168" s="23">
        <v>30650.0</v>
      </c>
      <c r="B168" s="27">
        <v>0.0922</v>
      </c>
      <c r="C168" s="27">
        <v>0.0915</v>
      </c>
      <c r="D168" s="27">
        <v>0.0653</v>
      </c>
      <c r="E168" s="27">
        <v>0.0167</v>
      </c>
      <c r="F168" s="27">
        <v>0.0411</v>
      </c>
      <c r="G168" s="27">
        <v>0.0068</v>
      </c>
      <c r="H168" s="27">
        <v>0.0543</v>
      </c>
      <c r="I168" s="27">
        <v>0.0167</v>
      </c>
      <c r="J168" s="27">
        <v>0.061</v>
      </c>
      <c r="K168" s="27">
        <v>0.0206</v>
      </c>
    </row>
    <row r="169">
      <c r="A169" s="23">
        <v>30681.0</v>
      </c>
      <c r="B169" s="27">
        <v>0.042</v>
      </c>
      <c r="C169" s="27">
        <v>-0.002</v>
      </c>
      <c r="D169" s="27">
        <v>0.0434</v>
      </c>
      <c r="E169" s="27">
        <v>0.0189</v>
      </c>
      <c r="F169" s="27">
        <v>0.0078</v>
      </c>
      <c r="G169" s="27">
        <v>0.0729</v>
      </c>
      <c r="H169" s="27">
        <v>0.0403</v>
      </c>
      <c r="I169" s="27">
        <v>-0.0883</v>
      </c>
      <c r="J169" s="27">
        <v>0.0143</v>
      </c>
      <c r="K169" s="27">
        <v>-0.0064</v>
      </c>
    </row>
    <row r="170">
      <c r="A170" s="23">
        <v>30712.0</v>
      </c>
      <c r="B170" s="27">
        <v>-0.0242</v>
      </c>
      <c r="C170" s="27">
        <v>-0.0381</v>
      </c>
      <c r="D170" s="27">
        <v>0.0888</v>
      </c>
      <c r="E170" s="27">
        <v>0.0331</v>
      </c>
      <c r="F170" s="27">
        <v>0.1961</v>
      </c>
      <c r="G170" s="27">
        <v>0.0609</v>
      </c>
      <c r="H170" s="27">
        <v>0.1588</v>
      </c>
      <c r="I170" s="27">
        <v>0.1107</v>
      </c>
      <c r="J170" s="27">
        <v>0.0717</v>
      </c>
      <c r="K170" s="27">
        <v>-0.0121</v>
      </c>
    </row>
    <row r="171">
      <c r="A171" s="23">
        <v>30741.0</v>
      </c>
      <c r="B171" s="27">
        <v>-0.0519</v>
      </c>
      <c r="C171" s="27">
        <v>-0.0083</v>
      </c>
      <c r="D171" s="27">
        <v>-0.0505</v>
      </c>
      <c r="E171" s="27">
        <v>-0.0455</v>
      </c>
      <c r="F171" s="27">
        <v>-0.0407</v>
      </c>
      <c r="G171" s="27">
        <v>-0.0091</v>
      </c>
      <c r="H171" s="27">
        <v>-0.0658</v>
      </c>
      <c r="I171" s="27">
        <v>0.0894</v>
      </c>
      <c r="J171" s="27">
        <v>-0.0206</v>
      </c>
      <c r="K171" s="27">
        <v>-0.0424</v>
      </c>
    </row>
    <row r="172">
      <c r="A172" s="23">
        <v>30772.0</v>
      </c>
      <c r="B172" s="27">
        <v>0.0367</v>
      </c>
      <c r="C172" s="27">
        <v>-0.0103</v>
      </c>
      <c r="D172" s="27">
        <v>0.016</v>
      </c>
      <c r="E172" s="27">
        <v>8.0E-4</v>
      </c>
      <c r="F172" s="27">
        <v>0.0076</v>
      </c>
      <c r="G172" s="27">
        <v>0.1357</v>
      </c>
      <c r="H172" s="27">
        <v>0.012</v>
      </c>
      <c r="I172" s="27">
        <v>0.0315</v>
      </c>
      <c r="J172" s="27">
        <v>0.0724</v>
      </c>
      <c r="K172" s="27">
        <v>0.0175</v>
      </c>
    </row>
    <row r="173">
      <c r="A173" s="23">
        <v>30802.0</v>
      </c>
      <c r="B173" s="27">
        <v>0.0093</v>
      </c>
      <c r="C173" s="27">
        <v>-0.0227</v>
      </c>
      <c r="D173" s="27">
        <v>0.1025</v>
      </c>
      <c r="E173" s="27">
        <v>0.0113</v>
      </c>
      <c r="F173" s="27">
        <v>-0.015</v>
      </c>
      <c r="G173" s="27">
        <v>-0.0112</v>
      </c>
      <c r="H173" s="27">
        <v>0.0057</v>
      </c>
      <c r="I173" s="27">
        <v>-0.0107</v>
      </c>
      <c r="J173" s="27">
        <v>0.0272</v>
      </c>
      <c r="K173" s="27">
        <v>0.0094</v>
      </c>
    </row>
    <row r="174">
      <c r="A174" s="23">
        <v>30833.0</v>
      </c>
      <c r="B174" s="27">
        <v>-0.1427</v>
      </c>
      <c r="C174" s="27">
        <v>-0.0343</v>
      </c>
      <c r="D174" s="27">
        <v>-0.0305</v>
      </c>
      <c r="E174" s="27">
        <v>-0.0417</v>
      </c>
      <c r="F174" s="27">
        <v>-0.0377</v>
      </c>
      <c r="G174" s="27">
        <v>-0.1049</v>
      </c>
      <c r="H174" s="27">
        <v>-0.043</v>
      </c>
      <c r="I174" s="27">
        <v>0.0291</v>
      </c>
      <c r="J174" s="27">
        <v>-0.0972</v>
      </c>
      <c r="K174" s="27">
        <v>-0.057</v>
      </c>
    </row>
    <row r="175">
      <c r="A175" s="23">
        <v>30863.0</v>
      </c>
      <c r="B175" s="27">
        <v>0.0252</v>
      </c>
      <c r="C175" s="27">
        <v>-0.0018</v>
      </c>
      <c r="D175" s="27">
        <v>-0.0097</v>
      </c>
      <c r="E175" s="27">
        <v>0.0223</v>
      </c>
      <c r="F175" s="27">
        <v>0.0215</v>
      </c>
      <c r="G175" s="27">
        <v>0.0302</v>
      </c>
      <c r="H175" s="27">
        <v>0.0249</v>
      </c>
      <c r="I175" s="27">
        <v>0.0463</v>
      </c>
      <c r="J175" s="27">
        <v>0.0277</v>
      </c>
      <c r="K175" s="27">
        <v>0.0202</v>
      </c>
    </row>
    <row r="176">
      <c r="A176" s="23">
        <v>30894.0</v>
      </c>
      <c r="B176" s="27">
        <v>0.0383</v>
      </c>
      <c r="C176" s="27">
        <v>-0.0345</v>
      </c>
      <c r="D176" s="27">
        <v>-0.072</v>
      </c>
      <c r="E176" s="27">
        <v>-0.0651</v>
      </c>
      <c r="F176" s="27">
        <v>-0.0055</v>
      </c>
      <c r="G176" s="27">
        <v>-0.0406</v>
      </c>
      <c r="H176" s="27">
        <v>-0.0592</v>
      </c>
      <c r="I176" s="27">
        <v>0.0887</v>
      </c>
      <c r="J176" s="27">
        <v>-0.025</v>
      </c>
      <c r="K176" s="27">
        <v>-0.0088</v>
      </c>
    </row>
    <row r="177">
      <c r="A177" s="23">
        <v>30925.0</v>
      </c>
      <c r="B177" s="27">
        <v>0.0819</v>
      </c>
      <c r="C177" s="27">
        <v>0.1325</v>
      </c>
      <c r="D177" s="27">
        <v>0.1061</v>
      </c>
      <c r="E177" s="27">
        <v>0.0598</v>
      </c>
      <c r="F177" s="27">
        <v>0.0653</v>
      </c>
      <c r="G177" s="27">
        <v>0.0698</v>
      </c>
      <c r="H177" s="27">
        <v>0.1503</v>
      </c>
      <c r="I177" s="27">
        <v>0.0289</v>
      </c>
      <c r="J177" s="27">
        <v>0.101</v>
      </c>
      <c r="K177" s="27">
        <v>0.1076</v>
      </c>
    </row>
    <row r="178">
      <c r="A178" s="23">
        <v>30955.0</v>
      </c>
      <c r="B178" s="27">
        <v>0.0057</v>
      </c>
      <c r="C178" s="27">
        <v>0.0057</v>
      </c>
      <c r="D178" s="27">
        <v>0.0416</v>
      </c>
      <c r="E178" s="27">
        <v>0.0708</v>
      </c>
      <c r="F178" s="27">
        <v>-0.0345</v>
      </c>
      <c r="G178" s="27">
        <v>0.0162</v>
      </c>
      <c r="H178" s="27">
        <v>0.0858</v>
      </c>
      <c r="I178" s="27">
        <v>0.0728</v>
      </c>
      <c r="J178" s="27">
        <v>0.034</v>
      </c>
      <c r="K178" s="27">
        <v>6.0E-4</v>
      </c>
    </row>
    <row r="179">
      <c r="A179" s="23">
        <v>30986.0</v>
      </c>
      <c r="B179" s="27">
        <v>0.0166</v>
      </c>
      <c r="C179" s="27">
        <v>-0.0177</v>
      </c>
      <c r="D179" s="27">
        <v>0.0136</v>
      </c>
      <c r="E179" s="27">
        <v>0.0235</v>
      </c>
      <c r="F179" s="27">
        <v>-0.0045</v>
      </c>
      <c r="G179" s="27">
        <v>0.0466</v>
      </c>
      <c r="H179" s="27">
        <v>-0.0084</v>
      </c>
      <c r="I179" s="27">
        <v>-0.039</v>
      </c>
      <c r="J179" s="27">
        <v>0.0183</v>
      </c>
      <c r="K179" s="27">
        <v>0.0041</v>
      </c>
    </row>
    <row r="180">
      <c r="A180" s="23">
        <v>31016.0</v>
      </c>
      <c r="B180" s="27">
        <v>-0.0034</v>
      </c>
      <c r="C180" s="27">
        <v>0.0034</v>
      </c>
      <c r="D180" s="27">
        <v>-0.0022</v>
      </c>
      <c r="E180" s="27">
        <v>0.008</v>
      </c>
      <c r="F180" s="27">
        <v>0.0179</v>
      </c>
      <c r="G180" s="27">
        <v>0.0147</v>
      </c>
      <c r="H180" s="27">
        <v>-0.0077</v>
      </c>
      <c r="I180" s="27">
        <v>0.0179</v>
      </c>
      <c r="J180" s="27">
        <v>0.0334</v>
      </c>
      <c r="K180" s="27">
        <v>-0.0108</v>
      </c>
    </row>
    <row r="181">
      <c r="A181" s="23">
        <v>31047.0</v>
      </c>
      <c r="B181" s="27">
        <v>-0.0349</v>
      </c>
      <c r="C181" s="27">
        <v>0.0136</v>
      </c>
      <c r="D181" s="27">
        <v>0.0017</v>
      </c>
      <c r="E181" s="27">
        <v>0.0179</v>
      </c>
      <c r="F181" s="27">
        <v>0.0861</v>
      </c>
      <c r="G181" s="27">
        <v>0.0538</v>
      </c>
      <c r="H181" s="27">
        <v>0.0246</v>
      </c>
      <c r="I181" s="27">
        <v>-0.0177</v>
      </c>
      <c r="J181" s="27">
        <v>0.0497</v>
      </c>
      <c r="K181" s="27">
        <v>0.0242</v>
      </c>
    </row>
    <row r="182">
      <c r="A182" s="23">
        <v>31078.0</v>
      </c>
      <c r="B182" s="27">
        <v>0.0755</v>
      </c>
      <c r="C182" s="27">
        <v>0.0861</v>
      </c>
      <c r="D182" s="27">
        <v>0.0615</v>
      </c>
      <c r="E182" s="27">
        <v>0.0478</v>
      </c>
      <c r="F182" s="27">
        <v>0.1412</v>
      </c>
      <c r="G182" s="27">
        <v>0.0114</v>
      </c>
      <c r="H182" s="27">
        <v>0.0896</v>
      </c>
      <c r="I182" s="27">
        <v>0.1955</v>
      </c>
      <c r="J182" s="27">
        <v>0.0492</v>
      </c>
      <c r="K182" s="27">
        <v>0.0793</v>
      </c>
    </row>
    <row r="183">
      <c r="A183" s="23">
        <v>31106.0</v>
      </c>
      <c r="B183" s="27">
        <v>0.0234</v>
      </c>
      <c r="C183" s="27">
        <v>-0.0016</v>
      </c>
      <c r="D183" s="27">
        <v>0.0264</v>
      </c>
      <c r="E183" s="27">
        <v>0.0173</v>
      </c>
      <c r="F183" s="27">
        <v>0.0587</v>
      </c>
      <c r="G183" s="27">
        <v>0.043</v>
      </c>
      <c r="H183" s="27">
        <v>0.0407</v>
      </c>
      <c r="I183" s="27">
        <v>-0.0241</v>
      </c>
      <c r="J183" s="27">
        <v>-0.0131</v>
      </c>
      <c r="K183" s="27">
        <v>0.0109</v>
      </c>
    </row>
    <row r="184">
      <c r="A184" s="23">
        <v>31137.0</v>
      </c>
      <c r="B184" s="27">
        <v>0.0523</v>
      </c>
      <c r="C184" s="27">
        <v>0.0141</v>
      </c>
      <c r="D184" s="27">
        <v>0.0381</v>
      </c>
      <c r="E184" s="27">
        <v>0.018</v>
      </c>
      <c r="F184" s="27">
        <v>-0.0164</v>
      </c>
      <c r="G184" s="27">
        <v>0.0297</v>
      </c>
      <c r="H184" s="27">
        <v>-0.0042</v>
      </c>
      <c r="I184" s="27">
        <v>0.0112</v>
      </c>
      <c r="J184" s="27">
        <v>0.02</v>
      </c>
      <c r="K184" s="27">
        <v>0.0017</v>
      </c>
    </row>
    <row r="185">
      <c r="A185" s="23">
        <v>31167.0</v>
      </c>
      <c r="B185" s="27">
        <v>0.0712</v>
      </c>
      <c r="C185" s="27">
        <v>0.0035</v>
      </c>
      <c r="D185" s="27">
        <v>0.0284</v>
      </c>
      <c r="E185" s="27">
        <v>0.0424</v>
      </c>
      <c r="F185" s="27">
        <v>0.0316</v>
      </c>
      <c r="G185" s="27">
        <v>-0.0351</v>
      </c>
      <c r="H185" s="27">
        <v>0.0405</v>
      </c>
      <c r="I185" s="27">
        <v>-0.0199</v>
      </c>
      <c r="J185" s="27">
        <v>0.0147</v>
      </c>
      <c r="K185" s="27">
        <v>-0.0032</v>
      </c>
    </row>
    <row r="186">
      <c r="A186" s="23">
        <v>31198.0</v>
      </c>
      <c r="B186" s="27">
        <v>0.0014</v>
      </c>
      <c r="C186" s="27">
        <v>0.0387</v>
      </c>
      <c r="D186" s="27">
        <v>0.08</v>
      </c>
      <c r="E186" s="27">
        <v>0.1011</v>
      </c>
      <c r="F186" s="27">
        <v>0.0904</v>
      </c>
      <c r="G186" s="27">
        <v>0.0381</v>
      </c>
      <c r="H186" s="27">
        <v>-0.0303</v>
      </c>
      <c r="I186" s="27">
        <v>0.0181</v>
      </c>
      <c r="J186" s="27">
        <v>0.0264</v>
      </c>
      <c r="K186" s="27">
        <v>0.0609</v>
      </c>
    </row>
    <row r="187">
      <c r="A187" s="23">
        <v>31228.0</v>
      </c>
      <c r="B187" s="27">
        <v>-0.0105</v>
      </c>
      <c r="C187" s="27">
        <v>-0.0174</v>
      </c>
      <c r="D187" s="27">
        <v>-0.0457</v>
      </c>
      <c r="E187" s="27">
        <v>0.0661</v>
      </c>
      <c r="F187" s="27">
        <v>0.0891</v>
      </c>
      <c r="G187" s="27">
        <v>0.0284</v>
      </c>
      <c r="H187" s="27">
        <v>0.009</v>
      </c>
      <c r="I187" s="27">
        <v>-0.0284</v>
      </c>
      <c r="J187" s="27">
        <v>-0.0591</v>
      </c>
      <c r="K187" s="27">
        <v>0.0137</v>
      </c>
    </row>
    <row r="188">
      <c r="A188" s="23">
        <v>31259.0</v>
      </c>
      <c r="B188" s="27">
        <v>0.087</v>
      </c>
      <c r="C188" s="27">
        <v>0.0255</v>
      </c>
      <c r="D188" s="27">
        <v>-0.0585</v>
      </c>
      <c r="E188" s="27">
        <v>-0.0482</v>
      </c>
      <c r="F188" s="27">
        <v>0.0643</v>
      </c>
      <c r="G188" s="27">
        <v>-0.0484</v>
      </c>
      <c r="H188" s="27">
        <v>8.0E-4</v>
      </c>
      <c r="I188" s="27">
        <v>0.0258</v>
      </c>
      <c r="J188" s="27">
        <v>0.0323</v>
      </c>
      <c r="K188" s="27">
        <v>-0.0039</v>
      </c>
    </row>
    <row r="189">
      <c r="A189" s="23">
        <v>31290.0</v>
      </c>
      <c r="B189" s="27">
        <v>-8.0E-4</v>
      </c>
      <c r="C189" s="27">
        <v>0.0114</v>
      </c>
      <c r="D189" s="27">
        <v>0.043</v>
      </c>
      <c r="E189" s="27">
        <v>0.0926</v>
      </c>
      <c r="F189" s="27">
        <v>0.0616</v>
      </c>
      <c r="G189" s="27">
        <v>0.0363</v>
      </c>
      <c r="H189" s="27">
        <v>0.0116</v>
      </c>
      <c r="I189" s="27">
        <v>-0.0047</v>
      </c>
      <c r="J189" s="27">
        <v>0.0738</v>
      </c>
      <c r="K189" s="27">
        <v>-0.01</v>
      </c>
    </row>
    <row r="190">
      <c r="A190" s="23">
        <v>31320.0</v>
      </c>
      <c r="B190" s="27">
        <v>0.0654</v>
      </c>
      <c r="C190" s="27">
        <v>-0.0585</v>
      </c>
      <c r="D190" s="27">
        <v>-0.0566</v>
      </c>
      <c r="E190" s="27">
        <v>0.0656</v>
      </c>
      <c r="F190" s="27">
        <v>0.0735</v>
      </c>
      <c r="G190" s="27">
        <v>0.009</v>
      </c>
      <c r="H190" s="27">
        <v>-0.0293</v>
      </c>
      <c r="I190" s="27">
        <v>0.0191</v>
      </c>
      <c r="J190" s="27">
        <v>-0.0403</v>
      </c>
      <c r="K190" s="27">
        <v>-0.0326</v>
      </c>
    </row>
    <row r="191">
      <c r="A191" s="23">
        <v>31351.0</v>
      </c>
      <c r="B191" s="27">
        <v>0.039</v>
      </c>
      <c r="C191" s="27">
        <v>0.0146</v>
      </c>
      <c r="D191" s="27">
        <v>0.0604</v>
      </c>
      <c r="E191" s="27">
        <v>0.1267</v>
      </c>
      <c r="F191" s="27">
        <v>0.0102</v>
      </c>
      <c r="G191" s="27">
        <v>0.0027</v>
      </c>
      <c r="H191" s="27">
        <v>0.0325</v>
      </c>
      <c r="I191" s="27">
        <v>0.0735</v>
      </c>
      <c r="J191" s="27">
        <v>0.079</v>
      </c>
      <c r="K191" s="27">
        <v>0.0444</v>
      </c>
    </row>
    <row r="192">
      <c r="A192" s="23">
        <v>31381.0</v>
      </c>
      <c r="B192" s="27">
        <v>-0.0384</v>
      </c>
      <c r="C192" s="27">
        <v>0.0746</v>
      </c>
      <c r="D192" s="27">
        <v>0.1237</v>
      </c>
      <c r="E192" s="27">
        <v>-0.0246</v>
      </c>
      <c r="F192" s="27">
        <v>0.0837</v>
      </c>
      <c r="G192" s="27">
        <v>-0.0272</v>
      </c>
      <c r="H192" s="27">
        <v>0.039</v>
      </c>
      <c r="I192" s="27">
        <v>0.0536</v>
      </c>
      <c r="J192" s="27">
        <v>0.0477</v>
      </c>
      <c r="K192" s="27">
        <v>0.0685</v>
      </c>
    </row>
    <row r="193">
      <c r="A193" s="23">
        <v>31412.0</v>
      </c>
      <c r="B193" s="27">
        <v>0.0186</v>
      </c>
      <c r="C193" s="27">
        <v>0.0171</v>
      </c>
      <c r="D193" s="27">
        <v>0.0779</v>
      </c>
      <c r="E193" s="27">
        <v>0.1366</v>
      </c>
      <c r="F193" s="27">
        <v>0.0425</v>
      </c>
      <c r="G193" s="27">
        <v>0.0511</v>
      </c>
      <c r="H193" s="27">
        <v>0.0267</v>
      </c>
      <c r="I193" s="27">
        <v>0.0213</v>
      </c>
      <c r="J193" s="27">
        <v>-0.0121</v>
      </c>
      <c r="K193" s="27">
        <v>0.0506</v>
      </c>
    </row>
    <row r="194">
      <c r="A194" s="23">
        <v>31443.0</v>
      </c>
      <c r="B194" s="27">
        <v>0.075</v>
      </c>
      <c r="C194" s="27">
        <v>-0.0251</v>
      </c>
      <c r="D194" s="27">
        <v>0.055</v>
      </c>
      <c r="E194" s="27">
        <v>0.0083</v>
      </c>
      <c r="F194" s="27">
        <v>0.0492</v>
      </c>
      <c r="G194" s="27">
        <v>-0.0113</v>
      </c>
      <c r="H194" s="27">
        <v>-0.0294</v>
      </c>
      <c r="I194" s="27">
        <v>0.0836</v>
      </c>
      <c r="J194" s="27">
        <v>0.0217</v>
      </c>
      <c r="K194" s="27">
        <v>0.0054</v>
      </c>
    </row>
    <row r="195">
      <c r="A195" s="23">
        <v>31471.0</v>
      </c>
      <c r="B195" s="27">
        <v>-0.0363</v>
      </c>
      <c r="C195" s="27">
        <v>0.0129</v>
      </c>
      <c r="D195" s="27">
        <v>0.0996</v>
      </c>
      <c r="E195" s="27">
        <v>-0.0218</v>
      </c>
      <c r="F195" s="27">
        <v>0.2129</v>
      </c>
      <c r="G195" s="27">
        <v>0.0419</v>
      </c>
      <c r="H195" s="27">
        <v>-0.0222</v>
      </c>
      <c r="I195" s="27">
        <v>0.1765</v>
      </c>
      <c r="J195" s="27">
        <v>0.0828</v>
      </c>
      <c r="K195" s="27">
        <v>0.0748</v>
      </c>
    </row>
    <row r="196">
      <c r="A196" s="23">
        <v>31502.0</v>
      </c>
      <c r="B196" s="27">
        <v>0.0845</v>
      </c>
      <c r="C196" s="27">
        <v>0.0652</v>
      </c>
      <c r="D196" s="27">
        <v>0.1594</v>
      </c>
      <c r="E196" s="27">
        <v>0.0928</v>
      </c>
      <c r="F196" s="27">
        <v>0.2736</v>
      </c>
      <c r="G196" s="27">
        <v>0.2178</v>
      </c>
      <c r="H196" s="27">
        <v>0.1107</v>
      </c>
      <c r="I196" s="27">
        <v>0.2685</v>
      </c>
      <c r="J196" s="27">
        <v>0.0837</v>
      </c>
      <c r="K196" s="27">
        <v>0.0549</v>
      </c>
    </row>
    <row r="197">
      <c r="A197" s="23">
        <v>31532.0</v>
      </c>
      <c r="B197" s="27">
        <v>0.0677</v>
      </c>
      <c r="C197" s="27">
        <v>0.0046</v>
      </c>
      <c r="D197" s="27">
        <v>0.0865</v>
      </c>
      <c r="E197" s="27">
        <v>0.0526</v>
      </c>
      <c r="F197" s="27">
        <v>0.0498</v>
      </c>
      <c r="G197" s="27">
        <v>-0.032</v>
      </c>
      <c r="H197" s="27">
        <v>-0.0061</v>
      </c>
      <c r="I197" s="27">
        <v>0.0773</v>
      </c>
      <c r="J197" s="27">
        <v>0.0044</v>
      </c>
      <c r="K197" s="27">
        <v>-0.0147</v>
      </c>
    </row>
    <row r="198">
      <c r="A198" s="23">
        <v>31563.0</v>
      </c>
      <c r="B198" s="27">
        <v>0.0376</v>
      </c>
      <c r="C198" s="27">
        <v>0.0123</v>
      </c>
      <c r="D198" s="27">
        <v>-0.0793</v>
      </c>
      <c r="E198" s="27">
        <v>-0.099</v>
      </c>
      <c r="F198" s="27">
        <v>0.02</v>
      </c>
      <c r="G198" s="27">
        <v>0.0318</v>
      </c>
      <c r="H198" s="27">
        <v>0.0451</v>
      </c>
      <c r="I198" s="27">
        <v>0.0121</v>
      </c>
      <c r="J198" s="27">
        <v>-0.0339</v>
      </c>
      <c r="K198" s="27">
        <v>0.0484</v>
      </c>
    </row>
    <row r="199">
      <c r="A199" s="23">
        <v>31593.0</v>
      </c>
      <c r="B199" s="27">
        <v>-0.0517</v>
      </c>
      <c r="C199" s="27">
        <v>-0.0125</v>
      </c>
      <c r="D199" s="27">
        <v>0.0032</v>
      </c>
      <c r="E199" s="27">
        <v>-0.0155</v>
      </c>
      <c r="F199" s="27">
        <v>-0.143</v>
      </c>
      <c r="G199" s="27">
        <v>0.0325</v>
      </c>
      <c r="H199" s="27">
        <v>-0.0052</v>
      </c>
      <c r="I199" s="27">
        <v>-0.0626</v>
      </c>
      <c r="J199" s="27">
        <v>0.0367</v>
      </c>
      <c r="K199" s="27">
        <v>0.0122</v>
      </c>
    </row>
    <row r="200">
      <c r="A200" s="23">
        <v>31624.0</v>
      </c>
      <c r="B200" s="27">
        <v>-0.05</v>
      </c>
      <c r="C200" s="27">
        <v>-0.0513</v>
      </c>
      <c r="D200" s="27">
        <v>0.0784</v>
      </c>
      <c r="E200" s="27">
        <v>-0.0551</v>
      </c>
      <c r="F200" s="27">
        <v>0.1208</v>
      </c>
      <c r="G200" s="27">
        <v>0.0702</v>
      </c>
      <c r="H200" s="27">
        <v>-0.0464</v>
      </c>
      <c r="I200" s="27">
        <v>-7.0E-4</v>
      </c>
      <c r="J200" s="27">
        <v>-0.0592</v>
      </c>
      <c r="K200" s="27">
        <v>-0.0542</v>
      </c>
    </row>
    <row r="201">
      <c r="A201" s="23">
        <v>31655.0</v>
      </c>
      <c r="B201" s="27">
        <v>0.0476</v>
      </c>
      <c r="C201" s="27">
        <v>0.0494</v>
      </c>
      <c r="D201" s="27">
        <v>0.0853</v>
      </c>
      <c r="E201" s="27">
        <v>0.1445</v>
      </c>
      <c r="F201" s="27">
        <v>0.1121</v>
      </c>
      <c r="G201" s="27">
        <v>0.1025</v>
      </c>
      <c r="H201" s="27">
        <v>0.0899</v>
      </c>
      <c r="I201" s="27">
        <v>0.1185</v>
      </c>
      <c r="J201" s="27">
        <v>0.0645</v>
      </c>
      <c r="K201" s="27">
        <v>0.073</v>
      </c>
    </row>
    <row r="202">
      <c r="A202" s="23">
        <v>31685.0</v>
      </c>
      <c r="B202" s="27">
        <v>0.0534</v>
      </c>
      <c r="C202" s="27">
        <v>-0.0106</v>
      </c>
      <c r="D202" s="27">
        <v>-0.0803</v>
      </c>
      <c r="E202" s="27">
        <v>-0.0624</v>
      </c>
      <c r="F202" s="27">
        <v>-0.0984</v>
      </c>
      <c r="G202" s="27">
        <v>0.016</v>
      </c>
      <c r="H202" s="27">
        <v>-0.0354</v>
      </c>
      <c r="I202" s="27">
        <v>0.0089</v>
      </c>
      <c r="J202" s="27">
        <v>-0.0585</v>
      </c>
      <c r="K202" s="27">
        <v>-0.0859</v>
      </c>
    </row>
    <row r="203">
      <c r="A203" s="23">
        <v>31716.0</v>
      </c>
      <c r="B203" s="27">
        <v>0.1054</v>
      </c>
      <c r="C203" s="27">
        <v>0.0232</v>
      </c>
      <c r="D203" s="27">
        <v>0.0153</v>
      </c>
      <c r="E203" s="27">
        <v>0.015</v>
      </c>
      <c r="F203" s="27">
        <v>0.0527</v>
      </c>
      <c r="G203" s="27">
        <v>-0.082</v>
      </c>
      <c r="H203" s="27">
        <v>-0.0057</v>
      </c>
      <c r="I203" s="27">
        <v>-0.0718</v>
      </c>
      <c r="J203" s="27">
        <v>0.0514</v>
      </c>
      <c r="K203" s="27">
        <v>0.0558</v>
      </c>
    </row>
    <row r="204">
      <c r="A204" s="23">
        <v>31746.0</v>
      </c>
      <c r="B204" s="27">
        <v>1.0E-4</v>
      </c>
      <c r="C204" s="27">
        <v>0.0052</v>
      </c>
      <c r="D204" s="27">
        <v>0.0313</v>
      </c>
      <c r="E204" s="27">
        <v>0.0435</v>
      </c>
      <c r="F204" s="27">
        <v>-0.0533</v>
      </c>
      <c r="G204" s="27">
        <v>0.0563</v>
      </c>
      <c r="H204" s="27">
        <v>0.0307</v>
      </c>
      <c r="I204" s="27">
        <v>0.0374</v>
      </c>
      <c r="J204" s="27">
        <v>0.014</v>
      </c>
      <c r="K204" s="27">
        <v>0.0226</v>
      </c>
    </row>
    <row r="205">
      <c r="A205" s="23">
        <v>31777.0</v>
      </c>
      <c r="B205" s="27">
        <v>0.0674</v>
      </c>
      <c r="C205" s="27">
        <v>0.0147</v>
      </c>
      <c r="D205" s="27">
        <v>-3.0E-4</v>
      </c>
      <c r="E205" s="27">
        <v>-0.0124</v>
      </c>
      <c r="F205" s="27">
        <v>0.0055</v>
      </c>
      <c r="G205" s="27">
        <v>0.0493</v>
      </c>
      <c r="H205" s="27">
        <v>-0.0055</v>
      </c>
      <c r="I205" s="27">
        <v>0.058</v>
      </c>
      <c r="J205" s="27">
        <v>0.0255</v>
      </c>
      <c r="K205" s="27">
        <v>-0.0261</v>
      </c>
    </row>
    <row r="206">
      <c r="A206" s="23">
        <v>31808.0</v>
      </c>
      <c r="B206" s="27">
        <v>0.0167</v>
      </c>
      <c r="C206" s="27">
        <v>0.1082</v>
      </c>
      <c r="D206" s="27">
        <v>0.0527</v>
      </c>
      <c r="E206" s="27">
        <v>-0.1204</v>
      </c>
      <c r="F206" s="27">
        <v>-0.0218</v>
      </c>
      <c r="G206" s="27">
        <v>0.1296</v>
      </c>
      <c r="H206" s="27">
        <v>-0.0107</v>
      </c>
      <c r="I206" s="27">
        <v>0.1114</v>
      </c>
      <c r="J206" s="27">
        <v>0.0896</v>
      </c>
      <c r="K206" s="27">
        <v>0.1319</v>
      </c>
    </row>
    <row r="207">
      <c r="A207" s="23">
        <v>31836.0</v>
      </c>
      <c r="B207" s="27">
        <v>0.0969</v>
      </c>
      <c r="C207" s="27">
        <v>0.0407</v>
      </c>
      <c r="D207" s="27">
        <v>0.0173</v>
      </c>
      <c r="E207" s="27">
        <v>-0.0564</v>
      </c>
      <c r="F207" s="27">
        <v>-0.0375</v>
      </c>
      <c r="G207" s="27">
        <v>0.0137</v>
      </c>
      <c r="H207" s="27">
        <v>7.0E-4</v>
      </c>
      <c r="I207" s="27">
        <v>0.0141</v>
      </c>
      <c r="J207" s="27">
        <v>0.0934</v>
      </c>
      <c r="K207" s="27">
        <v>0.0351</v>
      </c>
    </row>
    <row r="208">
      <c r="A208" s="23">
        <v>31867.0</v>
      </c>
      <c r="B208" s="27">
        <v>0.0607</v>
      </c>
      <c r="C208" s="27">
        <v>0.0753</v>
      </c>
      <c r="D208" s="27">
        <v>0.0477</v>
      </c>
      <c r="E208" s="27">
        <v>0.0347</v>
      </c>
      <c r="F208" s="27">
        <v>0.0356</v>
      </c>
      <c r="G208" s="27">
        <v>0.059</v>
      </c>
      <c r="H208" s="27">
        <v>0.0936</v>
      </c>
      <c r="I208" s="27">
        <v>-0.09</v>
      </c>
      <c r="J208" s="27">
        <v>0.0114</v>
      </c>
      <c r="K208" s="27">
        <v>0.0262</v>
      </c>
    </row>
    <row r="209">
      <c r="A209" s="23">
        <v>31897.0</v>
      </c>
      <c r="B209" s="27">
        <v>0.039</v>
      </c>
      <c r="C209" s="27">
        <v>-0.0064</v>
      </c>
      <c r="D209" s="27">
        <v>0.0015</v>
      </c>
      <c r="E209" s="27">
        <v>-0.0013</v>
      </c>
      <c r="F209" s="27">
        <v>0.0807</v>
      </c>
      <c r="G209" s="27">
        <v>0.1151</v>
      </c>
      <c r="H209" s="27">
        <v>-0.0026</v>
      </c>
      <c r="I209" s="27">
        <v>-0.0148</v>
      </c>
      <c r="J209" s="27">
        <v>0.0308</v>
      </c>
      <c r="K209" s="27">
        <v>-0.0098</v>
      </c>
    </row>
    <row r="210">
      <c r="A210" s="23">
        <v>31928.0</v>
      </c>
      <c r="B210" s="27">
        <v>0.0197</v>
      </c>
      <c r="C210" s="27">
        <v>-0.0025</v>
      </c>
      <c r="D210" s="27">
        <v>-0.0416</v>
      </c>
      <c r="E210" s="27">
        <v>-0.0182</v>
      </c>
      <c r="F210" s="27">
        <v>-0.0909</v>
      </c>
      <c r="G210" s="27">
        <v>0.0198</v>
      </c>
      <c r="H210" s="27">
        <v>0.0443</v>
      </c>
      <c r="I210" s="27">
        <v>0.0334</v>
      </c>
      <c r="J210" s="27">
        <v>0.0774</v>
      </c>
      <c r="K210" s="27">
        <v>0.0049</v>
      </c>
    </row>
    <row r="211">
      <c r="A211" s="23">
        <v>31958.0</v>
      </c>
      <c r="B211" s="27">
        <v>0.0096</v>
      </c>
      <c r="C211" s="27">
        <v>0.0246</v>
      </c>
      <c r="D211" s="27">
        <v>-0.0592</v>
      </c>
      <c r="E211" s="27">
        <v>0.0682</v>
      </c>
      <c r="F211" s="27">
        <v>-0.0081</v>
      </c>
      <c r="G211" s="27">
        <v>-0.0556</v>
      </c>
      <c r="H211" s="27">
        <v>0.0772</v>
      </c>
      <c r="I211" s="27">
        <v>0.0721</v>
      </c>
      <c r="J211" s="27">
        <v>0.0434</v>
      </c>
      <c r="K211" s="27">
        <v>0.051</v>
      </c>
    </row>
    <row r="212">
      <c r="A212" s="23">
        <v>31989.0</v>
      </c>
      <c r="B212" s="27">
        <v>0.1468</v>
      </c>
      <c r="C212" s="27">
        <v>0.0816</v>
      </c>
      <c r="D212" s="27">
        <v>0.0369</v>
      </c>
      <c r="E212" s="27">
        <v>0.0581</v>
      </c>
      <c r="F212" s="27">
        <v>0.0044</v>
      </c>
      <c r="G212" s="27">
        <v>-0.0156</v>
      </c>
      <c r="H212" s="27">
        <v>0.054</v>
      </c>
      <c r="I212" s="27">
        <v>0.1623</v>
      </c>
      <c r="J212" s="27">
        <v>0.0342</v>
      </c>
      <c r="K212" s="27">
        <v>0.0468</v>
      </c>
    </row>
    <row r="213">
      <c r="A213" s="23">
        <v>32020.0</v>
      </c>
      <c r="B213" s="27">
        <v>0.0721</v>
      </c>
      <c r="C213" s="27">
        <v>-0.0075</v>
      </c>
      <c r="D213" s="27">
        <v>0.0316</v>
      </c>
      <c r="E213" s="27">
        <v>0.0143</v>
      </c>
      <c r="F213" s="27">
        <v>-0.0808</v>
      </c>
      <c r="G213" s="27">
        <v>0.0699</v>
      </c>
      <c r="H213" s="27">
        <v>-0.0222</v>
      </c>
      <c r="I213" s="27">
        <v>0.0769</v>
      </c>
      <c r="J213" s="27">
        <v>-0.0449</v>
      </c>
      <c r="K213" s="27">
        <v>0.0387</v>
      </c>
    </row>
    <row r="214">
      <c r="A214" s="23">
        <v>32050.0</v>
      </c>
      <c r="B214" s="27">
        <v>0.0433</v>
      </c>
      <c r="C214" s="27">
        <v>-0.0214</v>
      </c>
      <c r="D214" s="27">
        <v>-0.0526</v>
      </c>
      <c r="E214" s="27">
        <v>-0.0247</v>
      </c>
      <c r="F214" s="27">
        <v>0.0259</v>
      </c>
      <c r="G214" s="27">
        <v>-0.0104</v>
      </c>
      <c r="H214" s="27">
        <v>-0.0187</v>
      </c>
      <c r="I214" s="27">
        <v>0.009</v>
      </c>
      <c r="J214" s="27">
        <v>0.0565</v>
      </c>
      <c r="K214" s="27">
        <v>-0.022</v>
      </c>
    </row>
    <row r="215">
      <c r="A215" s="23">
        <v>32081.0</v>
      </c>
      <c r="B215" s="27">
        <v>-0.4134</v>
      </c>
      <c r="C215" s="27">
        <v>-0.2163</v>
      </c>
      <c r="D215" s="27">
        <v>-0.2186</v>
      </c>
      <c r="E215" s="27">
        <v>-0.2272</v>
      </c>
      <c r="F215" s="27">
        <v>-0.154</v>
      </c>
      <c r="G215" s="27">
        <v>-0.1249</v>
      </c>
      <c r="H215" s="27">
        <v>-0.2237</v>
      </c>
      <c r="I215" s="27">
        <v>-0.2532</v>
      </c>
      <c r="J215" s="27">
        <v>-0.2593</v>
      </c>
      <c r="K215" s="27">
        <v>-0.2129</v>
      </c>
    </row>
    <row r="216">
      <c r="A216" s="23">
        <v>32111.0</v>
      </c>
      <c r="B216" s="27">
        <v>0.042</v>
      </c>
      <c r="C216" s="27">
        <v>-0.0319</v>
      </c>
      <c r="D216" s="27">
        <v>-0.0663</v>
      </c>
      <c r="E216" s="27">
        <v>-0.145</v>
      </c>
      <c r="F216" s="27">
        <v>-0.0284</v>
      </c>
      <c r="G216" s="27">
        <v>-0.0053</v>
      </c>
      <c r="H216" s="27">
        <v>-0.1244</v>
      </c>
      <c r="I216" s="27">
        <v>0.022</v>
      </c>
      <c r="J216" s="27">
        <v>-0.1012</v>
      </c>
      <c r="K216" s="27">
        <v>-0.0854</v>
      </c>
    </row>
    <row r="217">
      <c r="A217" s="23">
        <v>32142.0</v>
      </c>
      <c r="B217" s="27">
        <v>0.0136</v>
      </c>
      <c r="C217" s="27">
        <v>0.0699</v>
      </c>
      <c r="D217" s="27">
        <v>-0.043</v>
      </c>
      <c r="E217" s="27">
        <v>-0.0154</v>
      </c>
      <c r="F217" s="27">
        <v>-0.081</v>
      </c>
      <c r="G217" s="27">
        <v>-0.0724</v>
      </c>
      <c r="H217" s="27">
        <v>0.0403</v>
      </c>
      <c r="I217" s="27">
        <v>0.0389</v>
      </c>
      <c r="J217" s="27">
        <v>0.0972</v>
      </c>
      <c r="K217" s="27">
        <v>0.0694</v>
      </c>
    </row>
    <row r="218">
      <c r="A218" s="23">
        <v>32173.0</v>
      </c>
      <c r="B218" s="27">
        <v>-0.0435</v>
      </c>
      <c r="C218" s="27">
        <v>-0.033</v>
      </c>
      <c r="D218" s="27">
        <v>-0.1038</v>
      </c>
      <c r="E218" s="27">
        <v>-0.068</v>
      </c>
      <c r="F218" s="27">
        <v>-0.0253</v>
      </c>
      <c r="G218" s="27">
        <v>0.1115</v>
      </c>
      <c r="H218" s="27">
        <v>0.0419</v>
      </c>
      <c r="I218" s="27">
        <v>0.0905</v>
      </c>
      <c r="J218" s="27">
        <v>0.0528</v>
      </c>
      <c r="K218" s="27">
        <v>0.0419</v>
      </c>
    </row>
    <row r="219">
      <c r="A219" s="23">
        <v>32202.0</v>
      </c>
      <c r="B219" s="27">
        <v>-0.005</v>
      </c>
      <c r="C219" s="27">
        <v>0.0534</v>
      </c>
      <c r="D219" s="27">
        <v>0.2222</v>
      </c>
      <c r="E219" s="27">
        <v>0.1676</v>
      </c>
      <c r="F219" s="27">
        <v>0.0674</v>
      </c>
      <c r="G219" s="27">
        <v>0.0816</v>
      </c>
      <c r="H219" s="27">
        <v>0.0486</v>
      </c>
      <c r="I219" s="27">
        <v>0.0124</v>
      </c>
      <c r="J219" s="27">
        <v>-0.0084</v>
      </c>
      <c r="K219" s="27">
        <v>0.0409</v>
      </c>
    </row>
    <row r="220">
      <c r="A220" s="23">
        <v>32233.0</v>
      </c>
      <c r="B220" s="27">
        <v>0.1371</v>
      </c>
      <c r="C220" s="27">
        <v>0.0241</v>
      </c>
      <c r="D220" s="27">
        <v>-0.0756</v>
      </c>
      <c r="E220" s="27">
        <v>-0.0184</v>
      </c>
      <c r="F220" s="27">
        <v>0.0281</v>
      </c>
      <c r="G220" s="27">
        <v>0.0405</v>
      </c>
      <c r="H220" s="27">
        <v>0.0206</v>
      </c>
      <c r="I220" s="27">
        <v>0.0604</v>
      </c>
      <c r="J220" s="27">
        <v>-0.0147</v>
      </c>
      <c r="K220" s="27">
        <v>-0.0344</v>
      </c>
    </row>
    <row r="221">
      <c r="A221" s="23">
        <v>32263.0</v>
      </c>
      <c r="B221" s="27">
        <v>0.0378</v>
      </c>
      <c r="C221" s="27">
        <v>0.0098</v>
      </c>
      <c r="D221" s="27">
        <v>0.0989</v>
      </c>
      <c r="E221" s="27">
        <v>-0.0074</v>
      </c>
      <c r="F221" s="27">
        <v>-0.0062</v>
      </c>
      <c r="G221" s="27">
        <v>0.0144</v>
      </c>
      <c r="H221" s="27">
        <v>0.0348</v>
      </c>
      <c r="I221" s="27">
        <v>-9.0E-4</v>
      </c>
      <c r="J221" s="27">
        <v>0.0309</v>
      </c>
      <c r="K221" s="27">
        <v>0.0082</v>
      </c>
    </row>
    <row r="222">
      <c r="A222" s="23">
        <v>32294.0</v>
      </c>
      <c r="B222" s="27">
        <v>0.0855</v>
      </c>
      <c r="C222" s="27">
        <v>-0.0311</v>
      </c>
      <c r="D222" s="27">
        <v>0.0896</v>
      </c>
      <c r="E222" s="27">
        <v>0.019</v>
      </c>
      <c r="F222" s="27">
        <v>-0.0796</v>
      </c>
      <c r="G222" s="27">
        <v>-0.0429</v>
      </c>
      <c r="H222" s="27">
        <v>-0.0272</v>
      </c>
      <c r="I222" s="27">
        <v>0.0448</v>
      </c>
      <c r="J222" s="27">
        <v>-0.0084</v>
      </c>
      <c r="K222" s="27">
        <v>0.0076</v>
      </c>
    </row>
    <row r="223">
      <c r="A223" s="23">
        <v>32324.0</v>
      </c>
      <c r="B223" s="27">
        <v>-0.0169</v>
      </c>
      <c r="C223" s="27">
        <v>0.0603</v>
      </c>
      <c r="D223" s="27">
        <v>0.0691</v>
      </c>
      <c r="E223" s="27">
        <v>0.0569</v>
      </c>
      <c r="F223" s="27">
        <v>0.1008</v>
      </c>
      <c r="G223" s="27">
        <v>0.03</v>
      </c>
      <c r="H223" s="27">
        <v>0.0661</v>
      </c>
      <c r="I223" s="27">
        <v>0.0645</v>
      </c>
      <c r="J223" s="27">
        <v>0.0434</v>
      </c>
      <c r="K223" s="27">
        <v>0.0456</v>
      </c>
    </row>
    <row r="224">
      <c r="A224" s="23">
        <v>32355.0</v>
      </c>
      <c r="B224" s="27">
        <v>0.0423</v>
      </c>
      <c r="C224" s="27">
        <v>-0.0176</v>
      </c>
      <c r="D224" s="27">
        <v>-0.0015</v>
      </c>
      <c r="E224" s="27">
        <v>0.0356</v>
      </c>
      <c r="F224" s="27">
        <v>0.0528</v>
      </c>
      <c r="G224" s="27">
        <v>0.0393</v>
      </c>
      <c r="H224" s="27">
        <v>0.0571</v>
      </c>
      <c r="I224" s="27">
        <v>-0.0231</v>
      </c>
      <c r="J224" s="27">
        <v>0.0072</v>
      </c>
      <c r="K224" s="27">
        <v>-0.004</v>
      </c>
    </row>
    <row r="225">
      <c r="A225" s="23">
        <v>32386.0</v>
      </c>
      <c r="B225" s="27">
        <v>-0.0241</v>
      </c>
      <c r="C225" s="27">
        <v>-0.0292</v>
      </c>
      <c r="D225" s="27">
        <v>-0.0217</v>
      </c>
      <c r="E225" s="27">
        <v>-0.0016</v>
      </c>
      <c r="F225" s="27">
        <v>-0.024</v>
      </c>
      <c r="G225" s="27">
        <v>-0.0481</v>
      </c>
      <c r="H225" s="27">
        <v>-0.0391</v>
      </c>
      <c r="I225" s="27">
        <v>-0.0353</v>
      </c>
      <c r="J225" s="27">
        <v>-0.0499</v>
      </c>
      <c r="K225" s="27">
        <v>-0.0345</v>
      </c>
    </row>
    <row r="226">
      <c r="A226" s="23">
        <v>32416.0</v>
      </c>
      <c r="B226" s="27">
        <v>-0.0075</v>
      </c>
      <c r="C226" s="27">
        <v>0.0016</v>
      </c>
      <c r="D226" s="27">
        <v>0.0991</v>
      </c>
      <c r="E226" s="27">
        <v>0.074</v>
      </c>
      <c r="F226" s="27">
        <v>0.068</v>
      </c>
      <c r="G226" s="27">
        <v>0.0244</v>
      </c>
      <c r="H226" s="27">
        <v>0.0195</v>
      </c>
      <c r="I226" s="27">
        <v>-0.003</v>
      </c>
      <c r="J226" s="27">
        <v>0.0445</v>
      </c>
      <c r="K226" s="27">
        <v>0.0418</v>
      </c>
    </row>
    <row r="227">
      <c r="A227" s="23">
        <v>32447.0</v>
      </c>
      <c r="B227" s="27">
        <v>0.0216</v>
      </c>
      <c r="C227" s="27">
        <v>0.0352</v>
      </c>
      <c r="D227" s="27">
        <v>0.055</v>
      </c>
      <c r="E227" s="27">
        <v>0.0431</v>
      </c>
      <c r="F227" s="27">
        <v>0.0546</v>
      </c>
      <c r="G227" s="27">
        <v>0.0079</v>
      </c>
      <c r="H227" s="27">
        <v>0.0142</v>
      </c>
      <c r="I227" s="27">
        <v>0.0231</v>
      </c>
      <c r="J227" s="27">
        <v>0.0245</v>
      </c>
      <c r="K227" s="27">
        <v>0.0297</v>
      </c>
    </row>
    <row r="228">
      <c r="A228" s="23">
        <v>32477.0</v>
      </c>
      <c r="B228" s="27">
        <v>-0.082</v>
      </c>
      <c r="C228" s="27">
        <v>-0.0302</v>
      </c>
      <c r="D228" s="27">
        <v>-7.0E-4</v>
      </c>
      <c r="E228" s="27">
        <v>-0.0256</v>
      </c>
      <c r="F228" s="27">
        <v>-0.0106</v>
      </c>
      <c r="G228" s="27">
        <v>0.0607</v>
      </c>
      <c r="H228" s="27">
        <v>-0.0232</v>
      </c>
      <c r="I228" s="27">
        <v>-0.0283</v>
      </c>
      <c r="J228" s="27">
        <v>-0.0274</v>
      </c>
      <c r="K228" s="27">
        <v>-0.0163</v>
      </c>
    </row>
    <row r="229">
      <c r="A229" s="23">
        <v>32508.0</v>
      </c>
      <c r="B229" s="27">
        <v>0.0165</v>
      </c>
      <c r="C229" s="27">
        <v>0.0336</v>
      </c>
      <c r="D229" s="27">
        <v>0.0638</v>
      </c>
      <c r="E229" s="27">
        <v>0.0506</v>
      </c>
      <c r="F229" s="27">
        <v>0.0129</v>
      </c>
      <c r="G229" s="27">
        <v>0.0305</v>
      </c>
      <c r="H229" s="27">
        <v>0.0473</v>
      </c>
      <c r="I229" s="27">
        <v>-0.0208</v>
      </c>
      <c r="J229" s="27">
        <v>0.0034</v>
      </c>
      <c r="K229" s="27">
        <v>0.0154</v>
      </c>
    </row>
    <row r="230">
      <c r="A230" s="23">
        <v>32539.0</v>
      </c>
      <c r="B230" s="27">
        <v>0.0479</v>
      </c>
      <c r="C230" s="27">
        <v>0.0742</v>
      </c>
      <c r="D230" s="27">
        <v>0.0588</v>
      </c>
      <c r="E230" s="27">
        <v>0.0044</v>
      </c>
      <c r="F230" s="27">
        <v>0.0152</v>
      </c>
      <c r="G230" s="27">
        <v>0.0454</v>
      </c>
      <c r="H230" s="27">
        <v>0.0722</v>
      </c>
      <c r="I230" s="27">
        <v>0.0178</v>
      </c>
      <c r="J230" s="27">
        <v>0.147</v>
      </c>
      <c r="K230" s="27">
        <v>0.0751</v>
      </c>
    </row>
    <row r="231">
      <c r="A231" s="23">
        <v>32567.0</v>
      </c>
      <c r="B231" s="27">
        <v>-0.053</v>
      </c>
      <c r="C231" s="27">
        <v>-0.0186</v>
      </c>
      <c r="D231" s="27">
        <v>-0.0461</v>
      </c>
      <c r="E231" s="27">
        <v>-0.0264</v>
      </c>
      <c r="F231" s="27">
        <v>-0.0386</v>
      </c>
      <c r="G231" s="27">
        <v>-0.0064</v>
      </c>
      <c r="H231" s="27">
        <v>-0.0289</v>
      </c>
      <c r="I231" s="27">
        <v>-0.0419</v>
      </c>
      <c r="J231" s="27">
        <v>-0.0205</v>
      </c>
      <c r="K231" s="27">
        <v>-0.0309</v>
      </c>
    </row>
    <row r="232">
      <c r="A232" s="23">
        <v>32598.0</v>
      </c>
      <c r="B232" s="27">
        <v>-0.0053</v>
      </c>
      <c r="C232" s="27">
        <v>0.0055</v>
      </c>
      <c r="D232" s="27">
        <v>0.0425</v>
      </c>
      <c r="E232" s="27">
        <v>0.021</v>
      </c>
      <c r="F232" s="27">
        <v>0.0488</v>
      </c>
      <c r="G232" s="27">
        <v>0.009</v>
      </c>
      <c r="H232" s="27">
        <v>0.0745</v>
      </c>
      <c r="I232" s="27">
        <v>0.0472</v>
      </c>
      <c r="J232" s="27">
        <v>0.0402</v>
      </c>
      <c r="K232" s="27">
        <v>0.0216</v>
      </c>
    </row>
    <row r="233">
      <c r="A233" s="23">
        <v>32628.0</v>
      </c>
      <c r="B233" s="27">
        <v>0.0434</v>
      </c>
      <c r="C233" s="27">
        <v>0.0177</v>
      </c>
      <c r="D233" s="27">
        <v>0.0363</v>
      </c>
      <c r="E233" s="27">
        <v>0.0441</v>
      </c>
      <c r="F233" s="27">
        <v>0.0022</v>
      </c>
      <c r="G233" s="27">
        <v>0.0017</v>
      </c>
      <c r="H233" s="27">
        <v>0.0389</v>
      </c>
      <c r="I233" s="27">
        <v>0.0369</v>
      </c>
      <c r="J233" s="27">
        <v>0.0164</v>
      </c>
      <c r="K233" s="27">
        <v>0.0534</v>
      </c>
    </row>
    <row r="234">
      <c r="A234" s="23">
        <v>32659.0</v>
      </c>
      <c r="B234" s="27">
        <v>0.0304</v>
      </c>
      <c r="C234" s="27">
        <v>0.0274</v>
      </c>
      <c r="D234" s="27">
        <v>0.029</v>
      </c>
      <c r="E234" s="27">
        <v>0.0223</v>
      </c>
      <c r="F234" s="27">
        <v>-0.0038</v>
      </c>
      <c r="G234" s="27">
        <v>0.0118</v>
      </c>
      <c r="H234" s="27">
        <v>0.0066</v>
      </c>
      <c r="I234" s="27">
        <v>0.0412</v>
      </c>
      <c r="J234" s="27">
        <v>3.0E-4</v>
      </c>
      <c r="K234" s="27">
        <v>0.0377</v>
      </c>
    </row>
    <row r="235">
      <c r="A235" s="23">
        <v>32689.0</v>
      </c>
      <c r="B235" s="27">
        <v>0.0039</v>
      </c>
      <c r="C235" s="27">
        <v>0.0155</v>
      </c>
      <c r="D235" s="27">
        <v>0.001</v>
      </c>
      <c r="E235" s="27">
        <v>0.0522</v>
      </c>
      <c r="F235" s="27">
        <v>0.0771</v>
      </c>
      <c r="G235" s="27">
        <v>-0.0377</v>
      </c>
      <c r="H235" s="27">
        <v>0.0182</v>
      </c>
      <c r="I235" s="27">
        <v>-0.0095</v>
      </c>
      <c r="J235" s="27">
        <v>0.017</v>
      </c>
      <c r="K235" s="27">
        <v>-0.0046</v>
      </c>
    </row>
    <row r="236">
      <c r="A236" s="23">
        <v>32720.0</v>
      </c>
      <c r="B236" s="27">
        <v>0.0862</v>
      </c>
      <c r="C236" s="27">
        <v>0.0624</v>
      </c>
      <c r="D236" s="27">
        <v>0.0609</v>
      </c>
      <c r="E236" s="27">
        <v>0.0544</v>
      </c>
      <c r="F236" s="27">
        <v>0.0534</v>
      </c>
      <c r="G236" s="27">
        <v>0.082</v>
      </c>
      <c r="H236" s="27">
        <v>0.0458</v>
      </c>
      <c r="I236" s="27">
        <v>-0.0115</v>
      </c>
      <c r="J236" s="27">
        <v>0.0742</v>
      </c>
      <c r="K236" s="27">
        <v>0.0908</v>
      </c>
    </row>
    <row r="237">
      <c r="A237" s="23">
        <v>32751.0</v>
      </c>
      <c r="B237" s="27">
        <v>0.0727</v>
      </c>
      <c r="C237" s="27">
        <v>0.012</v>
      </c>
      <c r="D237" s="27">
        <v>0.0371</v>
      </c>
      <c r="E237" s="27">
        <v>0.0361</v>
      </c>
      <c r="F237" s="27">
        <v>0.0688</v>
      </c>
      <c r="G237" s="27">
        <v>-0.0177</v>
      </c>
      <c r="H237" s="27">
        <v>0.0357</v>
      </c>
      <c r="I237" s="27">
        <v>0.0681</v>
      </c>
      <c r="J237" s="27">
        <v>0.0331</v>
      </c>
      <c r="K237" s="27">
        <v>0.0143</v>
      </c>
    </row>
    <row r="238">
      <c r="A238" s="23">
        <v>32781.0</v>
      </c>
      <c r="B238" s="27">
        <v>-0.0153</v>
      </c>
      <c r="C238" s="27">
        <v>-0.0151</v>
      </c>
      <c r="D238" s="27">
        <v>0.0175</v>
      </c>
      <c r="E238" s="27">
        <v>-0.0021</v>
      </c>
      <c r="F238" s="27">
        <v>-0.0335</v>
      </c>
      <c r="G238" s="27">
        <v>0.0218</v>
      </c>
      <c r="H238" s="27">
        <v>-0.0104</v>
      </c>
      <c r="I238" s="27">
        <v>0.0115</v>
      </c>
      <c r="J238" s="27">
        <v>-0.0334</v>
      </c>
      <c r="K238" s="27">
        <v>-0.0029</v>
      </c>
    </row>
    <row r="239">
      <c r="A239" s="23">
        <v>32812.0</v>
      </c>
      <c r="B239" s="27">
        <v>-0.0504</v>
      </c>
      <c r="C239" s="27">
        <v>-0.0039</v>
      </c>
      <c r="D239" s="27">
        <v>-0.0627</v>
      </c>
      <c r="E239" s="27">
        <v>-0.0645</v>
      </c>
      <c r="F239" s="27">
        <v>-0.0907</v>
      </c>
      <c r="G239" s="27">
        <v>-0.0025</v>
      </c>
      <c r="H239" s="27">
        <v>-0.0459</v>
      </c>
      <c r="I239" s="27">
        <v>-0.0623</v>
      </c>
      <c r="J239" s="27">
        <v>-0.0725</v>
      </c>
      <c r="K239" s="27">
        <v>-0.0235</v>
      </c>
    </row>
    <row r="240">
      <c r="A240" s="23">
        <v>32842.0</v>
      </c>
      <c r="B240" s="27">
        <v>-0.0235</v>
      </c>
      <c r="C240" s="27">
        <v>0.0014</v>
      </c>
      <c r="D240" s="27">
        <v>0.0384</v>
      </c>
      <c r="E240" s="27">
        <v>0.0719</v>
      </c>
      <c r="F240" s="27">
        <v>0.0246</v>
      </c>
      <c r="G240" s="27">
        <v>0.056</v>
      </c>
      <c r="H240" s="27">
        <v>0.0255</v>
      </c>
      <c r="I240" s="27">
        <v>-0.0168</v>
      </c>
      <c r="J240" s="27">
        <v>0.0625</v>
      </c>
      <c r="K240" s="27">
        <v>0.0198</v>
      </c>
    </row>
    <row r="241">
      <c r="A241" s="23">
        <v>32873.0</v>
      </c>
      <c r="B241" s="27">
        <v>0.0424</v>
      </c>
      <c r="C241" s="27">
        <v>0.0149</v>
      </c>
      <c r="D241" s="27">
        <v>0.0609</v>
      </c>
      <c r="E241" s="27">
        <v>0.1376</v>
      </c>
      <c r="F241" s="27">
        <v>0.0365</v>
      </c>
      <c r="G241" s="27">
        <v>0.0036</v>
      </c>
      <c r="H241" s="27">
        <v>0.0366</v>
      </c>
      <c r="I241" s="27">
        <v>-0.0138</v>
      </c>
      <c r="J241" s="27">
        <v>0.0696</v>
      </c>
      <c r="K241" s="27">
        <v>0.0217</v>
      </c>
    </row>
    <row r="242">
      <c r="A242" s="23">
        <v>32904.0</v>
      </c>
      <c r="B242" s="27">
        <v>0.0189</v>
      </c>
      <c r="C242" s="27">
        <v>-0.0668</v>
      </c>
      <c r="D242" s="27">
        <v>-0.0604</v>
      </c>
      <c r="E242" s="27">
        <v>0.0256</v>
      </c>
      <c r="F242" s="27">
        <v>-0.0167</v>
      </c>
      <c r="G242" s="27">
        <v>-0.0569</v>
      </c>
      <c r="H242" s="27">
        <v>-0.0424</v>
      </c>
      <c r="I242" s="27">
        <v>-0.0636</v>
      </c>
      <c r="J242" s="27">
        <v>-0.0338</v>
      </c>
      <c r="K242" s="27">
        <v>-0.0657</v>
      </c>
    </row>
    <row r="243">
      <c r="A243" s="23">
        <v>32932.0</v>
      </c>
      <c r="B243" s="27">
        <v>-0.0586</v>
      </c>
      <c r="C243" s="27">
        <v>0.002</v>
      </c>
      <c r="D243" s="27">
        <v>-0.0238</v>
      </c>
      <c r="E243" s="27">
        <v>-0.0139</v>
      </c>
      <c r="F243" s="27">
        <v>-0.0457</v>
      </c>
      <c r="G243" s="27">
        <v>-0.0738</v>
      </c>
      <c r="H243" s="27">
        <v>-0.025</v>
      </c>
      <c r="I243" s="27">
        <v>-0.0274</v>
      </c>
      <c r="J243" s="27">
        <v>-0.0306</v>
      </c>
      <c r="K243" s="27">
        <v>0.014</v>
      </c>
    </row>
    <row r="244">
      <c r="A244" s="23">
        <v>32963.0</v>
      </c>
      <c r="B244" s="27">
        <v>-0.0162</v>
      </c>
      <c r="C244" s="27">
        <v>-0.0081</v>
      </c>
      <c r="D244" s="27">
        <v>0.0614</v>
      </c>
      <c r="E244" s="27">
        <v>0.0981</v>
      </c>
      <c r="F244" s="27">
        <v>0.0372</v>
      </c>
      <c r="G244" s="27">
        <v>-0.1444</v>
      </c>
      <c r="H244" s="27">
        <v>0.0467</v>
      </c>
      <c r="I244" s="27">
        <v>-0.0854</v>
      </c>
      <c r="J244" s="27">
        <v>-0.002</v>
      </c>
      <c r="K244" s="27">
        <v>0.0228</v>
      </c>
    </row>
    <row r="245">
      <c r="A245" s="23">
        <v>32993.0</v>
      </c>
      <c r="B245" s="27">
        <v>-0.0637</v>
      </c>
      <c r="C245" s="27">
        <v>-0.0803</v>
      </c>
      <c r="D245" s="27">
        <v>0.0452</v>
      </c>
      <c r="E245" s="27">
        <v>-0.0792</v>
      </c>
      <c r="F245" s="27">
        <v>0.01</v>
      </c>
      <c r="G245" s="27">
        <v>0.0175</v>
      </c>
      <c r="H245" s="27">
        <v>-0.0431</v>
      </c>
      <c r="I245" s="27">
        <v>0.0805</v>
      </c>
      <c r="J245" s="27">
        <v>-0.0619</v>
      </c>
      <c r="K245" s="27">
        <v>-0.0212</v>
      </c>
    </row>
    <row r="246">
      <c r="A246" s="23">
        <v>33024.0</v>
      </c>
      <c r="B246" s="27">
        <v>0.0652</v>
      </c>
      <c r="C246" s="27">
        <v>0.0807</v>
      </c>
      <c r="D246" s="27">
        <v>0.0316</v>
      </c>
      <c r="E246" s="27">
        <v>0.0187</v>
      </c>
      <c r="F246" s="27">
        <v>0.0752</v>
      </c>
      <c r="G246" s="27">
        <v>0.0951</v>
      </c>
      <c r="H246" s="27">
        <v>0.049</v>
      </c>
      <c r="I246" s="27">
        <v>0.0391</v>
      </c>
      <c r="J246" s="27">
        <v>0.1198</v>
      </c>
      <c r="K246" s="27">
        <v>0.0916</v>
      </c>
    </row>
    <row r="247">
      <c r="A247" s="23">
        <v>33054.0</v>
      </c>
      <c r="B247" s="27">
        <v>0.0123</v>
      </c>
      <c r="C247" s="27">
        <v>-0.0102</v>
      </c>
      <c r="D247" s="27">
        <v>-0.0354</v>
      </c>
      <c r="E247" s="27">
        <v>0.0247</v>
      </c>
      <c r="F247" s="27">
        <v>-0.0012</v>
      </c>
      <c r="G247" s="27">
        <v>-0.0471</v>
      </c>
      <c r="H247" s="27">
        <v>-0.0051</v>
      </c>
      <c r="I247" s="27">
        <v>0.0488</v>
      </c>
      <c r="J247" s="27">
        <v>0.0184</v>
      </c>
      <c r="K247" s="27">
        <v>-0.0045</v>
      </c>
    </row>
    <row r="248">
      <c r="A248" s="23">
        <v>33085.0</v>
      </c>
      <c r="B248" s="27">
        <v>0.0501</v>
      </c>
      <c r="C248" s="27">
        <v>0.0096</v>
      </c>
      <c r="D248" s="27">
        <v>-0.0366</v>
      </c>
      <c r="E248" s="27">
        <v>0.0269</v>
      </c>
      <c r="F248" s="27">
        <v>-0.0368</v>
      </c>
      <c r="G248" s="27">
        <v>-0.0513</v>
      </c>
      <c r="H248" s="27">
        <v>0.0077</v>
      </c>
      <c r="I248" s="27">
        <v>-7.0E-4</v>
      </c>
      <c r="J248" s="27">
        <v>-0.0192</v>
      </c>
      <c r="K248" s="27">
        <v>-0.0023</v>
      </c>
    </row>
    <row r="249">
      <c r="A249" s="23">
        <v>33116.0</v>
      </c>
      <c r="B249" s="27">
        <v>-0.0414</v>
      </c>
      <c r="C249" s="27">
        <v>-0.0486</v>
      </c>
      <c r="D249" s="27">
        <v>-0.1365</v>
      </c>
      <c r="E249" s="27">
        <v>-0.1573</v>
      </c>
      <c r="F249" s="27">
        <v>-0.1422</v>
      </c>
      <c r="G249" s="27">
        <v>-0.1137</v>
      </c>
      <c r="H249" s="27">
        <v>-0.0864</v>
      </c>
      <c r="I249" s="27">
        <v>-0.1194</v>
      </c>
      <c r="J249" s="27">
        <v>-0.0696</v>
      </c>
      <c r="K249" s="27">
        <v>-0.0923</v>
      </c>
    </row>
    <row r="250">
      <c r="A250" s="23">
        <v>33146.0</v>
      </c>
      <c r="B250" s="27">
        <v>-0.0715</v>
      </c>
      <c r="C250" s="27">
        <v>-0.0463</v>
      </c>
      <c r="D250" s="27">
        <v>-0.1128</v>
      </c>
      <c r="E250" s="27">
        <v>-0.1819</v>
      </c>
      <c r="F250" s="27">
        <v>-0.117</v>
      </c>
      <c r="G250" s="27">
        <v>-0.1947</v>
      </c>
      <c r="H250" s="27">
        <v>-0.0537</v>
      </c>
      <c r="I250" s="27">
        <v>-0.1862</v>
      </c>
      <c r="J250" s="27">
        <v>-0.0794</v>
      </c>
      <c r="K250" s="27">
        <v>-0.0472</v>
      </c>
    </row>
    <row r="251">
      <c r="A251" s="23">
        <v>33177.0</v>
      </c>
      <c r="B251" s="27">
        <v>-0.0444</v>
      </c>
      <c r="C251" s="27">
        <v>-0.0202</v>
      </c>
      <c r="D251" s="27">
        <v>0.0778</v>
      </c>
      <c r="E251" s="27">
        <v>0.0959</v>
      </c>
      <c r="F251" s="27">
        <v>0.0162</v>
      </c>
      <c r="G251" s="27">
        <v>0.1676</v>
      </c>
      <c r="H251" s="27">
        <v>0.012</v>
      </c>
      <c r="I251" s="27">
        <v>0.1103</v>
      </c>
      <c r="J251" s="27">
        <v>0.0411</v>
      </c>
      <c r="K251" s="27">
        <v>-0.004</v>
      </c>
    </row>
    <row r="252">
      <c r="A252" s="23">
        <v>33207.0</v>
      </c>
      <c r="B252" s="27">
        <v>0.0153</v>
      </c>
      <c r="C252" s="27">
        <v>0.0249</v>
      </c>
      <c r="D252" s="27">
        <v>-0.0141</v>
      </c>
      <c r="E252" s="27">
        <v>0.0076</v>
      </c>
      <c r="F252" s="27">
        <v>-0.1094</v>
      </c>
      <c r="G252" s="27">
        <v>-0.1002</v>
      </c>
      <c r="H252" s="27">
        <v>-0.0023</v>
      </c>
      <c r="I252" s="27">
        <v>-0.0158</v>
      </c>
      <c r="J252" s="27">
        <v>0.0551</v>
      </c>
      <c r="K252" s="27">
        <v>0.0648</v>
      </c>
    </row>
    <row r="253">
      <c r="A253" s="23">
        <v>33238.0</v>
      </c>
      <c r="B253" s="27">
        <v>-0.0234</v>
      </c>
      <c r="C253" s="27">
        <v>0.0383</v>
      </c>
      <c r="D253" s="27">
        <v>-0.0424</v>
      </c>
      <c r="E253" s="27">
        <v>-0.0375</v>
      </c>
      <c r="F253" s="27">
        <v>0.0337</v>
      </c>
      <c r="G253" s="27">
        <v>0.0706</v>
      </c>
      <c r="H253" s="27">
        <v>-0.0019</v>
      </c>
      <c r="I253" s="27">
        <v>-0.0193</v>
      </c>
      <c r="J253" s="27">
        <v>-4.0E-4</v>
      </c>
      <c r="K253" s="27">
        <v>0.0269</v>
      </c>
    </row>
    <row r="254">
      <c r="A254" s="23">
        <v>33269.0</v>
      </c>
      <c r="B254" s="27">
        <v>0.0434</v>
      </c>
      <c r="C254" s="27">
        <v>0.0029</v>
      </c>
      <c r="D254" s="27">
        <v>0.0274</v>
      </c>
      <c r="E254" s="27">
        <v>0.0175</v>
      </c>
      <c r="F254" s="27">
        <v>-0.0396</v>
      </c>
      <c r="G254" s="27">
        <v>-0.0042</v>
      </c>
      <c r="H254" s="27">
        <v>-0.0128</v>
      </c>
      <c r="I254" s="27">
        <v>0.0415</v>
      </c>
      <c r="J254" s="27">
        <v>0.0198</v>
      </c>
      <c r="K254" s="27">
        <v>0.0468</v>
      </c>
    </row>
    <row r="255">
      <c r="A255" s="23">
        <v>33297.0</v>
      </c>
      <c r="B255" s="27">
        <v>0.0702</v>
      </c>
      <c r="C255" s="27">
        <v>0.0539</v>
      </c>
      <c r="D255" s="27">
        <v>0.1237</v>
      </c>
      <c r="E255" s="27">
        <v>0.0955</v>
      </c>
      <c r="F255" s="27">
        <v>0.1717</v>
      </c>
      <c r="G255" s="27">
        <v>0.14</v>
      </c>
      <c r="H255" s="27">
        <v>0.1015</v>
      </c>
      <c r="I255" s="27">
        <v>0.1447</v>
      </c>
      <c r="J255" s="27">
        <v>0.1067</v>
      </c>
      <c r="K255" s="27">
        <v>0.0683</v>
      </c>
    </row>
    <row r="256">
      <c r="A256" s="23">
        <v>33328.0</v>
      </c>
      <c r="B256" s="27">
        <v>0.0292</v>
      </c>
      <c r="C256" s="27">
        <v>0.0055</v>
      </c>
      <c r="D256" s="27">
        <v>0.0304</v>
      </c>
      <c r="E256" s="27">
        <v>-0.0343</v>
      </c>
      <c r="F256" s="27">
        <v>0.0072</v>
      </c>
      <c r="G256" s="27">
        <v>-0.0049</v>
      </c>
      <c r="H256" s="27">
        <v>0.0735</v>
      </c>
      <c r="I256" s="27">
        <v>0.0829</v>
      </c>
      <c r="J256" s="27">
        <v>0.0379</v>
      </c>
      <c r="K256" s="27">
        <v>0.0236</v>
      </c>
    </row>
    <row r="257">
      <c r="A257" s="23">
        <v>33358.0</v>
      </c>
      <c r="B257" s="27">
        <v>0.0713</v>
      </c>
      <c r="C257" s="27">
        <v>0.0037</v>
      </c>
      <c r="D257" s="27">
        <v>-0.0113</v>
      </c>
      <c r="E257" s="27">
        <v>0.0577</v>
      </c>
      <c r="F257" s="27">
        <v>-0.0115</v>
      </c>
      <c r="G257" s="27">
        <v>-0.008</v>
      </c>
      <c r="H257" s="27">
        <v>0.0403</v>
      </c>
      <c r="I257" s="27">
        <v>-0.0276</v>
      </c>
      <c r="J257" s="27">
        <v>0.0101</v>
      </c>
      <c r="K257" s="27">
        <v>0.0032</v>
      </c>
    </row>
    <row r="258">
      <c r="A258" s="23">
        <v>33389.0</v>
      </c>
      <c r="B258" s="27">
        <v>-0.0053</v>
      </c>
      <c r="C258" s="27">
        <v>0.0306</v>
      </c>
      <c r="D258" s="27">
        <v>0.0393</v>
      </c>
      <c r="E258" s="27">
        <v>0.0611</v>
      </c>
      <c r="F258" s="27">
        <v>0.0559</v>
      </c>
      <c r="G258" s="27">
        <v>0.0064</v>
      </c>
      <c r="H258" s="27">
        <v>0.0114</v>
      </c>
      <c r="I258" s="27">
        <v>0.0503</v>
      </c>
      <c r="J258" s="27">
        <v>0.0065</v>
      </c>
      <c r="K258" s="27">
        <v>0.0408</v>
      </c>
    </row>
    <row r="259">
      <c r="A259" s="23">
        <v>33419.0</v>
      </c>
      <c r="B259" s="27">
        <v>0.0016</v>
      </c>
      <c r="C259" s="27">
        <v>-0.0273</v>
      </c>
      <c r="D259" s="27">
        <v>-0.0527</v>
      </c>
      <c r="E259" s="27">
        <v>-0.0493</v>
      </c>
      <c r="F259" s="27">
        <v>-0.0411</v>
      </c>
      <c r="G259" s="27">
        <v>-0.0751</v>
      </c>
      <c r="H259" s="27">
        <v>-0.0167</v>
      </c>
      <c r="I259" s="27">
        <v>-0.0396</v>
      </c>
      <c r="J259" s="27">
        <v>-0.0345</v>
      </c>
      <c r="K259" s="27">
        <v>-0.0465</v>
      </c>
    </row>
    <row r="260">
      <c r="A260" s="23">
        <v>33450.0</v>
      </c>
      <c r="B260" s="27">
        <v>0.0495</v>
      </c>
      <c r="C260" s="27">
        <v>0.0259</v>
      </c>
      <c r="D260" s="27">
        <v>0.0085</v>
      </c>
      <c r="E260" s="27">
        <v>-0.0049</v>
      </c>
      <c r="F260" s="27">
        <v>-0.0235</v>
      </c>
      <c r="G260" s="27">
        <v>0.0301</v>
      </c>
      <c r="H260" s="27">
        <v>0.0233</v>
      </c>
      <c r="I260" s="27">
        <v>-0.0252</v>
      </c>
      <c r="J260" s="27">
        <v>0.0762</v>
      </c>
      <c r="K260" s="27">
        <v>0.0461</v>
      </c>
    </row>
    <row r="261">
      <c r="A261" s="23">
        <v>33481.0</v>
      </c>
      <c r="B261" s="27">
        <v>-0.0161</v>
      </c>
      <c r="C261" s="27">
        <v>0.0015</v>
      </c>
      <c r="D261" s="27">
        <v>0.0602</v>
      </c>
      <c r="E261" s="27">
        <v>0.0133</v>
      </c>
      <c r="F261" s="27">
        <v>-0.0312</v>
      </c>
      <c r="G261" s="27">
        <v>-0.0587</v>
      </c>
      <c r="H261" s="27">
        <v>-0.006</v>
      </c>
      <c r="I261" s="27">
        <v>0.0255</v>
      </c>
      <c r="J261" s="27">
        <v>0.0268</v>
      </c>
      <c r="K261" s="27">
        <v>0.0235</v>
      </c>
    </row>
    <row r="262">
      <c r="A262" s="23">
        <v>33511.0</v>
      </c>
      <c r="B262" s="27">
        <v>0.0188</v>
      </c>
      <c r="C262" s="27">
        <v>-0.0345</v>
      </c>
      <c r="D262" s="27">
        <v>0.0134</v>
      </c>
      <c r="E262" s="27">
        <v>-0.0267</v>
      </c>
      <c r="F262" s="27">
        <v>-0.0422</v>
      </c>
      <c r="G262" s="27">
        <v>0.0561</v>
      </c>
      <c r="H262" s="27">
        <v>-0.0253</v>
      </c>
      <c r="I262" s="27">
        <v>0.0283</v>
      </c>
      <c r="J262" s="27">
        <v>-0.003</v>
      </c>
      <c r="K262" s="27">
        <v>-0.0177</v>
      </c>
    </row>
    <row r="263">
      <c r="A263" s="23">
        <v>33542.0</v>
      </c>
      <c r="B263" s="27">
        <v>0.0813</v>
      </c>
      <c r="C263" s="27">
        <v>0.0378</v>
      </c>
      <c r="D263" s="27">
        <v>-0.0055</v>
      </c>
      <c r="E263" s="27">
        <v>-0.0152</v>
      </c>
      <c r="F263" s="27">
        <v>-0.0323</v>
      </c>
      <c r="G263" s="27">
        <v>0.026</v>
      </c>
      <c r="H263" s="27">
        <v>0.0193</v>
      </c>
      <c r="I263" s="27">
        <v>-0.027</v>
      </c>
      <c r="J263" s="27">
        <v>-0.0177</v>
      </c>
      <c r="K263" s="27">
        <v>0.0165</v>
      </c>
    </row>
    <row r="264">
      <c r="A264" s="23">
        <v>33572.0</v>
      </c>
      <c r="B264" s="27">
        <v>-0.0589</v>
      </c>
      <c r="C264" s="27">
        <v>-0.0167</v>
      </c>
      <c r="D264" s="27">
        <v>-0.0531</v>
      </c>
      <c r="E264" s="27">
        <v>-0.0123</v>
      </c>
      <c r="F264" s="27">
        <v>0.0275</v>
      </c>
      <c r="G264" s="27">
        <v>-0.0759</v>
      </c>
      <c r="H264" s="27">
        <v>-0.0232</v>
      </c>
      <c r="I264" s="27">
        <v>-0.073</v>
      </c>
      <c r="J264" s="27">
        <v>-0.0604</v>
      </c>
      <c r="K264" s="27">
        <v>-0.0412</v>
      </c>
    </row>
    <row r="265">
      <c r="A265" s="23">
        <v>33603.0</v>
      </c>
      <c r="B265" s="27">
        <v>0.0339</v>
      </c>
      <c r="C265" s="27">
        <v>0.0221</v>
      </c>
      <c r="D265" s="27">
        <v>0.0164</v>
      </c>
      <c r="E265" s="27">
        <v>0.0011</v>
      </c>
      <c r="F265" s="27">
        <v>-0.0198</v>
      </c>
      <c r="G265" s="27">
        <v>-0.0122</v>
      </c>
      <c r="H265" s="27">
        <v>0.0024</v>
      </c>
      <c r="I265" s="27">
        <v>-0.0035</v>
      </c>
      <c r="J265" s="27">
        <v>0.0249</v>
      </c>
      <c r="K265" s="27">
        <v>0.1134</v>
      </c>
    </row>
    <row r="266">
      <c r="A266" s="23">
        <v>33634.0</v>
      </c>
      <c r="B266" s="27">
        <v>-0.016</v>
      </c>
      <c r="C266" s="27">
        <v>0.0291</v>
      </c>
      <c r="D266" s="27">
        <v>0.0593</v>
      </c>
      <c r="E266" s="27">
        <v>0.0682</v>
      </c>
      <c r="F266" s="27">
        <v>0.0782</v>
      </c>
      <c r="G266" s="27">
        <v>-0.0397</v>
      </c>
      <c r="H266" s="27">
        <v>0.0567</v>
      </c>
      <c r="I266" s="27">
        <v>0.0425</v>
      </c>
      <c r="J266" s="27">
        <v>0.0349</v>
      </c>
      <c r="K266" s="27">
        <v>-0.0174</v>
      </c>
    </row>
    <row r="267">
      <c r="A267" s="23">
        <v>33663.0</v>
      </c>
      <c r="B267" s="27">
        <v>0.0031</v>
      </c>
      <c r="C267" s="27">
        <v>-0.0014</v>
      </c>
      <c r="D267" s="27">
        <v>0.0566</v>
      </c>
      <c r="E267" s="27">
        <v>0.0407</v>
      </c>
      <c r="F267" s="27">
        <v>7.0E-4</v>
      </c>
      <c r="G267" s="27">
        <v>-0.0574</v>
      </c>
      <c r="H267" s="27">
        <v>0.0182</v>
      </c>
      <c r="I267" s="27">
        <v>0.0542</v>
      </c>
      <c r="J267" s="27">
        <v>0.0046</v>
      </c>
      <c r="K267" s="27">
        <v>0.0107</v>
      </c>
    </row>
    <row r="268">
      <c r="A268" s="23">
        <v>33694.0</v>
      </c>
      <c r="B268" s="27">
        <v>-0.0137</v>
      </c>
      <c r="C268" s="27">
        <v>-0.0486</v>
      </c>
      <c r="D268" s="27">
        <v>-0.0107</v>
      </c>
      <c r="E268" s="27">
        <v>-0.0172</v>
      </c>
      <c r="F268" s="27">
        <v>-0.0474</v>
      </c>
      <c r="G268" s="27">
        <v>-0.0802</v>
      </c>
      <c r="H268" s="27">
        <v>-0.0097</v>
      </c>
      <c r="I268" s="27">
        <v>-0.036</v>
      </c>
      <c r="J268" s="27">
        <v>-0.0448</v>
      </c>
      <c r="K268" s="27">
        <v>-0.0192</v>
      </c>
    </row>
    <row r="269">
      <c r="A269" s="23">
        <v>33724.0</v>
      </c>
      <c r="B269" s="27">
        <v>0.0523</v>
      </c>
      <c r="C269" s="27">
        <v>-0.0081</v>
      </c>
      <c r="D269" s="27">
        <v>0.053</v>
      </c>
      <c r="E269" s="27">
        <v>0.0017</v>
      </c>
      <c r="F269" s="27">
        <v>0.014</v>
      </c>
      <c r="G269" s="27">
        <v>-0.0596</v>
      </c>
      <c r="H269" s="27">
        <v>0.0515</v>
      </c>
      <c r="I269" s="27">
        <v>-0.0227</v>
      </c>
      <c r="J269" s="27">
        <v>0.098</v>
      </c>
      <c r="K269" s="27">
        <v>0.0285</v>
      </c>
    </row>
    <row r="270">
      <c r="A270" s="23">
        <v>33755.0</v>
      </c>
      <c r="B270" s="27">
        <v>0.0146</v>
      </c>
      <c r="C270" s="27">
        <v>0.0116</v>
      </c>
      <c r="D270" s="27">
        <v>0.0077</v>
      </c>
      <c r="E270" s="27">
        <v>0.0325</v>
      </c>
      <c r="F270" s="27">
        <v>-0.008</v>
      </c>
      <c r="G270" s="27">
        <v>0.0348</v>
      </c>
      <c r="H270" s="27">
        <v>0.0134</v>
      </c>
      <c r="I270" s="27">
        <v>0.061</v>
      </c>
      <c r="J270" s="27">
        <v>0.0244</v>
      </c>
      <c r="K270" s="27">
        <v>0.0034</v>
      </c>
    </row>
    <row r="271">
      <c r="A271" s="23">
        <v>33785.0</v>
      </c>
      <c r="B271" s="27">
        <v>-0.0203</v>
      </c>
      <c r="C271" s="27">
        <v>-0.0032</v>
      </c>
      <c r="D271" s="27">
        <v>-0.063</v>
      </c>
      <c r="E271" s="27">
        <v>-0.0339</v>
      </c>
      <c r="F271" s="27">
        <v>-0.0781</v>
      </c>
      <c r="G271" s="27">
        <v>-0.1034</v>
      </c>
      <c r="H271" s="27">
        <v>-0.0414</v>
      </c>
      <c r="I271" s="27">
        <v>-0.0987</v>
      </c>
      <c r="J271" s="27">
        <v>-0.0744</v>
      </c>
      <c r="K271" s="27">
        <v>-0.016</v>
      </c>
    </row>
    <row r="272">
      <c r="A272" s="23">
        <v>33816.0</v>
      </c>
      <c r="B272" s="27">
        <v>-0.0191</v>
      </c>
      <c r="C272" s="27">
        <v>0.0116</v>
      </c>
      <c r="D272" s="27">
        <v>-0.0686</v>
      </c>
      <c r="E272" s="27">
        <v>-0.0851</v>
      </c>
      <c r="F272" s="27">
        <v>-0.1108</v>
      </c>
      <c r="G272" s="27">
        <v>-6.0E-4</v>
      </c>
      <c r="H272" s="27">
        <v>-0.0308</v>
      </c>
      <c r="I272" s="27">
        <v>-0.0979</v>
      </c>
      <c r="J272" s="27">
        <v>-0.0476</v>
      </c>
      <c r="K272" s="27">
        <v>0.041</v>
      </c>
    </row>
    <row r="273">
      <c r="A273" s="23">
        <v>33847.0</v>
      </c>
      <c r="B273" s="27">
        <v>-0.0413</v>
      </c>
      <c r="C273" s="27">
        <v>-0.0126</v>
      </c>
      <c r="D273" s="27">
        <v>-0.0297</v>
      </c>
      <c r="E273" s="27">
        <v>-0.0504</v>
      </c>
      <c r="F273" s="27">
        <v>-0.0316</v>
      </c>
      <c r="G273" s="27">
        <v>0.1405</v>
      </c>
      <c r="H273" s="27">
        <v>-0.0235</v>
      </c>
      <c r="I273" s="27">
        <v>-0.0627</v>
      </c>
      <c r="J273" s="27">
        <v>-0.0351</v>
      </c>
      <c r="K273" s="27">
        <v>-0.0247</v>
      </c>
    </row>
    <row r="274">
      <c r="A274" s="23">
        <v>33877.0</v>
      </c>
      <c r="B274" s="27">
        <v>-0.0396</v>
      </c>
      <c r="C274" s="27">
        <v>-0.0304</v>
      </c>
      <c r="D274" s="27">
        <v>0.027</v>
      </c>
      <c r="E274" s="27">
        <v>-0.0338</v>
      </c>
      <c r="F274" s="27">
        <v>-0.0605</v>
      </c>
      <c r="G274" s="27">
        <v>-0.0477</v>
      </c>
      <c r="H274" s="27">
        <v>0.0256</v>
      </c>
      <c r="I274" s="27">
        <v>-0.0487</v>
      </c>
      <c r="J274" s="27">
        <v>0.0971</v>
      </c>
      <c r="K274" s="27">
        <v>0.0101</v>
      </c>
    </row>
    <row r="275">
      <c r="A275" s="23">
        <v>33908.0</v>
      </c>
      <c r="B275" s="27">
        <v>-0.0372</v>
      </c>
      <c r="C275" s="27">
        <v>0.0171</v>
      </c>
      <c r="D275" s="27">
        <v>0.0048</v>
      </c>
      <c r="E275" s="27">
        <v>0.0161</v>
      </c>
      <c r="F275" s="27">
        <v>0.248</v>
      </c>
      <c r="G275" s="27">
        <v>-0.0229</v>
      </c>
      <c r="H275" s="27">
        <v>-0.0134</v>
      </c>
      <c r="I275" s="27">
        <v>0.0434</v>
      </c>
      <c r="J275" s="27">
        <v>0.0453</v>
      </c>
      <c r="K275" s="27">
        <v>0.0054</v>
      </c>
    </row>
    <row r="276">
      <c r="A276" s="23">
        <v>33938.0</v>
      </c>
      <c r="B276" s="27">
        <v>0.0261</v>
      </c>
      <c r="C276" s="27">
        <v>-0.0107</v>
      </c>
      <c r="D276" s="27">
        <v>0.02</v>
      </c>
      <c r="E276" s="27">
        <v>0.0301</v>
      </c>
      <c r="F276" s="27">
        <v>-0.0031</v>
      </c>
      <c r="G276" s="27">
        <v>0.0357</v>
      </c>
      <c r="H276" s="27">
        <v>0.0183</v>
      </c>
      <c r="I276" s="27">
        <v>0.1136</v>
      </c>
      <c r="J276" s="27">
        <v>0.0499</v>
      </c>
      <c r="K276" s="27">
        <v>0.0325</v>
      </c>
    </row>
    <row r="277">
      <c r="A277" s="23">
        <v>33969.0</v>
      </c>
      <c r="B277" s="27">
        <v>0.082</v>
      </c>
      <c r="C277" s="27">
        <v>0.0129</v>
      </c>
      <c r="D277" s="27">
        <v>0.0431</v>
      </c>
      <c r="E277" s="27">
        <v>-0.0038</v>
      </c>
      <c r="F277" s="27">
        <v>0.0395</v>
      </c>
      <c r="G277" s="27">
        <v>-0.012</v>
      </c>
      <c r="H277" s="27">
        <v>0.0233</v>
      </c>
      <c r="I277" s="27">
        <v>6.0E-4</v>
      </c>
      <c r="J277" s="27">
        <v>0.0378</v>
      </c>
      <c r="K277" s="27">
        <v>0.0103</v>
      </c>
    </row>
    <row r="278">
      <c r="A278" s="23">
        <v>34000.0</v>
      </c>
      <c r="B278" s="27">
        <v>-0.0177</v>
      </c>
      <c r="C278" s="27">
        <v>-0.0188</v>
      </c>
      <c r="D278" s="27">
        <v>-0.0391</v>
      </c>
      <c r="E278" s="27">
        <v>0.0272</v>
      </c>
      <c r="F278" s="27">
        <v>0.1035</v>
      </c>
      <c r="G278" s="27">
        <v>-0.0028</v>
      </c>
      <c r="H278" s="27">
        <v>0.0183</v>
      </c>
      <c r="I278" s="27">
        <v>0.0845</v>
      </c>
      <c r="J278" s="27">
        <v>-0.0064</v>
      </c>
      <c r="K278" s="27">
        <v>0.0081</v>
      </c>
    </row>
    <row r="279">
      <c r="A279" s="23">
        <v>34028.0</v>
      </c>
      <c r="B279" s="27">
        <v>0.052</v>
      </c>
      <c r="C279" s="27">
        <v>0.0391</v>
      </c>
      <c r="D279" s="27">
        <v>0.1154</v>
      </c>
      <c r="E279" s="27">
        <v>0.0747</v>
      </c>
      <c r="F279" s="27">
        <v>0.0748</v>
      </c>
      <c r="G279" s="27">
        <v>-0.0143</v>
      </c>
      <c r="H279" s="27">
        <v>0.0534</v>
      </c>
      <c r="I279" s="27">
        <v>0.0224</v>
      </c>
      <c r="J279" s="27">
        <v>0.0244</v>
      </c>
      <c r="K279" s="27">
        <v>0.0125</v>
      </c>
    </row>
    <row r="280">
      <c r="A280" s="23">
        <v>34059.0</v>
      </c>
      <c r="B280" s="27">
        <v>0.0248</v>
      </c>
      <c r="C280" s="27">
        <v>0.0313</v>
      </c>
      <c r="D280" s="27">
        <v>0.0246</v>
      </c>
      <c r="E280" s="27">
        <v>0.0076</v>
      </c>
      <c r="F280" s="27">
        <v>-0.0766</v>
      </c>
      <c r="G280" s="27">
        <v>0.113</v>
      </c>
      <c r="H280" s="27">
        <v>0.0428</v>
      </c>
      <c r="I280" s="27">
        <v>0.0372</v>
      </c>
      <c r="J280" s="27">
        <v>0.0129</v>
      </c>
      <c r="K280" s="27">
        <v>0.0199</v>
      </c>
    </row>
    <row r="281">
      <c r="A281" s="23">
        <v>34089.0</v>
      </c>
      <c r="B281" s="27">
        <v>0.0034</v>
      </c>
      <c r="C281" s="27">
        <v>0.0486</v>
      </c>
      <c r="D281" s="27">
        <v>-0.0374</v>
      </c>
      <c r="E281" s="27">
        <v>-0.03</v>
      </c>
      <c r="F281" s="27">
        <v>0.1315</v>
      </c>
      <c r="G281" s="27">
        <v>0.1395</v>
      </c>
      <c r="H281" s="27">
        <v>-0.022</v>
      </c>
      <c r="I281" s="27">
        <v>0.0154</v>
      </c>
      <c r="J281" s="27">
        <v>-0.0133</v>
      </c>
      <c r="K281" s="27">
        <v>-0.0227</v>
      </c>
    </row>
    <row r="282">
      <c r="A282" s="23">
        <v>34120.0</v>
      </c>
      <c r="B282" s="27">
        <v>0.0251</v>
      </c>
      <c r="C282" s="27">
        <v>0.014</v>
      </c>
      <c r="D282" s="27">
        <v>-0.0211</v>
      </c>
      <c r="E282" s="27">
        <v>1.0E-4</v>
      </c>
      <c r="F282" s="27">
        <v>0.0127</v>
      </c>
      <c r="G282" s="27">
        <v>-0.0135</v>
      </c>
      <c r="H282" s="27">
        <v>0.0221</v>
      </c>
      <c r="I282" s="27">
        <v>0.0611</v>
      </c>
      <c r="J282" s="27">
        <v>0.013</v>
      </c>
      <c r="K282" s="27">
        <v>0.0249</v>
      </c>
    </row>
    <row r="283">
      <c r="A283" s="23">
        <v>34150.0</v>
      </c>
      <c r="B283" s="27">
        <v>-0.0027</v>
      </c>
      <c r="C283" s="27">
        <v>-5.0E-4</v>
      </c>
      <c r="D283" s="27">
        <v>0.0447</v>
      </c>
      <c r="E283" s="27">
        <v>0.0269</v>
      </c>
      <c r="F283" s="27">
        <v>0.0213</v>
      </c>
      <c r="G283" s="27">
        <v>-0.0166</v>
      </c>
      <c r="H283" s="27">
        <v>0.0532</v>
      </c>
      <c r="I283" s="27">
        <v>0.0221</v>
      </c>
      <c r="J283" s="27">
        <v>0.0242</v>
      </c>
      <c r="K283" s="27">
        <v>0.0024</v>
      </c>
    </row>
    <row r="284">
      <c r="A284" s="23">
        <v>34181.0</v>
      </c>
      <c r="B284" s="27">
        <v>0.0589</v>
      </c>
      <c r="C284" s="27">
        <v>-0.0054</v>
      </c>
      <c r="D284" s="27">
        <v>0.0614</v>
      </c>
      <c r="E284" s="27">
        <v>0.0656</v>
      </c>
      <c r="F284" s="27">
        <v>0.0706</v>
      </c>
      <c r="G284" s="27">
        <v>0.0445</v>
      </c>
      <c r="H284" s="27">
        <v>0.0363</v>
      </c>
      <c r="I284" s="27">
        <v>0.0513</v>
      </c>
      <c r="J284" s="27">
        <v>0.0166</v>
      </c>
      <c r="K284" s="27">
        <v>-0.0017</v>
      </c>
    </row>
    <row r="285">
      <c r="A285" s="23">
        <v>34212.0</v>
      </c>
      <c r="B285" s="27">
        <v>0.0696</v>
      </c>
      <c r="C285" s="27">
        <v>0.0354</v>
      </c>
      <c r="D285" s="27">
        <v>0.0655</v>
      </c>
      <c r="E285" s="27">
        <v>0.0709</v>
      </c>
      <c r="F285" s="27">
        <v>0.1106</v>
      </c>
      <c r="G285" s="27">
        <v>0.0221</v>
      </c>
      <c r="H285" s="27">
        <v>0.0581</v>
      </c>
      <c r="I285" s="27">
        <v>0.133</v>
      </c>
      <c r="J285" s="27">
        <v>0.0624</v>
      </c>
      <c r="K285" s="27">
        <v>0.0354</v>
      </c>
    </row>
    <row r="286">
      <c r="A286" s="23">
        <v>34242.0</v>
      </c>
      <c r="B286" s="27">
        <v>0.0141</v>
      </c>
      <c r="C286" s="27">
        <v>-0.0408</v>
      </c>
      <c r="D286" s="27">
        <v>-0.0383</v>
      </c>
      <c r="E286" s="27">
        <v>-0.0123</v>
      </c>
      <c r="F286" s="27">
        <v>-0.0685</v>
      </c>
      <c r="G286" s="27">
        <v>-0.0366</v>
      </c>
      <c r="H286" s="27">
        <v>-0.0236</v>
      </c>
      <c r="I286" s="27">
        <v>-0.0519</v>
      </c>
      <c r="J286" s="27">
        <v>-0.0164</v>
      </c>
      <c r="K286" s="27">
        <v>-0.0105</v>
      </c>
    </row>
    <row r="287">
      <c r="A287" s="23">
        <v>34273.0</v>
      </c>
      <c r="B287" s="27">
        <v>0.0788</v>
      </c>
      <c r="C287" s="27">
        <v>0.0848</v>
      </c>
      <c r="D287" s="27">
        <v>0.0409</v>
      </c>
      <c r="E287" s="27">
        <v>0.0876</v>
      </c>
      <c r="F287" s="27">
        <v>-0.0127</v>
      </c>
      <c r="G287" s="27">
        <v>0.0195</v>
      </c>
      <c r="H287" s="27">
        <v>0.0867</v>
      </c>
      <c r="I287" s="27">
        <v>0.0841</v>
      </c>
      <c r="J287" s="27">
        <v>0.0463</v>
      </c>
      <c r="K287" s="27">
        <v>0.0169</v>
      </c>
    </row>
    <row r="288">
      <c r="A288" s="23">
        <v>34303.0</v>
      </c>
      <c r="B288" s="27">
        <v>-0.0535</v>
      </c>
      <c r="C288" s="27">
        <v>-0.0113</v>
      </c>
      <c r="D288" s="27">
        <v>-0.0232</v>
      </c>
      <c r="E288" s="27">
        <v>-0.0038</v>
      </c>
      <c r="F288" s="27">
        <v>-0.0602</v>
      </c>
      <c r="G288" s="27">
        <v>-0.1603</v>
      </c>
      <c r="H288" s="27">
        <v>-0.0121</v>
      </c>
      <c r="I288" s="27">
        <v>-0.0507</v>
      </c>
      <c r="J288" s="27">
        <v>0.0046</v>
      </c>
      <c r="K288" s="27">
        <v>-0.0074</v>
      </c>
    </row>
    <row r="289">
      <c r="A289" s="23">
        <v>34334.0</v>
      </c>
      <c r="B289" s="27">
        <v>0.0774</v>
      </c>
      <c r="C289" s="27">
        <v>0.0355</v>
      </c>
      <c r="D289" s="27">
        <v>0.0815</v>
      </c>
      <c r="E289" s="27">
        <v>0.0751</v>
      </c>
      <c r="F289" s="27">
        <v>0.1307</v>
      </c>
      <c r="G289" s="27">
        <v>0.0541</v>
      </c>
      <c r="H289" s="27">
        <v>0.0668</v>
      </c>
      <c r="I289" s="27">
        <v>0.0996</v>
      </c>
      <c r="J289" s="27">
        <v>0.0812</v>
      </c>
      <c r="K289" s="27">
        <v>0.0115</v>
      </c>
    </row>
    <row r="290">
      <c r="A290" s="23">
        <v>34365.0</v>
      </c>
      <c r="B290" s="27">
        <v>0.0593</v>
      </c>
      <c r="C290" s="27">
        <v>0.0649</v>
      </c>
      <c r="D290" s="27">
        <v>0.0417</v>
      </c>
      <c r="E290" s="27">
        <v>-0.0248</v>
      </c>
      <c r="F290" s="27">
        <v>0.0885</v>
      </c>
      <c r="G290" s="27">
        <v>0.1365</v>
      </c>
      <c r="H290" s="27">
        <v>0.0522</v>
      </c>
      <c r="I290" s="27">
        <v>0.1062</v>
      </c>
      <c r="J290" s="27">
        <v>0.0314</v>
      </c>
      <c r="K290" s="27">
        <v>0.0357</v>
      </c>
    </row>
    <row r="291">
      <c r="A291" s="23">
        <v>34393.0</v>
      </c>
      <c r="B291" s="27">
        <v>-0.0556</v>
      </c>
      <c r="C291" s="27">
        <v>-0.0302</v>
      </c>
      <c r="D291" s="27">
        <v>-0.0383</v>
      </c>
      <c r="E291" s="27">
        <v>-0.0399</v>
      </c>
      <c r="F291" s="27">
        <v>-0.0148</v>
      </c>
      <c r="G291" s="27">
        <v>-7.0E-4</v>
      </c>
      <c r="H291" s="27">
        <v>-0.0376</v>
      </c>
      <c r="I291" s="27">
        <v>-0.0589</v>
      </c>
      <c r="J291" s="27">
        <v>-0.0413</v>
      </c>
      <c r="K291" s="27">
        <v>-0.0287</v>
      </c>
    </row>
    <row r="292">
      <c r="A292" s="23">
        <v>34424.0</v>
      </c>
      <c r="B292" s="27">
        <v>-0.0578</v>
      </c>
      <c r="C292" s="27">
        <v>-0.022</v>
      </c>
      <c r="D292" s="27">
        <v>-0.0623</v>
      </c>
      <c r="E292" s="27">
        <v>0.012</v>
      </c>
      <c r="F292" s="27">
        <v>0.1078</v>
      </c>
      <c r="G292" s="27">
        <v>-0.0555</v>
      </c>
      <c r="H292" s="27">
        <v>-0.0534</v>
      </c>
      <c r="I292" s="27">
        <v>-0.0659</v>
      </c>
      <c r="J292" s="27">
        <v>-0.0659</v>
      </c>
      <c r="K292" s="27">
        <v>-0.0439</v>
      </c>
    </row>
    <row r="293">
      <c r="A293" s="23">
        <v>34454.0</v>
      </c>
      <c r="B293" s="27">
        <v>0.0181</v>
      </c>
      <c r="C293" s="27">
        <v>-0.012</v>
      </c>
      <c r="D293" s="27">
        <v>0.0403</v>
      </c>
      <c r="E293" s="27">
        <v>0.052</v>
      </c>
      <c r="F293" s="27">
        <v>0.0907</v>
      </c>
      <c r="G293" s="27">
        <v>0.0299</v>
      </c>
      <c r="H293" s="27">
        <v>0.0462</v>
      </c>
      <c r="I293" s="27">
        <v>0.0155</v>
      </c>
      <c r="J293" s="27">
        <v>0.0146</v>
      </c>
      <c r="K293" s="27">
        <v>0.0136</v>
      </c>
    </row>
    <row r="294">
      <c r="A294" s="23">
        <v>34485.0</v>
      </c>
      <c r="B294" s="27">
        <v>0.0126</v>
      </c>
      <c r="C294" s="27">
        <v>0.0157</v>
      </c>
      <c r="D294" s="27">
        <v>-0.0572</v>
      </c>
      <c r="E294" s="27">
        <v>-0.0655</v>
      </c>
      <c r="F294" s="27">
        <v>-0.0766</v>
      </c>
      <c r="G294" s="27">
        <v>0.0539</v>
      </c>
      <c r="H294" s="27">
        <v>-0.0397</v>
      </c>
      <c r="I294" s="27">
        <v>0.0031</v>
      </c>
      <c r="J294" s="27">
        <v>-0.0494</v>
      </c>
      <c r="K294" s="27">
        <v>0.016</v>
      </c>
    </row>
    <row r="295">
      <c r="A295" s="23">
        <v>34515.0</v>
      </c>
      <c r="B295" s="27">
        <v>-0.0416</v>
      </c>
      <c r="C295" s="27">
        <v>-0.0682</v>
      </c>
      <c r="D295" s="27">
        <v>-0.0661</v>
      </c>
      <c r="E295" s="27">
        <v>-0.0288</v>
      </c>
      <c r="F295" s="27">
        <v>-0.0707</v>
      </c>
      <c r="G295" s="27">
        <v>-0.0108</v>
      </c>
      <c r="H295" s="27">
        <v>-0.0405</v>
      </c>
      <c r="I295" s="27">
        <v>-0.0829</v>
      </c>
      <c r="J295" s="27">
        <v>-0.0171</v>
      </c>
      <c r="K295" s="27">
        <v>-0.0287</v>
      </c>
    </row>
    <row r="296">
      <c r="A296" s="23">
        <v>34546.0</v>
      </c>
      <c r="B296" s="27">
        <v>0.039</v>
      </c>
      <c r="C296" s="27">
        <v>0.0464</v>
      </c>
      <c r="D296" s="27">
        <v>0.0926</v>
      </c>
      <c r="E296" s="27">
        <v>0.0474</v>
      </c>
      <c r="F296" s="27">
        <v>0.0578</v>
      </c>
      <c r="G296" s="27">
        <v>-0.0208</v>
      </c>
      <c r="H296" s="27">
        <v>0.0592</v>
      </c>
      <c r="I296" s="27">
        <v>0.0513</v>
      </c>
      <c r="J296" s="27">
        <v>0.0585</v>
      </c>
      <c r="K296" s="27">
        <v>0.0332</v>
      </c>
    </row>
    <row r="297">
      <c r="A297" s="23">
        <v>34577.0</v>
      </c>
      <c r="B297" s="27">
        <v>0.0396</v>
      </c>
      <c r="C297" s="27">
        <v>0.0484</v>
      </c>
      <c r="D297" s="27">
        <v>3.0E-4</v>
      </c>
      <c r="E297" s="27">
        <v>0.0299</v>
      </c>
      <c r="F297" s="27">
        <v>-0.0263</v>
      </c>
      <c r="G297" s="27">
        <v>0.0069</v>
      </c>
      <c r="H297" s="27">
        <v>0.0295</v>
      </c>
      <c r="I297" s="27">
        <v>-0.0097</v>
      </c>
      <c r="J297" s="27">
        <v>0.0573</v>
      </c>
      <c r="K297" s="27">
        <v>0.0388</v>
      </c>
    </row>
    <row r="298">
      <c r="A298" s="23">
        <v>34607.0</v>
      </c>
      <c r="B298" s="27">
        <v>-0.0481</v>
      </c>
      <c r="C298" s="27">
        <v>-3.0E-4</v>
      </c>
      <c r="D298" s="27">
        <v>-0.0863</v>
      </c>
      <c r="E298" s="27">
        <v>-0.0753</v>
      </c>
      <c r="F298" s="27">
        <v>-0.012</v>
      </c>
      <c r="G298" s="27">
        <v>-0.0363</v>
      </c>
      <c r="H298" s="27">
        <v>-0.0463</v>
      </c>
      <c r="I298" s="27">
        <v>-0.0449</v>
      </c>
      <c r="J298" s="27">
        <v>-0.0706</v>
      </c>
      <c r="K298" s="27">
        <v>-0.0217</v>
      </c>
    </row>
    <row r="299">
      <c r="A299" s="23">
        <v>34638.0</v>
      </c>
      <c r="B299" s="27">
        <v>0.0244</v>
      </c>
      <c r="C299" s="27">
        <v>-0.0043</v>
      </c>
      <c r="D299" s="27">
        <v>0.01</v>
      </c>
      <c r="E299" s="27">
        <v>0.0259</v>
      </c>
      <c r="F299" s="27">
        <v>-0.0634</v>
      </c>
      <c r="G299" s="27">
        <v>0.0066</v>
      </c>
      <c r="H299" s="27">
        <v>0.038</v>
      </c>
      <c r="I299" s="27">
        <v>0.0043</v>
      </c>
      <c r="J299" s="27">
        <v>0.0234</v>
      </c>
      <c r="K299" s="27">
        <v>0.0225</v>
      </c>
    </row>
    <row r="300">
      <c r="A300" s="23">
        <v>34668.0</v>
      </c>
      <c r="B300" s="27">
        <v>-0.0709</v>
      </c>
      <c r="C300" s="27">
        <v>-0.0396</v>
      </c>
      <c r="D300" s="27">
        <v>0.0319</v>
      </c>
      <c r="E300" s="27">
        <v>-0.0132</v>
      </c>
      <c r="F300" s="27">
        <v>-0.0237</v>
      </c>
      <c r="G300" s="27">
        <v>-0.0306</v>
      </c>
      <c r="H300" s="27">
        <v>-0.0125</v>
      </c>
      <c r="I300" s="27">
        <v>0.0267</v>
      </c>
      <c r="J300" s="27">
        <v>-0.0034</v>
      </c>
      <c r="K300" s="27">
        <v>-0.0346</v>
      </c>
    </row>
    <row r="301">
      <c r="A301" s="23">
        <v>34699.0</v>
      </c>
      <c r="B301" s="27">
        <v>0.012</v>
      </c>
      <c r="C301" s="27">
        <v>0.0372</v>
      </c>
      <c r="D301" s="27">
        <v>-0.0431</v>
      </c>
      <c r="E301" s="27">
        <v>0.0226</v>
      </c>
      <c r="F301" s="27">
        <v>0.0218</v>
      </c>
      <c r="G301" s="27">
        <v>0.02</v>
      </c>
      <c r="H301" s="27">
        <v>0.013</v>
      </c>
      <c r="I301" s="27">
        <v>-0.0585</v>
      </c>
      <c r="J301" s="27">
        <v>0.0016</v>
      </c>
      <c r="K301" s="27">
        <v>0.0142</v>
      </c>
    </row>
    <row r="302">
      <c r="A302" s="23">
        <v>34730.0</v>
      </c>
      <c r="B302" s="27">
        <v>-0.0374</v>
      </c>
      <c r="C302" s="27">
        <v>-0.0439</v>
      </c>
      <c r="D302" s="27">
        <v>-0.0377</v>
      </c>
      <c r="E302" s="27">
        <v>-0.0409</v>
      </c>
      <c r="F302" s="27">
        <v>0.0541</v>
      </c>
      <c r="G302" s="27">
        <v>-0.0659</v>
      </c>
      <c r="H302" s="27">
        <v>-0.0089</v>
      </c>
      <c r="I302" s="27">
        <v>-0.0072</v>
      </c>
      <c r="J302" s="27">
        <v>-0.0294</v>
      </c>
      <c r="K302" s="27">
        <v>0.0271</v>
      </c>
    </row>
    <row r="303">
      <c r="A303" s="23">
        <v>34758.0</v>
      </c>
      <c r="B303" s="27">
        <v>0.0596</v>
      </c>
      <c r="C303" s="27">
        <v>0.0386</v>
      </c>
      <c r="D303" s="27">
        <v>-0.0048</v>
      </c>
      <c r="E303" s="27">
        <v>0.0483</v>
      </c>
      <c r="F303" s="27">
        <v>-0.051</v>
      </c>
      <c r="G303" s="27">
        <v>-0.0698</v>
      </c>
      <c r="H303" s="27">
        <v>-0.006</v>
      </c>
      <c r="I303" s="27">
        <v>-0.0047</v>
      </c>
      <c r="J303" s="27">
        <v>0.0104</v>
      </c>
      <c r="K303" s="27">
        <v>0.039</v>
      </c>
    </row>
    <row r="304">
      <c r="A304" s="23">
        <v>34789.0</v>
      </c>
      <c r="B304" s="27">
        <v>-0.0051</v>
      </c>
      <c r="C304" s="27">
        <v>0.0509</v>
      </c>
      <c r="D304" s="27">
        <v>0.0544</v>
      </c>
      <c r="E304" s="27">
        <v>-0.0869</v>
      </c>
      <c r="F304" s="27">
        <v>-0.0419</v>
      </c>
      <c r="G304" s="27">
        <v>-0.0242</v>
      </c>
      <c r="H304" s="27">
        <v>-0.0218</v>
      </c>
      <c r="I304" s="27">
        <v>-0.0362</v>
      </c>
      <c r="J304" s="27">
        <v>0.0434</v>
      </c>
      <c r="K304" s="27">
        <v>0.0263</v>
      </c>
    </row>
    <row r="305">
      <c r="A305" s="23">
        <v>34819.0</v>
      </c>
      <c r="B305" s="27">
        <v>0.0759</v>
      </c>
      <c r="C305" s="27">
        <v>-0.0131</v>
      </c>
      <c r="D305" s="27">
        <v>0.0337</v>
      </c>
      <c r="E305" s="27">
        <v>0.0528</v>
      </c>
      <c r="F305" s="27">
        <v>0.0922</v>
      </c>
      <c r="G305" s="27">
        <v>0.0201</v>
      </c>
      <c r="H305" s="27">
        <v>0.0469</v>
      </c>
      <c r="I305" s="27">
        <v>0.0579</v>
      </c>
      <c r="J305" s="27">
        <v>0.0264</v>
      </c>
      <c r="K305" s="27">
        <v>0.031</v>
      </c>
    </row>
    <row r="306">
      <c r="A306" s="23">
        <v>34850.0</v>
      </c>
      <c r="B306" s="27">
        <v>-0.0119</v>
      </c>
      <c r="C306" s="27">
        <v>0.0479</v>
      </c>
      <c r="D306" s="27">
        <v>0.0241</v>
      </c>
      <c r="E306" s="27">
        <v>0.0307</v>
      </c>
      <c r="F306" s="27">
        <v>-0.0215</v>
      </c>
      <c r="G306" s="27">
        <v>-0.0549</v>
      </c>
      <c r="H306" s="27">
        <v>0.0346</v>
      </c>
      <c r="I306" s="27">
        <v>0.0436</v>
      </c>
      <c r="J306" s="27">
        <v>0.0366</v>
      </c>
      <c r="K306" s="27">
        <v>0.0386</v>
      </c>
    </row>
    <row r="307">
      <c r="A307" s="23">
        <v>34880.0</v>
      </c>
      <c r="B307" s="27">
        <v>0.004</v>
      </c>
      <c r="C307" s="27">
        <v>0.0206</v>
      </c>
      <c r="D307" s="27">
        <v>-0.0412</v>
      </c>
      <c r="E307" s="27">
        <v>0.0072</v>
      </c>
      <c r="F307" s="27">
        <v>-0.031</v>
      </c>
      <c r="G307" s="27">
        <v>-0.0448</v>
      </c>
      <c r="H307" s="27">
        <v>-0.0103</v>
      </c>
      <c r="I307" s="27">
        <v>0.0017</v>
      </c>
      <c r="J307" s="27">
        <v>-4.0E-4</v>
      </c>
      <c r="K307" s="27">
        <v>0.0242</v>
      </c>
    </row>
    <row r="308">
      <c r="A308" s="23">
        <v>34911.0</v>
      </c>
      <c r="B308" s="27">
        <v>0.0482</v>
      </c>
      <c r="C308" s="27">
        <v>0.0166</v>
      </c>
      <c r="D308" s="27">
        <v>0.0298</v>
      </c>
      <c r="E308" s="27">
        <v>0.0566</v>
      </c>
      <c r="F308" s="27">
        <v>0.045</v>
      </c>
      <c r="G308" s="27">
        <v>0.1197</v>
      </c>
      <c r="H308" s="27">
        <v>0.055</v>
      </c>
      <c r="I308" s="27">
        <v>0.052</v>
      </c>
      <c r="J308" s="27">
        <v>0.0499</v>
      </c>
      <c r="K308" s="27">
        <v>0.0336</v>
      </c>
    </row>
    <row r="309">
      <c r="A309" s="23">
        <v>34942.0</v>
      </c>
      <c r="B309" s="27">
        <v>1.0E-4</v>
      </c>
      <c r="C309" s="27">
        <v>-0.0206</v>
      </c>
      <c r="D309" s="27">
        <v>-0.0103</v>
      </c>
      <c r="E309" s="27">
        <v>0.0067</v>
      </c>
      <c r="F309" s="27">
        <v>-0.0014</v>
      </c>
      <c r="G309" s="27">
        <v>0.068</v>
      </c>
      <c r="H309" s="27">
        <v>-0.0012</v>
      </c>
      <c r="I309" s="27">
        <v>0.0212</v>
      </c>
      <c r="J309" s="27">
        <v>0.0086</v>
      </c>
      <c r="K309" s="27">
        <v>-3.0E-4</v>
      </c>
    </row>
    <row r="310">
      <c r="A310" s="23">
        <v>34972.0</v>
      </c>
      <c r="B310" s="27">
        <v>-0.0089</v>
      </c>
      <c r="C310" s="27">
        <v>-0.0019</v>
      </c>
      <c r="D310" s="27">
        <v>-0.0454</v>
      </c>
      <c r="E310" s="27">
        <v>-0.0183</v>
      </c>
      <c r="F310" s="27">
        <v>-0.0164</v>
      </c>
      <c r="G310" s="27">
        <v>0.0158</v>
      </c>
      <c r="H310" s="27">
        <v>0.0153</v>
      </c>
      <c r="I310" s="27">
        <v>-0.0159</v>
      </c>
      <c r="J310" s="27">
        <v>0.0084</v>
      </c>
      <c r="K310" s="27">
        <v>0.0445</v>
      </c>
    </row>
    <row r="311">
      <c r="A311" s="23">
        <v>35003.0</v>
      </c>
      <c r="B311" s="27">
        <v>-0.0324</v>
      </c>
      <c r="C311" s="27">
        <v>-0.0099</v>
      </c>
      <c r="D311" s="27">
        <v>0.0118</v>
      </c>
      <c r="E311" s="27">
        <v>-0.0224</v>
      </c>
      <c r="F311" s="27">
        <v>-0.0579</v>
      </c>
      <c r="G311" s="27">
        <v>-0.0214</v>
      </c>
      <c r="H311" s="27">
        <v>-0.0226</v>
      </c>
      <c r="I311" s="27">
        <v>-0.0387</v>
      </c>
      <c r="J311" s="27">
        <v>0.002</v>
      </c>
      <c r="K311" s="27">
        <v>-8.0E-4</v>
      </c>
    </row>
    <row r="312">
      <c r="A312" s="23">
        <v>35033.0</v>
      </c>
      <c r="B312" s="27">
        <v>0.0442</v>
      </c>
      <c r="C312" s="27">
        <v>0.0471</v>
      </c>
      <c r="D312" s="27">
        <v>0.0127</v>
      </c>
      <c r="E312" s="27">
        <v>0.0283</v>
      </c>
      <c r="F312" s="27">
        <v>-0.0526</v>
      </c>
      <c r="G312" s="27">
        <v>0.0519</v>
      </c>
      <c r="H312" s="27">
        <v>0.0562</v>
      </c>
      <c r="I312" s="27">
        <v>0.0831</v>
      </c>
      <c r="J312" s="27">
        <v>0.0379</v>
      </c>
      <c r="K312" s="27">
        <v>0.0436</v>
      </c>
    </row>
    <row r="313">
      <c r="A313" s="23">
        <v>35064.0</v>
      </c>
      <c r="B313" s="27">
        <v>0.0199</v>
      </c>
      <c r="C313" s="27">
        <v>0.0139</v>
      </c>
      <c r="D313" s="27">
        <v>0.0236</v>
      </c>
      <c r="E313" s="27">
        <v>0.0206</v>
      </c>
      <c r="F313" s="27">
        <v>0.0869</v>
      </c>
      <c r="G313" s="27">
        <v>0.0681</v>
      </c>
      <c r="H313" s="27">
        <v>0.034</v>
      </c>
      <c r="I313" s="27">
        <v>0.0321</v>
      </c>
      <c r="J313" s="27">
        <v>0.0113</v>
      </c>
      <c r="K313" s="27">
        <v>0.0147</v>
      </c>
    </row>
    <row r="314">
      <c r="A314" s="23">
        <v>35095.0</v>
      </c>
      <c r="B314" s="27">
        <v>0.0288</v>
      </c>
      <c r="C314" s="27">
        <v>0.0612</v>
      </c>
      <c r="D314" s="27">
        <v>0.0868</v>
      </c>
      <c r="E314" s="27">
        <v>0.0844</v>
      </c>
      <c r="F314" s="27">
        <v>0.0504</v>
      </c>
      <c r="G314" s="27">
        <v>0.0229</v>
      </c>
      <c r="H314" s="27">
        <v>0.0454</v>
      </c>
      <c r="I314" s="27">
        <v>0.042</v>
      </c>
      <c r="J314" s="27">
        <v>0.026</v>
      </c>
      <c r="K314" s="27">
        <v>0.0353</v>
      </c>
    </row>
    <row r="315">
      <c r="A315" s="23">
        <v>35124.0</v>
      </c>
      <c r="B315" s="27">
        <v>0.0048</v>
      </c>
      <c r="C315" s="27">
        <v>-0.0119</v>
      </c>
      <c r="D315" s="27">
        <v>-0.0021</v>
      </c>
      <c r="E315" s="27">
        <v>-0.0034</v>
      </c>
      <c r="F315" s="27">
        <v>-0.0328</v>
      </c>
      <c r="G315" s="27">
        <v>-0.0337</v>
      </c>
      <c r="H315" s="27">
        <v>0.0094</v>
      </c>
      <c r="I315" s="27">
        <v>0.0527</v>
      </c>
      <c r="J315" s="27">
        <v>-0.0049</v>
      </c>
      <c r="K315" s="27">
        <v>0.0101</v>
      </c>
    </row>
    <row r="316">
      <c r="A316" s="23">
        <v>35155.0</v>
      </c>
      <c r="B316" s="27">
        <v>-0.0269</v>
      </c>
      <c r="C316" s="27">
        <v>0.0127</v>
      </c>
      <c r="D316" s="27">
        <v>0.0291</v>
      </c>
      <c r="E316" s="27">
        <v>7.0E-4</v>
      </c>
      <c r="F316" s="27">
        <v>-0.0314</v>
      </c>
      <c r="G316" s="27">
        <v>0.0515</v>
      </c>
      <c r="H316" s="27">
        <v>0.0339</v>
      </c>
      <c r="I316" s="27">
        <v>-0.0112</v>
      </c>
      <c r="J316" s="27">
        <v>-0.0026</v>
      </c>
      <c r="K316" s="27">
        <v>0.0098</v>
      </c>
    </row>
    <row r="317">
      <c r="A317" s="23">
        <v>35185.0</v>
      </c>
      <c r="B317" s="27">
        <v>0.0438</v>
      </c>
      <c r="C317" s="27">
        <v>0.0404</v>
      </c>
      <c r="D317" s="27">
        <v>0.0468</v>
      </c>
      <c r="E317" s="27">
        <v>8.0E-4</v>
      </c>
      <c r="F317" s="27">
        <v>0.1328</v>
      </c>
      <c r="G317" s="27">
        <v>0.0367</v>
      </c>
      <c r="H317" s="27">
        <v>0.0429</v>
      </c>
      <c r="I317" s="27">
        <v>0.0658</v>
      </c>
      <c r="J317" s="27">
        <v>0.0371</v>
      </c>
      <c r="K317" s="27">
        <v>0.0144</v>
      </c>
    </row>
    <row r="318">
      <c r="A318" s="23">
        <v>35216.0</v>
      </c>
      <c r="B318" s="27">
        <v>-0.0229</v>
      </c>
      <c r="C318" s="27">
        <v>0.023</v>
      </c>
      <c r="D318" s="27">
        <v>-0.0113</v>
      </c>
      <c r="E318" s="27">
        <v>0.0102</v>
      </c>
      <c r="F318" s="27">
        <v>-0.0163</v>
      </c>
      <c r="G318" s="27">
        <v>-0.0211</v>
      </c>
      <c r="H318" s="27">
        <v>0.0438</v>
      </c>
      <c r="I318" s="27">
        <v>0.0044</v>
      </c>
      <c r="J318" s="27">
        <v>-0.0202</v>
      </c>
      <c r="K318" s="27">
        <v>0.0263</v>
      </c>
    </row>
    <row r="319">
      <c r="A319" s="23">
        <v>35246.0</v>
      </c>
      <c r="B319" s="27">
        <v>-0.019</v>
      </c>
      <c r="C319" s="27">
        <v>-0.0313</v>
      </c>
      <c r="D319" s="27">
        <v>0.0124</v>
      </c>
      <c r="E319" s="27">
        <v>0.0168</v>
      </c>
      <c r="F319" s="27">
        <v>-0.0059</v>
      </c>
      <c r="G319" s="27">
        <v>0.0201</v>
      </c>
      <c r="H319" s="27">
        <v>-5.0E-4</v>
      </c>
      <c r="I319" s="27">
        <v>0.0363</v>
      </c>
      <c r="J319" s="27">
        <v>-0.0086</v>
      </c>
      <c r="K319" s="27">
        <v>0.0056</v>
      </c>
    </row>
    <row r="320">
      <c r="A320" s="23">
        <v>35277.0</v>
      </c>
      <c r="B320" s="27">
        <v>-0.0294</v>
      </c>
      <c r="C320" s="27">
        <v>-0.0244</v>
      </c>
      <c r="D320" s="27">
        <v>-0.0563</v>
      </c>
      <c r="E320" s="27">
        <v>-0.0297</v>
      </c>
      <c r="F320" s="27">
        <v>-0.0814</v>
      </c>
      <c r="G320" s="27">
        <v>-0.0704</v>
      </c>
      <c r="H320" s="27">
        <v>-0.047</v>
      </c>
      <c r="I320" s="27">
        <v>-0.0645</v>
      </c>
      <c r="J320" s="27">
        <v>0.0048</v>
      </c>
      <c r="K320" s="27">
        <v>-0.0443</v>
      </c>
    </row>
    <row r="321">
      <c r="A321" s="23">
        <v>35308.0</v>
      </c>
      <c r="B321" s="27">
        <v>0.0393</v>
      </c>
      <c r="C321" s="27">
        <v>0.04</v>
      </c>
      <c r="D321" s="27">
        <v>-0.0092</v>
      </c>
      <c r="E321" s="27">
        <v>0.0265</v>
      </c>
      <c r="F321" s="27">
        <v>-0.0157</v>
      </c>
      <c r="G321" s="27">
        <v>-0.0278</v>
      </c>
      <c r="H321" s="27">
        <v>0.019</v>
      </c>
      <c r="I321" s="27">
        <v>0.0161</v>
      </c>
      <c r="J321" s="27">
        <v>0.0478</v>
      </c>
      <c r="K321" s="27">
        <v>0.022</v>
      </c>
    </row>
    <row r="322">
      <c r="A322" s="23">
        <v>35338.0</v>
      </c>
      <c r="B322" s="27">
        <v>9.0E-4</v>
      </c>
      <c r="C322" s="27">
        <v>0.0351</v>
      </c>
      <c r="D322" s="27">
        <v>0.0771</v>
      </c>
      <c r="E322" s="27">
        <v>0.0388</v>
      </c>
      <c r="F322" s="27">
        <v>0.0732</v>
      </c>
      <c r="G322" s="27">
        <v>0.0612</v>
      </c>
      <c r="H322" s="27">
        <v>0.059</v>
      </c>
      <c r="I322" s="27">
        <v>0.0522</v>
      </c>
      <c r="J322" s="27">
        <v>0.0229</v>
      </c>
      <c r="K322" s="27">
        <v>0.0557</v>
      </c>
    </row>
    <row r="323">
      <c r="A323" s="23">
        <v>35369.0</v>
      </c>
      <c r="B323" s="27">
        <v>0.036</v>
      </c>
      <c r="C323" s="27">
        <v>0.0615</v>
      </c>
      <c r="D323" s="27">
        <v>0.0107</v>
      </c>
      <c r="E323" s="27">
        <v>0.0011</v>
      </c>
      <c r="F323" s="27">
        <v>-0.0589</v>
      </c>
      <c r="G323" s="27">
        <v>-0.0472</v>
      </c>
      <c r="H323" s="27">
        <v>0.016</v>
      </c>
      <c r="I323" s="27">
        <v>0.0238</v>
      </c>
      <c r="J323" s="27">
        <v>0.0056</v>
      </c>
      <c r="K323" s="27">
        <v>0.0252</v>
      </c>
    </row>
    <row r="324">
      <c r="A324" s="23">
        <v>35399.0</v>
      </c>
      <c r="B324" s="27">
        <v>0.0135</v>
      </c>
      <c r="C324" s="27">
        <v>0.078</v>
      </c>
      <c r="D324" s="27">
        <v>0.0766</v>
      </c>
      <c r="E324" s="27">
        <v>0.0561</v>
      </c>
      <c r="F324" s="27">
        <v>0.0779</v>
      </c>
      <c r="G324" s="27">
        <v>0.0197</v>
      </c>
      <c r="H324" s="27">
        <v>0.0805</v>
      </c>
      <c r="I324" s="27">
        <v>0.1015</v>
      </c>
      <c r="J324" s="27">
        <v>0.0243</v>
      </c>
      <c r="K324" s="27">
        <v>0.0753</v>
      </c>
    </row>
    <row r="325">
      <c r="A325" s="23">
        <v>35430.0</v>
      </c>
      <c r="B325" s="27">
        <v>0.0225</v>
      </c>
      <c r="C325" s="27">
        <v>-0.0181</v>
      </c>
      <c r="D325" s="27">
        <v>0.0052</v>
      </c>
      <c r="E325" s="27">
        <v>0.0057</v>
      </c>
      <c r="F325" s="27">
        <v>0.0057</v>
      </c>
      <c r="G325" s="27">
        <v>-0.0504</v>
      </c>
      <c r="H325" s="27">
        <v>0.0267</v>
      </c>
      <c r="I325" s="27">
        <v>0.1063</v>
      </c>
      <c r="J325" s="27">
        <v>0.0159</v>
      </c>
      <c r="K325" s="27">
        <v>-0.0192</v>
      </c>
    </row>
    <row r="326">
      <c r="A326" s="23">
        <v>35461.0</v>
      </c>
      <c r="B326" s="27">
        <v>-4.0E-4</v>
      </c>
      <c r="C326" s="27">
        <v>0.0318</v>
      </c>
      <c r="D326" s="27">
        <v>0.0872</v>
      </c>
      <c r="E326" s="27">
        <v>0.0581</v>
      </c>
      <c r="F326" s="27">
        <v>0.1708</v>
      </c>
      <c r="G326" s="27">
        <v>-0.0678</v>
      </c>
      <c r="H326" s="27">
        <v>0.0543</v>
      </c>
      <c r="I326" s="27">
        <v>0.0473</v>
      </c>
      <c r="J326" s="27">
        <v>0.0365</v>
      </c>
      <c r="K326" s="27">
        <v>0.0682</v>
      </c>
    </row>
    <row r="327">
      <c r="A327" s="23">
        <v>35489.0</v>
      </c>
      <c r="B327" s="27">
        <v>0.0104</v>
      </c>
      <c r="C327" s="27">
        <v>0.0059</v>
      </c>
      <c r="D327" s="27">
        <v>0.0359</v>
      </c>
      <c r="E327" s="27">
        <v>0.0734</v>
      </c>
      <c r="F327" s="27">
        <v>-0.0614</v>
      </c>
      <c r="G327" s="27">
        <v>0.0175</v>
      </c>
      <c r="H327" s="27">
        <v>0.0748</v>
      </c>
      <c r="I327" s="27">
        <v>-0.002</v>
      </c>
      <c r="J327" s="27">
        <v>0.013</v>
      </c>
      <c r="K327" s="27">
        <v>0.0068</v>
      </c>
    </row>
    <row r="328">
      <c r="A328" s="23">
        <v>35520.0</v>
      </c>
      <c r="B328" s="27">
        <v>-0.0134</v>
      </c>
      <c r="C328" s="27">
        <v>-0.0401</v>
      </c>
      <c r="D328" s="27">
        <v>0.0184</v>
      </c>
      <c r="E328" s="27">
        <v>0.0608</v>
      </c>
      <c r="F328" s="27">
        <v>0.0117</v>
      </c>
      <c r="G328" s="27">
        <v>-0.0078</v>
      </c>
      <c r="H328" s="27">
        <v>0.0116</v>
      </c>
      <c r="I328" s="27">
        <v>0.029</v>
      </c>
      <c r="J328" s="27">
        <v>0.0041</v>
      </c>
      <c r="K328" s="27">
        <v>-0.0451</v>
      </c>
    </row>
    <row r="329">
      <c r="A329" s="23">
        <v>35550.0</v>
      </c>
      <c r="B329" s="27">
        <v>0.03</v>
      </c>
      <c r="C329" s="27">
        <v>0.0354</v>
      </c>
      <c r="D329" s="27">
        <v>-0.0053</v>
      </c>
      <c r="E329" s="27">
        <v>5.0E-4</v>
      </c>
      <c r="F329" s="27">
        <v>0.0406</v>
      </c>
      <c r="G329" s="27">
        <v>0.0624</v>
      </c>
      <c r="H329" s="27">
        <v>0.0279</v>
      </c>
      <c r="I329" s="27">
        <v>0.0904</v>
      </c>
      <c r="J329" s="27">
        <v>0.0306</v>
      </c>
      <c r="K329" s="27">
        <v>0.0656</v>
      </c>
    </row>
    <row r="330">
      <c r="A330" s="23">
        <v>35581.0</v>
      </c>
      <c r="B330" s="27">
        <v>0.0455</v>
      </c>
      <c r="C330" s="27">
        <v>0.0694</v>
      </c>
      <c r="D330" s="27">
        <v>-0.021</v>
      </c>
      <c r="E330" s="27">
        <v>0.0266</v>
      </c>
      <c r="F330" s="27">
        <v>-0.0228</v>
      </c>
      <c r="G330" s="27">
        <v>0.0198</v>
      </c>
      <c r="H330" s="27">
        <v>0.0477</v>
      </c>
      <c r="I330" s="27">
        <v>0.064</v>
      </c>
      <c r="J330" s="27">
        <v>0.0371</v>
      </c>
      <c r="K330" s="27">
        <v>0.0564</v>
      </c>
    </row>
    <row r="331">
      <c r="A331" s="23">
        <v>35611.0</v>
      </c>
      <c r="B331" s="27">
        <v>0.0493</v>
      </c>
      <c r="C331" s="27">
        <v>0.0177</v>
      </c>
      <c r="D331" s="27">
        <v>0.1037</v>
      </c>
      <c r="E331" s="27">
        <v>0.0667</v>
      </c>
      <c r="F331" s="27">
        <v>0.101</v>
      </c>
      <c r="G331" s="27">
        <v>0.0555</v>
      </c>
      <c r="H331" s="27">
        <v>0.1012</v>
      </c>
      <c r="I331" s="27">
        <v>0.0937</v>
      </c>
      <c r="J331" s="27">
        <v>-0.0033</v>
      </c>
      <c r="K331" s="27">
        <v>0.0453</v>
      </c>
    </row>
    <row r="332">
      <c r="A332" s="23">
        <v>35642.0</v>
      </c>
      <c r="B332" s="27">
        <v>-0.0023</v>
      </c>
      <c r="C332" s="27">
        <v>0.067</v>
      </c>
      <c r="D332" s="27">
        <v>0.073</v>
      </c>
      <c r="E332" s="27">
        <v>0.157</v>
      </c>
      <c r="F332" s="27">
        <v>0.1137</v>
      </c>
      <c r="G332" s="27">
        <v>0.0033</v>
      </c>
      <c r="H332" s="27">
        <v>0.1415</v>
      </c>
      <c r="I332" s="27">
        <v>-0.0044</v>
      </c>
      <c r="J332" s="27">
        <v>0.0639</v>
      </c>
      <c r="K332" s="27">
        <v>0.0788</v>
      </c>
    </row>
    <row r="333">
      <c r="A333" s="23">
        <v>35673.0</v>
      </c>
      <c r="B333" s="27">
        <v>-0.0554</v>
      </c>
      <c r="C333" s="27">
        <v>-0.0484</v>
      </c>
      <c r="D333" s="27">
        <v>-0.0948</v>
      </c>
      <c r="E333" s="27">
        <v>-0.117</v>
      </c>
      <c r="F333" s="27">
        <v>-0.0431</v>
      </c>
      <c r="G333" s="27">
        <v>-0.072</v>
      </c>
      <c r="H333" s="27">
        <v>-0.1165</v>
      </c>
      <c r="I333" s="27">
        <v>-0.0398</v>
      </c>
      <c r="J333" s="27">
        <v>-0.0068</v>
      </c>
      <c r="K333" s="27">
        <v>-0.0596</v>
      </c>
    </row>
    <row r="334">
      <c r="A334" s="23">
        <v>35703.0</v>
      </c>
      <c r="B334" s="27">
        <v>0.0628</v>
      </c>
      <c r="C334" s="27">
        <v>0.054</v>
      </c>
      <c r="D334" s="27">
        <v>0.0815</v>
      </c>
      <c r="E334" s="27">
        <v>0.0565</v>
      </c>
      <c r="F334" s="27">
        <v>0.122</v>
      </c>
      <c r="G334" s="27">
        <v>-0.0114</v>
      </c>
      <c r="H334" s="27">
        <v>0.0679</v>
      </c>
      <c r="I334" s="27">
        <v>0.122</v>
      </c>
      <c r="J334" s="27">
        <v>0.091</v>
      </c>
      <c r="K334" s="27">
        <v>0.052</v>
      </c>
    </row>
    <row r="335">
      <c r="A335" s="23">
        <v>35734.0</v>
      </c>
      <c r="B335" s="27">
        <v>-0.1114</v>
      </c>
      <c r="C335" s="27">
        <v>-0.0292</v>
      </c>
      <c r="D335" s="27">
        <v>-0.0946</v>
      </c>
      <c r="E335" s="27">
        <v>-0.0937</v>
      </c>
      <c r="F335" s="27">
        <v>-0.0799</v>
      </c>
      <c r="G335" s="27">
        <v>-0.0965</v>
      </c>
      <c r="H335" s="27">
        <v>-0.0669</v>
      </c>
      <c r="I335" s="27">
        <v>-0.1191</v>
      </c>
      <c r="J335" s="27">
        <v>-0.0732</v>
      </c>
      <c r="K335" s="27">
        <v>-0.0275</v>
      </c>
    </row>
    <row r="336">
      <c r="A336" s="23">
        <v>35764.0</v>
      </c>
      <c r="B336" s="27">
        <v>0.0083</v>
      </c>
      <c r="C336" s="27">
        <v>-0.0204</v>
      </c>
      <c r="D336" s="27">
        <v>0.0473</v>
      </c>
      <c r="E336" s="27">
        <v>0.0602</v>
      </c>
      <c r="F336" s="27">
        <v>0.0477</v>
      </c>
      <c r="G336" s="27">
        <v>-0.0038</v>
      </c>
      <c r="H336" s="27">
        <v>0.0157</v>
      </c>
      <c r="I336" s="27">
        <v>0.0871</v>
      </c>
      <c r="J336" s="27">
        <v>2.0E-4</v>
      </c>
      <c r="K336" s="27">
        <v>0.0482</v>
      </c>
    </row>
    <row r="337">
      <c r="A337" s="23">
        <v>35795.0</v>
      </c>
      <c r="B337" s="27">
        <v>0.0804</v>
      </c>
      <c r="C337" s="27">
        <v>0.0307</v>
      </c>
      <c r="D337" s="27">
        <v>0.055</v>
      </c>
      <c r="E337" s="27">
        <v>0.0616</v>
      </c>
      <c r="F337" s="27">
        <v>0.0982</v>
      </c>
      <c r="G337" s="27">
        <v>-0.0393</v>
      </c>
      <c r="H337" s="27">
        <v>0.0453</v>
      </c>
      <c r="I337" s="27">
        <v>0.0482</v>
      </c>
      <c r="J337" s="27">
        <v>0.0626</v>
      </c>
      <c r="K337" s="27">
        <v>0.0146</v>
      </c>
    </row>
    <row r="338">
      <c r="A338" s="23">
        <v>35826.0</v>
      </c>
      <c r="B338" s="27">
        <v>0.0135</v>
      </c>
      <c r="C338" s="27">
        <v>0.0032</v>
      </c>
      <c r="D338" s="27">
        <v>0.0539</v>
      </c>
      <c r="E338" s="27">
        <v>0.0473</v>
      </c>
      <c r="F338" s="27">
        <v>0.1128</v>
      </c>
      <c r="G338" s="27">
        <v>0.0624</v>
      </c>
      <c r="H338" s="27">
        <v>0.0257</v>
      </c>
      <c r="I338" s="27">
        <v>0.0984</v>
      </c>
      <c r="J338" s="27">
        <v>0.0552</v>
      </c>
      <c r="K338" s="27">
        <v>0.0127</v>
      </c>
    </row>
    <row r="339">
      <c r="A339" s="23">
        <v>35854.0</v>
      </c>
      <c r="B339" s="27">
        <v>0.0236</v>
      </c>
      <c r="C339" s="27">
        <v>0.0562</v>
      </c>
      <c r="D339" s="27">
        <v>0.0782</v>
      </c>
      <c r="E339" s="27">
        <v>0.056</v>
      </c>
      <c r="F339" s="27">
        <v>0.0341</v>
      </c>
      <c r="G339" s="27">
        <v>0.0016</v>
      </c>
      <c r="H339" s="27">
        <v>0.0952</v>
      </c>
      <c r="I339" s="27">
        <v>0.1211</v>
      </c>
      <c r="J339" s="27">
        <v>0.0619</v>
      </c>
      <c r="K339" s="27">
        <v>0.0699</v>
      </c>
    </row>
    <row r="340">
      <c r="A340" s="23">
        <v>35885.0</v>
      </c>
      <c r="B340" s="27">
        <v>0.0304</v>
      </c>
      <c r="C340" s="27">
        <v>0.0746</v>
      </c>
      <c r="D340" s="27">
        <v>0.1309</v>
      </c>
      <c r="E340" s="27">
        <v>0.0876</v>
      </c>
      <c r="F340" s="27">
        <v>0.2187</v>
      </c>
      <c r="G340" s="27">
        <v>-0.0161</v>
      </c>
      <c r="H340" s="27">
        <v>0.0507</v>
      </c>
      <c r="I340" s="27">
        <v>0.1552</v>
      </c>
      <c r="J340" s="27">
        <v>0.0352</v>
      </c>
      <c r="K340" s="27">
        <v>0.0516</v>
      </c>
    </row>
    <row r="341">
      <c r="A341" s="23">
        <v>35915.0</v>
      </c>
      <c r="B341" s="27">
        <v>0.002</v>
      </c>
      <c r="C341" s="27">
        <v>0.0106</v>
      </c>
      <c r="D341" s="27">
        <v>0.0029</v>
      </c>
      <c r="E341" s="27">
        <v>0.0062</v>
      </c>
      <c r="F341" s="27">
        <v>-0.0479</v>
      </c>
      <c r="G341" s="27">
        <v>-0.0131</v>
      </c>
      <c r="H341" s="27">
        <v>0.0024</v>
      </c>
      <c r="I341" s="27">
        <v>-2.0E-4</v>
      </c>
      <c r="J341" s="27">
        <v>0.0037</v>
      </c>
      <c r="K341" s="27">
        <v>0.0115</v>
      </c>
    </row>
    <row r="342">
      <c r="A342" s="23">
        <v>35946.0</v>
      </c>
      <c r="B342" s="27">
        <v>-0.019</v>
      </c>
      <c r="C342" s="27">
        <v>0.0048</v>
      </c>
      <c r="D342" s="27">
        <v>0.0458</v>
      </c>
      <c r="E342" s="27">
        <v>0.0732</v>
      </c>
      <c r="F342" s="27">
        <v>0.0428</v>
      </c>
      <c r="G342" s="27">
        <v>-0.0088</v>
      </c>
      <c r="H342" s="27">
        <v>0.0466</v>
      </c>
      <c r="I342" s="27">
        <v>5.0E-4</v>
      </c>
      <c r="J342" s="27">
        <v>-0.0125</v>
      </c>
      <c r="K342" s="27">
        <v>-0.0203</v>
      </c>
    </row>
    <row r="343">
      <c r="A343" s="23">
        <v>35976.0</v>
      </c>
      <c r="B343" s="27">
        <v>0.0136</v>
      </c>
      <c r="C343" s="27">
        <v>-0.03</v>
      </c>
      <c r="D343" s="27">
        <v>0.0342</v>
      </c>
      <c r="E343" s="27">
        <v>0.0549</v>
      </c>
      <c r="F343" s="27">
        <v>-0.0385</v>
      </c>
      <c r="G343" s="27">
        <v>0.0158</v>
      </c>
      <c r="H343" s="27">
        <v>-0.0048</v>
      </c>
      <c r="I343" s="27">
        <v>0.0157</v>
      </c>
      <c r="J343" s="27">
        <v>-0.0076</v>
      </c>
      <c r="K343" s="27">
        <v>0.0428</v>
      </c>
    </row>
    <row r="344">
      <c r="A344" s="23">
        <v>36007.0</v>
      </c>
      <c r="B344" s="27">
        <v>0.0134</v>
      </c>
      <c r="C344" s="27">
        <v>-0.048</v>
      </c>
      <c r="D344" s="27">
        <v>-0.0042</v>
      </c>
      <c r="E344" s="27">
        <v>0.0089</v>
      </c>
      <c r="F344" s="27">
        <v>0.086</v>
      </c>
      <c r="G344" s="27">
        <v>0.0268</v>
      </c>
      <c r="H344" s="27">
        <v>-0.0083</v>
      </c>
      <c r="I344" s="27">
        <v>0.0428</v>
      </c>
      <c r="J344" s="27">
        <v>-5.0E-4</v>
      </c>
      <c r="K344" s="27">
        <v>-0.0101</v>
      </c>
    </row>
    <row r="345">
      <c r="A345" s="23">
        <v>36038.0</v>
      </c>
      <c r="B345" s="27">
        <v>-0.0826</v>
      </c>
      <c r="C345" s="27">
        <v>-0.1885</v>
      </c>
      <c r="D345" s="27">
        <v>-0.122</v>
      </c>
      <c r="E345" s="27">
        <v>-0.1714</v>
      </c>
      <c r="F345" s="27">
        <v>-0.1475</v>
      </c>
      <c r="G345" s="27">
        <v>-0.1335</v>
      </c>
      <c r="H345" s="27">
        <v>-0.1296</v>
      </c>
      <c r="I345" s="27">
        <v>-0.223</v>
      </c>
      <c r="J345" s="27">
        <v>-0.0938</v>
      </c>
      <c r="K345" s="27">
        <v>-0.1394</v>
      </c>
    </row>
    <row r="346">
      <c r="A346" s="23">
        <v>36068.0</v>
      </c>
      <c r="B346" s="27">
        <v>0.03</v>
      </c>
      <c r="C346" s="27">
        <v>9.0E-4</v>
      </c>
      <c r="D346" s="27">
        <v>-0.1138</v>
      </c>
      <c r="E346" s="27">
        <v>-0.0646</v>
      </c>
      <c r="F346" s="27">
        <v>-0.0953</v>
      </c>
      <c r="G346" s="27">
        <v>-0.0621</v>
      </c>
      <c r="H346" s="27">
        <v>-0.108</v>
      </c>
      <c r="I346" s="27">
        <v>-0.0703</v>
      </c>
      <c r="J346" s="27">
        <v>-0.0347</v>
      </c>
      <c r="K346" s="27">
        <v>0.0655</v>
      </c>
    </row>
    <row r="347">
      <c r="A347" s="23">
        <v>36099.0</v>
      </c>
      <c r="B347" s="27">
        <v>0.0333</v>
      </c>
      <c r="C347" s="27">
        <v>0.1162</v>
      </c>
      <c r="D347" s="27">
        <v>0.0939</v>
      </c>
      <c r="E347" s="27">
        <v>0.0323</v>
      </c>
      <c r="F347" s="27">
        <v>0.0558</v>
      </c>
      <c r="G347" s="27">
        <v>-2.0E-4</v>
      </c>
      <c r="H347" s="27">
        <v>0.0471</v>
      </c>
      <c r="I347" s="27">
        <v>0.1539</v>
      </c>
      <c r="J347" s="27">
        <v>0.0766</v>
      </c>
      <c r="K347" s="27">
        <v>0.0772</v>
      </c>
    </row>
    <row r="348">
      <c r="A348" s="23">
        <v>36129.0</v>
      </c>
      <c r="B348" s="27">
        <v>0.051</v>
      </c>
      <c r="C348" s="27">
        <v>0.025</v>
      </c>
      <c r="D348" s="27">
        <v>0.0846</v>
      </c>
      <c r="E348" s="27">
        <v>0.0737</v>
      </c>
      <c r="F348" s="27">
        <v>0.1273</v>
      </c>
      <c r="G348" s="27">
        <v>0.1032</v>
      </c>
      <c r="H348" s="27">
        <v>0.0742</v>
      </c>
      <c r="I348" s="27">
        <v>0.0911</v>
      </c>
      <c r="J348" s="27">
        <v>0.0599</v>
      </c>
      <c r="K348" s="27">
        <v>0.0677</v>
      </c>
    </row>
    <row r="349">
      <c r="A349" s="23">
        <v>36160.0</v>
      </c>
      <c r="B349" s="27">
        <v>0.0173</v>
      </c>
      <c r="C349" s="27">
        <v>0.0155</v>
      </c>
      <c r="D349" s="27">
        <v>0.0257</v>
      </c>
      <c r="E349" s="27">
        <v>0.0096</v>
      </c>
      <c r="F349" s="27">
        <v>0.0657</v>
      </c>
      <c r="G349" s="27">
        <v>-0.0467</v>
      </c>
      <c r="H349" s="27">
        <v>0.0688</v>
      </c>
      <c r="I349" s="27">
        <v>0.0167</v>
      </c>
      <c r="J349" s="27">
        <v>0.0234</v>
      </c>
      <c r="K349" s="27">
        <v>0.0588</v>
      </c>
    </row>
    <row r="350">
      <c r="A350" s="23">
        <v>36191.0</v>
      </c>
      <c r="B350" s="27">
        <v>0.0351</v>
      </c>
      <c r="C350" s="27">
        <v>0.065</v>
      </c>
      <c r="D350" s="27">
        <v>0.064</v>
      </c>
      <c r="E350" s="27">
        <v>0.0511</v>
      </c>
      <c r="F350" s="27">
        <v>-0.0201</v>
      </c>
      <c r="G350" s="27">
        <v>0.0385</v>
      </c>
      <c r="H350" s="27">
        <v>-0.0437</v>
      </c>
      <c r="I350" s="27">
        <v>0.0164</v>
      </c>
      <c r="J350" s="27">
        <v>0.0023</v>
      </c>
      <c r="K350" s="27">
        <v>0.0429</v>
      </c>
    </row>
    <row r="351">
      <c r="A351" s="23">
        <v>36219.0</v>
      </c>
      <c r="B351" s="27">
        <v>-0.0139</v>
      </c>
      <c r="C351" s="27">
        <v>-0.0578</v>
      </c>
      <c r="D351" s="27">
        <v>-0.0333</v>
      </c>
      <c r="E351" s="27">
        <v>-0.0509</v>
      </c>
      <c r="F351" s="27">
        <v>0.0194</v>
      </c>
      <c r="G351" s="27">
        <v>-0.0019</v>
      </c>
      <c r="H351" s="27">
        <v>0.0274</v>
      </c>
      <c r="I351" s="27">
        <v>0.0147</v>
      </c>
      <c r="J351" s="27">
        <v>0.0482</v>
      </c>
      <c r="K351" s="27">
        <v>-0.0282</v>
      </c>
    </row>
    <row r="352">
      <c r="A352" s="23">
        <v>36250.0</v>
      </c>
      <c r="B352" s="27">
        <v>0.0246</v>
      </c>
      <c r="C352" s="27">
        <v>0.0434</v>
      </c>
      <c r="D352" s="27">
        <v>0.0356</v>
      </c>
      <c r="E352" s="27">
        <v>-0.0107</v>
      </c>
      <c r="F352" s="27">
        <v>0.0561</v>
      </c>
      <c r="G352" s="27">
        <v>0.1368</v>
      </c>
      <c r="H352" s="27">
        <v>0.0273</v>
      </c>
      <c r="I352" s="27">
        <v>-0.0208</v>
      </c>
      <c r="J352" s="27">
        <v>0.0233</v>
      </c>
      <c r="K352" s="27">
        <v>0.0413</v>
      </c>
    </row>
    <row r="353">
      <c r="A353" s="23">
        <v>36280.0</v>
      </c>
      <c r="B353" s="27">
        <v>0.0504</v>
      </c>
      <c r="C353" s="27">
        <v>0.0605</v>
      </c>
      <c r="D353" s="27">
        <v>0.0472</v>
      </c>
      <c r="E353" s="27">
        <v>0.0867</v>
      </c>
      <c r="F353" s="27">
        <v>-0.0102</v>
      </c>
      <c r="G353" s="27">
        <v>0.0501</v>
      </c>
      <c r="H353" s="27">
        <v>0.0855</v>
      </c>
      <c r="I353" s="27">
        <v>0.0253</v>
      </c>
      <c r="J353" s="27">
        <v>0.0414</v>
      </c>
      <c r="K353" s="27">
        <v>0.0359</v>
      </c>
    </row>
    <row r="354">
      <c r="A354" s="23">
        <v>36311.0</v>
      </c>
      <c r="B354" s="27">
        <v>-0.0624</v>
      </c>
      <c r="C354" s="27">
        <v>-0.0139</v>
      </c>
      <c r="D354" s="27">
        <v>-0.0091</v>
      </c>
      <c r="E354" s="27">
        <v>-0.0472</v>
      </c>
      <c r="F354" s="27">
        <v>-0.04</v>
      </c>
      <c r="G354" s="27">
        <v>-0.037</v>
      </c>
      <c r="H354" s="27">
        <v>-0.0436</v>
      </c>
      <c r="I354" s="27">
        <v>0.0109</v>
      </c>
      <c r="J354" s="27">
        <v>-0.0514</v>
      </c>
      <c r="K354" s="27">
        <v>-0.0236</v>
      </c>
    </row>
    <row r="355">
      <c r="A355" s="23">
        <v>36341.0</v>
      </c>
      <c r="B355" s="27">
        <v>0.0289</v>
      </c>
      <c r="C355" s="27">
        <v>0.044</v>
      </c>
      <c r="D355" s="27">
        <v>0.0417</v>
      </c>
      <c r="E355" s="27">
        <v>0.0674</v>
      </c>
      <c r="F355" s="27">
        <v>-0.012</v>
      </c>
      <c r="G355" s="27">
        <v>0.088</v>
      </c>
      <c r="H355" s="27">
        <v>0.0142</v>
      </c>
      <c r="I355" s="27">
        <v>0.0162</v>
      </c>
      <c r="J355" s="27">
        <v>0.0198</v>
      </c>
      <c r="K355" s="27">
        <v>0.0535</v>
      </c>
    </row>
    <row r="356">
      <c r="A356" s="23">
        <v>36372.0</v>
      </c>
      <c r="B356" s="27">
        <v>0.0128</v>
      </c>
      <c r="C356" s="27">
        <v>0.0212</v>
      </c>
      <c r="D356" s="27">
        <v>-0.0313</v>
      </c>
      <c r="E356" s="27">
        <v>-0.0519</v>
      </c>
      <c r="F356" s="27">
        <v>-0.0675</v>
      </c>
      <c r="G356" s="27">
        <v>0.0429</v>
      </c>
      <c r="H356" s="27">
        <v>-0.0054</v>
      </c>
      <c r="I356" s="27">
        <v>-0.0786</v>
      </c>
      <c r="J356" s="27">
        <v>-0.0122</v>
      </c>
      <c r="K356" s="27">
        <v>-0.0327</v>
      </c>
    </row>
    <row r="357">
      <c r="A357" s="23">
        <v>36403.0</v>
      </c>
      <c r="B357" s="27">
        <v>-0.0329</v>
      </c>
      <c r="C357" s="27">
        <v>-0.0218</v>
      </c>
      <c r="D357" s="27">
        <v>0.0501</v>
      </c>
      <c r="E357" s="27">
        <v>0.0308</v>
      </c>
      <c r="F357" s="27">
        <v>0.0356</v>
      </c>
      <c r="G357" s="27">
        <v>-0.0512</v>
      </c>
      <c r="H357" s="27">
        <v>0.0368</v>
      </c>
      <c r="I357" s="27">
        <v>0.0385</v>
      </c>
      <c r="J357" s="27">
        <v>0.0036</v>
      </c>
      <c r="K357" s="27">
        <v>-0.0066</v>
      </c>
    </row>
    <row r="358">
      <c r="A358" s="23">
        <v>36433.0</v>
      </c>
      <c r="B358" s="27">
        <v>-0.0198</v>
      </c>
      <c r="C358" s="27">
        <v>0.0132</v>
      </c>
      <c r="D358" s="27">
        <v>0.002</v>
      </c>
      <c r="E358" s="27">
        <v>-0.0215</v>
      </c>
      <c r="F358" s="27">
        <v>0.012</v>
      </c>
      <c r="G358" s="27">
        <v>0.0301</v>
      </c>
      <c r="H358" s="27">
        <v>-0.0442</v>
      </c>
      <c r="I358" s="27">
        <v>-0.0223</v>
      </c>
      <c r="J358" s="27">
        <v>-0.0394</v>
      </c>
      <c r="K358" s="27">
        <v>-0.03</v>
      </c>
    </row>
    <row r="359">
      <c r="A359" s="23">
        <v>36464.0</v>
      </c>
      <c r="B359" s="27">
        <v>3.0E-4</v>
      </c>
      <c r="C359" s="27">
        <v>0.0682</v>
      </c>
      <c r="D359" s="27">
        <v>0.0691</v>
      </c>
      <c r="E359" s="27">
        <v>0.0681</v>
      </c>
      <c r="F359" s="27">
        <v>-0.018</v>
      </c>
      <c r="G359" s="27">
        <v>0.0223</v>
      </c>
      <c r="H359" s="27">
        <v>0.0481</v>
      </c>
      <c r="I359" s="27">
        <v>0.025</v>
      </c>
      <c r="J359" s="27">
        <v>0.033</v>
      </c>
      <c r="K359" s="27">
        <v>0.0651</v>
      </c>
    </row>
    <row r="360">
      <c r="A360" s="23">
        <v>36494.0</v>
      </c>
      <c r="B360" s="27">
        <v>0.0556</v>
      </c>
      <c r="C360" s="27">
        <v>0.0418</v>
      </c>
      <c r="D360" s="27">
        <v>0.0783</v>
      </c>
      <c r="E360" s="27">
        <v>0.0728</v>
      </c>
      <c r="F360" s="27">
        <v>0.0686</v>
      </c>
      <c r="G360" s="27">
        <v>0.0213</v>
      </c>
      <c r="H360" s="27">
        <v>0.0372</v>
      </c>
      <c r="I360" s="27">
        <v>0.1337</v>
      </c>
      <c r="J360" s="27">
        <v>0.043</v>
      </c>
      <c r="K360" s="27">
        <v>0.0212</v>
      </c>
    </row>
    <row r="361">
      <c r="A361" s="23">
        <v>36525.0</v>
      </c>
      <c r="B361" s="27">
        <v>0.0263</v>
      </c>
      <c r="C361" s="27">
        <v>0.128</v>
      </c>
      <c r="D361" s="27">
        <v>0.1192</v>
      </c>
      <c r="E361" s="27">
        <v>0.1766</v>
      </c>
      <c r="F361" s="27">
        <v>0.1503</v>
      </c>
      <c r="G361" s="27">
        <v>0.0639</v>
      </c>
      <c r="H361" s="27">
        <v>0.0994</v>
      </c>
      <c r="I361" s="27">
        <v>0.0622</v>
      </c>
      <c r="J361" s="27">
        <v>0.0446</v>
      </c>
      <c r="K361" s="27">
        <v>0.0695</v>
      </c>
    </row>
    <row r="362">
      <c r="A362" s="23">
        <v>36556.0</v>
      </c>
      <c r="B362" s="27">
        <v>-0.0114</v>
      </c>
      <c r="C362" s="27">
        <v>9.0E-4</v>
      </c>
      <c r="D362" s="27">
        <v>-0.0438</v>
      </c>
      <c r="E362" s="27">
        <v>-0.0114</v>
      </c>
      <c r="F362" s="27">
        <v>-0.0302</v>
      </c>
      <c r="G362" s="27">
        <v>6.0E-4</v>
      </c>
      <c r="H362" s="27">
        <v>-0.099</v>
      </c>
      <c r="I362" s="27">
        <v>-0.0529</v>
      </c>
      <c r="J362" s="27">
        <v>-0.0969</v>
      </c>
      <c r="K362" s="27">
        <v>-0.0538</v>
      </c>
    </row>
    <row r="363">
      <c r="A363" s="23">
        <v>36585.0</v>
      </c>
      <c r="B363" s="27">
        <v>0.0139</v>
      </c>
      <c r="C363" s="27">
        <v>0.0611</v>
      </c>
      <c r="D363" s="27">
        <v>0.1067</v>
      </c>
      <c r="E363" s="27">
        <v>0.122</v>
      </c>
      <c r="F363" s="27">
        <v>0.1395</v>
      </c>
      <c r="G363" s="27">
        <v>-3.0E-4</v>
      </c>
      <c r="H363" s="27">
        <v>0.0799</v>
      </c>
      <c r="I363" s="27">
        <v>0.1167</v>
      </c>
      <c r="J363" s="27">
        <v>-0.0046</v>
      </c>
      <c r="K363" s="27">
        <v>-0.024</v>
      </c>
    </row>
    <row r="364">
      <c r="A364" s="23">
        <v>36616.0</v>
      </c>
      <c r="B364" s="27">
        <v>0.0056</v>
      </c>
      <c r="C364" s="27">
        <v>0.0904</v>
      </c>
      <c r="D364" s="27">
        <v>0.0166</v>
      </c>
      <c r="E364" s="27">
        <v>-0.0108</v>
      </c>
      <c r="F364" s="27">
        <v>-0.0582</v>
      </c>
      <c r="G364" s="27">
        <v>0.0107</v>
      </c>
      <c r="H364" s="27">
        <v>0.0351</v>
      </c>
      <c r="I364" s="27">
        <v>0.0036</v>
      </c>
      <c r="J364" s="27">
        <v>0.0643</v>
      </c>
      <c r="K364" s="27">
        <v>0.0995</v>
      </c>
    </row>
    <row r="365">
      <c r="A365" s="23">
        <v>36646.0</v>
      </c>
      <c r="B365" s="27">
        <v>0.0106</v>
      </c>
      <c r="C365" s="27">
        <v>-0.0174</v>
      </c>
      <c r="D365" s="27">
        <v>0.0156</v>
      </c>
      <c r="E365" s="27">
        <v>-0.0391</v>
      </c>
      <c r="F365" s="27">
        <v>-0.0165</v>
      </c>
      <c r="G365" s="27">
        <v>-0.0254</v>
      </c>
      <c r="H365" s="27">
        <v>0.0147</v>
      </c>
      <c r="I365" s="27">
        <v>-0.0265</v>
      </c>
      <c r="J365" s="27">
        <v>-0.0239</v>
      </c>
      <c r="K365" s="27">
        <v>-0.0326</v>
      </c>
    </row>
    <row r="366">
      <c r="A366" s="23">
        <v>36677.0</v>
      </c>
      <c r="B366" s="27">
        <v>-0.0151</v>
      </c>
      <c r="C366" s="27">
        <v>-0.0081</v>
      </c>
      <c r="D366" s="27">
        <v>0.0111</v>
      </c>
      <c r="E366" s="27">
        <v>-0.0443</v>
      </c>
      <c r="F366" s="27">
        <v>0.0292</v>
      </c>
      <c r="G366" s="27">
        <v>-0.0543</v>
      </c>
      <c r="H366" s="27">
        <v>0.0155</v>
      </c>
      <c r="I366" s="27">
        <v>-0.047</v>
      </c>
      <c r="J366" s="27">
        <v>0.0106</v>
      </c>
      <c r="K366" s="27">
        <v>-0.0267</v>
      </c>
    </row>
    <row r="367">
      <c r="A367" s="23">
        <v>36707.0</v>
      </c>
      <c r="B367" s="27">
        <v>0.0879</v>
      </c>
      <c r="C367" s="27">
        <v>0.1141</v>
      </c>
      <c r="D367" s="27">
        <v>0.0067</v>
      </c>
      <c r="E367" s="27">
        <v>-0.0351</v>
      </c>
      <c r="F367" s="27">
        <v>0.0365</v>
      </c>
      <c r="G367" s="27">
        <v>0.0503</v>
      </c>
      <c r="H367" s="27">
        <v>0.02</v>
      </c>
      <c r="I367" s="27">
        <v>-0.0063</v>
      </c>
      <c r="J367" s="27">
        <v>-0.0042</v>
      </c>
      <c r="K367" s="27">
        <v>0.0237</v>
      </c>
    </row>
    <row r="368">
      <c r="A368" s="23">
        <v>36738.0</v>
      </c>
      <c r="B368" s="27">
        <v>-0.0278</v>
      </c>
      <c r="C368" s="27">
        <v>0.0327</v>
      </c>
      <c r="D368" s="27">
        <v>0.0179</v>
      </c>
      <c r="E368" s="27">
        <v>0.0304</v>
      </c>
      <c r="F368" s="27">
        <v>-0.0077</v>
      </c>
      <c r="G368" s="27">
        <v>-0.0835</v>
      </c>
      <c r="H368" s="27">
        <v>-0.0116</v>
      </c>
      <c r="I368" s="27">
        <v>0.0108</v>
      </c>
      <c r="J368" s="27">
        <v>0.0167</v>
      </c>
      <c r="K368" s="27">
        <v>-0.0181</v>
      </c>
    </row>
    <row r="369">
      <c r="A369" s="23">
        <v>36769.0</v>
      </c>
      <c r="B369" s="27">
        <v>0.0124</v>
      </c>
      <c r="C369" s="27">
        <v>0.08</v>
      </c>
      <c r="D369" s="27">
        <v>0.0163</v>
      </c>
      <c r="E369" s="27">
        <v>-0.0066</v>
      </c>
      <c r="F369" s="27">
        <v>0.0273</v>
      </c>
      <c r="G369" s="27">
        <v>0.0363</v>
      </c>
      <c r="H369" s="27">
        <v>0.0439</v>
      </c>
      <c r="I369" s="27">
        <v>0.0216</v>
      </c>
      <c r="J369" s="27">
        <v>0.0429</v>
      </c>
      <c r="K369" s="27">
        <v>0.0517</v>
      </c>
    </row>
    <row r="370">
      <c r="A370" s="23">
        <v>36799.0</v>
      </c>
      <c r="B370" s="27">
        <v>0.0238</v>
      </c>
      <c r="C370" s="27">
        <v>-0.0827</v>
      </c>
      <c r="D370" s="27">
        <v>-0.0573</v>
      </c>
      <c r="E370" s="27">
        <v>-0.0461</v>
      </c>
      <c r="F370" s="27">
        <v>-0.0523</v>
      </c>
      <c r="G370" s="27">
        <v>-0.0369</v>
      </c>
      <c r="H370" s="27">
        <v>-0.0322</v>
      </c>
      <c r="I370" s="27">
        <v>0.0167</v>
      </c>
      <c r="J370" s="27">
        <v>-0.0438</v>
      </c>
      <c r="K370" s="27">
        <v>-0.0546</v>
      </c>
    </row>
    <row r="371">
      <c r="A371" s="23">
        <v>36830.0</v>
      </c>
      <c r="B371" s="27">
        <v>-0.0231</v>
      </c>
      <c r="C371" s="27">
        <v>-0.0741</v>
      </c>
      <c r="D371" s="27">
        <v>0.0156</v>
      </c>
      <c r="E371" s="27">
        <v>0.0477</v>
      </c>
      <c r="F371" s="27">
        <v>0.0645</v>
      </c>
      <c r="G371" s="27">
        <v>-0.048</v>
      </c>
      <c r="H371" s="27">
        <v>0.0316</v>
      </c>
      <c r="I371" s="27">
        <v>-0.0349</v>
      </c>
      <c r="J371" s="27">
        <v>0.0245</v>
      </c>
      <c r="K371" s="27">
        <v>-0.0074</v>
      </c>
    </row>
    <row r="372">
      <c r="A372" s="23">
        <v>36860.0</v>
      </c>
      <c r="B372" s="27">
        <v>0.0091</v>
      </c>
      <c r="C372" s="27">
        <v>-0.0837</v>
      </c>
      <c r="D372" s="27">
        <v>-0.0722</v>
      </c>
      <c r="E372" s="27">
        <v>-0.0984</v>
      </c>
      <c r="F372" s="27">
        <v>-0.0085</v>
      </c>
      <c r="G372" s="27">
        <v>-0.0275</v>
      </c>
      <c r="H372" s="27">
        <v>-0.0352</v>
      </c>
      <c r="I372" s="27">
        <v>-0.0979</v>
      </c>
      <c r="J372" s="27">
        <v>-0.0361</v>
      </c>
      <c r="K372" s="27">
        <v>-0.0792</v>
      </c>
    </row>
    <row r="373">
      <c r="A373" s="23">
        <v>36891.0</v>
      </c>
      <c r="B373" s="27">
        <v>-0.0218</v>
      </c>
      <c r="C373" s="27">
        <v>-0.0012</v>
      </c>
      <c r="D373" s="27">
        <v>-4.0E-4</v>
      </c>
      <c r="E373" s="27">
        <v>0.0051</v>
      </c>
      <c r="F373" s="27">
        <v>-0.0539</v>
      </c>
      <c r="G373" s="27">
        <v>-0.0317</v>
      </c>
      <c r="H373" s="27">
        <v>-0.0266</v>
      </c>
      <c r="I373" s="27">
        <v>0.0045</v>
      </c>
      <c r="J373" s="27">
        <v>0.0143</v>
      </c>
      <c r="K373" s="27">
        <v>-0.0019</v>
      </c>
    </row>
    <row r="374">
      <c r="A374" s="23">
        <v>36922.0</v>
      </c>
      <c r="B374" s="27">
        <v>0.0527</v>
      </c>
      <c r="C374" s="27">
        <v>0.0485</v>
      </c>
      <c r="D374" s="27">
        <v>0.0116</v>
      </c>
      <c r="E374" s="27">
        <v>0.0472</v>
      </c>
      <c r="F374" s="27">
        <v>0.0272</v>
      </c>
      <c r="G374" s="27">
        <v>0.0062</v>
      </c>
      <c r="H374" s="27">
        <v>0.0028</v>
      </c>
      <c r="I374" s="27">
        <v>0.1052</v>
      </c>
      <c r="J374" s="27">
        <v>0.0055</v>
      </c>
      <c r="K374" s="27">
        <v>0.0363</v>
      </c>
    </row>
    <row r="375">
      <c r="A375" s="23">
        <v>36950.0</v>
      </c>
      <c r="B375" s="27">
        <v>-1.0E-4</v>
      </c>
      <c r="C375" s="27">
        <v>-0.1431</v>
      </c>
      <c r="D375" s="27">
        <v>-0.102</v>
      </c>
      <c r="E375" s="27">
        <v>-0.071</v>
      </c>
      <c r="F375" s="27">
        <v>-0.0903</v>
      </c>
      <c r="G375" s="27">
        <v>-0.0367</v>
      </c>
      <c r="H375" s="27">
        <v>-0.0544</v>
      </c>
      <c r="I375" s="27">
        <v>-0.046</v>
      </c>
      <c r="J375" s="27">
        <v>-0.054</v>
      </c>
      <c r="K375" s="27">
        <v>-0.0897</v>
      </c>
    </row>
    <row r="376">
      <c r="A376" s="23">
        <v>36981.0</v>
      </c>
      <c r="B376" s="27">
        <v>-0.0404</v>
      </c>
      <c r="C376" s="27">
        <v>-0.0657</v>
      </c>
      <c r="D376" s="27">
        <v>-0.0321</v>
      </c>
      <c r="E376" s="27">
        <v>-0.0686</v>
      </c>
      <c r="F376" s="27">
        <v>-0.0252</v>
      </c>
      <c r="G376" s="27">
        <v>0.0375</v>
      </c>
      <c r="H376" s="27">
        <v>-0.0538</v>
      </c>
      <c r="I376" s="27">
        <v>-0.0177</v>
      </c>
      <c r="J376" s="27">
        <v>-0.0313</v>
      </c>
      <c r="K376" s="27">
        <v>-0.064</v>
      </c>
    </row>
    <row r="377">
      <c r="A377" s="23">
        <v>37011.0</v>
      </c>
      <c r="B377" s="27">
        <v>0.0684</v>
      </c>
      <c r="C377" s="27">
        <v>0.0453</v>
      </c>
      <c r="D377" s="27">
        <v>0.0868</v>
      </c>
      <c r="E377" s="27">
        <v>0.0659</v>
      </c>
      <c r="F377" s="27">
        <v>0.0509</v>
      </c>
      <c r="G377" s="27">
        <v>0.0528</v>
      </c>
      <c r="H377" s="27">
        <v>0.0673</v>
      </c>
      <c r="I377" s="27">
        <v>0.046</v>
      </c>
      <c r="J377" s="27">
        <v>0.0559</v>
      </c>
      <c r="K377" s="27">
        <v>0.0776</v>
      </c>
    </row>
    <row r="378">
      <c r="A378" s="23">
        <v>37042.0</v>
      </c>
      <c r="B378" s="27">
        <v>0.0133</v>
      </c>
      <c r="C378" s="27">
        <v>0.0247</v>
      </c>
      <c r="D378" s="27">
        <v>-0.0218</v>
      </c>
      <c r="E378" s="27">
        <v>-0.0206</v>
      </c>
      <c r="F378" s="27">
        <v>-0.0442</v>
      </c>
      <c r="G378" s="27">
        <v>-0.0405</v>
      </c>
      <c r="H378" s="27">
        <v>0.0051</v>
      </c>
      <c r="I378" s="27">
        <v>-0.0245</v>
      </c>
      <c r="J378" s="27">
        <v>-0.0263</v>
      </c>
      <c r="K378" s="27">
        <v>0.0056</v>
      </c>
    </row>
    <row r="379">
      <c r="A379" s="23">
        <v>37072.0</v>
      </c>
      <c r="B379" s="27">
        <v>0.0293</v>
      </c>
      <c r="C379" s="27">
        <v>-0.056</v>
      </c>
      <c r="D379" s="27">
        <v>-0.0365</v>
      </c>
      <c r="E379" s="27">
        <v>-0.0048</v>
      </c>
      <c r="F379" s="27">
        <v>-0.041</v>
      </c>
      <c r="G379" s="27">
        <v>-0.0128</v>
      </c>
      <c r="H379" s="27">
        <v>-0.0224</v>
      </c>
      <c r="I379" s="27">
        <v>-0.0697</v>
      </c>
      <c r="J379" s="27">
        <v>-0.0243</v>
      </c>
      <c r="K379" s="27">
        <v>-0.0231</v>
      </c>
    </row>
    <row r="380">
      <c r="A380" s="23">
        <v>37103.0</v>
      </c>
      <c r="B380" s="27">
        <v>-0.05</v>
      </c>
      <c r="C380" s="27">
        <v>0.0025</v>
      </c>
      <c r="D380" s="27">
        <v>-0.0278</v>
      </c>
      <c r="E380" s="27">
        <v>-0.0282</v>
      </c>
      <c r="F380" s="27">
        <v>-0.0118</v>
      </c>
      <c r="G380" s="27">
        <v>-0.0733</v>
      </c>
      <c r="H380" s="27">
        <v>-0.0408</v>
      </c>
      <c r="I380" s="27">
        <v>-0.0363</v>
      </c>
      <c r="J380" s="27">
        <v>-0.0122</v>
      </c>
      <c r="K380" s="27">
        <v>-0.0096</v>
      </c>
    </row>
    <row r="381">
      <c r="A381" s="23">
        <v>37134.0</v>
      </c>
      <c r="B381" s="27">
        <v>-0.0305</v>
      </c>
      <c r="C381" s="27">
        <v>-0.0411</v>
      </c>
      <c r="D381" s="27">
        <v>-0.0697</v>
      </c>
      <c r="E381" s="27">
        <v>-0.1054</v>
      </c>
      <c r="F381" s="27">
        <v>-0.0467</v>
      </c>
      <c r="G381" s="27">
        <v>-0.0709</v>
      </c>
      <c r="H381" s="27">
        <v>-0.0419</v>
      </c>
      <c r="I381" s="27">
        <v>-0.0201</v>
      </c>
      <c r="J381" s="27">
        <v>-0.0268</v>
      </c>
      <c r="K381" s="27">
        <v>-0.0669</v>
      </c>
    </row>
    <row r="382">
      <c r="A382" s="23">
        <v>37164.0</v>
      </c>
      <c r="B382" s="27">
        <v>-0.0681</v>
      </c>
      <c r="C382" s="27">
        <v>-0.0761</v>
      </c>
      <c r="D382" s="27">
        <v>-0.1192</v>
      </c>
      <c r="E382" s="27">
        <v>-0.1646</v>
      </c>
      <c r="F382" s="27">
        <v>-0.14</v>
      </c>
      <c r="G382" s="27">
        <v>-0.0918</v>
      </c>
      <c r="H382" s="27">
        <v>-0.1356</v>
      </c>
      <c r="I382" s="27">
        <v>-0.1161</v>
      </c>
      <c r="J382" s="27">
        <v>-0.078</v>
      </c>
      <c r="K382" s="27">
        <v>-0.0767</v>
      </c>
    </row>
    <row r="383">
      <c r="A383" s="23">
        <v>37195.0</v>
      </c>
      <c r="B383" s="27">
        <v>0.0642</v>
      </c>
      <c r="C383" s="27">
        <v>0.0055</v>
      </c>
      <c r="D383" s="27">
        <v>0.0618</v>
      </c>
      <c r="E383" s="27">
        <v>0.0556</v>
      </c>
      <c r="F383" s="27">
        <v>0.0434</v>
      </c>
      <c r="G383" s="27">
        <v>0.0254</v>
      </c>
      <c r="H383" s="27">
        <v>0.0144</v>
      </c>
      <c r="I383" s="27">
        <v>0.057</v>
      </c>
      <c r="J383" s="27">
        <v>0.0301</v>
      </c>
      <c r="K383" s="27">
        <v>0.0143</v>
      </c>
    </row>
    <row r="384">
      <c r="A384" s="23">
        <v>37225.0</v>
      </c>
      <c r="B384" s="27">
        <v>0.0447</v>
      </c>
      <c r="C384" s="27">
        <v>0.0815</v>
      </c>
      <c r="D384" s="27">
        <v>0.0356</v>
      </c>
      <c r="E384" s="27">
        <v>0.0943</v>
      </c>
      <c r="F384" s="27">
        <v>0.0246</v>
      </c>
      <c r="G384" s="27">
        <v>0.0167</v>
      </c>
      <c r="H384" s="27">
        <v>0.0507</v>
      </c>
      <c r="I384" s="27">
        <v>0.0731</v>
      </c>
      <c r="J384" s="27">
        <v>0.042</v>
      </c>
      <c r="K384" s="27">
        <v>0.0766</v>
      </c>
    </row>
    <row r="385">
      <c r="A385" s="23">
        <v>37256.0</v>
      </c>
      <c r="B385" s="27">
        <v>0.0276</v>
      </c>
      <c r="C385" s="27">
        <v>0.0315</v>
      </c>
      <c r="D385" s="27">
        <v>0.0376</v>
      </c>
      <c r="E385" s="27">
        <v>0.0363</v>
      </c>
      <c r="F385" s="27">
        <v>0.0186</v>
      </c>
      <c r="G385" s="27">
        <v>-0.0073</v>
      </c>
      <c r="H385" s="27">
        <v>0.0311</v>
      </c>
      <c r="I385" s="27">
        <v>0.0041</v>
      </c>
      <c r="J385" s="27">
        <v>0.0031</v>
      </c>
      <c r="K385" s="27">
        <v>0.006</v>
      </c>
    </row>
    <row r="386">
      <c r="A386" s="23">
        <v>37287.0</v>
      </c>
      <c r="B386" s="27">
        <v>0.013</v>
      </c>
      <c r="C386" s="27">
        <v>-0.0112</v>
      </c>
      <c r="D386" s="27">
        <v>-0.0314</v>
      </c>
      <c r="E386" s="27">
        <v>-0.0129</v>
      </c>
      <c r="F386" s="27">
        <v>-0.0024</v>
      </c>
      <c r="G386" s="27">
        <v>-0.0592</v>
      </c>
      <c r="H386" s="27">
        <v>-0.0061</v>
      </c>
      <c r="I386" s="27">
        <v>-0.0439</v>
      </c>
      <c r="J386" s="27">
        <v>-0.0136</v>
      </c>
      <c r="K386" s="27">
        <v>-0.0144</v>
      </c>
    </row>
    <row r="387">
      <c r="A387" s="23">
        <v>37315.0</v>
      </c>
      <c r="B387" s="27">
        <v>-0.0128</v>
      </c>
      <c r="C387" s="27">
        <v>-0.0017</v>
      </c>
      <c r="D387" s="27">
        <v>0.0038</v>
      </c>
      <c r="E387" s="27">
        <v>-0.0179</v>
      </c>
      <c r="F387" s="27">
        <v>-0.007</v>
      </c>
      <c r="G387" s="27">
        <v>0.0419</v>
      </c>
      <c r="H387" s="27">
        <v>-0.002</v>
      </c>
      <c r="I387" s="27">
        <v>0.0094</v>
      </c>
      <c r="J387" s="27">
        <v>-0.0056</v>
      </c>
      <c r="K387" s="27">
        <v>-0.02</v>
      </c>
    </row>
    <row r="388">
      <c r="A388" s="23">
        <v>37346.0</v>
      </c>
      <c r="B388" s="27">
        <v>-1.0E-4</v>
      </c>
      <c r="C388" s="27">
        <v>0.0298</v>
      </c>
      <c r="D388" s="27">
        <v>0.0441</v>
      </c>
      <c r="E388" s="27">
        <v>0.0708</v>
      </c>
      <c r="F388" s="27">
        <v>0.0546</v>
      </c>
      <c r="G388" s="27">
        <v>0.0481</v>
      </c>
      <c r="H388" s="27">
        <v>0.0778</v>
      </c>
      <c r="I388" s="27">
        <v>0.0122</v>
      </c>
      <c r="J388" s="27">
        <v>0.0392</v>
      </c>
      <c r="K388" s="27">
        <v>0.037</v>
      </c>
    </row>
    <row r="389">
      <c r="A389" s="23">
        <v>37376.0</v>
      </c>
      <c r="B389" s="27">
        <v>-0.0185</v>
      </c>
      <c r="C389" s="27">
        <v>-0.0239</v>
      </c>
      <c r="D389" s="27">
        <v>-0.0467</v>
      </c>
      <c r="E389" s="27">
        <v>-0.0607</v>
      </c>
      <c r="F389" s="27">
        <v>-0.0257</v>
      </c>
      <c r="G389" s="27">
        <v>0.0252</v>
      </c>
      <c r="H389" s="27">
        <v>-0.0367</v>
      </c>
      <c r="I389" s="27">
        <v>-0.0052</v>
      </c>
      <c r="J389" s="27">
        <v>-0.0197</v>
      </c>
      <c r="K389" s="27">
        <v>-0.0651</v>
      </c>
    </row>
    <row r="390">
      <c r="A390" s="23">
        <v>37407.0</v>
      </c>
      <c r="B390" s="27">
        <v>0.0078</v>
      </c>
      <c r="C390" s="27">
        <v>-0.0056</v>
      </c>
      <c r="D390" s="27">
        <v>-0.0326</v>
      </c>
      <c r="E390" s="27">
        <v>-0.0457</v>
      </c>
      <c r="F390" s="27">
        <v>-0.0558</v>
      </c>
      <c r="G390" s="27">
        <v>0.0268</v>
      </c>
      <c r="H390" s="27">
        <v>-0.0301</v>
      </c>
      <c r="I390" s="27">
        <v>-0.0311</v>
      </c>
      <c r="J390" s="27">
        <v>-0.0203</v>
      </c>
      <c r="K390" s="27">
        <v>-0.0079</v>
      </c>
    </row>
    <row r="391">
      <c r="A391" s="23">
        <v>37437.0</v>
      </c>
      <c r="B391" s="27">
        <v>-0.0414</v>
      </c>
      <c r="C391" s="27">
        <v>-0.0612</v>
      </c>
      <c r="D391" s="27">
        <v>-0.0812</v>
      </c>
      <c r="E391" s="27">
        <v>-0.0821</v>
      </c>
      <c r="F391" s="27">
        <v>-0.0495</v>
      </c>
      <c r="G391" s="27">
        <v>-0.0845</v>
      </c>
      <c r="H391" s="27">
        <v>-0.0831</v>
      </c>
      <c r="I391" s="27">
        <v>-0.1407</v>
      </c>
      <c r="J391" s="27">
        <v>-0.0806</v>
      </c>
      <c r="K391" s="27">
        <v>-0.0766</v>
      </c>
    </row>
    <row r="392">
      <c r="A392" s="23">
        <v>37468.0</v>
      </c>
      <c r="B392" s="27">
        <v>-0.0459</v>
      </c>
      <c r="C392" s="27">
        <v>-0.0756</v>
      </c>
      <c r="D392" s="27">
        <v>-0.1279</v>
      </c>
      <c r="E392" s="27">
        <v>-0.159</v>
      </c>
      <c r="F392" s="27">
        <v>-0.0946</v>
      </c>
      <c r="G392" s="27">
        <v>-0.0702</v>
      </c>
      <c r="H392" s="27">
        <v>-0.1718</v>
      </c>
      <c r="I392" s="27">
        <v>-0.0991</v>
      </c>
      <c r="J392" s="27">
        <v>-0.0899</v>
      </c>
      <c r="K392" s="27">
        <v>-0.0722</v>
      </c>
    </row>
    <row r="393">
      <c r="A393" s="23">
        <v>37499.0</v>
      </c>
      <c r="B393" s="27">
        <v>0.0115</v>
      </c>
      <c r="C393" s="27">
        <v>-0.0032</v>
      </c>
      <c r="D393" s="27">
        <v>-0.0162</v>
      </c>
      <c r="E393" s="27">
        <v>0.004</v>
      </c>
      <c r="F393" s="27">
        <v>0.0137</v>
      </c>
      <c r="G393" s="27">
        <v>-0.0205</v>
      </c>
      <c r="H393" s="27">
        <v>0.0178</v>
      </c>
      <c r="I393" s="27">
        <v>0.0442</v>
      </c>
      <c r="J393" s="27">
        <v>-7.0E-4</v>
      </c>
      <c r="K393" s="27">
        <v>0.0043</v>
      </c>
    </row>
    <row r="394">
      <c r="A394" s="23">
        <v>37529.0</v>
      </c>
      <c r="B394" s="27">
        <v>-0.0429</v>
      </c>
      <c r="C394" s="27">
        <v>-0.0653</v>
      </c>
      <c r="D394" s="27">
        <v>-0.1598</v>
      </c>
      <c r="E394" s="27">
        <v>-0.2493</v>
      </c>
      <c r="F394" s="27">
        <v>-0.1444</v>
      </c>
      <c r="G394" s="27">
        <v>-0.0184</v>
      </c>
      <c r="H394" s="27">
        <v>-0.1843</v>
      </c>
      <c r="I394" s="27">
        <v>-0.1683</v>
      </c>
      <c r="J394" s="27">
        <v>-0.1182</v>
      </c>
      <c r="K394" s="27">
        <v>-0.1133</v>
      </c>
    </row>
    <row r="395">
      <c r="A395" s="23">
        <v>37560.0</v>
      </c>
      <c r="B395" s="27">
        <v>0.0316</v>
      </c>
      <c r="C395" s="27">
        <v>0.0167</v>
      </c>
      <c r="D395" s="27">
        <v>0.1276</v>
      </c>
      <c r="E395" s="27">
        <v>0.1374</v>
      </c>
      <c r="F395" s="27">
        <v>0.0807</v>
      </c>
      <c r="G395" s="27">
        <v>-0.0637</v>
      </c>
      <c r="H395" s="27">
        <v>0.1281</v>
      </c>
      <c r="I395" s="27">
        <v>0.1455</v>
      </c>
      <c r="J395" s="27">
        <v>0.084</v>
      </c>
      <c r="K395" s="27">
        <v>0.0904</v>
      </c>
    </row>
    <row r="396">
      <c r="A396" s="23">
        <v>37590.0</v>
      </c>
      <c r="B396" s="27">
        <v>0.0146</v>
      </c>
      <c r="C396" s="27">
        <v>0.0591</v>
      </c>
      <c r="D396" s="27">
        <v>0.0376</v>
      </c>
      <c r="E396" s="27">
        <v>0.0519</v>
      </c>
      <c r="F396" s="27">
        <v>0.0884</v>
      </c>
      <c r="G396" s="27">
        <v>0.0406</v>
      </c>
      <c r="H396" s="27">
        <v>0.0542</v>
      </c>
      <c r="I396" s="27">
        <v>0.0963</v>
      </c>
      <c r="J396" s="27">
        <v>0.0357</v>
      </c>
      <c r="K396" s="27">
        <v>0.0596</v>
      </c>
    </row>
    <row r="397">
      <c r="A397" s="23">
        <v>37621.0</v>
      </c>
      <c r="B397" s="27">
        <v>-0.0216</v>
      </c>
      <c r="C397" s="27">
        <v>3.0E-4</v>
      </c>
      <c r="D397" s="27">
        <v>-0.0782</v>
      </c>
      <c r="E397" s="27">
        <v>-0.1248</v>
      </c>
      <c r="F397" s="27">
        <v>-0.068</v>
      </c>
      <c r="G397" s="27">
        <v>-0.0563</v>
      </c>
      <c r="H397" s="27">
        <v>-0.1031</v>
      </c>
      <c r="I397" s="27">
        <v>-0.0958</v>
      </c>
      <c r="J397" s="27">
        <v>-0.0543</v>
      </c>
      <c r="K397" s="27">
        <v>-0.0609</v>
      </c>
    </row>
    <row r="398">
      <c r="A398" s="23">
        <v>37652.0</v>
      </c>
      <c r="B398" s="27">
        <v>-0.0221</v>
      </c>
      <c r="C398" s="27">
        <v>-0.0035</v>
      </c>
      <c r="D398" s="27">
        <v>-0.0551</v>
      </c>
      <c r="E398" s="27">
        <v>-0.0463</v>
      </c>
      <c r="F398" s="27">
        <v>-0.0373</v>
      </c>
      <c r="G398" s="27">
        <v>-0.0302</v>
      </c>
      <c r="H398" s="27">
        <v>-0.0837</v>
      </c>
      <c r="I398" s="27">
        <v>-0.0115</v>
      </c>
      <c r="J398" s="27">
        <v>-0.0896</v>
      </c>
      <c r="K398" s="27">
        <v>-0.0245</v>
      </c>
    </row>
    <row r="399">
      <c r="A399" s="23">
        <v>37680.0</v>
      </c>
      <c r="B399" s="27">
        <v>-0.0477</v>
      </c>
      <c r="C399" s="27">
        <v>0.0066</v>
      </c>
      <c r="D399" s="27">
        <v>-0.0528</v>
      </c>
      <c r="E399" s="27">
        <v>-0.073</v>
      </c>
      <c r="F399" s="27">
        <v>0.027</v>
      </c>
      <c r="G399" s="27">
        <v>-0.0085</v>
      </c>
      <c r="H399" s="27">
        <v>-0.0776</v>
      </c>
      <c r="I399" s="27">
        <v>0.0097</v>
      </c>
      <c r="J399" s="27">
        <v>0.0267</v>
      </c>
      <c r="K399" s="27">
        <v>-0.0158</v>
      </c>
    </row>
    <row r="400">
      <c r="A400" s="23">
        <v>37711.0</v>
      </c>
      <c r="B400" s="27">
        <v>0.0396</v>
      </c>
      <c r="C400" s="27">
        <v>-0.0257</v>
      </c>
      <c r="D400" s="27">
        <v>-0.0489</v>
      </c>
      <c r="E400" s="27">
        <v>-0.0495</v>
      </c>
      <c r="F400" s="27">
        <v>-0.0902</v>
      </c>
      <c r="G400" s="27">
        <v>-0.0413</v>
      </c>
      <c r="H400" s="27">
        <v>-0.041</v>
      </c>
      <c r="I400" s="27">
        <v>-0.0199</v>
      </c>
      <c r="J400" s="27">
        <v>-0.0045</v>
      </c>
      <c r="K400" s="27">
        <v>0.0089</v>
      </c>
    </row>
    <row r="401">
      <c r="A401" s="23">
        <v>37741.0</v>
      </c>
      <c r="B401" s="27">
        <v>0.0426</v>
      </c>
      <c r="C401" s="27">
        <v>0.0372</v>
      </c>
      <c r="D401" s="27">
        <v>0.1306</v>
      </c>
      <c r="E401" s="27">
        <v>0.2067</v>
      </c>
      <c r="F401" s="27">
        <v>0.111</v>
      </c>
      <c r="G401" s="27">
        <v>-0.0021</v>
      </c>
      <c r="H401" s="27">
        <v>0.1021</v>
      </c>
      <c r="I401" s="27">
        <v>0.1156</v>
      </c>
      <c r="J401" s="27">
        <v>0.0919</v>
      </c>
      <c r="K401" s="27">
        <v>0.0832</v>
      </c>
    </row>
    <row r="402">
      <c r="A402" s="23">
        <v>37772.0</v>
      </c>
      <c r="B402" s="27">
        <v>-0.0079</v>
      </c>
      <c r="C402" s="27">
        <v>0.039</v>
      </c>
      <c r="D402" s="27">
        <v>0.0156</v>
      </c>
      <c r="E402" s="27">
        <v>0.0105</v>
      </c>
      <c r="F402" s="27">
        <v>0.0558</v>
      </c>
      <c r="G402" s="27">
        <v>0.0516</v>
      </c>
      <c r="H402" s="27">
        <v>0.0079</v>
      </c>
      <c r="I402" s="27">
        <v>-0.0059</v>
      </c>
      <c r="J402" s="27">
        <v>0.0354</v>
      </c>
      <c r="K402" s="27">
        <v>0.0531</v>
      </c>
    </row>
    <row r="403">
      <c r="A403" s="23">
        <v>37802.0</v>
      </c>
      <c r="B403" s="27">
        <v>0.0092</v>
      </c>
      <c r="C403" s="27">
        <v>0.0154</v>
      </c>
      <c r="D403" s="27">
        <v>0.0394</v>
      </c>
      <c r="E403" s="27">
        <v>0.0763</v>
      </c>
      <c r="F403" s="27">
        <v>0.0044</v>
      </c>
      <c r="G403" s="27">
        <v>0.078</v>
      </c>
      <c r="H403" s="27">
        <v>0.032</v>
      </c>
      <c r="I403" s="27">
        <v>0.0571</v>
      </c>
      <c r="J403" s="27">
        <v>0.0014</v>
      </c>
      <c r="K403" s="27">
        <v>0.012</v>
      </c>
    </row>
    <row r="404">
      <c r="A404" s="23">
        <v>37833.0</v>
      </c>
      <c r="B404" s="27">
        <v>0.0315</v>
      </c>
      <c r="C404" s="27">
        <v>0.0397</v>
      </c>
      <c r="D404" s="27">
        <v>0.0383</v>
      </c>
      <c r="E404" s="27">
        <v>0.0807</v>
      </c>
      <c r="F404" s="27">
        <v>0.0176</v>
      </c>
      <c r="G404" s="27">
        <v>0.0447</v>
      </c>
      <c r="H404" s="27">
        <v>0.0644</v>
      </c>
      <c r="I404" s="27">
        <v>0.0385</v>
      </c>
      <c r="J404" s="27">
        <v>0.033</v>
      </c>
      <c r="K404" s="27">
        <v>0.0182</v>
      </c>
    </row>
    <row r="405">
      <c r="A405" s="23">
        <v>37864.0</v>
      </c>
      <c r="B405" s="27">
        <v>0.0252</v>
      </c>
      <c r="C405" s="27">
        <v>0.0362</v>
      </c>
      <c r="D405" s="27">
        <v>0.0327</v>
      </c>
      <c r="E405" s="27">
        <v>0.0081</v>
      </c>
      <c r="F405" s="27">
        <v>-0.008</v>
      </c>
      <c r="G405" s="27">
        <v>0.0699</v>
      </c>
      <c r="H405" s="27">
        <v>0.0463</v>
      </c>
      <c r="I405" s="27">
        <v>0.0096</v>
      </c>
      <c r="J405" s="27">
        <v>0.0093</v>
      </c>
      <c r="K405" s="27">
        <v>0.0183</v>
      </c>
    </row>
    <row r="406">
      <c r="A406" s="23">
        <v>37894.0</v>
      </c>
      <c r="B406" s="27">
        <v>-0.0069</v>
      </c>
      <c r="C406" s="27">
        <v>-0.0105</v>
      </c>
      <c r="D406" s="27">
        <v>-0.0532</v>
      </c>
      <c r="E406" s="27">
        <v>-0.0641</v>
      </c>
      <c r="F406" s="27">
        <v>-0.0211</v>
      </c>
      <c r="G406" s="27">
        <v>0.0146</v>
      </c>
      <c r="H406" s="27">
        <v>-0.0697</v>
      </c>
      <c r="I406" s="27">
        <v>-0.0609</v>
      </c>
      <c r="J406" s="27">
        <v>-0.0143</v>
      </c>
      <c r="K406" s="27">
        <v>-0.012</v>
      </c>
    </row>
    <row r="407">
      <c r="A407" s="23">
        <v>37925.0</v>
      </c>
      <c r="B407" s="27">
        <v>0.0346</v>
      </c>
      <c r="C407" s="27">
        <v>0.0424</v>
      </c>
      <c r="D407" s="27">
        <v>0.0702</v>
      </c>
      <c r="E407" s="27">
        <v>0.121</v>
      </c>
      <c r="F407" s="27">
        <v>0.0508</v>
      </c>
      <c r="G407" s="27">
        <v>0.0291</v>
      </c>
      <c r="H407" s="27">
        <v>0.0626</v>
      </c>
      <c r="I407" s="27">
        <v>0.0702</v>
      </c>
      <c r="J407" s="27">
        <v>0.0456</v>
      </c>
      <c r="K407" s="27">
        <v>0.0566</v>
      </c>
    </row>
    <row r="408">
      <c r="A408" s="23">
        <v>37955.0</v>
      </c>
      <c r="B408" s="27">
        <v>-0.0235</v>
      </c>
      <c r="C408" s="27">
        <v>0.0154</v>
      </c>
      <c r="D408" s="27">
        <v>0.0199</v>
      </c>
      <c r="E408" s="27">
        <v>0.0214</v>
      </c>
      <c r="F408" s="27">
        <v>0.0475</v>
      </c>
      <c r="G408" s="27">
        <v>-0.0345</v>
      </c>
      <c r="H408" s="27">
        <v>0.0038</v>
      </c>
      <c r="I408" s="27">
        <v>0.0182</v>
      </c>
      <c r="J408" s="27">
        <v>0.016</v>
      </c>
      <c r="K408" s="27">
        <v>0.0092</v>
      </c>
    </row>
    <row r="409">
      <c r="A409" s="23">
        <v>37986.0</v>
      </c>
      <c r="B409" s="27">
        <v>0.0417</v>
      </c>
      <c r="C409" s="27">
        <v>0.048</v>
      </c>
      <c r="D409" s="27">
        <v>0.0363</v>
      </c>
      <c r="E409" s="27">
        <v>0.0586</v>
      </c>
      <c r="F409" s="27">
        <v>-0.0052</v>
      </c>
      <c r="G409" s="27">
        <v>0.0464</v>
      </c>
      <c r="H409" s="27">
        <v>0.0376</v>
      </c>
      <c r="I409" s="27">
        <v>0.0713</v>
      </c>
      <c r="J409" s="27">
        <v>0.0327</v>
      </c>
      <c r="K409" s="27">
        <v>0.0514</v>
      </c>
    </row>
    <row r="410">
      <c r="A410" s="23">
        <v>38017.0</v>
      </c>
      <c r="B410" s="27">
        <v>-0.0114</v>
      </c>
      <c r="C410" s="27">
        <v>0.0403</v>
      </c>
      <c r="D410" s="27">
        <v>0.023</v>
      </c>
      <c r="E410" s="27">
        <v>0.0264</v>
      </c>
      <c r="F410" s="27">
        <v>0.0361</v>
      </c>
      <c r="G410" s="27">
        <v>0.0056</v>
      </c>
      <c r="H410" s="27">
        <v>0.0111</v>
      </c>
      <c r="I410" s="27">
        <v>0.0259</v>
      </c>
      <c r="J410" s="27">
        <v>-0.0195</v>
      </c>
      <c r="K410" s="27">
        <v>0.0178</v>
      </c>
    </row>
    <row r="411">
      <c r="A411" s="23">
        <v>38046.0</v>
      </c>
      <c r="B411" s="27">
        <v>0.0319</v>
      </c>
      <c r="C411" s="27">
        <v>0.0304</v>
      </c>
      <c r="D411" s="27">
        <v>0.0253</v>
      </c>
      <c r="E411" s="27">
        <v>-0.0085</v>
      </c>
      <c r="F411" s="27">
        <v>0.0108</v>
      </c>
      <c r="G411" s="27">
        <v>0.0292</v>
      </c>
      <c r="H411" s="27">
        <v>0.0156</v>
      </c>
      <c r="I411" s="27">
        <v>0.0394</v>
      </c>
      <c r="J411" s="27">
        <v>0.0257</v>
      </c>
      <c r="K411" s="27">
        <v>0.0116</v>
      </c>
    </row>
    <row r="412">
      <c r="A412" s="23">
        <v>38077.0</v>
      </c>
      <c r="B412" s="27">
        <v>0.0248</v>
      </c>
      <c r="C412" s="27">
        <v>-0.0253</v>
      </c>
      <c r="D412" s="27">
        <v>-0.0249</v>
      </c>
      <c r="E412" s="27">
        <v>-0.0367</v>
      </c>
      <c r="F412" s="27">
        <v>-0.0236</v>
      </c>
      <c r="G412" s="27">
        <v>0.0804</v>
      </c>
      <c r="H412" s="27">
        <v>-0.0394</v>
      </c>
      <c r="I412" s="27">
        <v>-0.0313</v>
      </c>
      <c r="J412" s="27">
        <v>-0.0139</v>
      </c>
      <c r="K412" s="27">
        <v>-0.0163</v>
      </c>
    </row>
    <row r="413">
      <c r="A413" s="23">
        <v>38107.0</v>
      </c>
      <c r="B413" s="27">
        <v>-0.0056</v>
      </c>
      <c r="C413" s="27">
        <v>-0.0408</v>
      </c>
      <c r="D413" s="27">
        <v>0.0132</v>
      </c>
      <c r="E413" s="27">
        <v>0.0298</v>
      </c>
      <c r="F413" s="27">
        <v>0.0395</v>
      </c>
      <c r="G413" s="27">
        <v>0.0033</v>
      </c>
      <c r="H413" s="27">
        <v>0.0203</v>
      </c>
      <c r="I413" s="27">
        <v>0.0139</v>
      </c>
      <c r="J413" s="27">
        <v>0.0291</v>
      </c>
      <c r="K413" s="27">
        <v>-0.0157</v>
      </c>
    </row>
    <row r="414">
      <c r="A414" s="23">
        <v>38138.0</v>
      </c>
      <c r="B414" s="27">
        <v>0.0181</v>
      </c>
      <c r="C414" s="27">
        <v>0.0186</v>
      </c>
      <c r="D414" s="27">
        <v>0.0096</v>
      </c>
      <c r="E414" s="27">
        <v>-0.0148</v>
      </c>
      <c r="F414" s="27">
        <v>-0.0103</v>
      </c>
      <c r="G414" s="27">
        <v>-0.0336</v>
      </c>
      <c r="H414" s="27">
        <v>9.0E-4</v>
      </c>
      <c r="I414" s="27">
        <v>-0.014</v>
      </c>
      <c r="J414" s="27">
        <v>-0.0117</v>
      </c>
      <c r="K414" s="27">
        <v>0.0128</v>
      </c>
    </row>
    <row r="415">
      <c r="A415" s="23">
        <v>38168.0</v>
      </c>
      <c r="B415" s="27">
        <v>0.0228</v>
      </c>
      <c r="C415" s="27">
        <v>0.0241</v>
      </c>
      <c r="D415" s="27">
        <v>0.0219</v>
      </c>
      <c r="E415" s="27">
        <v>0.0329</v>
      </c>
      <c r="F415" s="27">
        <v>0.0379</v>
      </c>
      <c r="G415" s="27">
        <v>0.0404</v>
      </c>
      <c r="H415" s="27">
        <v>0.0223</v>
      </c>
      <c r="I415" s="27">
        <v>0.0164</v>
      </c>
      <c r="J415" s="27">
        <v>0.0112</v>
      </c>
      <c r="K415" s="27">
        <v>0.0184</v>
      </c>
    </row>
    <row r="416">
      <c r="A416" s="23">
        <v>38199.0</v>
      </c>
      <c r="B416" s="27">
        <v>-0.0027</v>
      </c>
      <c r="C416" s="27">
        <v>-0.008</v>
      </c>
      <c r="D416" s="27">
        <v>-0.0208</v>
      </c>
      <c r="E416" s="27">
        <v>-0.0391</v>
      </c>
      <c r="F416" s="27">
        <v>-0.0141</v>
      </c>
      <c r="G416" s="27">
        <v>-0.0391</v>
      </c>
      <c r="H416" s="27">
        <v>-0.0364</v>
      </c>
      <c r="I416" s="27">
        <v>-0.0131</v>
      </c>
      <c r="J416" s="27">
        <v>-0.0126</v>
      </c>
      <c r="K416" s="27">
        <v>-0.0344</v>
      </c>
    </row>
    <row r="417">
      <c r="A417" s="23">
        <v>38230.0</v>
      </c>
      <c r="B417" s="27">
        <v>0.0098</v>
      </c>
      <c r="C417" s="27">
        <v>-0.0084</v>
      </c>
      <c r="D417" s="27">
        <v>-0.011</v>
      </c>
      <c r="E417" s="27">
        <v>-0.0279</v>
      </c>
      <c r="F417" s="27">
        <v>-0.019</v>
      </c>
      <c r="G417" s="27">
        <v>-0.0082</v>
      </c>
      <c r="H417" s="27">
        <v>-0.0126</v>
      </c>
      <c r="I417" s="27">
        <v>-0.0079</v>
      </c>
      <c r="J417" s="27">
        <v>0.0166</v>
      </c>
      <c r="K417" s="27">
        <v>0.0046</v>
      </c>
    </row>
    <row r="418">
      <c r="A418" s="23">
        <v>38260.0</v>
      </c>
      <c r="B418" s="27">
        <v>0.0384</v>
      </c>
      <c r="C418" s="27">
        <v>0.0331</v>
      </c>
      <c r="D418" s="27">
        <v>0.0117</v>
      </c>
      <c r="E418" s="27">
        <v>0.0302</v>
      </c>
      <c r="F418" s="27">
        <v>0.0342</v>
      </c>
      <c r="G418" s="27">
        <v>-0.0191</v>
      </c>
      <c r="H418" s="27">
        <v>-4.0E-4</v>
      </c>
      <c r="I418" s="27">
        <v>0.0171</v>
      </c>
      <c r="J418" s="27">
        <v>0.0261</v>
      </c>
      <c r="K418" s="27">
        <v>0.0105</v>
      </c>
    </row>
    <row r="419">
      <c r="A419" s="23">
        <v>38291.0</v>
      </c>
      <c r="B419" s="27">
        <v>0.028</v>
      </c>
      <c r="C419" s="27">
        <v>0.0244</v>
      </c>
      <c r="D419" s="27">
        <v>0.017</v>
      </c>
      <c r="E419" s="27">
        <v>0.016</v>
      </c>
      <c r="F419" s="27">
        <v>0.0331</v>
      </c>
      <c r="G419" s="27">
        <v>-0.0113</v>
      </c>
      <c r="H419" s="27">
        <v>0.0185</v>
      </c>
      <c r="I419" s="27">
        <v>0.0599</v>
      </c>
      <c r="J419" s="27">
        <v>0.0116</v>
      </c>
      <c r="K419" s="27">
        <v>0.0149</v>
      </c>
    </row>
    <row r="420">
      <c r="A420" s="23">
        <v>38321.0</v>
      </c>
      <c r="B420" s="27">
        <v>0.0435</v>
      </c>
      <c r="C420" s="27">
        <v>0.0145</v>
      </c>
      <c r="D420" s="27">
        <v>0.0139</v>
      </c>
      <c r="E420" s="27">
        <v>0.0415</v>
      </c>
      <c r="F420" s="27">
        <v>0.0335</v>
      </c>
      <c r="G420" s="27">
        <v>0.0148</v>
      </c>
      <c r="H420" s="27">
        <v>0.0205</v>
      </c>
      <c r="I420" s="27">
        <v>0.0353</v>
      </c>
      <c r="J420" s="27">
        <v>0.0206</v>
      </c>
      <c r="K420" s="27">
        <v>0.0406</v>
      </c>
    </row>
    <row r="421">
      <c r="A421" s="23">
        <v>38352.0</v>
      </c>
      <c r="B421" s="27">
        <v>0.0318</v>
      </c>
      <c r="C421" s="27">
        <v>0.0262</v>
      </c>
      <c r="D421" s="27">
        <v>0.018</v>
      </c>
      <c r="E421" s="27">
        <v>0.0304</v>
      </c>
      <c r="F421" s="27">
        <v>0.0544</v>
      </c>
      <c r="G421" s="27">
        <v>0.048</v>
      </c>
      <c r="H421" s="27">
        <v>0.0231</v>
      </c>
      <c r="I421" s="27">
        <v>0.0433</v>
      </c>
      <c r="J421" s="27">
        <v>0.028</v>
      </c>
      <c r="K421" s="27">
        <v>0.0346</v>
      </c>
    </row>
    <row r="422">
      <c r="A422" s="23">
        <v>38383.0</v>
      </c>
      <c r="B422" s="27">
        <v>0.0189</v>
      </c>
      <c r="C422" s="27">
        <v>-0.0057</v>
      </c>
      <c r="D422" s="27">
        <v>0.0254</v>
      </c>
      <c r="E422" s="27">
        <v>0.002</v>
      </c>
      <c r="F422" s="27">
        <v>0.0186</v>
      </c>
      <c r="G422" s="27">
        <v>-0.0138</v>
      </c>
      <c r="H422" s="27">
        <v>0.0382</v>
      </c>
      <c r="I422" s="27">
        <v>0.0166</v>
      </c>
      <c r="J422" s="27">
        <v>0.0106</v>
      </c>
      <c r="K422" s="27">
        <v>-0.025</v>
      </c>
    </row>
    <row r="423">
      <c r="A423" s="23">
        <v>38411.0</v>
      </c>
      <c r="B423" s="27">
        <v>0.0286</v>
      </c>
      <c r="C423" s="27">
        <v>0.0542</v>
      </c>
      <c r="D423" s="27">
        <v>0.0306</v>
      </c>
      <c r="E423" s="27">
        <v>0.0219</v>
      </c>
      <c r="F423" s="27">
        <v>0.0132</v>
      </c>
      <c r="G423" s="27">
        <v>0.0288</v>
      </c>
      <c r="H423" s="27">
        <v>0.0503</v>
      </c>
      <c r="I423" s="27">
        <v>0.0174</v>
      </c>
      <c r="J423" s="27">
        <v>0.027</v>
      </c>
      <c r="K423" s="27">
        <v>0.0202</v>
      </c>
    </row>
    <row r="424">
      <c r="A424" s="23">
        <v>38442.0</v>
      </c>
      <c r="B424" s="27">
        <v>-0.0156</v>
      </c>
      <c r="C424" s="27">
        <v>-0.0021</v>
      </c>
      <c r="D424" s="27">
        <v>0.0078</v>
      </c>
      <c r="E424" s="27">
        <v>-0.0018</v>
      </c>
      <c r="F424" s="27">
        <v>0.0185</v>
      </c>
      <c r="G424" s="27">
        <v>0.0049</v>
      </c>
      <c r="H424" s="27">
        <v>-0.0175</v>
      </c>
      <c r="I424" s="27">
        <v>-0.0132</v>
      </c>
      <c r="J424" s="27">
        <v>-0.0078</v>
      </c>
      <c r="K424" s="27">
        <v>-0.0164</v>
      </c>
    </row>
    <row r="425">
      <c r="A425" s="23">
        <v>38472.0</v>
      </c>
      <c r="B425" s="27">
        <v>-0.0253</v>
      </c>
      <c r="C425" s="27">
        <v>-0.0191</v>
      </c>
      <c r="D425" s="27">
        <v>-0.0373</v>
      </c>
      <c r="E425" s="27">
        <v>-0.0396</v>
      </c>
      <c r="F425" s="27">
        <v>-0.0367</v>
      </c>
      <c r="G425" s="27">
        <v>-0.0444</v>
      </c>
      <c r="H425" s="27">
        <v>-0.0436</v>
      </c>
      <c r="I425" s="27">
        <v>-0.0253</v>
      </c>
      <c r="J425" s="27">
        <v>-0.021</v>
      </c>
      <c r="K425" s="27">
        <v>-0.0184</v>
      </c>
    </row>
    <row r="426">
      <c r="A426" s="23">
        <v>38503.0</v>
      </c>
      <c r="B426" s="27">
        <v>0.0288</v>
      </c>
      <c r="C426" s="27">
        <v>0.0212</v>
      </c>
      <c r="D426" s="27">
        <v>0.067</v>
      </c>
      <c r="E426" s="27">
        <v>0.0657</v>
      </c>
      <c r="F426" s="27">
        <v>0.0324</v>
      </c>
      <c r="G426" s="27">
        <v>0.0179</v>
      </c>
      <c r="H426" s="27">
        <v>0.0511</v>
      </c>
      <c r="I426" s="27">
        <v>0.0498</v>
      </c>
      <c r="J426" s="27">
        <v>0.038</v>
      </c>
      <c r="K426" s="27">
        <v>0.0321</v>
      </c>
    </row>
    <row r="427">
      <c r="A427" s="23">
        <v>38533.0</v>
      </c>
      <c r="B427" s="27">
        <v>0.0497</v>
      </c>
      <c r="C427" s="27">
        <v>0.0358</v>
      </c>
      <c r="D427" s="27">
        <v>0.0307</v>
      </c>
      <c r="E427" s="27">
        <v>0.0293</v>
      </c>
      <c r="F427" s="27">
        <v>0.0272</v>
      </c>
      <c r="G427" s="27">
        <v>0.0272</v>
      </c>
      <c r="H427" s="27">
        <v>0.0673</v>
      </c>
      <c r="I427" s="27">
        <v>0.0378</v>
      </c>
      <c r="J427" s="27">
        <v>0.033</v>
      </c>
      <c r="K427" s="27">
        <v>0.002</v>
      </c>
    </row>
    <row r="428">
      <c r="A428" s="23">
        <v>38564.0</v>
      </c>
      <c r="B428" s="27">
        <v>0.0265</v>
      </c>
      <c r="C428" s="27">
        <v>0.0558</v>
      </c>
      <c r="D428" s="27">
        <v>0.0539</v>
      </c>
      <c r="E428" s="27">
        <v>0.0662</v>
      </c>
      <c r="F428" s="27">
        <v>0.0388</v>
      </c>
      <c r="G428" s="27">
        <v>0.0217</v>
      </c>
      <c r="H428" s="27">
        <v>0.0172</v>
      </c>
      <c r="I428" s="27">
        <v>0.0424</v>
      </c>
      <c r="J428" s="27">
        <v>0.0315</v>
      </c>
      <c r="K428" s="27">
        <v>0.0372</v>
      </c>
    </row>
    <row r="429">
      <c r="A429" s="23">
        <v>38595.0</v>
      </c>
      <c r="B429" s="27">
        <v>0.0198</v>
      </c>
      <c r="C429" s="27">
        <v>0.0263</v>
      </c>
      <c r="D429" s="27">
        <v>-0.0096</v>
      </c>
      <c r="E429" s="27">
        <v>-0.0092</v>
      </c>
      <c r="F429" s="27">
        <v>-0.0069</v>
      </c>
      <c r="G429" s="27">
        <v>0.0604</v>
      </c>
      <c r="H429" s="27">
        <v>-0.0168</v>
      </c>
      <c r="I429" s="27">
        <v>-0.0124</v>
      </c>
      <c r="J429" s="27">
        <v>0.0081</v>
      </c>
      <c r="K429" s="27">
        <v>-0.0099</v>
      </c>
    </row>
    <row r="430">
      <c r="A430" s="23">
        <v>38625.0</v>
      </c>
      <c r="B430" s="27">
        <v>0.0547</v>
      </c>
      <c r="C430" s="27">
        <v>0.0354</v>
      </c>
      <c r="D430" s="27">
        <v>0.0458</v>
      </c>
      <c r="E430" s="27">
        <v>0.0431</v>
      </c>
      <c r="F430" s="27">
        <v>0.0395</v>
      </c>
      <c r="G430" s="27">
        <v>0.1256</v>
      </c>
      <c r="H430" s="27">
        <v>0.0329</v>
      </c>
      <c r="I430" s="27">
        <v>0.0829</v>
      </c>
      <c r="J430" s="27">
        <v>0.0346</v>
      </c>
      <c r="K430" s="27">
        <v>0.0082</v>
      </c>
    </row>
    <row r="431">
      <c r="A431" s="23">
        <v>38656.0</v>
      </c>
      <c r="B431" s="27">
        <v>-0.0415</v>
      </c>
      <c r="C431" s="27">
        <v>-0.057</v>
      </c>
      <c r="D431" s="27">
        <v>-0.0366</v>
      </c>
      <c r="E431" s="27">
        <v>-0.0245</v>
      </c>
      <c r="F431" s="27">
        <v>-0.0617</v>
      </c>
      <c r="G431" s="27">
        <v>0.0147</v>
      </c>
      <c r="H431" s="27">
        <v>-0.0147</v>
      </c>
      <c r="I431" s="27">
        <v>-0.0297</v>
      </c>
      <c r="J431" s="27">
        <v>-0.0311</v>
      </c>
      <c r="K431" s="27">
        <v>-0.0167</v>
      </c>
    </row>
    <row r="432">
      <c r="A432" s="23">
        <v>38686.0</v>
      </c>
      <c r="B432" s="27">
        <v>0.0454</v>
      </c>
      <c r="C432" s="27">
        <v>0.044</v>
      </c>
      <c r="D432" s="27">
        <v>0.0328</v>
      </c>
      <c r="E432" s="27">
        <v>0.0517</v>
      </c>
      <c r="F432" s="27">
        <v>0.0396</v>
      </c>
      <c r="G432" s="27">
        <v>0.0718</v>
      </c>
      <c r="H432" s="27">
        <v>0.0685</v>
      </c>
      <c r="I432" s="27">
        <v>0.0101</v>
      </c>
      <c r="J432" s="27">
        <v>0.0275</v>
      </c>
      <c r="K432" s="27">
        <v>0.0396</v>
      </c>
    </row>
    <row r="433">
      <c r="A433" s="23">
        <v>38717.0</v>
      </c>
      <c r="B433" s="27">
        <v>0.0318</v>
      </c>
      <c r="C433" s="27">
        <v>0.0438</v>
      </c>
      <c r="D433" s="27">
        <v>0.0339</v>
      </c>
      <c r="E433" s="27">
        <v>0.0406</v>
      </c>
      <c r="F433" s="27">
        <v>0.0452</v>
      </c>
      <c r="G433" s="27">
        <v>0.071</v>
      </c>
      <c r="H433" s="27">
        <v>0.0495</v>
      </c>
      <c r="I433" s="27">
        <v>0.016</v>
      </c>
      <c r="J433" s="27">
        <v>0.037</v>
      </c>
      <c r="K433" s="27">
        <v>2.0E-4</v>
      </c>
    </row>
    <row r="434">
      <c r="A434" s="23">
        <v>38748.0</v>
      </c>
      <c r="B434" s="27">
        <v>0.0388</v>
      </c>
      <c r="C434" s="27">
        <v>0.0646</v>
      </c>
      <c r="D434" s="27">
        <v>0.0502</v>
      </c>
      <c r="E434" s="27">
        <v>0.0534</v>
      </c>
      <c r="F434" s="27">
        <v>0.022</v>
      </c>
      <c r="G434" s="27">
        <v>0.0418</v>
      </c>
      <c r="H434" s="27">
        <v>0.0194</v>
      </c>
      <c r="I434" s="27">
        <v>0.035</v>
      </c>
      <c r="J434" s="27">
        <v>0.0235</v>
      </c>
      <c r="K434" s="27">
        <v>0.027</v>
      </c>
    </row>
    <row r="435">
      <c r="A435" s="23">
        <v>38776.0</v>
      </c>
      <c r="B435" s="27">
        <v>0.0025</v>
      </c>
      <c r="C435" s="27">
        <v>-0.0229</v>
      </c>
      <c r="D435" s="27">
        <v>0.0073</v>
      </c>
      <c r="E435" s="27">
        <v>0.0237</v>
      </c>
      <c r="F435" s="27">
        <v>0.0277</v>
      </c>
      <c r="G435" s="27">
        <v>-0.019</v>
      </c>
      <c r="H435" s="27">
        <v>0.0389</v>
      </c>
      <c r="I435" s="27">
        <v>0.0568</v>
      </c>
      <c r="J435" s="27">
        <v>0.0082</v>
      </c>
      <c r="K435" s="27">
        <v>4.0E-4</v>
      </c>
    </row>
    <row r="436">
      <c r="A436" s="23">
        <v>38807.0</v>
      </c>
      <c r="B436" s="27">
        <v>0.0457</v>
      </c>
      <c r="C436" s="27">
        <v>0.0407</v>
      </c>
      <c r="D436" s="27">
        <v>0.0433</v>
      </c>
      <c r="E436" s="27">
        <v>0.0286</v>
      </c>
      <c r="F436" s="27">
        <v>0.009</v>
      </c>
      <c r="G436" s="27">
        <v>0.0448</v>
      </c>
      <c r="H436" s="27">
        <v>0.0274</v>
      </c>
      <c r="I436" s="27">
        <v>0.0048</v>
      </c>
      <c r="J436" s="27">
        <v>0.0386</v>
      </c>
      <c r="K436" s="27">
        <v>0.0124</v>
      </c>
    </row>
    <row r="437">
      <c r="A437" s="23">
        <v>38837.0</v>
      </c>
      <c r="B437" s="27">
        <v>0.026</v>
      </c>
      <c r="C437" s="27">
        <v>0.0073</v>
      </c>
      <c r="D437" s="27">
        <v>-0.0066</v>
      </c>
      <c r="E437" s="27">
        <v>0.0079</v>
      </c>
      <c r="F437" s="27">
        <v>0.0023</v>
      </c>
      <c r="G437" s="27">
        <v>-0.0039</v>
      </c>
      <c r="H437" s="27">
        <v>-0.004</v>
      </c>
      <c r="I437" s="27">
        <v>0.0043</v>
      </c>
      <c r="J437" s="27">
        <v>0.0109</v>
      </c>
      <c r="K437" s="27">
        <v>0.0128</v>
      </c>
    </row>
    <row r="438">
      <c r="A438" s="23">
        <v>38868.0</v>
      </c>
      <c r="B438" s="27">
        <v>-0.0496</v>
      </c>
      <c r="C438" s="27">
        <v>-0.0438</v>
      </c>
      <c r="D438" s="27">
        <v>-0.0377</v>
      </c>
      <c r="E438" s="27">
        <v>-0.059</v>
      </c>
      <c r="F438" s="27">
        <v>-0.023</v>
      </c>
      <c r="G438" s="27">
        <v>-0.0793</v>
      </c>
      <c r="H438" s="27">
        <v>-0.0606</v>
      </c>
      <c r="I438" s="27">
        <v>-0.0437</v>
      </c>
      <c r="J438" s="27">
        <v>-0.0474</v>
      </c>
      <c r="K438" s="27">
        <v>-0.0302</v>
      </c>
    </row>
    <row r="439">
      <c r="A439" s="23">
        <v>38898.0</v>
      </c>
      <c r="B439" s="27">
        <v>0.0208</v>
      </c>
      <c r="C439" s="27">
        <v>-0.0062</v>
      </c>
      <c r="D439" s="27">
        <v>0.0148</v>
      </c>
      <c r="E439" s="27">
        <v>-0.0055</v>
      </c>
      <c r="F439" s="27">
        <v>0.0071</v>
      </c>
      <c r="G439" s="27">
        <v>0.0084</v>
      </c>
      <c r="H439" s="27">
        <v>0.0033</v>
      </c>
      <c r="I439" s="27">
        <v>0.018</v>
      </c>
      <c r="J439" s="27">
        <v>0.0219</v>
      </c>
      <c r="K439" s="27">
        <v>7.0E-4</v>
      </c>
    </row>
    <row r="440">
      <c r="A440" s="23">
        <v>38929.0</v>
      </c>
      <c r="B440" s="27">
        <v>-0.0187</v>
      </c>
      <c r="C440" s="27">
        <v>0.0192</v>
      </c>
      <c r="D440" s="27">
        <v>0.0083</v>
      </c>
      <c r="E440" s="27">
        <v>-0.0015</v>
      </c>
      <c r="F440" s="27">
        <v>0.0065</v>
      </c>
      <c r="G440" s="27">
        <v>-0.0045</v>
      </c>
      <c r="H440" s="27">
        <v>0.0268</v>
      </c>
      <c r="I440" s="27">
        <v>0.0329</v>
      </c>
      <c r="J440" s="27">
        <v>0.0133</v>
      </c>
      <c r="K440" s="27">
        <v>0.003</v>
      </c>
    </row>
    <row r="441">
      <c r="A441" s="23">
        <v>38960.0</v>
      </c>
      <c r="B441" s="27">
        <v>0.0321</v>
      </c>
      <c r="C441" s="27">
        <v>0.0212</v>
      </c>
      <c r="D441" s="27">
        <v>0.0298</v>
      </c>
      <c r="E441" s="27">
        <v>0.0333</v>
      </c>
      <c r="F441" s="27">
        <v>0.0382</v>
      </c>
      <c r="G441" s="27">
        <v>0.0403</v>
      </c>
      <c r="H441" s="27">
        <v>0.0447</v>
      </c>
      <c r="I441" s="27">
        <v>0.0302</v>
      </c>
      <c r="J441" s="27">
        <v>0.0053</v>
      </c>
      <c r="K441" s="27">
        <v>0.0234</v>
      </c>
    </row>
    <row r="442">
      <c r="A442" s="23">
        <v>38990.0</v>
      </c>
      <c r="B442" s="27">
        <v>0.0084</v>
      </c>
      <c r="C442" s="27">
        <v>-0.0251</v>
      </c>
      <c r="D442" s="27">
        <v>0.0195</v>
      </c>
      <c r="E442" s="27">
        <v>0.0257</v>
      </c>
      <c r="F442" s="27">
        <v>0.009</v>
      </c>
      <c r="G442" s="27">
        <v>-0.0095</v>
      </c>
      <c r="H442" s="27">
        <v>0.0421</v>
      </c>
      <c r="I442" s="27">
        <v>0.0644</v>
      </c>
      <c r="J442" s="27">
        <v>0.0132</v>
      </c>
      <c r="K442" s="27">
        <v>0.0251</v>
      </c>
    </row>
    <row r="443">
      <c r="A443" s="23">
        <v>39021.0</v>
      </c>
      <c r="B443" s="27">
        <v>0.0436</v>
      </c>
      <c r="C443" s="27">
        <v>0.0523</v>
      </c>
      <c r="D443" s="27">
        <v>0.0192</v>
      </c>
      <c r="E443" s="27">
        <v>0.0422</v>
      </c>
      <c r="F443" s="27">
        <v>0.032</v>
      </c>
      <c r="G443" s="27">
        <v>0.0096</v>
      </c>
      <c r="H443" s="27">
        <v>-0.0033</v>
      </c>
      <c r="I443" s="27">
        <v>0.0658</v>
      </c>
      <c r="J443" s="27">
        <v>0.0283</v>
      </c>
      <c r="K443" s="27">
        <v>0.0339</v>
      </c>
    </row>
    <row r="444">
      <c r="A444" s="23">
        <v>39051.0</v>
      </c>
      <c r="B444" s="27">
        <v>0.019</v>
      </c>
      <c r="C444" s="27">
        <v>0.0482</v>
      </c>
      <c r="D444" s="27">
        <v>6.0E-4</v>
      </c>
      <c r="E444" s="27">
        <v>0.0071</v>
      </c>
      <c r="F444" s="27">
        <v>0.016</v>
      </c>
      <c r="G444" s="27">
        <v>-0.0058</v>
      </c>
      <c r="H444" s="27">
        <v>-0.0109</v>
      </c>
      <c r="I444" s="27">
        <v>0.008</v>
      </c>
      <c r="J444" s="27">
        <v>-0.0068</v>
      </c>
      <c r="K444" s="27">
        <v>0.0191</v>
      </c>
    </row>
    <row r="445">
      <c r="A445" s="23">
        <v>39082.0</v>
      </c>
      <c r="B445" s="27">
        <v>0.0345</v>
      </c>
      <c r="C445" s="27">
        <v>0.0119</v>
      </c>
      <c r="D445" s="27">
        <v>0.0408</v>
      </c>
      <c r="E445" s="27">
        <v>0.0468</v>
      </c>
      <c r="F445" s="27">
        <v>0.0257</v>
      </c>
      <c r="G445" s="27">
        <v>0.0559</v>
      </c>
      <c r="H445" s="27">
        <v>0.044</v>
      </c>
      <c r="I445" s="27">
        <v>0.0218</v>
      </c>
      <c r="J445" s="27">
        <v>0.0306</v>
      </c>
      <c r="K445" s="27">
        <v>0.0117</v>
      </c>
    </row>
    <row r="446">
      <c r="A446" s="23">
        <v>39113.0</v>
      </c>
      <c r="B446" s="27">
        <v>0.0198</v>
      </c>
      <c r="C446" s="27">
        <v>0.0114</v>
      </c>
      <c r="D446" s="27">
        <v>0.0117</v>
      </c>
      <c r="E446" s="27">
        <v>0.029</v>
      </c>
      <c r="F446" s="27">
        <v>0.0142</v>
      </c>
      <c r="G446" s="27">
        <v>0.0237</v>
      </c>
      <c r="H446" s="27">
        <v>0.0175</v>
      </c>
      <c r="I446" s="27">
        <v>0.0345</v>
      </c>
      <c r="J446" s="27">
        <v>-0.0017</v>
      </c>
      <c r="K446" s="27">
        <v>0.0178</v>
      </c>
    </row>
    <row r="447">
      <c r="A447" s="23">
        <v>39141.0</v>
      </c>
      <c r="B447" s="27">
        <v>0.0165</v>
      </c>
      <c r="C447" s="27">
        <v>3.0E-4</v>
      </c>
      <c r="D447" s="27">
        <v>-0.0158</v>
      </c>
      <c r="E447" s="27">
        <v>-0.0073</v>
      </c>
      <c r="F447" s="27">
        <v>-0.0269</v>
      </c>
      <c r="G447" s="27">
        <v>0.019</v>
      </c>
      <c r="H447" s="27">
        <v>-0.015</v>
      </c>
      <c r="I447" s="27">
        <v>-0.0217</v>
      </c>
      <c r="J447" s="27">
        <v>-0.0026</v>
      </c>
      <c r="K447" s="27">
        <v>-0.019</v>
      </c>
    </row>
    <row r="448">
      <c r="A448" s="23">
        <v>39172.0</v>
      </c>
      <c r="B448" s="27">
        <v>0.028</v>
      </c>
      <c r="C448" s="27">
        <v>0.0108</v>
      </c>
      <c r="D448" s="27">
        <v>0.0229</v>
      </c>
      <c r="E448" s="27">
        <v>0.0358</v>
      </c>
      <c r="F448" s="27">
        <v>0.0127</v>
      </c>
      <c r="G448" s="27">
        <v>-0.0162</v>
      </c>
      <c r="H448" s="27">
        <v>0.0637</v>
      </c>
      <c r="I448" s="27">
        <v>0.0223</v>
      </c>
      <c r="J448" s="27">
        <v>0.0323</v>
      </c>
      <c r="K448" s="27">
        <v>0.0104</v>
      </c>
    </row>
    <row r="449">
      <c r="A449" s="23">
        <v>39202.0</v>
      </c>
      <c r="B449" s="27">
        <v>0.0286</v>
      </c>
      <c r="C449" s="27">
        <v>0.0159</v>
      </c>
      <c r="D449" s="27">
        <v>0.0548</v>
      </c>
      <c r="E449" s="27">
        <v>0.0676</v>
      </c>
      <c r="F449" s="27">
        <v>0.0499</v>
      </c>
      <c r="G449" s="27">
        <v>-0.0076</v>
      </c>
      <c r="H449" s="27">
        <v>0.0651</v>
      </c>
      <c r="I449" s="27">
        <v>-0.0124</v>
      </c>
      <c r="J449" s="27">
        <v>0.0242</v>
      </c>
      <c r="K449" s="27">
        <v>0.0426</v>
      </c>
    </row>
    <row r="450">
      <c r="A450" s="23">
        <v>39233.0</v>
      </c>
      <c r="B450" s="27">
        <v>0.0204</v>
      </c>
      <c r="C450" s="27">
        <v>0.0499</v>
      </c>
      <c r="D450" s="27">
        <v>0.0358</v>
      </c>
      <c r="E450" s="27">
        <v>0.0565</v>
      </c>
      <c r="F450" s="27">
        <v>0.001</v>
      </c>
      <c r="G450" s="27">
        <v>0.036</v>
      </c>
      <c r="H450" s="27">
        <v>0.0088</v>
      </c>
      <c r="I450" s="27">
        <v>0.0716</v>
      </c>
      <c r="J450" s="27">
        <v>0.0282</v>
      </c>
      <c r="K450" s="27">
        <v>0.0343</v>
      </c>
    </row>
    <row r="451">
      <c r="A451" s="23">
        <v>39263.0</v>
      </c>
      <c r="B451" s="27">
        <v>7.0E-4</v>
      </c>
      <c r="C451" s="27">
        <v>-0.0067</v>
      </c>
      <c r="D451" s="27">
        <v>-0.0089</v>
      </c>
      <c r="E451" s="27">
        <v>0.0151</v>
      </c>
      <c r="F451" s="27">
        <v>-0.0224</v>
      </c>
      <c r="G451" s="27">
        <v>0.0108</v>
      </c>
      <c r="H451" s="27">
        <v>-0.0061</v>
      </c>
      <c r="I451" s="27">
        <v>-0.028</v>
      </c>
      <c r="J451" s="27">
        <v>-0.0013</v>
      </c>
      <c r="K451" s="27">
        <v>-0.0171</v>
      </c>
    </row>
    <row r="452">
      <c r="A452" s="23">
        <v>39294.0</v>
      </c>
      <c r="B452" s="27">
        <v>-0.0233</v>
      </c>
      <c r="C452" s="27">
        <v>0.0012</v>
      </c>
      <c r="D452" s="27">
        <v>-0.0482</v>
      </c>
      <c r="E452" s="27">
        <v>-0.0493</v>
      </c>
      <c r="F452" s="27">
        <v>-0.0417</v>
      </c>
      <c r="G452" s="27">
        <v>-0.0374</v>
      </c>
      <c r="H452" s="27">
        <v>-0.014</v>
      </c>
      <c r="I452" s="27">
        <v>0.0048</v>
      </c>
      <c r="J452" s="27">
        <v>-0.0374</v>
      </c>
      <c r="K452" s="27">
        <v>-0.0312</v>
      </c>
    </row>
    <row r="453">
      <c r="A453" s="23">
        <v>39325.0</v>
      </c>
      <c r="B453" s="27">
        <v>0.0333</v>
      </c>
      <c r="C453" s="27">
        <v>-0.0092</v>
      </c>
      <c r="D453" s="27">
        <v>-0.0145</v>
      </c>
      <c r="E453" s="27">
        <v>0.0058</v>
      </c>
      <c r="F453" s="27">
        <v>-3.0E-4</v>
      </c>
      <c r="G453" s="27">
        <v>-0.055</v>
      </c>
      <c r="H453" s="27">
        <v>-0.0209</v>
      </c>
      <c r="I453" s="27">
        <v>-0.0162</v>
      </c>
      <c r="J453" s="27">
        <v>-0.001</v>
      </c>
      <c r="K453" s="27">
        <v>0.0146</v>
      </c>
    </row>
    <row r="454">
      <c r="A454" s="23">
        <v>39355.0</v>
      </c>
      <c r="B454" s="27">
        <v>0.0557</v>
      </c>
      <c r="C454" s="27">
        <v>0.0312</v>
      </c>
      <c r="D454" s="27">
        <v>0.008</v>
      </c>
      <c r="E454" s="27">
        <v>0.0298</v>
      </c>
      <c r="F454" s="27">
        <v>-0.0055</v>
      </c>
      <c r="G454" s="27">
        <v>0.0155</v>
      </c>
      <c r="H454" s="27">
        <v>0.0357</v>
      </c>
      <c r="I454" s="27">
        <v>0.0092</v>
      </c>
      <c r="J454" s="27">
        <v>0.0258</v>
      </c>
      <c r="K454" s="27">
        <v>0.0375</v>
      </c>
    </row>
    <row r="455">
      <c r="A455" s="23">
        <v>39386.0</v>
      </c>
      <c r="B455" s="27">
        <v>0.0268</v>
      </c>
      <c r="C455" s="27">
        <v>0.0453</v>
      </c>
      <c r="D455" s="27">
        <v>0.0206</v>
      </c>
      <c r="E455" s="27">
        <v>0.0287</v>
      </c>
      <c r="F455" s="27">
        <v>0.0191</v>
      </c>
      <c r="G455" s="27">
        <v>-0.0015</v>
      </c>
      <c r="H455" s="27">
        <v>0.0018</v>
      </c>
      <c r="I455" s="27">
        <v>0.0968</v>
      </c>
      <c r="J455" s="27">
        <v>0.0398</v>
      </c>
      <c r="K455" s="27">
        <v>0.0165</v>
      </c>
    </row>
    <row r="456">
      <c r="A456" s="23">
        <v>39416.0</v>
      </c>
      <c r="B456" s="27">
        <v>-0.0313</v>
      </c>
      <c r="C456" s="27">
        <v>-0.0646</v>
      </c>
      <c r="D456" s="27">
        <v>-0.0304</v>
      </c>
      <c r="E456" s="27">
        <v>-0.0266</v>
      </c>
      <c r="F456" s="27">
        <v>-0.0301</v>
      </c>
      <c r="G456" s="27">
        <v>-0.0554</v>
      </c>
      <c r="H456" s="27">
        <v>-0.0514</v>
      </c>
      <c r="I456" s="27">
        <v>-0.0113</v>
      </c>
      <c r="J456" s="27">
        <v>-0.044</v>
      </c>
      <c r="K456" s="27">
        <v>-0.0429</v>
      </c>
    </row>
    <row r="457">
      <c r="A457" s="23">
        <v>39447.0</v>
      </c>
      <c r="B457" s="27">
        <v>-0.0288</v>
      </c>
      <c r="C457" s="27">
        <v>0.0141</v>
      </c>
      <c r="D457" s="27">
        <v>-0.0102</v>
      </c>
      <c r="E457" s="27">
        <v>0.0208</v>
      </c>
      <c r="F457" s="27">
        <v>-0.0107</v>
      </c>
      <c r="G457" s="27">
        <v>-0.0327</v>
      </c>
      <c r="H457" s="27">
        <v>0.0055</v>
      </c>
      <c r="I457" s="27">
        <v>-0.029</v>
      </c>
      <c r="J457" s="27">
        <v>0.0051</v>
      </c>
      <c r="K457" s="27">
        <v>-0.0062</v>
      </c>
    </row>
    <row r="458">
      <c r="A458" s="23">
        <v>39478.0</v>
      </c>
      <c r="B458" s="27">
        <v>-0.1068</v>
      </c>
      <c r="C458" s="27">
        <v>-0.0437</v>
      </c>
      <c r="D458" s="27">
        <v>-0.1317</v>
      </c>
      <c r="E458" s="27">
        <v>-0.1491</v>
      </c>
      <c r="F458" s="27">
        <v>-0.1085</v>
      </c>
      <c r="G458" s="27">
        <v>-0.0917</v>
      </c>
      <c r="H458" s="27">
        <v>-0.1294</v>
      </c>
      <c r="I458" s="27">
        <v>-0.131</v>
      </c>
      <c r="J458" s="27">
        <v>-0.0881</v>
      </c>
      <c r="K458" s="27">
        <v>-0.061</v>
      </c>
    </row>
    <row r="459">
      <c r="A459" s="23">
        <v>39507.0</v>
      </c>
      <c r="B459" s="27">
        <v>-0.0176</v>
      </c>
      <c r="C459" s="27">
        <v>0.0313</v>
      </c>
      <c r="D459" s="27">
        <v>-0.0086</v>
      </c>
      <c r="E459" s="27">
        <v>-0.0119</v>
      </c>
      <c r="F459" s="27">
        <v>-0.0267</v>
      </c>
      <c r="G459" s="27">
        <v>-0.0141</v>
      </c>
      <c r="H459" s="27">
        <v>-0.0018</v>
      </c>
      <c r="I459" s="27">
        <v>-0.0061</v>
      </c>
      <c r="J459" s="27">
        <v>0.0035</v>
      </c>
      <c r="K459" s="27">
        <v>-0.0317</v>
      </c>
    </row>
    <row r="460">
      <c r="A460" s="23">
        <v>39538.0</v>
      </c>
      <c r="B460" s="27">
        <v>-0.0325</v>
      </c>
      <c r="C460" s="27">
        <v>-0.0103</v>
      </c>
      <c r="D460" s="27">
        <v>-0.0177</v>
      </c>
      <c r="E460" s="27">
        <v>-0.0315</v>
      </c>
      <c r="F460" s="27">
        <v>-0.0612</v>
      </c>
      <c r="G460" s="27">
        <v>-0.0821</v>
      </c>
      <c r="H460" s="27">
        <v>-0.0082</v>
      </c>
      <c r="I460" s="27">
        <v>0.008</v>
      </c>
      <c r="J460" s="27">
        <v>-0.0207</v>
      </c>
      <c r="K460" s="27">
        <v>-0.0042</v>
      </c>
    </row>
    <row r="461">
      <c r="A461" s="23">
        <v>39568.0</v>
      </c>
      <c r="B461" s="27">
        <v>0.0505</v>
      </c>
      <c r="C461" s="27">
        <v>0.0508</v>
      </c>
      <c r="D461" s="27">
        <v>0.0629</v>
      </c>
      <c r="E461" s="27">
        <v>0.0623</v>
      </c>
      <c r="F461" s="27">
        <v>0.0799</v>
      </c>
      <c r="G461" s="27">
        <v>0.1263</v>
      </c>
      <c r="H461" s="27">
        <v>0.0601</v>
      </c>
      <c r="I461" s="27">
        <v>0.0495</v>
      </c>
      <c r="J461" s="27">
        <v>0.0685</v>
      </c>
      <c r="K461" s="27">
        <v>0.0492</v>
      </c>
    </row>
    <row r="462">
      <c r="A462" s="23">
        <v>39599.0</v>
      </c>
      <c r="B462" s="27">
        <v>0.011</v>
      </c>
      <c r="C462" s="27">
        <v>0.0614</v>
      </c>
      <c r="D462" s="27">
        <v>0.023</v>
      </c>
      <c r="E462" s="27">
        <v>0.0176</v>
      </c>
      <c r="F462" s="27">
        <v>0.0013</v>
      </c>
      <c r="G462" s="27">
        <v>0.0355</v>
      </c>
      <c r="H462" s="27">
        <v>0.0064</v>
      </c>
      <c r="I462" s="27">
        <v>-0.0077</v>
      </c>
      <c r="J462" s="27">
        <v>-0.0038</v>
      </c>
      <c r="K462" s="27">
        <v>0.0153</v>
      </c>
    </row>
    <row r="463">
      <c r="A463" s="23">
        <v>39629.0</v>
      </c>
      <c r="B463" s="27">
        <v>-0.0683</v>
      </c>
      <c r="C463" s="27">
        <v>-0.0161</v>
      </c>
      <c r="D463" s="27">
        <v>-0.1114</v>
      </c>
      <c r="E463" s="27">
        <v>-0.0921</v>
      </c>
      <c r="F463" s="27">
        <v>-0.1196</v>
      </c>
      <c r="G463" s="27">
        <v>-0.0642</v>
      </c>
      <c r="H463" s="27">
        <v>-0.1404</v>
      </c>
      <c r="I463" s="27">
        <v>-0.1165</v>
      </c>
      <c r="J463" s="27">
        <v>-0.0692</v>
      </c>
      <c r="K463" s="27">
        <v>-0.082</v>
      </c>
    </row>
    <row r="464">
      <c r="A464" s="23">
        <v>39660.0</v>
      </c>
      <c r="B464" s="27">
        <v>-0.0513</v>
      </c>
      <c r="C464" s="27">
        <v>-0.0598</v>
      </c>
      <c r="D464" s="27">
        <v>-0.0102</v>
      </c>
      <c r="E464" s="27">
        <v>-8.0E-4</v>
      </c>
      <c r="F464" s="27">
        <v>-0.0359</v>
      </c>
      <c r="G464" s="27">
        <v>-0.0151</v>
      </c>
      <c r="H464" s="27">
        <v>-0.0305</v>
      </c>
      <c r="I464" s="27">
        <v>-2.0E-4</v>
      </c>
      <c r="J464" s="27">
        <v>-0.0365</v>
      </c>
      <c r="K464" s="27">
        <v>-0.0119</v>
      </c>
    </row>
    <row r="465">
      <c r="A465" s="23">
        <v>39691.0</v>
      </c>
      <c r="B465" s="27">
        <v>0.045</v>
      </c>
      <c r="C465" s="27">
        <v>0.013</v>
      </c>
      <c r="D465" s="27">
        <v>0.0228</v>
      </c>
      <c r="E465" s="27">
        <v>-0.005</v>
      </c>
      <c r="F465" s="27">
        <v>0.0139</v>
      </c>
      <c r="G465" s="27">
        <v>-0.0359</v>
      </c>
      <c r="H465" s="27">
        <v>0.0732</v>
      </c>
      <c r="I465" s="27">
        <v>-0.0146</v>
      </c>
      <c r="J465" s="27">
        <v>0.051</v>
      </c>
      <c r="K465" s="27">
        <v>0.0131</v>
      </c>
    </row>
    <row r="466">
      <c r="A466" s="23">
        <v>39721.0</v>
      </c>
      <c r="B466" s="27">
        <v>-0.0988</v>
      </c>
      <c r="C466" s="27">
        <v>-0.1396</v>
      </c>
      <c r="D466" s="27">
        <v>-0.1018</v>
      </c>
      <c r="E466" s="27">
        <v>-0.1038</v>
      </c>
      <c r="F466" s="27">
        <v>-0.1071</v>
      </c>
      <c r="G466" s="27">
        <v>-0.1309</v>
      </c>
      <c r="H466" s="27">
        <v>-0.1495</v>
      </c>
      <c r="I466" s="27">
        <v>-0.0567</v>
      </c>
      <c r="J466" s="27">
        <v>-0.1287</v>
      </c>
      <c r="K466" s="27">
        <v>-0.0922</v>
      </c>
    </row>
    <row r="467">
      <c r="A467" s="23">
        <v>39752.0</v>
      </c>
      <c r="B467" s="27">
        <v>-0.1096</v>
      </c>
      <c r="C467" s="27">
        <v>-0.1651</v>
      </c>
      <c r="D467" s="27">
        <v>-0.1406</v>
      </c>
      <c r="E467" s="27">
        <v>-0.1467</v>
      </c>
      <c r="F467" s="27">
        <v>-0.1538</v>
      </c>
      <c r="G467" s="27">
        <v>-0.2105</v>
      </c>
      <c r="H467" s="27">
        <v>-0.1705</v>
      </c>
      <c r="I467" s="27">
        <v>-0.1727</v>
      </c>
      <c r="J467" s="27">
        <v>-0.106</v>
      </c>
      <c r="K467" s="27">
        <v>-0.1715</v>
      </c>
    </row>
    <row r="468">
      <c r="A468" s="23">
        <v>39782.0</v>
      </c>
      <c r="B468" s="27">
        <v>-0.0636</v>
      </c>
      <c r="C468" s="27">
        <v>-0.0374</v>
      </c>
      <c r="D468" s="27">
        <v>-0.0567</v>
      </c>
      <c r="E468" s="27">
        <v>-0.0901</v>
      </c>
      <c r="F468" s="27">
        <v>-0.0576</v>
      </c>
      <c r="G468" s="27">
        <v>-0.0436</v>
      </c>
      <c r="H468" s="27">
        <v>-0.0588</v>
      </c>
      <c r="I468" s="27">
        <v>-0.0175</v>
      </c>
      <c r="J468" s="27">
        <v>-0.0148</v>
      </c>
      <c r="K468" s="27">
        <v>-0.0747</v>
      </c>
    </row>
    <row r="469">
      <c r="A469" s="23">
        <v>39813.0</v>
      </c>
      <c r="B469" s="27">
        <v>-0.0074</v>
      </c>
      <c r="C469" s="27">
        <v>-0.0338</v>
      </c>
      <c r="D469" s="27">
        <v>-0.0093</v>
      </c>
      <c r="E469" s="27">
        <v>0.0297</v>
      </c>
      <c r="F469" s="27">
        <v>-0.0251</v>
      </c>
      <c r="G469" s="27">
        <v>0.0292</v>
      </c>
      <c r="H469" s="27">
        <v>-0.0028</v>
      </c>
      <c r="I469" s="27">
        <v>0.0325</v>
      </c>
      <c r="J469" s="27">
        <v>0.0366</v>
      </c>
      <c r="K469" s="27">
        <v>0.0121</v>
      </c>
    </row>
    <row r="470">
      <c r="A470" s="23">
        <v>39844.0</v>
      </c>
      <c r="B470" s="27">
        <v>-0.0482</v>
      </c>
      <c r="C470" s="27">
        <v>-0.0314</v>
      </c>
      <c r="D470" s="27">
        <v>-0.0701</v>
      </c>
      <c r="E470" s="27">
        <v>-0.0977</v>
      </c>
      <c r="F470" s="27">
        <v>-0.0663</v>
      </c>
      <c r="G470" s="27">
        <v>-0.0766</v>
      </c>
      <c r="H470" s="27">
        <v>-0.0054</v>
      </c>
      <c r="I470" s="27">
        <v>-0.0791</v>
      </c>
      <c r="J470" s="27">
        <v>-0.0648</v>
      </c>
      <c r="K470" s="27">
        <v>-0.0819</v>
      </c>
    </row>
    <row r="471">
      <c r="A471" s="23">
        <v>39872.0</v>
      </c>
      <c r="B471" s="27">
        <v>-0.0419</v>
      </c>
      <c r="C471" s="27">
        <v>-0.0647</v>
      </c>
      <c r="D471" s="27">
        <v>-0.0869</v>
      </c>
      <c r="E471" s="27">
        <v>-0.1176</v>
      </c>
      <c r="F471" s="27">
        <v>-0.1297</v>
      </c>
      <c r="G471" s="27">
        <v>-0.0454</v>
      </c>
      <c r="H471" s="27">
        <v>-0.1168</v>
      </c>
      <c r="I471" s="27">
        <v>-0.0985</v>
      </c>
      <c r="J471" s="27">
        <v>-0.0713</v>
      </c>
      <c r="K471" s="27">
        <v>-0.1035</v>
      </c>
    </row>
    <row r="472">
      <c r="A472" s="23">
        <v>39903.0</v>
      </c>
      <c r="B472" s="27">
        <v>0.083</v>
      </c>
      <c r="C472" s="27">
        <v>0.0842</v>
      </c>
      <c r="D472" s="27">
        <v>0.0359</v>
      </c>
      <c r="E472" s="27">
        <v>0.058</v>
      </c>
      <c r="F472" s="27">
        <v>0.0233</v>
      </c>
      <c r="G472" s="27">
        <v>0.0313</v>
      </c>
      <c r="H472" s="27">
        <v>-0.0041</v>
      </c>
      <c r="I472" s="27">
        <v>0.0276</v>
      </c>
      <c r="J472" s="27">
        <v>0.0314</v>
      </c>
      <c r="K472" s="27">
        <v>0.085</v>
      </c>
    </row>
    <row r="473">
      <c r="A473" s="23">
        <v>39933.0</v>
      </c>
      <c r="B473" s="27">
        <v>0.0521</v>
      </c>
      <c r="C473" s="27">
        <v>0.0754</v>
      </c>
      <c r="D473" s="27">
        <v>0.1334</v>
      </c>
      <c r="E473" s="27">
        <v>0.1693</v>
      </c>
      <c r="F473" s="27">
        <v>0.1924</v>
      </c>
      <c r="G473" s="27">
        <v>0.092</v>
      </c>
      <c r="H473" s="27">
        <v>0.1277</v>
      </c>
      <c r="I473" s="27">
        <v>0.1665</v>
      </c>
      <c r="J473" s="27">
        <v>0.0892</v>
      </c>
      <c r="K473" s="27">
        <v>0.0955</v>
      </c>
    </row>
    <row r="474">
      <c r="A474" s="23">
        <v>39964.0</v>
      </c>
      <c r="B474" s="27">
        <v>0.009</v>
      </c>
      <c r="C474" s="27">
        <v>0.1178</v>
      </c>
      <c r="D474" s="27">
        <v>0.0496</v>
      </c>
      <c r="E474" s="27">
        <v>0.0262</v>
      </c>
      <c r="F474" s="27">
        <v>0.0575</v>
      </c>
      <c r="G474" s="27">
        <v>0.0702</v>
      </c>
      <c r="H474" s="27">
        <v>0.0539</v>
      </c>
      <c r="I474" s="27">
        <v>0.0557</v>
      </c>
      <c r="J474" s="27">
        <v>0.0462</v>
      </c>
      <c r="K474" s="27">
        <v>0.0542</v>
      </c>
    </row>
    <row r="475">
      <c r="A475" s="23">
        <v>39994.0</v>
      </c>
      <c r="B475" s="27">
        <v>0.0391</v>
      </c>
      <c r="C475" s="27">
        <v>0.002</v>
      </c>
      <c r="D475" s="27">
        <v>-0.0336</v>
      </c>
      <c r="E475" s="27">
        <v>-0.0255</v>
      </c>
      <c r="F475" s="27">
        <v>-0.0318</v>
      </c>
      <c r="G475" s="27">
        <v>0.0286</v>
      </c>
      <c r="H475" s="27">
        <v>-0.0038</v>
      </c>
      <c r="I475" s="27">
        <v>0.0499</v>
      </c>
      <c r="J475" s="27">
        <v>-0.0333</v>
      </c>
      <c r="K475" s="27">
        <v>0.0017</v>
      </c>
    </row>
    <row r="476">
      <c r="A476" s="23">
        <v>40025.0</v>
      </c>
      <c r="B476" s="27">
        <v>0.072</v>
      </c>
      <c r="C476" s="27">
        <v>0.0423</v>
      </c>
      <c r="D476" s="27">
        <v>0.0934</v>
      </c>
      <c r="E476" s="27">
        <v>0.1059</v>
      </c>
      <c r="F476" s="27">
        <v>0.0719</v>
      </c>
      <c r="G476" s="27">
        <v>0.0288</v>
      </c>
      <c r="H476" s="27">
        <v>0.1316</v>
      </c>
      <c r="I476" s="27">
        <v>0.1283</v>
      </c>
      <c r="J476" s="27">
        <v>0.0854</v>
      </c>
      <c r="K476" s="27">
        <v>0.0749</v>
      </c>
    </row>
    <row r="477">
      <c r="A477" s="23">
        <v>40056.0</v>
      </c>
      <c r="B477" s="27">
        <v>0.0667</v>
      </c>
      <c r="C477" s="27">
        <v>0.001</v>
      </c>
      <c r="D477" s="27">
        <v>0.066</v>
      </c>
      <c r="E477" s="27">
        <v>0.0291</v>
      </c>
      <c r="F477" s="27">
        <v>0.0802</v>
      </c>
      <c r="G477" s="27">
        <v>0.0128</v>
      </c>
      <c r="H477" s="27">
        <v>0.0466</v>
      </c>
      <c r="I477" s="27">
        <v>0.0487</v>
      </c>
      <c r="J477" s="27">
        <v>0.0734</v>
      </c>
      <c r="K477" s="27">
        <v>0.0341</v>
      </c>
    </row>
    <row r="478">
      <c r="A478" s="23">
        <v>40086.0</v>
      </c>
      <c r="B478" s="27">
        <v>0.0664</v>
      </c>
      <c r="C478" s="27">
        <v>0.0478</v>
      </c>
      <c r="D478" s="27">
        <v>0.0418</v>
      </c>
      <c r="E478" s="27">
        <v>0.0391</v>
      </c>
      <c r="F478" s="27">
        <v>0.0522</v>
      </c>
      <c r="G478" s="27">
        <v>-0.051</v>
      </c>
      <c r="H478" s="27">
        <v>0.063</v>
      </c>
      <c r="I478" s="27">
        <v>0.0321</v>
      </c>
      <c r="J478" s="27">
        <v>0.0474</v>
      </c>
      <c r="K478" s="27">
        <v>0.0383</v>
      </c>
    </row>
    <row r="479">
      <c r="A479" s="23">
        <v>40117.0</v>
      </c>
      <c r="B479" s="27">
        <v>-0.0226</v>
      </c>
      <c r="C479" s="27">
        <v>-0.0483</v>
      </c>
      <c r="D479" s="27">
        <v>-0.0489</v>
      </c>
      <c r="E479" s="27">
        <v>-0.0487</v>
      </c>
      <c r="F479" s="27">
        <v>-0.0582</v>
      </c>
      <c r="G479" s="27">
        <v>-0.0144</v>
      </c>
      <c r="H479" s="27">
        <v>-0.0288</v>
      </c>
      <c r="I479" s="27">
        <v>-0.0174</v>
      </c>
      <c r="J479" s="27">
        <v>-0.0172</v>
      </c>
      <c r="K479" s="27">
        <v>-0.0197</v>
      </c>
    </row>
    <row r="480">
      <c r="A480" s="23">
        <v>40147.0</v>
      </c>
      <c r="B480" s="27">
        <v>0.0178</v>
      </c>
      <c r="C480" s="27">
        <v>0.051</v>
      </c>
      <c r="D480" s="27">
        <v>0.0208</v>
      </c>
      <c r="E480" s="27">
        <v>0.0333</v>
      </c>
      <c r="F480" s="27">
        <v>-0.0046</v>
      </c>
      <c r="G480" s="27">
        <v>-0.0581</v>
      </c>
      <c r="H480" s="27">
        <v>0.0027</v>
      </c>
      <c r="I480" s="27">
        <v>0.0255</v>
      </c>
      <c r="J480" s="27">
        <v>0.0335</v>
      </c>
      <c r="K480" s="27">
        <v>0.0587</v>
      </c>
    </row>
    <row r="481">
      <c r="A481" s="23">
        <v>40178.0</v>
      </c>
      <c r="B481" s="27">
        <v>0.0351</v>
      </c>
      <c r="C481" s="27">
        <v>0.0252</v>
      </c>
      <c r="D481" s="27">
        <v>0.0712</v>
      </c>
      <c r="E481" s="27">
        <v>0.0591</v>
      </c>
      <c r="F481" s="27">
        <v>0.0577</v>
      </c>
      <c r="G481" s="27">
        <v>0.0891</v>
      </c>
      <c r="H481" s="27">
        <v>0.0855</v>
      </c>
      <c r="I481" s="27">
        <v>0.0241</v>
      </c>
      <c r="J481" s="27">
        <v>0.043</v>
      </c>
      <c r="K481" s="27">
        <v>0.0201</v>
      </c>
    </row>
    <row r="482">
      <c r="A482" s="23">
        <v>40209.0</v>
      </c>
      <c r="B482" s="27">
        <v>-0.059</v>
      </c>
      <c r="C482" s="27">
        <v>-0.059</v>
      </c>
      <c r="D482" s="27">
        <v>-0.0441</v>
      </c>
      <c r="E482" s="27">
        <v>-0.0575</v>
      </c>
      <c r="F482" s="27">
        <v>-0.0551</v>
      </c>
      <c r="G482" s="27">
        <v>-0.0077</v>
      </c>
      <c r="H482" s="27">
        <v>-0.0044</v>
      </c>
      <c r="I482" s="27">
        <v>-0.0889</v>
      </c>
      <c r="J482" s="27">
        <v>-0.0407</v>
      </c>
      <c r="K482" s="27">
        <v>-0.0354</v>
      </c>
    </row>
    <row r="483">
      <c r="A483" s="23">
        <v>40237.0</v>
      </c>
      <c r="B483" s="27">
        <v>0.0261</v>
      </c>
      <c r="C483" s="27">
        <v>0.049</v>
      </c>
      <c r="D483" s="27">
        <v>-0.0049</v>
      </c>
      <c r="E483" s="27">
        <v>-0.0042</v>
      </c>
      <c r="F483" s="27">
        <v>-0.0384</v>
      </c>
      <c r="G483" s="27">
        <v>-0.0087</v>
      </c>
      <c r="H483" s="27">
        <v>-0.0281</v>
      </c>
      <c r="I483" s="27">
        <v>-0.0557</v>
      </c>
      <c r="J483" s="27">
        <v>0.0372</v>
      </c>
      <c r="K483" s="27">
        <v>0.0302</v>
      </c>
    </row>
    <row r="484">
      <c r="A484" s="23">
        <v>40268.0</v>
      </c>
      <c r="B484" s="27">
        <v>0.0569</v>
      </c>
      <c r="C484" s="27">
        <v>0.0392</v>
      </c>
      <c r="D484" s="27">
        <v>0.0713</v>
      </c>
      <c r="E484" s="27">
        <v>0.0998</v>
      </c>
      <c r="F484" s="27">
        <v>0.082</v>
      </c>
      <c r="G484" s="27">
        <v>0.1046</v>
      </c>
      <c r="H484" s="27">
        <v>0.084</v>
      </c>
      <c r="I484" s="27">
        <v>0.044</v>
      </c>
      <c r="J484" s="27">
        <v>0.0635</v>
      </c>
      <c r="K484" s="27">
        <v>0.0594</v>
      </c>
    </row>
    <row r="485">
      <c r="A485" s="23">
        <v>40298.0</v>
      </c>
      <c r="B485" s="27">
        <v>-0.0195</v>
      </c>
      <c r="C485" s="27">
        <v>0.0125</v>
      </c>
      <c r="D485" s="27">
        <v>-0.0341</v>
      </c>
      <c r="E485" s="27">
        <v>-0.0025</v>
      </c>
      <c r="F485" s="27">
        <v>-0.0525</v>
      </c>
      <c r="G485" s="27">
        <v>0.0046</v>
      </c>
      <c r="H485" s="27">
        <v>0.0121</v>
      </c>
      <c r="I485" s="27">
        <v>-0.0314</v>
      </c>
      <c r="J485" s="27">
        <v>-0.0201</v>
      </c>
      <c r="K485" s="27">
        <v>0.0157</v>
      </c>
    </row>
    <row r="486">
      <c r="A486" s="23">
        <v>40329.0</v>
      </c>
      <c r="B486" s="27">
        <v>-0.0756</v>
      </c>
      <c r="C486" s="27">
        <v>-0.0353</v>
      </c>
      <c r="D486" s="27">
        <v>-0.0589</v>
      </c>
      <c r="E486" s="27">
        <v>-0.0338</v>
      </c>
      <c r="F486" s="27">
        <v>-0.0783</v>
      </c>
      <c r="G486" s="27">
        <v>-0.11</v>
      </c>
      <c r="H486" s="27">
        <v>-0.0473</v>
      </c>
      <c r="I486" s="27">
        <v>-0.0965</v>
      </c>
      <c r="J486" s="27">
        <v>-0.0612</v>
      </c>
      <c r="K486" s="27">
        <v>-0.0812</v>
      </c>
    </row>
    <row r="487">
      <c r="A487" s="23">
        <v>40359.0</v>
      </c>
      <c r="B487" s="27">
        <v>-0.0288</v>
      </c>
      <c r="C487" s="27">
        <v>-0.0402</v>
      </c>
      <c r="D487" s="27">
        <v>-0.0138</v>
      </c>
      <c r="E487" s="27">
        <v>-5.0E-4</v>
      </c>
      <c r="F487" s="27">
        <v>-0.008</v>
      </c>
      <c r="G487" s="27">
        <v>-0.0474</v>
      </c>
      <c r="H487" s="27">
        <v>-0.0051</v>
      </c>
      <c r="I487" s="27">
        <v>-1.0E-4</v>
      </c>
      <c r="J487" s="27">
        <v>-0.0505</v>
      </c>
      <c r="K487" s="27">
        <v>-0.0536</v>
      </c>
    </row>
    <row r="488">
      <c r="A488" s="23">
        <v>40390.0</v>
      </c>
      <c r="B488" s="27">
        <v>0.0468</v>
      </c>
      <c r="C488" s="27">
        <v>0.0384</v>
      </c>
      <c r="D488" s="27">
        <v>0.0567</v>
      </c>
      <c r="E488" s="27">
        <v>0.0295</v>
      </c>
      <c r="F488" s="27">
        <v>0.089</v>
      </c>
      <c r="G488" s="27">
        <v>0.0142</v>
      </c>
      <c r="H488" s="27">
        <v>0.0434</v>
      </c>
      <c r="I488" s="27">
        <v>0.1467</v>
      </c>
      <c r="J488" s="27">
        <v>0.0712</v>
      </c>
      <c r="K488" s="27">
        <v>0.0695</v>
      </c>
    </row>
    <row r="489">
      <c r="A489" s="23">
        <v>40421.0</v>
      </c>
      <c r="B489" s="27">
        <v>-0.0143</v>
      </c>
      <c r="C489" s="27">
        <v>0.0152</v>
      </c>
      <c r="D489" s="27">
        <v>-0.0373</v>
      </c>
      <c r="E489" s="27">
        <v>-0.0357</v>
      </c>
      <c r="F489" s="27">
        <v>-0.0513</v>
      </c>
      <c r="G489" s="27">
        <v>-0.0532</v>
      </c>
      <c r="H489" s="27">
        <v>-0.0508</v>
      </c>
      <c r="I489" s="27">
        <v>-0.0314</v>
      </c>
      <c r="J489" s="27">
        <v>-0.0012</v>
      </c>
      <c r="K489" s="27">
        <v>-0.0451</v>
      </c>
    </row>
    <row r="490">
      <c r="A490" s="23">
        <v>40451.0</v>
      </c>
      <c r="B490" s="27">
        <v>0.0451</v>
      </c>
      <c r="C490" s="27">
        <v>0.0367</v>
      </c>
      <c r="D490" s="27">
        <v>0.0658</v>
      </c>
      <c r="E490" s="27">
        <v>0.0543</v>
      </c>
      <c r="F490" s="27">
        <v>0.0401</v>
      </c>
      <c r="G490" s="27">
        <v>0.041</v>
      </c>
      <c r="H490" s="27">
        <v>0.0533</v>
      </c>
      <c r="I490" s="27">
        <v>0.0295</v>
      </c>
      <c r="J490" s="27">
        <v>0.0628</v>
      </c>
      <c r="K490" s="27">
        <v>0.0904</v>
      </c>
    </row>
    <row r="491">
      <c r="A491" s="23">
        <v>40482.0</v>
      </c>
      <c r="B491" s="27">
        <v>0.0161</v>
      </c>
      <c r="C491" s="27">
        <v>0.0228</v>
      </c>
      <c r="D491" s="27">
        <v>0.0322</v>
      </c>
      <c r="E491" s="27">
        <v>0.0589</v>
      </c>
      <c r="F491" s="27">
        <v>0.0451</v>
      </c>
      <c r="G491" s="27">
        <v>-0.0161</v>
      </c>
      <c r="H491" s="27">
        <v>-0.001</v>
      </c>
      <c r="I491" s="27">
        <v>0.028</v>
      </c>
      <c r="J491" s="27">
        <v>0.0245</v>
      </c>
      <c r="K491" s="27">
        <v>0.039</v>
      </c>
    </row>
    <row r="492">
      <c r="A492" s="23">
        <v>40512.0</v>
      </c>
      <c r="B492" s="27">
        <v>-0.0134</v>
      </c>
      <c r="C492" s="27">
        <v>0.0197</v>
      </c>
      <c r="D492" s="27">
        <v>-0.0492</v>
      </c>
      <c r="E492" s="27">
        <v>0.0135</v>
      </c>
      <c r="F492" s="27">
        <v>-0.0997</v>
      </c>
      <c r="G492" s="27">
        <v>0.0618</v>
      </c>
      <c r="H492" s="27">
        <v>-0.0356</v>
      </c>
      <c r="I492" s="27">
        <v>-0.1505</v>
      </c>
      <c r="J492" s="27">
        <v>-0.0239</v>
      </c>
      <c r="K492" s="27">
        <v>4.0E-4</v>
      </c>
    </row>
    <row r="493">
      <c r="A493" s="23">
        <v>40543.0</v>
      </c>
      <c r="B493" s="27">
        <v>0.0345</v>
      </c>
      <c r="C493" s="27">
        <v>0.0416</v>
      </c>
      <c r="D493" s="27">
        <v>0.055</v>
      </c>
      <c r="E493" s="27">
        <v>0.0383</v>
      </c>
      <c r="F493" s="27">
        <v>0.0556</v>
      </c>
      <c r="G493" s="27">
        <v>0.042</v>
      </c>
      <c r="H493" s="27">
        <v>0.0759</v>
      </c>
      <c r="I493" s="27">
        <v>0.0635</v>
      </c>
      <c r="J493" s="27">
        <v>0.0673</v>
      </c>
      <c r="K493" s="27">
        <v>0.0664</v>
      </c>
    </row>
    <row r="494">
      <c r="A494" s="23">
        <v>40574.0</v>
      </c>
      <c r="B494" s="27">
        <v>0.0047</v>
      </c>
      <c r="C494" s="27">
        <v>0.0107</v>
      </c>
      <c r="D494" s="27">
        <v>0.0465</v>
      </c>
      <c r="E494" s="27">
        <v>0.0205</v>
      </c>
      <c r="F494" s="27">
        <v>0.0874</v>
      </c>
      <c r="G494" s="27">
        <v>0.0115</v>
      </c>
      <c r="H494" s="27">
        <v>0.0212</v>
      </c>
      <c r="I494" s="27">
        <v>0.1115</v>
      </c>
      <c r="J494" s="27">
        <v>-0.0032</v>
      </c>
      <c r="K494" s="27">
        <v>0.0237</v>
      </c>
    </row>
    <row r="495">
      <c r="A495" s="23">
        <v>40602.0</v>
      </c>
      <c r="B495" s="27">
        <v>0.024</v>
      </c>
      <c r="C495" s="27">
        <v>0.0451</v>
      </c>
      <c r="D495" s="27">
        <v>0.0272</v>
      </c>
      <c r="E495" s="27">
        <v>0.0273</v>
      </c>
      <c r="F495" s="27">
        <v>0.0204</v>
      </c>
      <c r="G495" s="27">
        <v>0.0456</v>
      </c>
      <c r="H495" s="27">
        <v>0.0311</v>
      </c>
      <c r="I495" s="27">
        <v>0.0011</v>
      </c>
      <c r="J495" s="27">
        <v>0.0272</v>
      </c>
      <c r="K495" s="27">
        <v>0.0329</v>
      </c>
    </row>
    <row r="496">
      <c r="A496" s="23">
        <v>40633.0</v>
      </c>
      <c r="B496" s="27">
        <v>0.0063</v>
      </c>
      <c r="C496" s="27">
        <v>-0.0023</v>
      </c>
      <c r="D496" s="27">
        <v>-0.0276</v>
      </c>
      <c r="E496" s="27">
        <v>-0.0308</v>
      </c>
      <c r="F496" s="27">
        <v>-0.0308</v>
      </c>
      <c r="G496" s="27">
        <v>-0.0807</v>
      </c>
      <c r="H496" s="27">
        <v>-0.008</v>
      </c>
      <c r="I496" s="27">
        <v>-0.0346</v>
      </c>
      <c r="J496" s="27">
        <v>-0.01</v>
      </c>
      <c r="K496" s="27">
        <v>7.0E-4</v>
      </c>
    </row>
    <row r="497">
      <c r="A497" s="23">
        <v>40663.0</v>
      </c>
      <c r="B497" s="27">
        <v>-5.0E-4</v>
      </c>
      <c r="C497" s="27">
        <v>-0.0132</v>
      </c>
      <c r="D497" s="27">
        <v>0.0319</v>
      </c>
      <c r="E497" s="27">
        <v>0.0632</v>
      </c>
      <c r="F497" s="27">
        <v>0.0365</v>
      </c>
      <c r="G497" s="27">
        <v>-0.0174</v>
      </c>
      <c r="H497" s="27">
        <v>-0.0115</v>
      </c>
      <c r="I497" s="27">
        <v>0.0327</v>
      </c>
      <c r="J497" s="27">
        <v>0.0291</v>
      </c>
      <c r="K497" s="27">
        <v>0.0303</v>
      </c>
    </row>
    <row r="498">
      <c r="A498" s="23">
        <v>40694.0</v>
      </c>
      <c r="B498" s="27">
        <v>-0.0245</v>
      </c>
      <c r="C498" s="27">
        <v>-0.0101</v>
      </c>
      <c r="D498" s="27">
        <v>-0.006</v>
      </c>
      <c r="E498" s="27">
        <v>-0.0324</v>
      </c>
      <c r="F498" s="27">
        <v>-0.0433</v>
      </c>
      <c r="G498" s="27">
        <v>-0.0151</v>
      </c>
      <c r="H498" s="27">
        <v>-0.018</v>
      </c>
      <c r="I498" s="27">
        <v>-0.0255</v>
      </c>
      <c r="J498" s="27">
        <v>-0.0087</v>
      </c>
      <c r="K498" s="27">
        <v>-0.0115</v>
      </c>
    </row>
    <row r="499">
      <c r="A499" s="23">
        <v>40724.0</v>
      </c>
      <c r="B499" s="27">
        <v>-0.0152</v>
      </c>
      <c r="C499" s="27">
        <v>-0.0324</v>
      </c>
      <c r="D499" s="27">
        <v>-0.0029</v>
      </c>
      <c r="E499" s="27">
        <v>0.0111</v>
      </c>
      <c r="F499" s="27">
        <v>-0.0384</v>
      </c>
      <c r="G499" s="27">
        <v>0.0087</v>
      </c>
      <c r="H499" s="27">
        <v>-0.0369</v>
      </c>
      <c r="I499" s="27">
        <v>-0.0113</v>
      </c>
      <c r="J499" s="27">
        <v>-0.0043</v>
      </c>
      <c r="K499" s="27">
        <v>-0.0174</v>
      </c>
    </row>
    <row r="500">
      <c r="A500" s="23">
        <v>40755.0</v>
      </c>
      <c r="B500" s="27">
        <v>-0.0468</v>
      </c>
      <c r="C500" s="27">
        <v>-0.0326</v>
      </c>
      <c r="D500" s="27">
        <v>-0.073</v>
      </c>
      <c r="E500" s="27">
        <v>-0.0304</v>
      </c>
      <c r="F500" s="27">
        <v>-0.0845</v>
      </c>
      <c r="G500" s="27">
        <v>-0.0103</v>
      </c>
      <c r="H500" s="27">
        <v>-0.0349</v>
      </c>
      <c r="I500" s="27">
        <v>-0.0654</v>
      </c>
      <c r="J500" s="27">
        <v>-0.0213</v>
      </c>
      <c r="K500" s="27">
        <v>-0.0198</v>
      </c>
    </row>
    <row r="501">
      <c r="A501" s="23">
        <v>40786.0</v>
      </c>
      <c r="B501" s="27">
        <v>-0.0196</v>
      </c>
      <c r="C501" s="27">
        <v>-0.0117</v>
      </c>
      <c r="D501" s="27">
        <v>-0.1091</v>
      </c>
      <c r="E501" s="27">
        <v>-0.1874</v>
      </c>
      <c r="F501" s="27">
        <v>-0.1487</v>
      </c>
      <c r="G501" s="27">
        <v>-0.0898</v>
      </c>
      <c r="H501" s="27">
        <v>-0.0978</v>
      </c>
      <c r="I501" s="27">
        <v>-0.0883</v>
      </c>
      <c r="J501" s="27">
        <v>-0.0656</v>
      </c>
      <c r="K501" s="27">
        <v>-0.056</v>
      </c>
    </row>
    <row r="502">
      <c r="A502" s="23">
        <v>40816.0</v>
      </c>
      <c r="B502" s="27">
        <v>-0.0592</v>
      </c>
      <c r="C502" s="27">
        <v>-0.0849</v>
      </c>
      <c r="D502" s="27">
        <v>-0.083</v>
      </c>
      <c r="E502" s="27">
        <v>-0.0537</v>
      </c>
      <c r="F502" s="27">
        <v>-0.0459</v>
      </c>
      <c r="G502" s="27">
        <v>-0.008</v>
      </c>
      <c r="H502" s="27">
        <v>-0.0303</v>
      </c>
      <c r="I502" s="27">
        <v>-0.0147</v>
      </c>
      <c r="J502" s="27">
        <v>-0.0466</v>
      </c>
      <c r="K502" s="27">
        <v>-0.0724</v>
      </c>
    </row>
    <row r="503">
      <c r="A503" s="23">
        <v>40847.0</v>
      </c>
      <c r="B503" s="27">
        <v>0.0719</v>
      </c>
      <c r="C503" s="27">
        <v>0.0525</v>
      </c>
      <c r="D503" s="27">
        <v>0.0857</v>
      </c>
      <c r="E503" s="27">
        <v>0.1168</v>
      </c>
      <c r="F503" s="27">
        <v>0.0922</v>
      </c>
      <c r="G503" s="27">
        <v>0.0091</v>
      </c>
      <c r="H503" s="27">
        <v>0.0873</v>
      </c>
      <c r="I503" s="27">
        <v>0.0461</v>
      </c>
      <c r="J503" s="27">
        <v>0.0815</v>
      </c>
      <c r="K503" s="27">
        <v>0.1094</v>
      </c>
    </row>
    <row r="504">
      <c r="A504" s="23">
        <v>40877.0</v>
      </c>
      <c r="B504" s="27">
        <v>-0.0365</v>
      </c>
      <c r="C504" s="27">
        <v>-0.0041</v>
      </c>
      <c r="D504" s="27">
        <v>-0.026</v>
      </c>
      <c r="E504" s="27">
        <v>-0.0074</v>
      </c>
      <c r="F504" s="27">
        <v>-0.037</v>
      </c>
      <c r="G504" s="27">
        <v>-0.0483</v>
      </c>
      <c r="H504" s="27">
        <v>-0.0235</v>
      </c>
      <c r="I504" s="27">
        <v>-0.05</v>
      </c>
      <c r="J504" s="27">
        <v>-0.0015</v>
      </c>
      <c r="K504" s="27">
        <v>-0.0036</v>
      </c>
    </row>
    <row r="505">
      <c r="A505" s="23">
        <v>40908.0</v>
      </c>
      <c r="B505" s="27">
        <v>-0.0136</v>
      </c>
      <c r="C505" s="27">
        <v>-0.021</v>
      </c>
      <c r="D505" s="27">
        <v>0.0035</v>
      </c>
      <c r="E505" s="27">
        <v>-0.0309</v>
      </c>
      <c r="F505" s="27">
        <v>-0.0101</v>
      </c>
      <c r="G505" s="27">
        <v>-6.0E-4</v>
      </c>
      <c r="H505" s="27">
        <v>0.0373</v>
      </c>
      <c r="I505" s="27">
        <v>0.0167</v>
      </c>
      <c r="J505" s="27">
        <v>0.0128</v>
      </c>
      <c r="K505" s="27">
        <v>0.0089</v>
      </c>
    </row>
    <row r="506">
      <c r="A506" s="23">
        <v>40939.0</v>
      </c>
      <c r="B506" s="27">
        <v>0.0498</v>
      </c>
      <c r="C506" s="27">
        <v>0.0432</v>
      </c>
      <c r="D506" s="27">
        <v>0.0463</v>
      </c>
      <c r="E506" s="27">
        <v>0.0964</v>
      </c>
      <c r="F506" s="27">
        <v>0.0548</v>
      </c>
      <c r="G506" s="27">
        <v>0.0358</v>
      </c>
      <c r="H506" s="27">
        <v>0.0231</v>
      </c>
      <c r="I506" s="27">
        <v>0.0025</v>
      </c>
      <c r="J506" s="27">
        <v>0.0196</v>
      </c>
      <c r="K506" s="27">
        <v>0.0467</v>
      </c>
    </row>
    <row r="507">
      <c r="A507" s="23">
        <v>40968.0</v>
      </c>
      <c r="B507" s="27">
        <v>0.0133</v>
      </c>
      <c r="C507" s="27">
        <v>0.017</v>
      </c>
      <c r="D507" s="27">
        <v>0.0482</v>
      </c>
      <c r="E507" s="27">
        <v>0.0608</v>
      </c>
      <c r="F507" s="27">
        <v>0.0277</v>
      </c>
      <c r="G507" s="27">
        <v>0.1151</v>
      </c>
      <c r="H507" s="27">
        <v>0.0216</v>
      </c>
      <c r="I507" s="27">
        <v>-0.004</v>
      </c>
      <c r="J507" s="27">
        <v>0.0393</v>
      </c>
      <c r="K507" s="27">
        <v>0.0433</v>
      </c>
    </row>
    <row r="508">
      <c r="A508" s="23">
        <v>40999.0</v>
      </c>
      <c r="B508" s="27">
        <v>0.0136</v>
      </c>
      <c r="C508" s="27">
        <v>-0.0158</v>
      </c>
      <c r="D508" s="27">
        <v>-0.0025</v>
      </c>
      <c r="E508" s="27">
        <v>0.0134</v>
      </c>
      <c r="F508" s="27">
        <v>-0.0207</v>
      </c>
      <c r="G508" s="27">
        <v>0.0311</v>
      </c>
      <c r="H508" s="27">
        <v>0.0139</v>
      </c>
      <c r="I508" s="27">
        <v>-0.0561</v>
      </c>
      <c r="J508" s="27">
        <v>-0.0121</v>
      </c>
      <c r="K508" s="27">
        <v>0.0315</v>
      </c>
    </row>
    <row r="509">
      <c r="A509" s="23">
        <v>41029.0</v>
      </c>
      <c r="B509" s="27">
        <v>0.0144</v>
      </c>
      <c r="C509" s="27">
        <v>-0.0066</v>
      </c>
      <c r="D509" s="27">
        <v>-0.0543</v>
      </c>
      <c r="E509" s="27">
        <v>-0.0258</v>
      </c>
      <c r="F509" s="27">
        <v>-0.0789</v>
      </c>
      <c r="G509" s="27">
        <v>-0.0608</v>
      </c>
      <c r="H509" s="27">
        <v>-0.036</v>
      </c>
      <c r="I509" s="27">
        <v>-0.1193</v>
      </c>
      <c r="J509" s="27">
        <v>-0.0034</v>
      </c>
      <c r="K509" s="27">
        <v>-0.0064</v>
      </c>
    </row>
    <row r="510">
      <c r="A510" s="23">
        <v>41060.0</v>
      </c>
      <c r="B510" s="27">
        <v>-0.0655</v>
      </c>
      <c r="C510" s="27">
        <v>-0.0643</v>
      </c>
      <c r="D510" s="27">
        <v>-0.0503</v>
      </c>
      <c r="E510" s="27">
        <v>-0.0762</v>
      </c>
      <c r="F510" s="27">
        <v>-0.103</v>
      </c>
      <c r="G510" s="27">
        <v>-0.1056</v>
      </c>
      <c r="H510" s="27">
        <v>-0.0416</v>
      </c>
      <c r="I510" s="27">
        <v>-0.1154</v>
      </c>
      <c r="J510" s="27">
        <v>-0.066</v>
      </c>
      <c r="K510" s="27">
        <v>-0.0622</v>
      </c>
    </row>
    <row r="511">
      <c r="A511" s="23">
        <v>41090.0</v>
      </c>
      <c r="B511" s="27">
        <v>0.012</v>
      </c>
      <c r="C511" s="27">
        <v>0.0123</v>
      </c>
      <c r="D511" s="27">
        <v>0.063</v>
      </c>
      <c r="E511" s="27">
        <v>0.021</v>
      </c>
      <c r="F511" s="27">
        <v>0.1169</v>
      </c>
      <c r="G511" s="27">
        <v>0.0699</v>
      </c>
      <c r="H511" s="27">
        <v>0.0548</v>
      </c>
      <c r="I511" s="27">
        <v>0.1784</v>
      </c>
      <c r="J511" s="27">
        <v>0.051</v>
      </c>
      <c r="K511" s="27">
        <v>0.039</v>
      </c>
    </row>
    <row r="512">
      <c r="A512" s="23">
        <v>41121.0</v>
      </c>
      <c r="B512" s="27">
        <v>0.0466</v>
      </c>
      <c r="C512" s="27">
        <v>0.0046</v>
      </c>
      <c r="D512" s="27">
        <v>0.0307</v>
      </c>
      <c r="E512" s="27">
        <v>0.0564</v>
      </c>
      <c r="F512" s="27">
        <v>-0.0257</v>
      </c>
      <c r="G512" s="27">
        <v>-0.0446</v>
      </c>
      <c r="H512" s="27">
        <v>0.0666</v>
      </c>
      <c r="I512" s="27">
        <v>-0.0429</v>
      </c>
      <c r="J512" s="27">
        <v>0.0128</v>
      </c>
      <c r="K512" s="27">
        <v>0.0132</v>
      </c>
    </row>
    <row r="513">
      <c r="A513" s="23">
        <v>41152.0</v>
      </c>
      <c r="B513" s="27">
        <v>0.0201</v>
      </c>
      <c r="C513" s="27">
        <v>0.0264</v>
      </c>
      <c r="D513" s="27">
        <v>0.0342</v>
      </c>
      <c r="E513" s="27">
        <v>0.0279</v>
      </c>
      <c r="F513" s="27">
        <v>0.0839</v>
      </c>
      <c r="G513" s="27">
        <v>-0.0047</v>
      </c>
      <c r="H513" s="27">
        <v>0.018</v>
      </c>
      <c r="I513" s="27">
        <v>0.1059</v>
      </c>
      <c r="J513" s="27">
        <v>0.0197</v>
      </c>
      <c r="K513" s="27">
        <v>0.0227</v>
      </c>
    </row>
    <row r="514">
      <c r="A514" s="23">
        <v>41182.0</v>
      </c>
      <c r="B514" s="27">
        <v>0.0199</v>
      </c>
      <c r="C514" s="27">
        <v>0.0337</v>
      </c>
      <c r="D514" s="27">
        <v>-0.0081</v>
      </c>
      <c r="E514" s="27">
        <v>0.035</v>
      </c>
      <c r="F514" s="27">
        <v>0.0039</v>
      </c>
      <c r="G514" s="27">
        <v>0.0175</v>
      </c>
      <c r="H514" s="27">
        <v>-0.0084</v>
      </c>
      <c r="I514" s="27">
        <v>0.0357</v>
      </c>
      <c r="J514" s="27">
        <v>0.0068</v>
      </c>
      <c r="K514" s="27">
        <v>0.025</v>
      </c>
    </row>
    <row r="515">
      <c r="A515" s="23">
        <v>41213.0</v>
      </c>
      <c r="B515" s="27">
        <v>0.0294</v>
      </c>
      <c r="C515" s="27">
        <v>0.012</v>
      </c>
      <c r="D515" s="27">
        <v>0.0196</v>
      </c>
      <c r="E515" s="27">
        <v>0.0093</v>
      </c>
      <c r="F515" s="27">
        <v>0.0261</v>
      </c>
      <c r="G515" s="27">
        <v>0.0081</v>
      </c>
      <c r="H515" s="27">
        <v>0.0255</v>
      </c>
      <c r="I515" s="27">
        <v>0.0218</v>
      </c>
      <c r="J515" s="27">
        <v>0.0087</v>
      </c>
      <c r="K515" s="27">
        <v>-0.0185</v>
      </c>
    </row>
    <row r="516">
      <c r="A516" s="23">
        <v>41243.0</v>
      </c>
      <c r="B516" s="27">
        <v>0.0053</v>
      </c>
      <c r="C516" s="27">
        <v>-0.0109</v>
      </c>
      <c r="D516" s="27">
        <v>0.0381</v>
      </c>
      <c r="E516" s="27">
        <v>0.0223</v>
      </c>
      <c r="F516" s="27">
        <v>0.0169</v>
      </c>
      <c r="G516" s="27">
        <v>0.0563</v>
      </c>
      <c r="H516" s="27">
        <v>0.0275</v>
      </c>
      <c r="I516" s="27">
        <v>0.0146</v>
      </c>
      <c r="J516" s="27">
        <v>0.0195</v>
      </c>
      <c r="K516" s="27">
        <v>0.0056</v>
      </c>
      <c r="M516" s="1" t="s">
        <v>50</v>
      </c>
    </row>
    <row r="517">
      <c r="A517" s="23">
        <v>41274.0</v>
      </c>
      <c r="B517" s="27">
        <v>0.0342</v>
      </c>
      <c r="C517" s="27">
        <v>0.0177</v>
      </c>
      <c r="D517" s="27">
        <v>0.0218</v>
      </c>
      <c r="E517" s="27">
        <v>0.0262</v>
      </c>
      <c r="F517" s="27">
        <v>0.022</v>
      </c>
      <c r="G517" s="27">
        <v>0.1041</v>
      </c>
      <c r="H517" s="27">
        <v>0.0136</v>
      </c>
      <c r="I517" s="27">
        <v>0.0315</v>
      </c>
      <c r="J517" s="27">
        <v>0.0063</v>
      </c>
      <c r="K517" s="27">
        <v>0.0087</v>
      </c>
      <c r="M517" s="12" t="s">
        <v>13</v>
      </c>
      <c r="N517" s="12" t="s">
        <v>14</v>
      </c>
      <c r="O517" s="12" t="s">
        <v>15</v>
      </c>
      <c r="P517" s="12" t="s">
        <v>16</v>
      </c>
      <c r="Q517" s="12" t="s">
        <v>17</v>
      </c>
      <c r="R517" s="12" t="s">
        <v>18</v>
      </c>
      <c r="S517" s="12" t="s">
        <v>19</v>
      </c>
      <c r="T517" s="12" t="s">
        <v>20</v>
      </c>
      <c r="U517" s="12" t="s">
        <v>21</v>
      </c>
      <c r="V517" s="12" t="s">
        <v>22</v>
      </c>
    </row>
    <row r="518">
      <c r="A518" s="28">
        <v>41305.0</v>
      </c>
      <c r="B518" s="29">
        <v>0.0502</v>
      </c>
      <c r="C518" s="29">
        <v>0.0213</v>
      </c>
      <c r="D518" s="29">
        <v>0.0255</v>
      </c>
      <c r="E518" s="29">
        <v>0.0234</v>
      </c>
      <c r="F518" s="29">
        <v>0.0579</v>
      </c>
      <c r="G518" s="29">
        <v>0.0942</v>
      </c>
      <c r="H518" s="29">
        <v>0.0492</v>
      </c>
      <c r="I518" s="29">
        <v>0.0358</v>
      </c>
      <c r="J518" s="29">
        <v>0.065</v>
      </c>
      <c r="K518" s="29">
        <v>0.0525</v>
      </c>
      <c r="M518" s="6">
        <f t="shared" ref="M518:V518" si="1">AVERAGE(B483:B518)</f>
        <v>0.005783333333</v>
      </c>
      <c r="N518" s="6">
        <f t="shared" si="1"/>
        <v>0.005172222222</v>
      </c>
      <c r="O518" s="6">
        <f t="shared" si="1"/>
        <v>0.004505555556</v>
      </c>
      <c r="P518" s="6">
        <f t="shared" si="1"/>
        <v>0.01037777778</v>
      </c>
      <c r="Q518" s="6">
        <f t="shared" si="1"/>
        <v>-0.001022222222</v>
      </c>
      <c r="R518" s="6">
        <f t="shared" si="1"/>
        <v>0.004275</v>
      </c>
      <c r="S518" s="6">
        <f t="shared" si="1"/>
        <v>0.006794444444</v>
      </c>
      <c r="T518" s="6">
        <f t="shared" si="1"/>
        <v>-0.001308333333</v>
      </c>
      <c r="U518" s="6">
        <f t="shared" si="1"/>
        <v>0.009061111111</v>
      </c>
      <c r="V518" s="6">
        <f t="shared" si="1"/>
        <v>0.01159444444</v>
      </c>
    </row>
    <row r="519">
      <c r="A519" s="23">
        <v>41333.0</v>
      </c>
      <c r="B519" s="27">
        <v>0.0586</v>
      </c>
      <c r="C519" s="27">
        <v>0.0145</v>
      </c>
      <c r="D519" s="27">
        <v>0.0032</v>
      </c>
      <c r="E519" s="27">
        <v>-0.0024</v>
      </c>
      <c r="F519" s="27">
        <v>-0.0924</v>
      </c>
      <c r="G519" s="27">
        <v>0.0379</v>
      </c>
      <c r="H519" s="27">
        <v>-0.0302</v>
      </c>
      <c r="I519" s="27">
        <v>-0.0226</v>
      </c>
      <c r="J519" s="27">
        <v>0.0184</v>
      </c>
      <c r="K519" s="27">
        <v>0.0121</v>
      </c>
      <c r="M519" s="6">
        <f t="shared" ref="M519:V519" si="2">AVERAGE(B484:B519)</f>
        <v>0.006686111111</v>
      </c>
      <c r="N519" s="6">
        <f t="shared" si="2"/>
        <v>0.004213888889</v>
      </c>
      <c r="O519" s="6">
        <f t="shared" si="2"/>
        <v>0.004730555556</v>
      </c>
      <c r="P519" s="6">
        <f t="shared" si="2"/>
        <v>0.01042777778</v>
      </c>
      <c r="Q519" s="6">
        <f t="shared" si="2"/>
        <v>-0.002522222222</v>
      </c>
      <c r="R519" s="6">
        <f t="shared" si="2"/>
        <v>0.005569444444</v>
      </c>
      <c r="S519" s="6">
        <f t="shared" si="2"/>
        <v>0.006736111111</v>
      </c>
      <c r="T519" s="6">
        <f t="shared" si="2"/>
        <v>-0.0003888888889</v>
      </c>
      <c r="U519" s="6">
        <f t="shared" si="2"/>
        <v>0.008538888889</v>
      </c>
      <c r="V519" s="6">
        <f t="shared" si="2"/>
        <v>0.01109166667</v>
      </c>
    </row>
    <row r="520">
      <c r="A520" s="23">
        <v>41364.0</v>
      </c>
      <c r="B520" s="27">
        <v>-0.0231</v>
      </c>
      <c r="C520" s="27">
        <v>-0.0066</v>
      </c>
      <c r="D520" s="27">
        <v>0.0036</v>
      </c>
      <c r="E520" s="27">
        <v>0.0075</v>
      </c>
      <c r="F520" s="27">
        <v>-0.0351</v>
      </c>
      <c r="G520" s="27">
        <v>0.0695</v>
      </c>
      <c r="H520" s="27">
        <v>0.0333</v>
      </c>
      <c r="I520" s="27">
        <v>-0.0424</v>
      </c>
      <c r="J520" s="27">
        <v>0.0116</v>
      </c>
      <c r="K520" s="27">
        <v>0.0372</v>
      </c>
      <c r="M520" s="6">
        <f t="shared" ref="M520:V520" si="3">AVERAGE(B485:B520)</f>
        <v>0.004463888889</v>
      </c>
      <c r="N520" s="6">
        <f t="shared" si="3"/>
        <v>0.002941666667</v>
      </c>
      <c r="O520" s="6">
        <f t="shared" si="3"/>
        <v>0.00285</v>
      </c>
      <c r="P520" s="6">
        <f t="shared" si="3"/>
        <v>0.007863888889</v>
      </c>
      <c r="Q520" s="6">
        <f t="shared" si="3"/>
        <v>-0.005775</v>
      </c>
      <c r="R520" s="6">
        <f t="shared" si="3"/>
        <v>0.004594444444</v>
      </c>
      <c r="S520" s="6">
        <f t="shared" si="3"/>
        <v>0.005327777778</v>
      </c>
      <c r="T520" s="6">
        <f t="shared" si="3"/>
        <v>-0.002788888889</v>
      </c>
      <c r="U520" s="6">
        <f t="shared" si="3"/>
        <v>0.007097222222</v>
      </c>
      <c r="V520" s="6">
        <f t="shared" si="3"/>
        <v>0.010475</v>
      </c>
    </row>
    <row r="521">
      <c r="A521" s="23">
        <v>41394.0</v>
      </c>
      <c r="B521" s="27">
        <v>0.0512</v>
      </c>
      <c r="C521" s="27">
        <v>-0.0246</v>
      </c>
      <c r="D521" s="27">
        <v>0.0317</v>
      </c>
      <c r="E521" s="27">
        <v>0.012</v>
      </c>
      <c r="F521" s="27">
        <v>0.0897</v>
      </c>
      <c r="G521" s="27">
        <v>0.127</v>
      </c>
      <c r="H521" s="27">
        <v>0.0088</v>
      </c>
      <c r="I521" s="27">
        <v>0.0744</v>
      </c>
      <c r="J521" s="27">
        <v>0.0057</v>
      </c>
      <c r="K521" s="27">
        <v>0.0194</v>
      </c>
      <c r="M521" s="6">
        <f t="shared" ref="M521:V521" si="4">AVERAGE(B486:B521)</f>
        <v>0.006427777778</v>
      </c>
      <c r="N521" s="6">
        <f t="shared" si="4"/>
        <v>0.001911111111</v>
      </c>
      <c r="O521" s="6">
        <f t="shared" si="4"/>
        <v>0.004677777778</v>
      </c>
      <c r="P521" s="6">
        <f t="shared" si="4"/>
        <v>0.008266666667</v>
      </c>
      <c r="Q521" s="6">
        <f t="shared" si="4"/>
        <v>-0.001825</v>
      </c>
      <c r="R521" s="6">
        <f t="shared" si="4"/>
        <v>0.007994444444</v>
      </c>
      <c r="S521" s="6">
        <f t="shared" si="4"/>
        <v>0.005236111111</v>
      </c>
      <c r="T521" s="6">
        <f t="shared" si="4"/>
        <v>0.00015</v>
      </c>
      <c r="U521" s="6">
        <f t="shared" si="4"/>
        <v>0.007813888889</v>
      </c>
      <c r="V521" s="6">
        <f t="shared" si="4"/>
        <v>0.01057777778</v>
      </c>
    </row>
    <row r="522">
      <c r="A522" s="23">
        <v>41425.0</v>
      </c>
      <c r="B522" s="27">
        <v>-0.0483</v>
      </c>
      <c r="C522" s="27">
        <v>0.0221</v>
      </c>
      <c r="D522" s="27">
        <v>0.0361</v>
      </c>
      <c r="E522" s="27">
        <v>0.0488</v>
      </c>
      <c r="F522" s="27">
        <v>0.0309</v>
      </c>
      <c r="G522" s="27">
        <v>-0.0221</v>
      </c>
      <c r="H522" s="27">
        <v>0.0477</v>
      </c>
      <c r="I522" s="27">
        <v>-0.012</v>
      </c>
      <c r="J522" s="27">
        <v>0.0278</v>
      </c>
      <c r="K522" s="27">
        <v>0.0203</v>
      </c>
      <c r="M522" s="6">
        <f t="shared" ref="M522:V522" si="5">AVERAGE(B487:B522)</f>
        <v>0.007186111111</v>
      </c>
      <c r="N522" s="6">
        <f t="shared" si="5"/>
        <v>0.003505555556</v>
      </c>
      <c r="O522" s="6">
        <f t="shared" si="5"/>
        <v>0.007316666667</v>
      </c>
      <c r="P522" s="6">
        <f t="shared" si="5"/>
        <v>0.01056111111</v>
      </c>
      <c r="Q522" s="6">
        <f t="shared" si="5"/>
        <v>0.001208333333</v>
      </c>
      <c r="R522" s="6">
        <f t="shared" si="5"/>
        <v>0.01043611111</v>
      </c>
      <c r="S522" s="6">
        <f t="shared" si="5"/>
        <v>0.007875</v>
      </c>
      <c r="T522" s="6">
        <f t="shared" si="5"/>
        <v>0.002497222222</v>
      </c>
      <c r="U522" s="6">
        <f t="shared" si="5"/>
        <v>0.01028611111</v>
      </c>
      <c r="V522" s="6">
        <f t="shared" si="5"/>
        <v>0.01339722222</v>
      </c>
    </row>
    <row r="523">
      <c r="A523" s="23">
        <v>41455.0</v>
      </c>
      <c r="B523" s="27">
        <v>-0.0201</v>
      </c>
      <c r="C523" s="27">
        <v>-0.0363</v>
      </c>
      <c r="D523" s="27">
        <v>-0.0512</v>
      </c>
      <c r="E523" s="27">
        <v>-0.0441</v>
      </c>
      <c r="F523" s="27">
        <v>-0.1134</v>
      </c>
      <c r="G523" s="27">
        <v>0.001</v>
      </c>
      <c r="H523" s="27">
        <v>-0.0388</v>
      </c>
      <c r="I523" s="27">
        <v>-0.0753</v>
      </c>
      <c r="J523" s="27">
        <v>-0.0524</v>
      </c>
      <c r="K523" s="27">
        <v>-0.0138</v>
      </c>
      <c r="M523" s="6">
        <f t="shared" ref="M523:V523" si="6">AVERAGE(B488:B523)</f>
        <v>0.007427777778</v>
      </c>
      <c r="N523" s="6">
        <f t="shared" si="6"/>
        <v>0.003613888889</v>
      </c>
      <c r="O523" s="6">
        <f t="shared" si="6"/>
        <v>0.006277777778</v>
      </c>
      <c r="P523" s="6">
        <f t="shared" si="6"/>
        <v>0.00935</v>
      </c>
      <c r="Q523" s="6">
        <f t="shared" si="6"/>
        <v>-0.001719444444</v>
      </c>
      <c r="R523" s="6">
        <f t="shared" si="6"/>
        <v>0.01178055556</v>
      </c>
      <c r="S523" s="6">
        <f t="shared" si="6"/>
        <v>0.006938888889</v>
      </c>
      <c r="T523" s="6">
        <f t="shared" si="6"/>
        <v>0.0004083333333</v>
      </c>
      <c r="U523" s="6">
        <f t="shared" si="6"/>
        <v>0.01023333333</v>
      </c>
      <c r="V523" s="6">
        <f t="shared" si="6"/>
        <v>0.01450277778</v>
      </c>
    </row>
    <row r="524">
      <c r="A524" s="23">
        <v>41486.0</v>
      </c>
      <c r="B524" s="27">
        <v>0.0488</v>
      </c>
      <c r="C524" s="27">
        <v>0.0304</v>
      </c>
      <c r="D524" s="27">
        <v>0.068</v>
      </c>
      <c r="E524" s="27">
        <v>0.0424</v>
      </c>
      <c r="F524" s="27">
        <v>0.0799</v>
      </c>
      <c r="G524" s="27">
        <v>-0.0039</v>
      </c>
      <c r="H524" s="27">
        <v>0.0754</v>
      </c>
      <c r="I524" s="27">
        <v>0.1036</v>
      </c>
      <c r="J524" s="27">
        <v>0.0663</v>
      </c>
      <c r="K524" s="27">
        <v>0.0522</v>
      </c>
      <c r="M524" s="6">
        <f t="shared" ref="M524:V524" si="7">AVERAGE(B489:B524)</f>
        <v>0.007483333333</v>
      </c>
      <c r="N524" s="6">
        <f t="shared" si="7"/>
        <v>0.003391666667</v>
      </c>
      <c r="O524" s="6">
        <f t="shared" si="7"/>
        <v>0.006591666667</v>
      </c>
      <c r="P524" s="6">
        <f t="shared" si="7"/>
        <v>0.009708333333</v>
      </c>
      <c r="Q524" s="6">
        <f t="shared" si="7"/>
        <v>-0.001972222222</v>
      </c>
      <c r="R524" s="6">
        <f t="shared" si="7"/>
        <v>0.01127777778</v>
      </c>
      <c r="S524" s="6">
        <f t="shared" si="7"/>
        <v>0.007827777778</v>
      </c>
      <c r="T524" s="6">
        <f t="shared" si="7"/>
        <v>-0.0007888888889</v>
      </c>
      <c r="U524" s="6">
        <f t="shared" si="7"/>
        <v>0.01009722222</v>
      </c>
      <c r="V524" s="6">
        <f t="shared" si="7"/>
        <v>0.01402222222</v>
      </c>
    </row>
    <row r="525">
      <c r="A525" s="23">
        <v>41517.0</v>
      </c>
      <c r="B525" s="27">
        <v>0.023</v>
      </c>
      <c r="C525" s="27">
        <v>0.0163</v>
      </c>
      <c r="D525" s="27">
        <v>-0.0157</v>
      </c>
      <c r="E525" s="27">
        <v>-0.0191</v>
      </c>
      <c r="F525" s="27">
        <v>0.0157</v>
      </c>
      <c r="G525" s="27">
        <v>-0.0239</v>
      </c>
      <c r="H525" s="27">
        <v>-0.005</v>
      </c>
      <c r="I525" s="27">
        <v>-0.0182</v>
      </c>
      <c r="J525" s="27">
        <v>-0.0241</v>
      </c>
      <c r="K525" s="27">
        <v>-0.0282</v>
      </c>
      <c r="M525" s="6">
        <f t="shared" ref="M525:V525" si="8">AVERAGE(B490:B525)</f>
        <v>0.008519444444</v>
      </c>
      <c r="N525" s="6">
        <f t="shared" si="8"/>
        <v>0.003422222222</v>
      </c>
      <c r="O525" s="6">
        <f t="shared" si="8"/>
        <v>0.007191666667</v>
      </c>
      <c r="P525" s="6">
        <f t="shared" si="8"/>
        <v>0.01016944444</v>
      </c>
      <c r="Q525" s="6">
        <f t="shared" si="8"/>
        <v>-0.0001111111111</v>
      </c>
      <c r="R525" s="6">
        <f t="shared" si="8"/>
        <v>0.01209166667</v>
      </c>
      <c r="S525" s="6">
        <f t="shared" si="8"/>
        <v>0.0091</v>
      </c>
      <c r="T525" s="6">
        <f t="shared" si="8"/>
        <v>-0.0004222222222</v>
      </c>
      <c r="U525" s="6">
        <f t="shared" si="8"/>
        <v>0.009461111111</v>
      </c>
      <c r="V525" s="6">
        <f t="shared" si="8"/>
        <v>0.01449166667</v>
      </c>
    </row>
    <row r="526">
      <c r="A526" s="23">
        <v>41547.0</v>
      </c>
      <c r="B526" s="27">
        <v>0.0213</v>
      </c>
      <c r="C526" s="27">
        <v>0.0125</v>
      </c>
      <c r="D526" s="27">
        <v>0.0544</v>
      </c>
      <c r="E526" s="27">
        <v>0.0585</v>
      </c>
      <c r="F526" s="27">
        <v>0.0473</v>
      </c>
      <c r="G526" s="27">
        <v>0.0842</v>
      </c>
      <c r="H526" s="27">
        <v>0.0301</v>
      </c>
      <c r="I526" s="27">
        <v>0.1136</v>
      </c>
      <c r="J526" s="27">
        <v>0.0085</v>
      </c>
      <c r="K526" s="27">
        <v>0.0326</v>
      </c>
      <c r="M526" s="6">
        <f t="shared" ref="M526:V526" si="9">AVERAGE(B491:B526)</f>
        <v>0.007858333333</v>
      </c>
      <c r="N526" s="6">
        <f t="shared" si="9"/>
        <v>0.00275</v>
      </c>
      <c r="O526" s="6">
        <f t="shared" si="9"/>
        <v>0.006875</v>
      </c>
      <c r="P526" s="6">
        <f t="shared" si="9"/>
        <v>0.01028611111</v>
      </c>
      <c r="Q526" s="6">
        <f t="shared" si="9"/>
        <v>0.00008888888889</v>
      </c>
      <c r="R526" s="6">
        <f t="shared" si="9"/>
        <v>0.01329166667</v>
      </c>
      <c r="S526" s="6">
        <f t="shared" si="9"/>
        <v>0.008455555556</v>
      </c>
      <c r="T526" s="6">
        <f t="shared" si="9"/>
        <v>0.001913888889</v>
      </c>
      <c r="U526" s="6">
        <f t="shared" si="9"/>
        <v>0.007952777778</v>
      </c>
      <c r="V526" s="6">
        <f t="shared" si="9"/>
        <v>0.01288611111</v>
      </c>
    </row>
    <row r="527">
      <c r="A527" s="23">
        <v>41578.0</v>
      </c>
      <c r="B527" s="27">
        <v>0.0424</v>
      </c>
      <c r="C527" s="27">
        <v>0.0479</v>
      </c>
      <c r="D527" s="27">
        <v>0.036</v>
      </c>
      <c r="E527" s="27">
        <v>0.0526</v>
      </c>
      <c r="F527" s="27">
        <v>0.1146</v>
      </c>
      <c r="G527" s="27">
        <v>-1.0E-4</v>
      </c>
      <c r="H527" s="27">
        <v>0.0432</v>
      </c>
      <c r="I527" s="27">
        <v>0.0876</v>
      </c>
      <c r="J527" s="27">
        <v>0.0433</v>
      </c>
      <c r="K527" s="27">
        <v>0.044</v>
      </c>
      <c r="M527" s="6">
        <f t="shared" ref="M527:V527" si="10">AVERAGE(B492:B527)</f>
        <v>0.008588888889</v>
      </c>
      <c r="N527" s="6">
        <f t="shared" si="10"/>
        <v>0.003447222222</v>
      </c>
      <c r="O527" s="6">
        <f t="shared" si="10"/>
        <v>0.006980555556</v>
      </c>
      <c r="P527" s="6">
        <f t="shared" si="10"/>
        <v>0.01011111111</v>
      </c>
      <c r="Q527" s="6">
        <f t="shared" si="10"/>
        <v>0.002019444444</v>
      </c>
      <c r="R527" s="6">
        <f t="shared" si="10"/>
        <v>0.01373611111</v>
      </c>
      <c r="S527" s="6">
        <f t="shared" si="10"/>
        <v>0.009683333333</v>
      </c>
      <c r="T527" s="6">
        <f t="shared" si="10"/>
        <v>0.003569444444</v>
      </c>
      <c r="U527" s="6">
        <f t="shared" si="10"/>
        <v>0.008475</v>
      </c>
      <c r="V527" s="6">
        <f t="shared" si="10"/>
        <v>0.013025</v>
      </c>
    </row>
    <row r="528">
      <c r="A528" s="23">
        <v>41608.0</v>
      </c>
      <c r="B528" s="27">
        <v>-0.0094</v>
      </c>
      <c r="C528" s="27">
        <v>0.006</v>
      </c>
      <c r="D528" s="27">
        <v>9.0E-4</v>
      </c>
      <c r="E528" s="27">
        <v>0.041</v>
      </c>
      <c r="F528" s="27">
        <v>-0.0198</v>
      </c>
      <c r="G528" s="27">
        <v>0.0589</v>
      </c>
      <c r="H528" s="27">
        <v>0.0126</v>
      </c>
      <c r="I528" s="27">
        <v>-0.0045</v>
      </c>
      <c r="J528" s="27">
        <v>-0.0093</v>
      </c>
      <c r="K528" s="27">
        <v>0.0278</v>
      </c>
      <c r="M528" s="6">
        <f t="shared" ref="M528:V528" si="11">AVERAGE(B493:B528)</f>
        <v>0.0087</v>
      </c>
      <c r="N528" s="6">
        <f t="shared" si="11"/>
        <v>0.003066666667</v>
      </c>
      <c r="O528" s="6">
        <f t="shared" si="11"/>
        <v>0.008372222222</v>
      </c>
      <c r="P528" s="6">
        <f t="shared" si="11"/>
        <v>0.010875</v>
      </c>
      <c r="Q528" s="6">
        <f t="shared" si="11"/>
        <v>0.004238888889</v>
      </c>
      <c r="R528" s="6">
        <f t="shared" si="11"/>
        <v>0.01365555556</v>
      </c>
      <c r="S528" s="6">
        <f t="shared" si="11"/>
        <v>0.01102222222</v>
      </c>
      <c r="T528" s="6">
        <f t="shared" si="11"/>
        <v>0.007625</v>
      </c>
      <c r="U528" s="6">
        <f t="shared" si="11"/>
        <v>0.008880555556</v>
      </c>
      <c r="V528" s="6">
        <f t="shared" si="11"/>
        <v>0.01378611111</v>
      </c>
    </row>
    <row r="529">
      <c r="A529" s="23">
        <v>41639.0</v>
      </c>
      <c r="B529" s="27">
        <v>0.0033</v>
      </c>
      <c r="C529" s="27">
        <v>0.0198</v>
      </c>
      <c r="D529" s="27">
        <v>0.0043</v>
      </c>
      <c r="E529" s="27">
        <v>0.0156</v>
      </c>
      <c r="F529" s="27">
        <v>-0.0049</v>
      </c>
      <c r="G529" s="27">
        <v>0.0351</v>
      </c>
      <c r="H529" s="27">
        <v>0.0103</v>
      </c>
      <c r="I529" s="27">
        <v>0.0107</v>
      </c>
      <c r="J529" s="27">
        <v>0.0161</v>
      </c>
      <c r="K529" s="27">
        <v>0.0263</v>
      </c>
      <c r="M529" s="6">
        <f t="shared" ref="M529:V529" si="12">AVERAGE(B494:B529)</f>
        <v>0.007833333333</v>
      </c>
      <c r="N529" s="6">
        <f t="shared" si="12"/>
        <v>0.002461111111</v>
      </c>
      <c r="O529" s="6">
        <f t="shared" si="12"/>
        <v>0.006963888889</v>
      </c>
      <c r="P529" s="6">
        <f t="shared" si="12"/>
        <v>0.01024444444</v>
      </c>
      <c r="Q529" s="6">
        <f t="shared" si="12"/>
        <v>0.002558333333</v>
      </c>
      <c r="R529" s="6">
        <f t="shared" si="12"/>
        <v>0.01346388889</v>
      </c>
      <c r="S529" s="6">
        <f t="shared" si="12"/>
        <v>0.0092</v>
      </c>
      <c r="T529" s="6">
        <f t="shared" si="12"/>
        <v>0.006158333333</v>
      </c>
      <c r="U529" s="6">
        <f t="shared" si="12"/>
        <v>0.007458333333</v>
      </c>
      <c r="V529" s="6">
        <f t="shared" si="12"/>
        <v>0.01267222222</v>
      </c>
    </row>
    <row r="530">
      <c r="A530" s="23">
        <v>41670.0</v>
      </c>
      <c r="B530" s="27">
        <v>-0.0302</v>
      </c>
      <c r="C530" s="27">
        <v>0.0059</v>
      </c>
      <c r="D530" s="27">
        <v>-0.0287</v>
      </c>
      <c r="E530" s="27">
        <v>-0.0286</v>
      </c>
      <c r="F530" s="27">
        <v>0.0272</v>
      </c>
      <c r="G530" s="27">
        <v>-0.0671</v>
      </c>
      <c r="H530" s="27">
        <v>-0.0372</v>
      </c>
      <c r="I530" s="27">
        <v>0.0014</v>
      </c>
      <c r="J530" s="27">
        <v>-0.0355</v>
      </c>
      <c r="K530" s="27">
        <v>-0.0342</v>
      </c>
      <c r="M530" s="6">
        <f t="shared" ref="M530:V530" si="13">AVERAGE(B495:B530)</f>
        <v>0.006863888889</v>
      </c>
      <c r="N530" s="6">
        <f t="shared" si="13"/>
        <v>0.002327777778</v>
      </c>
      <c r="O530" s="6">
        <f t="shared" si="13"/>
        <v>0.004875</v>
      </c>
      <c r="P530" s="6">
        <f t="shared" si="13"/>
        <v>0.008880555556</v>
      </c>
      <c r="Q530" s="6">
        <f t="shared" si="13"/>
        <v>0.0008861111111</v>
      </c>
      <c r="R530" s="6">
        <f t="shared" si="13"/>
        <v>0.01128055556</v>
      </c>
      <c r="S530" s="6">
        <f t="shared" si="13"/>
        <v>0.007577777778</v>
      </c>
      <c r="T530" s="6">
        <f t="shared" si="13"/>
        <v>0.0031</v>
      </c>
      <c r="U530" s="6">
        <f t="shared" si="13"/>
        <v>0.006561111111</v>
      </c>
      <c r="V530" s="6">
        <f t="shared" si="13"/>
        <v>0.01106388889</v>
      </c>
    </row>
    <row r="531">
      <c r="A531" s="23">
        <v>41698.0</v>
      </c>
      <c r="B531" s="27">
        <v>0.0503</v>
      </c>
      <c r="C531" s="27">
        <v>0.0368</v>
      </c>
      <c r="D531" s="27">
        <v>0.059</v>
      </c>
      <c r="E531" s="27">
        <v>0.0418</v>
      </c>
      <c r="F531" s="27">
        <v>0.046</v>
      </c>
      <c r="G531" s="27">
        <v>-0.0045</v>
      </c>
      <c r="H531" s="27">
        <v>0.0354</v>
      </c>
      <c r="I531" s="27">
        <v>0.0199</v>
      </c>
      <c r="J531" s="27">
        <v>0.0495</v>
      </c>
      <c r="K531" s="27">
        <v>0.0463</v>
      </c>
      <c r="M531" s="6">
        <f t="shared" ref="M531:V531" si="14">AVERAGE(B496:B531)</f>
        <v>0.007594444444</v>
      </c>
      <c r="N531" s="6">
        <f t="shared" si="14"/>
        <v>0.002097222222</v>
      </c>
      <c r="O531" s="6">
        <f t="shared" si="14"/>
        <v>0.005758333333</v>
      </c>
      <c r="P531" s="6">
        <f t="shared" si="14"/>
        <v>0.009283333333</v>
      </c>
      <c r="Q531" s="6">
        <f t="shared" si="14"/>
        <v>0.001597222222</v>
      </c>
      <c r="R531" s="6">
        <f t="shared" si="14"/>
        <v>0.009888888889</v>
      </c>
      <c r="S531" s="6">
        <f t="shared" si="14"/>
        <v>0.007697222222</v>
      </c>
      <c r="T531" s="6">
        <f t="shared" si="14"/>
        <v>0.003622222222</v>
      </c>
      <c r="U531" s="6">
        <f t="shared" si="14"/>
        <v>0.007180555556</v>
      </c>
      <c r="V531" s="6">
        <f t="shared" si="14"/>
        <v>0.01143611111</v>
      </c>
    </row>
    <row r="532">
      <c r="A532" s="23">
        <v>41729.0</v>
      </c>
      <c r="B532" s="27">
        <v>0.0038</v>
      </c>
      <c r="C532" s="27">
        <v>0.0116</v>
      </c>
      <c r="D532" s="27">
        <v>3.0E-4</v>
      </c>
      <c r="E532" s="27">
        <v>-0.0154</v>
      </c>
      <c r="F532" s="27">
        <v>0.0663</v>
      </c>
      <c r="G532" s="27">
        <v>-0.0026</v>
      </c>
      <c r="H532" s="27">
        <v>0.0135</v>
      </c>
      <c r="I532" s="27">
        <v>0.0257</v>
      </c>
      <c r="J532" s="27">
        <v>-0.0267</v>
      </c>
      <c r="K532" s="27">
        <v>0.0064</v>
      </c>
      <c r="M532" s="6">
        <f t="shared" ref="M532:V532" si="15">AVERAGE(B497:B532)</f>
        <v>0.007525</v>
      </c>
      <c r="N532" s="6">
        <f t="shared" si="15"/>
        <v>0.002483333333</v>
      </c>
      <c r="O532" s="6">
        <f t="shared" si="15"/>
        <v>0.006533333333</v>
      </c>
      <c r="P532" s="6">
        <f t="shared" si="15"/>
        <v>0.009711111111</v>
      </c>
      <c r="Q532" s="6">
        <f t="shared" si="15"/>
        <v>0.004294444444</v>
      </c>
      <c r="R532" s="6">
        <f t="shared" si="15"/>
        <v>0.01205833333</v>
      </c>
      <c r="S532" s="6">
        <f t="shared" si="15"/>
        <v>0.008294444444</v>
      </c>
      <c r="T532" s="6">
        <f t="shared" si="15"/>
        <v>0.005297222222</v>
      </c>
      <c r="U532" s="6">
        <f t="shared" si="15"/>
        <v>0.006716666667</v>
      </c>
      <c r="V532" s="6">
        <f t="shared" si="15"/>
        <v>0.01159444444</v>
      </c>
    </row>
    <row r="533">
      <c r="A533" s="23">
        <v>41759.0</v>
      </c>
      <c r="B533" s="27">
        <v>0.019</v>
      </c>
      <c r="C533" s="27">
        <v>0.0232</v>
      </c>
      <c r="D533" s="27">
        <v>0.0222</v>
      </c>
      <c r="E533" s="27">
        <v>0.0025</v>
      </c>
      <c r="F533" s="27">
        <v>0.0099</v>
      </c>
      <c r="G533" s="27">
        <v>-0.0337</v>
      </c>
      <c r="H533" s="27">
        <v>-0.0218</v>
      </c>
      <c r="I533" s="27">
        <v>0.0235</v>
      </c>
      <c r="J533" s="27">
        <v>0.0321</v>
      </c>
      <c r="K533" s="27">
        <v>0.0057</v>
      </c>
      <c r="M533" s="6">
        <f t="shared" ref="M533:V533" si="16">AVERAGE(B498:B533)</f>
        <v>0.008066666667</v>
      </c>
      <c r="N533" s="6">
        <f t="shared" si="16"/>
        <v>0.003494444444</v>
      </c>
      <c r="O533" s="6">
        <f t="shared" si="16"/>
        <v>0.006263888889</v>
      </c>
      <c r="P533" s="6">
        <f t="shared" si="16"/>
        <v>0.008025</v>
      </c>
      <c r="Q533" s="6">
        <f t="shared" si="16"/>
        <v>0.003555555556</v>
      </c>
      <c r="R533" s="6">
        <f t="shared" si="16"/>
        <v>0.01160555556</v>
      </c>
      <c r="S533" s="6">
        <f t="shared" si="16"/>
        <v>0.008008333333</v>
      </c>
      <c r="T533" s="6">
        <f t="shared" si="16"/>
        <v>0.005041666667</v>
      </c>
      <c r="U533" s="6">
        <f t="shared" si="16"/>
        <v>0.0068</v>
      </c>
      <c r="V533" s="6">
        <f t="shared" si="16"/>
        <v>0.01091111111</v>
      </c>
    </row>
    <row r="534">
      <c r="A534" s="23">
        <v>41790.0</v>
      </c>
      <c r="B534" s="27">
        <v>0.0065</v>
      </c>
      <c r="C534" s="27">
        <v>-0.0028</v>
      </c>
      <c r="D534" s="27">
        <v>0.0198</v>
      </c>
      <c r="E534" s="27">
        <v>0.0309</v>
      </c>
      <c r="F534" s="27">
        <v>0.005</v>
      </c>
      <c r="G534" s="27">
        <v>0.0365</v>
      </c>
      <c r="H534" s="27">
        <v>0.0279</v>
      </c>
      <c r="I534" s="27">
        <v>0.0404</v>
      </c>
      <c r="J534" s="27">
        <v>0.0148</v>
      </c>
      <c r="K534" s="27">
        <v>0.0232</v>
      </c>
      <c r="M534" s="6">
        <f t="shared" ref="M534:V534" si="17">AVERAGE(B499:B534)</f>
        <v>0.008927777778</v>
      </c>
      <c r="N534" s="6">
        <f t="shared" si="17"/>
        <v>0.003697222222</v>
      </c>
      <c r="O534" s="6">
        <f t="shared" si="17"/>
        <v>0.006980555556</v>
      </c>
      <c r="P534" s="6">
        <f t="shared" si="17"/>
        <v>0.009783333333</v>
      </c>
      <c r="Q534" s="6">
        <f t="shared" si="17"/>
        <v>0.004897222222</v>
      </c>
      <c r="R534" s="6">
        <f t="shared" si="17"/>
        <v>0.01303888889</v>
      </c>
      <c r="S534" s="6">
        <f t="shared" si="17"/>
        <v>0.009283333333</v>
      </c>
      <c r="T534" s="6">
        <f t="shared" si="17"/>
        <v>0.006872222222</v>
      </c>
      <c r="U534" s="6">
        <f t="shared" si="17"/>
        <v>0.007452777778</v>
      </c>
      <c r="V534" s="6">
        <f t="shared" si="17"/>
        <v>0.011875</v>
      </c>
    </row>
    <row r="535">
      <c r="A535" s="23">
        <v>41820.0</v>
      </c>
      <c r="B535" s="27">
        <v>-0.016</v>
      </c>
      <c r="C535" s="27">
        <v>0.0393</v>
      </c>
      <c r="D535" s="27">
        <v>-0.0179</v>
      </c>
      <c r="E535" s="27">
        <v>-0.0099</v>
      </c>
      <c r="F535" s="27">
        <v>-0.0094</v>
      </c>
      <c r="G535" s="27">
        <v>0.0479</v>
      </c>
      <c r="H535" s="27">
        <v>0.0062</v>
      </c>
      <c r="I535" s="27">
        <v>0.0132</v>
      </c>
      <c r="J535" s="27">
        <v>-0.0128</v>
      </c>
      <c r="K535" s="27">
        <v>0.0209</v>
      </c>
      <c r="M535" s="6">
        <f t="shared" ref="M535:V535" si="18">AVERAGE(B500:B535)</f>
        <v>0.008905555556</v>
      </c>
      <c r="N535" s="6">
        <f t="shared" si="18"/>
        <v>0.005688888889</v>
      </c>
      <c r="O535" s="6">
        <f t="shared" si="18"/>
        <v>0.006563888889</v>
      </c>
      <c r="P535" s="6">
        <f t="shared" si="18"/>
        <v>0.0092</v>
      </c>
      <c r="Q535" s="6">
        <f t="shared" si="18"/>
        <v>0.005702777778</v>
      </c>
      <c r="R535" s="6">
        <f t="shared" si="18"/>
        <v>0.01412777778</v>
      </c>
      <c r="S535" s="6">
        <f t="shared" si="18"/>
        <v>0.01048055556</v>
      </c>
      <c r="T535" s="6">
        <f t="shared" si="18"/>
        <v>0.007552777778</v>
      </c>
      <c r="U535" s="6">
        <f t="shared" si="18"/>
        <v>0.007216666667</v>
      </c>
      <c r="V535" s="6">
        <f t="shared" si="18"/>
        <v>0.01293888889</v>
      </c>
    </row>
    <row r="536">
      <c r="A536" s="23">
        <v>41851.0</v>
      </c>
      <c r="B536" s="27">
        <v>0.0443</v>
      </c>
      <c r="C536" s="27">
        <v>0.0213</v>
      </c>
      <c r="D536" s="27">
        <v>-0.0384</v>
      </c>
      <c r="E536" s="27">
        <v>-0.0426</v>
      </c>
      <c r="F536" s="27">
        <v>-0.0317</v>
      </c>
      <c r="G536" s="27">
        <v>0.021</v>
      </c>
      <c r="H536" s="27">
        <v>-0.031</v>
      </c>
      <c r="I536" s="27">
        <v>-0.0095</v>
      </c>
      <c r="J536" s="27">
        <v>0.0</v>
      </c>
      <c r="K536" s="27">
        <v>-0.0144</v>
      </c>
      <c r="M536" s="6">
        <f t="shared" ref="M536:V536" si="19">AVERAGE(B501:B536)</f>
        <v>0.01143611111</v>
      </c>
      <c r="N536" s="6">
        <f t="shared" si="19"/>
        <v>0.007186111111</v>
      </c>
      <c r="O536" s="6">
        <f t="shared" si="19"/>
        <v>0.007525</v>
      </c>
      <c r="P536" s="6">
        <f t="shared" si="19"/>
        <v>0.008861111111</v>
      </c>
      <c r="Q536" s="6">
        <f t="shared" si="19"/>
        <v>0.007169444444</v>
      </c>
      <c r="R536" s="6">
        <f t="shared" si="19"/>
        <v>0.01499722222</v>
      </c>
      <c r="S536" s="6">
        <f t="shared" si="19"/>
        <v>0.01058888889</v>
      </c>
      <c r="T536" s="6">
        <f t="shared" si="19"/>
        <v>0.009105555556</v>
      </c>
      <c r="U536" s="6">
        <f t="shared" si="19"/>
        <v>0.007808333333</v>
      </c>
      <c r="V536" s="6">
        <f t="shared" si="19"/>
        <v>0.01308888889</v>
      </c>
    </row>
    <row r="537">
      <c r="A537" s="23">
        <v>41882.0</v>
      </c>
      <c r="B537" s="27">
        <v>0.0043</v>
      </c>
      <c r="C537" s="27">
        <v>0.0187</v>
      </c>
      <c r="D537" s="27">
        <v>0.0271</v>
      </c>
      <c r="E537" s="27">
        <v>0.0067</v>
      </c>
      <c r="F537" s="27">
        <v>-0.0071</v>
      </c>
      <c r="G537" s="27">
        <v>-0.0117</v>
      </c>
      <c r="H537" s="27">
        <v>0.0367</v>
      </c>
      <c r="I537" s="27">
        <v>0.0022</v>
      </c>
      <c r="J537" s="27">
        <v>0.0204</v>
      </c>
      <c r="K537" s="27">
        <v>0.0395</v>
      </c>
      <c r="M537" s="6">
        <f t="shared" ref="M537:V537" si="20">AVERAGE(B502:B537)</f>
        <v>0.0121</v>
      </c>
      <c r="N537" s="6">
        <f t="shared" si="20"/>
        <v>0.008030555556</v>
      </c>
      <c r="O537" s="6">
        <f t="shared" si="20"/>
        <v>0.01130833333</v>
      </c>
      <c r="P537" s="6">
        <f t="shared" si="20"/>
        <v>0.01425277778</v>
      </c>
      <c r="Q537" s="6">
        <f t="shared" si="20"/>
        <v>0.01110277778</v>
      </c>
      <c r="R537" s="6">
        <f t="shared" si="20"/>
        <v>0.01716666667</v>
      </c>
      <c r="S537" s="6">
        <f t="shared" si="20"/>
        <v>0.014325</v>
      </c>
      <c r="T537" s="6">
        <f t="shared" si="20"/>
        <v>0.01161944444</v>
      </c>
      <c r="U537" s="6">
        <f t="shared" si="20"/>
        <v>0.01019722222</v>
      </c>
      <c r="V537" s="6">
        <f t="shared" si="20"/>
        <v>0.01574166667</v>
      </c>
    </row>
    <row r="538">
      <c r="A538" s="23">
        <v>41912.0</v>
      </c>
      <c r="B538" s="27">
        <v>-0.0531</v>
      </c>
      <c r="C538" s="27">
        <v>-0.0366</v>
      </c>
      <c r="D538" s="27">
        <v>0.0055</v>
      </c>
      <c r="E538" s="27">
        <v>-0.001</v>
      </c>
      <c r="F538" s="27">
        <v>0.029</v>
      </c>
      <c r="G538" s="27">
        <v>0.0496</v>
      </c>
      <c r="H538" s="27">
        <v>0.0283</v>
      </c>
      <c r="I538" s="27">
        <v>0.0102</v>
      </c>
      <c r="J538" s="27">
        <v>-0.0289</v>
      </c>
      <c r="K538" s="27">
        <v>-0.0161</v>
      </c>
      <c r="M538" s="6">
        <f t="shared" ref="M538:V538" si="21">AVERAGE(B503:B538)</f>
        <v>0.01226944444</v>
      </c>
      <c r="N538" s="6">
        <f t="shared" si="21"/>
        <v>0.009372222222</v>
      </c>
      <c r="O538" s="6">
        <f t="shared" si="21"/>
        <v>0.01376666667</v>
      </c>
      <c r="P538" s="6">
        <f t="shared" si="21"/>
        <v>0.01571666667</v>
      </c>
      <c r="Q538" s="6">
        <f t="shared" si="21"/>
        <v>0.01318333333</v>
      </c>
      <c r="R538" s="6">
        <f t="shared" si="21"/>
        <v>0.01876666667</v>
      </c>
      <c r="S538" s="6">
        <f t="shared" si="21"/>
        <v>0.01595277778</v>
      </c>
      <c r="T538" s="6">
        <f t="shared" si="21"/>
        <v>0.01231111111</v>
      </c>
      <c r="U538" s="6">
        <f t="shared" si="21"/>
        <v>0.01068888889</v>
      </c>
      <c r="V538" s="6">
        <f t="shared" si="21"/>
        <v>0.01730555556</v>
      </c>
    </row>
    <row r="539">
      <c r="A539" s="23">
        <v>41943.0</v>
      </c>
      <c r="B539" s="27">
        <v>0.0481</v>
      </c>
      <c r="C539" s="27">
        <v>-0.0201</v>
      </c>
      <c r="D539" s="27">
        <v>-0.0362</v>
      </c>
      <c r="E539" s="27">
        <v>-0.0121</v>
      </c>
      <c r="F539" s="27">
        <v>-0.0505</v>
      </c>
      <c r="G539" s="27">
        <v>0.0087</v>
      </c>
      <c r="H539" s="27">
        <v>-0.0136</v>
      </c>
      <c r="I539" s="27">
        <v>-0.0314</v>
      </c>
      <c r="J539" s="27">
        <v>-0.0104</v>
      </c>
      <c r="K539" s="27">
        <v>0.0238</v>
      </c>
      <c r="M539" s="6">
        <f t="shared" ref="M539:V539" si="22">AVERAGE(B504:B539)</f>
        <v>0.01160833333</v>
      </c>
      <c r="N539" s="6">
        <f t="shared" si="22"/>
        <v>0.007355555556</v>
      </c>
      <c r="O539" s="6">
        <f t="shared" si="22"/>
        <v>0.01038055556</v>
      </c>
      <c r="P539" s="6">
        <f t="shared" si="22"/>
        <v>0.01213611111</v>
      </c>
      <c r="Q539" s="6">
        <f t="shared" si="22"/>
        <v>0.009219444444</v>
      </c>
      <c r="R539" s="6">
        <f t="shared" si="22"/>
        <v>0.01875555556</v>
      </c>
      <c r="S539" s="6">
        <f t="shared" si="22"/>
        <v>0.01315</v>
      </c>
      <c r="T539" s="6">
        <f t="shared" si="22"/>
        <v>0.01015833333</v>
      </c>
      <c r="U539" s="6">
        <f t="shared" si="22"/>
        <v>0.008136111111</v>
      </c>
      <c r="V539" s="6">
        <f t="shared" si="22"/>
        <v>0.01492777778</v>
      </c>
    </row>
    <row r="540">
      <c r="A540" s="23">
        <v>41973.0</v>
      </c>
      <c r="B540" s="27">
        <v>-0.0349</v>
      </c>
      <c r="C540" s="27">
        <v>0.0114</v>
      </c>
      <c r="D540" s="27">
        <v>0.04</v>
      </c>
      <c r="E540" s="27">
        <v>0.069</v>
      </c>
      <c r="F540" s="27">
        <v>0.0059</v>
      </c>
      <c r="G540" s="27">
        <v>0.062</v>
      </c>
      <c r="H540" s="27">
        <v>0.0607</v>
      </c>
      <c r="I540" s="27">
        <v>0.0349</v>
      </c>
      <c r="J540" s="27">
        <v>0.0295</v>
      </c>
      <c r="K540" s="27">
        <v>0.0258</v>
      </c>
      <c r="M540" s="6">
        <f t="shared" ref="M540:V540" si="23">AVERAGE(B505:B540)</f>
        <v>0.01165277778</v>
      </c>
      <c r="N540" s="6">
        <f t="shared" si="23"/>
        <v>0.007786111111</v>
      </c>
      <c r="O540" s="6">
        <f t="shared" si="23"/>
        <v>0.01221388889</v>
      </c>
      <c r="P540" s="6">
        <f t="shared" si="23"/>
        <v>0.01425833333</v>
      </c>
      <c r="Q540" s="6">
        <f t="shared" si="23"/>
        <v>0.01041111111</v>
      </c>
      <c r="R540" s="6">
        <f t="shared" si="23"/>
        <v>0.02181944444</v>
      </c>
      <c r="S540" s="6">
        <f t="shared" si="23"/>
        <v>0.01548888889</v>
      </c>
      <c r="T540" s="6">
        <f t="shared" si="23"/>
        <v>0.01251666667</v>
      </c>
      <c r="U540" s="6">
        <f t="shared" si="23"/>
        <v>0.008997222222</v>
      </c>
      <c r="V540" s="6">
        <f t="shared" si="23"/>
        <v>0.01574444444</v>
      </c>
    </row>
    <row r="541">
      <c r="A541" s="23">
        <v>42004.0</v>
      </c>
      <c r="B541" s="27">
        <v>0.0188</v>
      </c>
      <c r="C541" s="27">
        <v>-0.0043</v>
      </c>
      <c r="D541" s="27">
        <v>-0.0216</v>
      </c>
      <c r="E541" s="27">
        <v>-0.0153</v>
      </c>
      <c r="F541" s="27">
        <v>-0.0535</v>
      </c>
      <c r="G541" s="27">
        <v>-0.0041</v>
      </c>
      <c r="H541" s="27">
        <v>-0.0049</v>
      </c>
      <c r="I541" s="27">
        <v>-0.0442</v>
      </c>
      <c r="J541" s="27">
        <v>-0.0227</v>
      </c>
      <c r="K541" s="27">
        <v>-0.0035</v>
      </c>
      <c r="M541" s="6">
        <f t="shared" ref="M541:V541" si="24">AVERAGE(B506:B541)</f>
        <v>0.01255277778</v>
      </c>
      <c r="N541" s="6">
        <f t="shared" si="24"/>
        <v>0.00825</v>
      </c>
      <c r="O541" s="6">
        <f t="shared" si="24"/>
        <v>0.01151666667</v>
      </c>
      <c r="P541" s="6">
        <f t="shared" si="24"/>
        <v>0.01469166667</v>
      </c>
      <c r="Q541" s="6">
        <f t="shared" si="24"/>
        <v>0.009205555556</v>
      </c>
      <c r="R541" s="6">
        <f t="shared" si="24"/>
        <v>0.02172222222</v>
      </c>
      <c r="S541" s="6">
        <f t="shared" si="24"/>
        <v>0.01431666667</v>
      </c>
      <c r="T541" s="6">
        <f t="shared" si="24"/>
        <v>0.010825</v>
      </c>
      <c r="U541" s="6">
        <f t="shared" si="24"/>
        <v>0.008011111111</v>
      </c>
      <c r="V541" s="6">
        <f t="shared" si="24"/>
        <v>0.0154</v>
      </c>
    </row>
    <row r="542">
      <c r="A542" s="23">
        <v>42035.0</v>
      </c>
      <c r="B542" s="27">
        <v>0.0322</v>
      </c>
      <c r="C542" s="27">
        <v>0.0034</v>
      </c>
      <c r="D542" s="27">
        <v>0.08</v>
      </c>
      <c r="E542" s="27">
        <v>0.0913</v>
      </c>
      <c r="F542" s="27">
        <v>0.0725</v>
      </c>
      <c r="G542" s="27">
        <v>0.0026</v>
      </c>
      <c r="H542" s="27">
        <v>0.0737</v>
      </c>
      <c r="I542" s="27">
        <v>0.0033</v>
      </c>
      <c r="J542" s="27">
        <v>0.0277</v>
      </c>
      <c r="K542" s="27">
        <v>-0.0285</v>
      </c>
      <c r="M542" s="6">
        <f t="shared" ref="M542:V542" si="25">AVERAGE(B507:B542)</f>
        <v>0.01206388889</v>
      </c>
      <c r="N542" s="6">
        <f t="shared" si="25"/>
        <v>0.007144444444</v>
      </c>
      <c r="O542" s="6">
        <f t="shared" si="25"/>
        <v>0.01245277778</v>
      </c>
      <c r="P542" s="6">
        <f t="shared" si="25"/>
        <v>0.01455</v>
      </c>
      <c r="Q542" s="6">
        <f t="shared" si="25"/>
        <v>0.009697222222</v>
      </c>
      <c r="R542" s="6">
        <f t="shared" si="25"/>
        <v>0.0208</v>
      </c>
      <c r="S542" s="6">
        <f t="shared" si="25"/>
        <v>0.01572222222</v>
      </c>
      <c r="T542" s="6">
        <f t="shared" si="25"/>
        <v>0.01084722222</v>
      </c>
      <c r="U542" s="6">
        <f t="shared" si="25"/>
        <v>0.008236111111</v>
      </c>
      <c r="V542" s="6">
        <f t="shared" si="25"/>
        <v>0.01331111111</v>
      </c>
    </row>
    <row r="543">
      <c r="A543" s="23">
        <v>42063.0</v>
      </c>
      <c r="B543" s="27">
        <v>0.0709</v>
      </c>
      <c r="C543" s="27">
        <v>0.0432</v>
      </c>
      <c r="D543" s="27">
        <v>0.0718</v>
      </c>
      <c r="E543" s="27">
        <v>0.0672</v>
      </c>
      <c r="F543" s="27">
        <v>0.0903</v>
      </c>
      <c r="G543" s="27">
        <v>0.0795</v>
      </c>
      <c r="H543" s="27">
        <v>0.073</v>
      </c>
      <c r="I543" s="27">
        <v>0.078</v>
      </c>
      <c r="J543" s="27">
        <v>0.0328</v>
      </c>
      <c r="K543" s="27">
        <v>0.0577</v>
      </c>
      <c r="M543" s="6">
        <f t="shared" ref="M543:V543" si="26">AVERAGE(B508:B543)</f>
        <v>0.01366388889</v>
      </c>
      <c r="N543" s="6">
        <f t="shared" si="26"/>
        <v>0.007872222222</v>
      </c>
      <c r="O543" s="6">
        <f t="shared" si="26"/>
        <v>0.01310833333</v>
      </c>
      <c r="P543" s="6">
        <f t="shared" si="26"/>
        <v>0.01472777778</v>
      </c>
      <c r="Q543" s="6">
        <f t="shared" si="26"/>
        <v>0.01143611111</v>
      </c>
      <c r="R543" s="6">
        <f t="shared" si="26"/>
        <v>0.01981111111</v>
      </c>
      <c r="S543" s="6">
        <f t="shared" si="26"/>
        <v>0.01715</v>
      </c>
      <c r="T543" s="6">
        <f t="shared" si="26"/>
        <v>0.013125</v>
      </c>
      <c r="U543" s="6">
        <f t="shared" si="26"/>
        <v>0.008055555556</v>
      </c>
      <c r="V543" s="6">
        <f t="shared" si="26"/>
        <v>0.01371111111</v>
      </c>
    </row>
    <row r="544">
      <c r="A544" s="23">
        <v>42094.0</v>
      </c>
      <c r="B544" s="27">
        <v>-9.0E-4</v>
      </c>
      <c r="C544" s="27">
        <v>-0.0186</v>
      </c>
      <c r="D544" s="27">
        <v>0.019</v>
      </c>
      <c r="E544" s="27">
        <v>0.0476</v>
      </c>
      <c r="F544" s="27">
        <v>0.0294</v>
      </c>
      <c r="G544" s="27">
        <v>0.0197</v>
      </c>
      <c r="H544" s="27">
        <v>0.0259</v>
      </c>
      <c r="I544" s="27">
        <v>0.0357</v>
      </c>
      <c r="J544" s="27">
        <v>-0.0199</v>
      </c>
      <c r="K544" s="27">
        <v>-0.0149</v>
      </c>
      <c r="M544" s="6">
        <f t="shared" ref="M544:V544" si="27">AVERAGE(B509:B544)</f>
        <v>0.01326111111</v>
      </c>
      <c r="N544" s="6">
        <f t="shared" si="27"/>
        <v>0.007794444444</v>
      </c>
      <c r="O544" s="6">
        <f t="shared" si="27"/>
        <v>0.01370555556</v>
      </c>
      <c r="P544" s="6">
        <f t="shared" si="27"/>
        <v>0.01567777778</v>
      </c>
      <c r="Q544" s="6">
        <f t="shared" si="27"/>
        <v>0.01282777778</v>
      </c>
      <c r="R544" s="6">
        <f t="shared" si="27"/>
        <v>0.01949444444</v>
      </c>
      <c r="S544" s="6">
        <f t="shared" si="27"/>
        <v>0.01748333333</v>
      </c>
      <c r="T544" s="6">
        <f t="shared" si="27"/>
        <v>0.015675</v>
      </c>
      <c r="U544" s="6">
        <f t="shared" si="27"/>
        <v>0.007838888889</v>
      </c>
      <c r="V544" s="6">
        <f t="shared" si="27"/>
        <v>0.01242222222</v>
      </c>
    </row>
    <row r="545">
      <c r="A545" s="23">
        <v>42124.0</v>
      </c>
      <c r="B545" s="27">
        <v>-0.0202</v>
      </c>
      <c r="C545" s="27">
        <v>0.0226</v>
      </c>
      <c r="D545" s="27">
        <v>0.007</v>
      </c>
      <c r="E545" s="27">
        <v>-0.0438</v>
      </c>
      <c r="F545" s="27">
        <v>-0.0019</v>
      </c>
      <c r="G545" s="27">
        <v>0.0333</v>
      </c>
      <c r="H545" s="27">
        <v>-0.0025</v>
      </c>
      <c r="I545" s="27">
        <v>-0.0081</v>
      </c>
      <c r="J545" s="27">
        <v>0.0329</v>
      </c>
      <c r="K545" s="27">
        <v>0.0088</v>
      </c>
      <c r="M545" s="6">
        <f t="shared" ref="M545:V545" si="28">AVERAGE(B510:B545)</f>
        <v>0.0123</v>
      </c>
      <c r="N545" s="6">
        <f t="shared" si="28"/>
        <v>0.008605555556</v>
      </c>
      <c r="O545" s="6">
        <f t="shared" si="28"/>
        <v>0.01540833333</v>
      </c>
      <c r="P545" s="6">
        <f t="shared" si="28"/>
        <v>0.01517777778</v>
      </c>
      <c r="Q545" s="6">
        <f t="shared" si="28"/>
        <v>0.01496666667</v>
      </c>
      <c r="R545" s="6">
        <f t="shared" si="28"/>
        <v>0.02210833333</v>
      </c>
      <c r="S545" s="6">
        <f t="shared" si="28"/>
        <v>0.01841388889</v>
      </c>
      <c r="T545" s="6">
        <f t="shared" si="28"/>
        <v>0.01876388889</v>
      </c>
      <c r="U545" s="6">
        <f t="shared" si="28"/>
        <v>0.008847222222</v>
      </c>
      <c r="V545" s="6">
        <f t="shared" si="28"/>
        <v>0.01284444444</v>
      </c>
    </row>
    <row r="546">
      <c r="A546" s="23">
        <v>42155.0</v>
      </c>
      <c r="B546" s="27">
        <v>0.0021</v>
      </c>
      <c r="C546" s="27">
        <v>-0.0162</v>
      </c>
      <c r="D546" s="27">
        <v>0.0023</v>
      </c>
      <c r="E546" s="27">
        <v>-0.0069</v>
      </c>
      <c r="F546" s="27">
        <v>0.0322</v>
      </c>
      <c r="G546" s="27">
        <v>0.0506</v>
      </c>
      <c r="H546" s="27">
        <v>0.0311</v>
      </c>
      <c r="I546" s="27">
        <v>-0.0115</v>
      </c>
      <c r="J546" s="27">
        <v>0.0059</v>
      </c>
      <c r="K546" s="27">
        <v>0.0127</v>
      </c>
      <c r="M546" s="6">
        <f t="shared" ref="M546:V546" si="29">AVERAGE(B511:B546)</f>
        <v>0.01417777778</v>
      </c>
      <c r="N546" s="6">
        <f t="shared" si="29"/>
        <v>0.009941666667</v>
      </c>
      <c r="O546" s="6">
        <f t="shared" si="29"/>
        <v>0.01686944444</v>
      </c>
      <c r="P546" s="6">
        <f t="shared" si="29"/>
        <v>0.01710277778</v>
      </c>
      <c r="Q546" s="6">
        <f t="shared" si="29"/>
        <v>0.01872222222</v>
      </c>
      <c r="R546" s="6">
        <f t="shared" si="29"/>
        <v>0.02644722222</v>
      </c>
      <c r="S546" s="6">
        <f t="shared" si="29"/>
        <v>0.02043333333</v>
      </c>
      <c r="T546" s="6">
        <f t="shared" si="29"/>
        <v>0.02165</v>
      </c>
      <c r="U546" s="6">
        <f t="shared" si="29"/>
        <v>0.01084444444</v>
      </c>
      <c r="V546" s="6">
        <f t="shared" si="29"/>
        <v>0.014925</v>
      </c>
    </row>
    <row r="547">
      <c r="A547" s="23">
        <v>42185.0</v>
      </c>
      <c r="B547" s="27">
        <v>-0.0503</v>
      </c>
      <c r="C547" s="27">
        <v>-0.0293</v>
      </c>
      <c r="D547" s="27">
        <v>-0.0421</v>
      </c>
      <c r="E547" s="27">
        <v>-0.0417</v>
      </c>
      <c r="F547" s="27">
        <v>-0.041</v>
      </c>
      <c r="G547" s="27">
        <v>-0.0307</v>
      </c>
      <c r="H547" s="27">
        <v>-0.0365</v>
      </c>
      <c r="I547" s="27">
        <v>-0.037</v>
      </c>
      <c r="J547" s="27">
        <v>-0.0643</v>
      </c>
      <c r="K547" s="27">
        <v>-0.0194</v>
      </c>
      <c r="M547" s="6">
        <f t="shared" ref="M547:V547" si="30">AVERAGE(B512:B547)</f>
        <v>0.01244722222</v>
      </c>
      <c r="N547" s="6">
        <f t="shared" si="30"/>
        <v>0.008786111111</v>
      </c>
      <c r="O547" s="6">
        <f t="shared" si="30"/>
        <v>0.01395</v>
      </c>
      <c r="P547" s="6">
        <f t="shared" si="30"/>
        <v>0.01536111111</v>
      </c>
      <c r="Q547" s="6">
        <f t="shared" si="30"/>
        <v>0.01433611111</v>
      </c>
      <c r="R547" s="6">
        <f t="shared" si="30"/>
        <v>0.02365277778</v>
      </c>
      <c r="S547" s="6">
        <f t="shared" si="30"/>
        <v>0.01789722222</v>
      </c>
      <c r="T547" s="6">
        <f t="shared" si="30"/>
        <v>0.01566666667</v>
      </c>
      <c r="U547" s="6">
        <f t="shared" si="30"/>
        <v>0.007641666667</v>
      </c>
      <c r="V547" s="6">
        <f t="shared" si="30"/>
        <v>0.01330277778</v>
      </c>
    </row>
    <row r="548">
      <c r="A548" s="23">
        <v>42216.0</v>
      </c>
      <c r="B548" s="27">
        <v>0.0444</v>
      </c>
      <c r="C548" s="27">
        <v>0.0038</v>
      </c>
      <c r="D548" s="27">
        <v>0.0584</v>
      </c>
      <c r="E548" s="27">
        <v>0.0356</v>
      </c>
      <c r="F548" s="27">
        <v>0.0502</v>
      </c>
      <c r="G548" s="27">
        <v>0.0173</v>
      </c>
      <c r="H548" s="27">
        <v>0.052</v>
      </c>
      <c r="I548" s="27">
        <v>0.0455</v>
      </c>
      <c r="J548" s="27">
        <v>0.0253</v>
      </c>
      <c r="K548" s="27">
        <v>0.0195</v>
      </c>
      <c r="M548" s="6">
        <f t="shared" ref="M548:V548" si="31">AVERAGE(B513:B548)</f>
        <v>0.01238611111</v>
      </c>
      <c r="N548" s="6">
        <f t="shared" si="31"/>
        <v>0.008763888889</v>
      </c>
      <c r="O548" s="6">
        <f t="shared" si="31"/>
        <v>0.01471944444</v>
      </c>
      <c r="P548" s="6">
        <f t="shared" si="31"/>
        <v>0.01478333333</v>
      </c>
      <c r="Q548" s="6">
        <f t="shared" si="31"/>
        <v>0.01644444444</v>
      </c>
      <c r="R548" s="6">
        <f t="shared" si="31"/>
        <v>0.02537222222</v>
      </c>
      <c r="S548" s="6">
        <f t="shared" si="31"/>
        <v>0.01749166667</v>
      </c>
      <c r="T548" s="6">
        <f t="shared" si="31"/>
        <v>0.01812222222</v>
      </c>
      <c r="U548" s="6">
        <f t="shared" si="31"/>
        <v>0.007988888889</v>
      </c>
      <c r="V548" s="6">
        <f t="shared" si="31"/>
        <v>0.01347777778</v>
      </c>
    </row>
    <row r="549">
      <c r="A549" s="23">
        <v>42247.0</v>
      </c>
      <c r="B549" s="27">
        <v>-0.0825</v>
      </c>
      <c r="C549" s="27">
        <v>-0.0433</v>
      </c>
      <c r="D549" s="27">
        <v>-0.0833</v>
      </c>
      <c r="E549" s="27">
        <v>-0.088</v>
      </c>
      <c r="F549" s="27">
        <v>-0.0664</v>
      </c>
      <c r="G549" s="27">
        <v>-0.0787</v>
      </c>
      <c r="H549" s="27">
        <v>-0.0957</v>
      </c>
      <c r="I549" s="27">
        <v>-0.0852</v>
      </c>
      <c r="J549" s="27">
        <v>-0.0608</v>
      </c>
      <c r="K549" s="27">
        <v>-0.0613</v>
      </c>
      <c r="M549" s="6">
        <f t="shared" ref="M549:V549" si="32">AVERAGE(B514:B549)</f>
        <v>0.009536111111</v>
      </c>
      <c r="N549" s="6">
        <f t="shared" si="32"/>
        <v>0.006827777778</v>
      </c>
      <c r="O549" s="6">
        <f t="shared" si="32"/>
        <v>0.01145555556</v>
      </c>
      <c r="P549" s="6">
        <f t="shared" si="32"/>
        <v>0.01156388889</v>
      </c>
      <c r="Q549" s="6">
        <f t="shared" si="32"/>
        <v>0.01226944444</v>
      </c>
      <c r="R549" s="6">
        <f t="shared" si="32"/>
        <v>0.02331666667</v>
      </c>
      <c r="S549" s="6">
        <f t="shared" si="32"/>
        <v>0.01433333333</v>
      </c>
      <c r="T549" s="6">
        <f t="shared" si="32"/>
        <v>0.01281388889</v>
      </c>
      <c r="U549" s="6">
        <f t="shared" si="32"/>
        <v>0.005752777778</v>
      </c>
      <c r="V549" s="6">
        <f t="shared" si="32"/>
        <v>0.01114444444</v>
      </c>
    </row>
    <row r="550">
      <c r="A550" s="23">
        <v>42277.0</v>
      </c>
      <c r="B550" s="27">
        <v>-0.0329</v>
      </c>
      <c r="C550" s="27">
        <v>-0.0398</v>
      </c>
      <c r="D550" s="27">
        <v>-0.0376</v>
      </c>
      <c r="E550" s="27">
        <v>-0.0582</v>
      </c>
      <c r="F550" s="27">
        <v>-0.0262</v>
      </c>
      <c r="G550" s="27">
        <v>-0.0779</v>
      </c>
      <c r="H550" s="27">
        <v>-0.0441</v>
      </c>
      <c r="I550" s="27">
        <v>-0.0724</v>
      </c>
      <c r="J550" s="27">
        <v>-0.0299</v>
      </c>
      <c r="K550" s="27">
        <v>-0.027</v>
      </c>
      <c r="M550" s="6">
        <f t="shared" ref="M550:V550" si="33">AVERAGE(B515:B550)</f>
        <v>0.008069444444</v>
      </c>
      <c r="N550" s="6">
        <f t="shared" si="33"/>
        <v>0.004786111111</v>
      </c>
      <c r="O550" s="6">
        <f t="shared" si="33"/>
        <v>0.01063611111</v>
      </c>
      <c r="P550" s="6">
        <f t="shared" si="33"/>
        <v>0.008975</v>
      </c>
      <c r="Q550" s="6">
        <f t="shared" si="33"/>
        <v>0.01143333333</v>
      </c>
      <c r="R550" s="6">
        <f t="shared" si="33"/>
        <v>0.02066666667</v>
      </c>
      <c r="S550" s="6">
        <f t="shared" si="33"/>
        <v>0.01334166667</v>
      </c>
      <c r="T550" s="6">
        <f t="shared" si="33"/>
        <v>0.009811111111</v>
      </c>
      <c r="U550" s="6">
        <f t="shared" si="33"/>
        <v>0.004733333333</v>
      </c>
      <c r="V550" s="6">
        <f t="shared" si="33"/>
        <v>0.0097</v>
      </c>
    </row>
    <row r="551">
      <c r="A551" s="23">
        <v>42308.0</v>
      </c>
      <c r="B551" s="27">
        <v>0.0418</v>
      </c>
      <c r="C551" s="27">
        <v>0.0167</v>
      </c>
      <c r="D551" s="27">
        <v>0.0952</v>
      </c>
      <c r="E551" s="27">
        <v>0.1178</v>
      </c>
      <c r="F551" s="27">
        <v>0.0562</v>
      </c>
      <c r="G551" s="27">
        <v>0.1093</v>
      </c>
      <c r="H551" s="27">
        <v>0.0918</v>
      </c>
      <c r="I551" s="27">
        <v>0.0827</v>
      </c>
      <c r="J551" s="27">
        <v>0.0523</v>
      </c>
      <c r="K551" s="27">
        <v>0.0821</v>
      </c>
      <c r="M551" s="6">
        <f t="shared" ref="M551:V551" si="34">AVERAGE(B516:B551)</f>
        <v>0.008413888889</v>
      </c>
      <c r="N551" s="6">
        <f t="shared" si="34"/>
        <v>0.004916666667</v>
      </c>
      <c r="O551" s="6">
        <f t="shared" si="34"/>
        <v>0.01273611111</v>
      </c>
      <c r="P551" s="6">
        <f t="shared" si="34"/>
        <v>0.01198888889</v>
      </c>
      <c r="Q551" s="6">
        <f t="shared" si="34"/>
        <v>0.01226944444</v>
      </c>
      <c r="R551" s="6">
        <f t="shared" si="34"/>
        <v>0.02347777778</v>
      </c>
      <c r="S551" s="6">
        <f t="shared" si="34"/>
        <v>0.01518333333</v>
      </c>
      <c r="T551" s="6">
        <f t="shared" si="34"/>
        <v>0.01150277778</v>
      </c>
      <c r="U551" s="6">
        <f t="shared" si="34"/>
        <v>0.005944444444</v>
      </c>
      <c r="V551" s="6">
        <f t="shared" si="34"/>
        <v>0.01249444444</v>
      </c>
    </row>
    <row r="552">
      <c r="A552" s="23">
        <v>42338.0</v>
      </c>
      <c r="B552" s="27">
        <v>-0.0072</v>
      </c>
      <c r="C552" s="27">
        <v>-0.0026</v>
      </c>
      <c r="D552" s="27">
        <v>0.015</v>
      </c>
      <c r="E552" s="27">
        <v>0.046</v>
      </c>
      <c r="F552" s="27">
        <v>0.0125</v>
      </c>
      <c r="G552" s="27">
        <v>0.0114</v>
      </c>
      <c r="H552" s="27">
        <v>0.0262</v>
      </c>
      <c r="I552" s="27">
        <v>0.0084</v>
      </c>
      <c r="J552" s="27">
        <v>0.0025</v>
      </c>
      <c r="K552" s="27">
        <v>0.0028</v>
      </c>
      <c r="M552" s="6">
        <f t="shared" ref="M552:V552" si="35">AVERAGE(B517:B552)</f>
        <v>0.008066666667</v>
      </c>
      <c r="N552" s="6">
        <f t="shared" si="35"/>
        <v>0.005147222222</v>
      </c>
      <c r="O552" s="6">
        <f t="shared" si="35"/>
        <v>0.01209444444</v>
      </c>
      <c r="P552" s="6">
        <f t="shared" si="35"/>
        <v>0.01264722222</v>
      </c>
      <c r="Q552" s="6">
        <f t="shared" si="35"/>
        <v>0.01214722222</v>
      </c>
      <c r="R552" s="6">
        <f t="shared" si="35"/>
        <v>0.02223055556</v>
      </c>
      <c r="S552" s="6">
        <f t="shared" si="35"/>
        <v>0.01514722222</v>
      </c>
      <c r="T552" s="6">
        <f t="shared" si="35"/>
        <v>0.01133055556</v>
      </c>
      <c r="U552" s="6">
        <f t="shared" si="35"/>
        <v>0.005472222222</v>
      </c>
      <c r="V552" s="6">
        <f t="shared" si="35"/>
        <v>0.01241666667</v>
      </c>
    </row>
    <row r="553">
      <c r="A553" s="23">
        <v>42369.0</v>
      </c>
      <c r="B553" s="27">
        <v>0.0262</v>
      </c>
      <c r="C553" s="27">
        <v>-0.0304</v>
      </c>
      <c r="D553" s="27">
        <v>-0.0602</v>
      </c>
      <c r="E553" s="27">
        <v>-0.0535</v>
      </c>
      <c r="F553" s="27">
        <v>-0.0613</v>
      </c>
      <c r="G553" s="27">
        <v>-0.0209</v>
      </c>
      <c r="H553" s="27">
        <v>-0.0529</v>
      </c>
      <c r="I553" s="27">
        <v>-0.0828</v>
      </c>
      <c r="J553" s="27">
        <v>-0.0187</v>
      </c>
      <c r="K553" s="27">
        <v>-0.0173</v>
      </c>
      <c r="M553" s="6">
        <f t="shared" ref="M553:V553" si="36">AVERAGE(B518:B553)</f>
        <v>0.007844444444</v>
      </c>
      <c r="N553" s="6">
        <f t="shared" si="36"/>
        <v>0.003811111111</v>
      </c>
      <c r="O553" s="6">
        <f t="shared" si="36"/>
        <v>0.009816666667</v>
      </c>
      <c r="P553" s="6">
        <f t="shared" si="36"/>
        <v>0.01043333333</v>
      </c>
      <c r="Q553" s="6">
        <f t="shared" si="36"/>
        <v>0.009833333333</v>
      </c>
      <c r="R553" s="6">
        <f t="shared" si="36"/>
        <v>0.01875833333</v>
      </c>
      <c r="S553" s="6">
        <f t="shared" si="36"/>
        <v>0.0133</v>
      </c>
      <c r="T553" s="6">
        <f t="shared" si="36"/>
        <v>0.008155555556</v>
      </c>
      <c r="U553" s="6">
        <f t="shared" si="36"/>
        <v>0.004777777778</v>
      </c>
      <c r="V553" s="6">
        <f t="shared" si="36"/>
        <v>0.01169444444</v>
      </c>
    </row>
    <row r="554">
      <c r="A554" s="23">
        <v>42400.0</v>
      </c>
      <c r="B554" s="27">
        <v>-0.0592</v>
      </c>
      <c r="C554" s="27">
        <v>-0.0124</v>
      </c>
      <c r="D554" s="27">
        <v>-0.0418</v>
      </c>
      <c r="E554" s="27">
        <v>-0.0857</v>
      </c>
      <c r="F554" s="27">
        <v>-0.1322</v>
      </c>
      <c r="G554" s="27">
        <v>-0.0764</v>
      </c>
      <c r="H554" s="27">
        <v>-0.0243</v>
      </c>
      <c r="I554" s="27">
        <v>-0.0746</v>
      </c>
      <c r="J554" s="27">
        <v>-0.0236</v>
      </c>
      <c r="K554" s="27">
        <v>-0.0535</v>
      </c>
      <c r="M554" s="6">
        <f t="shared" ref="M554:V554" si="37">AVERAGE(B519:B554)</f>
        <v>0.004805555556</v>
      </c>
      <c r="N554" s="6">
        <f t="shared" si="37"/>
        <v>0.002875</v>
      </c>
      <c r="O554" s="6">
        <f t="shared" si="37"/>
        <v>0.007947222222</v>
      </c>
      <c r="P554" s="6">
        <f t="shared" si="37"/>
        <v>0.007402777778</v>
      </c>
      <c r="Q554" s="6">
        <f t="shared" si="37"/>
        <v>0.004552777778</v>
      </c>
      <c r="R554" s="6">
        <f t="shared" si="37"/>
        <v>0.01401944444</v>
      </c>
      <c r="S554" s="6">
        <f t="shared" si="37"/>
        <v>0.01125833333</v>
      </c>
      <c r="T554" s="6">
        <f t="shared" si="37"/>
        <v>0.005088888889</v>
      </c>
      <c r="U554" s="6">
        <f t="shared" si="37"/>
        <v>0.002316666667</v>
      </c>
      <c r="V554" s="6">
        <f t="shared" si="37"/>
        <v>0.00875</v>
      </c>
    </row>
    <row r="555">
      <c r="A555" s="23">
        <v>42429.0</v>
      </c>
      <c r="B555" s="27">
        <v>-0.0189</v>
      </c>
      <c r="C555" s="27">
        <v>-8.0E-4</v>
      </c>
      <c r="D555" s="27">
        <v>-0.0149</v>
      </c>
      <c r="E555" s="27">
        <v>-0.0298</v>
      </c>
      <c r="F555" s="27">
        <v>-0.056</v>
      </c>
      <c r="G555" s="27">
        <v>-0.0932</v>
      </c>
      <c r="H555" s="27">
        <v>-0.0191</v>
      </c>
      <c r="I555" s="27">
        <v>-0.0403</v>
      </c>
      <c r="J555" s="27">
        <v>0.009</v>
      </c>
      <c r="K555" s="27">
        <v>-0.0029</v>
      </c>
      <c r="M555" s="6">
        <f t="shared" ref="M555:V555" si="38">AVERAGE(B520:B555)</f>
        <v>0.002652777778</v>
      </c>
      <c r="N555" s="6">
        <f t="shared" si="38"/>
        <v>0.00245</v>
      </c>
      <c r="O555" s="6">
        <f t="shared" si="38"/>
        <v>0.007444444444</v>
      </c>
      <c r="P555" s="6">
        <f t="shared" si="38"/>
        <v>0.006641666667</v>
      </c>
      <c r="Q555" s="6">
        <f t="shared" si="38"/>
        <v>0.005563888889</v>
      </c>
      <c r="R555" s="6">
        <f t="shared" si="38"/>
        <v>0.01037777778</v>
      </c>
      <c r="S555" s="6">
        <f t="shared" si="38"/>
        <v>0.01156666667</v>
      </c>
      <c r="T555" s="6">
        <f t="shared" si="38"/>
        <v>0.004597222222</v>
      </c>
      <c r="U555" s="6">
        <f t="shared" si="38"/>
        <v>0.002055555556</v>
      </c>
      <c r="V555" s="6">
        <f t="shared" si="38"/>
        <v>0.008333333333</v>
      </c>
    </row>
    <row r="556">
      <c r="A556" s="23">
        <v>42460.0</v>
      </c>
      <c r="B556" s="27">
        <v>0.0461</v>
      </c>
      <c r="C556" s="27">
        <v>0.05</v>
      </c>
      <c r="D556" s="27">
        <v>0.0111</v>
      </c>
      <c r="E556" s="27">
        <v>0.0477</v>
      </c>
      <c r="F556" s="27">
        <v>0.0279</v>
      </c>
      <c r="G556" s="27">
        <v>0.0444</v>
      </c>
      <c r="H556" s="27">
        <v>0.0312</v>
      </c>
      <c r="I556" s="27">
        <v>0.0296</v>
      </c>
      <c r="J556" s="27">
        <v>0.0165</v>
      </c>
      <c r="K556" s="27">
        <v>0.0678</v>
      </c>
      <c r="M556" s="6">
        <f t="shared" ref="M556:V556" si="39">AVERAGE(B521:B556)</f>
        <v>0.004575</v>
      </c>
      <c r="N556" s="6">
        <f t="shared" si="39"/>
        <v>0.004022222222</v>
      </c>
      <c r="O556" s="6">
        <f t="shared" si="39"/>
        <v>0.007652777778</v>
      </c>
      <c r="P556" s="6">
        <f t="shared" si="39"/>
        <v>0.007758333333</v>
      </c>
      <c r="Q556" s="6">
        <f t="shared" si="39"/>
        <v>0.007313888889</v>
      </c>
      <c r="R556" s="6">
        <f t="shared" si="39"/>
        <v>0.009680555556</v>
      </c>
      <c r="S556" s="6">
        <f t="shared" si="39"/>
        <v>0.01150833333</v>
      </c>
      <c r="T556" s="6">
        <f t="shared" si="39"/>
        <v>0.006597222222</v>
      </c>
      <c r="U556" s="6">
        <f t="shared" si="39"/>
        <v>0.002191666667</v>
      </c>
      <c r="V556" s="6">
        <f t="shared" si="39"/>
        <v>0.009183333333</v>
      </c>
    </row>
    <row r="557">
      <c r="A557" s="23">
        <v>42490.0</v>
      </c>
      <c r="B557" s="27">
        <v>0.0368</v>
      </c>
      <c r="C557" s="27">
        <v>0.0332</v>
      </c>
      <c r="D557" s="27">
        <v>0.013</v>
      </c>
      <c r="E557" s="27">
        <v>0.0059</v>
      </c>
      <c r="F557" s="27">
        <v>0.0227</v>
      </c>
      <c r="G557" s="27">
        <v>-0.0038</v>
      </c>
      <c r="H557" s="27">
        <v>-0.0042</v>
      </c>
      <c r="I557" s="27">
        <v>0.0464</v>
      </c>
      <c r="J557" s="27">
        <v>0.0151</v>
      </c>
      <c r="K557" s="27">
        <v>0.0046</v>
      </c>
      <c r="M557" s="6">
        <f t="shared" ref="M557:V557" si="40">AVERAGE(B522:B557)</f>
        <v>0.004175</v>
      </c>
      <c r="N557" s="6">
        <f t="shared" si="40"/>
        <v>0.005627777778</v>
      </c>
      <c r="O557" s="6">
        <f t="shared" si="40"/>
        <v>0.007133333333</v>
      </c>
      <c r="P557" s="6">
        <f t="shared" si="40"/>
        <v>0.007588888889</v>
      </c>
      <c r="Q557" s="6">
        <f t="shared" si="40"/>
        <v>0.005452777778</v>
      </c>
      <c r="R557" s="6">
        <f t="shared" si="40"/>
        <v>0.006047222222</v>
      </c>
      <c r="S557" s="6">
        <f t="shared" si="40"/>
        <v>0.01114722222</v>
      </c>
      <c r="T557" s="6">
        <f t="shared" si="40"/>
        <v>0.005819444444</v>
      </c>
      <c r="U557" s="6">
        <f t="shared" si="40"/>
        <v>0.002452777778</v>
      </c>
      <c r="V557" s="6">
        <f t="shared" si="40"/>
        <v>0.008772222222</v>
      </c>
    </row>
    <row r="558">
      <c r="A558" s="23">
        <v>42521.0</v>
      </c>
      <c r="B558" s="27">
        <v>0.0282</v>
      </c>
      <c r="C558" s="27">
        <v>0.0083</v>
      </c>
      <c r="D558" s="27">
        <v>0.027</v>
      </c>
      <c r="E558" s="27">
        <v>0.0189</v>
      </c>
      <c r="F558" s="27">
        <v>-0.013</v>
      </c>
      <c r="G558" s="27">
        <v>0.0258</v>
      </c>
      <c r="H558" s="27">
        <v>0.0399</v>
      </c>
      <c r="I558" s="27">
        <v>0.0026</v>
      </c>
      <c r="J558" s="27">
        <v>0.0016</v>
      </c>
      <c r="K558" s="27">
        <v>0.0176</v>
      </c>
      <c r="M558" s="6">
        <f t="shared" ref="M558:V558" si="41">AVERAGE(B523:B558)</f>
        <v>0.0063</v>
      </c>
      <c r="N558" s="6">
        <f t="shared" si="41"/>
        <v>0.005244444444</v>
      </c>
      <c r="O558" s="6">
        <f t="shared" si="41"/>
        <v>0.006880555556</v>
      </c>
      <c r="P558" s="6">
        <f t="shared" si="41"/>
        <v>0.006758333333</v>
      </c>
      <c r="Q558" s="6">
        <f t="shared" si="41"/>
        <v>0.004233333333</v>
      </c>
      <c r="R558" s="6">
        <f t="shared" si="41"/>
        <v>0.007377777778</v>
      </c>
      <c r="S558" s="6">
        <f t="shared" si="41"/>
        <v>0.01093055556</v>
      </c>
      <c r="T558" s="6">
        <f t="shared" si="41"/>
        <v>0.006225</v>
      </c>
      <c r="U558" s="6">
        <f t="shared" si="41"/>
        <v>0.001725</v>
      </c>
      <c r="V558" s="6">
        <f t="shared" si="41"/>
        <v>0.008697222222</v>
      </c>
    </row>
    <row r="559">
      <c r="A559" s="23">
        <v>42551.0</v>
      </c>
      <c r="B559" s="27">
        <v>-0.0264</v>
      </c>
      <c r="C559" s="27">
        <v>-0.0035</v>
      </c>
      <c r="D559" s="27">
        <v>-0.0566</v>
      </c>
      <c r="E559" s="27">
        <v>-0.0549</v>
      </c>
      <c r="F559" s="27">
        <v>-0.09</v>
      </c>
      <c r="G559" s="27">
        <v>-0.0975</v>
      </c>
      <c r="H559" s="27">
        <v>-0.0606</v>
      </c>
      <c r="I559" s="27">
        <v>-0.0973</v>
      </c>
      <c r="J559" s="27">
        <v>0.0497</v>
      </c>
      <c r="K559" s="27">
        <v>0.0021</v>
      </c>
      <c r="M559" s="6">
        <f t="shared" ref="M559:V559" si="42">AVERAGE(B524:B559)</f>
        <v>0.006125</v>
      </c>
      <c r="N559" s="6">
        <f t="shared" si="42"/>
        <v>0.006155555556</v>
      </c>
      <c r="O559" s="6">
        <f t="shared" si="42"/>
        <v>0.006730555556</v>
      </c>
      <c r="P559" s="6">
        <f t="shared" si="42"/>
        <v>0.006458333333</v>
      </c>
      <c r="Q559" s="6">
        <f t="shared" si="42"/>
        <v>0.004883333333</v>
      </c>
      <c r="R559" s="6">
        <f t="shared" si="42"/>
        <v>0.004641666667</v>
      </c>
      <c r="S559" s="6">
        <f t="shared" si="42"/>
        <v>0.010325</v>
      </c>
      <c r="T559" s="6">
        <f t="shared" si="42"/>
        <v>0.005613888889</v>
      </c>
      <c r="U559" s="6">
        <f t="shared" si="42"/>
        <v>0.004561111111</v>
      </c>
      <c r="V559" s="6">
        <f t="shared" si="42"/>
        <v>0.009138888889</v>
      </c>
    </row>
    <row r="560">
      <c r="A560" s="23">
        <v>42582.0</v>
      </c>
      <c r="B560" s="27">
        <v>0.0596</v>
      </c>
      <c r="C560" s="27">
        <v>0.038</v>
      </c>
      <c r="D560" s="27">
        <v>0.0486</v>
      </c>
      <c r="E560" s="27">
        <v>0.0672</v>
      </c>
      <c r="F560" s="27">
        <v>0.0359</v>
      </c>
      <c r="G560" s="27">
        <v>0.0638</v>
      </c>
      <c r="H560" s="27">
        <v>0.0419</v>
      </c>
      <c r="I560" s="27">
        <v>0.0571</v>
      </c>
      <c r="J560" s="27">
        <v>0.0347</v>
      </c>
      <c r="K560" s="27">
        <v>0.0376</v>
      </c>
      <c r="M560" s="6">
        <f t="shared" ref="M560:V560" si="43">AVERAGE(B525:B560)</f>
        <v>0.006425</v>
      </c>
      <c r="N560" s="6">
        <f t="shared" si="43"/>
        <v>0.006366666667</v>
      </c>
      <c r="O560" s="6">
        <f t="shared" si="43"/>
        <v>0.006191666667</v>
      </c>
      <c r="P560" s="6">
        <f t="shared" si="43"/>
        <v>0.007147222222</v>
      </c>
      <c r="Q560" s="6">
        <f t="shared" si="43"/>
        <v>0.003661111111</v>
      </c>
      <c r="R560" s="6">
        <f t="shared" si="43"/>
        <v>0.006522222222</v>
      </c>
      <c r="S560" s="6">
        <f t="shared" si="43"/>
        <v>0.009394444444</v>
      </c>
      <c r="T560" s="6">
        <f t="shared" si="43"/>
        <v>0.004322222222</v>
      </c>
      <c r="U560" s="6">
        <f t="shared" si="43"/>
        <v>0.003683333333</v>
      </c>
      <c r="V560" s="6">
        <f t="shared" si="43"/>
        <v>0.008733333333</v>
      </c>
    </row>
    <row r="561">
      <c r="A561" s="23">
        <v>42613.0</v>
      </c>
      <c r="B561" s="27">
        <v>-0.0152</v>
      </c>
      <c r="C561" s="27">
        <v>0.0093</v>
      </c>
      <c r="D561" s="27">
        <v>-0.0011</v>
      </c>
      <c r="E561" s="27">
        <v>0.0242</v>
      </c>
      <c r="F561" s="27">
        <v>0.0113</v>
      </c>
      <c r="G561" s="27">
        <v>0.0132</v>
      </c>
      <c r="H561" s="27">
        <v>0.0328</v>
      </c>
      <c r="I561" s="27">
        <v>0.0172</v>
      </c>
      <c r="J561" s="27">
        <v>0.0154</v>
      </c>
      <c r="K561" s="27">
        <v>8.0E-4</v>
      </c>
      <c r="M561" s="6">
        <f t="shared" ref="M561:V561" si="44">AVERAGE(B526:B561)</f>
        <v>0.005363888889</v>
      </c>
      <c r="N561" s="6">
        <f t="shared" si="44"/>
        <v>0.006172222222</v>
      </c>
      <c r="O561" s="6">
        <f t="shared" si="44"/>
        <v>0.006597222222</v>
      </c>
      <c r="P561" s="6">
        <f t="shared" si="44"/>
        <v>0.00835</v>
      </c>
      <c r="Q561" s="6">
        <f t="shared" si="44"/>
        <v>0.003538888889</v>
      </c>
      <c r="R561" s="6">
        <f t="shared" si="44"/>
        <v>0.007552777778</v>
      </c>
      <c r="S561" s="6">
        <f t="shared" si="44"/>
        <v>0.01044444444</v>
      </c>
      <c r="T561" s="6">
        <f t="shared" si="44"/>
        <v>0.005305555556</v>
      </c>
      <c r="U561" s="6">
        <f t="shared" si="44"/>
        <v>0.004780555556</v>
      </c>
      <c r="V561" s="6">
        <f t="shared" si="44"/>
        <v>0.009538888889</v>
      </c>
    </row>
    <row r="562">
      <c r="A562" s="23">
        <v>42643.0</v>
      </c>
      <c r="B562" s="27">
        <v>0.0062</v>
      </c>
      <c r="C562" s="27">
        <v>0.0127</v>
      </c>
      <c r="D562" s="27">
        <v>0.0037</v>
      </c>
      <c r="E562" s="27">
        <v>-0.0051</v>
      </c>
      <c r="F562" s="27">
        <v>-0.0355</v>
      </c>
      <c r="G562" s="27">
        <v>-0.0039</v>
      </c>
      <c r="H562" s="27">
        <v>0.0033</v>
      </c>
      <c r="I562" s="27">
        <v>0.005</v>
      </c>
      <c r="J562" s="27">
        <v>0.0185</v>
      </c>
      <c r="K562" s="27">
        <v>7.0E-4</v>
      </c>
      <c r="M562" s="6">
        <f t="shared" ref="M562:V562" si="45">AVERAGE(B527:B562)</f>
        <v>0.004944444444</v>
      </c>
      <c r="N562" s="6">
        <f t="shared" si="45"/>
        <v>0.006177777778</v>
      </c>
      <c r="O562" s="6">
        <f t="shared" si="45"/>
        <v>0.005188888889</v>
      </c>
      <c r="P562" s="6">
        <f t="shared" si="45"/>
        <v>0.006583333333</v>
      </c>
      <c r="Q562" s="6">
        <f t="shared" si="45"/>
        <v>0.001238888889</v>
      </c>
      <c r="R562" s="6">
        <f t="shared" si="45"/>
        <v>0.005105555556</v>
      </c>
      <c r="S562" s="6">
        <f t="shared" si="45"/>
        <v>0.0097</v>
      </c>
      <c r="T562" s="6">
        <f t="shared" si="45"/>
        <v>0.002288888889</v>
      </c>
      <c r="U562" s="6">
        <f t="shared" si="45"/>
        <v>0.005058333333</v>
      </c>
      <c r="V562" s="6">
        <f t="shared" si="45"/>
        <v>0.008652777778</v>
      </c>
    </row>
    <row r="563">
      <c r="A563" s="23">
        <v>42674.0</v>
      </c>
      <c r="B563" s="27">
        <v>-0.0157</v>
      </c>
      <c r="C563" s="27">
        <v>0.0107</v>
      </c>
      <c r="D563" s="27">
        <v>0.0185</v>
      </c>
      <c r="E563" s="27">
        <v>0.0096</v>
      </c>
      <c r="F563" s="27">
        <v>0.0426</v>
      </c>
      <c r="G563" s="27">
        <v>0.0514</v>
      </c>
      <c r="H563" s="27">
        <v>-0.0011</v>
      </c>
      <c r="I563" s="27">
        <v>0.0584</v>
      </c>
      <c r="J563" s="27">
        <v>0.0092</v>
      </c>
      <c r="K563" s="27">
        <v>-0.0193</v>
      </c>
      <c r="M563" s="6">
        <f t="shared" ref="M563:V563" si="46">AVERAGE(B528:B563)</f>
        <v>0.003330555556</v>
      </c>
      <c r="N563" s="6">
        <f t="shared" si="46"/>
        <v>0.005144444444</v>
      </c>
      <c r="O563" s="6">
        <f t="shared" si="46"/>
        <v>0.004702777778</v>
      </c>
      <c r="P563" s="6">
        <f t="shared" si="46"/>
        <v>0.005388888889</v>
      </c>
      <c r="Q563" s="6">
        <f t="shared" si="46"/>
        <v>-0.0007611111111</v>
      </c>
      <c r="R563" s="6">
        <f t="shared" si="46"/>
        <v>0.006536111111</v>
      </c>
      <c r="S563" s="6">
        <f t="shared" si="46"/>
        <v>0.008469444444</v>
      </c>
      <c r="T563" s="6">
        <f t="shared" si="46"/>
        <v>0.001477777778</v>
      </c>
      <c r="U563" s="6">
        <f t="shared" si="46"/>
        <v>0.004111111111</v>
      </c>
      <c r="V563" s="6">
        <f t="shared" si="46"/>
        <v>0.006894444444</v>
      </c>
    </row>
    <row r="564">
      <c r="A564" s="23">
        <v>42704.0</v>
      </c>
      <c r="B564" s="27">
        <v>0.0336</v>
      </c>
      <c r="C564" s="27">
        <v>0.0271</v>
      </c>
      <c r="D564" s="27">
        <v>0.0148</v>
      </c>
      <c r="E564" s="27">
        <v>-0.0048</v>
      </c>
      <c r="F564" s="27">
        <v>-0.0042</v>
      </c>
      <c r="G564" s="27">
        <v>0.0582</v>
      </c>
      <c r="H564" s="27">
        <v>-0.0044</v>
      </c>
      <c r="I564" s="27">
        <v>-0.0543</v>
      </c>
      <c r="J564" s="27">
        <v>-0.0195</v>
      </c>
      <c r="K564" s="27">
        <v>0.0353</v>
      </c>
      <c r="M564" s="6">
        <f t="shared" ref="M564:V564" si="47">AVERAGE(B529:B564)</f>
        <v>0.004525</v>
      </c>
      <c r="N564" s="6">
        <f t="shared" si="47"/>
        <v>0.005730555556</v>
      </c>
      <c r="O564" s="6">
        <f t="shared" si="47"/>
        <v>0.005088888889</v>
      </c>
      <c r="P564" s="6">
        <f t="shared" si="47"/>
        <v>0.004116666667</v>
      </c>
      <c r="Q564" s="6">
        <f t="shared" si="47"/>
        <v>-0.0003277777778</v>
      </c>
      <c r="R564" s="6">
        <f t="shared" si="47"/>
        <v>0.006516666667</v>
      </c>
      <c r="S564" s="6">
        <f t="shared" si="47"/>
        <v>0.007997222222</v>
      </c>
      <c r="T564" s="6">
        <f t="shared" si="47"/>
        <v>0.00009444444444</v>
      </c>
      <c r="U564" s="6">
        <f t="shared" si="47"/>
        <v>0.003827777778</v>
      </c>
      <c r="V564" s="6">
        <f t="shared" si="47"/>
        <v>0.007102777778</v>
      </c>
    </row>
    <row r="565">
      <c r="A565" s="23">
        <v>42735.0</v>
      </c>
      <c r="B565" s="27">
        <v>0.0459</v>
      </c>
      <c r="C565" s="27">
        <v>0.015</v>
      </c>
      <c r="D565" s="27">
        <v>0.0611</v>
      </c>
      <c r="E565" s="27">
        <v>0.0759</v>
      </c>
      <c r="F565" s="27">
        <v>0.1366</v>
      </c>
      <c r="G565" s="27">
        <v>0.0338</v>
      </c>
      <c r="H565" s="27">
        <v>0.0428</v>
      </c>
      <c r="I565" s="27">
        <v>0.0883</v>
      </c>
      <c r="J565" s="27">
        <v>0.053</v>
      </c>
      <c r="K565" s="27">
        <v>0.0182</v>
      </c>
      <c r="M565" s="6">
        <f t="shared" ref="M565:V565" si="48">AVERAGE(B530:B565)</f>
        <v>0.005708333333</v>
      </c>
      <c r="N565" s="6">
        <f t="shared" si="48"/>
        <v>0.005597222222</v>
      </c>
      <c r="O565" s="6">
        <f t="shared" si="48"/>
        <v>0.006666666667</v>
      </c>
      <c r="P565" s="6">
        <f t="shared" si="48"/>
        <v>0.005791666667</v>
      </c>
      <c r="Q565" s="6">
        <f t="shared" si="48"/>
        <v>0.003602777778</v>
      </c>
      <c r="R565" s="6">
        <f t="shared" si="48"/>
        <v>0.006480555556</v>
      </c>
      <c r="S565" s="6">
        <f t="shared" si="48"/>
        <v>0.0089</v>
      </c>
      <c r="T565" s="6">
        <f t="shared" si="48"/>
        <v>0.00225</v>
      </c>
      <c r="U565" s="6">
        <f t="shared" si="48"/>
        <v>0.004852777778</v>
      </c>
      <c r="V565" s="6">
        <f t="shared" si="48"/>
        <v>0.006877777778</v>
      </c>
    </row>
    <row r="566">
      <c r="A566" s="23">
        <v>42766.0</v>
      </c>
      <c r="B566" s="27">
        <v>-0.0055</v>
      </c>
      <c r="C566" s="27">
        <v>0.0084</v>
      </c>
      <c r="D566" s="27">
        <v>-0.0182</v>
      </c>
      <c r="E566" s="27">
        <v>0.0064</v>
      </c>
      <c r="F566" s="27">
        <v>-0.0489</v>
      </c>
      <c r="G566" s="27">
        <v>0.0011</v>
      </c>
      <c r="H566" s="27">
        <v>-0.0051</v>
      </c>
      <c r="I566" s="27">
        <v>0.0024</v>
      </c>
      <c r="J566" s="27">
        <v>-0.0052</v>
      </c>
      <c r="K566" s="27">
        <v>0.0204</v>
      </c>
      <c r="M566" s="6">
        <f t="shared" ref="M566:V566" si="49">AVERAGE(B531:B566)</f>
        <v>0.006394444444</v>
      </c>
      <c r="N566" s="6">
        <f t="shared" si="49"/>
        <v>0.005666666667</v>
      </c>
      <c r="O566" s="6">
        <f t="shared" si="49"/>
        <v>0.006958333333</v>
      </c>
      <c r="P566" s="6">
        <f t="shared" si="49"/>
        <v>0.006763888889</v>
      </c>
      <c r="Q566" s="6">
        <f t="shared" si="49"/>
        <v>0.001488888889</v>
      </c>
      <c r="R566" s="6">
        <f t="shared" si="49"/>
        <v>0.008375</v>
      </c>
      <c r="S566" s="6">
        <f t="shared" si="49"/>
        <v>0.009791666667</v>
      </c>
      <c r="T566" s="6">
        <f t="shared" si="49"/>
        <v>0.002277777778</v>
      </c>
      <c r="U566" s="6">
        <f t="shared" si="49"/>
        <v>0.005694444444</v>
      </c>
      <c r="V566" s="6">
        <f t="shared" si="49"/>
        <v>0.008394444444</v>
      </c>
    </row>
    <row r="567">
      <c r="A567" s="23">
        <v>42794.0</v>
      </c>
      <c r="B567" s="27">
        <v>0.0244</v>
      </c>
      <c r="C567" s="27">
        <v>-1.0E-4</v>
      </c>
      <c r="D567" s="27">
        <v>0.0207</v>
      </c>
      <c r="E567" s="27">
        <v>0.0236</v>
      </c>
      <c r="F567" s="27">
        <v>0.0138</v>
      </c>
      <c r="G567" s="27">
        <v>0.005</v>
      </c>
      <c r="H567" s="27">
        <v>0.0528</v>
      </c>
      <c r="I567" s="27">
        <v>0.0223</v>
      </c>
      <c r="J567" s="27">
        <v>0.0313</v>
      </c>
      <c r="K567" s="27">
        <v>0.0386</v>
      </c>
      <c r="M567" s="6">
        <f t="shared" ref="M567:V567" si="50">AVERAGE(B532:B567)</f>
        <v>0.005675</v>
      </c>
      <c r="N567" s="6">
        <f t="shared" si="50"/>
        <v>0.004641666667</v>
      </c>
      <c r="O567" s="6">
        <f t="shared" si="50"/>
        <v>0.005894444444</v>
      </c>
      <c r="P567" s="6">
        <f t="shared" si="50"/>
        <v>0.006258333333</v>
      </c>
      <c r="Q567" s="6">
        <f t="shared" si="50"/>
        <v>0.0005944444444</v>
      </c>
      <c r="R567" s="6">
        <f t="shared" si="50"/>
        <v>0.008638888889</v>
      </c>
      <c r="S567" s="6">
        <f t="shared" si="50"/>
        <v>0.010275</v>
      </c>
      <c r="T567" s="6">
        <f t="shared" si="50"/>
        <v>0.002344444444</v>
      </c>
      <c r="U567" s="6">
        <f t="shared" si="50"/>
        <v>0.005188888889</v>
      </c>
      <c r="V567" s="6">
        <f t="shared" si="50"/>
        <v>0.008180555556</v>
      </c>
    </row>
    <row r="568">
      <c r="A568" s="23">
        <v>42825.0</v>
      </c>
      <c r="B568" s="27">
        <v>0.0339</v>
      </c>
      <c r="C568" s="27">
        <v>0.0111</v>
      </c>
      <c r="D568" s="27">
        <v>0.0557</v>
      </c>
      <c r="E568" s="27">
        <v>0.0374</v>
      </c>
      <c r="F568" s="27">
        <v>0.0859</v>
      </c>
      <c r="G568" s="27">
        <v>-0.0064</v>
      </c>
      <c r="H568" s="27">
        <v>0.0494</v>
      </c>
      <c r="I568" s="27">
        <v>0.1045</v>
      </c>
      <c r="J568" s="27">
        <v>0.0117</v>
      </c>
      <c r="K568" s="27">
        <v>0.001</v>
      </c>
      <c r="M568" s="6">
        <f t="shared" ref="M568:V568" si="51">AVERAGE(B533:B568)</f>
        <v>0.006511111111</v>
      </c>
      <c r="N568" s="6">
        <f t="shared" si="51"/>
        <v>0.004627777778</v>
      </c>
      <c r="O568" s="6">
        <f t="shared" si="51"/>
        <v>0.007433333333</v>
      </c>
      <c r="P568" s="6">
        <f t="shared" si="51"/>
        <v>0.007725</v>
      </c>
      <c r="Q568" s="6">
        <f t="shared" si="51"/>
        <v>0.001138888889</v>
      </c>
      <c r="R568" s="6">
        <f t="shared" si="51"/>
        <v>0.008533333333</v>
      </c>
      <c r="S568" s="6">
        <f t="shared" si="51"/>
        <v>0.01127222222</v>
      </c>
      <c r="T568" s="6">
        <f t="shared" si="51"/>
        <v>0.004533333333</v>
      </c>
      <c r="U568" s="6">
        <f t="shared" si="51"/>
        <v>0.006255555556</v>
      </c>
      <c r="V568" s="6">
        <f t="shared" si="51"/>
        <v>0.008030555556</v>
      </c>
    </row>
    <row r="569">
      <c r="A569" s="23">
        <v>42855.0</v>
      </c>
      <c r="B569" s="27">
        <v>0.0129</v>
      </c>
      <c r="C569" s="27">
        <v>0.0035</v>
      </c>
      <c r="D569" s="27">
        <v>0.0347</v>
      </c>
      <c r="E569" s="27">
        <v>0.0116</v>
      </c>
      <c r="F569" s="27">
        <v>0.0039</v>
      </c>
      <c r="G569" s="27">
        <v>0.0109</v>
      </c>
      <c r="H569" s="27">
        <v>0.0247</v>
      </c>
      <c r="I569" s="27">
        <v>0.0268</v>
      </c>
      <c r="J569" s="27">
        <v>-0.0134</v>
      </c>
      <c r="K569" s="27">
        <v>0.0105</v>
      </c>
      <c r="M569" s="6">
        <f t="shared" ref="M569:V569" si="52">AVERAGE(B534:B569)</f>
        <v>0.006341666667</v>
      </c>
      <c r="N569" s="6">
        <f t="shared" si="52"/>
        <v>0.004080555556</v>
      </c>
      <c r="O569" s="6">
        <f t="shared" si="52"/>
        <v>0.007780555556</v>
      </c>
      <c r="P569" s="6">
        <f t="shared" si="52"/>
        <v>0.007977777778</v>
      </c>
      <c r="Q569" s="6">
        <f t="shared" si="52"/>
        <v>0.0009722222222</v>
      </c>
      <c r="R569" s="6">
        <f t="shared" si="52"/>
        <v>0.009772222222</v>
      </c>
      <c r="S569" s="6">
        <f t="shared" si="52"/>
        <v>0.01256388889</v>
      </c>
      <c r="T569" s="6">
        <f t="shared" si="52"/>
        <v>0.004625</v>
      </c>
      <c r="U569" s="6">
        <f t="shared" si="52"/>
        <v>0.004991666667</v>
      </c>
      <c r="V569" s="6">
        <f t="shared" si="52"/>
        <v>0.008163888889</v>
      </c>
    </row>
    <row r="570">
      <c r="A570" s="23">
        <v>42886.0</v>
      </c>
      <c r="B570" s="27">
        <v>-0.0349</v>
      </c>
      <c r="C570" s="27">
        <v>-0.0145</v>
      </c>
      <c r="D570" s="27">
        <v>0.0162</v>
      </c>
      <c r="E570" s="27">
        <v>0.0111</v>
      </c>
      <c r="F570" s="27">
        <v>0.0201</v>
      </c>
      <c r="G570" s="27">
        <v>0.022</v>
      </c>
      <c r="H570" s="27">
        <v>0.0203</v>
      </c>
      <c r="I570" s="27">
        <v>0.0135</v>
      </c>
      <c r="J570" s="27">
        <v>0.0485</v>
      </c>
      <c r="K570" s="27">
        <v>0.0129</v>
      </c>
      <c r="M570" s="6">
        <f t="shared" ref="M570:V570" si="53">AVERAGE(B535:B570)</f>
        <v>0.005191666667</v>
      </c>
      <c r="N570" s="6">
        <f t="shared" si="53"/>
        <v>0.003755555556</v>
      </c>
      <c r="O570" s="6">
        <f t="shared" si="53"/>
        <v>0.007680555556</v>
      </c>
      <c r="P570" s="6">
        <f t="shared" si="53"/>
        <v>0.007427777778</v>
      </c>
      <c r="Q570" s="6">
        <f t="shared" si="53"/>
        <v>0.001391666667</v>
      </c>
      <c r="R570" s="6">
        <f t="shared" si="53"/>
        <v>0.009369444444</v>
      </c>
      <c r="S570" s="6">
        <f t="shared" si="53"/>
        <v>0.01235277778</v>
      </c>
      <c r="T570" s="6">
        <f t="shared" si="53"/>
        <v>0.003877777778</v>
      </c>
      <c r="U570" s="6">
        <f t="shared" si="53"/>
        <v>0.005927777778</v>
      </c>
      <c r="V570" s="6">
        <f t="shared" si="53"/>
        <v>0.007877777778</v>
      </c>
    </row>
    <row r="571">
      <c r="A571" s="23">
        <v>42916.0</v>
      </c>
      <c r="B571" s="27">
        <v>-0.0017</v>
      </c>
      <c r="C571" s="27">
        <v>-0.0091</v>
      </c>
      <c r="D571" s="27">
        <v>-0.0269</v>
      </c>
      <c r="E571" s="27">
        <v>-0.0243</v>
      </c>
      <c r="F571" s="27">
        <v>-0.0024</v>
      </c>
      <c r="G571" s="27">
        <v>0.027</v>
      </c>
      <c r="H571" s="27">
        <v>-0.0279</v>
      </c>
      <c r="I571" s="27">
        <v>-0.0279</v>
      </c>
      <c r="J571" s="27">
        <v>-0.0254</v>
      </c>
      <c r="K571" s="27">
        <v>0.0058</v>
      </c>
      <c r="M571" s="6">
        <f t="shared" ref="M571:V571" si="54">AVERAGE(B536:B571)</f>
        <v>0.005588888889</v>
      </c>
      <c r="N571" s="6">
        <f t="shared" si="54"/>
        <v>0.002411111111</v>
      </c>
      <c r="O571" s="6">
        <f t="shared" si="54"/>
        <v>0.007430555556</v>
      </c>
      <c r="P571" s="6">
        <f t="shared" si="54"/>
        <v>0.007027777778</v>
      </c>
      <c r="Q571" s="6">
        <f t="shared" si="54"/>
        <v>0.001586111111</v>
      </c>
      <c r="R571" s="6">
        <f t="shared" si="54"/>
        <v>0.008788888889</v>
      </c>
      <c r="S571" s="6">
        <f t="shared" si="54"/>
        <v>0.01140555556</v>
      </c>
      <c r="T571" s="6">
        <f t="shared" si="54"/>
        <v>0.002736111111</v>
      </c>
      <c r="U571" s="6">
        <f t="shared" si="54"/>
        <v>0.005577777778</v>
      </c>
      <c r="V571" s="6">
        <f t="shared" si="54"/>
        <v>0.007458333333</v>
      </c>
    </row>
    <row r="572">
      <c r="A572" s="23">
        <v>42947.0</v>
      </c>
      <c r="B572" s="27">
        <v>0.0035</v>
      </c>
      <c r="C572" s="27">
        <v>9.0E-4</v>
      </c>
      <c r="D572" s="27">
        <v>-0.0054</v>
      </c>
      <c r="E572" s="27">
        <v>-0.015</v>
      </c>
      <c r="F572" s="27">
        <v>0.0403</v>
      </c>
      <c r="G572" s="27">
        <v>0.0033</v>
      </c>
      <c r="H572" s="27">
        <v>0.0366</v>
      </c>
      <c r="I572" s="27">
        <v>0.0126</v>
      </c>
      <c r="J572" s="27">
        <v>0.0107</v>
      </c>
      <c r="K572" s="27">
        <v>0.0199</v>
      </c>
      <c r="M572" s="6">
        <f t="shared" ref="M572:V572" si="55">AVERAGE(B537:B572)</f>
        <v>0.004455555556</v>
      </c>
      <c r="N572" s="6">
        <f t="shared" si="55"/>
        <v>0.001844444444</v>
      </c>
      <c r="O572" s="6">
        <f t="shared" si="55"/>
        <v>0.008347222222</v>
      </c>
      <c r="P572" s="6">
        <f t="shared" si="55"/>
        <v>0.007794444444</v>
      </c>
      <c r="Q572" s="6">
        <f t="shared" si="55"/>
        <v>0.003586111111</v>
      </c>
      <c r="R572" s="6">
        <f t="shared" si="55"/>
        <v>0.008297222222</v>
      </c>
      <c r="S572" s="6">
        <f t="shared" si="55"/>
        <v>0.01328333333</v>
      </c>
      <c r="T572" s="6">
        <f t="shared" si="55"/>
        <v>0.00335</v>
      </c>
      <c r="U572" s="6">
        <f t="shared" si="55"/>
        <v>0.005875</v>
      </c>
      <c r="V572" s="6">
        <f t="shared" si="55"/>
        <v>0.008411111111</v>
      </c>
    </row>
    <row r="573">
      <c r="A573" s="23">
        <v>42978.0</v>
      </c>
      <c r="B573" s="27">
        <v>0.0044</v>
      </c>
      <c r="C573" s="27">
        <v>0.0038</v>
      </c>
      <c r="D573" s="27">
        <v>0.0021</v>
      </c>
      <c r="E573" s="27">
        <v>-0.0059</v>
      </c>
      <c r="F573" s="27">
        <v>0.0098</v>
      </c>
      <c r="G573" s="27">
        <v>-0.0044</v>
      </c>
      <c r="H573" s="27">
        <v>-0.0089</v>
      </c>
      <c r="I573" s="27">
        <v>-0.0203</v>
      </c>
      <c r="J573" s="27">
        <v>0.0152</v>
      </c>
      <c r="K573" s="27">
        <v>0.0025</v>
      </c>
      <c r="M573" s="6">
        <f t="shared" ref="M573:V573" si="56">AVERAGE(B538:B573)</f>
        <v>0.004458333333</v>
      </c>
      <c r="N573" s="6">
        <f t="shared" si="56"/>
        <v>0.001430555556</v>
      </c>
      <c r="O573" s="6">
        <f t="shared" si="56"/>
        <v>0.007652777778</v>
      </c>
      <c r="P573" s="6">
        <f t="shared" si="56"/>
        <v>0.007444444444</v>
      </c>
      <c r="Q573" s="6">
        <f t="shared" si="56"/>
        <v>0.004055555556</v>
      </c>
      <c r="R573" s="6">
        <f t="shared" si="56"/>
        <v>0.0085</v>
      </c>
      <c r="S573" s="6">
        <f t="shared" si="56"/>
        <v>0.01201666667</v>
      </c>
      <c r="T573" s="6">
        <f t="shared" si="56"/>
        <v>0.002725</v>
      </c>
      <c r="U573" s="6">
        <f t="shared" si="56"/>
        <v>0.005730555556</v>
      </c>
      <c r="V573" s="6">
        <f t="shared" si="56"/>
        <v>0.007383333333</v>
      </c>
    </row>
    <row r="574">
      <c r="A574" s="23">
        <v>43008.0</v>
      </c>
      <c r="B574" s="27">
        <v>3.0E-4</v>
      </c>
      <c r="C574" s="27">
        <v>0.0344</v>
      </c>
      <c r="D574" s="27">
        <v>0.0488</v>
      </c>
      <c r="E574" s="27">
        <v>0.0615</v>
      </c>
      <c r="F574" s="27">
        <v>0.044</v>
      </c>
      <c r="G574" s="27">
        <v>0.0441</v>
      </c>
      <c r="H574" s="27">
        <v>0.0294</v>
      </c>
      <c r="I574" s="27">
        <v>0.0141</v>
      </c>
      <c r="J574" s="27">
        <v>-0.0077</v>
      </c>
      <c r="K574" s="27">
        <v>0.02</v>
      </c>
      <c r="M574" s="6">
        <f t="shared" ref="M574:V574" si="57">AVERAGE(B539:B574)</f>
        <v>0.005941666667</v>
      </c>
      <c r="N574" s="6">
        <f t="shared" si="57"/>
        <v>0.003402777778</v>
      </c>
      <c r="O574" s="6">
        <f t="shared" si="57"/>
        <v>0.008855555556</v>
      </c>
      <c r="P574" s="6">
        <f t="shared" si="57"/>
        <v>0.009180555556</v>
      </c>
      <c r="Q574" s="6">
        <f t="shared" si="57"/>
        <v>0.004472222222</v>
      </c>
      <c r="R574" s="6">
        <f t="shared" si="57"/>
        <v>0.008347222222</v>
      </c>
      <c r="S574" s="6">
        <f t="shared" si="57"/>
        <v>0.01204722222</v>
      </c>
      <c r="T574" s="6">
        <f t="shared" si="57"/>
        <v>0.002833333333</v>
      </c>
      <c r="U574" s="6">
        <f t="shared" si="57"/>
        <v>0.006319444444</v>
      </c>
      <c r="V574" s="6">
        <f t="shared" si="57"/>
        <v>0.008386111111</v>
      </c>
    </row>
    <row r="575">
      <c r="A575" s="23">
        <v>43039.0</v>
      </c>
      <c r="B575" s="27">
        <v>0.0379</v>
      </c>
      <c r="C575" s="27">
        <v>0.0285</v>
      </c>
      <c r="D575" s="27">
        <v>0.0299</v>
      </c>
      <c r="E575" s="27">
        <v>0.0303</v>
      </c>
      <c r="F575" s="27">
        <v>6.0E-4</v>
      </c>
      <c r="G575" s="27">
        <v>0.056</v>
      </c>
      <c r="H575" s="27">
        <v>0.0223</v>
      </c>
      <c r="I575" s="27">
        <v>0.0158</v>
      </c>
      <c r="J575" s="27">
        <v>0.0164</v>
      </c>
      <c r="K575" s="27">
        <v>0.0226</v>
      </c>
      <c r="M575" s="6">
        <f t="shared" ref="M575:V575" si="58">AVERAGE(B540:B575)</f>
        <v>0.005658333333</v>
      </c>
      <c r="N575" s="6">
        <f t="shared" si="58"/>
        <v>0.004752777778</v>
      </c>
      <c r="O575" s="6">
        <f t="shared" si="58"/>
        <v>0.01069166667</v>
      </c>
      <c r="P575" s="6">
        <f t="shared" si="58"/>
        <v>0.01035833333</v>
      </c>
      <c r="Q575" s="6">
        <f t="shared" si="58"/>
        <v>0.005891666667</v>
      </c>
      <c r="R575" s="6">
        <f t="shared" si="58"/>
        <v>0.009661111111</v>
      </c>
      <c r="S575" s="6">
        <f t="shared" si="58"/>
        <v>0.01304444444</v>
      </c>
      <c r="T575" s="6">
        <f t="shared" si="58"/>
        <v>0.004144444444</v>
      </c>
      <c r="U575" s="6">
        <f t="shared" si="58"/>
        <v>0.007063888889</v>
      </c>
      <c r="V575" s="6">
        <f t="shared" si="58"/>
        <v>0.008352777778</v>
      </c>
    </row>
    <row r="576">
      <c r="A576" s="23">
        <v>43069.0</v>
      </c>
      <c r="B576" s="27">
        <v>0.0152</v>
      </c>
      <c r="C576" s="27">
        <v>0.0055</v>
      </c>
      <c r="D576" s="27">
        <v>-0.0206</v>
      </c>
      <c r="E576" s="27">
        <v>-0.0113</v>
      </c>
      <c r="F576" s="27">
        <v>-0.0171</v>
      </c>
      <c r="G576" s="27">
        <v>0.0143</v>
      </c>
      <c r="H576" s="27">
        <v>-0.028</v>
      </c>
      <c r="I576" s="27">
        <v>-0.0289</v>
      </c>
      <c r="J576" s="27">
        <v>-0.0179</v>
      </c>
      <c r="K576" s="27">
        <v>0.0297</v>
      </c>
      <c r="M576" s="6">
        <f t="shared" ref="M576:V576" si="59">AVERAGE(B541:B576)</f>
        <v>0.00705</v>
      </c>
      <c r="N576" s="6">
        <f t="shared" si="59"/>
        <v>0.004588888889</v>
      </c>
      <c r="O576" s="6">
        <f t="shared" si="59"/>
        <v>0.009008333333</v>
      </c>
      <c r="P576" s="6">
        <f t="shared" si="59"/>
        <v>0.008127777778</v>
      </c>
      <c r="Q576" s="6">
        <f t="shared" si="59"/>
        <v>0.005252777778</v>
      </c>
      <c r="R576" s="6">
        <f t="shared" si="59"/>
        <v>0.008336111111</v>
      </c>
      <c r="S576" s="6">
        <f t="shared" si="59"/>
        <v>0.01058055556</v>
      </c>
      <c r="T576" s="6">
        <f t="shared" si="59"/>
        <v>0.002372222222</v>
      </c>
      <c r="U576" s="6">
        <f t="shared" si="59"/>
        <v>0.005747222222</v>
      </c>
      <c r="V576" s="6">
        <f t="shared" si="59"/>
        <v>0.008461111111</v>
      </c>
    </row>
    <row r="577">
      <c r="A577" s="23">
        <v>43100.0</v>
      </c>
      <c r="B577" s="27">
        <v>0.0167</v>
      </c>
      <c r="C577" s="27">
        <v>0.01</v>
      </c>
      <c r="D577" s="27">
        <v>-0.0093</v>
      </c>
      <c r="E577" s="27">
        <v>-0.0068</v>
      </c>
      <c r="F577" s="27">
        <v>-0.0223</v>
      </c>
      <c r="G577" s="27">
        <v>0.0139</v>
      </c>
      <c r="H577" s="27">
        <v>5.0E-4</v>
      </c>
      <c r="I577" s="27">
        <v>-0.0178</v>
      </c>
      <c r="J577" s="27">
        <v>0.0503</v>
      </c>
      <c r="K577" s="27">
        <v>0.0105</v>
      </c>
      <c r="M577" s="6">
        <f t="shared" ref="M577:V577" si="60">AVERAGE(B542:B577)</f>
        <v>0.006991666667</v>
      </c>
      <c r="N577" s="6">
        <f t="shared" si="60"/>
        <v>0.004986111111</v>
      </c>
      <c r="O577" s="6">
        <f t="shared" si="60"/>
        <v>0.00935</v>
      </c>
      <c r="P577" s="6">
        <f t="shared" si="60"/>
        <v>0.008363888889</v>
      </c>
      <c r="Q577" s="6">
        <f t="shared" si="60"/>
        <v>0.006119444444</v>
      </c>
      <c r="R577" s="6">
        <f t="shared" si="60"/>
        <v>0.008836111111</v>
      </c>
      <c r="S577" s="6">
        <f t="shared" si="60"/>
        <v>0.01073055556</v>
      </c>
      <c r="T577" s="6">
        <f t="shared" si="60"/>
        <v>0.003105555556</v>
      </c>
      <c r="U577" s="6">
        <f t="shared" si="60"/>
        <v>0.007775</v>
      </c>
      <c r="V577" s="6">
        <f t="shared" si="60"/>
        <v>0.00885</v>
      </c>
    </row>
    <row r="578">
      <c r="A578" s="23">
        <v>43131.0</v>
      </c>
      <c r="B578" s="27">
        <v>-0.0055</v>
      </c>
      <c r="C578" s="27">
        <v>-0.0118</v>
      </c>
      <c r="D578" s="27">
        <v>0.0316</v>
      </c>
      <c r="E578" s="27">
        <v>0.0211</v>
      </c>
      <c r="F578" s="27">
        <v>0.0762</v>
      </c>
      <c r="G578" s="27">
        <v>0.0134</v>
      </c>
      <c r="H578" s="27">
        <v>0.0289</v>
      </c>
      <c r="I578" s="27">
        <v>0.05</v>
      </c>
      <c r="J578" s="27">
        <v>-0.0198</v>
      </c>
      <c r="K578" s="27">
        <v>0.0571</v>
      </c>
      <c r="M578" s="6">
        <f t="shared" ref="M578:V578" si="61">AVERAGE(B543:B578)</f>
        <v>0.005944444444</v>
      </c>
      <c r="N578" s="6">
        <f t="shared" si="61"/>
        <v>0.004563888889</v>
      </c>
      <c r="O578" s="6">
        <f t="shared" si="61"/>
        <v>0.008005555556</v>
      </c>
      <c r="P578" s="6">
        <f t="shared" si="61"/>
        <v>0.006413888889</v>
      </c>
      <c r="Q578" s="6">
        <f t="shared" si="61"/>
        <v>0.006222222222</v>
      </c>
      <c r="R578" s="6">
        <f t="shared" si="61"/>
        <v>0.009136111111</v>
      </c>
      <c r="S578" s="6">
        <f t="shared" si="61"/>
        <v>0.009486111111</v>
      </c>
      <c r="T578" s="6">
        <f t="shared" si="61"/>
        <v>0.004402777778</v>
      </c>
      <c r="U578" s="6">
        <f t="shared" si="61"/>
        <v>0.006455555556</v>
      </c>
      <c r="V578" s="6">
        <f t="shared" si="61"/>
        <v>0.01122777778</v>
      </c>
    </row>
    <row r="579">
      <c r="A579" s="23">
        <v>43159.0</v>
      </c>
      <c r="B579" s="27">
        <v>0.0031</v>
      </c>
      <c r="C579" s="27">
        <v>-0.0322</v>
      </c>
      <c r="D579" s="27">
        <v>-0.0282</v>
      </c>
      <c r="E579" s="27">
        <v>-0.0524</v>
      </c>
      <c r="F579" s="27">
        <v>-0.039</v>
      </c>
      <c r="G579" s="27">
        <v>-0.0371</v>
      </c>
      <c r="H579" s="27">
        <v>-0.0325</v>
      </c>
      <c r="I579" s="27">
        <v>-0.0604</v>
      </c>
      <c r="J579" s="27">
        <v>-0.0339</v>
      </c>
      <c r="K579" s="27">
        <v>-0.0373</v>
      </c>
      <c r="M579" s="6">
        <f t="shared" ref="M579:V579" si="62">AVERAGE(B544:B579)</f>
        <v>0.004061111111</v>
      </c>
      <c r="N579" s="6">
        <f t="shared" si="62"/>
        <v>0.002469444444</v>
      </c>
      <c r="O579" s="6">
        <f t="shared" si="62"/>
        <v>0.005227777778</v>
      </c>
      <c r="P579" s="6">
        <f t="shared" si="62"/>
        <v>0.003091666667</v>
      </c>
      <c r="Q579" s="6">
        <f t="shared" si="62"/>
        <v>0.002630555556</v>
      </c>
      <c r="R579" s="6">
        <f t="shared" si="62"/>
        <v>0.005897222222</v>
      </c>
      <c r="S579" s="6">
        <f t="shared" si="62"/>
        <v>0.006555555556</v>
      </c>
      <c r="T579" s="6">
        <f t="shared" si="62"/>
        <v>0.0005583333333</v>
      </c>
      <c r="U579" s="6">
        <f t="shared" si="62"/>
        <v>0.004602777778</v>
      </c>
      <c r="V579" s="6">
        <f t="shared" si="62"/>
        <v>0.008588888889</v>
      </c>
    </row>
    <row r="580">
      <c r="A580" s="23">
        <v>43190.0</v>
      </c>
      <c r="B580" s="27">
        <v>-0.0407</v>
      </c>
      <c r="C580" s="27">
        <v>-0.0032</v>
      </c>
      <c r="D580" s="27">
        <v>-0.0228</v>
      </c>
      <c r="E580" s="27">
        <v>-0.027</v>
      </c>
      <c r="F580" s="27">
        <v>-0.0054</v>
      </c>
      <c r="G580" s="27">
        <v>-0.023</v>
      </c>
      <c r="H580" s="27">
        <v>-0.0073</v>
      </c>
      <c r="I580" s="27">
        <v>-0.0273</v>
      </c>
      <c r="J580" s="27">
        <v>-0.0212</v>
      </c>
      <c r="K580" s="27">
        <v>-0.0248</v>
      </c>
      <c r="M580" s="6">
        <f t="shared" ref="M580:V580" si="63">AVERAGE(B545:B580)</f>
        <v>0.002955555556</v>
      </c>
      <c r="N580" s="6">
        <f t="shared" si="63"/>
        <v>0.002897222222</v>
      </c>
      <c r="O580" s="6">
        <f t="shared" si="63"/>
        <v>0.004066666667</v>
      </c>
      <c r="P580" s="6">
        <f t="shared" si="63"/>
        <v>0.001019444444</v>
      </c>
      <c r="Q580" s="6">
        <f t="shared" si="63"/>
        <v>0.001663888889</v>
      </c>
      <c r="R580" s="6">
        <f t="shared" si="63"/>
        <v>0.004711111111</v>
      </c>
      <c r="S580" s="6">
        <f t="shared" si="63"/>
        <v>0.005633333333</v>
      </c>
      <c r="T580" s="6">
        <f t="shared" si="63"/>
        <v>-0.001191666667</v>
      </c>
      <c r="U580" s="6">
        <f t="shared" si="63"/>
        <v>0.004566666667</v>
      </c>
      <c r="V580" s="6">
        <f t="shared" si="63"/>
        <v>0.008313888889</v>
      </c>
    </row>
    <row r="581">
      <c r="A581" s="23">
        <v>43220.0</v>
      </c>
      <c r="B581" s="27">
        <v>0.041</v>
      </c>
      <c r="C581" s="27">
        <v>0.0186</v>
      </c>
      <c r="D581" s="27">
        <v>0.0661</v>
      </c>
      <c r="E581" s="27">
        <v>0.0377</v>
      </c>
      <c r="F581" s="27">
        <v>0.0745</v>
      </c>
      <c r="G581" s="27">
        <v>0.0358</v>
      </c>
      <c r="H581" s="27">
        <v>0.031</v>
      </c>
      <c r="I581" s="27">
        <v>0.0461</v>
      </c>
      <c r="J581" s="27">
        <v>0.0677</v>
      </c>
      <c r="K581" s="27">
        <v>0.0037</v>
      </c>
      <c r="M581" s="6">
        <f t="shared" ref="M581:V581" si="64">AVERAGE(B546:B581)</f>
        <v>0.004655555556</v>
      </c>
      <c r="N581" s="6">
        <f t="shared" si="64"/>
        <v>0.002786111111</v>
      </c>
      <c r="O581" s="6">
        <f t="shared" si="64"/>
        <v>0.005708333333</v>
      </c>
      <c r="P581" s="6">
        <f t="shared" si="64"/>
        <v>0.003283333333</v>
      </c>
      <c r="Q581" s="6">
        <f t="shared" si="64"/>
        <v>0.003786111111</v>
      </c>
      <c r="R581" s="6">
        <f t="shared" si="64"/>
        <v>0.004780555556</v>
      </c>
      <c r="S581" s="6">
        <f t="shared" si="64"/>
        <v>0.006563888889</v>
      </c>
      <c r="T581" s="6">
        <f t="shared" si="64"/>
        <v>0.0003138888889</v>
      </c>
      <c r="U581" s="6">
        <f t="shared" si="64"/>
        <v>0.005533333333</v>
      </c>
      <c r="V581" s="6">
        <f t="shared" si="64"/>
        <v>0.008172222222</v>
      </c>
    </row>
    <row r="582">
      <c r="A582" s="23">
        <v>43251.0</v>
      </c>
      <c r="B582" s="27">
        <v>0.0119</v>
      </c>
      <c r="C582" s="27">
        <v>0.0319</v>
      </c>
      <c r="D582" s="27">
        <v>-0.0064</v>
      </c>
      <c r="E582" s="27">
        <v>-0.0012</v>
      </c>
      <c r="F582" s="27">
        <v>-0.085</v>
      </c>
      <c r="G582" s="27">
        <v>-0.0168</v>
      </c>
      <c r="H582" s="27">
        <v>-0.0023</v>
      </c>
      <c r="I582" s="27">
        <v>-0.061</v>
      </c>
      <c r="J582" s="27">
        <v>0.0264</v>
      </c>
      <c r="K582" s="27">
        <v>0.0237</v>
      </c>
      <c r="M582" s="6">
        <f t="shared" ref="M582:V582" si="65">AVERAGE(B547:B582)</f>
        <v>0.004927777778</v>
      </c>
      <c r="N582" s="6">
        <f t="shared" si="65"/>
        <v>0.004122222222</v>
      </c>
      <c r="O582" s="6">
        <f t="shared" si="65"/>
        <v>0.005466666667</v>
      </c>
      <c r="P582" s="6">
        <f t="shared" si="65"/>
        <v>0.003441666667</v>
      </c>
      <c r="Q582" s="6">
        <f t="shared" si="65"/>
        <v>0.0005305555556</v>
      </c>
      <c r="R582" s="6">
        <f t="shared" si="65"/>
        <v>0.002908333333</v>
      </c>
      <c r="S582" s="6">
        <f t="shared" si="65"/>
        <v>0.005636111111</v>
      </c>
      <c r="T582" s="6">
        <f t="shared" si="65"/>
        <v>-0.001061111111</v>
      </c>
      <c r="U582" s="6">
        <f t="shared" si="65"/>
        <v>0.006102777778</v>
      </c>
      <c r="V582" s="6">
        <f t="shared" si="65"/>
        <v>0.008477777778</v>
      </c>
    </row>
    <row r="583">
      <c r="A583" s="23">
        <v>43281.0</v>
      </c>
      <c r="B583" s="27">
        <v>0.0368</v>
      </c>
      <c r="C583" s="27">
        <v>0.0161</v>
      </c>
      <c r="D583" s="27">
        <v>-0.0101</v>
      </c>
      <c r="E583" s="27">
        <v>-0.0239</v>
      </c>
      <c r="F583" s="27">
        <v>-0.0072</v>
      </c>
      <c r="G583" s="27">
        <v>-0.006</v>
      </c>
      <c r="H583" s="27">
        <v>7.0E-4</v>
      </c>
      <c r="I583" s="27">
        <v>0.0256</v>
      </c>
      <c r="J583" s="27">
        <v>-0.0018</v>
      </c>
      <c r="K583" s="27">
        <v>0.0064</v>
      </c>
      <c r="M583" s="6">
        <f t="shared" ref="M583:V583" si="66">AVERAGE(B548:B583)</f>
        <v>0.007347222222</v>
      </c>
      <c r="N583" s="6">
        <f t="shared" si="66"/>
        <v>0.005383333333</v>
      </c>
      <c r="O583" s="6">
        <f t="shared" si="66"/>
        <v>0.006355555556</v>
      </c>
      <c r="P583" s="6">
        <f t="shared" si="66"/>
        <v>0.003936111111</v>
      </c>
      <c r="Q583" s="6">
        <f t="shared" si="66"/>
        <v>0.001469444444</v>
      </c>
      <c r="R583" s="6">
        <f t="shared" si="66"/>
        <v>0.003594444444</v>
      </c>
      <c r="S583" s="6">
        <f t="shared" si="66"/>
        <v>0.006669444444</v>
      </c>
      <c r="T583" s="6">
        <f t="shared" si="66"/>
        <v>0.0006777777778</v>
      </c>
      <c r="U583" s="6">
        <f t="shared" si="66"/>
        <v>0.007838888889</v>
      </c>
      <c r="V583" s="6">
        <f t="shared" si="66"/>
        <v>0.009194444444</v>
      </c>
    </row>
    <row r="584">
      <c r="A584" s="23">
        <v>43312.0</v>
      </c>
      <c r="B584" s="27">
        <v>0.016</v>
      </c>
      <c r="C584" s="27">
        <v>0.0136</v>
      </c>
      <c r="D584" s="27">
        <v>0.0341</v>
      </c>
      <c r="E584" s="27">
        <v>0.0408</v>
      </c>
      <c r="F584" s="27">
        <v>0.0295</v>
      </c>
      <c r="G584" s="27">
        <v>0.0147</v>
      </c>
      <c r="H584" s="27">
        <v>0.0389</v>
      </c>
      <c r="I584" s="27">
        <v>0.0357</v>
      </c>
      <c r="J584" s="27">
        <v>0.0153</v>
      </c>
      <c r="K584" s="27">
        <v>0.0356</v>
      </c>
      <c r="M584" s="6">
        <f t="shared" ref="M584:V584" si="67">AVERAGE(B549:B584)</f>
        <v>0.006558333333</v>
      </c>
      <c r="N584" s="6">
        <f t="shared" si="67"/>
        <v>0.005655555556</v>
      </c>
      <c r="O584" s="6">
        <f t="shared" si="67"/>
        <v>0.005680555556</v>
      </c>
      <c r="P584" s="6">
        <f t="shared" si="67"/>
        <v>0.004080555556</v>
      </c>
      <c r="Q584" s="6">
        <f t="shared" si="67"/>
        <v>0.0008944444444</v>
      </c>
      <c r="R584" s="6">
        <f t="shared" si="67"/>
        <v>0.003522222222</v>
      </c>
      <c r="S584" s="6">
        <f t="shared" si="67"/>
        <v>0.006305555556</v>
      </c>
      <c r="T584" s="6">
        <f t="shared" si="67"/>
        <v>0.0004055555556</v>
      </c>
      <c r="U584" s="6">
        <f t="shared" si="67"/>
        <v>0.007561111111</v>
      </c>
      <c r="V584" s="6">
        <f t="shared" si="67"/>
        <v>0.009641666667</v>
      </c>
    </row>
    <row r="585">
      <c r="A585" s="23">
        <v>43343.0</v>
      </c>
      <c r="B585" s="27">
        <v>0.0097</v>
      </c>
      <c r="C585" s="27">
        <v>-0.0133</v>
      </c>
      <c r="D585" s="27">
        <v>-0.0143</v>
      </c>
      <c r="E585" s="27">
        <v>-0.0248</v>
      </c>
      <c r="F585" s="27">
        <v>-0.0898</v>
      </c>
      <c r="G585" s="27">
        <v>-0.0072</v>
      </c>
      <c r="H585" s="27">
        <v>-0.0153</v>
      </c>
      <c r="I585" s="27">
        <v>-0.0538</v>
      </c>
      <c r="J585" s="27">
        <v>-0.0331</v>
      </c>
      <c r="K585" s="27">
        <v>0.0324</v>
      </c>
      <c r="M585" s="6">
        <f t="shared" ref="M585:V585" si="68">AVERAGE(B550:B585)</f>
        <v>0.009119444444</v>
      </c>
      <c r="N585" s="6">
        <f t="shared" si="68"/>
        <v>0.006488888889</v>
      </c>
      <c r="O585" s="6">
        <f t="shared" si="68"/>
        <v>0.007597222222</v>
      </c>
      <c r="P585" s="6">
        <f t="shared" si="68"/>
        <v>0.005836111111</v>
      </c>
      <c r="Q585" s="6">
        <f t="shared" si="68"/>
        <v>0.0002444444444</v>
      </c>
      <c r="R585" s="6">
        <f t="shared" si="68"/>
        <v>0.005508333333</v>
      </c>
      <c r="S585" s="6">
        <f t="shared" si="68"/>
        <v>0.008538888889</v>
      </c>
      <c r="T585" s="6">
        <f t="shared" si="68"/>
        <v>0.001277777778</v>
      </c>
      <c r="U585" s="6">
        <f t="shared" si="68"/>
        <v>0.008330555556</v>
      </c>
      <c r="V585" s="6">
        <f t="shared" si="68"/>
        <v>0.01224444444</v>
      </c>
    </row>
    <row r="586">
      <c r="A586" s="23">
        <v>43373.0</v>
      </c>
      <c r="B586" s="27">
        <v>-0.0138</v>
      </c>
      <c r="C586" s="27">
        <v>-0.0096</v>
      </c>
      <c r="D586" s="27">
        <v>0.014</v>
      </c>
      <c r="E586" s="27">
        <v>-0.0153</v>
      </c>
      <c r="F586" s="27">
        <v>0.025</v>
      </c>
      <c r="G586" s="27">
        <v>0.0568</v>
      </c>
      <c r="H586" s="27">
        <v>-0.0328</v>
      </c>
      <c r="I586" s="27">
        <v>0.0014</v>
      </c>
      <c r="J586" s="27">
        <v>0.0142</v>
      </c>
      <c r="K586" s="27">
        <v>0.0042</v>
      </c>
      <c r="M586" s="6">
        <f t="shared" ref="M586:V586" si="69">AVERAGE(B551:B586)</f>
        <v>0.00965</v>
      </c>
      <c r="N586" s="6">
        <f t="shared" si="69"/>
        <v>0.007327777778</v>
      </c>
      <c r="O586" s="6">
        <f t="shared" si="69"/>
        <v>0.009030555556</v>
      </c>
      <c r="P586" s="6">
        <f t="shared" si="69"/>
        <v>0.007027777778</v>
      </c>
      <c r="Q586" s="6">
        <f t="shared" si="69"/>
        <v>0.001666666667</v>
      </c>
      <c r="R586" s="6">
        <f t="shared" si="69"/>
        <v>0.00925</v>
      </c>
      <c r="S586" s="6">
        <f t="shared" si="69"/>
        <v>0.008852777778</v>
      </c>
      <c r="T586" s="6">
        <f t="shared" si="69"/>
        <v>0.003327777778</v>
      </c>
      <c r="U586" s="6">
        <f t="shared" si="69"/>
        <v>0.009555555556</v>
      </c>
      <c r="V586" s="6">
        <f t="shared" si="69"/>
        <v>0.01311111111</v>
      </c>
    </row>
    <row r="587">
      <c r="A587" s="23">
        <v>43404.0</v>
      </c>
      <c r="B587" s="27">
        <v>-0.0565</v>
      </c>
      <c r="C587" s="27">
        <v>-0.0634</v>
      </c>
      <c r="D587" s="27">
        <v>-0.071</v>
      </c>
      <c r="E587" s="27">
        <v>-0.0614</v>
      </c>
      <c r="F587" s="27">
        <v>-0.071</v>
      </c>
      <c r="G587" s="27">
        <v>-0.0904</v>
      </c>
      <c r="H587" s="27">
        <v>-0.0568</v>
      </c>
      <c r="I587" s="27">
        <v>-0.0446</v>
      </c>
      <c r="J587" s="27">
        <v>-0.0483</v>
      </c>
      <c r="K587" s="27">
        <v>-0.0697</v>
      </c>
      <c r="M587" s="6">
        <f t="shared" ref="M587:V587" si="70">AVERAGE(B552:B587)</f>
        <v>0.006919444444</v>
      </c>
      <c r="N587" s="6">
        <f t="shared" si="70"/>
        <v>0.005102777778</v>
      </c>
      <c r="O587" s="6">
        <f t="shared" si="70"/>
        <v>0.004413888889</v>
      </c>
      <c r="P587" s="6">
        <f t="shared" si="70"/>
        <v>0.00205</v>
      </c>
      <c r="Q587" s="6">
        <f t="shared" si="70"/>
        <v>-0.001866666667</v>
      </c>
      <c r="R587" s="6">
        <f t="shared" si="70"/>
        <v>0.003702777778</v>
      </c>
      <c r="S587" s="6">
        <f t="shared" si="70"/>
        <v>0.004725</v>
      </c>
      <c r="T587" s="6">
        <f t="shared" si="70"/>
        <v>-0.0002083333333</v>
      </c>
      <c r="U587" s="6">
        <f t="shared" si="70"/>
        <v>0.006761111111</v>
      </c>
      <c r="V587" s="6">
        <f t="shared" si="70"/>
        <v>0.008894444444</v>
      </c>
    </row>
    <row r="588">
      <c r="A588" s="23">
        <v>43434.0</v>
      </c>
      <c r="B588" s="27">
        <v>-0.0234</v>
      </c>
      <c r="C588" s="27">
        <v>0.0149</v>
      </c>
      <c r="D588" s="27">
        <v>-0.017</v>
      </c>
      <c r="E588" s="27">
        <v>-0.0197</v>
      </c>
      <c r="F588" s="27">
        <v>0.0083</v>
      </c>
      <c r="G588" s="27">
        <v>0.0102</v>
      </c>
      <c r="H588" s="27">
        <v>0.0286</v>
      </c>
      <c r="I588" s="27">
        <v>0.0193</v>
      </c>
      <c r="J588" s="27">
        <v>-0.0153</v>
      </c>
      <c r="K588" s="27">
        <v>0.0188</v>
      </c>
      <c r="M588" s="6">
        <f t="shared" ref="M588:V588" si="71">AVERAGE(B553:B588)</f>
        <v>0.006469444444</v>
      </c>
      <c r="N588" s="6">
        <f t="shared" si="71"/>
        <v>0.005588888889</v>
      </c>
      <c r="O588" s="6">
        <f t="shared" si="71"/>
        <v>0.003525</v>
      </c>
      <c r="P588" s="6">
        <f t="shared" si="71"/>
        <v>0.000225</v>
      </c>
      <c r="Q588" s="6">
        <f t="shared" si="71"/>
        <v>-0.001983333333</v>
      </c>
      <c r="R588" s="6">
        <f t="shared" si="71"/>
        <v>0.003669444444</v>
      </c>
      <c r="S588" s="6">
        <f t="shared" si="71"/>
        <v>0.004791666667</v>
      </c>
      <c r="T588" s="6">
        <f t="shared" si="71"/>
        <v>0.00009444444444</v>
      </c>
      <c r="U588" s="6">
        <f t="shared" si="71"/>
        <v>0.006266666667</v>
      </c>
      <c r="V588" s="6">
        <f t="shared" si="71"/>
        <v>0.009338888889</v>
      </c>
    </row>
    <row r="589">
      <c r="A589" s="23">
        <v>43465.0</v>
      </c>
      <c r="B589" s="27">
        <v>0.0037</v>
      </c>
      <c r="C589" s="27">
        <v>-0.0584</v>
      </c>
      <c r="D589" s="27">
        <v>-0.0548</v>
      </c>
      <c r="E589" s="27">
        <v>-0.0666</v>
      </c>
      <c r="F589" s="27">
        <v>-0.0436</v>
      </c>
      <c r="G589" s="27">
        <v>-0.0981</v>
      </c>
      <c r="H589" s="27">
        <v>-0.0693</v>
      </c>
      <c r="I589" s="27">
        <v>-0.0471</v>
      </c>
      <c r="J589" s="27">
        <v>-0.0361</v>
      </c>
      <c r="K589" s="27">
        <v>-0.0905</v>
      </c>
      <c r="M589" s="6">
        <f t="shared" ref="M589:V589" si="72">AVERAGE(B554:B589)</f>
        <v>0.005844444444</v>
      </c>
      <c r="N589" s="6">
        <f t="shared" si="72"/>
        <v>0.004811111111</v>
      </c>
      <c r="O589" s="6">
        <f t="shared" si="72"/>
        <v>0.003675</v>
      </c>
      <c r="P589" s="6">
        <f t="shared" si="72"/>
        <v>-0.0001388888889</v>
      </c>
      <c r="Q589" s="6">
        <f t="shared" si="72"/>
        <v>-0.001491666667</v>
      </c>
      <c r="R589" s="6">
        <f t="shared" si="72"/>
        <v>0.001525</v>
      </c>
      <c r="S589" s="6">
        <f t="shared" si="72"/>
        <v>0.004336111111</v>
      </c>
      <c r="T589" s="6">
        <f t="shared" si="72"/>
        <v>0.001086111111</v>
      </c>
      <c r="U589" s="6">
        <f t="shared" si="72"/>
        <v>0.005783333333</v>
      </c>
      <c r="V589" s="6">
        <f t="shared" si="72"/>
        <v>0.007305555556</v>
      </c>
    </row>
    <row r="590">
      <c r="A590" s="23">
        <v>43496.0</v>
      </c>
      <c r="B590" s="27">
        <v>0.0351</v>
      </c>
      <c r="C590" s="27">
        <v>0.0869</v>
      </c>
      <c r="D590" s="27">
        <v>0.0545</v>
      </c>
      <c r="E590" s="27">
        <v>0.0623</v>
      </c>
      <c r="F590" s="27">
        <v>0.0814</v>
      </c>
      <c r="G590" s="27">
        <v>0.0525</v>
      </c>
      <c r="H590" s="27">
        <v>0.069</v>
      </c>
      <c r="I590" s="27">
        <v>0.0615</v>
      </c>
      <c r="J590" s="27">
        <v>0.0368</v>
      </c>
      <c r="K590" s="27">
        <v>0.0818</v>
      </c>
      <c r="M590" s="6">
        <f t="shared" ref="M590:V590" si="73">AVERAGE(B555:B590)</f>
        <v>0.008463888889</v>
      </c>
      <c r="N590" s="6">
        <f t="shared" si="73"/>
        <v>0.007569444444</v>
      </c>
      <c r="O590" s="6">
        <f t="shared" si="73"/>
        <v>0.00635</v>
      </c>
      <c r="P590" s="6">
        <f t="shared" si="73"/>
        <v>0.003972222222</v>
      </c>
      <c r="Q590" s="6">
        <f t="shared" si="73"/>
        <v>0.004441666667</v>
      </c>
      <c r="R590" s="6">
        <f t="shared" si="73"/>
        <v>0.005105555556</v>
      </c>
      <c r="S590" s="6">
        <f t="shared" si="73"/>
        <v>0.006927777778</v>
      </c>
      <c r="T590" s="6">
        <f t="shared" si="73"/>
        <v>0.004866666667</v>
      </c>
      <c r="U590" s="6">
        <f t="shared" si="73"/>
        <v>0.007461111111</v>
      </c>
      <c r="V590" s="6">
        <f t="shared" si="73"/>
        <v>0.01106388889</v>
      </c>
    </row>
    <row r="591">
      <c r="A591" s="23">
        <v>43524.0</v>
      </c>
      <c r="B591" s="27">
        <v>0.0593</v>
      </c>
      <c r="C591" s="27">
        <v>0.0306</v>
      </c>
      <c r="D591" s="27">
        <v>0.0494</v>
      </c>
      <c r="E591" s="27">
        <v>0.0252</v>
      </c>
      <c r="F591" s="27">
        <v>0.0422</v>
      </c>
      <c r="G591" s="27">
        <v>0.0226</v>
      </c>
      <c r="H591" s="27">
        <v>0.0542</v>
      </c>
      <c r="I591" s="27">
        <v>0.0285</v>
      </c>
      <c r="J591" s="27">
        <v>0.0225</v>
      </c>
      <c r="K591" s="27">
        <v>0.0328</v>
      </c>
      <c r="M591" s="6">
        <f t="shared" ref="M591:V591" si="74">AVERAGE(B556:B591)</f>
        <v>0.01063611111</v>
      </c>
      <c r="N591" s="6">
        <f t="shared" si="74"/>
        <v>0.008441666667</v>
      </c>
      <c r="O591" s="6">
        <f t="shared" si="74"/>
        <v>0.008136111111</v>
      </c>
      <c r="P591" s="6">
        <f t="shared" si="74"/>
        <v>0.0055</v>
      </c>
      <c r="Q591" s="6">
        <f t="shared" si="74"/>
        <v>0.007169444444</v>
      </c>
      <c r="R591" s="6">
        <f t="shared" si="74"/>
        <v>0.008322222222</v>
      </c>
      <c r="S591" s="6">
        <f t="shared" si="74"/>
        <v>0.008963888889</v>
      </c>
      <c r="T591" s="6">
        <f t="shared" si="74"/>
        <v>0.006777777778</v>
      </c>
      <c r="U591" s="6">
        <f t="shared" si="74"/>
        <v>0.007836111111</v>
      </c>
      <c r="V591" s="6">
        <f t="shared" si="74"/>
        <v>0.01205555556</v>
      </c>
    </row>
    <row r="592">
      <c r="A592" s="23">
        <v>43555.0</v>
      </c>
      <c r="B592" s="27">
        <v>0.0069</v>
      </c>
      <c r="C592" s="27">
        <v>0.0075</v>
      </c>
      <c r="D592" s="27">
        <v>0.0185</v>
      </c>
      <c r="E592" s="27">
        <v>-5.0E-4</v>
      </c>
      <c r="F592" s="27">
        <v>0.0348</v>
      </c>
      <c r="G592" s="27">
        <v>0.0015</v>
      </c>
      <c r="H592" s="27">
        <v>0.0241</v>
      </c>
      <c r="I592" s="27">
        <v>-0.0023</v>
      </c>
      <c r="J592" s="27">
        <v>0.0315</v>
      </c>
      <c r="K592" s="27">
        <v>0.0181</v>
      </c>
      <c r="M592" s="6">
        <f t="shared" ref="M592:V592" si="75">AVERAGE(B557:B592)</f>
        <v>0.009547222222</v>
      </c>
      <c r="N592" s="6">
        <f t="shared" si="75"/>
        <v>0.007261111111</v>
      </c>
      <c r="O592" s="6">
        <f t="shared" si="75"/>
        <v>0.008341666667</v>
      </c>
      <c r="P592" s="6">
        <f t="shared" si="75"/>
        <v>0.004161111111</v>
      </c>
      <c r="Q592" s="6">
        <f t="shared" si="75"/>
        <v>0.007361111111</v>
      </c>
      <c r="R592" s="6">
        <f t="shared" si="75"/>
        <v>0.007130555556</v>
      </c>
      <c r="S592" s="6">
        <f t="shared" si="75"/>
        <v>0.008766666667</v>
      </c>
      <c r="T592" s="6">
        <f t="shared" si="75"/>
        <v>0.005891666667</v>
      </c>
      <c r="U592" s="6">
        <f t="shared" si="75"/>
        <v>0.008252777778</v>
      </c>
      <c r="V592" s="6">
        <f t="shared" si="75"/>
        <v>0.010675</v>
      </c>
    </row>
    <row r="593">
      <c r="A593" s="23">
        <v>43585.0</v>
      </c>
      <c r="B593" s="27">
        <v>0.0214</v>
      </c>
      <c r="C593" s="27">
        <v>0.0375</v>
      </c>
      <c r="D593" s="27">
        <v>0.0481</v>
      </c>
      <c r="E593" s="27">
        <v>0.0705</v>
      </c>
      <c r="F593" s="27">
        <v>0.0228</v>
      </c>
      <c r="G593" s="27">
        <v>0.0202</v>
      </c>
      <c r="H593" s="27">
        <v>0.0593</v>
      </c>
      <c r="I593" s="27">
        <v>0.0442</v>
      </c>
      <c r="J593" s="27">
        <v>0.0221</v>
      </c>
      <c r="K593" s="27">
        <v>0.0398</v>
      </c>
      <c r="M593" s="6">
        <f t="shared" ref="M593:V593" si="76">AVERAGE(B558:B593)</f>
        <v>0.009119444444</v>
      </c>
      <c r="N593" s="6">
        <f t="shared" si="76"/>
        <v>0.007380555556</v>
      </c>
      <c r="O593" s="6">
        <f t="shared" si="76"/>
        <v>0.009316666667</v>
      </c>
      <c r="P593" s="6">
        <f t="shared" si="76"/>
        <v>0.005955555556</v>
      </c>
      <c r="Q593" s="6">
        <f t="shared" si="76"/>
        <v>0.007363888889</v>
      </c>
      <c r="R593" s="6">
        <f t="shared" si="76"/>
        <v>0.007797222222</v>
      </c>
      <c r="S593" s="6">
        <f t="shared" si="76"/>
        <v>0.01053055556</v>
      </c>
      <c r="T593" s="6">
        <f t="shared" si="76"/>
        <v>0.005830555556</v>
      </c>
      <c r="U593" s="6">
        <f t="shared" si="76"/>
        <v>0.008447222222</v>
      </c>
      <c r="V593" s="6">
        <f t="shared" si="76"/>
        <v>0.01165277778</v>
      </c>
    </row>
    <row r="594">
      <c r="A594" s="23">
        <v>43616.0</v>
      </c>
      <c r="B594" s="27">
        <v>0.0232</v>
      </c>
      <c r="C594" s="27">
        <v>-0.0353</v>
      </c>
      <c r="D594" s="27">
        <v>-0.0559</v>
      </c>
      <c r="E594" s="27">
        <v>-0.0606</v>
      </c>
      <c r="F594" s="27">
        <v>-0.0767</v>
      </c>
      <c r="G594" s="27">
        <v>-0.0637</v>
      </c>
      <c r="H594" s="27">
        <v>-0.0561</v>
      </c>
      <c r="I594" s="27">
        <v>-0.0552</v>
      </c>
      <c r="J594" s="27">
        <v>-0.0278</v>
      </c>
      <c r="K594" s="27">
        <v>-0.0639</v>
      </c>
      <c r="M594" s="6">
        <f t="shared" ref="M594:V594" si="77">AVERAGE(B559:B594)</f>
        <v>0.008980555556</v>
      </c>
      <c r="N594" s="6">
        <f t="shared" si="77"/>
        <v>0.006169444444</v>
      </c>
      <c r="O594" s="6">
        <f t="shared" si="77"/>
        <v>0.007013888889</v>
      </c>
      <c r="P594" s="6">
        <f t="shared" si="77"/>
        <v>0.003747222222</v>
      </c>
      <c r="Q594" s="6">
        <f t="shared" si="77"/>
        <v>0.005594444444</v>
      </c>
      <c r="R594" s="6">
        <f t="shared" si="77"/>
        <v>0.005311111111</v>
      </c>
      <c r="S594" s="6">
        <f t="shared" si="77"/>
        <v>0.007863888889</v>
      </c>
      <c r="T594" s="6">
        <f t="shared" si="77"/>
        <v>0.004225</v>
      </c>
      <c r="U594" s="6">
        <f t="shared" si="77"/>
        <v>0.007630555556</v>
      </c>
      <c r="V594" s="6">
        <f t="shared" si="77"/>
        <v>0.009388888889</v>
      </c>
    </row>
    <row r="595">
      <c r="A595" s="23">
        <v>43646.0</v>
      </c>
      <c r="B595" s="27">
        <v>0.0393</v>
      </c>
      <c r="C595" s="27">
        <v>0.025</v>
      </c>
      <c r="D595" s="27">
        <v>0.0611</v>
      </c>
      <c r="E595" s="27">
        <v>0.0503</v>
      </c>
      <c r="F595" s="27">
        <v>0.0745</v>
      </c>
      <c r="G595" s="27">
        <v>0.0297</v>
      </c>
      <c r="H595" s="27">
        <v>0.0448</v>
      </c>
      <c r="I595" s="27">
        <v>0.0257</v>
      </c>
      <c r="J595" s="27">
        <v>0.0398</v>
      </c>
      <c r="K595" s="27">
        <v>0.0698</v>
      </c>
      <c r="M595" s="6">
        <f t="shared" ref="M595:V595" si="78">AVERAGE(B560:B595)</f>
        <v>0.01080555556</v>
      </c>
      <c r="N595" s="6">
        <f t="shared" si="78"/>
        <v>0.006961111111</v>
      </c>
      <c r="O595" s="6">
        <f t="shared" si="78"/>
        <v>0.01028333333</v>
      </c>
      <c r="P595" s="6">
        <f t="shared" si="78"/>
        <v>0.006669444444</v>
      </c>
      <c r="Q595" s="6">
        <f t="shared" si="78"/>
        <v>0.01016388889</v>
      </c>
      <c r="R595" s="6">
        <f t="shared" si="78"/>
        <v>0.008844444444</v>
      </c>
      <c r="S595" s="6">
        <f t="shared" si="78"/>
        <v>0.01079166667</v>
      </c>
      <c r="T595" s="6">
        <f t="shared" si="78"/>
        <v>0.007641666667</v>
      </c>
      <c r="U595" s="6">
        <f t="shared" si="78"/>
        <v>0.007355555556</v>
      </c>
      <c r="V595" s="6">
        <f t="shared" si="78"/>
        <v>0.01126944444</v>
      </c>
    </row>
    <row r="596">
      <c r="A596" s="23">
        <v>43677.0</v>
      </c>
      <c r="B596" s="27">
        <v>0.0245</v>
      </c>
      <c r="C596" s="27">
        <v>-0.001</v>
      </c>
      <c r="D596" s="27">
        <v>-0.0018</v>
      </c>
      <c r="E596" s="27">
        <v>-0.0128</v>
      </c>
      <c r="F596" s="27">
        <v>0.0085</v>
      </c>
      <c r="G596" s="27">
        <v>0.0092</v>
      </c>
      <c r="H596" s="27">
        <v>0.0294</v>
      </c>
      <c r="I596" s="27">
        <v>-0.0204</v>
      </c>
      <c r="J596" s="27">
        <v>0.0207</v>
      </c>
      <c r="K596" s="27">
        <v>0.0151</v>
      </c>
      <c r="M596" s="6">
        <f t="shared" ref="M596:V596" si="79">AVERAGE(B561:B596)</f>
        <v>0.009830555556</v>
      </c>
      <c r="N596" s="6">
        <f t="shared" si="79"/>
        <v>0.005877777778</v>
      </c>
      <c r="O596" s="6">
        <f t="shared" si="79"/>
        <v>0.008883333333</v>
      </c>
      <c r="P596" s="6">
        <f t="shared" si="79"/>
        <v>0.004447222222</v>
      </c>
      <c r="Q596" s="6">
        <f t="shared" si="79"/>
        <v>0.009402777778</v>
      </c>
      <c r="R596" s="6">
        <f t="shared" si="79"/>
        <v>0.007327777778</v>
      </c>
      <c r="S596" s="6">
        <f t="shared" si="79"/>
        <v>0.01044444444</v>
      </c>
      <c r="T596" s="6">
        <f t="shared" si="79"/>
        <v>0.005488888889</v>
      </c>
      <c r="U596" s="6">
        <f t="shared" si="79"/>
        <v>0.006966666667</v>
      </c>
      <c r="V596" s="6">
        <f t="shared" si="79"/>
        <v>0.01064444444</v>
      </c>
    </row>
    <row r="597">
      <c r="A597" s="23">
        <v>43708.0</v>
      </c>
      <c r="B597" s="27">
        <v>-0.0213</v>
      </c>
      <c r="C597" s="27">
        <v>1.0E-4</v>
      </c>
      <c r="D597" s="27">
        <v>-0.0062</v>
      </c>
      <c r="E597" s="27">
        <v>-0.0188</v>
      </c>
      <c r="F597" s="27">
        <v>-0.0031</v>
      </c>
      <c r="G597" s="27">
        <v>-0.0322</v>
      </c>
      <c r="H597" s="27">
        <v>-9.0E-4</v>
      </c>
      <c r="I597" s="27">
        <v>-0.0241</v>
      </c>
      <c r="J597" s="27">
        <v>-0.0416</v>
      </c>
      <c r="K597" s="27">
        <v>-0.018</v>
      </c>
      <c r="M597" s="6">
        <f t="shared" ref="M597:V597" si="80">AVERAGE(B562:B597)</f>
        <v>0.009661111111</v>
      </c>
      <c r="N597" s="6">
        <f t="shared" si="80"/>
        <v>0.005622222222</v>
      </c>
      <c r="O597" s="6">
        <f t="shared" si="80"/>
        <v>0.008741666667</v>
      </c>
      <c r="P597" s="6">
        <f t="shared" si="80"/>
        <v>0.003252777778</v>
      </c>
      <c r="Q597" s="6">
        <f t="shared" si="80"/>
        <v>0.009002777778</v>
      </c>
      <c r="R597" s="6">
        <f t="shared" si="80"/>
        <v>0.006066666667</v>
      </c>
      <c r="S597" s="6">
        <f t="shared" si="80"/>
        <v>0.009508333333</v>
      </c>
      <c r="T597" s="6">
        <f t="shared" si="80"/>
        <v>0.004341666667</v>
      </c>
      <c r="U597" s="6">
        <f t="shared" si="80"/>
        <v>0.005383333333</v>
      </c>
      <c r="V597" s="6">
        <f t="shared" si="80"/>
        <v>0.01012222222</v>
      </c>
    </row>
    <row r="598">
      <c r="A598" s="23">
        <v>43738.0</v>
      </c>
      <c r="B598" s="27">
        <v>0.0233</v>
      </c>
      <c r="C598" s="27">
        <v>0.0187</v>
      </c>
      <c r="D598" s="27">
        <v>0.0348</v>
      </c>
      <c r="E598" s="27">
        <v>0.0349</v>
      </c>
      <c r="F598" s="27">
        <v>0.0384</v>
      </c>
      <c r="G598" s="27">
        <v>0.0609</v>
      </c>
      <c r="H598" s="27">
        <v>0.0355</v>
      </c>
      <c r="I598" s="27">
        <v>0.0513</v>
      </c>
      <c r="J598" s="27">
        <v>0.0295</v>
      </c>
      <c r="K598" s="27">
        <v>0.0173</v>
      </c>
      <c r="M598" s="6">
        <f t="shared" ref="M598:V598" si="81">AVERAGE(B563:B598)</f>
        <v>0.01013611111</v>
      </c>
      <c r="N598" s="6">
        <f t="shared" si="81"/>
        <v>0.005788888889</v>
      </c>
      <c r="O598" s="6">
        <f t="shared" si="81"/>
        <v>0.009605555556</v>
      </c>
      <c r="P598" s="6">
        <f t="shared" si="81"/>
        <v>0.004363888889</v>
      </c>
      <c r="Q598" s="6">
        <f t="shared" si="81"/>
        <v>0.01105555556</v>
      </c>
      <c r="R598" s="6">
        <f t="shared" si="81"/>
        <v>0.007866666667</v>
      </c>
      <c r="S598" s="6">
        <f t="shared" si="81"/>
        <v>0.01040277778</v>
      </c>
      <c r="T598" s="6">
        <f t="shared" si="81"/>
        <v>0.005627777778</v>
      </c>
      <c r="U598" s="6">
        <f t="shared" si="81"/>
        <v>0.005688888889</v>
      </c>
      <c r="V598" s="6">
        <f t="shared" si="81"/>
        <v>0.01058333333</v>
      </c>
    </row>
    <row r="599">
      <c r="A599" s="23">
        <v>43769.0</v>
      </c>
      <c r="B599" s="27">
        <v>-0.0039</v>
      </c>
      <c r="C599" s="27">
        <v>-0.0094</v>
      </c>
      <c r="D599" s="27">
        <v>0.0125</v>
      </c>
      <c r="E599" s="27">
        <v>0.035</v>
      </c>
      <c r="F599" s="27">
        <v>0.0219</v>
      </c>
      <c r="G599" s="27">
        <v>0.0488</v>
      </c>
      <c r="H599" s="27">
        <v>-0.0092</v>
      </c>
      <c r="I599" s="27">
        <v>-0.0012</v>
      </c>
      <c r="J599" s="27">
        <v>-0.021</v>
      </c>
      <c r="K599" s="27">
        <v>0.0214</v>
      </c>
      <c r="M599" s="6">
        <f t="shared" ref="M599:V599" si="82">AVERAGE(B564:B599)</f>
        <v>0.01046388889</v>
      </c>
      <c r="N599" s="6">
        <f t="shared" si="82"/>
        <v>0.005230555556</v>
      </c>
      <c r="O599" s="6">
        <f t="shared" si="82"/>
        <v>0.009438888889</v>
      </c>
      <c r="P599" s="6">
        <f t="shared" si="82"/>
        <v>0.005069444444</v>
      </c>
      <c r="Q599" s="6">
        <f t="shared" si="82"/>
        <v>0.01048055556</v>
      </c>
      <c r="R599" s="6">
        <f t="shared" si="82"/>
        <v>0.007794444444</v>
      </c>
      <c r="S599" s="6">
        <f t="shared" si="82"/>
        <v>0.01017777778</v>
      </c>
      <c r="T599" s="6">
        <f t="shared" si="82"/>
        <v>0.003972222222</v>
      </c>
      <c r="U599" s="6">
        <f t="shared" si="82"/>
        <v>0.00485</v>
      </c>
      <c r="V599" s="6">
        <f t="shared" si="82"/>
        <v>0.01171388889</v>
      </c>
    </row>
    <row r="600">
      <c r="A600" s="23">
        <v>43799.0</v>
      </c>
      <c r="B600" s="27">
        <v>0.0288</v>
      </c>
      <c r="C600" s="27">
        <v>0.0354</v>
      </c>
      <c r="D600" s="27">
        <v>0.0292</v>
      </c>
      <c r="E600" s="27">
        <v>0.0301</v>
      </c>
      <c r="F600" s="27">
        <v>0.0178</v>
      </c>
      <c r="G600" s="27">
        <v>0.0187</v>
      </c>
      <c r="H600" s="27">
        <v>0.0342</v>
      </c>
      <c r="I600" s="27">
        <v>0.0075</v>
      </c>
      <c r="J600" s="27">
        <v>0.0175</v>
      </c>
      <c r="K600" s="27">
        <v>0.0369</v>
      </c>
      <c r="M600" s="6">
        <f t="shared" ref="M600:V600" si="83">AVERAGE(B565:B600)</f>
        <v>0.01033055556</v>
      </c>
      <c r="N600" s="6">
        <f t="shared" si="83"/>
        <v>0.005461111111</v>
      </c>
      <c r="O600" s="6">
        <f t="shared" si="83"/>
        <v>0.009838888889</v>
      </c>
      <c r="P600" s="6">
        <f t="shared" si="83"/>
        <v>0.006038888889</v>
      </c>
      <c r="Q600" s="6">
        <f t="shared" si="83"/>
        <v>0.01109166667</v>
      </c>
      <c r="R600" s="6">
        <f t="shared" si="83"/>
        <v>0.006697222222</v>
      </c>
      <c r="S600" s="6">
        <f t="shared" si="83"/>
        <v>0.01125</v>
      </c>
      <c r="T600" s="6">
        <f t="shared" si="83"/>
        <v>0.005688888889</v>
      </c>
      <c r="U600" s="6">
        <f t="shared" si="83"/>
        <v>0.005877777778</v>
      </c>
      <c r="V600" s="6">
        <f t="shared" si="83"/>
        <v>0.01175833333</v>
      </c>
    </row>
    <row r="601">
      <c r="A601" s="23">
        <v>43830.0</v>
      </c>
      <c r="B601" s="27">
        <v>-0.0235</v>
      </c>
      <c r="C601" s="27">
        <v>0.0016</v>
      </c>
      <c r="D601" s="27">
        <v>0.0113</v>
      </c>
      <c r="E601" s="27">
        <v>0.0011</v>
      </c>
      <c r="F601" s="27">
        <v>0.0091</v>
      </c>
      <c r="G601" s="27">
        <v>0.0133</v>
      </c>
      <c r="H601" s="27">
        <v>0.0207</v>
      </c>
      <c r="I601" s="27">
        <v>0.0231</v>
      </c>
      <c r="J601" s="27">
        <v>0.0267</v>
      </c>
      <c r="K601" s="27">
        <v>0.0288</v>
      </c>
      <c r="M601" s="6">
        <f t="shared" ref="M601:V601" si="84">AVERAGE(B566:B601)</f>
        <v>0.008402777778</v>
      </c>
      <c r="N601" s="6">
        <f t="shared" si="84"/>
        <v>0.005088888889</v>
      </c>
      <c r="O601" s="6">
        <f t="shared" si="84"/>
        <v>0.008455555556</v>
      </c>
      <c r="P601" s="6">
        <f t="shared" si="84"/>
        <v>0.003961111111</v>
      </c>
      <c r="Q601" s="6">
        <f t="shared" si="84"/>
        <v>0.00755</v>
      </c>
      <c r="R601" s="6">
        <f t="shared" si="84"/>
        <v>0.006127777778</v>
      </c>
      <c r="S601" s="6">
        <f t="shared" si="84"/>
        <v>0.01063611111</v>
      </c>
      <c r="T601" s="6">
        <f t="shared" si="84"/>
        <v>0.003877777778</v>
      </c>
      <c r="U601" s="6">
        <f t="shared" si="84"/>
        <v>0.005147222222</v>
      </c>
      <c r="V601" s="6">
        <f t="shared" si="84"/>
        <v>0.01205277778</v>
      </c>
    </row>
    <row r="602">
      <c r="A602" s="23">
        <v>43861.0</v>
      </c>
      <c r="B602" s="27">
        <v>0.051</v>
      </c>
      <c r="C602" s="27">
        <v>0.0156</v>
      </c>
      <c r="D602" s="27">
        <v>-0.0215</v>
      </c>
      <c r="E602" s="27">
        <v>-0.0182</v>
      </c>
      <c r="F602" s="27">
        <v>-0.0091</v>
      </c>
      <c r="G602" s="27">
        <v>-0.0162</v>
      </c>
      <c r="H602" s="27">
        <v>-0.0184</v>
      </c>
      <c r="I602" s="27">
        <v>-0.0148</v>
      </c>
      <c r="J602" s="27">
        <v>-0.0331</v>
      </c>
      <c r="K602" s="27">
        <v>0.0016</v>
      </c>
      <c r="M602" s="6">
        <f t="shared" ref="M602:V602" si="85">AVERAGE(B567:B602)</f>
        <v>0.009972222222</v>
      </c>
      <c r="N602" s="6">
        <f t="shared" si="85"/>
        <v>0.005288888889</v>
      </c>
      <c r="O602" s="6">
        <f t="shared" si="85"/>
        <v>0.008363888889</v>
      </c>
      <c r="P602" s="6">
        <f t="shared" si="85"/>
        <v>0.003277777778</v>
      </c>
      <c r="Q602" s="6">
        <f t="shared" si="85"/>
        <v>0.008655555556</v>
      </c>
      <c r="R602" s="6">
        <f t="shared" si="85"/>
        <v>0.005647222222</v>
      </c>
      <c r="S602" s="6">
        <f t="shared" si="85"/>
        <v>0.01026666667</v>
      </c>
      <c r="T602" s="6">
        <f t="shared" si="85"/>
        <v>0.0034</v>
      </c>
      <c r="U602" s="6">
        <f t="shared" si="85"/>
        <v>0.004372222222</v>
      </c>
      <c r="V602" s="6">
        <f t="shared" si="85"/>
        <v>0.01153055556</v>
      </c>
    </row>
    <row r="603">
      <c r="A603" s="23">
        <v>43890.0</v>
      </c>
      <c r="B603" s="27">
        <v>-0.0759</v>
      </c>
      <c r="C603" s="27">
        <v>-0.0591</v>
      </c>
      <c r="D603" s="27">
        <v>-0.0806</v>
      </c>
      <c r="E603" s="27">
        <v>-0.0843</v>
      </c>
      <c r="F603" s="27">
        <v>-0.0588</v>
      </c>
      <c r="G603" s="27">
        <v>-0.0957</v>
      </c>
      <c r="H603" s="27">
        <v>-0.0719</v>
      </c>
      <c r="I603" s="27">
        <v>-0.065</v>
      </c>
      <c r="J603" s="27">
        <v>-0.0912</v>
      </c>
      <c r="K603" s="27">
        <v>-0.0821</v>
      </c>
      <c r="M603" s="6">
        <f t="shared" ref="M603:V603" si="86">AVERAGE(B568:B603)</f>
        <v>0.007186111111</v>
      </c>
      <c r="N603" s="6">
        <f t="shared" si="86"/>
        <v>0.00365</v>
      </c>
      <c r="O603" s="6">
        <f t="shared" si="86"/>
        <v>0.00555</v>
      </c>
      <c r="P603" s="6">
        <f t="shared" si="86"/>
        <v>0.0002805555556</v>
      </c>
      <c r="Q603" s="6">
        <f t="shared" si="86"/>
        <v>0.006638888889</v>
      </c>
      <c r="R603" s="6">
        <f t="shared" si="86"/>
        <v>0.00285</v>
      </c>
      <c r="S603" s="6">
        <f t="shared" si="86"/>
        <v>0.006802777778</v>
      </c>
      <c r="T603" s="6">
        <f t="shared" si="86"/>
        <v>0.000975</v>
      </c>
      <c r="U603" s="6">
        <f t="shared" si="86"/>
        <v>0.0009694444444</v>
      </c>
      <c r="V603" s="6">
        <f t="shared" si="86"/>
        <v>0.008177777778</v>
      </c>
    </row>
    <row r="604">
      <c r="A604" s="23">
        <v>43921.0</v>
      </c>
      <c r="B604" s="27">
        <v>-0.2106</v>
      </c>
      <c r="C604" s="27">
        <v>-0.1676</v>
      </c>
      <c r="D604" s="27">
        <v>-0.1761</v>
      </c>
      <c r="E604" s="27">
        <v>-0.1694</v>
      </c>
      <c r="F604" s="27">
        <v>-0.2245</v>
      </c>
      <c r="G604" s="27">
        <v>-0.069</v>
      </c>
      <c r="H604" s="27">
        <v>-0.1104</v>
      </c>
      <c r="I604" s="27">
        <v>-0.2199</v>
      </c>
      <c r="J604" s="27">
        <v>-0.1344</v>
      </c>
      <c r="K604" s="27">
        <v>-0.1273</v>
      </c>
      <c r="M604" s="6">
        <f t="shared" ref="M604:V604" si="87">AVERAGE(B569:B604)</f>
        <v>0.0003944444444</v>
      </c>
      <c r="N604" s="6">
        <f t="shared" si="87"/>
        <v>-0.001313888889</v>
      </c>
      <c r="O604" s="6">
        <f t="shared" si="87"/>
        <v>-0.0008888888889</v>
      </c>
      <c r="P604" s="6">
        <f t="shared" si="87"/>
        <v>-0.005463888889</v>
      </c>
      <c r="Q604" s="6">
        <f t="shared" si="87"/>
        <v>-0.001983333333</v>
      </c>
      <c r="R604" s="6">
        <f t="shared" si="87"/>
        <v>0.001111111111</v>
      </c>
      <c r="S604" s="6">
        <f t="shared" si="87"/>
        <v>0.002363888889</v>
      </c>
      <c r="T604" s="6">
        <f t="shared" si="87"/>
        <v>-0.008036111111</v>
      </c>
      <c r="U604" s="6">
        <f t="shared" si="87"/>
        <v>-0.003088888889</v>
      </c>
      <c r="V604" s="6">
        <f t="shared" si="87"/>
        <v>0.004613888889</v>
      </c>
    </row>
    <row r="605">
      <c r="A605" s="23">
        <v>43951.0</v>
      </c>
      <c r="B605" s="27">
        <v>0.0778</v>
      </c>
      <c r="C605" s="27">
        <v>0.0963</v>
      </c>
      <c r="D605" s="27">
        <v>0.0458</v>
      </c>
      <c r="E605" s="27">
        <v>0.0988</v>
      </c>
      <c r="F605" s="27">
        <v>0.0202</v>
      </c>
      <c r="G605" s="27">
        <v>0.0439</v>
      </c>
      <c r="H605" s="27">
        <v>0.0878</v>
      </c>
      <c r="I605" s="27">
        <v>0.016</v>
      </c>
      <c r="J605" s="27">
        <v>0.0336</v>
      </c>
      <c r="K605" s="27">
        <v>0.1311</v>
      </c>
      <c r="M605" s="6">
        <f t="shared" ref="M605:V605" si="88">AVERAGE(B570:B605)</f>
        <v>0.002197222222</v>
      </c>
      <c r="N605" s="6">
        <f t="shared" si="88"/>
        <v>0.001263888889</v>
      </c>
      <c r="O605" s="6">
        <f t="shared" si="88"/>
        <v>-0.0005805555556</v>
      </c>
      <c r="P605" s="6">
        <f t="shared" si="88"/>
        <v>-0.003041666667</v>
      </c>
      <c r="Q605" s="6">
        <f t="shared" si="88"/>
        <v>-0.001530555556</v>
      </c>
      <c r="R605" s="6">
        <f t="shared" si="88"/>
        <v>0.002027777778</v>
      </c>
      <c r="S605" s="6">
        <f t="shared" si="88"/>
        <v>0.004116666667</v>
      </c>
      <c r="T605" s="6">
        <f t="shared" si="88"/>
        <v>-0.008336111111</v>
      </c>
      <c r="U605" s="6">
        <f t="shared" si="88"/>
        <v>-0.001783333333</v>
      </c>
      <c r="V605" s="6">
        <f t="shared" si="88"/>
        <v>0.007963888889</v>
      </c>
    </row>
    <row r="606">
      <c r="A606" s="23">
        <v>43982.0</v>
      </c>
      <c r="B606" s="27">
        <v>0.0313</v>
      </c>
      <c r="C606" s="27">
        <v>0.0273</v>
      </c>
      <c r="D606" s="27">
        <v>0.0333</v>
      </c>
      <c r="E606" s="27">
        <v>0.0697</v>
      </c>
      <c r="F606" s="27">
        <v>0.0411</v>
      </c>
      <c r="G606" s="27">
        <v>0.0672</v>
      </c>
      <c r="H606" s="27">
        <v>0.0576</v>
      </c>
      <c r="I606" s="27">
        <v>0.0269</v>
      </c>
      <c r="J606" s="27">
        <v>0.031</v>
      </c>
      <c r="K606" s="27">
        <v>0.0513</v>
      </c>
      <c r="M606" s="6">
        <f t="shared" ref="M606:V606" si="89">AVERAGE(B571:B606)</f>
        <v>0.004036111111</v>
      </c>
      <c r="N606" s="6">
        <f t="shared" si="89"/>
        <v>0.002425</v>
      </c>
      <c r="O606" s="6">
        <f t="shared" si="89"/>
        <v>-0.0001055555556</v>
      </c>
      <c r="P606" s="6">
        <f t="shared" si="89"/>
        <v>-0.001413888889</v>
      </c>
      <c r="Q606" s="6">
        <f t="shared" si="89"/>
        <v>-0.0009472222222</v>
      </c>
      <c r="R606" s="6">
        <f t="shared" si="89"/>
        <v>0.003283333333</v>
      </c>
      <c r="S606" s="6">
        <f t="shared" si="89"/>
        <v>0.005152777778</v>
      </c>
      <c r="T606" s="6">
        <f t="shared" si="89"/>
        <v>-0.007963888889</v>
      </c>
      <c r="U606" s="6">
        <f t="shared" si="89"/>
        <v>-0.002269444444</v>
      </c>
      <c r="V606" s="6">
        <f t="shared" si="89"/>
        <v>0.009030555556</v>
      </c>
    </row>
    <row r="607">
      <c r="A607" s="23">
        <v>44012.0</v>
      </c>
      <c r="B607" s="27">
        <v>0.0309</v>
      </c>
      <c r="C607" s="27">
        <v>0.021</v>
      </c>
      <c r="D607" s="27">
        <v>0.05</v>
      </c>
      <c r="E607" s="27">
        <v>0.0518</v>
      </c>
      <c r="F607" s="27">
        <v>0.0676</v>
      </c>
      <c r="G607" s="27">
        <v>0.0015</v>
      </c>
      <c r="H607" s="27">
        <v>0.061</v>
      </c>
      <c r="I607" s="27">
        <v>0.0327</v>
      </c>
      <c r="J607" s="27">
        <v>0.015</v>
      </c>
      <c r="K607" s="27">
        <v>0.0224</v>
      </c>
      <c r="M607" s="6">
        <f t="shared" ref="M607:V607" si="90">AVERAGE(B572:B607)</f>
        <v>0.004941666667</v>
      </c>
      <c r="N607" s="6">
        <f t="shared" si="90"/>
        <v>0.003261111111</v>
      </c>
      <c r="O607" s="6">
        <f t="shared" si="90"/>
        <v>0.002030555556</v>
      </c>
      <c r="P607" s="6">
        <f t="shared" si="90"/>
        <v>0.0007</v>
      </c>
      <c r="Q607" s="6">
        <f t="shared" si="90"/>
        <v>0.0009972222222</v>
      </c>
      <c r="R607" s="6">
        <f t="shared" si="90"/>
        <v>0.002575</v>
      </c>
      <c r="S607" s="6">
        <f t="shared" si="90"/>
        <v>0.007622222222</v>
      </c>
      <c r="T607" s="6">
        <f t="shared" si="90"/>
        <v>-0.006280555556</v>
      </c>
      <c r="U607" s="6">
        <f t="shared" si="90"/>
        <v>-0.001147222222</v>
      </c>
      <c r="V607" s="6">
        <f t="shared" si="90"/>
        <v>0.009491666667</v>
      </c>
    </row>
    <row r="608">
      <c r="A608" s="23">
        <v>44043.0</v>
      </c>
      <c r="B608" s="27">
        <v>0.0031</v>
      </c>
      <c r="C608" s="27">
        <v>0.0423</v>
      </c>
      <c r="D608" s="27">
        <v>-0.024</v>
      </c>
      <c r="E608" s="27">
        <v>-0.0025</v>
      </c>
      <c r="F608" s="27">
        <v>-0.0151</v>
      </c>
      <c r="G608" s="27">
        <v>-0.0355</v>
      </c>
      <c r="H608" s="27">
        <v>-0.0081</v>
      </c>
      <c r="I608" s="27">
        <v>-0.0479</v>
      </c>
      <c r="J608" s="27">
        <v>-0.0453</v>
      </c>
      <c r="K608" s="27">
        <v>0.059</v>
      </c>
      <c r="M608" s="6">
        <f t="shared" ref="M608:V608" si="91">AVERAGE(B573:B608)</f>
        <v>0.004930555556</v>
      </c>
      <c r="N608" s="6">
        <f t="shared" si="91"/>
        <v>0.004411111111</v>
      </c>
      <c r="O608" s="6">
        <f t="shared" si="91"/>
        <v>0.001513888889</v>
      </c>
      <c r="P608" s="6">
        <f t="shared" si="91"/>
        <v>0.001047222222</v>
      </c>
      <c r="Q608" s="6">
        <f t="shared" si="91"/>
        <v>-0.0005416666667</v>
      </c>
      <c r="R608" s="6">
        <f t="shared" si="91"/>
        <v>0.001497222222</v>
      </c>
      <c r="S608" s="6">
        <f t="shared" si="91"/>
        <v>0.006380555556</v>
      </c>
      <c r="T608" s="6">
        <f t="shared" si="91"/>
        <v>-0.007961111111</v>
      </c>
      <c r="U608" s="6">
        <f t="shared" si="91"/>
        <v>-0.002702777778</v>
      </c>
      <c r="V608" s="6">
        <f t="shared" si="91"/>
        <v>0.01057777778</v>
      </c>
    </row>
    <row r="609">
      <c r="A609" s="23">
        <v>44074.0</v>
      </c>
      <c r="B609" s="27">
        <v>0.024</v>
      </c>
      <c r="C609" s="27">
        <v>0.0247</v>
      </c>
      <c r="D609" s="27">
        <v>0.036</v>
      </c>
      <c r="E609" s="27">
        <v>0.052</v>
      </c>
      <c r="F609" s="27">
        <v>0.0243</v>
      </c>
      <c r="G609" s="27">
        <v>0.0794</v>
      </c>
      <c r="H609" s="27">
        <v>0.0161</v>
      </c>
      <c r="I609" s="27">
        <v>0.005</v>
      </c>
      <c r="J609" s="27">
        <v>0.015</v>
      </c>
      <c r="K609" s="27">
        <v>0.0746</v>
      </c>
      <c r="M609" s="6">
        <f t="shared" ref="M609:V609" si="92">AVERAGE(B574:B609)</f>
        <v>0.005475</v>
      </c>
      <c r="N609" s="6">
        <f t="shared" si="92"/>
        <v>0.004991666667</v>
      </c>
      <c r="O609" s="6">
        <f t="shared" si="92"/>
        <v>0.002455555556</v>
      </c>
      <c r="P609" s="6">
        <f t="shared" si="92"/>
        <v>0.002655555556</v>
      </c>
      <c r="Q609" s="6">
        <f t="shared" si="92"/>
        <v>-0.0001388888889</v>
      </c>
      <c r="R609" s="6">
        <f t="shared" si="92"/>
        <v>0.003825</v>
      </c>
      <c r="S609" s="6">
        <f t="shared" si="92"/>
        <v>0.007075</v>
      </c>
      <c r="T609" s="6">
        <f t="shared" si="92"/>
        <v>-0.007258333333</v>
      </c>
      <c r="U609" s="6">
        <f t="shared" si="92"/>
        <v>-0.002708333333</v>
      </c>
      <c r="V609" s="6">
        <f t="shared" si="92"/>
        <v>0.01258055556</v>
      </c>
    </row>
    <row r="610">
      <c r="A610" s="23">
        <v>44104.0</v>
      </c>
      <c r="B610" s="27">
        <v>-0.0384</v>
      </c>
      <c r="C610" s="27">
        <v>-0.0252</v>
      </c>
      <c r="D610" s="27">
        <v>-0.0266</v>
      </c>
      <c r="E610" s="27">
        <v>-0.0113</v>
      </c>
      <c r="F610" s="27">
        <v>-0.0379</v>
      </c>
      <c r="G610" s="27">
        <v>0.0062</v>
      </c>
      <c r="H610" s="27">
        <v>0.0072</v>
      </c>
      <c r="I610" s="27">
        <v>-0.0368</v>
      </c>
      <c r="J610" s="27">
        <v>-0.0159</v>
      </c>
      <c r="K610" s="27">
        <v>-0.0377</v>
      </c>
      <c r="M610" s="6">
        <f t="shared" ref="M610:V610" si="93">AVERAGE(B575:B610)</f>
        <v>0.0044</v>
      </c>
      <c r="N610" s="6">
        <f t="shared" si="93"/>
        <v>0.003336111111</v>
      </c>
      <c r="O610" s="6">
        <f t="shared" si="93"/>
        <v>0.0003611111111</v>
      </c>
      <c r="P610" s="6">
        <f t="shared" si="93"/>
        <v>0.0006333333333</v>
      </c>
      <c r="Q610" s="6">
        <f t="shared" si="93"/>
        <v>-0.002413888889</v>
      </c>
      <c r="R610" s="6">
        <f t="shared" si="93"/>
        <v>0.002772222222</v>
      </c>
      <c r="S610" s="6">
        <f t="shared" si="93"/>
        <v>0.006458333333</v>
      </c>
      <c r="T610" s="6">
        <f t="shared" si="93"/>
        <v>-0.008672222222</v>
      </c>
      <c r="U610" s="6">
        <f t="shared" si="93"/>
        <v>-0.002936111111</v>
      </c>
      <c r="V610" s="6">
        <f t="shared" si="93"/>
        <v>0.01097777778</v>
      </c>
    </row>
    <row r="611">
      <c r="A611" s="23">
        <v>44135.0</v>
      </c>
      <c r="B611" s="27">
        <v>0.0209</v>
      </c>
      <c r="C611" s="27">
        <v>-0.035</v>
      </c>
      <c r="D611" s="27">
        <v>-0.0415</v>
      </c>
      <c r="E611" s="27">
        <v>-0.0966</v>
      </c>
      <c r="F611" s="27">
        <v>-0.0627</v>
      </c>
      <c r="G611" s="27">
        <v>-0.0252</v>
      </c>
      <c r="H611" s="27">
        <v>-0.0176</v>
      </c>
      <c r="I611" s="27">
        <v>-0.0339</v>
      </c>
      <c r="J611" s="27">
        <v>-0.0506</v>
      </c>
      <c r="K611" s="27">
        <v>-0.0263</v>
      </c>
      <c r="M611" s="6">
        <f t="shared" ref="M611:V611" si="94">AVERAGE(B576:B611)</f>
        <v>0.003927777778</v>
      </c>
      <c r="N611" s="6">
        <f t="shared" si="94"/>
        <v>0.001572222222</v>
      </c>
      <c r="O611" s="6">
        <f t="shared" si="94"/>
        <v>-0.001622222222</v>
      </c>
      <c r="P611" s="6">
        <f t="shared" si="94"/>
        <v>-0.002891666667</v>
      </c>
      <c r="Q611" s="6">
        <f t="shared" si="94"/>
        <v>-0.004172222222</v>
      </c>
      <c r="R611" s="6">
        <f t="shared" si="94"/>
        <v>0.0005166666667</v>
      </c>
      <c r="S611" s="6">
        <f t="shared" si="94"/>
        <v>0.00535</v>
      </c>
      <c r="T611" s="6">
        <f t="shared" si="94"/>
        <v>-0.01005277778</v>
      </c>
      <c r="U611" s="6">
        <f t="shared" si="94"/>
        <v>-0.004797222222</v>
      </c>
      <c r="V611" s="6">
        <f t="shared" si="94"/>
        <v>0.009619444444</v>
      </c>
    </row>
    <row r="612">
      <c r="A612" s="23">
        <v>44165.0</v>
      </c>
      <c r="B612" s="27">
        <v>0.1045</v>
      </c>
      <c r="C612" s="27">
        <v>0.1059</v>
      </c>
      <c r="D612" s="27">
        <v>0.197</v>
      </c>
      <c r="E612" s="27">
        <v>0.1409</v>
      </c>
      <c r="F612" s="27">
        <v>0.2351</v>
      </c>
      <c r="G612" s="27">
        <v>0.1221</v>
      </c>
      <c r="H612" s="27">
        <v>0.1114</v>
      </c>
      <c r="I612" s="27">
        <v>0.2613</v>
      </c>
      <c r="J612" s="27">
        <v>0.131</v>
      </c>
      <c r="K612" s="27">
        <v>0.1152</v>
      </c>
      <c r="M612" s="6">
        <f t="shared" ref="M612:V612" si="95">AVERAGE(B577:B612)</f>
        <v>0.006408333333</v>
      </c>
      <c r="N612" s="6">
        <f t="shared" si="95"/>
        <v>0.004361111111</v>
      </c>
      <c r="O612" s="6">
        <f t="shared" si="95"/>
        <v>0.004422222222</v>
      </c>
      <c r="P612" s="6">
        <f t="shared" si="95"/>
        <v>0.001336111111</v>
      </c>
      <c r="Q612" s="6">
        <f t="shared" si="95"/>
        <v>0.002833333333</v>
      </c>
      <c r="R612" s="6">
        <f t="shared" si="95"/>
        <v>0.003511111111</v>
      </c>
      <c r="S612" s="6">
        <f t="shared" si="95"/>
        <v>0.009222222222</v>
      </c>
      <c r="T612" s="6">
        <f t="shared" si="95"/>
        <v>-0.001991666667</v>
      </c>
      <c r="U612" s="6">
        <f t="shared" si="95"/>
        <v>-0.0006611111111</v>
      </c>
      <c r="V612" s="6">
        <f t="shared" si="95"/>
        <v>0.01199444444</v>
      </c>
    </row>
    <row r="613">
      <c r="A613" s="23">
        <v>44196.0</v>
      </c>
      <c r="B613" s="27">
        <v>0.0124</v>
      </c>
      <c r="C613" s="27">
        <v>0.018</v>
      </c>
      <c r="D613" s="27">
        <v>0.0054</v>
      </c>
      <c r="E613" s="27">
        <v>0.0367</v>
      </c>
      <c r="F613" s="27">
        <v>0.0135</v>
      </c>
      <c r="G613" s="27">
        <v>0.0312</v>
      </c>
      <c r="H613" s="27">
        <v>0.0401</v>
      </c>
      <c r="I613" s="27">
        <v>0.0046</v>
      </c>
      <c r="J613" s="27">
        <v>0.03</v>
      </c>
      <c r="K613" s="27">
        <v>0.0408</v>
      </c>
      <c r="M613" s="6">
        <f t="shared" ref="M613:V613" si="96">AVERAGE(B578:B613)</f>
        <v>0.006288888889</v>
      </c>
      <c r="N613" s="6">
        <f t="shared" si="96"/>
        <v>0.004583333333</v>
      </c>
      <c r="O613" s="6">
        <f t="shared" si="96"/>
        <v>0.004830555556</v>
      </c>
      <c r="P613" s="6">
        <f t="shared" si="96"/>
        <v>0.002544444444</v>
      </c>
      <c r="Q613" s="6">
        <f t="shared" si="96"/>
        <v>0.003827777778</v>
      </c>
      <c r="R613" s="6">
        <f t="shared" si="96"/>
        <v>0.003991666667</v>
      </c>
      <c r="S613" s="6">
        <f t="shared" si="96"/>
        <v>0.01032222222</v>
      </c>
      <c r="T613" s="6">
        <f t="shared" si="96"/>
        <v>-0.001369444444</v>
      </c>
      <c r="U613" s="6">
        <f t="shared" si="96"/>
        <v>-0.001225</v>
      </c>
      <c r="V613" s="6">
        <f t="shared" si="96"/>
        <v>0.01283611111</v>
      </c>
    </row>
    <row r="614">
      <c r="A614" s="23">
        <v>44227.0</v>
      </c>
      <c r="B614" s="27">
        <v>0.0062</v>
      </c>
      <c r="C614" s="27">
        <v>-0.0081</v>
      </c>
      <c r="D614" s="27">
        <v>-0.024</v>
      </c>
      <c r="E614" s="27">
        <v>-0.0113</v>
      </c>
      <c r="F614" s="27">
        <v>-0.033</v>
      </c>
      <c r="G614" s="27">
        <v>0.0039</v>
      </c>
      <c r="H614" s="27">
        <v>0.0317</v>
      </c>
      <c r="I614" s="27">
        <v>-0.0387</v>
      </c>
      <c r="J614" s="27">
        <v>-0.0069</v>
      </c>
      <c r="K614" s="27">
        <v>-0.0096</v>
      </c>
      <c r="M614" s="6">
        <f t="shared" ref="M614:V614" si="97">AVERAGE(B579:B614)</f>
        <v>0.006613888889</v>
      </c>
      <c r="N614" s="6">
        <f t="shared" si="97"/>
        <v>0.004686111111</v>
      </c>
      <c r="O614" s="6">
        <f t="shared" si="97"/>
        <v>0.003286111111</v>
      </c>
      <c r="P614" s="6">
        <f t="shared" si="97"/>
        <v>0.001644444444</v>
      </c>
      <c r="Q614" s="6">
        <f t="shared" si="97"/>
        <v>0.0007944444444</v>
      </c>
      <c r="R614" s="6">
        <f t="shared" si="97"/>
        <v>0.003727777778</v>
      </c>
      <c r="S614" s="6">
        <f t="shared" si="97"/>
        <v>0.0104</v>
      </c>
      <c r="T614" s="6">
        <f t="shared" si="97"/>
        <v>-0.003833333333</v>
      </c>
      <c r="U614" s="6">
        <f t="shared" si="97"/>
        <v>-0.0008666666667</v>
      </c>
      <c r="V614" s="6">
        <f t="shared" si="97"/>
        <v>0.01098333333</v>
      </c>
    </row>
    <row r="615">
      <c r="A615" s="23">
        <v>44255.0</v>
      </c>
      <c r="B615" s="27">
        <v>0.0172</v>
      </c>
      <c r="C615" s="27">
        <v>0.0462</v>
      </c>
      <c r="D615" s="27">
        <v>0.0508</v>
      </c>
      <c r="E615" s="27">
        <v>0.021</v>
      </c>
      <c r="F615" s="27">
        <v>0.058</v>
      </c>
      <c r="G615" s="27">
        <v>0.0331</v>
      </c>
      <c r="H615" s="27">
        <v>0.0391</v>
      </c>
      <c r="I615" s="27">
        <v>0.0532</v>
      </c>
      <c r="J615" s="27">
        <v>0.0175</v>
      </c>
      <c r="K615" s="27">
        <v>0.0257</v>
      </c>
      <c r="M615" s="6">
        <f t="shared" ref="M615:V615" si="98">AVERAGE(B580:B615)</f>
        <v>0.007005555556</v>
      </c>
      <c r="N615" s="6">
        <f t="shared" si="98"/>
        <v>0.006863888889</v>
      </c>
      <c r="O615" s="6">
        <f t="shared" si="98"/>
        <v>0.005480555556</v>
      </c>
      <c r="P615" s="6">
        <f t="shared" si="98"/>
        <v>0.003683333333</v>
      </c>
      <c r="Q615" s="6">
        <f t="shared" si="98"/>
        <v>0.003488888889</v>
      </c>
      <c r="R615" s="6">
        <f t="shared" si="98"/>
        <v>0.005677777778</v>
      </c>
      <c r="S615" s="6">
        <f t="shared" si="98"/>
        <v>0.01238888889</v>
      </c>
      <c r="T615" s="6">
        <f t="shared" si="98"/>
        <v>-0.0006777777778</v>
      </c>
      <c r="U615" s="6">
        <f t="shared" si="98"/>
        <v>0.0005611111111</v>
      </c>
      <c r="V615" s="6">
        <f t="shared" si="98"/>
        <v>0.01273333333</v>
      </c>
    </row>
    <row r="616">
      <c r="A616" s="23">
        <v>44286.0</v>
      </c>
      <c r="B616" s="27">
        <v>0.0237</v>
      </c>
      <c r="C616" s="27">
        <v>0.0418</v>
      </c>
      <c r="D616" s="27">
        <v>0.06</v>
      </c>
      <c r="E616" s="27">
        <v>0.0749</v>
      </c>
      <c r="F616" s="27">
        <v>0.0815</v>
      </c>
      <c r="G616" s="27">
        <v>0.0495</v>
      </c>
      <c r="H616" s="27">
        <v>0.0791</v>
      </c>
      <c r="I616" s="27">
        <v>0.038</v>
      </c>
      <c r="J616" s="27">
        <v>0.0412</v>
      </c>
      <c r="K616" s="27">
        <v>0.0372</v>
      </c>
      <c r="M616" s="6">
        <f t="shared" ref="M616:V616" si="99">AVERAGE(B581:B616)</f>
        <v>0.008794444444</v>
      </c>
      <c r="N616" s="6">
        <f t="shared" si="99"/>
        <v>0.008113888889</v>
      </c>
      <c r="O616" s="6">
        <f t="shared" si="99"/>
        <v>0.007780555556</v>
      </c>
      <c r="P616" s="6">
        <f t="shared" si="99"/>
        <v>0.006513888889</v>
      </c>
      <c r="Q616" s="6">
        <f t="shared" si="99"/>
        <v>0.005902777778</v>
      </c>
      <c r="R616" s="6">
        <f t="shared" si="99"/>
        <v>0.007691666667</v>
      </c>
      <c r="S616" s="6">
        <f t="shared" si="99"/>
        <v>0.01478888889</v>
      </c>
      <c r="T616" s="6">
        <f t="shared" si="99"/>
        <v>0.001136111111</v>
      </c>
      <c r="U616" s="6">
        <f t="shared" si="99"/>
        <v>0.002294444444</v>
      </c>
      <c r="V616" s="6">
        <f t="shared" si="99"/>
        <v>0.01445555556</v>
      </c>
    </row>
    <row r="617">
      <c r="A617" s="23">
        <v>44316.0</v>
      </c>
      <c r="B617" s="27">
        <v>0.0347</v>
      </c>
      <c r="C617" s="27">
        <v>0.022</v>
      </c>
      <c r="D617" s="27">
        <v>0.0365</v>
      </c>
      <c r="E617" s="27">
        <v>0.0094</v>
      </c>
      <c r="F617" s="27">
        <v>-0.0189</v>
      </c>
      <c r="G617" s="27">
        <v>-0.0259</v>
      </c>
      <c r="H617" s="27">
        <v>0.0276</v>
      </c>
      <c r="I617" s="27">
        <v>0.0294</v>
      </c>
      <c r="J617" s="27">
        <v>0.0402</v>
      </c>
      <c r="K617" s="27">
        <v>0.0542</v>
      </c>
      <c r="M617" s="6">
        <f t="shared" ref="M617:V617" si="100">AVERAGE(B582:B617)</f>
        <v>0.008619444444</v>
      </c>
      <c r="N617" s="6">
        <f t="shared" si="100"/>
        <v>0.008208333333</v>
      </c>
      <c r="O617" s="6">
        <f t="shared" si="100"/>
        <v>0.006958333333</v>
      </c>
      <c r="P617" s="6">
        <f t="shared" si="100"/>
        <v>0.005727777778</v>
      </c>
      <c r="Q617" s="6">
        <f t="shared" si="100"/>
        <v>0.003308333333</v>
      </c>
      <c r="R617" s="6">
        <f t="shared" si="100"/>
        <v>0.005977777778</v>
      </c>
      <c r="S617" s="6">
        <f t="shared" si="100"/>
        <v>0.01469444444</v>
      </c>
      <c r="T617" s="6">
        <f t="shared" si="100"/>
        <v>0.0006722222222</v>
      </c>
      <c r="U617" s="6">
        <f t="shared" si="100"/>
        <v>0.001530555556</v>
      </c>
      <c r="V617" s="6">
        <f t="shared" si="100"/>
        <v>0.01585833333</v>
      </c>
    </row>
    <row r="618">
      <c r="A618" s="23">
        <v>44347.0</v>
      </c>
      <c r="B618" s="27">
        <v>0.0303</v>
      </c>
      <c r="C618" s="27">
        <v>0.0354</v>
      </c>
      <c r="D618" s="27">
        <v>0.031</v>
      </c>
      <c r="E618" s="27">
        <v>0.0148</v>
      </c>
      <c r="F618" s="27">
        <v>0.0478</v>
      </c>
      <c r="G618" s="27">
        <v>0.0165</v>
      </c>
      <c r="H618" s="27">
        <v>0.0075</v>
      </c>
      <c r="I618" s="27">
        <v>0.0401</v>
      </c>
      <c r="J618" s="27">
        <v>0.0131</v>
      </c>
      <c r="K618" s="27">
        <v>0.0044</v>
      </c>
      <c r="M618" s="6">
        <f t="shared" ref="M618:V618" si="101">AVERAGE(B583:B618)</f>
        <v>0.009130555556</v>
      </c>
      <c r="N618" s="6">
        <f t="shared" si="101"/>
        <v>0.008305555556</v>
      </c>
      <c r="O618" s="6">
        <f t="shared" si="101"/>
        <v>0.007997222222</v>
      </c>
      <c r="P618" s="6">
        <f t="shared" si="101"/>
        <v>0.006172222222</v>
      </c>
      <c r="Q618" s="6">
        <f t="shared" si="101"/>
        <v>0.006997222222</v>
      </c>
      <c r="R618" s="6">
        <f t="shared" si="101"/>
        <v>0.006902777778</v>
      </c>
      <c r="S618" s="6">
        <f t="shared" si="101"/>
        <v>0.01496666667</v>
      </c>
      <c r="T618" s="6">
        <f t="shared" si="101"/>
        <v>0.003480555556</v>
      </c>
      <c r="U618" s="6">
        <f t="shared" si="101"/>
        <v>0.001161111111</v>
      </c>
      <c r="V618" s="6">
        <f t="shared" si="101"/>
        <v>0.01532222222</v>
      </c>
    </row>
    <row r="619">
      <c r="A619" s="23">
        <v>44377.0</v>
      </c>
      <c r="B619" s="27">
        <v>0.017</v>
      </c>
      <c r="C619" s="27">
        <v>0.0245</v>
      </c>
      <c r="D619" s="27">
        <v>0.0115</v>
      </c>
      <c r="E619" s="27">
        <v>0.013</v>
      </c>
      <c r="F619" s="27">
        <v>-9.0E-4</v>
      </c>
      <c r="G619" s="27">
        <v>0.0118</v>
      </c>
      <c r="H619" s="27">
        <v>0.0271</v>
      </c>
      <c r="I619" s="27">
        <v>-0.0252</v>
      </c>
      <c r="J619" s="27">
        <v>0.0043</v>
      </c>
      <c r="K619" s="27">
        <v>0.0275</v>
      </c>
      <c r="M619" s="6">
        <f t="shared" ref="M619:V619" si="102">AVERAGE(B584:B619)</f>
        <v>0.008580555556</v>
      </c>
      <c r="N619" s="6">
        <f t="shared" si="102"/>
        <v>0.008538888889</v>
      </c>
      <c r="O619" s="6">
        <f t="shared" si="102"/>
        <v>0.008597222222</v>
      </c>
      <c r="P619" s="6">
        <f t="shared" si="102"/>
        <v>0.007197222222</v>
      </c>
      <c r="Q619" s="6">
        <f t="shared" si="102"/>
        <v>0.007172222222</v>
      </c>
      <c r="R619" s="6">
        <f t="shared" si="102"/>
        <v>0.007397222222</v>
      </c>
      <c r="S619" s="6">
        <f t="shared" si="102"/>
        <v>0.0157</v>
      </c>
      <c r="T619" s="6">
        <f t="shared" si="102"/>
        <v>0.002069444444</v>
      </c>
      <c r="U619" s="6">
        <f t="shared" si="102"/>
        <v>0.001330555556</v>
      </c>
      <c r="V619" s="6">
        <f t="shared" si="102"/>
        <v>0.01590833333</v>
      </c>
    </row>
    <row r="620">
      <c r="A620" s="23">
        <v>44408.0</v>
      </c>
      <c r="B620" s="27">
        <v>0.0079</v>
      </c>
      <c r="C620" s="27">
        <v>0.0069</v>
      </c>
      <c r="D620" s="27">
        <v>0.017</v>
      </c>
      <c r="E620" s="27">
        <v>0.001</v>
      </c>
      <c r="F620" s="27">
        <v>0.0072</v>
      </c>
      <c r="G620" s="27">
        <v>-0.0237</v>
      </c>
      <c r="H620" s="27">
        <v>0.0458</v>
      </c>
      <c r="I620" s="27">
        <v>-0.018</v>
      </c>
      <c r="J620" s="27">
        <v>0.0026</v>
      </c>
      <c r="K620" s="27">
        <v>0.0234</v>
      </c>
      <c r="M620" s="6">
        <f t="shared" ref="M620:V620" si="103">AVERAGE(B585:B620)</f>
        <v>0.008355555556</v>
      </c>
      <c r="N620" s="6">
        <f t="shared" si="103"/>
        <v>0.008352777778</v>
      </c>
      <c r="O620" s="6">
        <f t="shared" si="103"/>
        <v>0.008122222222</v>
      </c>
      <c r="P620" s="6">
        <f t="shared" si="103"/>
        <v>0.006091666667</v>
      </c>
      <c r="Q620" s="6">
        <f t="shared" si="103"/>
        <v>0.006552777778</v>
      </c>
      <c r="R620" s="6">
        <f t="shared" si="103"/>
        <v>0.006330555556</v>
      </c>
      <c r="S620" s="6">
        <f t="shared" si="103"/>
        <v>0.01589166667</v>
      </c>
      <c r="T620" s="6">
        <f t="shared" si="103"/>
        <v>0.0005777777778</v>
      </c>
      <c r="U620" s="6">
        <f t="shared" si="103"/>
        <v>0.0009777777778</v>
      </c>
      <c r="V620" s="6">
        <f t="shared" si="103"/>
        <v>0.01556944444</v>
      </c>
    </row>
    <row r="621">
      <c r="A621" s="23">
        <v>44439.0</v>
      </c>
      <c r="B621" s="27">
        <v>0.0203</v>
      </c>
      <c r="C621" s="27">
        <v>0.0142</v>
      </c>
      <c r="D621" s="27">
        <v>0.011</v>
      </c>
      <c r="E621" s="27">
        <v>0.0179</v>
      </c>
      <c r="F621" s="27">
        <v>0.0177</v>
      </c>
      <c r="G621" s="27">
        <v>0.0318</v>
      </c>
      <c r="H621" s="27">
        <v>0.0733</v>
      </c>
      <c r="I621" s="27">
        <v>0.0207</v>
      </c>
      <c r="J621" s="27">
        <v>0.0188</v>
      </c>
      <c r="K621" s="27">
        <v>0.0291</v>
      </c>
      <c r="M621" s="6">
        <f t="shared" ref="M621:V621" si="104">AVERAGE(B586:B621)</f>
        <v>0.00865</v>
      </c>
      <c r="N621" s="6">
        <f t="shared" si="104"/>
        <v>0.009116666667</v>
      </c>
      <c r="O621" s="6">
        <f t="shared" si="104"/>
        <v>0.008825</v>
      </c>
      <c r="P621" s="6">
        <f t="shared" si="104"/>
        <v>0.007277777778</v>
      </c>
      <c r="Q621" s="6">
        <f t="shared" si="104"/>
        <v>0.009538888889</v>
      </c>
      <c r="R621" s="6">
        <f t="shared" si="104"/>
        <v>0.007413888889</v>
      </c>
      <c r="S621" s="6">
        <f t="shared" si="104"/>
        <v>0.01835277778</v>
      </c>
      <c r="T621" s="6">
        <f t="shared" si="104"/>
        <v>0.002647222222</v>
      </c>
      <c r="U621" s="6">
        <f t="shared" si="104"/>
        <v>0.002419444444</v>
      </c>
      <c r="V621" s="6">
        <f t="shared" si="104"/>
        <v>0.01547777778</v>
      </c>
    </row>
    <row r="622">
      <c r="A622" s="23">
        <v>44469.0</v>
      </c>
      <c r="B622" s="27">
        <v>-0.02</v>
      </c>
      <c r="C622" s="27">
        <v>-0.0236</v>
      </c>
      <c r="D622" s="27">
        <v>-0.0251</v>
      </c>
      <c r="E622" s="27">
        <v>-0.0385</v>
      </c>
      <c r="F622" s="27">
        <v>-0.0125</v>
      </c>
      <c r="G622" s="27">
        <v>0.0448</v>
      </c>
      <c r="H622" s="27">
        <v>-0.0579</v>
      </c>
      <c r="I622" s="27">
        <v>-0.0124</v>
      </c>
      <c r="J622" s="27">
        <v>0.0</v>
      </c>
      <c r="K622" s="27">
        <v>-0.0475</v>
      </c>
      <c r="M622" s="6">
        <f t="shared" ref="M622:V622" si="105">AVERAGE(B587:B622)</f>
        <v>0.008477777778</v>
      </c>
      <c r="N622" s="6">
        <f t="shared" si="105"/>
        <v>0.008727777778</v>
      </c>
      <c r="O622" s="6">
        <f t="shared" si="105"/>
        <v>0.007738888889</v>
      </c>
      <c r="P622" s="6">
        <f t="shared" si="105"/>
        <v>0.006633333333</v>
      </c>
      <c r="Q622" s="6">
        <f t="shared" si="105"/>
        <v>0.008497222222</v>
      </c>
      <c r="R622" s="6">
        <f t="shared" si="105"/>
        <v>0.007080555556</v>
      </c>
      <c r="S622" s="6">
        <f t="shared" si="105"/>
        <v>0.01765555556</v>
      </c>
      <c r="T622" s="6">
        <f t="shared" si="105"/>
        <v>0.002263888889</v>
      </c>
      <c r="U622" s="6">
        <f t="shared" si="105"/>
        <v>0.002025</v>
      </c>
      <c r="V622" s="6">
        <f t="shared" si="105"/>
        <v>0.01404166667</v>
      </c>
    </row>
    <row r="623">
      <c r="A623" s="23">
        <v>44500.0</v>
      </c>
      <c r="B623" s="27">
        <v>-6.0E-4</v>
      </c>
      <c r="C623" s="27">
        <v>0.053</v>
      </c>
      <c r="D623" s="27">
        <v>0.0461</v>
      </c>
      <c r="E623" s="27">
        <v>0.0231</v>
      </c>
      <c r="F623" s="27">
        <v>0.0533</v>
      </c>
      <c r="G623" s="27">
        <v>-0.0124</v>
      </c>
      <c r="H623" s="27">
        <v>0.0687</v>
      </c>
      <c r="I623" s="27">
        <v>0.0401</v>
      </c>
      <c r="J623" s="27">
        <v>0.0231</v>
      </c>
      <c r="K623" s="27">
        <v>0.0695</v>
      </c>
      <c r="M623" s="6">
        <f t="shared" ref="M623:V623" si="106">AVERAGE(B588:B623)</f>
        <v>0.01003055556</v>
      </c>
      <c r="N623" s="6">
        <f t="shared" si="106"/>
        <v>0.01196111111</v>
      </c>
      <c r="O623" s="6">
        <f t="shared" si="106"/>
        <v>0.01099166667</v>
      </c>
      <c r="P623" s="6">
        <f t="shared" si="106"/>
        <v>0.008980555556</v>
      </c>
      <c r="Q623" s="6">
        <f t="shared" si="106"/>
        <v>0.01195</v>
      </c>
      <c r="R623" s="6">
        <f t="shared" si="106"/>
        <v>0.009247222222</v>
      </c>
      <c r="S623" s="6">
        <f t="shared" si="106"/>
        <v>0.02114166667</v>
      </c>
      <c r="T623" s="6">
        <f t="shared" si="106"/>
        <v>0.004616666667</v>
      </c>
      <c r="U623" s="6">
        <f t="shared" si="106"/>
        <v>0.004008333333</v>
      </c>
      <c r="V623" s="6">
        <f t="shared" si="106"/>
        <v>0.01790833333</v>
      </c>
    </row>
    <row r="624">
      <c r="A624" s="23">
        <v>44530.0</v>
      </c>
      <c r="B624" s="27">
        <v>-0.0098</v>
      </c>
      <c r="C624" s="27">
        <v>-0.0158</v>
      </c>
      <c r="D624" s="27">
        <v>-0.0154</v>
      </c>
      <c r="E624" s="27">
        <v>-0.039</v>
      </c>
      <c r="F624" s="27">
        <v>-0.0385</v>
      </c>
      <c r="G624" s="27">
        <v>-0.0287</v>
      </c>
      <c r="H624" s="27">
        <v>-0.0322</v>
      </c>
      <c r="I624" s="27">
        <v>-0.0823</v>
      </c>
      <c r="J624" s="27">
        <v>-0.0195</v>
      </c>
      <c r="K624" s="27">
        <v>-0.0105</v>
      </c>
      <c r="M624" s="6">
        <f t="shared" ref="M624:V624" si="107">AVERAGE(B589:B624)</f>
        <v>0.01040833333</v>
      </c>
      <c r="N624" s="6">
        <f t="shared" si="107"/>
        <v>0.01110833333</v>
      </c>
      <c r="O624" s="6">
        <f t="shared" si="107"/>
        <v>0.01103611111</v>
      </c>
      <c r="P624" s="6">
        <f t="shared" si="107"/>
        <v>0.008444444444</v>
      </c>
      <c r="Q624" s="6">
        <f t="shared" si="107"/>
        <v>0.01065</v>
      </c>
      <c r="R624" s="6">
        <f t="shared" si="107"/>
        <v>0.008166666667</v>
      </c>
      <c r="S624" s="6">
        <f t="shared" si="107"/>
        <v>0.01945277778</v>
      </c>
      <c r="T624" s="6">
        <f t="shared" si="107"/>
        <v>0.001794444444</v>
      </c>
      <c r="U624" s="6">
        <f t="shared" si="107"/>
        <v>0.003891666667</v>
      </c>
      <c r="V624" s="6">
        <f t="shared" si="107"/>
        <v>0.01709444444</v>
      </c>
    </row>
    <row r="625">
      <c r="A625" s="23">
        <v>44561.0</v>
      </c>
      <c r="B625" s="27">
        <v>0.025</v>
      </c>
      <c r="C625" s="27">
        <v>0.0312</v>
      </c>
      <c r="D625" s="27">
        <v>0.0598</v>
      </c>
      <c r="E625" s="27">
        <v>0.045</v>
      </c>
      <c r="F625" s="27">
        <v>0.0623</v>
      </c>
      <c r="G625" s="27">
        <v>0.0336</v>
      </c>
      <c r="H625" s="27">
        <v>0.0194</v>
      </c>
      <c r="I625" s="27">
        <v>0.0526</v>
      </c>
      <c r="J625" s="27">
        <v>0.0481</v>
      </c>
      <c r="K625" s="27">
        <v>0.0392</v>
      </c>
      <c r="M625" s="6">
        <f t="shared" ref="M625:V625" si="108">AVERAGE(B590:B625)</f>
        <v>0.011</v>
      </c>
      <c r="N625" s="6">
        <f t="shared" si="108"/>
        <v>0.01359722222</v>
      </c>
      <c r="O625" s="6">
        <f t="shared" si="108"/>
        <v>0.01421944444</v>
      </c>
      <c r="P625" s="6">
        <f t="shared" si="108"/>
        <v>0.01154444444</v>
      </c>
      <c r="Q625" s="6">
        <f t="shared" si="108"/>
        <v>0.01359166667</v>
      </c>
      <c r="R625" s="6">
        <f t="shared" si="108"/>
        <v>0.011825</v>
      </c>
      <c r="S625" s="6">
        <f t="shared" si="108"/>
        <v>0.02191666667</v>
      </c>
      <c r="T625" s="6">
        <f t="shared" si="108"/>
        <v>0.004563888889</v>
      </c>
      <c r="U625" s="6">
        <f t="shared" si="108"/>
        <v>0.006230555556</v>
      </c>
      <c r="V625" s="6">
        <f t="shared" si="108"/>
        <v>0.02069722222</v>
      </c>
    </row>
    <row r="626">
      <c r="A626" s="23">
        <v>44592.0</v>
      </c>
      <c r="B626" s="27">
        <v>-0.0585</v>
      </c>
      <c r="C626" s="27">
        <v>-0.0018</v>
      </c>
      <c r="D626" s="27">
        <v>-0.0242</v>
      </c>
      <c r="E626" s="27">
        <v>-0.023</v>
      </c>
      <c r="F626" s="27">
        <v>-0.0117</v>
      </c>
      <c r="G626" s="27">
        <v>-0.0501</v>
      </c>
      <c r="H626" s="27">
        <v>-0.1037</v>
      </c>
      <c r="I626" s="27">
        <v>-0.0015</v>
      </c>
      <c r="J626" s="27">
        <v>0.0186</v>
      </c>
      <c r="K626" s="27">
        <v>-0.0569</v>
      </c>
      <c r="M626" s="6">
        <f t="shared" ref="M626:V626" si="109">AVERAGE(B591:B626)</f>
        <v>0.0084</v>
      </c>
      <c r="N626" s="6">
        <f t="shared" si="109"/>
        <v>0.01113333333</v>
      </c>
      <c r="O626" s="6">
        <f t="shared" si="109"/>
        <v>0.01203333333</v>
      </c>
      <c r="P626" s="6">
        <f t="shared" si="109"/>
        <v>0.009175</v>
      </c>
      <c r="Q626" s="6">
        <f t="shared" si="109"/>
        <v>0.01100555556</v>
      </c>
      <c r="R626" s="6">
        <f t="shared" si="109"/>
        <v>0.008975</v>
      </c>
      <c r="S626" s="6">
        <f t="shared" si="109"/>
        <v>0.01711944444</v>
      </c>
      <c r="T626" s="6">
        <f t="shared" si="109"/>
        <v>0.002813888889</v>
      </c>
      <c r="U626" s="6">
        <f t="shared" si="109"/>
        <v>0.005725</v>
      </c>
      <c r="V626" s="6">
        <f t="shared" si="109"/>
        <v>0.01684444444</v>
      </c>
    </row>
    <row r="627">
      <c r="A627" s="23">
        <v>44620.0</v>
      </c>
      <c r="B627" s="27">
        <v>0.0276</v>
      </c>
      <c r="C627" s="27">
        <v>-0.001</v>
      </c>
      <c r="D627" s="27">
        <v>-0.0465</v>
      </c>
      <c r="E627" s="27">
        <v>-0.0709</v>
      </c>
      <c r="F627" s="27">
        <v>-0.0503</v>
      </c>
      <c r="G627" s="27">
        <v>-0.0115</v>
      </c>
      <c r="H627" s="27">
        <v>-0.0512</v>
      </c>
      <c r="I627" s="27">
        <v>-0.0175</v>
      </c>
      <c r="J627" s="27">
        <v>0.0078</v>
      </c>
      <c r="K627" s="27">
        <v>-0.0297</v>
      </c>
      <c r="M627" s="6">
        <f t="shared" ref="M627:V627" si="110">AVERAGE(B592:B627)</f>
        <v>0.007519444444</v>
      </c>
      <c r="N627" s="6">
        <f t="shared" si="110"/>
        <v>0.01025555556</v>
      </c>
      <c r="O627" s="6">
        <f t="shared" si="110"/>
        <v>0.009369444444</v>
      </c>
      <c r="P627" s="6">
        <f t="shared" si="110"/>
        <v>0.006505555556</v>
      </c>
      <c r="Q627" s="6">
        <f t="shared" si="110"/>
        <v>0.008436111111</v>
      </c>
      <c r="R627" s="6">
        <f t="shared" si="110"/>
        <v>0.008027777778</v>
      </c>
      <c r="S627" s="6">
        <f t="shared" si="110"/>
        <v>0.01419166667</v>
      </c>
      <c r="T627" s="6">
        <f t="shared" si="110"/>
        <v>0.001536111111</v>
      </c>
      <c r="U627" s="6">
        <f t="shared" si="110"/>
        <v>0.005316666667</v>
      </c>
      <c r="V627" s="6">
        <f t="shared" si="110"/>
        <v>0.01510833333</v>
      </c>
    </row>
    <row r="628">
      <c r="A628" s="23">
        <v>44651.0</v>
      </c>
      <c r="B628" s="27">
        <v>0.0731</v>
      </c>
      <c r="C628" s="27">
        <v>0.037</v>
      </c>
      <c r="D628" s="27">
        <v>0.003</v>
      </c>
      <c r="E628" s="27">
        <v>-0.0192</v>
      </c>
      <c r="F628" s="27">
        <v>-0.0205</v>
      </c>
      <c r="G628" s="27">
        <v>0.0503</v>
      </c>
      <c r="H628" s="27">
        <v>-0.0074</v>
      </c>
      <c r="I628" s="27">
        <v>-0.0013</v>
      </c>
      <c r="J628" s="27">
        <v>0.0204</v>
      </c>
      <c r="K628" s="27">
        <v>0.0348</v>
      </c>
      <c r="M628" s="6">
        <f t="shared" ref="M628:V628" si="111">AVERAGE(B593:B628)</f>
        <v>0.009358333333</v>
      </c>
      <c r="N628" s="6">
        <f t="shared" si="111"/>
        <v>0.011075</v>
      </c>
      <c r="O628" s="6">
        <f t="shared" si="111"/>
        <v>0.008938888889</v>
      </c>
      <c r="P628" s="6">
        <f t="shared" si="111"/>
        <v>0.005986111111</v>
      </c>
      <c r="Q628" s="6">
        <f t="shared" si="111"/>
        <v>0.0069</v>
      </c>
      <c r="R628" s="6">
        <f t="shared" si="111"/>
        <v>0.009383333333</v>
      </c>
      <c r="S628" s="6">
        <f t="shared" si="111"/>
        <v>0.01331666667</v>
      </c>
      <c r="T628" s="6">
        <f t="shared" si="111"/>
        <v>0.001563888889</v>
      </c>
      <c r="U628" s="6">
        <f t="shared" si="111"/>
        <v>0.005008333333</v>
      </c>
      <c r="V628" s="6">
        <f t="shared" si="111"/>
        <v>0.01557222222</v>
      </c>
    </row>
    <row r="629">
      <c r="A629" s="23">
        <v>44681.0</v>
      </c>
      <c r="B629" s="27">
        <v>-0.0053</v>
      </c>
      <c r="C629" s="27">
        <v>-0.0515</v>
      </c>
      <c r="D629" s="27">
        <v>-0.0129</v>
      </c>
      <c r="E629" s="27">
        <v>-0.0316</v>
      </c>
      <c r="F629" s="27">
        <v>-0.0188</v>
      </c>
      <c r="G629" s="27">
        <v>-0.0265</v>
      </c>
      <c r="H629" s="27">
        <v>-0.0535</v>
      </c>
      <c r="I629" s="27">
        <v>0.027</v>
      </c>
      <c r="J629" s="27">
        <v>0.01</v>
      </c>
      <c r="K629" s="27">
        <v>-0.0909</v>
      </c>
      <c r="M629" s="6">
        <f t="shared" ref="M629:V629" si="112">AVERAGE(B594:B629)</f>
        <v>0.008616666667</v>
      </c>
      <c r="N629" s="6">
        <f t="shared" si="112"/>
        <v>0.008602777778</v>
      </c>
      <c r="O629" s="6">
        <f t="shared" si="112"/>
        <v>0.007244444444</v>
      </c>
      <c r="P629" s="6">
        <f t="shared" si="112"/>
        <v>0.00315</v>
      </c>
      <c r="Q629" s="6">
        <f t="shared" si="112"/>
        <v>0.005744444444</v>
      </c>
      <c r="R629" s="6">
        <f t="shared" si="112"/>
        <v>0.008086111111</v>
      </c>
      <c r="S629" s="6">
        <f t="shared" si="112"/>
        <v>0.01018333333</v>
      </c>
      <c r="T629" s="6">
        <f t="shared" si="112"/>
        <v>0.001086111111</v>
      </c>
      <c r="U629" s="6">
        <f t="shared" si="112"/>
        <v>0.004672222222</v>
      </c>
      <c r="V629" s="6">
        <f t="shared" si="112"/>
        <v>0.01194166667</v>
      </c>
    </row>
    <row r="630">
      <c r="A630" s="23">
        <v>44712.0</v>
      </c>
      <c r="B630" s="27">
        <v>-0.0201</v>
      </c>
      <c r="C630" s="27">
        <v>0.004</v>
      </c>
      <c r="D630" s="27">
        <v>9.0E-4</v>
      </c>
      <c r="E630" s="27">
        <v>0.0149</v>
      </c>
      <c r="F630" s="27">
        <v>0.0181</v>
      </c>
      <c r="G630" s="27">
        <v>0.0093</v>
      </c>
      <c r="H630" s="27">
        <v>-0.0079</v>
      </c>
      <c r="I630" s="27">
        <v>0.0325</v>
      </c>
      <c r="J630" s="27">
        <v>0.0133</v>
      </c>
      <c r="K630" s="27">
        <v>-0.0027</v>
      </c>
      <c r="M630" s="6">
        <f t="shared" ref="M630:V630" si="113">AVERAGE(B595:B630)</f>
        <v>0.007413888889</v>
      </c>
      <c r="N630" s="6">
        <f t="shared" si="113"/>
        <v>0.009694444444</v>
      </c>
      <c r="O630" s="6">
        <f t="shared" si="113"/>
        <v>0.008822222222</v>
      </c>
      <c r="P630" s="6">
        <f t="shared" si="113"/>
        <v>0.005247222222</v>
      </c>
      <c r="Q630" s="6">
        <f t="shared" si="113"/>
        <v>0.008377777778</v>
      </c>
      <c r="R630" s="6">
        <f t="shared" si="113"/>
        <v>0.01011388889</v>
      </c>
      <c r="S630" s="6">
        <f t="shared" si="113"/>
        <v>0.01152222222</v>
      </c>
      <c r="T630" s="6">
        <f t="shared" si="113"/>
        <v>0.003522222222</v>
      </c>
      <c r="U630" s="6">
        <f t="shared" si="113"/>
        <v>0.005813888889</v>
      </c>
      <c r="V630" s="6">
        <f t="shared" si="113"/>
        <v>0.01364166667</v>
      </c>
    </row>
    <row r="631">
      <c r="A631" s="23">
        <v>44742.0</v>
      </c>
      <c r="B631" s="27">
        <v>-0.0825</v>
      </c>
      <c r="C631" s="27">
        <v>-0.0862</v>
      </c>
      <c r="D631" s="27">
        <v>-0.0818</v>
      </c>
      <c r="E631" s="27">
        <v>-0.1134</v>
      </c>
      <c r="F631" s="27">
        <v>-0.1227</v>
      </c>
      <c r="G631" s="27">
        <v>-0.0271</v>
      </c>
      <c r="H631" s="27">
        <v>-0.0838</v>
      </c>
      <c r="I631" s="27">
        <v>-0.0809</v>
      </c>
      <c r="J631" s="27">
        <v>-0.0517</v>
      </c>
      <c r="K631" s="27">
        <v>-0.0832</v>
      </c>
      <c r="M631" s="6">
        <f t="shared" ref="M631:V631" si="114">AVERAGE(B596:B631)</f>
        <v>0.004030555556</v>
      </c>
      <c r="N631" s="6">
        <f t="shared" si="114"/>
        <v>0.006605555556</v>
      </c>
      <c r="O631" s="6">
        <f t="shared" si="114"/>
        <v>0.004852777778</v>
      </c>
      <c r="P631" s="6">
        <f t="shared" si="114"/>
        <v>0.0007</v>
      </c>
      <c r="Q631" s="6">
        <f t="shared" si="114"/>
        <v>0.0029</v>
      </c>
      <c r="R631" s="6">
        <f t="shared" si="114"/>
        <v>0.008536111111</v>
      </c>
      <c r="S631" s="6">
        <f t="shared" si="114"/>
        <v>0.00795</v>
      </c>
      <c r="T631" s="6">
        <f t="shared" si="114"/>
        <v>0.0005611111111</v>
      </c>
      <c r="U631" s="6">
        <f t="shared" si="114"/>
        <v>0.003272222222</v>
      </c>
      <c r="V631" s="6">
        <f t="shared" si="114"/>
        <v>0.009391666667</v>
      </c>
    </row>
    <row r="632">
      <c r="A632" s="23">
        <v>44773.0</v>
      </c>
      <c r="B632" s="27">
        <v>0.05</v>
      </c>
      <c r="C632" s="27">
        <v>0.0419</v>
      </c>
      <c r="D632" s="27">
        <v>0.0911</v>
      </c>
      <c r="E632" s="27">
        <v>0.0494</v>
      </c>
      <c r="F632" s="27">
        <v>0.051</v>
      </c>
      <c r="G632" s="27">
        <v>0.0398</v>
      </c>
      <c r="H632" s="27">
        <v>0.1315</v>
      </c>
      <c r="I632" s="27">
        <v>0.0095</v>
      </c>
      <c r="J632" s="27">
        <v>0.0353</v>
      </c>
      <c r="K632" s="27">
        <v>0.0929</v>
      </c>
      <c r="M632" s="6">
        <f t="shared" ref="M632:V632" si="115">AVERAGE(B597:B632)</f>
        <v>0.004738888889</v>
      </c>
      <c r="N632" s="6">
        <f t="shared" si="115"/>
        <v>0.007797222222</v>
      </c>
      <c r="O632" s="6">
        <f t="shared" si="115"/>
        <v>0.007433333333</v>
      </c>
      <c r="P632" s="6">
        <f t="shared" si="115"/>
        <v>0.002427777778</v>
      </c>
      <c r="Q632" s="6">
        <f t="shared" si="115"/>
        <v>0.004080555556</v>
      </c>
      <c r="R632" s="6">
        <f t="shared" si="115"/>
        <v>0.009386111111</v>
      </c>
      <c r="S632" s="6">
        <f t="shared" si="115"/>
        <v>0.01078611111</v>
      </c>
      <c r="T632" s="6">
        <f t="shared" si="115"/>
        <v>0.001391666667</v>
      </c>
      <c r="U632" s="6">
        <f t="shared" si="115"/>
        <v>0.003677777778</v>
      </c>
      <c r="V632" s="6">
        <f t="shared" si="115"/>
        <v>0.01155277778</v>
      </c>
    </row>
    <row r="633">
      <c r="A633" s="23">
        <v>44804.0</v>
      </c>
      <c r="B633" s="27">
        <v>0.0073</v>
      </c>
      <c r="C633" s="27">
        <v>-0.0196</v>
      </c>
      <c r="D633" s="27">
        <v>-0.0503</v>
      </c>
      <c r="E633" s="27">
        <v>-0.0506</v>
      </c>
      <c r="F633" s="27">
        <v>-0.0331</v>
      </c>
      <c r="G633" s="27">
        <v>0.0108</v>
      </c>
      <c r="H633" s="27">
        <v>-0.0894</v>
      </c>
      <c r="I633" s="27">
        <v>-0.0287</v>
      </c>
      <c r="J633" s="27">
        <v>-0.0132</v>
      </c>
      <c r="K633" s="27">
        <v>-0.0397</v>
      </c>
      <c r="M633" s="6">
        <f t="shared" ref="M633:V633" si="116">AVERAGE(B598:B633)</f>
        <v>0.005533333333</v>
      </c>
      <c r="N633" s="6">
        <f t="shared" si="116"/>
        <v>0.00725</v>
      </c>
      <c r="O633" s="6">
        <f t="shared" si="116"/>
        <v>0.006208333333</v>
      </c>
      <c r="P633" s="6">
        <f t="shared" si="116"/>
        <v>0.001544444444</v>
      </c>
      <c r="Q633" s="6">
        <f t="shared" si="116"/>
        <v>0.003247222222</v>
      </c>
      <c r="R633" s="6">
        <f t="shared" si="116"/>
        <v>0.01058055556</v>
      </c>
      <c r="S633" s="6">
        <f t="shared" si="116"/>
        <v>0.008327777778</v>
      </c>
      <c r="T633" s="6">
        <f t="shared" si="116"/>
        <v>0.001263888889</v>
      </c>
      <c r="U633" s="6">
        <f t="shared" si="116"/>
        <v>0.004466666667</v>
      </c>
      <c r="V633" s="6">
        <f t="shared" si="116"/>
        <v>0.01095</v>
      </c>
    </row>
    <row r="634">
      <c r="A634" s="23">
        <v>44834.0</v>
      </c>
      <c r="B634" s="27">
        <v>-0.0571</v>
      </c>
      <c r="C634" s="27">
        <v>-0.0401</v>
      </c>
      <c r="D634" s="27">
        <v>-0.0615</v>
      </c>
      <c r="E634" s="27">
        <v>-0.0637</v>
      </c>
      <c r="F634" s="27">
        <v>-0.0396</v>
      </c>
      <c r="G634" s="27">
        <v>-0.0625</v>
      </c>
      <c r="H634" s="27">
        <v>-0.0772</v>
      </c>
      <c r="I634" s="27">
        <v>-0.0647</v>
      </c>
      <c r="J634" s="27">
        <v>-0.0498</v>
      </c>
      <c r="K634" s="27">
        <v>-0.0931</v>
      </c>
      <c r="M634" s="6">
        <f t="shared" ref="M634:V634" si="117">AVERAGE(B599:B634)</f>
        <v>0.0033</v>
      </c>
      <c r="N634" s="6">
        <f t="shared" si="117"/>
        <v>0.005616666667</v>
      </c>
      <c r="O634" s="6">
        <f t="shared" si="117"/>
        <v>0.003533333333</v>
      </c>
      <c r="P634" s="6">
        <f t="shared" si="117"/>
        <v>-0.001194444444</v>
      </c>
      <c r="Q634" s="6">
        <f t="shared" si="117"/>
        <v>0.001080555556</v>
      </c>
      <c r="R634" s="6">
        <f t="shared" si="117"/>
        <v>0.007152777778</v>
      </c>
      <c r="S634" s="6">
        <f t="shared" si="117"/>
        <v>0.005197222222</v>
      </c>
      <c r="T634" s="6">
        <f t="shared" si="117"/>
        <v>-0.001958333333</v>
      </c>
      <c r="U634" s="6">
        <f t="shared" si="117"/>
        <v>0.002263888889</v>
      </c>
      <c r="V634" s="6">
        <f t="shared" si="117"/>
        <v>0.007883333333</v>
      </c>
    </row>
    <row r="635">
      <c r="A635" s="23">
        <v>44865.0</v>
      </c>
      <c r="B635" s="27">
        <v>0.0583</v>
      </c>
      <c r="C635" s="27">
        <v>0.0576</v>
      </c>
      <c r="D635" s="27">
        <v>0.0851</v>
      </c>
      <c r="E635" s="27">
        <v>0.0839</v>
      </c>
      <c r="F635" s="27">
        <v>0.1033</v>
      </c>
      <c r="G635" s="27">
        <v>0.0573</v>
      </c>
      <c r="H635" s="27">
        <v>0.0494</v>
      </c>
      <c r="I635" s="27">
        <v>0.0862</v>
      </c>
      <c r="J635" s="27">
        <v>0.028</v>
      </c>
      <c r="K635" s="27">
        <v>0.0791</v>
      </c>
      <c r="M635" s="6">
        <f t="shared" ref="M635:V635" si="118">AVERAGE(B600:B635)</f>
        <v>0.005027777778</v>
      </c>
      <c r="N635" s="6">
        <f t="shared" si="118"/>
        <v>0.007477777778</v>
      </c>
      <c r="O635" s="6">
        <f t="shared" si="118"/>
        <v>0.00555</v>
      </c>
      <c r="P635" s="6">
        <f t="shared" si="118"/>
        <v>0.0001638888889</v>
      </c>
      <c r="Q635" s="6">
        <f t="shared" si="118"/>
        <v>0.003341666667</v>
      </c>
      <c r="R635" s="6">
        <f t="shared" si="118"/>
        <v>0.007388888889</v>
      </c>
      <c r="S635" s="6">
        <f t="shared" si="118"/>
        <v>0.006825</v>
      </c>
      <c r="T635" s="6">
        <f t="shared" si="118"/>
        <v>0.0004694444444</v>
      </c>
      <c r="U635" s="6">
        <f t="shared" si="118"/>
        <v>0.003625</v>
      </c>
      <c r="V635" s="6">
        <f t="shared" si="118"/>
        <v>0.009486111111</v>
      </c>
    </row>
    <row r="636">
      <c r="A636" s="23">
        <v>44895.0</v>
      </c>
      <c r="B636" s="27">
        <v>0.0711</v>
      </c>
      <c r="C636" s="27">
        <v>0.0541</v>
      </c>
      <c r="D636" s="27">
        <v>0.0732</v>
      </c>
      <c r="E636" s="27">
        <v>0.094</v>
      </c>
      <c r="F636" s="27">
        <v>0.09</v>
      </c>
      <c r="G636" s="27">
        <v>0.0297</v>
      </c>
      <c r="H636" s="27">
        <v>0.1278</v>
      </c>
      <c r="I636" s="27">
        <v>0.0514</v>
      </c>
      <c r="J636" s="27">
        <v>0.0709</v>
      </c>
      <c r="K636" s="27">
        <v>0.0538</v>
      </c>
      <c r="M636" s="6">
        <f t="shared" ref="M636:V636" si="119">AVERAGE(B601:B636)</f>
        <v>0.006202777778</v>
      </c>
      <c r="N636" s="6">
        <f t="shared" si="119"/>
        <v>0.007997222222</v>
      </c>
      <c r="O636" s="6">
        <f t="shared" si="119"/>
        <v>0.006772222222</v>
      </c>
      <c r="P636" s="6">
        <f t="shared" si="119"/>
        <v>0.001938888889</v>
      </c>
      <c r="Q636" s="6">
        <f t="shared" si="119"/>
        <v>0.005347222222</v>
      </c>
      <c r="R636" s="6">
        <f t="shared" si="119"/>
        <v>0.007694444444</v>
      </c>
      <c r="S636" s="6">
        <f t="shared" si="119"/>
        <v>0.009425</v>
      </c>
      <c r="T636" s="6">
        <f t="shared" si="119"/>
        <v>0.001688888889</v>
      </c>
      <c r="U636" s="6">
        <f t="shared" si="119"/>
        <v>0.005108333333</v>
      </c>
      <c r="V636" s="6">
        <f t="shared" si="119"/>
        <v>0.009955555556</v>
      </c>
    </row>
    <row r="637">
      <c r="A637" s="23">
        <v>44926.0</v>
      </c>
      <c r="B637" s="27">
        <v>-0.0324</v>
      </c>
      <c r="C637" s="27">
        <v>-0.0498</v>
      </c>
      <c r="D637" s="27">
        <v>-0.0369</v>
      </c>
      <c r="E637" s="27">
        <v>-0.0357</v>
      </c>
      <c r="F637" s="27">
        <v>-0.0355</v>
      </c>
      <c r="G637" s="27">
        <v>0.0027</v>
      </c>
      <c r="H637" s="27">
        <v>-0.059</v>
      </c>
      <c r="I637" s="27">
        <v>-0.0121</v>
      </c>
      <c r="J637" s="27">
        <v>-0.0139</v>
      </c>
      <c r="K637" s="27">
        <v>-0.0592</v>
      </c>
      <c r="M637" s="6">
        <f t="shared" ref="M637:V637" si="120">AVERAGE(B602:B637)</f>
        <v>0.005955555556</v>
      </c>
      <c r="N637" s="6">
        <f t="shared" si="120"/>
        <v>0.006569444444</v>
      </c>
      <c r="O637" s="6">
        <f t="shared" si="120"/>
        <v>0.005433333333</v>
      </c>
      <c r="P637" s="6">
        <f t="shared" si="120"/>
        <v>0.0009166666667</v>
      </c>
      <c r="Q637" s="6">
        <f t="shared" si="120"/>
        <v>0.004108333333</v>
      </c>
      <c r="R637" s="6">
        <f t="shared" si="120"/>
        <v>0.0074</v>
      </c>
      <c r="S637" s="6">
        <f t="shared" si="120"/>
        <v>0.007211111111</v>
      </c>
      <c r="T637" s="6">
        <f t="shared" si="120"/>
        <v>0.0007111111111</v>
      </c>
      <c r="U637" s="6">
        <f t="shared" si="120"/>
        <v>0.003980555556</v>
      </c>
      <c r="V637" s="6">
        <f t="shared" si="120"/>
        <v>0.007511111111</v>
      </c>
    </row>
    <row r="638">
      <c r="A638" s="23">
        <v>44957.0</v>
      </c>
      <c r="B638" s="27">
        <v>0.0654</v>
      </c>
      <c r="C638" s="27">
        <v>0.0735</v>
      </c>
      <c r="D638" s="27">
        <v>0.0932</v>
      </c>
      <c r="E638" s="27">
        <v>0.1046</v>
      </c>
      <c r="F638" s="27">
        <v>0.1114</v>
      </c>
      <c r="G638" s="27">
        <v>0.0621</v>
      </c>
      <c r="H638" s="27">
        <v>0.1276</v>
      </c>
      <c r="I638" s="27">
        <v>0.0929</v>
      </c>
      <c r="J638" s="27">
        <v>0.0407</v>
      </c>
      <c r="K638" s="27">
        <v>0.0655</v>
      </c>
      <c r="M638" s="6">
        <f t="shared" ref="M638:V638" si="121">AVERAGE(B603:B638)</f>
        <v>0.006355555556</v>
      </c>
      <c r="N638" s="6">
        <f t="shared" si="121"/>
        <v>0.008177777778</v>
      </c>
      <c r="O638" s="6">
        <f t="shared" si="121"/>
        <v>0.008619444444</v>
      </c>
      <c r="P638" s="6">
        <f t="shared" si="121"/>
        <v>0.004327777778</v>
      </c>
      <c r="Q638" s="6">
        <f t="shared" si="121"/>
        <v>0.007455555556</v>
      </c>
      <c r="R638" s="6">
        <f t="shared" si="121"/>
        <v>0.009575</v>
      </c>
      <c r="S638" s="6">
        <f t="shared" si="121"/>
        <v>0.01126666667</v>
      </c>
      <c r="T638" s="6">
        <f t="shared" si="121"/>
        <v>0.003702777778</v>
      </c>
      <c r="U638" s="6">
        <f t="shared" si="121"/>
        <v>0.006030555556</v>
      </c>
      <c r="V638" s="6">
        <f t="shared" si="121"/>
        <v>0.009286111111</v>
      </c>
    </row>
    <row r="639">
      <c r="A639" s="23">
        <v>44985.0</v>
      </c>
      <c r="B639" s="27">
        <v>-0.0237</v>
      </c>
      <c r="C639" s="27">
        <v>-0.0243</v>
      </c>
      <c r="D639" s="27">
        <v>0.0229</v>
      </c>
      <c r="E639" s="27">
        <v>0.0047</v>
      </c>
      <c r="F639" s="27">
        <v>0.0302</v>
      </c>
      <c r="G639" s="27">
        <v>-0.0384</v>
      </c>
      <c r="H639" s="27">
        <v>-0.009</v>
      </c>
      <c r="I639" s="27">
        <v>0.0515</v>
      </c>
      <c r="J639" s="27">
        <v>0.0194</v>
      </c>
      <c r="K639" s="27">
        <v>-0.0244</v>
      </c>
      <c r="M639" s="6">
        <f t="shared" ref="M639:V639" si="122">AVERAGE(B604:B639)</f>
        <v>0.007805555556</v>
      </c>
      <c r="N639" s="6">
        <f t="shared" si="122"/>
        <v>0.009144444444</v>
      </c>
      <c r="O639" s="6">
        <f t="shared" si="122"/>
        <v>0.01149444444</v>
      </c>
      <c r="P639" s="6">
        <f t="shared" si="122"/>
        <v>0.0068</v>
      </c>
      <c r="Q639" s="6">
        <f t="shared" si="122"/>
        <v>0.009927777778</v>
      </c>
      <c r="R639" s="6">
        <f t="shared" si="122"/>
        <v>0.01116666667</v>
      </c>
      <c r="S639" s="6">
        <f t="shared" si="122"/>
        <v>0.01301388889</v>
      </c>
      <c r="T639" s="6">
        <f t="shared" si="122"/>
        <v>0.006938888889</v>
      </c>
      <c r="U639" s="6">
        <f t="shared" si="122"/>
        <v>0.009102777778</v>
      </c>
      <c r="V639" s="6">
        <f t="shared" si="122"/>
        <v>0.01088888889</v>
      </c>
    </row>
    <row r="640">
      <c r="A640" s="23">
        <v>45016.0</v>
      </c>
      <c r="B640" s="27">
        <v>7.0E-4</v>
      </c>
      <c r="C640" s="27">
        <v>-0.0053</v>
      </c>
      <c r="D640" s="27">
        <v>0.0068</v>
      </c>
      <c r="E640" s="27">
        <v>0.0151</v>
      </c>
      <c r="F640" s="27">
        <v>-0.0163</v>
      </c>
      <c r="G640" s="27">
        <v>0.0396</v>
      </c>
      <c r="H640" s="27">
        <v>0.0259</v>
      </c>
      <c r="I640" s="27">
        <v>-0.0113</v>
      </c>
      <c r="J640" s="27">
        <v>-0.027</v>
      </c>
      <c r="K640" s="27">
        <v>0.035</v>
      </c>
      <c r="M640" s="6">
        <f t="shared" ref="M640:V640" si="123">AVERAGE(B605:B640)</f>
        <v>0.013675</v>
      </c>
      <c r="N640" s="6">
        <f t="shared" si="123"/>
        <v>0.01365277778</v>
      </c>
      <c r="O640" s="6">
        <f t="shared" si="123"/>
        <v>0.016575</v>
      </c>
      <c r="P640" s="6">
        <f t="shared" si="123"/>
        <v>0.011925</v>
      </c>
      <c r="Q640" s="6">
        <f t="shared" si="123"/>
        <v>0.01571111111</v>
      </c>
      <c r="R640" s="6">
        <f t="shared" si="123"/>
        <v>0.01418333333</v>
      </c>
      <c r="S640" s="6">
        <f t="shared" si="123"/>
        <v>0.0168</v>
      </c>
      <c r="T640" s="6">
        <f t="shared" si="123"/>
        <v>0.01273333333</v>
      </c>
      <c r="U640" s="6">
        <f t="shared" si="123"/>
        <v>0.01208611111</v>
      </c>
      <c r="V640" s="6">
        <f t="shared" si="123"/>
        <v>0.01539722222</v>
      </c>
    </row>
    <row r="641">
      <c r="A641" s="23">
        <v>45046.0</v>
      </c>
      <c r="B641" s="27">
        <v>0.0155</v>
      </c>
      <c r="C641" s="27">
        <v>0.032</v>
      </c>
      <c r="D641" s="27">
        <v>0.0299</v>
      </c>
      <c r="E641" s="27">
        <v>0.0177</v>
      </c>
      <c r="F641" s="27">
        <v>0.0283</v>
      </c>
      <c r="G641" s="27">
        <v>0.0037</v>
      </c>
      <c r="H641" s="27">
        <v>-0.0285</v>
      </c>
      <c r="I641" s="27">
        <v>0.012</v>
      </c>
      <c r="J641" s="27">
        <v>0.036</v>
      </c>
      <c r="K641" s="27">
        <v>0.0124</v>
      </c>
      <c r="M641" s="6">
        <f t="shared" ref="M641:V641" si="124">AVERAGE(B606:B641)</f>
        <v>0.01194444444</v>
      </c>
      <c r="N641" s="6">
        <f t="shared" si="124"/>
        <v>0.01186666667</v>
      </c>
      <c r="O641" s="6">
        <f t="shared" si="124"/>
        <v>0.01613333333</v>
      </c>
      <c r="P641" s="6">
        <f t="shared" si="124"/>
        <v>0.009672222222</v>
      </c>
      <c r="Q641" s="6">
        <f t="shared" si="124"/>
        <v>0.01593611111</v>
      </c>
      <c r="R641" s="6">
        <f t="shared" si="124"/>
        <v>0.01306666667</v>
      </c>
      <c r="S641" s="6">
        <f t="shared" si="124"/>
        <v>0.01356944444</v>
      </c>
      <c r="T641" s="6">
        <f t="shared" si="124"/>
        <v>0.01262222222</v>
      </c>
      <c r="U641" s="6">
        <f t="shared" si="124"/>
        <v>0.01215277778</v>
      </c>
      <c r="V641" s="6">
        <f t="shared" si="124"/>
        <v>0.0121</v>
      </c>
    </row>
    <row r="642">
      <c r="A642" s="23">
        <v>45077.0</v>
      </c>
      <c r="B642" s="27">
        <v>-0.0275</v>
      </c>
      <c r="C642" s="27">
        <v>-0.0526</v>
      </c>
      <c r="D642" s="27">
        <v>-0.0418</v>
      </c>
      <c r="E642" s="27">
        <v>-0.0225</v>
      </c>
      <c r="F642" s="27">
        <v>-0.0343</v>
      </c>
      <c r="G642" s="27">
        <v>0.0186</v>
      </c>
      <c r="H642" s="27">
        <v>0.043</v>
      </c>
      <c r="I642" s="27">
        <v>-0.0232</v>
      </c>
      <c r="J642" s="27">
        <v>-0.0525</v>
      </c>
      <c r="K642" s="27">
        <v>0.006</v>
      </c>
      <c r="M642" s="6">
        <f t="shared" ref="M642:V642" si="125">AVERAGE(B607:B642)</f>
        <v>0.01031111111</v>
      </c>
      <c r="N642" s="6">
        <f t="shared" si="125"/>
        <v>0.009647222222</v>
      </c>
      <c r="O642" s="6">
        <f t="shared" si="125"/>
        <v>0.01404722222</v>
      </c>
      <c r="P642" s="6">
        <f t="shared" si="125"/>
        <v>0.007111111111</v>
      </c>
      <c r="Q642" s="6">
        <f t="shared" si="125"/>
        <v>0.01384166667</v>
      </c>
      <c r="R642" s="6">
        <f t="shared" si="125"/>
        <v>0.01171666667</v>
      </c>
      <c r="S642" s="6">
        <f t="shared" si="125"/>
        <v>0.01316388889</v>
      </c>
      <c r="T642" s="6">
        <f t="shared" si="125"/>
        <v>0.01123055556</v>
      </c>
      <c r="U642" s="6">
        <f t="shared" si="125"/>
        <v>0.009833333333</v>
      </c>
      <c r="V642" s="6">
        <f t="shared" si="125"/>
        <v>0.01084166667</v>
      </c>
    </row>
    <row r="643">
      <c r="A643" s="23">
        <v>45107.0</v>
      </c>
      <c r="B643" s="27">
        <v>0.0216</v>
      </c>
      <c r="C643" s="27">
        <v>0.0369</v>
      </c>
      <c r="D643" s="27">
        <v>0.0416</v>
      </c>
      <c r="E643" s="27">
        <v>0.029</v>
      </c>
      <c r="F643" s="27">
        <v>0.0852</v>
      </c>
      <c r="G643" s="27">
        <v>0.041</v>
      </c>
      <c r="H643" s="27">
        <v>0.0235</v>
      </c>
      <c r="I643" s="27">
        <v>0.0635</v>
      </c>
      <c r="J643" s="27">
        <v>0.0125</v>
      </c>
      <c r="K643" s="27">
        <v>0.0663</v>
      </c>
      <c r="M643" s="6">
        <f t="shared" ref="M643:V643" si="126">AVERAGE(B608:B643)</f>
        <v>0.01005277778</v>
      </c>
      <c r="N643" s="6">
        <f t="shared" si="126"/>
        <v>0.01008888889</v>
      </c>
      <c r="O643" s="6">
        <f t="shared" si="126"/>
        <v>0.01381388889</v>
      </c>
      <c r="P643" s="6">
        <f t="shared" si="126"/>
        <v>0.006477777778</v>
      </c>
      <c r="Q643" s="6">
        <f t="shared" si="126"/>
        <v>0.01433055556</v>
      </c>
      <c r="R643" s="6">
        <f t="shared" si="126"/>
        <v>0.01281388889</v>
      </c>
      <c r="S643" s="6">
        <f t="shared" si="126"/>
        <v>0.01212222222</v>
      </c>
      <c r="T643" s="6">
        <f t="shared" si="126"/>
        <v>0.01208611111</v>
      </c>
      <c r="U643" s="6">
        <f t="shared" si="126"/>
        <v>0.009763888889</v>
      </c>
      <c r="V643" s="6">
        <f t="shared" si="126"/>
        <v>0.01206111111</v>
      </c>
    </row>
    <row r="644">
      <c r="A644" s="23">
        <v>45138.0</v>
      </c>
      <c r="B644" s="27">
        <v>0.0273</v>
      </c>
      <c r="C644" s="27">
        <v>0.0269</v>
      </c>
      <c r="D644" s="27">
        <v>0.0111</v>
      </c>
      <c r="E644" s="27">
        <v>0.0198</v>
      </c>
      <c r="F644" s="27">
        <v>0.0513</v>
      </c>
      <c r="G644" s="27">
        <v>0.0302</v>
      </c>
      <c r="H644" s="27">
        <v>0.0171</v>
      </c>
      <c r="I644" s="27">
        <v>0.0103</v>
      </c>
      <c r="J644" s="27">
        <v>0.0221</v>
      </c>
      <c r="K644" s="27">
        <v>0.0341</v>
      </c>
      <c r="M644" s="6">
        <f t="shared" ref="M644:V644" si="127">AVERAGE(B609:B644)</f>
        <v>0.010725</v>
      </c>
      <c r="N644" s="6">
        <f t="shared" si="127"/>
        <v>0.009661111111</v>
      </c>
      <c r="O644" s="6">
        <f t="shared" si="127"/>
        <v>0.01478888889</v>
      </c>
      <c r="P644" s="6">
        <f t="shared" si="127"/>
        <v>0.007097222222</v>
      </c>
      <c r="Q644" s="6">
        <f t="shared" si="127"/>
        <v>0.016175</v>
      </c>
      <c r="R644" s="6">
        <f t="shared" si="127"/>
        <v>0.01463888889</v>
      </c>
      <c r="S644" s="6">
        <f t="shared" si="127"/>
        <v>0.01282222222</v>
      </c>
      <c r="T644" s="6">
        <f t="shared" si="127"/>
        <v>0.01370277778</v>
      </c>
      <c r="U644" s="6">
        <f t="shared" si="127"/>
        <v>0.01163611111</v>
      </c>
      <c r="V644" s="6">
        <f t="shared" si="127"/>
        <v>0.01136944444</v>
      </c>
    </row>
    <row r="645">
      <c r="A645" s="23">
        <v>45169.0</v>
      </c>
      <c r="B645" s="27">
        <v>-0.0045</v>
      </c>
      <c r="C645" s="27">
        <v>-0.0151</v>
      </c>
      <c r="D645" s="27">
        <v>-0.0235</v>
      </c>
      <c r="E645" s="27">
        <v>-0.0333</v>
      </c>
      <c r="F645" s="27">
        <v>-0.0237</v>
      </c>
      <c r="G645" s="27">
        <v>-0.0242</v>
      </c>
      <c r="H645" s="27">
        <v>-0.0721</v>
      </c>
      <c r="I645" s="27">
        <v>-0.0142</v>
      </c>
      <c r="J645" s="27">
        <v>-0.0253</v>
      </c>
      <c r="K645" s="27">
        <v>-0.0174</v>
      </c>
      <c r="M645" s="6">
        <f t="shared" ref="M645:V645" si="128">AVERAGE(B610:B645)</f>
        <v>0.009933333333</v>
      </c>
      <c r="N645" s="6">
        <f t="shared" si="128"/>
        <v>0.008555555556</v>
      </c>
      <c r="O645" s="6">
        <f t="shared" si="128"/>
        <v>0.01313611111</v>
      </c>
      <c r="P645" s="6">
        <f t="shared" si="128"/>
        <v>0.004727777778</v>
      </c>
      <c r="Q645" s="6">
        <f t="shared" si="128"/>
        <v>0.01484166667</v>
      </c>
      <c r="R645" s="6">
        <f t="shared" si="128"/>
        <v>0.01176111111</v>
      </c>
      <c r="S645" s="6">
        <f t="shared" si="128"/>
        <v>0.01037222222</v>
      </c>
      <c r="T645" s="6">
        <f t="shared" si="128"/>
        <v>0.01316944444</v>
      </c>
      <c r="U645" s="6">
        <f t="shared" si="128"/>
        <v>0.01051666667</v>
      </c>
      <c r="V645" s="6">
        <f t="shared" si="128"/>
        <v>0.008813888889</v>
      </c>
    </row>
    <row r="646">
      <c r="A646" s="23">
        <v>45199.0</v>
      </c>
      <c r="B646" s="27">
        <v>-0.0252</v>
      </c>
      <c r="C646" s="27">
        <v>-0.0306</v>
      </c>
      <c r="D646" s="27">
        <v>-0.0291</v>
      </c>
      <c r="E646" s="27">
        <v>-0.0354</v>
      </c>
      <c r="F646" s="27">
        <v>-0.0161</v>
      </c>
      <c r="G646" s="27">
        <v>-0.021</v>
      </c>
      <c r="H646" s="27">
        <v>-0.0573</v>
      </c>
      <c r="I646" s="27">
        <v>-0.0052</v>
      </c>
      <c r="J646" s="27">
        <v>0.0295</v>
      </c>
      <c r="K646" s="27">
        <v>-0.0472</v>
      </c>
      <c r="M646" s="6">
        <f t="shared" ref="M646:V646" si="129">AVERAGE(B611:B646)</f>
        <v>0.0103</v>
      </c>
      <c r="N646" s="6">
        <f t="shared" si="129"/>
        <v>0.008405555556</v>
      </c>
      <c r="O646" s="6">
        <f t="shared" si="129"/>
        <v>0.01306666667</v>
      </c>
      <c r="P646" s="6">
        <f t="shared" si="129"/>
        <v>0.004058333333</v>
      </c>
      <c r="Q646" s="6">
        <f t="shared" si="129"/>
        <v>0.01544722222</v>
      </c>
      <c r="R646" s="6">
        <f t="shared" si="129"/>
        <v>0.01100555556</v>
      </c>
      <c r="S646" s="6">
        <f t="shared" si="129"/>
        <v>0.008580555556</v>
      </c>
      <c r="T646" s="6">
        <f t="shared" si="129"/>
        <v>0.01404722222</v>
      </c>
      <c r="U646" s="6">
        <f t="shared" si="129"/>
        <v>0.01177777778</v>
      </c>
      <c r="V646" s="6">
        <f t="shared" si="129"/>
        <v>0.00855</v>
      </c>
    </row>
    <row r="647">
      <c r="A647" s="23">
        <v>45230.0</v>
      </c>
      <c r="B647" s="27">
        <v>-0.0331</v>
      </c>
      <c r="C647" s="27">
        <v>-0.031</v>
      </c>
      <c r="D647" s="27">
        <v>-0.0363</v>
      </c>
      <c r="E647" s="27">
        <v>-0.0429</v>
      </c>
      <c r="F647" s="27">
        <v>-0.0107</v>
      </c>
      <c r="G647" s="27">
        <v>-0.045</v>
      </c>
      <c r="H647" s="27">
        <v>-0.0105</v>
      </c>
      <c r="I647" s="27">
        <v>-0.0394</v>
      </c>
      <c r="J647" s="27">
        <v>-0.0361</v>
      </c>
      <c r="K647" s="27">
        <v>-0.0233</v>
      </c>
      <c r="M647" s="6">
        <f t="shared" ref="M647:V647" si="130">AVERAGE(B612:B647)</f>
        <v>0.0088</v>
      </c>
      <c r="N647" s="6">
        <f t="shared" si="130"/>
        <v>0.008516666667</v>
      </c>
      <c r="O647" s="6">
        <f t="shared" si="130"/>
        <v>0.01321111111</v>
      </c>
      <c r="P647" s="6">
        <f t="shared" si="130"/>
        <v>0.00555</v>
      </c>
      <c r="Q647" s="6">
        <f t="shared" si="130"/>
        <v>0.01689166667</v>
      </c>
      <c r="R647" s="6">
        <f t="shared" si="130"/>
        <v>0.01045555556</v>
      </c>
      <c r="S647" s="6">
        <f t="shared" si="130"/>
        <v>0.008777777778</v>
      </c>
      <c r="T647" s="6">
        <f t="shared" si="130"/>
        <v>0.01389444444</v>
      </c>
      <c r="U647" s="6">
        <f t="shared" si="130"/>
        <v>0.01218055556</v>
      </c>
      <c r="V647" s="6">
        <f t="shared" si="130"/>
        <v>0.008633333333</v>
      </c>
    </row>
    <row r="648">
      <c r="A648" s="23">
        <v>45260.0</v>
      </c>
      <c r="B648" s="27">
        <v>0.0491</v>
      </c>
      <c r="C648" s="27">
        <v>0.0782</v>
      </c>
      <c r="D648" s="27">
        <v>0.0613</v>
      </c>
      <c r="E648" s="27">
        <v>0.0977</v>
      </c>
      <c r="F648" s="27">
        <v>0.0724</v>
      </c>
      <c r="G648" s="27">
        <v>0.0856</v>
      </c>
      <c r="H648" s="27">
        <v>0.0997</v>
      </c>
      <c r="I648" s="27">
        <v>0.1143</v>
      </c>
      <c r="J648" s="27">
        <v>0.0226</v>
      </c>
      <c r="K648" s="27">
        <v>0.0937</v>
      </c>
      <c r="M648" s="6">
        <f t="shared" ref="M648:V648" si="131">AVERAGE(B613:B648)</f>
        <v>0.007261111111</v>
      </c>
      <c r="N648" s="6">
        <f t="shared" si="131"/>
        <v>0.007747222222</v>
      </c>
      <c r="O648" s="6">
        <f t="shared" si="131"/>
        <v>0.009441666667</v>
      </c>
      <c r="P648" s="6">
        <f t="shared" si="131"/>
        <v>0.00435</v>
      </c>
      <c r="Q648" s="6">
        <f t="shared" si="131"/>
        <v>0.01237222222</v>
      </c>
      <c r="R648" s="6">
        <f t="shared" si="131"/>
        <v>0.009441666667</v>
      </c>
      <c r="S648" s="6">
        <f t="shared" si="131"/>
        <v>0.008452777778</v>
      </c>
      <c r="T648" s="6">
        <f t="shared" si="131"/>
        <v>0.009811111111</v>
      </c>
      <c r="U648" s="6">
        <f t="shared" si="131"/>
        <v>0.009169444444</v>
      </c>
      <c r="V648" s="6">
        <f t="shared" si="131"/>
        <v>0.008036111111</v>
      </c>
    </row>
    <row r="649">
      <c r="A649" s="28">
        <v>45291.0</v>
      </c>
      <c r="B649" s="29">
        <v>0.0745</v>
      </c>
      <c r="C649" s="29">
        <v>0.0384</v>
      </c>
      <c r="D649" s="29">
        <v>0.0336</v>
      </c>
      <c r="E649" s="29">
        <v>0.0312</v>
      </c>
      <c r="F649" s="29">
        <v>0.0184</v>
      </c>
      <c r="G649" s="29">
        <v>0.0437</v>
      </c>
      <c r="H649" s="29">
        <v>0.0575</v>
      </c>
      <c r="I649" s="29">
        <v>0.0063</v>
      </c>
      <c r="J649" s="29">
        <v>0.0379</v>
      </c>
      <c r="K649" s="29">
        <v>0.0467</v>
      </c>
      <c r="M649" s="6">
        <f t="shared" ref="M649:V649" si="132">AVERAGE(B614:B649)</f>
        <v>0.008986111111</v>
      </c>
      <c r="N649" s="6">
        <f t="shared" si="132"/>
        <v>0.008313888889</v>
      </c>
      <c r="O649" s="6">
        <f t="shared" si="132"/>
        <v>0.010225</v>
      </c>
      <c r="P649" s="6">
        <f t="shared" si="132"/>
        <v>0.004197222222</v>
      </c>
      <c r="Q649" s="6">
        <f t="shared" si="132"/>
        <v>0.01250833333</v>
      </c>
      <c r="R649" s="6">
        <f t="shared" si="132"/>
        <v>0.009788888889</v>
      </c>
      <c r="S649" s="6">
        <f t="shared" si="132"/>
        <v>0.008936111111</v>
      </c>
      <c r="T649" s="6">
        <f t="shared" si="132"/>
        <v>0.009858333333</v>
      </c>
      <c r="U649" s="6">
        <f t="shared" si="132"/>
        <v>0.009388888889</v>
      </c>
      <c r="V649" s="6">
        <f t="shared" si="132"/>
        <v>0.0082</v>
      </c>
    </row>
    <row r="650">
      <c r="A650" s="23">
        <v>45322.0</v>
      </c>
      <c r="B650" s="27">
        <v>0.016</v>
      </c>
      <c r="C650" s="27">
        <v>0.0053</v>
      </c>
      <c r="D650" s="27">
        <v>0.0175</v>
      </c>
      <c r="E650" s="27">
        <v>0.0072</v>
      </c>
      <c r="F650" s="27">
        <v>0.0193</v>
      </c>
      <c r="G650" s="27">
        <v>0.0462</v>
      </c>
      <c r="H650" s="27">
        <v>0.078</v>
      </c>
      <c r="I650" s="27">
        <v>0.0021</v>
      </c>
      <c r="J650" s="27">
        <v>-0.0123</v>
      </c>
      <c r="K650" s="27">
        <v>0.0153</v>
      </c>
    </row>
    <row r="651">
      <c r="A651" s="23">
        <v>45351.0</v>
      </c>
      <c r="B651" s="27">
        <v>0.0094</v>
      </c>
      <c r="C651" s="27">
        <v>0.0219</v>
      </c>
      <c r="D651" s="27">
        <v>0.0303</v>
      </c>
      <c r="E651" s="27">
        <v>0.045</v>
      </c>
      <c r="F651" s="27">
        <v>0.0621</v>
      </c>
      <c r="G651" s="27">
        <v>0.03</v>
      </c>
      <c r="H651" s="27">
        <v>0.0543</v>
      </c>
      <c r="I651" s="27">
        <v>-0.0092</v>
      </c>
      <c r="J651" s="27">
        <v>0.007</v>
      </c>
      <c r="K651" s="27">
        <v>0.0532</v>
      </c>
    </row>
    <row r="652">
      <c r="A652" s="23">
        <v>45382.0</v>
      </c>
      <c r="B652" s="27">
        <v>0.0279</v>
      </c>
      <c r="C652" s="27">
        <v>0.0387</v>
      </c>
      <c r="D652" s="27">
        <v>0.0331</v>
      </c>
      <c r="E652" s="27">
        <v>0.0404</v>
      </c>
      <c r="F652" s="27">
        <v>0.074</v>
      </c>
      <c r="G652" s="27">
        <v>0.0302</v>
      </c>
      <c r="H652" s="27">
        <v>0.0382</v>
      </c>
      <c r="I652" s="27">
        <v>0.1144</v>
      </c>
      <c r="J652" s="27">
        <v>0.0461</v>
      </c>
      <c r="K652" s="27">
        <v>0.0315</v>
      </c>
    </row>
    <row r="653">
      <c r="A653" s="23">
        <v>45412.0</v>
      </c>
      <c r="B653" s="27">
        <v>-0.0331</v>
      </c>
      <c r="C653" s="27">
        <v>-0.0194</v>
      </c>
      <c r="D653" s="27">
        <v>-0.0187</v>
      </c>
      <c r="E653" s="27">
        <v>-0.0275</v>
      </c>
      <c r="F653" s="27">
        <v>-0.0201</v>
      </c>
      <c r="G653" s="27">
        <v>-0.0486</v>
      </c>
      <c r="H653" s="27">
        <v>-0.0297</v>
      </c>
      <c r="I653" s="27">
        <v>-0.0154</v>
      </c>
      <c r="J653" s="27">
        <v>0.0279</v>
      </c>
      <c r="K653" s="27">
        <v>-0.0415</v>
      </c>
    </row>
    <row r="654">
      <c r="A654" s="23">
        <v>45443.0</v>
      </c>
      <c r="B654" s="27">
        <v>0.0111</v>
      </c>
      <c r="C654" s="27">
        <v>0.026</v>
      </c>
      <c r="D654" s="27">
        <v>0.0141</v>
      </c>
      <c r="E654" s="27">
        <v>0.0269</v>
      </c>
      <c r="F654" s="27">
        <v>0.0313</v>
      </c>
      <c r="G654" s="27">
        <v>0.0134</v>
      </c>
      <c r="H654" s="27">
        <v>0.0441</v>
      </c>
      <c r="I654" s="27">
        <v>0.0426</v>
      </c>
      <c r="J654" s="27">
        <v>0.0187</v>
      </c>
      <c r="K654" s="27">
        <v>0.0473</v>
      </c>
    </row>
    <row r="655">
      <c r="A655" s="23">
        <v>45473.0</v>
      </c>
      <c r="B655" s="27">
        <v>0.0154</v>
      </c>
      <c r="C655" s="27">
        <v>-0.0165</v>
      </c>
      <c r="D655" s="27">
        <v>-0.0631</v>
      </c>
      <c r="E655" s="27">
        <v>-0.005</v>
      </c>
      <c r="F655" s="27">
        <v>-0.0371</v>
      </c>
      <c r="G655" s="27">
        <v>-0.0071</v>
      </c>
      <c r="H655" s="27">
        <v>0.0441</v>
      </c>
      <c r="I655" s="27">
        <v>-0.0345</v>
      </c>
      <c r="J655" s="27">
        <v>-0.0104</v>
      </c>
      <c r="K655" s="27">
        <v>0.0354</v>
      </c>
    </row>
    <row r="656">
      <c r="A656" s="23">
        <v>45504.0</v>
      </c>
      <c r="B656" s="27">
        <v>0.0398</v>
      </c>
      <c r="C656" s="27">
        <v>0.0588</v>
      </c>
      <c r="D656" s="27">
        <v>0.0139</v>
      </c>
      <c r="E656" s="27">
        <v>0.0095</v>
      </c>
      <c r="F656" s="27">
        <v>0.0262</v>
      </c>
      <c r="G656" s="27">
        <v>0.058</v>
      </c>
      <c r="H656" s="27">
        <v>-0.0581</v>
      </c>
      <c r="I656" s="27">
        <v>0.02</v>
      </c>
      <c r="J656" s="27">
        <v>0.0255</v>
      </c>
      <c r="K656" s="27">
        <v>0.0123</v>
      </c>
    </row>
    <row r="657">
      <c r="A657" s="23">
        <v>45535.0</v>
      </c>
      <c r="B657" s="27">
        <v>0.0037</v>
      </c>
      <c r="C657" s="27">
        <v>0.0151</v>
      </c>
      <c r="D657" s="27">
        <v>0.0146</v>
      </c>
      <c r="E657" s="27">
        <v>0.0239</v>
      </c>
      <c r="F657" s="27">
        <v>0.0255</v>
      </c>
      <c r="G657" s="27">
        <v>0.0051</v>
      </c>
      <c r="H657" s="27">
        <v>-0.0031</v>
      </c>
      <c r="I657" s="27">
        <v>0.0258</v>
      </c>
      <c r="J657" s="27">
        <v>0.0098</v>
      </c>
      <c r="K657" s="27">
        <v>0.0237</v>
      </c>
    </row>
    <row r="658">
      <c r="A658" s="23">
        <v>45565.0</v>
      </c>
      <c r="B658" s="27">
        <v>0.0287</v>
      </c>
      <c r="C658" s="27">
        <v>0.0288</v>
      </c>
      <c r="D658" s="27">
        <v>0.0052</v>
      </c>
      <c r="E658" s="27">
        <v>0.0288</v>
      </c>
      <c r="F658" s="27">
        <v>-0.0093</v>
      </c>
      <c r="G658" s="27">
        <v>-0.0058</v>
      </c>
      <c r="H658" s="27">
        <v>-0.0222</v>
      </c>
      <c r="I658" s="27">
        <v>0.0432</v>
      </c>
      <c r="J658" s="27">
        <v>-0.0177</v>
      </c>
      <c r="K658" s="27">
        <v>0.0212</v>
      </c>
    </row>
    <row r="659">
      <c r="A659" s="23">
        <v>45596.0</v>
      </c>
      <c r="B659" s="27">
        <v>-0.0147</v>
      </c>
      <c r="C659" s="27">
        <v>0.0078</v>
      </c>
      <c r="D659" s="27">
        <v>-0.0376</v>
      </c>
      <c r="E659" s="27">
        <v>-0.0184</v>
      </c>
      <c r="F659" s="27">
        <v>0.0064</v>
      </c>
      <c r="G659" s="27">
        <v>-0.039</v>
      </c>
      <c r="H659" s="27">
        <v>-0.0889</v>
      </c>
      <c r="I659" s="27">
        <v>-0.013</v>
      </c>
      <c r="J659" s="27">
        <v>-0.0139</v>
      </c>
      <c r="K659" s="27">
        <v>-0.0076</v>
      </c>
    </row>
    <row r="660">
      <c r="A660" s="23">
        <v>45626.0</v>
      </c>
      <c r="B660" s="27">
        <v>0.0402</v>
      </c>
      <c r="C660" s="27">
        <v>0.0711</v>
      </c>
      <c r="D660" s="27">
        <v>-0.0156</v>
      </c>
      <c r="E660" s="27">
        <v>0.0255</v>
      </c>
      <c r="F660" s="27">
        <v>-0.023</v>
      </c>
      <c r="G660" s="27">
        <v>0.0066</v>
      </c>
      <c r="H660" s="27">
        <v>0.0193</v>
      </c>
      <c r="I660" s="27">
        <v>-0.0083</v>
      </c>
      <c r="J660" s="27">
        <v>0.0255</v>
      </c>
      <c r="K660" s="27">
        <v>0.0622</v>
      </c>
    </row>
    <row r="661">
      <c r="A661" s="23">
        <v>45657.0</v>
      </c>
      <c r="B661" s="27">
        <v>-0.0312</v>
      </c>
      <c r="C661" s="27">
        <v>-0.0317</v>
      </c>
      <c r="D661" s="27">
        <v>0.0209</v>
      </c>
      <c r="E661" s="27">
        <v>0.0097</v>
      </c>
      <c r="F661" s="27">
        <v>0.0232</v>
      </c>
      <c r="G661" s="27">
        <v>-0.0034</v>
      </c>
      <c r="H661" s="27">
        <v>0.0134</v>
      </c>
      <c r="I661" s="27">
        <v>-2.0E-4</v>
      </c>
      <c r="J661" s="27">
        <v>-0.0131</v>
      </c>
      <c r="K661" s="27">
        <v>-0.0258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 t="s">
        <v>49</v>
      </c>
      <c r="B1" s="12" t="s">
        <v>39</v>
      </c>
      <c r="C1" s="12" t="s">
        <v>40</v>
      </c>
      <c r="D1" s="12" t="s">
        <v>41</v>
      </c>
      <c r="E1" s="12" t="s">
        <v>42</v>
      </c>
      <c r="F1" s="12" t="s">
        <v>43</v>
      </c>
      <c r="G1" s="12" t="s">
        <v>44</v>
      </c>
      <c r="H1" s="12" t="s">
        <v>45</v>
      </c>
      <c r="I1" s="12" t="s">
        <v>46</v>
      </c>
      <c r="J1" s="12" t="s">
        <v>47</v>
      </c>
      <c r="K1" s="12" t="s">
        <v>48</v>
      </c>
      <c r="L1" s="30" t="s">
        <v>51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0" t="s">
        <v>52</v>
      </c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0" t="s">
        <v>53</v>
      </c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0" t="s">
        <v>54</v>
      </c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2" t="s">
        <v>55</v>
      </c>
      <c r="BE1" s="33" t="s">
        <v>56</v>
      </c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2" t="s">
        <v>57</v>
      </c>
      <c r="BQ1" s="32"/>
    </row>
    <row r="2">
      <c r="A2" s="23">
        <v>25599.0</v>
      </c>
      <c r="B2" s="27">
        <v>-0.0313</v>
      </c>
      <c r="C2" s="27">
        <v>0.0245</v>
      </c>
      <c r="D2" s="27">
        <v>0.0381</v>
      </c>
      <c r="E2" s="27">
        <v>-0.0484</v>
      </c>
      <c r="F2" s="27">
        <v>0.041</v>
      </c>
      <c r="G2" s="27">
        <v>-0.0155</v>
      </c>
      <c r="H2" s="27">
        <v>-0.0545</v>
      </c>
      <c r="I2" s="27">
        <v>0.039</v>
      </c>
      <c r="J2" s="27">
        <v>-0.0074</v>
      </c>
      <c r="K2" s="27">
        <v>-0.072</v>
      </c>
      <c r="L2" s="34"/>
      <c r="M2" s="35"/>
      <c r="N2" s="35"/>
      <c r="O2" s="35"/>
      <c r="P2" s="35"/>
      <c r="Q2" s="35"/>
      <c r="R2" s="35"/>
      <c r="S2" s="35"/>
      <c r="T2" s="35"/>
      <c r="U2" s="35"/>
      <c r="V2" s="35"/>
      <c r="W2" s="34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4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4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6"/>
      <c r="BE2" s="23">
        <v>25599.0</v>
      </c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6"/>
      <c r="BQ2" s="36"/>
    </row>
    <row r="3">
      <c r="A3" s="23">
        <v>25627.0</v>
      </c>
      <c r="B3" s="27">
        <v>-0.0115</v>
      </c>
      <c r="C3" s="27">
        <v>0.0444</v>
      </c>
      <c r="D3" s="27">
        <v>-0.0279</v>
      </c>
      <c r="E3" s="27">
        <v>-0.0293</v>
      </c>
      <c r="F3" s="27">
        <v>-0.0272</v>
      </c>
      <c r="G3" s="27">
        <v>0.0127</v>
      </c>
      <c r="H3" s="27">
        <v>0.0084</v>
      </c>
      <c r="I3" s="27">
        <v>0.0487</v>
      </c>
      <c r="J3" s="27">
        <v>-0.0536</v>
      </c>
      <c r="K3" s="27">
        <v>0.0555</v>
      </c>
      <c r="L3" s="34"/>
      <c r="M3" s="35"/>
      <c r="N3" s="35"/>
      <c r="O3" s="35"/>
      <c r="P3" s="35"/>
      <c r="Q3" s="35"/>
      <c r="R3" s="35"/>
      <c r="S3" s="35"/>
      <c r="T3" s="35"/>
      <c r="U3" s="35"/>
      <c r="V3" s="35"/>
      <c r="W3" s="34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4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6"/>
      <c r="BE3" s="23">
        <v>25627.0</v>
      </c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6"/>
      <c r="BQ3" s="36"/>
    </row>
    <row r="4">
      <c r="A4" s="23">
        <v>25658.0</v>
      </c>
      <c r="B4" s="27">
        <v>-0.0034</v>
      </c>
      <c r="C4" s="27">
        <v>0.0102</v>
      </c>
      <c r="D4" s="27">
        <v>-0.0117</v>
      </c>
      <c r="E4" s="27">
        <v>0.0088</v>
      </c>
      <c r="F4" s="27">
        <v>0.0354</v>
      </c>
      <c r="G4" s="27">
        <v>0.0413</v>
      </c>
      <c r="H4" s="27">
        <v>0.0134</v>
      </c>
      <c r="I4" s="27">
        <v>-0.0307</v>
      </c>
      <c r="J4" s="27">
        <v>0.0245</v>
      </c>
      <c r="K4" s="27">
        <v>0.0052</v>
      </c>
      <c r="L4" s="34"/>
      <c r="M4" s="35"/>
      <c r="N4" s="35"/>
      <c r="O4" s="35"/>
      <c r="P4" s="35"/>
      <c r="Q4" s="35"/>
      <c r="R4" s="35"/>
      <c r="S4" s="35"/>
      <c r="T4" s="35"/>
      <c r="U4" s="35"/>
      <c r="V4" s="35"/>
      <c r="W4" s="34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4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6"/>
      <c r="BE4" s="23">
        <v>25658.0</v>
      </c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6"/>
      <c r="BQ4" s="36"/>
    </row>
    <row r="5">
      <c r="A5" s="23">
        <v>25688.0</v>
      </c>
      <c r="B5" s="27">
        <v>-0.112</v>
      </c>
      <c r="C5" s="27">
        <v>-0.1143</v>
      </c>
      <c r="D5" s="27">
        <v>-0.0596</v>
      </c>
      <c r="E5" s="27">
        <v>-0.0462</v>
      </c>
      <c r="F5" s="27">
        <v>-0.0029</v>
      </c>
      <c r="G5" s="27">
        <v>-0.1181</v>
      </c>
      <c r="H5" s="27">
        <v>-0.0626</v>
      </c>
      <c r="I5" s="27">
        <v>-0.0807</v>
      </c>
      <c r="J5" s="27">
        <v>-0.1023</v>
      </c>
      <c r="K5" s="27">
        <v>-0.0873</v>
      </c>
      <c r="L5" s="34"/>
      <c r="M5" s="37"/>
      <c r="N5" s="35"/>
      <c r="O5" s="35"/>
      <c r="P5" s="35"/>
      <c r="Q5" s="35"/>
      <c r="R5" s="35"/>
      <c r="S5" s="35"/>
      <c r="T5" s="35"/>
      <c r="U5" s="35"/>
      <c r="V5" s="35"/>
      <c r="W5" s="34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4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6"/>
      <c r="BE5" s="23">
        <v>25688.0</v>
      </c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6"/>
      <c r="BQ5" s="36"/>
    </row>
    <row r="6">
      <c r="A6" s="23">
        <v>25719.0</v>
      </c>
      <c r="B6" s="27">
        <v>-0.0648</v>
      </c>
      <c r="C6" s="27">
        <v>-0.095</v>
      </c>
      <c r="D6" s="27">
        <v>-0.0273</v>
      </c>
      <c r="E6" s="27">
        <v>-0.0939</v>
      </c>
      <c r="F6" s="27">
        <v>-0.0946</v>
      </c>
      <c r="G6" s="27">
        <v>-0.0246</v>
      </c>
      <c r="H6" s="27">
        <v>-0.0243</v>
      </c>
      <c r="I6" s="27">
        <v>-0.0461</v>
      </c>
      <c r="J6" s="27">
        <v>-0.0504</v>
      </c>
      <c r="K6" s="27">
        <v>-0.0572</v>
      </c>
      <c r="L6" s="34"/>
      <c r="M6" s="35"/>
      <c r="N6" s="35"/>
      <c r="O6" s="35"/>
      <c r="P6" s="35"/>
      <c r="Q6" s="35"/>
      <c r="R6" s="35"/>
      <c r="S6" s="35"/>
      <c r="T6" s="35"/>
      <c r="U6" s="35"/>
      <c r="V6" s="35"/>
      <c r="W6" s="34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4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4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6"/>
      <c r="BE6" s="23">
        <v>25719.0</v>
      </c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6"/>
      <c r="BQ6" s="36"/>
    </row>
    <row r="7">
      <c r="A7" s="23">
        <v>25749.0</v>
      </c>
      <c r="B7" s="27">
        <v>0.1292</v>
      </c>
      <c r="C7" s="27">
        <v>0.0036</v>
      </c>
      <c r="D7" s="27">
        <v>-0.0242</v>
      </c>
      <c r="E7" s="27">
        <v>-0.0369</v>
      </c>
      <c r="F7" s="27">
        <v>-0.0472</v>
      </c>
      <c r="G7" s="27">
        <v>0.0186</v>
      </c>
      <c r="H7" s="27">
        <v>2.0E-4</v>
      </c>
      <c r="I7" s="27">
        <v>0.038</v>
      </c>
      <c r="J7" s="27">
        <v>0.045</v>
      </c>
      <c r="K7" s="27">
        <v>-0.0416</v>
      </c>
      <c r="L7" s="34"/>
      <c r="M7" s="35"/>
      <c r="N7" s="35"/>
      <c r="O7" s="35"/>
      <c r="P7" s="35"/>
      <c r="Q7" s="35"/>
      <c r="R7" s="35"/>
      <c r="S7" s="35"/>
      <c r="T7" s="35"/>
      <c r="U7" s="35"/>
      <c r="V7" s="35"/>
      <c r="W7" s="34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4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4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6"/>
      <c r="BE7" s="23">
        <v>25749.0</v>
      </c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6"/>
      <c r="BQ7" s="36"/>
    </row>
    <row r="8">
      <c r="A8" s="23">
        <v>25780.0</v>
      </c>
      <c r="B8" s="27">
        <v>0.0319</v>
      </c>
      <c r="C8" s="27">
        <v>0.0643</v>
      </c>
      <c r="D8" s="27">
        <v>0.0571</v>
      </c>
      <c r="E8" s="27">
        <v>0.0609</v>
      </c>
      <c r="F8" s="27">
        <v>0.0276</v>
      </c>
      <c r="G8" s="27">
        <v>0.0029</v>
      </c>
      <c r="H8" s="27">
        <v>0.0872</v>
      </c>
      <c r="I8" s="27">
        <v>0.0237</v>
      </c>
      <c r="J8" s="27">
        <v>0.037</v>
      </c>
      <c r="K8" s="27">
        <v>0.0743</v>
      </c>
      <c r="L8" s="34"/>
      <c r="M8" s="35"/>
      <c r="N8" s="35"/>
      <c r="O8" s="35"/>
      <c r="P8" s="35"/>
      <c r="Q8" s="35"/>
      <c r="R8" s="35"/>
      <c r="S8" s="35"/>
      <c r="T8" s="35"/>
      <c r="U8" s="35"/>
      <c r="V8" s="35"/>
      <c r="W8" s="34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4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4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6"/>
      <c r="BE8" s="23">
        <v>25780.0</v>
      </c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6"/>
      <c r="BQ8" s="36"/>
    </row>
    <row r="9">
      <c r="A9" s="23">
        <v>25811.0</v>
      </c>
      <c r="B9" s="27">
        <v>-0.0078</v>
      </c>
      <c r="C9" s="27">
        <v>0.0372</v>
      </c>
      <c r="D9" s="27">
        <v>-0.0051</v>
      </c>
      <c r="E9" s="27">
        <v>0.0117</v>
      </c>
      <c r="F9" s="27">
        <v>2.0E-4</v>
      </c>
      <c r="G9" s="27">
        <v>-0.0113</v>
      </c>
      <c r="H9" s="27">
        <v>0.0666</v>
      </c>
      <c r="I9" s="27">
        <v>0.0034</v>
      </c>
      <c r="J9" s="27">
        <v>-0.0025</v>
      </c>
      <c r="K9" s="27">
        <v>0.0403</v>
      </c>
      <c r="L9" s="34"/>
      <c r="M9" s="35"/>
      <c r="N9" s="35"/>
      <c r="O9" s="35"/>
      <c r="P9" s="35"/>
      <c r="Q9" s="35"/>
      <c r="R9" s="35"/>
      <c r="S9" s="35"/>
      <c r="T9" s="35"/>
      <c r="U9" s="35"/>
      <c r="V9" s="35"/>
      <c r="W9" s="34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4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4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6"/>
      <c r="BE9" s="23">
        <v>25811.0</v>
      </c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6"/>
      <c r="BQ9" s="36"/>
    </row>
    <row r="10">
      <c r="A10" s="23">
        <v>25841.0</v>
      </c>
      <c r="B10" s="27">
        <v>0.0013</v>
      </c>
      <c r="C10" s="27">
        <v>0.0652</v>
      </c>
      <c r="D10" s="27">
        <v>-0.0289</v>
      </c>
      <c r="E10" s="27">
        <v>-0.0163</v>
      </c>
      <c r="F10" s="27">
        <v>-0.0246</v>
      </c>
      <c r="G10" s="27">
        <v>-0.0115</v>
      </c>
      <c r="H10" s="27">
        <v>-0.0169</v>
      </c>
      <c r="I10" s="27">
        <v>-0.0333</v>
      </c>
      <c r="J10" s="27">
        <v>0.0583</v>
      </c>
      <c r="K10" s="27">
        <v>0.0333</v>
      </c>
      <c r="L10" s="34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4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4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4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6"/>
      <c r="BE10" s="23">
        <v>25841.0</v>
      </c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6"/>
      <c r="BQ10" s="36"/>
    </row>
    <row r="11">
      <c r="A11" s="23">
        <v>25872.0</v>
      </c>
      <c r="B11" s="27">
        <v>-0.0917</v>
      </c>
      <c r="C11" s="27">
        <v>-0.012</v>
      </c>
      <c r="D11" s="27">
        <v>0.0139</v>
      </c>
      <c r="E11" s="27">
        <v>-0.015</v>
      </c>
      <c r="F11" s="27">
        <v>-0.0447</v>
      </c>
      <c r="G11" s="27">
        <v>0.0129</v>
      </c>
      <c r="H11" s="27">
        <v>2.0E-4</v>
      </c>
      <c r="I11" s="27">
        <v>0.0328</v>
      </c>
      <c r="J11" s="27">
        <v>-0.0025</v>
      </c>
      <c r="K11" s="27">
        <v>-0.0079</v>
      </c>
      <c r="L11" s="34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4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4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4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6"/>
      <c r="BE11" s="23">
        <v>25872.0</v>
      </c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6"/>
      <c r="BQ11" s="36"/>
    </row>
    <row r="12">
      <c r="A12" s="23">
        <v>25902.0</v>
      </c>
      <c r="B12" s="27">
        <v>-0.049</v>
      </c>
      <c r="C12" s="27">
        <v>0.0455</v>
      </c>
      <c r="D12" s="27">
        <v>-0.0092</v>
      </c>
      <c r="E12" s="27">
        <v>-0.0363</v>
      </c>
      <c r="F12" s="27">
        <v>-0.0199</v>
      </c>
      <c r="G12" s="27">
        <v>-0.0279</v>
      </c>
      <c r="H12" s="27">
        <v>-0.1007</v>
      </c>
      <c r="I12" s="27">
        <v>1.0E-4</v>
      </c>
      <c r="J12" s="27">
        <v>-0.0686</v>
      </c>
      <c r="K12" s="27">
        <v>0.0541</v>
      </c>
      <c r="L12" s="34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4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4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4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6"/>
      <c r="BE12" s="23">
        <v>25902.0</v>
      </c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6"/>
      <c r="BQ12" s="36"/>
    </row>
    <row r="13">
      <c r="A13" s="23">
        <v>25933.0</v>
      </c>
      <c r="B13" s="27">
        <v>0.0123</v>
      </c>
      <c r="C13" s="27">
        <v>0.0189</v>
      </c>
      <c r="D13" s="27">
        <v>0.0188</v>
      </c>
      <c r="E13" s="27">
        <v>-0.0301</v>
      </c>
      <c r="F13" s="27">
        <v>-0.0361</v>
      </c>
      <c r="G13" s="27">
        <v>0.0091</v>
      </c>
      <c r="H13" s="27">
        <v>0.0189</v>
      </c>
      <c r="I13" s="27">
        <v>-0.0283</v>
      </c>
      <c r="J13" s="27">
        <v>0.0623</v>
      </c>
      <c r="K13" s="27">
        <v>0.0571</v>
      </c>
      <c r="L13" s="34"/>
      <c r="M13" s="38">
        <v>-0.197690005</v>
      </c>
      <c r="N13" s="38">
        <v>0.076200097</v>
      </c>
      <c r="O13" s="38">
        <v>-0.069430074</v>
      </c>
      <c r="P13" s="38">
        <v>-0.245920038</v>
      </c>
      <c r="Q13" s="38">
        <v>-0.184090097</v>
      </c>
      <c r="R13" s="38">
        <v>-0.114160729</v>
      </c>
      <c r="S13" s="38">
        <v>-0.076390009</v>
      </c>
      <c r="T13" s="38">
        <v>-0.041860048</v>
      </c>
      <c r="U13" s="38">
        <v>-0.073589944</v>
      </c>
      <c r="V13" s="38">
        <v>0.036446191</v>
      </c>
      <c r="W13" s="34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4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4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6"/>
      <c r="BE13" s="23">
        <v>25933.0</v>
      </c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6"/>
      <c r="BQ13" s="36"/>
    </row>
    <row r="14">
      <c r="A14" s="23">
        <v>25964.0</v>
      </c>
      <c r="B14" s="27">
        <v>-0.0226</v>
      </c>
      <c r="C14" s="27">
        <v>0.032</v>
      </c>
      <c r="D14" s="27">
        <v>0.0498</v>
      </c>
      <c r="E14" s="27">
        <v>0.1435</v>
      </c>
      <c r="F14" s="27">
        <v>0.0127</v>
      </c>
      <c r="G14" s="27">
        <v>0.0558</v>
      </c>
      <c r="H14" s="27">
        <v>0.0324</v>
      </c>
      <c r="I14" s="27">
        <v>0.0672</v>
      </c>
      <c r="J14" s="27">
        <v>0.0028</v>
      </c>
      <c r="K14" s="27">
        <v>0.0457</v>
      </c>
      <c r="L14" s="34"/>
      <c r="M14" s="38">
        <v>-0.190487958</v>
      </c>
      <c r="N14" s="38">
        <v>0.084111084</v>
      </c>
      <c r="O14" s="38">
        <v>-0.058927344</v>
      </c>
      <c r="P14" s="38">
        <v>-0.093921163</v>
      </c>
      <c r="Q14" s="38">
        <v>-0.20624405</v>
      </c>
      <c r="R14" s="38">
        <v>-0.049990647</v>
      </c>
      <c r="S14" s="38">
        <v>0.008461194</v>
      </c>
      <c r="T14" s="38">
        <v>-0.015899447</v>
      </c>
      <c r="U14" s="38">
        <v>-0.064083557</v>
      </c>
      <c r="V14" s="38">
        <v>0.167941291</v>
      </c>
      <c r="W14" s="34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4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4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6"/>
      <c r="BE14" s="23">
        <v>25964.0</v>
      </c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6"/>
      <c r="BQ14" s="36"/>
    </row>
    <row r="15">
      <c r="A15" s="23">
        <v>25992.0</v>
      </c>
      <c r="B15" s="27">
        <v>-0.0187</v>
      </c>
      <c r="C15" s="27">
        <v>-0.0026</v>
      </c>
      <c r="D15" s="27">
        <v>-0.0071</v>
      </c>
      <c r="E15" s="27">
        <v>0.0426</v>
      </c>
      <c r="F15" s="27">
        <v>0.0289</v>
      </c>
      <c r="G15" s="27">
        <v>0.0463</v>
      </c>
      <c r="H15" s="27">
        <v>-0.0041</v>
      </c>
      <c r="I15" s="27">
        <v>0.0111</v>
      </c>
      <c r="J15" s="27">
        <v>-0.0184</v>
      </c>
      <c r="K15" s="27">
        <v>0.0099</v>
      </c>
      <c r="L15" s="34"/>
      <c r="M15" s="38">
        <v>-0.196346664</v>
      </c>
      <c r="N15" s="38">
        <v>0.035300444</v>
      </c>
      <c r="O15" s="38">
        <v>-0.038817592</v>
      </c>
      <c r="P15" s="38">
        <v>-0.026802342</v>
      </c>
      <c r="Q15" s="38">
        <v>-0.160448808</v>
      </c>
      <c r="R15" s="38">
        <v>-0.01845394</v>
      </c>
      <c r="S15" s="38">
        <v>-0.00400656</v>
      </c>
      <c r="T15" s="38">
        <v>-0.051171849</v>
      </c>
      <c r="U15" s="38">
        <v>-0.029305564</v>
      </c>
      <c r="V15" s="38">
        <v>0.117448655</v>
      </c>
      <c r="W15" s="34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4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4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6"/>
      <c r="BE15" s="23">
        <v>25992.0</v>
      </c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6"/>
      <c r="BQ15" s="36"/>
    </row>
    <row r="16">
      <c r="A16" s="23">
        <v>26023.0</v>
      </c>
      <c r="B16" s="27">
        <v>0.0551</v>
      </c>
      <c r="C16" s="27">
        <v>0.0442</v>
      </c>
      <c r="D16" s="27">
        <v>-0.0201</v>
      </c>
      <c r="E16" s="27">
        <v>0.0093</v>
      </c>
      <c r="F16" s="27">
        <v>-0.0347</v>
      </c>
      <c r="G16" s="27">
        <v>0.0829</v>
      </c>
      <c r="H16" s="27">
        <v>0.0127</v>
      </c>
      <c r="I16" s="27">
        <v>-0.0298</v>
      </c>
      <c r="J16" s="27">
        <v>0.0859</v>
      </c>
      <c r="K16" s="27">
        <v>0.0404</v>
      </c>
      <c r="L16" s="34"/>
      <c r="M16" s="38">
        <v>-0.14917477</v>
      </c>
      <c r="N16" s="38">
        <v>0.070100352</v>
      </c>
      <c r="O16" s="38">
        <v>-0.047007496</v>
      </c>
      <c r="P16" s="38">
        <v>-0.026332148</v>
      </c>
      <c r="Q16" s="38">
        <v>-0.217300994</v>
      </c>
      <c r="R16" s="38">
        <v>0.0208043</v>
      </c>
      <c r="S16" s="38">
        <v>-0.004719384</v>
      </c>
      <c r="T16" s="38">
        <v>-0.050340292</v>
      </c>
      <c r="U16" s="38">
        <v>0.028897169</v>
      </c>
      <c r="V16" s="38">
        <v>0.156537115</v>
      </c>
      <c r="W16" s="34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4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4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6"/>
      <c r="BE16" s="23">
        <v>26023.0</v>
      </c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6"/>
      <c r="BQ16" s="36"/>
    </row>
    <row r="17">
      <c r="A17" s="23">
        <v>26053.0</v>
      </c>
      <c r="B17" s="27">
        <v>-0.0364</v>
      </c>
      <c r="C17" s="27">
        <v>-0.0025</v>
      </c>
      <c r="D17" s="27">
        <v>-0.0013</v>
      </c>
      <c r="E17" s="27">
        <v>-0.061</v>
      </c>
      <c r="F17" s="27">
        <v>-0.033</v>
      </c>
      <c r="G17" s="27">
        <v>0.0525</v>
      </c>
      <c r="H17" s="27">
        <v>0.0456</v>
      </c>
      <c r="I17" s="27">
        <v>0.009</v>
      </c>
      <c r="J17" s="27">
        <v>0.1107</v>
      </c>
      <c r="K17" s="27">
        <v>0.0386</v>
      </c>
      <c r="L17" s="34"/>
      <c r="M17" s="38">
        <v>-0.076809593</v>
      </c>
      <c r="N17" s="38">
        <v>0.205183458</v>
      </c>
      <c r="O17" s="38">
        <v>0.012102422</v>
      </c>
      <c r="P17" s="38">
        <v>-0.041467392</v>
      </c>
      <c r="Q17" s="38">
        <v>-0.240942024</v>
      </c>
      <c r="R17" s="38">
        <v>0.218220458</v>
      </c>
      <c r="S17" s="38">
        <v>0.110069607</v>
      </c>
      <c r="T17" s="38">
        <v>0.042244287</v>
      </c>
      <c r="U17" s="38">
        <v>0.273005144</v>
      </c>
      <c r="V17" s="38">
        <v>0.316009354</v>
      </c>
      <c r="W17" s="34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4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4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6"/>
      <c r="BE17" s="23">
        <v>26053.0</v>
      </c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6"/>
      <c r="BQ17" s="36"/>
    </row>
    <row r="18">
      <c r="A18" s="23">
        <v>26084.0</v>
      </c>
      <c r="B18" s="27">
        <v>-0.0281</v>
      </c>
      <c r="C18" s="27">
        <v>-0.0253</v>
      </c>
      <c r="D18" s="27">
        <v>0.0533</v>
      </c>
      <c r="E18" s="27">
        <v>0.0171</v>
      </c>
      <c r="F18" s="27">
        <v>-0.066</v>
      </c>
      <c r="G18" s="27">
        <v>-0.0064</v>
      </c>
      <c r="H18" s="27">
        <v>0.0021</v>
      </c>
      <c r="I18" s="27">
        <v>0.0265</v>
      </c>
      <c r="J18" s="27">
        <v>0.0368</v>
      </c>
      <c r="K18" s="27">
        <v>-0.0391</v>
      </c>
      <c r="L18" s="34"/>
      <c r="M18" s="38">
        <v>-0.040530973</v>
      </c>
      <c r="N18" s="38">
        <v>0.298019354</v>
      </c>
      <c r="O18" s="38">
        <v>0.095949529</v>
      </c>
      <c r="P18" s="38">
        <v>0.075870725</v>
      </c>
      <c r="Q18" s="38">
        <v>-0.216969209</v>
      </c>
      <c r="R18" s="38">
        <v>0.240941172</v>
      </c>
      <c r="S18" s="38">
        <v>0.140044537</v>
      </c>
      <c r="T18" s="38">
        <v>0.12160324</v>
      </c>
      <c r="U18" s="38">
        <v>0.389807845</v>
      </c>
      <c r="V18" s="38">
        <v>0.34128297</v>
      </c>
      <c r="W18" s="34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4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4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6"/>
      <c r="BE18" s="23">
        <v>26084.0</v>
      </c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6"/>
      <c r="BQ18" s="36"/>
    </row>
    <row r="19">
      <c r="A19" s="23">
        <v>26114.0</v>
      </c>
      <c r="B19" s="27">
        <v>0.0092</v>
      </c>
      <c r="C19" s="27">
        <v>0.0068</v>
      </c>
      <c r="D19" s="27">
        <v>-0.0201</v>
      </c>
      <c r="E19" s="27">
        <v>-0.014</v>
      </c>
      <c r="F19" s="27">
        <v>-0.0023</v>
      </c>
      <c r="G19" s="27">
        <v>0.0964</v>
      </c>
      <c r="H19" s="27">
        <v>-0.0152</v>
      </c>
      <c r="I19" s="27">
        <v>-0.0027</v>
      </c>
      <c r="J19" s="27">
        <v>0.0171</v>
      </c>
      <c r="K19" s="27">
        <v>0.0066</v>
      </c>
      <c r="L19" s="34"/>
      <c r="M19" s="38">
        <v>-0.142478795</v>
      </c>
      <c r="N19" s="38">
        <v>0.30213477</v>
      </c>
      <c r="O19" s="38">
        <v>0.100611148</v>
      </c>
      <c r="P19" s="38">
        <v>0.101428392</v>
      </c>
      <c r="Q19" s="38">
        <v>-0.180069163</v>
      </c>
      <c r="R19" s="38">
        <v>0.335786752</v>
      </c>
      <c r="S19" s="38">
        <v>0.122422182</v>
      </c>
      <c r="T19" s="38">
        <v>0.077650501</v>
      </c>
      <c r="U19" s="38">
        <v>0.352655821</v>
      </c>
      <c r="V19" s="38">
        <v>0.408767666</v>
      </c>
      <c r="W19" s="34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4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4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6"/>
      <c r="BE19" s="23">
        <v>26114.0</v>
      </c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6"/>
      <c r="BQ19" s="36"/>
    </row>
    <row r="20">
      <c r="A20" s="23">
        <v>26145.0</v>
      </c>
      <c r="B20" s="27">
        <v>-0.04</v>
      </c>
      <c r="C20" s="27">
        <v>-0.0019</v>
      </c>
      <c r="D20" s="27">
        <v>0.0274</v>
      </c>
      <c r="E20" s="27">
        <v>0.0408</v>
      </c>
      <c r="F20" s="27">
        <v>-0.0372</v>
      </c>
      <c r="G20" s="27">
        <v>0.0054</v>
      </c>
      <c r="H20" s="27">
        <v>0.0141</v>
      </c>
      <c r="I20" s="27">
        <v>0.039</v>
      </c>
      <c r="J20" s="27">
        <v>0.0671</v>
      </c>
      <c r="K20" s="27">
        <v>-0.0359</v>
      </c>
      <c r="L20" s="34"/>
      <c r="M20" s="38">
        <v>-0.202209169</v>
      </c>
      <c r="N20" s="38">
        <v>0.221115376</v>
      </c>
      <c r="O20" s="38">
        <v>0.06971311</v>
      </c>
      <c r="P20" s="38">
        <v>0.080551734</v>
      </c>
      <c r="Q20" s="38">
        <v>-0.231773648</v>
      </c>
      <c r="R20" s="38">
        <v>0.339034602</v>
      </c>
      <c r="S20" s="38">
        <v>0.046927257</v>
      </c>
      <c r="T20" s="38">
        <v>0.093776424</v>
      </c>
      <c r="U20" s="38">
        <v>0.391805558</v>
      </c>
      <c r="V20" s="38">
        <v>0.264258594</v>
      </c>
      <c r="W20" s="34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4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4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6"/>
      <c r="BE20" s="23">
        <v>26145.0</v>
      </c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6"/>
      <c r="BQ20" s="36"/>
    </row>
    <row r="21">
      <c r="A21" s="23">
        <v>26176.0</v>
      </c>
      <c r="B21" s="27">
        <v>-0.0568</v>
      </c>
      <c r="C21" s="27">
        <v>0.0335</v>
      </c>
      <c r="D21" s="27">
        <v>-0.067</v>
      </c>
      <c r="E21" s="27">
        <v>-0.0371</v>
      </c>
      <c r="F21" s="27">
        <v>-0.0415</v>
      </c>
      <c r="G21" s="27">
        <v>-0.1113</v>
      </c>
      <c r="H21" s="27">
        <v>-0.0737</v>
      </c>
      <c r="I21" s="27">
        <v>0.0258</v>
      </c>
      <c r="J21" s="27">
        <v>-0.0131</v>
      </c>
      <c r="K21" s="27">
        <v>0.0409</v>
      </c>
      <c r="L21" s="34"/>
      <c r="M21" s="38">
        <v>-0.241628757</v>
      </c>
      <c r="N21" s="38">
        <v>0.216685686</v>
      </c>
      <c r="O21" s="38">
        <v>0.003129506</v>
      </c>
      <c r="P21" s="38">
        <v>0.028344595</v>
      </c>
      <c r="Q21" s="38">
        <v>-0.263809763</v>
      </c>
      <c r="R21" s="38">
        <v>0.203607763</v>
      </c>
      <c r="S21" s="38">
        <v>-0.09079738</v>
      </c>
      <c r="T21" s="38">
        <v>0.118251763</v>
      </c>
      <c r="U21" s="38">
        <v>0.377088691</v>
      </c>
      <c r="V21" s="38">
        <v>0.265086117</v>
      </c>
      <c r="W21" s="34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4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4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6"/>
      <c r="BE21" s="23">
        <v>26176.0</v>
      </c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6"/>
      <c r="BQ21" s="36"/>
    </row>
    <row r="22">
      <c r="A22" s="23">
        <v>26206.0</v>
      </c>
      <c r="B22" s="27">
        <v>-0.1029</v>
      </c>
      <c r="C22" s="27">
        <v>-0.0126</v>
      </c>
      <c r="D22" s="27">
        <v>-0.072</v>
      </c>
      <c r="E22" s="27">
        <v>-0.034</v>
      </c>
      <c r="F22" s="27">
        <v>-0.044</v>
      </c>
      <c r="G22" s="27">
        <v>0.0201</v>
      </c>
      <c r="H22" s="27">
        <v>-0.0781</v>
      </c>
      <c r="I22" s="27">
        <v>-0.0167</v>
      </c>
      <c r="J22" s="27">
        <v>-0.0064</v>
      </c>
      <c r="K22" s="27">
        <v>-0.0127</v>
      </c>
      <c r="L22" s="34"/>
      <c r="M22" s="38">
        <v>-0.32058065</v>
      </c>
      <c r="N22" s="38">
        <v>0.127747102</v>
      </c>
      <c r="O22" s="38">
        <v>-0.041366487</v>
      </c>
      <c r="P22" s="38">
        <v>0.009828852</v>
      </c>
      <c r="Q22" s="38">
        <v>-0.278413799</v>
      </c>
      <c r="R22" s="38">
        <v>0.242195112</v>
      </c>
      <c r="S22" s="38">
        <v>-0.147387855</v>
      </c>
      <c r="T22" s="38">
        <v>0.137495046</v>
      </c>
      <c r="U22" s="38">
        <v>0.292803416</v>
      </c>
      <c r="V22" s="38">
        <v>0.208813302</v>
      </c>
      <c r="W22" s="34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4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4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6"/>
      <c r="BE22" s="23">
        <v>26206.0</v>
      </c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6"/>
      <c r="BQ22" s="36"/>
    </row>
    <row r="23">
      <c r="A23" s="23">
        <v>26237.0</v>
      </c>
      <c r="B23" s="27">
        <v>0.0045</v>
      </c>
      <c r="C23" s="27">
        <v>-0.0546</v>
      </c>
      <c r="D23" s="27">
        <v>-0.0632</v>
      </c>
      <c r="E23" s="27">
        <v>-0.07</v>
      </c>
      <c r="F23" s="27">
        <v>0.0204</v>
      </c>
      <c r="G23" s="27">
        <v>-0.0554</v>
      </c>
      <c r="H23" s="27">
        <v>-0.0424</v>
      </c>
      <c r="I23" s="27">
        <v>0.0205</v>
      </c>
      <c r="J23" s="27">
        <v>-0.0308</v>
      </c>
      <c r="K23" s="27">
        <v>-0.036</v>
      </c>
      <c r="L23" s="34"/>
      <c r="M23" s="38">
        <v>-0.248637958</v>
      </c>
      <c r="N23" s="38">
        <v>0.079049842</v>
      </c>
      <c r="O23" s="38">
        <v>-0.114275187</v>
      </c>
      <c r="P23" s="38">
        <v>-0.046545965</v>
      </c>
      <c r="Q23" s="38">
        <v>-0.22920429</v>
      </c>
      <c r="R23" s="38">
        <v>0.158416533</v>
      </c>
      <c r="S23" s="38">
        <v>-0.183691546</v>
      </c>
      <c r="T23" s="38">
        <v>0.123862727</v>
      </c>
      <c r="U23" s="38">
        <v>0.256159856</v>
      </c>
      <c r="V23" s="38">
        <v>0.174657507</v>
      </c>
      <c r="W23" s="34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4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4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6"/>
      <c r="BE23" s="23">
        <v>26237.0</v>
      </c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6"/>
      <c r="BQ23" s="36"/>
    </row>
    <row r="24">
      <c r="A24" s="23">
        <v>26267.0</v>
      </c>
      <c r="B24" s="27">
        <v>-0.0151</v>
      </c>
      <c r="C24" s="27">
        <v>-0.002</v>
      </c>
      <c r="D24" s="27">
        <v>0.0636</v>
      </c>
      <c r="E24" s="27">
        <v>0.018</v>
      </c>
      <c r="F24" s="27">
        <v>-0.0251</v>
      </c>
      <c r="G24" s="27">
        <v>0.0637</v>
      </c>
      <c r="H24" s="27">
        <v>-0.0357</v>
      </c>
      <c r="I24" s="27">
        <v>-0.0017</v>
      </c>
      <c r="J24" s="27">
        <v>0.0261</v>
      </c>
      <c r="K24" s="27">
        <v>0.0039</v>
      </c>
      <c r="L24" s="34"/>
      <c r="M24" s="38">
        <v>-0.221894082</v>
      </c>
      <c r="N24" s="38">
        <v>0.029945607</v>
      </c>
      <c r="O24" s="38">
        <v>-0.049235236</v>
      </c>
      <c r="P24" s="38">
        <v>0.007112913</v>
      </c>
      <c r="Q24" s="38">
        <v>-0.233250196</v>
      </c>
      <c r="R24" s="38">
        <v>0.267578703</v>
      </c>
      <c r="S24" s="38">
        <v>-0.124713221</v>
      </c>
      <c r="T24" s="38">
        <v>0.121819344</v>
      </c>
      <c r="U24" s="38">
        <v>0.383763139</v>
      </c>
      <c r="V24" s="38">
        <v>0.118694028</v>
      </c>
      <c r="W24" s="34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4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4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6"/>
      <c r="BE24" s="23">
        <v>26267.0</v>
      </c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6"/>
      <c r="BQ24" s="36"/>
    </row>
    <row r="25">
      <c r="A25" s="23">
        <v>26298.0</v>
      </c>
      <c r="B25" s="27">
        <v>0.1927</v>
      </c>
      <c r="C25" s="27">
        <v>0.1122</v>
      </c>
      <c r="D25" s="27">
        <v>0.0014</v>
      </c>
      <c r="E25" s="27">
        <v>0.062</v>
      </c>
      <c r="F25" s="27">
        <v>0.0424</v>
      </c>
      <c r="G25" s="27">
        <v>0.0864</v>
      </c>
      <c r="H25" s="27">
        <v>0.0523</v>
      </c>
      <c r="I25" s="27">
        <v>0.0249</v>
      </c>
      <c r="J25" s="27">
        <v>0.0535</v>
      </c>
      <c r="K25" s="27">
        <v>0.0625</v>
      </c>
      <c r="L25" s="34"/>
      <c r="M25" s="38">
        <v>-0.083259558</v>
      </c>
      <c r="N25" s="38">
        <v>0.124317026</v>
      </c>
      <c r="O25" s="38">
        <v>-0.065518961</v>
      </c>
      <c r="P25" s="38">
        <v>0.1027478</v>
      </c>
      <c r="Q25" s="38">
        <v>-0.170815393</v>
      </c>
      <c r="R25" s="38">
        <v>0.36475203</v>
      </c>
      <c r="S25" s="38">
        <v>-0.09601458</v>
      </c>
      <c r="T25" s="38">
        <v>0.18321955</v>
      </c>
      <c r="U25" s="38">
        <v>0.372372714</v>
      </c>
      <c r="V25" s="38">
        <v>0.124384745</v>
      </c>
      <c r="W25" s="34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4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4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6"/>
      <c r="BE25" s="23">
        <v>26298.0</v>
      </c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6"/>
      <c r="BQ25" s="36"/>
    </row>
    <row r="26">
      <c r="A26" s="23">
        <v>26329.0</v>
      </c>
      <c r="B26" s="27">
        <v>-0.0311</v>
      </c>
      <c r="C26" s="27">
        <v>0.0507</v>
      </c>
      <c r="D26" s="27">
        <v>0.0445</v>
      </c>
      <c r="E26" s="27">
        <v>0.0517</v>
      </c>
      <c r="F26" s="27">
        <v>0.0271</v>
      </c>
      <c r="G26" s="27">
        <v>0.0652</v>
      </c>
      <c r="H26" s="27">
        <v>0.0523</v>
      </c>
      <c r="I26" s="27">
        <v>0.0384</v>
      </c>
      <c r="J26" s="27">
        <v>0.0363</v>
      </c>
      <c r="K26" s="27">
        <v>0.0201</v>
      </c>
      <c r="L26" s="34"/>
      <c r="M26" s="38">
        <v>-0.091181568</v>
      </c>
      <c r="N26" s="38">
        <v>0.144644944</v>
      </c>
      <c r="O26" s="38">
        <v>-0.070181859</v>
      </c>
      <c r="P26" s="38">
        <v>0.014218432</v>
      </c>
      <c r="Q26" s="38">
        <v>-0.159022162</v>
      </c>
      <c r="R26" s="38">
        <v>0.376803251</v>
      </c>
      <c r="S26" s="38">
        <v>-0.07853253</v>
      </c>
      <c r="T26" s="38">
        <v>0.151255128</v>
      </c>
      <c r="U26" s="38">
        <v>0.418180708</v>
      </c>
      <c r="V26" s="38">
        <v>0.096843733</v>
      </c>
      <c r="W26" s="34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4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4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6"/>
      <c r="BE26" s="23">
        <v>26329.0</v>
      </c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6"/>
      <c r="BQ26" s="36"/>
    </row>
    <row r="27">
      <c r="A27" s="23">
        <v>26358.0</v>
      </c>
      <c r="B27" s="27">
        <v>0.1024</v>
      </c>
      <c r="C27" s="27">
        <v>0.0327</v>
      </c>
      <c r="D27" s="27">
        <v>0.0571</v>
      </c>
      <c r="E27" s="27">
        <v>0.0765</v>
      </c>
      <c r="F27" s="27">
        <v>-0.0663</v>
      </c>
      <c r="G27" s="27">
        <v>0.0665</v>
      </c>
      <c r="H27" s="27">
        <v>0.0477</v>
      </c>
      <c r="I27" s="27">
        <v>0.0366</v>
      </c>
      <c r="J27" s="27">
        <v>0.0584</v>
      </c>
      <c r="K27" s="27">
        <v>0.028</v>
      </c>
      <c r="L27" s="34"/>
      <c r="M27" s="38">
        <v>0.020948856</v>
      </c>
      <c r="N27" s="38">
        <v>0.185144339</v>
      </c>
      <c r="O27" s="38">
        <v>-0.010021513</v>
      </c>
      <c r="P27" s="38">
        <v>0.047150369</v>
      </c>
      <c r="Q27" s="38">
        <v>-0.236867505</v>
      </c>
      <c r="R27" s="38">
        <v>0.403447313</v>
      </c>
      <c r="S27" s="38">
        <v>-0.030622738</v>
      </c>
      <c r="T27" s="38">
        <v>0.180220406</v>
      </c>
      <c r="U27" s="38">
        <v>0.529247149</v>
      </c>
      <c r="V27" s="38">
        <v>0.116537818</v>
      </c>
      <c r="W27" s="34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4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4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6"/>
      <c r="BE27" s="23">
        <v>26358.0</v>
      </c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6"/>
      <c r="BQ27" s="36"/>
    </row>
    <row r="28">
      <c r="A28" s="23">
        <v>26389.0</v>
      </c>
      <c r="B28" s="27">
        <v>0.0332</v>
      </c>
      <c r="C28" s="27">
        <v>-0.005</v>
      </c>
      <c r="D28" s="27">
        <v>0.0765</v>
      </c>
      <c r="E28" s="27">
        <v>0.047</v>
      </c>
      <c r="F28" s="27">
        <v>0.0097</v>
      </c>
      <c r="G28" s="27">
        <v>0.0555</v>
      </c>
      <c r="H28" s="27">
        <v>-0.0107</v>
      </c>
      <c r="I28" s="27">
        <v>0.0245</v>
      </c>
      <c r="J28" s="27">
        <v>-0.004</v>
      </c>
      <c r="K28" s="27">
        <v>0.0156</v>
      </c>
      <c r="L28" s="34"/>
      <c r="M28" s="38">
        <v>-2.21779E-4</v>
      </c>
      <c r="N28" s="38">
        <v>0.129347591</v>
      </c>
      <c r="O28" s="38">
        <v>0.087593854</v>
      </c>
      <c r="P28" s="38">
        <v>0.086301576</v>
      </c>
      <c r="Q28" s="38">
        <v>-0.201715646</v>
      </c>
      <c r="R28" s="38">
        <v>0.367888821</v>
      </c>
      <c r="S28" s="38">
        <v>-0.053011365</v>
      </c>
      <c r="T28" s="38">
        <v>0.246361044</v>
      </c>
      <c r="U28" s="38">
        <v>0.402660068</v>
      </c>
      <c r="V28" s="38">
        <v>0.089965175</v>
      </c>
      <c r="W28" s="34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4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4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6"/>
      <c r="BE28" s="23">
        <v>26389.0</v>
      </c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6"/>
      <c r="BQ28" s="36"/>
    </row>
    <row r="29">
      <c r="A29" s="23">
        <v>26419.0</v>
      </c>
      <c r="B29" s="27">
        <v>-0.0193</v>
      </c>
      <c r="C29" s="27">
        <v>0.002</v>
      </c>
      <c r="D29" s="27">
        <v>0.0298</v>
      </c>
      <c r="E29" s="27">
        <v>-0.0239</v>
      </c>
      <c r="F29" s="27">
        <v>0.057</v>
      </c>
      <c r="G29" s="27">
        <v>0.0547</v>
      </c>
      <c r="H29" s="27">
        <v>0.0089</v>
      </c>
      <c r="I29" s="27">
        <v>0.047</v>
      </c>
      <c r="J29" s="27">
        <v>0.0358</v>
      </c>
      <c r="K29" s="27">
        <v>0.0016</v>
      </c>
      <c r="L29" s="34"/>
      <c r="M29" s="38">
        <v>0.017549982</v>
      </c>
      <c r="N29" s="38">
        <v>0.134513709</v>
      </c>
      <c r="O29" s="38">
        <v>0.121485189</v>
      </c>
      <c r="P29" s="38">
        <v>0.129244281</v>
      </c>
      <c r="Q29" s="38">
        <v>-0.127397358</v>
      </c>
      <c r="R29" s="38">
        <v>0.370858568</v>
      </c>
      <c r="S29" s="38">
        <v>-0.086256458</v>
      </c>
      <c r="T29" s="38">
        <v>0.293367915</v>
      </c>
      <c r="U29" s="38">
        <v>0.308110555</v>
      </c>
      <c r="V29" s="38">
        <v>0.051190319</v>
      </c>
      <c r="W29" s="34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4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4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6"/>
      <c r="BE29" s="23">
        <v>26419.0</v>
      </c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6"/>
      <c r="BQ29" s="36"/>
    </row>
    <row r="30">
      <c r="A30" s="23">
        <v>26450.0</v>
      </c>
      <c r="B30" s="27">
        <v>0.0434</v>
      </c>
      <c r="C30" s="27">
        <v>0.0417</v>
      </c>
      <c r="D30" s="27">
        <v>0.0565</v>
      </c>
      <c r="E30" s="27">
        <v>0.0266</v>
      </c>
      <c r="F30" s="27">
        <v>0.0275</v>
      </c>
      <c r="G30" s="27">
        <v>0.0843</v>
      </c>
      <c r="H30" s="27">
        <v>0.1175</v>
      </c>
      <c r="I30" s="27">
        <v>0.0528</v>
      </c>
      <c r="J30" s="27">
        <v>-0.022</v>
      </c>
      <c r="K30" s="27">
        <v>-0.0011</v>
      </c>
      <c r="L30" s="34"/>
      <c r="M30" s="38">
        <v>0.092337692</v>
      </c>
      <c r="N30" s="38">
        <v>0.212485376</v>
      </c>
      <c r="O30" s="38">
        <v>0.12488759</v>
      </c>
      <c r="P30" s="38">
        <v>0.139874941</v>
      </c>
      <c r="Q30" s="38">
        <v>-0.040044738</v>
      </c>
      <c r="R30" s="38">
        <v>0.495973755</v>
      </c>
      <c r="S30" s="38">
        <v>0.019026164</v>
      </c>
      <c r="T30" s="38">
        <v>0.326479622</v>
      </c>
      <c r="U30" s="38">
        <v>0.233942044</v>
      </c>
      <c r="V30" s="38">
        <v>0.092806989</v>
      </c>
      <c r="W30" s="34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4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4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6"/>
      <c r="BE30" s="23">
        <v>26450.0</v>
      </c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6"/>
      <c r="BQ30" s="36"/>
    </row>
    <row r="31">
      <c r="A31" s="23">
        <v>26480.0</v>
      </c>
      <c r="B31" s="27">
        <v>0.0272</v>
      </c>
      <c r="C31" s="27">
        <v>0.0109</v>
      </c>
      <c r="D31" s="27">
        <v>-0.0635</v>
      </c>
      <c r="E31" s="27">
        <v>-0.021</v>
      </c>
      <c r="F31" s="27">
        <v>0.006</v>
      </c>
      <c r="G31" s="27">
        <v>0.0275</v>
      </c>
      <c r="H31" s="27">
        <v>-0.0384</v>
      </c>
      <c r="I31" s="27">
        <v>-0.0019</v>
      </c>
      <c r="J31" s="27">
        <v>-0.0303</v>
      </c>
      <c r="K31" s="27">
        <v>-0.0179</v>
      </c>
      <c r="L31" s="34"/>
      <c r="M31" s="38">
        <v>0.111758245</v>
      </c>
      <c r="N31" s="38">
        <v>0.217403456</v>
      </c>
      <c r="O31" s="38">
        <v>0.075001057</v>
      </c>
      <c r="P31" s="38">
        <v>0.131858674</v>
      </c>
      <c r="Q31" s="38">
        <v>-0.032024683</v>
      </c>
      <c r="R31" s="38">
        <v>0.401963584</v>
      </c>
      <c r="S31" s="38">
        <v>-0.004968777</v>
      </c>
      <c r="T31" s="38">
        <v>0.327564454</v>
      </c>
      <c r="U31" s="38">
        <v>0.176487829</v>
      </c>
      <c r="V31" s="38">
        <v>0.066244793</v>
      </c>
      <c r="W31" s="34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4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4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6"/>
      <c r="BE31" s="23">
        <v>26480.0</v>
      </c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6"/>
      <c r="BQ31" s="36"/>
    </row>
    <row r="32">
      <c r="A32" s="23">
        <v>26511.0</v>
      </c>
      <c r="B32" s="27">
        <v>-0.0563</v>
      </c>
      <c r="C32" s="27">
        <v>0.0082</v>
      </c>
      <c r="D32" s="27">
        <v>0.063</v>
      </c>
      <c r="E32" s="27">
        <v>0.0641</v>
      </c>
      <c r="F32" s="27">
        <v>-0.0206</v>
      </c>
      <c r="G32" s="27">
        <v>0.0875</v>
      </c>
      <c r="H32" s="27">
        <v>0.0673</v>
      </c>
      <c r="I32" s="27">
        <v>0.0357</v>
      </c>
      <c r="J32" s="27">
        <v>0.0563</v>
      </c>
      <c r="K32" s="27">
        <v>-0.0056</v>
      </c>
      <c r="L32" s="34"/>
      <c r="M32" s="38">
        <v>0.09291673</v>
      </c>
      <c r="N32" s="38">
        <v>0.229747982</v>
      </c>
      <c r="O32" s="38">
        <v>0.112209487</v>
      </c>
      <c r="P32" s="38">
        <v>0.157235353</v>
      </c>
      <c r="Q32" s="38">
        <v>-0.015268954</v>
      </c>
      <c r="R32" s="38">
        <v>0.516417441</v>
      </c>
      <c r="S32" s="38">
        <v>0.047229029</v>
      </c>
      <c r="T32" s="38">
        <v>0.323278656</v>
      </c>
      <c r="U32" s="38">
        <v>0.16463704</v>
      </c>
      <c r="V32" s="38">
        <v>0.099718706</v>
      </c>
      <c r="W32" s="34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4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4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6"/>
      <c r="BE32" s="23">
        <v>26511.0</v>
      </c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6"/>
      <c r="BQ32" s="36"/>
    </row>
    <row r="33">
      <c r="A33" s="23">
        <v>26542.0</v>
      </c>
      <c r="B33" s="27">
        <v>0.0064</v>
      </c>
      <c r="C33" s="27">
        <v>0.0701</v>
      </c>
      <c r="D33" s="27">
        <v>0.0272</v>
      </c>
      <c r="E33" s="27">
        <v>-0.018</v>
      </c>
      <c r="F33" s="27">
        <v>0.0078</v>
      </c>
      <c r="G33" s="27">
        <v>0.0241</v>
      </c>
      <c r="H33" s="27">
        <v>0.0171</v>
      </c>
      <c r="I33" s="27">
        <v>0.0385</v>
      </c>
      <c r="J33" s="27">
        <v>0.0086</v>
      </c>
      <c r="K33" s="27">
        <v>0.0365</v>
      </c>
      <c r="L33" s="34"/>
      <c r="M33" s="38">
        <v>0.166122083</v>
      </c>
      <c r="N33" s="38">
        <v>0.27334602</v>
      </c>
      <c r="O33" s="38">
        <v>0.224538804</v>
      </c>
      <c r="P33" s="38">
        <v>0.180282807</v>
      </c>
      <c r="Q33" s="38">
        <v>0.035406551</v>
      </c>
      <c r="R33" s="38">
        <v>0.747428041</v>
      </c>
      <c r="S33" s="38">
        <v>0.1499635</v>
      </c>
      <c r="T33" s="38">
        <v>0.339690741</v>
      </c>
      <c r="U33" s="38">
        <v>0.190209098</v>
      </c>
      <c r="V33" s="38">
        <v>0.095041809</v>
      </c>
      <c r="W33" s="34"/>
      <c r="X33" s="35"/>
      <c r="Y33" s="31"/>
      <c r="Z33" s="35"/>
      <c r="AA33" s="35"/>
      <c r="AB33" s="35"/>
      <c r="AC33" s="35"/>
      <c r="AD33" s="35"/>
      <c r="AE33" s="35"/>
      <c r="AF33" s="35"/>
      <c r="AG33" s="35"/>
      <c r="AH33" s="34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4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6"/>
      <c r="BE33" s="23">
        <v>26542.0</v>
      </c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6"/>
      <c r="BQ33" s="36"/>
    </row>
    <row r="34">
      <c r="A34" s="23">
        <v>26572.0</v>
      </c>
      <c r="B34" s="27">
        <v>-0.0319</v>
      </c>
      <c r="C34" s="27">
        <v>-0.0056</v>
      </c>
      <c r="D34" s="27">
        <v>0.0012</v>
      </c>
      <c r="E34" s="27">
        <v>-0.032</v>
      </c>
      <c r="F34" s="27">
        <v>-0.012</v>
      </c>
      <c r="G34" s="27">
        <v>0.0457</v>
      </c>
      <c r="H34" s="27">
        <v>-0.0479</v>
      </c>
      <c r="I34" s="27">
        <v>-0.0136</v>
      </c>
      <c r="J34" s="27">
        <v>-0.101</v>
      </c>
      <c r="K34" s="27">
        <v>0.0016</v>
      </c>
      <c r="L34" s="34"/>
      <c r="M34" s="38">
        <v>0.258398245</v>
      </c>
      <c r="N34" s="38">
        <v>0.282453415</v>
      </c>
      <c r="O34" s="38">
        <v>0.321106569</v>
      </c>
      <c r="P34" s="38">
        <v>0.182777616</v>
      </c>
      <c r="Q34" s="38">
        <v>0.070008431</v>
      </c>
      <c r="R34" s="38">
        <v>0.791220841</v>
      </c>
      <c r="S34" s="38">
        <v>0.187600429</v>
      </c>
      <c r="T34" s="38">
        <v>0.343930545</v>
      </c>
      <c r="U34" s="38">
        <v>0.076860956</v>
      </c>
      <c r="V34" s="38">
        <v>0.110937836</v>
      </c>
      <c r="W34" s="34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4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4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6"/>
      <c r="BE34" s="23">
        <v>26572.0</v>
      </c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6"/>
      <c r="BQ34" s="36"/>
    </row>
    <row r="35">
      <c r="A35" s="23">
        <v>26603.0</v>
      </c>
      <c r="B35" s="27">
        <v>0.0612</v>
      </c>
      <c r="C35" s="27">
        <v>-0.0226</v>
      </c>
      <c r="D35" s="27">
        <v>-0.0122</v>
      </c>
      <c r="E35" s="27">
        <v>-0.0196</v>
      </c>
      <c r="F35" s="27">
        <v>0.0266</v>
      </c>
      <c r="G35" s="27">
        <v>0.0326</v>
      </c>
      <c r="H35" s="27">
        <v>0.0069</v>
      </c>
      <c r="I35" s="27">
        <v>0.0697</v>
      </c>
      <c r="J35" s="27">
        <v>0.0358</v>
      </c>
      <c r="K35" s="27">
        <v>0.0131</v>
      </c>
      <c r="L35" s="34"/>
      <c r="M35" s="38">
        <v>0.329478963</v>
      </c>
      <c r="N35" s="38">
        <v>0.325921156</v>
      </c>
      <c r="O35" s="38">
        <v>0.393106926</v>
      </c>
      <c r="P35" s="38">
        <v>0.246834156</v>
      </c>
      <c r="Q35" s="38">
        <v>0.076416953</v>
      </c>
      <c r="R35" s="38">
        <v>0.957946137</v>
      </c>
      <c r="S35" s="38">
        <v>0.248702624</v>
      </c>
      <c r="T35" s="38">
        <v>0.408709123</v>
      </c>
      <c r="U35" s="38">
        <v>0.150816616</v>
      </c>
      <c r="V35" s="38">
        <v>0.167457633</v>
      </c>
      <c r="W35" s="34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4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4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6"/>
      <c r="BE35" s="23">
        <v>26603.0</v>
      </c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6"/>
      <c r="BQ35" s="36"/>
    </row>
    <row r="36">
      <c r="A36" s="23">
        <v>26633.0</v>
      </c>
      <c r="B36" s="27">
        <v>0.0318</v>
      </c>
      <c r="C36" s="27">
        <v>0.0587</v>
      </c>
      <c r="D36" s="27">
        <v>-0.062</v>
      </c>
      <c r="E36" s="27">
        <v>0.0118</v>
      </c>
      <c r="F36" s="27">
        <v>0.09</v>
      </c>
      <c r="G36" s="27">
        <v>0.1784</v>
      </c>
      <c r="H36" s="27">
        <v>0.0168</v>
      </c>
      <c r="I36" s="27">
        <v>-0.0131</v>
      </c>
      <c r="J36" s="27">
        <v>0.0605</v>
      </c>
      <c r="K36" s="27">
        <v>0.0386</v>
      </c>
      <c r="L36" s="34"/>
      <c r="M36" s="38">
        <v>0.392845395</v>
      </c>
      <c r="N36" s="38">
        <v>0.406616453</v>
      </c>
      <c r="O36" s="38">
        <v>0.228569768</v>
      </c>
      <c r="P36" s="38">
        <v>0.23935159</v>
      </c>
      <c r="Q36" s="38">
        <v>0.203451445</v>
      </c>
      <c r="R36" s="38">
        <v>1.169130127</v>
      </c>
      <c r="S36" s="38">
        <v>0.316726164</v>
      </c>
      <c r="T36" s="38">
        <v>0.392688443</v>
      </c>
      <c r="U36" s="38">
        <v>0.189388253</v>
      </c>
      <c r="V36" s="38">
        <v>0.207792609</v>
      </c>
      <c r="W36" s="34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4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4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6"/>
      <c r="BE36" s="23">
        <v>26633.0</v>
      </c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6"/>
      <c r="BQ36" s="36"/>
    </row>
    <row r="37">
      <c r="A37" s="23">
        <v>26664.0</v>
      </c>
      <c r="B37" s="27">
        <v>-0.0211</v>
      </c>
      <c r="C37" s="27">
        <v>0.0433</v>
      </c>
      <c r="D37" s="27">
        <v>-0.01</v>
      </c>
      <c r="E37" s="27">
        <v>-0.0145</v>
      </c>
      <c r="F37" s="27">
        <v>-0.0336</v>
      </c>
      <c r="G37" s="27">
        <v>0.0884</v>
      </c>
      <c r="H37" s="27">
        <v>0.0148</v>
      </c>
      <c r="I37" s="27">
        <v>-0.0047</v>
      </c>
      <c r="J37" s="27">
        <v>-0.0123</v>
      </c>
      <c r="K37" s="27">
        <v>0.0167</v>
      </c>
      <c r="L37" s="34"/>
      <c r="M37" s="38">
        <v>0.143179421</v>
      </c>
      <c r="N37" s="38">
        <v>0.319407548</v>
      </c>
      <c r="O37" s="38">
        <v>0.214661798</v>
      </c>
      <c r="P37" s="38">
        <v>0.150079145</v>
      </c>
      <c r="Q37" s="38">
        <v>0.115691637</v>
      </c>
      <c r="R37" s="38">
        <v>1.173103523</v>
      </c>
      <c r="S37" s="38">
        <v>0.269783073</v>
      </c>
      <c r="T37" s="38">
        <v>0.352477513</v>
      </c>
      <c r="U37" s="38">
        <v>0.115040289</v>
      </c>
      <c r="V37" s="38">
        <v>0.155752476</v>
      </c>
      <c r="W37" s="34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4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4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6"/>
      <c r="BE37" s="23">
        <v>26664.0</v>
      </c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6"/>
      <c r="BQ37" s="36"/>
    </row>
    <row r="38">
      <c r="A38" s="23">
        <v>26695.0</v>
      </c>
      <c r="B38" s="27">
        <v>0.0332</v>
      </c>
      <c r="C38" s="27">
        <v>0.0034</v>
      </c>
      <c r="D38" s="27">
        <v>0.0493</v>
      </c>
      <c r="E38" s="27">
        <v>0.0489</v>
      </c>
      <c r="F38" s="27">
        <v>-0.027</v>
      </c>
      <c r="G38" s="27">
        <v>0.0161</v>
      </c>
      <c r="H38" s="27">
        <v>0.0382</v>
      </c>
      <c r="I38" s="27">
        <v>0.0715</v>
      </c>
      <c r="J38" s="27">
        <v>-0.0771</v>
      </c>
      <c r="K38" s="27">
        <v>-0.0237</v>
      </c>
      <c r="L38" s="34"/>
      <c r="M38" s="38">
        <v>0.218999397</v>
      </c>
      <c r="N38" s="38">
        <v>0.260009395</v>
      </c>
      <c r="O38" s="38">
        <v>0.220151126</v>
      </c>
      <c r="P38" s="38">
        <v>0.147015836</v>
      </c>
      <c r="Q38" s="38">
        <v>0.05691465</v>
      </c>
      <c r="R38" s="38">
        <v>1.073071957</v>
      </c>
      <c r="S38" s="38">
        <v>0.252774172</v>
      </c>
      <c r="T38" s="38">
        <v>0.39563555</v>
      </c>
      <c r="U38" s="38">
        <v>-0.006922321</v>
      </c>
      <c r="V38" s="38">
        <v>0.106177573</v>
      </c>
      <c r="W38" s="34"/>
      <c r="X38" s="31"/>
      <c r="Y38" s="35"/>
      <c r="Z38" s="35"/>
      <c r="AA38" s="35"/>
      <c r="AB38" s="35"/>
      <c r="AC38" s="35"/>
      <c r="AD38" s="35"/>
      <c r="AE38" s="35"/>
      <c r="AF38" s="35"/>
      <c r="AG38" s="35"/>
      <c r="AH38" s="34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4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6"/>
      <c r="BE38" s="23">
        <v>26695.0</v>
      </c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6"/>
      <c r="BQ38" s="36"/>
    </row>
    <row r="39">
      <c r="A39" s="23">
        <v>26723.0</v>
      </c>
      <c r="B39" s="27">
        <v>-0.1063</v>
      </c>
      <c r="C39" s="27">
        <v>-0.0271</v>
      </c>
      <c r="D39" s="27">
        <v>0.0212</v>
      </c>
      <c r="E39" s="27">
        <v>-0.021</v>
      </c>
      <c r="F39" s="27">
        <v>0.0591</v>
      </c>
      <c r="G39" s="27">
        <v>-0.0439</v>
      </c>
      <c r="H39" s="27">
        <v>-0.0278</v>
      </c>
      <c r="I39" s="27">
        <v>0.0307</v>
      </c>
      <c r="J39" s="27">
        <v>-0.0273</v>
      </c>
      <c r="K39" s="27">
        <v>-0.0466</v>
      </c>
      <c r="L39" s="34"/>
      <c r="M39" s="38">
        <v>-0.011748861</v>
      </c>
      <c r="N39" s="38">
        <v>0.187116207</v>
      </c>
      <c r="O39" s="38">
        <v>0.178704066</v>
      </c>
      <c r="P39" s="38">
        <v>0.043125649</v>
      </c>
      <c r="Q39" s="38">
        <v>0.198890243</v>
      </c>
      <c r="R39" s="38">
        <v>0.858361204</v>
      </c>
      <c r="S39" s="38">
        <v>0.162502406</v>
      </c>
      <c r="T39" s="38">
        <v>0.387771311</v>
      </c>
      <c r="U39" s="38">
        <v>-0.087351007</v>
      </c>
      <c r="V39" s="38">
        <v>0.025908348</v>
      </c>
      <c r="W39" s="34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4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4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6"/>
      <c r="BE39" s="23">
        <v>26723.0</v>
      </c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6"/>
      <c r="BQ39" s="36"/>
    </row>
    <row r="40">
      <c r="A40" s="23">
        <v>26754.0</v>
      </c>
      <c r="B40" s="27">
        <v>0.0013</v>
      </c>
      <c r="C40" s="27">
        <v>0.0083</v>
      </c>
      <c r="D40" s="27">
        <v>0.0578</v>
      </c>
      <c r="E40" s="27">
        <v>0.0527</v>
      </c>
      <c r="F40" s="27">
        <v>0.1315</v>
      </c>
      <c r="G40" s="27">
        <v>0.0038</v>
      </c>
      <c r="H40" s="27">
        <v>0.0742</v>
      </c>
      <c r="I40" s="27">
        <v>0.0588</v>
      </c>
      <c r="J40" s="27">
        <v>0.0013</v>
      </c>
      <c r="K40" s="27">
        <v>-0.0116</v>
      </c>
      <c r="L40" s="34"/>
      <c r="M40" s="38">
        <v>-0.042305266</v>
      </c>
      <c r="N40" s="38">
        <v>0.202999295</v>
      </c>
      <c r="O40" s="38">
        <v>0.158214412</v>
      </c>
      <c r="P40" s="38">
        <v>0.048736223</v>
      </c>
      <c r="Q40" s="38">
        <v>0.34346373</v>
      </c>
      <c r="R40" s="38">
        <v>0.767320728</v>
      </c>
      <c r="S40" s="38">
        <v>0.262259742</v>
      </c>
      <c r="T40" s="38">
        <v>0.43416396</v>
      </c>
      <c r="U40" s="38">
        <v>-0.082497065</v>
      </c>
      <c r="V40" s="38">
        <v>-0.001592739</v>
      </c>
      <c r="W40" s="34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4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4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6"/>
      <c r="BE40" s="23">
        <v>26754.0</v>
      </c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6"/>
      <c r="BQ40" s="36"/>
    </row>
    <row r="41">
      <c r="A41" s="23">
        <v>26784.0</v>
      </c>
      <c r="B41" s="27">
        <v>-0.0668</v>
      </c>
      <c r="C41" s="27">
        <v>-0.04</v>
      </c>
      <c r="D41" s="27">
        <v>0.0765</v>
      </c>
      <c r="E41" s="27">
        <v>-0.0526</v>
      </c>
      <c r="F41" s="27">
        <v>0.0111</v>
      </c>
      <c r="G41" s="27">
        <v>-0.112</v>
      </c>
      <c r="H41" s="27">
        <v>-0.0139</v>
      </c>
      <c r="I41" s="27">
        <v>0.03</v>
      </c>
      <c r="J41" s="27">
        <v>0.0067</v>
      </c>
      <c r="K41" s="27">
        <v>-0.0382</v>
      </c>
      <c r="L41" s="34"/>
      <c r="M41" s="38">
        <v>-0.088686745</v>
      </c>
      <c r="N41" s="38">
        <v>0.152547859</v>
      </c>
      <c r="O41" s="38">
        <v>0.210769494</v>
      </c>
      <c r="P41" s="38">
        <v>0.01787651</v>
      </c>
      <c r="Q41" s="38">
        <v>0.285091188</v>
      </c>
      <c r="R41" s="38">
        <v>0.48795908</v>
      </c>
      <c r="S41" s="38">
        <v>0.233749834</v>
      </c>
      <c r="T41" s="38">
        <v>0.410775075</v>
      </c>
      <c r="U41" s="38">
        <v>-0.108295341</v>
      </c>
      <c r="V41" s="38">
        <v>-0.041328141</v>
      </c>
      <c r="W41" s="34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4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4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6"/>
      <c r="BE41" s="23">
        <v>26784.0</v>
      </c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6"/>
      <c r="BQ41" s="36"/>
    </row>
    <row r="42">
      <c r="A42" s="23">
        <v>26815.0</v>
      </c>
      <c r="B42" s="27">
        <v>0.0849</v>
      </c>
      <c r="C42" s="27">
        <v>-0.0437</v>
      </c>
      <c r="D42" s="27">
        <v>-0.0153</v>
      </c>
      <c r="E42" s="27">
        <v>-0.0945</v>
      </c>
      <c r="F42" s="27">
        <v>0.116</v>
      </c>
      <c r="G42" s="27">
        <v>0.0229</v>
      </c>
      <c r="H42" s="27">
        <v>-0.046</v>
      </c>
      <c r="I42" s="27">
        <v>-0.0614</v>
      </c>
      <c r="J42" s="27">
        <v>4.0E-4</v>
      </c>
      <c r="K42" s="27">
        <v>-0.0156</v>
      </c>
      <c r="L42" s="34"/>
      <c r="M42" s="38">
        <v>-0.052385705</v>
      </c>
      <c r="N42" s="38">
        <v>0.058080897</v>
      </c>
      <c r="O42" s="38">
        <v>0.128521034</v>
      </c>
      <c r="P42" s="38">
        <v>-0.102220334</v>
      </c>
      <c r="Q42" s="38">
        <v>0.395859206</v>
      </c>
      <c r="R42" s="38">
        <v>0.403772285</v>
      </c>
      <c r="S42" s="38">
        <v>0.05322723</v>
      </c>
      <c r="T42" s="38">
        <v>0.257837296</v>
      </c>
      <c r="U42" s="38">
        <v>-0.087868549</v>
      </c>
      <c r="V42" s="38">
        <v>-0.055298892</v>
      </c>
      <c r="W42" s="34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4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4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6"/>
      <c r="BE42" s="23">
        <v>26815.0</v>
      </c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6"/>
      <c r="BQ42" s="36"/>
    </row>
    <row r="43">
      <c r="A43" s="23">
        <v>26845.0</v>
      </c>
      <c r="B43" s="27">
        <v>-0.0243</v>
      </c>
      <c r="C43" s="27">
        <v>0.0208</v>
      </c>
      <c r="D43" s="27">
        <v>-0.0168</v>
      </c>
      <c r="E43" s="27">
        <v>-0.0143</v>
      </c>
      <c r="F43" s="27">
        <v>0.1152</v>
      </c>
      <c r="G43" s="27">
        <v>0.0121</v>
      </c>
      <c r="H43" s="27">
        <v>-0.0546</v>
      </c>
      <c r="I43" s="27">
        <v>0.0207</v>
      </c>
      <c r="J43" s="27">
        <v>-0.0098</v>
      </c>
      <c r="K43" s="27">
        <v>0.0015</v>
      </c>
      <c r="L43" s="34"/>
      <c r="M43" s="38">
        <v>-0.099820662</v>
      </c>
      <c r="N43" s="38">
        <v>0.068416436</v>
      </c>
      <c r="O43" s="38">
        <v>0.184789137</v>
      </c>
      <c r="P43" s="38">
        <v>-0.096105922</v>
      </c>
      <c r="Q43" s="38">
        <v>0.547341798</v>
      </c>
      <c r="R43" s="38">
        <v>0.382703212</v>
      </c>
      <c r="S43" s="38">
        <v>0.035521833</v>
      </c>
      <c r="T43" s="38">
        <v>0.286286517</v>
      </c>
      <c r="U43" s="38">
        <v>-0.068622666</v>
      </c>
      <c r="V43" s="38">
        <v>-0.036631255</v>
      </c>
      <c r="W43" s="34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4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4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6"/>
      <c r="BE43" s="23">
        <v>26845.0</v>
      </c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6"/>
      <c r="BQ43" s="36"/>
    </row>
    <row r="44">
      <c r="A44" s="23">
        <v>26876.0</v>
      </c>
      <c r="B44" s="27">
        <v>0.0161</v>
      </c>
      <c r="C44" s="27">
        <v>0.0587</v>
      </c>
      <c r="D44" s="27">
        <v>-0.0464</v>
      </c>
      <c r="E44" s="27">
        <v>-0.0629</v>
      </c>
      <c r="F44" s="27">
        <v>-0.1836</v>
      </c>
      <c r="G44" s="27">
        <v>0.062</v>
      </c>
      <c r="H44" s="27">
        <v>-0.0088</v>
      </c>
      <c r="I44" s="27">
        <v>-0.0253</v>
      </c>
      <c r="J44" s="27">
        <v>-0.0426</v>
      </c>
      <c r="K44" s="27">
        <v>0.0395</v>
      </c>
      <c r="L44" s="34"/>
      <c r="M44" s="38">
        <v>-0.030827362</v>
      </c>
      <c r="N44" s="38">
        <v>0.121937883</v>
      </c>
      <c r="O44" s="38">
        <v>0.062891216</v>
      </c>
      <c r="P44" s="38">
        <v>-0.203972732</v>
      </c>
      <c r="Q44" s="38">
        <v>0.289730707</v>
      </c>
      <c r="R44" s="38">
        <v>0.350387879</v>
      </c>
      <c r="S44" s="38">
        <v>-0.038256425</v>
      </c>
      <c r="T44" s="38">
        <v>0.210547325</v>
      </c>
      <c r="U44" s="38">
        <v>-0.155795371</v>
      </c>
      <c r="V44" s="38">
        <v>0.007087831</v>
      </c>
      <c r="W44" s="34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4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4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6"/>
      <c r="BE44" s="23">
        <v>26876.0</v>
      </c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6"/>
      <c r="BQ44" s="36"/>
    </row>
    <row r="45">
      <c r="A45" s="23">
        <v>26907.0</v>
      </c>
      <c r="B45" s="27">
        <v>-0.1082</v>
      </c>
      <c r="C45" s="27">
        <v>0.0016</v>
      </c>
      <c r="D45" s="27">
        <v>-0.0371</v>
      </c>
      <c r="E45" s="27">
        <v>0.01</v>
      </c>
      <c r="F45" s="27">
        <v>0.0517</v>
      </c>
      <c r="G45" s="27">
        <v>-0.04</v>
      </c>
      <c r="H45" s="27">
        <v>-0.0212</v>
      </c>
      <c r="I45" s="27">
        <v>0.0465</v>
      </c>
      <c r="J45" s="27">
        <v>-0.0413</v>
      </c>
      <c r="K45" s="27">
        <v>-0.0332</v>
      </c>
      <c r="L45" s="34"/>
      <c r="M45" s="38">
        <v>-0.141198155</v>
      </c>
      <c r="N45" s="38">
        <v>0.050064003</v>
      </c>
      <c r="O45" s="38">
        <v>-0.00370432</v>
      </c>
      <c r="P45" s="38">
        <v>-0.18128394</v>
      </c>
      <c r="Q45" s="38">
        <v>0.345807552</v>
      </c>
      <c r="R45" s="38">
        <v>0.265845578</v>
      </c>
      <c r="S45" s="38">
        <v>-0.074487813</v>
      </c>
      <c r="T45" s="38">
        <v>0.21978715</v>
      </c>
      <c r="U45" s="38">
        <v>-0.197557906</v>
      </c>
      <c r="V45" s="38">
        <v>-0.060593694</v>
      </c>
      <c r="W45" s="34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4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4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6"/>
      <c r="BE45" s="23">
        <v>26907.0</v>
      </c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6"/>
      <c r="BQ45" s="36"/>
    </row>
    <row r="46">
      <c r="A46" s="23">
        <v>26937.0</v>
      </c>
      <c r="B46" s="27">
        <v>-0.0777</v>
      </c>
      <c r="C46" s="27">
        <v>0.0335</v>
      </c>
      <c r="D46" s="27">
        <v>0.0105</v>
      </c>
      <c r="E46" s="27">
        <v>-0.0152</v>
      </c>
      <c r="F46" s="27">
        <v>-0.0316</v>
      </c>
      <c r="G46" s="27">
        <v>-0.0528</v>
      </c>
      <c r="H46" s="27">
        <v>-0.0384</v>
      </c>
      <c r="I46" s="27">
        <v>0.0667</v>
      </c>
      <c r="J46" s="27">
        <v>0.0332</v>
      </c>
      <c r="K46" s="27">
        <v>0.0359</v>
      </c>
      <c r="L46" s="34"/>
      <c r="M46" s="38">
        <v>-0.181830976</v>
      </c>
      <c r="N46" s="38">
        <v>0.091269131</v>
      </c>
      <c r="O46" s="38">
        <v>0.005488668</v>
      </c>
      <c r="P46" s="38">
        <v>-0.167055231</v>
      </c>
      <c r="Q46" s="38">
        <v>0.319131126</v>
      </c>
      <c r="R46" s="38">
        <v>0.146622453</v>
      </c>
      <c r="S46" s="38">
        <v>-0.065238559</v>
      </c>
      <c r="T46" s="38">
        <v>0.319013389</v>
      </c>
      <c r="U46" s="38">
        <v>-0.077749525</v>
      </c>
      <c r="V46" s="38">
        <v>-0.028478788</v>
      </c>
      <c r="W46" s="34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4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4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6"/>
      <c r="BE46" s="23">
        <v>26937.0</v>
      </c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6"/>
      <c r="BQ46" s="36"/>
    </row>
    <row r="47">
      <c r="A47" s="23">
        <v>26968.0</v>
      </c>
      <c r="B47" s="27">
        <v>0.0601</v>
      </c>
      <c r="C47" s="27">
        <v>0.0646</v>
      </c>
      <c r="D47" s="27">
        <v>0.0194</v>
      </c>
      <c r="E47" s="27">
        <v>0.0712</v>
      </c>
      <c r="F47" s="27">
        <v>0.0537</v>
      </c>
      <c r="G47" s="27">
        <v>3.0E-4</v>
      </c>
      <c r="H47" s="27">
        <v>-0.0107</v>
      </c>
      <c r="I47" s="27">
        <v>3.0E-4</v>
      </c>
      <c r="J47" s="27">
        <v>0.028</v>
      </c>
      <c r="K47" s="27">
        <v>0.0044</v>
      </c>
      <c r="L47" s="34"/>
      <c r="M47" s="38">
        <v>-0.182679883</v>
      </c>
      <c r="N47" s="38">
        <v>0.188639647</v>
      </c>
      <c r="O47" s="38">
        <v>0.037672684</v>
      </c>
      <c r="P47" s="38">
        <v>-0.089902481</v>
      </c>
      <c r="Q47" s="38">
        <v>0.354052685</v>
      </c>
      <c r="R47" s="38">
        <v>0.110779257</v>
      </c>
      <c r="S47" s="38">
        <v>-0.081563629</v>
      </c>
      <c r="T47" s="38">
        <v>0.233452009</v>
      </c>
      <c r="U47" s="38">
        <v>-0.084653924</v>
      </c>
      <c r="V47" s="38">
        <v>-0.036771304</v>
      </c>
      <c r="W47" s="34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4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4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6"/>
      <c r="BE47" s="23">
        <v>26968.0</v>
      </c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6"/>
      <c r="BQ47" s="36"/>
    </row>
    <row r="48">
      <c r="A48" s="23">
        <v>26998.0</v>
      </c>
      <c r="B48" s="27">
        <v>-0.0866</v>
      </c>
      <c r="C48" s="27">
        <v>-0.0936</v>
      </c>
      <c r="D48" s="27">
        <v>-0.1146</v>
      </c>
      <c r="E48" s="27">
        <v>-0.1109</v>
      </c>
      <c r="F48" s="27">
        <v>-0.0811</v>
      </c>
      <c r="G48" s="27">
        <v>-0.0946</v>
      </c>
      <c r="H48" s="27">
        <v>-0.1126</v>
      </c>
      <c r="I48" s="27">
        <v>-0.1155</v>
      </c>
      <c r="J48" s="27">
        <v>-0.1179</v>
      </c>
      <c r="K48" s="27">
        <v>-0.1059</v>
      </c>
      <c r="L48" s="34"/>
      <c r="M48" s="38">
        <v>-0.276457019</v>
      </c>
      <c r="N48" s="38">
        <v>0.017676961</v>
      </c>
      <c r="O48" s="38">
        <v>-0.020536277</v>
      </c>
      <c r="P48" s="38">
        <v>-0.200329849</v>
      </c>
      <c r="Q48" s="38">
        <v>0.141503586</v>
      </c>
      <c r="R48" s="38">
        <v>-0.1465156</v>
      </c>
      <c r="S48" s="38">
        <v>-0.198472404</v>
      </c>
      <c r="T48" s="38">
        <v>0.105377836</v>
      </c>
      <c r="U48" s="38">
        <v>-0.238641958</v>
      </c>
      <c r="V48" s="38">
        <v>-0.17079499</v>
      </c>
      <c r="W48" s="34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4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4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6"/>
      <c r="BE48" s="23">
        <v>26998.0</v>
      </c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6"/>
      <c r="BQ48" s="36"/>
    </row>
    <row r="49">
      <c r="A49" s="23">
        <v>27029.0</v>
      </c>
      <c r="B49" s="27">
        <v>-0.0132</v>
      </c>
      <c r="C49" s="27">
        <v>-0.0066</v>
      </c>
      <c r="D49" s="27">
        <v>-0.0097</v>
      </c>
      <c r="E49" s="27">
        <v>-0.0158</v>
      </c>
      <c r="F49" s="27">
        <v>-0.0218</v>
      </c>
      <c r="G49" s="27">
        <v>-0.0542</v>
      </c>
      <c r="H49" s="27">
        <v>0.0423</v>
      </c>
      <c r="I49" s="27">
        <v>0.0125</v>
      </c>
      <c r="J49" s="27">
        <v>-0.0436</v>
      </c>
      <c r="K49" s="27">
        <v>0.0177</v>
      </c>
      <c r="L49" s="34"/>
      <c r="M49" s="38">
        <v>-0.270640539</v>
      </c>
      <c r="N49" s="38">
        <v>-0.031005994</v>
      </c>
      <c r="O49" s="38">
        <v>-0.020307251</v>
      </c>
      <c r="P49" s="38">
        <v>-0.201378191</v>
      </c>
      <c r="Q49" s="38">
        <v>0.155376798</v>
      </c>
      <c r="R49" s="38">
        <v>-0.258342173</v>
      </c>
      <c r="S49" s="38">
        <v>-0.176705881</v>
      </c>
      <c r="T49" s="38">
        <v>0.124516452</v>
      </c>
      <c r="U49" s="38">
        <v>-0.262767675</v>
      </c>
      <c r="V49" s="38">
        <v>-0.170003302</v>
      </c>
      <c r="W49" s="34"/>
      <c r="X49" s="38">
        <v>0.016238232</v>
      </c>
      <c r="Y49" s="39">
        <v>-5.66521E-5</v>
      </c>
      <c r="Z49" s="38">
        <v>-0.008627833</v>
      </c>
      <c r="AA49" s="38">
        <v>0.004976184</v>
      </c>
      <c r="AB49" s="38">
        <v>-0.040516483</v>
      </c>
      <c r="AC49" s="38">
        <v>-0.042189637</v>
      </c>
      <c r="AD49" s="38">
        <v>0.067554614</v>
      </c>
      <c r="AE49" s="38">
        <v>0.004645587</v>
      </c>
      <c r="AF49" s="38">
        <v>-0.01161427</v>
      </c>
      <c r="AG49" s="38">
        <v>0.036962268</v>
      </c>
      <c r="AH49" s="34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4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6"/>
      <c r="BE49" s="23">
        <v>27029.0</v>
      </c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6"/>
      <c r="BQ49" s="36"/>
    </row>
    <row r="50">
      <c r="A50" s="23">
        <v>27060.0</v>
      </c>
      <c r="B50" s="27">
        <v>0.1345</v>
      </c>
      <c r="C50" s="27">
        <v>0.0203</v>
      </c>
      <c r="D50" s="27">
        <v>0.0655</v>
      </c>
      <c r="E50" s="27">
        <v>0.0734</v>
      </c>
      <c r="F50" s="27">
        <v>0.0839</v>
      </c>
      <c r="G50" s="27">
        <v>0.0591</v>
      </c>
      <c r="H50" s="27">
        <v>0.0129</v>
      </c>
      <c r="I50" s="27">
        <v>0.0844</v>
      </c>
      <c r="J50" s="27">
        <v>-0.0178</v>
      </c>
      <c r="K50" s="27">
        <v>-0.017</v>
      </c>
      <c r="L50" s="34"/>
      <c r="M50" s="38">
        <v>-0.199108973</v>
      </c>
      <c r="N50" s="38">
        <v>-0.014608123</v>
      </c>
      <c r="O50" s="38">
        <v>-0.005170008</v>
      </c>
      <c r="P50" s="38">
        <v>-0.182713605</v>
      </c>
      <c r="Q50" s="38">
        <v>0.287058289</v>
      </c>
      <c r="R50" s="38">
        <v>-0.226955837</v>
      </c>
      <c r="S50" s="38">
        <v>-0.196802056</v>
      </c>
      <c r="T50" s="38">
        <v>0.138103276</v>
      </c>
      <c r="U50" s="38">
        <v>-0.215451292</v>
      </c>
      <c r="V50" s="38">
        <v>-0.164360178</v>
      </c>
      <c r="W50" s="34"/>
      <c r="X50" s="38">
        <v>0.156819219</v>
      </c>
      <c r="Y50" s="38">
        <v>0.026598166</v>
      </c>
      <c r="Z50" s="38">
        <v>0.067219112</v>
      </c>
      <c r="AA50" s="38">
        <v>0.091098148</v>
      </c>
      <c r="AB50" s="38">
        <v>0.0537632</v>
      </c>
      <c r="AC50" s="38">
        <v>0.076046087</v>
      </c>
      <c r="AD50" s="38">
        <v>0.036078736</v>
      </c>
      <c r="AE50" s="38">
        <v>0.073854861</v>
      </c>
      <c r="AF50" s="38">
        <v>0.015741727</v>
      </c>
      <c r="AG50" s="38">
        <v>-3.40715E-4</v>
      </c>
      <c r="AH50" s="34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4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6"/>
      <c r="BE50" s="23">
        <v>27060.0</v>
      </c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6"/>
      <c r="BQ50" s="36"/>
    </row>
    <row r="51">
      <c r="A51" s="23">
        <v>27088.0</v>
      </c>
      <c r="B51" s="27">
        <v>0.0892</v>
      </c>
      <c r="C51" s="27">
        <v>0.0252</v>
      </c>
      <c r="D51" s="27">
        <v>-0.0247</v>
      </c>
      <c r="E51" s="27">
        <v>-0.0646</v>
      </c>
      <c r="F51" s="27">
        <v>0.0232</v>
      </c>
      <c r="G51" s="27">
        <v>0.0049</v>
      </c>
      <c r="H51" s="27">
        <v>-0.0467</v>
      </c>
      <c r="I51" s="27">
        <v>0.0321</v>
      </c>
      <c r="J51" s="27">
        <v>0.05</v>
      </c>
      <c r="K51" s="27">
        <v>-0.001</v>
      </c>
      <c r="L51" s="34"/>
      <c r="M51" s="38">
        <v>-0.023957275</v>
      </c>
      <c r="N51" s="38">
        <v>0.03834526</v>
      </c>
      <c r="O51" s="38">
        <v>-0.049859469</v>
      </c>
      <c r="P51" s="38">
        <v>-0.219148065</v>
      </c>
      <c r="Q51" s="38">
        <v>0.243456241</v>
      </c>
      <c r="R51" s="38">
        <v>-0.187502738</v>
      </c>
      <c r="S51" s="38">
        <v>-0.212404172</v>
      </c>
      <c r="T51" s="38">
        <v>0.139571261</v>
      </c>
      <c r="U51" s="38">
        <v>-0.153117805</v>
      </c>
      <c r="V51" s="38">
        <v>-0.124422011</v>
      </c>
      <c r="W51" s="34"/>
      <c r="X51" s="38">
        <v>0.088172622</v>
      </c>
      <c r="Y51" s="38">
        <v>0.025738484</v>
      </c>
      <c r="Z51" s="38">
        <v>-0.019635509</v>
      </c>
      <c r="AA51" s="38">
        <v>-0.042184432</v>
      </c>
      <c r="AB51" s="38">
        <v>-0.005683356</v>
      </c>
      <c r="AC51" s="38">
        <v>0.016143254</v>
      </c>
      <c r="AD51" s="38">
        <v>-0.024220071</v>
      </c>
      <c r="AE51" s="38">
        <v>0.022678689</v>
      </c>
      <c r="AF51" s="38">
        <v>0.076467926</v>
      </c>
      <c r="AG51" s="38">
        <v>0.012850797</v>
      </c>
      <c r="AH51" s="34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4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6"/>
      <c r="BE51" s="23">
        <v>27088.0</v>
      </c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6"/>
      <c r="BQ51" s="36"/>
    </row>
    <row r="52">
      <c r="A52" s="23">
        <v>27119.0</v>
      </c>
      <c r="B52" s="27">
        <v>-0.059</v>
      </c>
      <c r="C52" s="27">
        <v>-0.0261</v>
      </c>
      <c r="D52" s="27">
        <v>-0.0729</v>
      </c>
      <c r="E52" s="27">
        <v>-0.0034</v>
      </c>
      <c r="F52" s="27">
        <v>0.0554</v>
      </c>
      <c r="G52" s="27">
        <v>-0.0281</v>
      </c>
      <c r="H52" s="27">
        <v>-0.027</v>
      </c>
      <c r="I52" s="27">
        <v>-0.0169</v>
      </c>
      <c r="J52" s="27">
        <v>-0.1933</v>
      </c>
      <c r="K52" s="27">
        <v>-0.0244</v>
      </c>
      <c r="L52" s="34"/>
      <c r="M52" s="38">
        <v>-0.082687911</v>
      </c>
      <c r="N52" s="38">
        <v>0.002857229</v>
      </c>
      <c r="O52" s="38">
        <v>-0.167240227</v>
      </c>
      <c r="P52" s="38">
        <v>-0.260740012</v>
      </c>
      <c r="Q52" s="38">
        <v>0.159862738</v>
      </c>
      <c r="R52" s="38">
        <v>-0.213304682</v>
      </c>
      <c r="S52" s="38">
        <v>-0.286619017</v>
      </c>
      <c r="T52" s="38">
        <v>0.058084064</v>
      </c>
      <c r="U52" s="38">
        <v>-0.317683107</v>
      </c>
      <c r="V52" s="38">
        <v>-0.135723603</v>
      </c>
      <c r="W52" s="34"/>
      <c r="X52" s="38">
        <v>-0.057241321</v>
      </c>
      <c r="Y52" s="38">
        <v>-0.024704161</v>
      </c>
      <c r="Z52" s="38">
        <v>-0.05760357</v>
      </c>
      <c r="AA52" s="38">
        <v>0.030584273</v>
      </c>
      <c r="AB52" s="38">
        <v>0.036444026</v>
      </c>
      <c r="AC52" s="38">
        <v>-0.013081643</v>
      </c>
      <c r="AD52" s="38">
        <v>0.00484837</v>
      </c>
      <c r="AE52" s="38">
        <v>-0.017432275</v>
      </c>
      <c r="AF52" s="38">
        <v>-0.15598745</v>
      </c>
      <c r="AG52" s="38">
        <v>-0.010789592</v>
      </c>
      <c r="AH52" s="34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4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6"/>
      <c r="BE52" s="23">
        <v>27119.0</v>
      </c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6"/>
      <c r="BQ52" s="36"/>
    </row>
    <row r="53">
      <c r="A53" s="23">
        <v>27149.0</v>
      </c>
      <c r="B53" s="27">
        <v>-0.0387</v>
      </c>
      <c r="C53" s="27">
        <v>-0.0806</v>
      </c>
      <c r="D53" s="27">
        <v>-0.0249</v>
      </c>
      <c r="E53" s="27">
        <v>0.0481</v>
      </c>
      <c r="F53" s="27">
        <v>-0.0427</v>
      </c>
      <c r="G53" s="27">
        <v>0.0297</v>
      </c>
      <c r="H53" s="27">
        <v>0.0138</v>
      </c>
      <c r="I53" s="27">
        <v>0.0531</v>
      </c>
      <c r="J53" s="27">
        <v>0.0676</v>
      </c>
      <c r="K53" s="27">
        <v>-0.0384</v>
      </c>
      <c r="L53" s="34"/>
      <c r="M53" s="38">
        <v>-0.055096053</v>
      </c>
      <c r="N53" s="38">
        <v>-0.039540729</v>
      </c>
      <c r="O53" s="38">
        <v>-0.245732636</v>
      </c>
      <c r="P53" s="38">
        <v>-0.182171876</v>
      </c>
      <c r="Q53" s="38">
        <v>0.098157067</v>
      </c>
      <c r="R53" s="38">
        <v>-0.087752248</v>
      </c>
      <c r="S53" s="38">
        <v>-0.2665767</v>
      </c>
      <c r="T53" s="38">
        <v>0.081836097</v>
      </c>
      <c r="U53" s="38">
        <v>-0.276421334</v>
      </c>
      <c r="V53" s="38">
        <v>-0.135853996</v>
      </c>
      <c r="W53" s="34"/>
      <c r="X53" s="38">
        <v>-0.036036068</v>
      </c>
      <c r="Y53" s="38">
        <v>-0.070162053</v>
      </c>
      <c r="Z53" s="38">
        <v>0.00502398</v>
      </c>
      <c r="AA53" s="38">
        <v>0.070914471</v>
      </c>
      <c r="AB53" s="38">
        <v>-0.056185921</v>
      </c>
      <c r="AC53" s="38">
        <v>0.043383867</v>
      </c>
      <c r="AD53" s="38">
        <v>0.043684548</v>
      </c>
      <c r="AE53" s="38">
        <v>0.049340896</v>
      </c>
      <c r="AF53" s="38">
        <v>0.121642574</v>
      </c>
      <c r="AG53" s="38">
        <v>-0.023686992</v>
      </c>
      <c r="AH53" s="34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4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6"/>
      <c r="BE53" s="23">
        <v>27149.0</v>
      </c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6"/>
      <c r="BQ53" s="36"/>
    </row>
    <row r="54">
      <c r="A54" s="23">
        <v>27180.0</v>
      </c>
      <c r="B54" s="27">
        <v>-0.1445</v>
      </c>
      <c r="C54" s="27">
        <v>-0.0783</v>
      </c>
      <c r="D54" s="27">
        <v>-0.0399</v>
      </c>
      <c r="E54" s="27">
        <v>-0.033</v>
      </c>
      <c r="F54" s="27">
        <v>-0.1033</v>
      </c>
      <c r="G54" s="27">
        <v>0.0468</v>
      </c>
      <c r="H54" s="27">
        <v>-0.0355</v>
      </c>
      <c r="I54" s="27">
        <v>-0.0387</v>
      </c>
      <c r="J54" s="27">
        <v>-0.0885</v>
      </c>
      <c r="K54" s="27">
        <v>-0.0309</v>
      </c>
      <c r="L54" s="34"/>
      <c r="M54" s="38">
        <v>-0.254897946</v>
      </c>
      <c r="N54" s="38">
        <v>-0.074260154</v>
      </c>
      <c r="O54" s="38">
        <v>-0.264619767</v>
      </c>
      <c r="P54" s="38">
        <v>-0.126657647</v>
      </c>
      <c r="Q54" s="38">
        <v>-0.117687323</v>
      </c>
      <c r="R54" s="38">
        <v>-0.066467937</v>
      </c>
      <c r="S54" s="38">
        <v>-0.258512287</v>
      </c>
      <c r="T54" s="38">
        <v>0.10795033</v>
      </c>
      <c r="U54" s="38">
        <v>-0.340738326</v>
      </c>
      <c r="V54" s="38">
        <v>-0.149244722</v>
      </c>
      <c r="W54" s="34"/>
      <c r="X54" s="38">
        <v>-0.122092947</v>
      </c>
      <c r="Y54" s="38">
        <v>-0.055417926</v>
      </c>
      <c r="Z54" s="38">
        <v>-0.008873702</v>
      </c>
      <c r="AA54" s="38">
        <v>-0.021986937</v>
      </c>
      <c r="AB54" s="38">
        <v>-0.091873391</v>
      </c>
      <c r="AC54" s="38">
        <v>0.057772116</v>
      </c>
      <c r="AD54" s="38">
        <v>-0.010718299</v>
      </c>
      <c r="AE54" s="38">
        <v>-0.04767381</v>
      </c>
      <c r="AF54" s="38">
        <v>-0.039112987</v>
      </c>
      <c r="AG54" s="38">
        <v>-0.014435094</v>
      </c>
      <c r="AH54" s="34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4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6"/>
      <c r="BE54" s="23">
        <v>27180.0</v>
      </c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6"/>
      <c r="BQ54" s="36"/>
    </row>
    <row r="55">
      <c r="A55" s="23">
        <v>27210.0</v>
      </c>
      <c r="B55" s="27">
        <v>-0.0609</v>
      </c>
      <c r="C55" s="27">
        <v>-0.0254</v>
      </c>
      <c r="D55" s="27">
        <v>-0.0895</v>
      </c>
      <c r="E55" s="27">
        <v>-0.0213</v>
      </c>
      <c r="F55" s="27">
        <v>-0.1003</v>
      </c>
      <c r="G55" s="27">
        <v>-0.0258</v>
      </c>
      <c r="H55" s="27">
        <v>-0.0373</v>
      </c>
      <c r="I55" s="27">
        <v>0.018</v>
      </c>
      <c r="J55" s="27">
        <v>-0.0908</v>
      </c>
      <c r="K55" s="27">
        <v>-0.0168</v>
      </c>
      <c r="L55" s="34"/>
      <c r="M55" s="38">
        <v>-0.282914684</v>
      </c>
      <c r="N55" s="38">
        <v>-0.116112722</v>
      </c>
      <c r="O55" s="38">
        <v>-0.318956305</v>
      </c>
      <c r="P55" s="38">
        <v>-0.132899418</v>
      </c>
      <c r="Q55" s="38">
        <v>-0.288186992</v>
      </c>
      <c r="R55" s="38">
        <v>-0.101456559</v>
      </c>
      <c r="S55" s="38">
        <v>-0.244916117</v>
      </c>
      <c r="T55" s="38">
        <v>0.105052433</v>
      </c>
      <c r="U55" s="38">
        <v>-0.39466786</v>
      </c>
      <c r="V55" s="38">
        <v>-0.164766055</v>
      </c>
      <c r="W55" s="34"/>
      <c r="X55" s="38">
        <v>-0.027668765</v>
      </c>
      <c r="Y55" s="38">
        <v>0.014153648</v>
      </c>
      <c r="Z55" s="38">
        <v>-0.050918476</v>
      </c>
      <c r="AA55" s="38">
        <v>-0.008520987</v>
      </c>
      <c r="AB55" s="38">
        <v>-0.068111567</v>
      </c>
      <c r="AC55" s="38">
        <v>-0.017010932</v>
      </c>
      <c r="AD55" s="38">
        <v>-0.012598027</v>
      </c>
      <c r="AE55" s="38">
        <v>0.013215219</v>
      </c>
      <c r="AF55" s="38">
        <v>-0.031431343</v>
      </c>
      <c r="AG55" s="38">
        <v>0.005347146</v>
      </c>
      <c r="AH55" s="34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4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6"/>
      <c r="BE55" s="23">
        <v>27210.0</v>
      </c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6"/>
      <c r="BQ55" s="36"/>
    </row>
    <row r="56">
      <c r="A56" s="23">
        <v>27241.0</v>
      </c>
      <c r="B56" s="27">
        <v>-0.157</v>
      </c>
      <c r="C56" s="27">
        <v>0.0248</v>
      </c>
      <c r="D56" s="27">
        <v>0.0075</v>
      </c>
      <c r="E56" s="27">
        <v>-0.0087</v>
      </c>
      <c r="F56" s="27">
        <v>-9.0E-4</v>
      </c>
      <c r="G56" s="27">
        <v>-0.0527</v>
      </c>
      <c r="H56" s="27">
        <v>0.0215</v>
      </c>
      <c r="I56" s="27">
        <v>-0.0231</v>
      </c>
      <c r="J56" s="27">
        <v>-0.0615</v>
      </c>
      <c r="K56" s="27">
        <v>-0.0794</v>
      </c>
      <c r="L56" s="34"/>
      <c r="M56" s="38">
        <v>-0.405056946</v>
      </c>
      <c r="N56" s="38">
        <v>-0.144468837</v>
      </c>
      <c r="O56" s="38">
        <v>-0.280480019</v>
      </c>
      <c r="P56" s="38">
        <v>-0.082792147</v>
      </c>
      <c r="Q56" s="38">
        <v>-0.128895999</v>
      </c>
      <c r="R56" s="38">
        <v>-0.19849837</v>
      </c>
      <c r="S56" s="38">
        <v>-0.221814297</v>
      </c>
      <c r="T56" s="38">
        <v>0.107606544</v>
      </c>
      <c r="U56" s="38">
        <v>-0.406621137</v>
      </c>
      <c r="V56" s="38">
        <v>-0.260279416</v>
      </c>
      <c r="W56" s="34"/>
      <c r="X56" s="38">
        <v>-0.104726475</v>
      </c>
      <c r="Y56" s="38">
        <v>0.068507566</v>
      </c>
      <c r="Z56" s="38">
        <v>0.050383359</v>
      </c>
      <c r="AA56" s="39">
        <v>2.41346E-5</v>
      </c>
      <c r="AB56" s="38">
        <v>0.018712043</v>
      </c>
      <c r="AC56" s="38">
        <v>-0.034114774</v>
      </c>
      <c r="AD56" s="38">
        <v>0.045167253</v>
      </c>
      <c r="AE56" s="38">
        <v>-0.029275087</v>
      </c>
      <c r="AF56" s="38">
        <v>0.003131831</v>
      </c>
      <c r="AG56" s="38">
        <v>-0.045849487</v>
      </c>
      <c r="AH56" s="34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4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6"/>
      <c r="BE56" s="23">
        <v>27241.0</v>
      </c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6"/>
      <c r="BQ56" s="36"/>
    </row>
    <row r="57">
      <c r="A57" s="23">
        <v>27272.0</v>
      </c>
      <c r="B57" s="27">
        <v>-0.0202</v>
      </c>
      <c r="C57" s="27">
        <v>-0.0907</v>
      </c>
      <c r="D57" s="27">
        <v>-0.0979</v>
      </c>
      <c r="E57" s="27">
        <v>0.0077</v>
      </c>
      <c r="F57" s="27">
        <v>-0.1192</v>
      </c>
      <c r="G57" s="27">
        <v>-0.0986</v>
      </c>
      <c r="H57" s="27">
        <v>-0.0991</v>
      </c>
      <c r="I57" s="27">
        <v>-0.0422</v>
      </c>
      <c r="J57" s="27">
        <v>-0.1235</v>
      </c>
      <c r="K57" s="27">
        <v>-0.0905</v>
      </c>
      <c r="L57" s="34"/>
      <c r="M57" s="38">
        <v>-0.34632902</v>
      </c>
      <c r="N57" s="38">
        <v>-0.22330509</v>
      </c>
      <c r="O57" s="38">
        <v>-0.325906167</v>
      </c>
      <c r="P57" s="38">
        <v>-0.084859269</v>
      </c>
      <c r="Q57" s="38">
        <v>-0.270392552</v>
      </c>
      <c r="R57" s="38">
        <v>-0.247418103</v>
      </c>
      <c r="S57" s="38">
        <v>-0.283761258</v>
      </c>
      <c r="T57" s="38">
        <v>0.013749193</v>
      </c>
      <c r="U57" s="38">
        <v>-0.457508551</v>
      </c>
      <c r="V57" s="38">
        <v>-0.304179772</v>
      </c>
      <c r="W57" s="34"/>
      <c r="X57" s="38">
        <v>0.035043434</v>
      </c>
      <c r="Y57" s="38">
        <v>-0.045482976</v>
      </c>
      <c r="Z57" s="38">
        <v>-0.056341949</v>
      </c>
      <c r="AA57" s="38">
        <v>0.017339729</v>
      </c>
      <c r="AB57" s="38">
        <v>-0.083188243</v>
      </c>
      <c r="AC57" s="38">
        <v>-0.074342755</v>
      </c>
      <c r="AD57" s="38">
        <v>-0.073206932</v>
      </c>
      <c r="AE57" s="38">
        <v>-0.033453164</v>
      </c>
      <c r="AF57" s="38">
        <v>-0.05479961</v>
      </c>
      <c r="AG57" s="38">
        <v>-0.03893011</v>
      </c>
      <c r="AH57" s="34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4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6"/>
      <c r="BE57" s="23">
        <v>27272.0</v>
      </c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6"/>
      <c r="BQ57" s="36"/>
    </row>
    <row r="58">
      <c r="A58" s="23">
        <v>27302.0</v>
      </c>
      <c r="B58" s="27">
        <v>-0.1969</v>
      </c>
      <c r="C58" s="27">
        <v>-0.1027</v>
      </c>
      <c r="D58" s="27">
        <v>-0.1687</v>
      </c>
      <c r="E58" s="27">
        <v>-0.0492</v>
      </c>
      <c r="F58" s="27">
        <v>-0.0718</v>
      </c>
      <c r="G58" s="27">
        <v>-0.0038</v>
      </c>
      <c r="H58" s="27">
        <v>-0.1061</v>
      </c>
      <c r="I58" s="27">
        <v>-0.1279</v>
      </c>
      <c r="J58" s="27">
        <v>-0.1234</v>
      </c>
      <c r="K58" s="27">
        <v>-0.1162</v>
      </c>
      <c r="L58" s="34"/>
      <c r="M58" s="38">
        <v>-0.43080182</v>
      </c>
      <c r="N58" s="38">
        <v>-0.325614359</v>
      </c>
      <c r="O58" s="38">
        <v>-0.445416669</v>
      </c>
      <c r="P58" s="38">
        <v>-0.116467416</v>
      </c>
      <c r="Q58" s="38">
        <v>-0.300690767</v>
      </c>
      <c r="R58" s="38">
        <v>-0.208511644</v>
      </c>
      <c r="S58" s="38">
        <v>-0.334238405</v>
      </c>
      <c r="T58" s="38">
        <v>-0.171211632</v>
      </c>
      <c r="U58" s="38">
        <v>-0.539695991</v>
      </c>
      <c r="V58" s="38">
        <v>-0.406337858</v>
      </c>
      <c r="W58" s="34"/>
      <c r="X58" s="38">
        <v>-0.133740087</v>
      </c>
      <c r="Y58" s="38">
        <v>-0.032022536</v>
      </c>
      <c r="Z58" s="38">
        <v>-0.106752883</v>
      </c>
      <c r="AA58" s="38">
        <v>-0.038480808</v>
      </c>
      <c r="AB58" s="38">
        <v>-0.024908153</v>
      </c>
      <c r="AC58" s="38">
        <v>0.019112577</v>
      </c>
      <c r="AD58" s="38">
        <v>-0.072111046</v>
      </c>
      <c r="AE58" s="38">
        <v>-0.088267957</v>
      </c>
      <c r="AF58" s="38">
        <v>-0.036125691</v>
      </c>
      <c r="AG58" s="38">
        <v>-0.042595466</v>
      </c>
      <c r="AH58" s="34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4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6"/>
      <c r="BE58" s="23">
        <v>27302.0</v>
      </c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6"/>
      <c r="BQ58" s="36"/>
    </row>
    <row r="59">
      <c r="A59" s="23">
        <v>27333.0</v>
      </c>
      <c r="B59" s="27">
        <v>0.2528</v>
      </c>
      <c r="C59" s="27">
        <v>0.1073</v>
      </c>
      <c r="D59" s="27">
        <v>0.0774</v>
      </c>
      <c r="E59" s="27">
        <v>0.0297</v>
      </c>
      <c r="F59" s="27">
        <v>0.024</v>
      </c>
      <c r="G59" s="27">
        <v>-0.077</v>
      </c>
      <c r="H59" s="27">
        <v>-0.0073</v>
      </c>
      <c r="I59" s="27">
        <v>-0.0169</v>
      </c>
      <c r="J59" s="27">
        <v>0.0371</v>
      </c>
      <c r="K59" s="27">
        <v>0.1764</v>
      </c>
      <c r="L59" s="34"/>
      <c r="M59" s="38">
        <v>-0.32733655</v>
      </c>
      <c r="N59" s="38">
        <v>-0.298557624</v>
      </c>
      <c r="O59" s="38">
        <v>-0.413884914</v>
      </c>
      <c r="P59" s="38">
        <v>-0.150718342</v>
      </c>
      <c r="Q59" s="38">
        <v>-0.32040904</v>
      </c>
      <c r="R59" s="38">
        <v>-0.269691811</v>
      </c>
      <c r="S59" s="38">
        <v>-0.331955616</v>
      </c>
      <c r="T59" s="38">
        <v>-0.185397724</v>
      </c>
      <c r="U59" s="38">
        <v>-0.535639668</v>
      </c>
      <c r="V59" s="38">
        <v>-0.304668376</v>
      </c>
      <c r="W59" s="34"/>
      <c r="X59" s="38">
        <v>0.309775518</v>
      </c>
      <c r="Y59" s="38">
        <v>0.180332744</v>
      </c>
      <c r="Z59" s="38">
        <v>0.151714294</v>
      </c>
      <c r="AA59" s="38">
        <v>0.044108431</v>
      </c>
      <c r="AB59" s="38">
        <v>0.076198222</v>
      </c>
      <c r="AC59" s="38">
        <v>-0.050795766</v>
      </c>
      <c r="AD59" s="38">
        <v>0.030298906</v>
      </c>
      <c r="AE59" s="38">
        <v>0.047654787</v>
      </c>
      <c r="AF59" s="38">
        <v>0.129277505</v>
      </c>
      <c r="AG59" s="38">
        <v>0.243513829</v>
      </c>
      <c r="AH59" s="34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4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6"/>
      <c r="BE59" s="23">
        <v>27333.0</v>
      </c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6"/>
      <c r="BQ59" s="36"/>
    </row>
    <row r="60">
      <c r="A60" s="23">
        <v>27363.0</v>
      </c>
      <c r="B60" s="27">
        <v>0.0411</v>
      </c>
      <c r="C60" s="27">
        <v>-0.0831</v>
      </c>
      <c r="D60" s="27">
        <v>0.0187</v>
      </c>
      <c r="E60" s="27">
        <v>0.0512</v>
      </c>
      <c r="F60" s="27">
        <v>0.0499</v>
      </c>
      <c r="G60" s="27">
        <v>0.1034</v>
      </c>
      <c r="H60" s="27">
        <v>0.0045</v>
      </c>
      <c r="I60" s="27">
        <v>0.0677</v>
      </c>
      <c r="J60" s="27">
        <v>-0.1512</v>
      </c>
      <c r="K60" s="27">
        <v>-0.0463</v>
      </c>
      <c r="L60" s="34"/>
      <c r="M60" s="38">
        <v>-0.233346213</v>
      </c>
      <c r="N60" s="38">
        <v>-0.290480824</v>
      </c>
      <c r="O60" s="38">
        <v>-0.325585298</v>
      </c>
      <c r="P60" s="38">
        <v>0.00414949</v>
      </c>
      <c r="Q60" s="38">
        <v>-0.223518366</v>
      </c>
      <c r="R60" s="38">
        <v>-0.110010194</v>
      </c>
      <c r="S60" s="38">
        <v>-0.243796058</v>
      </c>
      <c r="T60" s="38">
        <v>-0.016683337</v>
      </c>
      <c r="U60" s="38">
        <v>-0.553157036</v>
      </c>
      <c r="V60" s="38">
        <v>-0.258290354</v>
      </c>
      <c r="W60" s="34"/>
      <c r="X60" s="38">
        <v>0.065875727</v>
      </c>
      <c r="Y60" s="38">
        <v>-0.044071662</v>
      </c>
      <c r="Z60" s="38">
        <v>0.058639333</v>
      </c>
      <c r="AA60" s="38">
        <v>0.04924272</v>
      </c>
      <c r="AB60" s="38">
        <v>0.086073117</v>
      </c>
      <c r="AC60" s="38">
        <v>0.119382279</v>
      </c>
      <c r="AD60" s="38">
        <v>0.029785155</v>
      </c>
      <c r="AE60" s="38">
        <v>0.095362254</v>
      </c>
      <c r="AF60" s="38">
        <v>-0.070402535</v>
      </c>
      <c r="AG60" s="38">
        <v>-0.01231473</v>
      </c>
      <c r="AH60" s="34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4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6"/>
      <c r="BE60" s="23">
        <v>27363.0</v>
      </c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6"/>
      <c r="BQ60" s="36"/>
    </row>
    <row r="61">
      <c r="A61" s="23">
        <v>27394.0</v>
      </c>
      <c r="B61" s="27">
        <v>-0.0396</v>
      </c>
      <c r="C61" s="27">
        <v>0.0099</v>
      </c>
      <c r="D61" s="27">
        <v>0.02</v>
      </c>
      <c r="E61" s="27">
        <v>0.0117</v>
      </c>
      <c r="F61" s="27">
        <v>-0.1201</v>
      </c>
      <c r="G61" s="27">
        <v>-0.0391</v>
      </c>
      <c r="H61" s="27">
        <v>0.0083</v>
      </c>
      <c r="I61" s="27">
        <v>-0.0801</v>
      </c>
      <c r="J61" s="27">
        <v>0.0134</v>
      </c>
      <c r="K61" s="27">
        <v>-0.021</v>
      </c>
      <c r="L61" s="34"/>
      <c r="M61" s="38">
        <v>-0.253823831</v>
      </c>
      <c r="N61" s="38">
        <v>-0.278699663</v>
      </c>
      <c r="O61" s="38">
        <v>-0.305318886</v>
      </c>
      <c r="P61" s="38">
        <v>0.032117017</v>
      </c>
      <c r="Q61" s="38">
        <v>-0.301528597</v>
      </c>
      <c r="R61" s="38">
        <v>-0.095815367</v>
      </c>
      <c r="S61" s="38">
        <v>-0.268514259</v>
      </c>
      <c r="T61" s="38">
        <v>-0.106651693</v>
      </c>
      <c r="U61" s="38">
        <v>-0.526508671</v>
      </c>
      <c r="V61" s="38">
        <v>-0.286447786</v>
      </c>
      <c r="W61" s="34"/>
      <c r="X61" s="38">
        <v>-0.015238081</v>
      </c>
      <c r="Y61" s="38">
        <v>0.05388662</v>
      </c>
      <c r="Z61" s="38">
        <v>0.055108974</v>
      </c>
      <c r="AA61" s="38">
        <v>0.006527129</v>
      </c>
      <c r="AB61" s="38">
        <v>-0.079255291</v>
      </c>
      <c r="AC61" s="38">
        <v>-0.028775354</v>
      </c>
      <c r="AD61" s="38">
        <v>0.03316643</v>
      </c>
      <c r="AE61" s="38">
        <v>-0.048140723</v>
      </c>
      <c r="AF61" s="38">
        <v>0.098659428</v>
      </c>
      <c r="AG61" s="38">
        <v>0.017810738</v>
      </c>
      <c r="AH61" s="34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4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6"/>
      <c r="BE61" s="23">
        <v>27394.0</v>
      </c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6"/>
      <c r="BQ61" s="36"/>
    </row>
    <row r="62">
      <c r="A62" s="23">
        <v>27425.0</v>
      </c>
      <c r="B62" s="27">
        <v>0.2013</v>
      </c>
      <c r="C62" s="27">
        <v>0.1652</v>
      </c>
      <c r="D62" s="27">
        <v>0.2309</v>
      </c>
      <c r="E62" s="27">
        <v>0.0982</v>
      </c>
      <c r="F62" s="27">
        <v>0.0837</v>
      </c>
      <c r="G62" s="27">
        <v>0.0444</v>
      </c>
      <c r="H62" s="27">
        <v>0.2237</v>
      </c>
      <c r="I62" s="27">
        <v>0.0187</v>
      </c>
      <c r="J62" s="27">
        <v>0.5423</v>
      </c>
      <c r="K62" s="27">
        <v>0.1288</v>
      </c>
      <c r="L62" s="34"/>
      <c r="M62" s="38">
        <v>-0.209917384</v>
      </c>
      <c r="N62" s="38">
        <v>-0.176337598</v>
      </c>
      <c r="O62" s="38">
        <v>-0.197484159</v>
      </c>
      <c r="P62" s="38">
        <v>0.056000058</v>
      </c>
      <c r="Q62" s="38">
        <v>-0.30166727</v>
      </c>
      <c r="R62" s="38">
        <v>-0.108375047</v>
      </c>
      <c r="S62" s="38">
        <v>-0.116245139</v>
      </c>
      <c r="T62" s="38">
        <v>-0.160788079</v>
      </c>
      <c r="U62" s="38">
        <v>-0.25648817</v>
      </c>
      <c r="V62" s="38">
        <v>-0.180567299</v>
      </c>
      <c r="W62" s="34"/>
      <c r="X62" s="38">
        <v>0.227088518</v>
      </c>
      <c r="Y62" s="38">
        <v>0.192775852</v>
      </c>
      <c r="Z62" s="38">
        <v>0.252034981</v>
      </c>
      <c r="AA62" s="38">
        <v>0.093046179</v>
      </c>
      <c r="AB62" s="38">
        <v>0.136456365</v>
      </c>
      <c r="AC62" s="38">
        <v>0.058543803</v>
      </c>
      <c r="AD62" s="38">
        <v>0.235652901</v>
      </c>
      <c r="AE62" s="38">
        <v>0.065964944</v>
      </c>
      <c r="AF62" s="38">
        <v>0.585668459</v>
      </c>
      <c r="AG62" s="38">
        <v>0.152941413</v>
      </c>
      <c r="AH62" s="34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4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6"/>
      <c r="BE62" s="23">
        <v>27425.0</v>
      </c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6"/>
      <c r="BQ62" s="36"/>
    </row>
    <row r="63">
      <c r="A63" s="23">
        <v>27453.0</v>
      </c>
      <c r="B63" s="27">
        <v>-4.0E-4</v>
      </c>
      <c r="C63" s="27">
        <v>0.0263</v>
      </c>
      <c r="D63" s="27">
        <v>-0.0145</v>
      </c>
      <c r="E63" s="27">
        <v>0.1083</v>
      </c>
      <c r="F63" s="27">
        <v>0.0797</v>
      </c>
      <c r="G63" s="27">
        <v>0.0998</v>
      </c>
      <c r="H63" s="27">
        <v>0.0511</v>
      </c>
      <c r="I63" s="27">
        <v>0.038</v>
      </c>
      <c r="J63" s="27">
        <v>0.2396</v>
      </c>
      <c r="K63" s="27">
        <v>0.062</v>
      </c>
      <c r="L63" s="34"/>
      <c r="M63" s="38">
        <v>-0.274908318</v>
      </c>
      <c r="N63" s="38">
        <v>-0.175450949</v>
      </c>
      <c r="O63" s="38">
        <v>-0.189092037</v>
      </c>
      <c r="P63" s="38">
        <v>0.251258388</v>
      </c>
      <c r="Q63" s="38">
        <v>-0.263128048</v>
      </c>
      <c r="R63" s="38">
        <v>-0.024163647</v>
      </c>
      <c r="S63" s="38">
        <v>-0.025604167</v>
      </c>
      <c r="T63" s="38">
        <v>-0.155958048</v>
      </c>
      <c r="U63" s="38">
        <v>-0.122201553</v>
      </c>
      <c r="V63" s="38">
        <v>-0.128836232</v>
      </c>
      <c r="W63" s="34"/>
      <c r="X63" s="38">
        <v>0.021803266</v>
      </c>
      <c r="Y63" s="38">
        <v>0.041021972</v>
      </c>
      <c r="Z63" s="38">
        <v>-0.004226828</v>
      </c>
      <c r="AA63" s="38">
        <v>0.086055876</v>
      </c>
      <c r="AB63" s="38">
        <v>0.119122185</v>
      </c>
      <c r="AC63" s="38">
        <v>0.106718832</v>
      </c>
      <c r="AD63" s="38">
        <v>0.050677527</v>
      </c>
      <c r="AE63" s="38">
        <v>0.076547868</v>
      </c>
      <c r="AF63" s="38">
        <v>0.250413827</v>
      </c>
      <c r="AG63" s="38">
        <v>0.074650067</v>
      </c>
      <c r="AH63" s="34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4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6"/>
      <c r="BE63" s="23">
        <v>27453.0</v>
      </c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6"/>
      <c r="BQ63" s="36"/>
    </row>
    <row r="64">
      <c r="A64" s="23">
        <v>27484.0</v>
      </c>
      <c r="B64" s="27">
        <v>-0.0187</v>
      </c>
      <c r="C64" s="27">
        <v>-0.0236</v>
      </c>
      <c r="D64" s="27">
        <v>0.0886</v>
      </c>
      <c r="E64" s="27">
        <v>0.0123</v>
      </c>
      <c r="F64" s="27">
        <v>-0.0197</v>
      </c>
      <c r="G64" s="27">
        <v>0.0467</v>
      </c>
      <c r="H64" s="27">
        <v>0.0083</v>
      </c>
      <c r="I64" s="27">
        <v>-0.0415</v>
      </c>
      <c r="J64" s="27">
        <v>-0.0765</v>
      </c>
      <c r="K64" s="27">
        <v>0.0237</v>
      </c>
      <c r="L64" s="34"/>
      <c r="M64" s="38">
        <v>-0.243878894</v>
      </c>
      <c r="N64" s="38">
        <v>-0.173282839</v>
      </c>
      <c r="O64" s="38">
        <v>-0.047874682</v>
      </c>
      <c r="P64" s="38">
        <v>0.270985681</v>
      </c>
      <c r="Q64" s="38">
        <v>-0.315586439</v>
      </c>
      <c r="R64" s="38">
        <v>0.050914052</v>
      </c>
      <c r="S64" s="38">
        <v>0.009755371</v>
      </c>
      <c r="T64" s="38">
        <v>-0.177005521</v>
      </c>
      <c r="U64" s="38">
        <v>0.004841814</v>
      </c>
      <c r="V64" s="38">
        <v>-0.085901796</v>
      </c>
      <c r="W64" s="34"/>
      <c r="X64" s="38">
        <v>0.001121484</v>
      </c>
      <c r="Y64" s="38">
        <v>-0.011543613</v>
      </c>
      <c r="Z64" s="38">
        <v>0.091174862</v>
      </c>
      <c r="AA64" s="38">
        <v>-0.018122744</v>
      </c>
      <c r="AB64" s="38">
        <v>0.014307598</v>
      </c>
      <c r="AC64" s="38">
        <v>0.046032928</v>
      </c>
      <c r="AD64" s="38">
        <v>0.005071252</v>
      </c>
      <c r="AE64" s="38">
        <v>-0.009251739</v>
      </c>
      <c r="AF64" s="38">
        <v>-0.082926987</v>
      </c>
      <c r="AG64" s="38">
        <v>0.030703129</v>
      </c>
      <c r="AH64" s="34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6"/>
      <c r="BE64" s="23">
        <v>27484.0</v>
      </c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6"/>
      <c r="BQ64" s="36"/>
    </row>
    <row r="65">
      <c r="A65" s="23">
        <v>27514.0</v>
      </c>
      <c r="B65" s="27">
        <v>-0.001</v>
      </c>
      <c r="C65" s="27">
        <v>0.0313</v>
      </c>
      <c r="D65" s="27">
        <v>0.072</v>
      </c>
      <c r="E65" s="27">
        <v>0.0339</v>
      </c>
      <c r="F65" s="27">
        <v>-0.0049</v>
      </c>
      <c r="G65" s="27">
        <v>0.0019</v>
      </c>
      <c r="H65" s="27">
        <v>0.0399</v>
      </c>
      <c r="I65" s="27">
        <v>0.048</v>
      </c>
      <c r="J65" s="27">
        <v>0.1827</v>
      </c>
      <c r="K65" s="27">
        <v>0.0444</v>
      </c>
      <c r="L65" s="34"/>
      <c r="M65" s="38">
        <v>-0.214211764</v>
      </c>
      <c r="N65" s="38">
        <v>-0.072654065</v>
      </c>
      <c r="O65" s="38">
        <v>0.04676323</v>
      </c>
      <c r="P65" s="38">
        <v>0.253751758</v>
      </c>
      <c r="Q65" s="38">
        <v>-0.288554687</v>
      </c>
      <c r="R65" s="38">
        <v>0.022517462</v>
      </c>
      <c r="S65" s="38">
        <v>0.035749093</v>
      </c>
      <c r="T65" s="38">
        <v>-0.180934525</v>
      </c>
      <c r="U65" s="38">
        <v>0.113169773</v>
      </c>
      <c r="V65" s="38">
        <v>-0.00719494</v>
      </c>
      <c r="W65" s="34"/>
      <c r="X65" s="38">
        <v>0.016872359</v>
      </c>
      <c r="Y65" s="38">
        <v>0.037273444</v>
      </c>
      <c r="Z65" s="38">
        <v>0.068094558</v>
      </c>
      <c r="AA65" s="38">
        <v>0.009034304</v>
      </c>
      <c r="AB65" s="38">
        <v>0.027103131</v>
      </c>
      <c r="AC65" s="38">
        <v>0.002272958</v>
      </c>
      <c r="AD65" s="38">
        <v>0.034255335</v>
      </c>
      <c r="AE65" s="38">
        <v>0.081897158</v>
      </c>
      <c r="AF65" s="38">
        <v>0.166886426</v>
      </c>
      <c r="AG65" s="38">
        <v>0.044679283</v>
      </c>
      <c r="AH65" s="34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6"/>
      <c r="BE65" s="23">
        <v>27514.0</v>
      </c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6"/>
      <c r="BQ65" s="36"/>
    </row>
    <row r="66">
      <c r="A66" s="23">
        <v>27545.0</v>
      </c>
      <c r="B66" s="27">
        <v>0.1007</v>
      </c>
      <c r="C66" s="27">
        <v>0.028</v>
      </c>
      <c r="D66" s="27">
        <v>-0.0468</v>
      </c>
      <c r="E66" s="27">
        <v>-0.0716</v>
      </c>
      <c r="F66" s="27">
        <v>-0.0336</v>
      </c>
      <c r="G66" s="27">
        <v>-0.0048</v>
      </c>
      <c r="H66" s="27">
        <v>-0.0481</v>
      </c>
      <c r="I66" s="27">
        <v>-0.0559</v>
      </c>
      <c r="J66" s="27">
        <v>0.0526</v>
      </c>
      <c r="K66" s="27">
        <v>0.045</v>
      </c>
      <c r="L66" s="34"/>
      <c r="M66" s="38">
        <v>0.010981481</v>
      </c>
      <c r="N66" s="38">
        <v>0.034294345</v>
      </c>
      <c r="O66" s="38">
        <v>0.039246521</v>
      </c>
      <c r="P66" s="38">
        <v>0.20380117</v>
      </c>
      <c r="Q66" s="38">
        <v>-0.233241351</v>
      </c>
      <c r="R66" s="38">
        <v>-0.027825899</v>
      </c>
      <c r="S66" s="38">
        <v>0.022236663</v>
      </c>
      <c r="T66" s="38">
        <v>-0.195598938</v>
      </c>
      <c r="U66" s="38">
        <v>0.285590901</v>
      </c>
      <c r="V66" s="38">
        <v>0.070586998</v>
      </c>
      <c r="W66" s="34"/>
      <c r="X66" s="38">
        <v>0.098586257</v>
      </c>
      <c r="Y66" s="38">
        <v>0.025744646</v>
      </c>
      <c r="Z66" s="38">
        <v>-0.051598381</v>
      </c>
      <c r="AA66" s="38">
        <v>-0.094716434</v>
      </c>
      <c r="AB66" s="38">
        <v>-0.006050392</v>
      </c>
      <c r="AC66" s="38">
        <v>-8.21121E-4</v>
      </c>
      <c r="AD66" s="38">
        <v>-0.053434461</v>
      </c>
      <c r="AE66" s="38">
        <v>-0.029781001</v>
      </c>
      <c r="AF66" s="38">
        <v>0.007497454</v>
      </c>
      <c r="AG66" s="38">
        <v>0.037402567</v>
      </c>
      <c r="AH66" s="34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6"/>
      <c r="BE66" s="23">
        <v>27545.0</v>
      </c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6"/>
      <c r="BQ66" s="36"/>
    </row>
    <row r="67">
      <c r="A67" s="23">
        <v>27575.0</v>
      </c>
      <c r="B67" s="27">
        <v>-0.0145</v>
      </c>
      <c r="C67" s="27">
        <v>0.0291</v>
      </c>
      <c r="D67" s="27">
        <v>-0.0616</v>
      </c>
      <c r="E67" s="27">
        <v>0.0079</v>
      </c>
      <c r="F67" s="27">
        <v>-0.11</v>
      </c>
      <c r="G67" s="27">
        <v>0.0324</v>
      </c>
      <c r="H67" s="27">
        <v>0.0434</v>
      </c>
      <c r="I67" s="27">
        <v>-0.0399</v>
      </c>
      <c r="J67" s="27">
        <v>-0.1075</v>
      </c>
      <c r="K67" s="27">
        <v>0.0474</v>
      </c>
      <c r="L67" s="34"/>
      <c r="M67" s="38">
        <v>0.061031338</v>
      </c>
      <c r="N67" s="38">
        <v>0.092092293</v>
      </c>
      <c r="O67" s="38">
        <v>0.071038498</v>
      </c>
      <c r="P67" s="38">
        <v>0.23981791</v>
      </c>
      <c r="Q67" s="38">
        <v>-0.241494836</v>
      </c>
      <c r="R67" s="38">
        <v>0.030332298</v>
      </c>
      <c r="S67" s="38">
        <v>0.107894195</v>
      </c>
      <c r="T67" s="38">
        <v>-0.241344006</v>
      </c>
      <c r="U67" s="38">
        <v>0.262008351</v>
      </c>
      <c r="V67" s="38">
        <v>0.140491688</v>
      </c>
      <c r="W67" s="34"/>
      <c r="X67" s="38">
        <v>-0.022978801</v>
      </c>
      <c r="Y67" s="38">
        <v>0.023459101</v>
      </c>
      <c r="Z67" s="38">
        <v>-0.06510225</v>
      </c>
      <c r="AA67" s="38">
        <v>-0.010692446</v>
      </c>
      <c r="AB67" s="38">
        <v>-0.079913646</v>
      </c>
      <c r="AC67" s="38">
        <v>0.034333129</v>
      </c>
      <c r="AD67" s="38">
        <v>0.037153852</v>
      </c>
      <c r="AE67" s="38">
        <v>-0.006544322</v>
      </c>
      <c r="AF67" s="38">
        <v>-0.157418887</v>
      </c>
      <c r="AG67" s="38">
        <v>0.03090243</v>
      </c>
      <c r="AH67" s="34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6"/>
      <c r="BE67" s="23">
        <v>27575.0</v>
      </c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6"/>
      <c r="BQ67" s="36"/>
    </row>
    <row r="68">
      <c r="A68" s="23">
        <v>27606.0</v>
      </c>
      <c r="B68" s="27">
        <v>-0.0148</v>
      </c>
      <c r="C68" s="27">
        <v>-0.0063</v>
      </c>
      <c r="D68" s="27">
        <v>0.0883</v>
      </c>
      <c r="E68" s="27">
        <v>0.0867</v>
      </c>
      <c r="F68" s="27">
        <v>-0.0735</v>
      </c>
      <c r="G68" s="27">
        <v>-0.0498</v>
      </c>
      <c r="H68" s="27">
        <v>0.022</v>
      </c>
      <c r="I68" s="27">
        <v>-0.0103</v>
      </c>
      <c r="J68" s="27">
        <v>-0.031</v>
      </c>
      <c r="K68" s="27">
        <v>-0.0676</v>
      </c>
      <c r="L68" s="34"/>
      <c r="M68" s="38">
        <v>0.240026612</v>
      </c>
      <c r="N68" s="38">
        <v>0.059009713</v>
      </c>
      <c r="O68" s="38">
        <v>0.156949178</v>
      </c>
      <c r="P68" s="38">
        <v>0.359105091</v>
      </c>
      <c r="Q68" s="38">
        <v>-0.296559235</v>
      </c>
      <c r="R68" s="38">
        <v>0.033397492</v>
      </c>
      <c r="S68" s="38">
        <v>0.108433966</v>
      </c>
      <c r="T68" s="38">
        <v>-0.231411378</v>
      </c>
      <c r="U68" s="38">
        <v>0.302962617</v>
      </c>
      <c r="V68" s="38">
        <v>0.155083478</v>
      </c>
      <c r="W68" s="34"/>
      <c r="X68" s="38">
        <v>-0.036294532</v>
      </c>
      <c r="Y68" s="38">
        <v>-0.010718758</v>
      </c>
      <c r="Z68" s="38">
        <v>0.079953921</v>
      </c>
      <c r="AA68" s="38">
        <v>0.057660208</v>
      </c>
      <c r="AB68" s="38">
        <v>-0.031478624</v>
      </c>
      <c r="AC68" s="38">
        <v>-0.049001523</v>
      </c>
      <c r="AD68" s="38">
        <v>0.012938606</v>
      </c>
      <c r="AE68" s="38">
        <v>0.023224444</v>
      </c>
      <c r="AF68" s="38">
        <v>-0.074454279</v>
      </c>
      <c r="AG68" s="38">
        <v>-0.08993334</v>
      </c>
      <c r="AH68" s="34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4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6"/>
      <c r="BE68" s="23">
        <v>27606.0</v>
      </c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6"/>
      <c r="BQ68" s="36"/>
    </row>
    <row r="69">
      <c r="A69" s="23">
        <v>27637.0</v>
      </c>
      <c r="B69" s="27">
        <v>-0.0041</v>
      </c>
      <c r="C69" s="27">
        <v>-0.0067</v>
      </c>
      <c r="D69" s="27">
        <v>-2.0E-4</v>
      </c>
      <c r="E69" s="27">
        <v>-0.0462</v>
      </c>
      <c r="F69" s="27">
        <v>0.0011</v>
      </c>
      <c r="G69" s="27">
        <v>-0.0454</v>
      </c>
      <c r="H69" s="27">
        <v>-0.0034</v>
      </c>
      <c r="I69" s="27">
        <v>0.0186</v>
      </c>
      <c r="J69" s="27">
        <v>0.1517</v>
      </c>
      <c r="K69" s="27">
        <v>-0.0225</v>
      </c>
      <c r="L69" s="34"/>
      <c r="M69" s="38">
        <v>0.260338003</v>
      </c>
      <c r="N69" s="38">
        <v>0.156838498</v>
      </c>
      <c r="O69" s="38">
        <v>0.282260995</v>
      </c>
      <c r="P69" s="38">
        <v>0.286359551</v>
      </c>
      <c r="Q69" s="38">
        <v>-0.200521838</v>
      </c>
      <c r="R69" s="38">
        <v>0.094386197</v>
      </c>
      <c r="S69" s="38">
        <v>0.226229092</v>
      </c>
      <c r="T69" s="38">
        <v>-0.182655681</v>
      </c>
      <c r="U69" s="38">
        <v>0.712073137</v>
      </c>
      <c r="V69" s="38">
        <v>0.241450315</v>
      </c>
      <c r="W69" s="34"/>
      <c r="X69" s="38">
        <v>-0.028166962</v>
      </c>
      <c r="Y69" s="38">
        <v>-0.017120404</v>
      </c>
      <c r="Z69" s="38">
        <v>-0.017370873</v>
      </c>
      <c r="AA69" s="38">
        <v>-0.072746765</v>
      </c>
      <c r="AB69" s="38">
        <v>0.032758563</v>
      </c>
      <c r="AC69" s="38">
        <v>-0.044863479</v>
      </c>
      <c r="AD69" s="38">
        <v>-0.019337801</v>
      </c>
      <c r="AE69" s="38">
        <v>0.044920838</v>
      </c>
      <c r="AF69" s="38">
        <v>0.085051892</v>
      </c>
      <c r="AG69" s="38">
        <v>-0.045799119</v>
      </c>
      <c r="AH69" s="34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4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6"/>
      <c r="BE69" s="23">
        <v>27637.0</v>
      </c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6"/>
      <c r="BQ69" s="36"/>
    </row>
    <row r="70">
      <c r="A70" s="23">
        <v>27667.0</v>
      </c>
      <c r="B70" s="27">
        <v>0.0856</v>
      </c>
      <c r="C70" s="27">
        <v>-0.0562</v>
      </c>
      <c r="D70" s="27">
        <v>-0.0442</v>
      </c>
      <c r="E70" s="27">
        <v>-0.0148</v>
      </c>
      <c r="F70" s="27">
        <v>-0.0276</v>
      </c>
      <c r="G70" s="27">
        <v>-0.0472</v>
      </c>
      <c r="H70" s="27">
        <v>-0.0497</v>
      </c>
      <c r="I70" s="27">
        <v>-0.0475</v>
      </c>
      <c r="J70" s="27">
        <v>0.0195</v>
      </c>
      <c r="K70" s="27">
        <v>-0.0356</v>
      </c>
      <c r="L70" s="34"/>
      <c r="M70" s="38">
        <v>0.703722768</v>
      </c>
      <c r="N70" s="38">
        <v>0.216785729</v>
      </c>
      <c r="O70" s="38">
        <v>0.474286547</v>
      </c>
      <c r="P70" s="38">
        <v>0.332842501</v>
      </c>
      <c r="Q70" s="38">
        <v>-0.162429538</v>
      </c>
      <c r="R70" s="38">
        <v>0.046752035</v>
      </c>
      <c r="S70" s="38">
        <v>0.303607558</v>
      </c>
      <c r="T70" s="38">
        <v>-0.107230274</v>
      </c>
      <c r="U70" s="38">
        <v>0.991022531</v>
      </c>
      <c r="V70" s="38">
        <v>0.354650478</v>
      </c>
      <c r="W70" s="34"/>
      <c r="X70" s="38">
        <v>0.029189949</v>
      </c>
      <c r="Y70" s="38">
        <v>-0.065883045</v>
      </c>
      <c r="Z70" s="38">
        <v>-0.069581744</v>
      </c>
      <c r="AA70" s="38">
        <v>-0.040615224</v>
      </c>
      <c r="AB70" s="38">
        <v>-0.001873334</v>
      </c>
      <c r="AC70" s="38">
        <v>-0.043011066</v>
      </c>
      <c r="AD70" s="38">
        <v>-0.069130866</v>
      </c>
      <c r="AE70" s="38">
        <v>-0.031103323</v>
      </c>
      <c r="AF70" s="38">
        <v>-0.104514488</v>
      </c>
      <c r="AG70" s="38">
        <v>-0.057948501</v>
      </c>
      <c r="AH70" s="34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6"/>
      <c r="BE70" s="23">
        <v>27667.0</v>
      </c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6"/>
      <c r="BQ70" s="36"/>
    </row>
    <row r="71">
      <c r="A71" s="23">
        <v>27698.0</v>
      </c>
      <c r="B71" s="27">
        <v>0.0188</v>
      </c>
      <c r="C71" s="27">
        <v>-0.0461</v>
      </c>
      <c r="D71" s="27">
        <v>0.0296</v>
      </c>
      <c r="E71" s="27">
        <v>0.0816</v>
      </c>
      <c r="F71" s="27">
        <v>0.0203</v>
      </c>
      <c r="G71" s="27">
        <v>0.1046</v>
      </c>
      <c r="H71" s="27">
        <v>0.0468</v>
      </c>
      <c r="I71" s="27">
        <v>0.0361</v>
      </c>
      <c r="J71" s="27">
        <v>0.0411</v>
      </c>
      <c r="K71" s="27">
        <v>0.0681</v>
      </c>
      <c r="L71" s="34"/>
      <c r="M71" s="38">
        <v>0.385526185</v>
      </c>
      <c r="N71" s="38">
        <v>0.048161159</v>
      </c>
      <c r="O71" s="38">
        <v>0.408930399</v>
      </c>
      <c r="P71" s="38">
        <v>0.400029584</v>
      </c>
      <c r="Q71" s="38">
        <v>-0.165473672</v>
      </c>
      <c r="R71" s="38">
        <v>0.252776929</v>
      </c>
      <c r="S71" s="38">
        <v>0.374710345</v>
      </c>
      <c r="T71" s="38">
        <v>-0.05915707</v>
      </c>
      <c r="U71" s="38">
        <v>0.998748328</v>
      </c>
      <c r="V71" s="38">
        <v>0.229893252</v>
      </c>
      <c r="W71" s="34"/>
      <c r="X71" s="38">
        <v>-0.024156936</v>
      </c>
      <c r="Y71" s="38">
        <v>-0.04597663</v>
      </c>
      <c r="Z71" s="38">
        <v>0.015804026</v>
      </c>
      <c r="AA71" s="38">
        <v>0.051957029</v>
      </c>
      <c r="AB71" s="38">
        <v>0.046131393</v>
      </c>
      <c r="AC71" s="38">
        <v>0.099435895</v>
      </c>
      <c r="AD71" s="38">
        <v>0.025543366</v>
      </c>
      <c r="AE71" s="38">
        <v>0.049454905</v>
      </c>
      <c r="AF71" s="38">
        <v>-0.058079131</v>
      </c>
      <c r="AG71" s="38">
        <v>0.061446836</v>
      </c>
      <c r="AH71" s="34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6"/>
      <c r="BE71" s="23">
        <v>27698.0</v>
      </c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6"/>
      <c r="BQ71" s="36"/>
    </row>
    <row r="72">
      <c r="A72" s="23">
        <v>27728.0</v>
      </c>
      <c r="B72" s="27">
        <v>0.0764</v>
      </c>
      <c r="C72" s="27">
        <v>0.0679</v>
      </c>
      <c r="D72" s="27">
        <v>0.0692</v>
      </c>
      <c r="E72" s="27">
        <v>0.0547</v>
      </c>
      <c r="F72" s="27">
        <v>0.0532</v>
      </c>
      <c r="G72" s="27">
        <v>0.0149</v>
      </c>
      <c r="H72" s="27">
        <v>0.1031</v>
      </c>
      <c r="I72" s="27">
        <v>0.1325</v>
      </c>
      <c r="J72" s="27">
        <v>0.01</v>
      </c>
      <c r="K72" s="27">
        <v>0.0296</v>
      </c>
      <c r="L72" s="34"/>
      <c r="M72" s="38">
        <v>0.432586072</v>
      </c>
      <c r="N72" s="38">
        <v>0.220875763</v>
      </c>
      <c r="O72" s="38">
        <v>0.478651901</v>
      </c>
      <c r="P72" s="38">
        <v>0.404648155</v>
      </c>
      <c r="Q72" s="38">
        <v>-0.16288217</v>
      </c>
      <c r="R72" s="38">
        <v>0.152319981</v>
      </c>
      <c r="S72" s="38">
        <v>0.509656714</v>
      </c>
      <c r="T72" s="38">
        <v>-0.001982809</v>
      </c>
      <c r="U72" s="38">
        <v>1.378406972</v>
      </c>
      <c r="V72" s="38">
        <v>0.327789993</v>
      </c>
      <c r="W72" s="34"/>
      <c r="X72" s="38">
        <v>0.035122022</v>
      </c>
      <c r="Y72" s="38">
        <v>0.059337222</v>
      </c>
      <c r="Z72" s="38">
        <v>0.04698786</v>
      </c>
      <c r="AA72" s="38">
        <v>0.013999487</v>
      </c>
      <c r="AB72" s="38">
        <v>0.077397657</v>
      </c>
      <c r="AC72" s="38">
        <v>0.01195753</v>
      </c>
      <c r="AD72" s="38">
        <v>0.068465692</v>
      </c>
      <c r="AE72" s="38">
        <v>0.139226782</v>
      </c>
      <c r="AF72" s="38">
        <v>-0.101999759</v>
      </c>
      <c r="AG72" s="38">
        <v>0.011934217</v>
      </c>
      <c r="AH72" s="34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6"/>
      <c r="BE72" s="23">
        <v>27728.0</v>
      </c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6"/>
      <c r="BQ72" s="36"/>
    </row>
    <row r="73">
      <c r="A73" s="23">
        <v>27759.0</v>
      </c>
      <c r="B73" s="27">
        <v>0.035</v>
      </c>
      <c r="C73" s="27">
        <v>-0.0284</v>
      </c>
      <c r="D73" s="27">
        <v>-0.0074</v>
      </c>
      <c r="E73" s="27">
        <v>0.0098</v>
      </c>
      <c r="F73" s="27">
        <v>-9.0E-4</v>
      </c>
      <c r="G73" s="27">
        <v>0.0159</v>
      </c>
      <c r="H73" s="27">
        <v>0.0601</v>
      </c>
      <c r="I73" s="27">
        <v>-0.0227</v>
      </c>
      <c r="J73" s="27">
        <v>0.0429</v>
      </c>
      <c r="K73" s="27">
        <v>-0.0105</v>
      </c>
      <c r="L73" s="34"/>
      <c r="M73" s="38">
        <v>0.543881074</v>
      </c>
      <c r="N73" s="38">
        <v>0.174560717</v>
      </c>
      <c r="O73" s="38">
        <v>0.438869142</v>
      </c>
      <c r="P73" s="38">
        <v>0.402042277</v>
      </c>
      <c r="Q73" s="38">
        <v>-0.049496887</v>
      </c>
      <c r="R73" s="38">
        <v>0.218243996</v>
      </c>
      <c r="S73" s="38">
        <v>0.587263198</v>
      </c>
      <c r="T73" s="38">
        <v>0.060299011</v>
      </c>
      <c r="U73" s="38">
        <v>1.447560797</v>
      </c>
      <c r="V73" s="38">
        <v>0.341929272</v>
      </c>
      <c r="W73" s="34"/>
      <c r="X73" s="38">
        <v>-0.023045852</v>
      </c>
      <c r="Y73" s="38">
        <v>-0.034616754</v>
      </c>
      <c r="Z73" s="38">
        <v>-0.039508206</v>
      </c>
      <c r="AA73" s="38">
        <v>-0.033551083</v>
      </c>
      <c r="AB73" s="38">
        <v>0.009105534</v>
      </c>
      <c r="AC73" s="38">
        <v>0.014918127</v>
      </c>
      <c r="AD73" s="38">
        <v>0.004858157</v>
      </c>
      <c r="AE73" s="38">
        <v>-0.02617453</v>
      </c>
      <c r="AF73" s="38">
        <v>-0.037807157</v>
      </c>
      <c r="AG73" s="38">
        <v>-0.027672873</v>
      </c>
      <c r="AH73" s="34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4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6"/>
      <c r="BE73" s="23">
        <v>27759.0</v>
      </c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6"/>
      <c r="BQ73" s="36"/>
    </row>
    <row r="74">
      <c r="A74" s="23">
        <v>27790.0</v>
      </c>
      <c r="B74" s="27">
        <v>0.0147</v>
      </c>
      <c r="C74" s="27">
        <v>0.0912</v>
      </c>
      <c r="D74" s="27">
        <v>0.018</v>
      </c>
      <c r="E74" s="27">
        <v>0.0124</v>
      </c>
      <c r="F74" s="27">
        <v>0.069</v>
      </c>
      <c r="G74" s="27">
        <v>0.0581</v>
      </c>
      <c r="H74" s="27">
        <v>0.074</v>
      </c>
      <c r="I74" s="27">
        <v>-0.0641</v>
      </c>
      <c r="J74" s="27">
        <v>0.0936</v>
      </c>
      <c r="K74" s="27">
        <v>0.1161</v>
      </c>
      <c r="L74" s="34"/>
      <c r="M74" s="38">
        <v>0.304093136</v>
      </c>
      <c r="N74" s="38">
        <v>0.099983937</v>
      </c>
      <c r="O74" s="38">
        <v>0.190081527</v>
      </c>
      <c r="P74" s="38">
        <v>0.292458382</v>
      </c>
      <c r="Q74" s="38">
        <v>-0.062412985</v>
      </c>
      <c r="R74" s="38">
        <v>0.234152341</v>
      </c>
      <c r="S74" s="38">
        <v>0.393108919</v>
      </c>
      <c r="T74" s="38">
        <v>-0.025880417</v>
      </c>
      <c r="U74" s="38">
        <v>0.73557378</v>
      </c>
      <c r="V74" s="38">
        <v>0.32675899</v>
      </c>
      <c r="W74" s="34"/>
      <c r="X74" s="38">
        <v>-0.019752262</v>
      </c>
      <c r="Y74" s="38">
        <v>0.091964051</v>
      </c>
      <c r="Z74" s="38">
        <v>0.004147583</v>
      </c>
      <c r="AA74" s="38">
        <v>-0.018425641</v>
      </c>
      <c r="AB74" s="38">
        <v>0.079121135</v>
      </c>
      <c r="AC74" s="38">
        <v>0.060413355</v>
      </c>
      <c r="AD74" s="38">
        <v>0.034785638</v>
      </c>
      <c r="AE74" s="38">
        <v>-0.059785584</v>
      </c>
      <c r="AF74" s="38">
        <v>0.055725717</v>
      </c>
      <c r="AG74" s="38">
        <v>0.104536878</v>
      </c>
      <c r="AH74" s="34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4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6"/>
      <c r="BE74" s="23">
        <v>27790.0</v>
      </c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6"/>
      <c r="BQ74" s="36"/>
    </row>
    <row r="75">
      <c r="A75" s="23">
        <v>27819.0</v>
      </c>
      <c r="B75" s="27">
        <v>0.0153</v>
      </c>
      <c r="C75" s="27">
        <v>0.0383</v>
      </c>
      <c r="D75" s="27">
        <v>0.0485</v>
      </c>
      <c r="E75" s="27">
        <v>0.004</v>
      </c>
      <c r="F75" s="27">
        <v>0.0195</v>
      </c>
      <c r="G75" s="27">
        <v>0.0018</v>
      </c>
      <c r="H75" s="27">
        <v>-0.0119</v>
      </c>
      <c r="I75" s="27">
        <v>-0.0534</v>
      </c>
      <c r="J75" s="27">
        <v>-0.0307</v>
      </c>
      <c r="K75" s="27">
        <v>-0.0109</v>
      </c>
      <c r="L75" s="34"/>
      <c r="M75" s="38">
        <v>0.32468241</v>
      </c>
      <c r="N75" s="38">
        <v>0.112889896</v>
      </c>
      <c r="O75" s="38">
        <v>0.266097701</v>
      </c>
      <c r="P75" s="38">
        <v>0.170788591</v>
      </c>
      <c r="Q75" s="38">
        <v>-0.114632962</v>
      </c>
      <c r="R75" s="38">
        <v>0.124214208</v>
      </c>
      <c r="S75" s="38">
        <v>0.309649828</v>
      </c>
      <c r="T75" s="38">
        <v>-0.111696517</v>
      </c>
      <c r="U75" s="38">
        <v>0.357108145</v>
      </c>
      <c r="V75" s="38">
        <v>0.235684747</v>
      </c>
      <c r="W75" s="34"/>
      <c r="X75" s="38">
        <v>-0.018936016</v>
      </c>
      <c r="Y75" s="38">
        <v>0.034883932</v>
      </c>
      <c r="Z75" s="38">
        <v>0.031430971</v>
      </c>
      <c r="AA75" s="38">
        <v>-0.013114672</v>
      </c>
      <c r="AB75" s="38">
        <v>0.032370093</v>
      </c>
      <c r="AC75" s="38">
        <v>0.00400155</v>
      </c>
      <c r="AD75" s="38">
        <v>-0.045502245</v>
      </c>
      <c r="AE75" s="38">
        <v>-0.039526944</v>
      </c>
      <c r="AF75" s="38">
        <v>-0.055557099</v>
      </c>
      <c r="AG75" s="38">
        <v>-0.030531134</v>
      </c>
      <c r="AH75" s="34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4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6"/>
      <c r="BE75" s="23">
        <v>27819.0</v>
      </c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6"/>
      <c r="BQ75" s="36"/>
    </row>
    <row r="76">
      <c r="A76" s="23">
        <v>27850.0</v>
      </c>
      <c r="B76" s="27">
        <v>-0.0147</v>
      </c>
      <c r="C76" s="27">
        <v>-0.0135</v>
      </c>
      <c r="D76" s="27">
        <v>-0.0334</v>
      </c>
      <c r="E76" s="27">
        <v>0.0279</v>
      </c>
      <c r="F76" s="27">
        <v>-0.1043</v>
      </c>
      <c r="G76" s="27">
        <v>-0.0073</v>
      </c>
      <c r="H76" s="27">
        <v>0.0513</v>
      </c>
      <c r="I76" s="27">
        <v>-0.0395</v>
      </c>
      <c r="J76" s="27">
        <v>-0.0049</v>
      </c>
      <c r="K76" s="27">
        <v>0.0344</v>
      </c>
      <c r="L76" s="34"/>
      <c r="M76" s="38">
        <v>0.330106229</v>
      </c>
      <c r="N76" s="38">
        <v>0.124336167</v>
      </c>
      <c r="O76" s="38">
        <v>0.124276875</v>
      </c>
      <c r="P76" s="38">
        <v>0.188798435</v>
      </c>
      <c r="Q76" s="38">
        <v>-0.191034417</v>
      </c>
      <c r="R76" s="38">
        <v>0.066288114</v>
      </c>
      <c r="S76" s="38">
        <v>0.365504883</v>
      </c>
      <c r="T76" s="38">
        <v>-0.109884965</v>
      </c>
      <c r="U76" s="38">
        <v>0.462401392</v>
      </c>
      <c r="V76" s="38">
        <v>0.248592918</v>
      </c>
      <c r="W76" s="34"/>
      <c r="X76" s="38">
        <v>-0.05161627</v>
      </c>
      <c r="Y76" s="38">
        <v>-0.020987534</v>
      </c>
      <c r="Z76" s="38">
        <v>-0.042920772</v>
      </c>
      <c r="AA76" s="38">
        <v>0.00894395</v>
      </c>
      <c r="AB76" s="38">
        <v>-0.083645632</v>
      </c>
      <c r="AC76" s="38">
        <v>-0.006335709</v>
      </c>
      <c r="AD76" s="38">
        <v>0.013151242</v>
      </c>
      <c r="AE76" s="38">
        <v>-0.02402888</v>
      </c>
      <c r="AF76" s="38">
        <v>-0.033518791</v>
      </c>
      <c r="AG76" s="38">
        <v>0.014220015</v>
      </c>
      <c r="AH76" s="34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4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6"/>
      <c r="BE76" s="23">
        <v>27850.0</v>
      </c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6"/>
      <c r="BQ76" s="36"/>
    </row>
    <row r="77">
      <c r="A77" s="23">
        <v>27880.0</v>
      </c>
      <c r="B77" s="27">
        <v>0.0325</v>
      </c>
      <c r="C77" s="27">
        <v>0.0147</v>
      </c>
      <c r="D77" s="27">
        <v>-0.0489</v>
      </c>
      <c r="E77" s="27">
        <v>-0.0597</v>
      </c>
      <c r="F77" s="27">
        <v>-0.0426</v>
      </c>
      <c r="G77" s="27">
        <v>0.0035</v>
      </c>
      <c r="H77" s="27">
        <v>0.0038</v>
      </c>
      <c r="I77" s="27">
        <v>0.0801</v>
      </c>
      <c r="J77" s="27">
        <v>0.0406</v>
      </c>
      <c r="K77" s="27">
        <v>-0.011</v>
      </c>
      <c r="L77" s="34"/>
      <c r="M77" s="38">
        <v>0.37467737</v>
      </c>
      <c r="N77" s="38">
        <v>0.106180952</v>
      </c>
      <c r="O77" s="38">
        <v>-0.00246679</v>
      </c>
      <c r="P77" s="38">
        <v>0.081180625</v>
      </c>
      <c r="Q77" s="38">
        <v>-0.221686879</v>
      </c>
      <c r="R77" s="38">
        <v>0.067992619</v>
      </c>
      <c r="S77" s="38">
        <v>0.318162166</v>
      </c>
      <c r="T77" s="38">
        <v>-0.082675347</v>
      </c>
      <c r="U77" s="38">
        <v>0.286731911</v>
      </c>
      <c r="V77" s="38">
        <v>0.182332965</v>
      </c>
      <c r="W77" s="34"/>
      <c r="X77" s="38">
        <v>-0.004307162</v>
      </c>
      <c r="Y77" s="38">
        <v>0.008976915</v>
      </c>
      <c r="Z77" s="38">
        <v>-0.048029421</v>
      </c>
      <c r="AA77" s="38">
        <v>-0.068054988</v>
      </c>
      <c r="AB77" s="38">
        <v>-0.015545879</v>
      </c>
      <c r="AC77" s="38">
        <v>0.003652922</v>
      </c>
      <c r="AD77" s="38">
        <v>-0.027803308</v>
      </c>
      <c r="AE77" s="38">
        <v>0.09378307</v>
      </c>
      <c r="AF77" s="38">
        <v>0.021919807</v>
      </c>
      <c r="AG77" s="38">
        <v>-0.027909612</v>
      </c>
      <c r="AH77" s="34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4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6"/>
      <c r="BE77" s="23">
        <v>27880.0</v>
      </c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6"/>
      <c r="BQ77" s="36"/>
    </row>
    <row r="78">
      <c r="A78" s="23">
        <v>27911.0</v>
      </c>
      <c r="B78" s="27">
        <v>0.0203</v>
      </c>
      <c r="C78" s="27">
        <v>0.0059</v>
      </c>
      <c r="D78" s="27">
        <v>0.0021</v>
      </c>
      <c r="E78" s="27">
        <v>-0.0086</v>
      </c>
      <c r="F78" s="27">
        <v>0.0091</v>
      </c>
      <c r="G78" s="27">
        <v>0.0177</v>
      </c>
      <c r="H78" s="27">
        <v>-0.0053</v>
      </c>
      <c r="I78" s="27">
        <v>-0.0227</v>
      </c>
      <c r="J78" s="27">
        <v>-0.0633</v>
      </c>
      <c r="K78" s="27">
        <v>-0.0113</v>
      </c>
      <c r="L78" s="34"/>
      <c r="M78" s="38">
        <v>0.27428816</v>
      </c>
      <c r="N78" s="38">
        <v>0.082386166</v>
      </c>
      <c r="O78" s="38">
        <v>0.048723495</v>
      </c>
      <c r="P78" s="38">
        <v>0.154549918</v>
      </c>
      <c r="Q78" s="38">
        <v>-0.187250771</v>
      </c>
      <c r="R78" s="38">
        <v>0.0921253</v>
      </c>
      <c r="S78" s="38">
        <v>0.377461197</v>
      </c>
      <c r="T78" s="38">
        <v>-0.050376127</v>
      </c>
      <c r="U78" s="38">
        <v>0.145003227</v>
      </c>
      <c r="V78" s="38">
        <v>0.118632507</v>
      </c>
      <c r="W78" s="34"/>
      <c r="X78" s="38">
        <v>-0.009213271</v>
      </c>
      <c r="Y78" s="38">
        <v>-0.001126861</v>
      </c>
      <c r="Z78" s="38">
        <v>0.003529851</v>
      </c>
      <c r="AA78" s="38">
        <v>-0.022831977</v>
      </c>
      <c r="AB78" s="38">
        <v>0.033371849</v>
      </c>
      <c r="AC78" s="38">
        <v>0.009211638</v>
      </c>
      <c r="AD78" s="38">
        <v>-0.042678551</v>
      </c>
      <c r="AE78" s="38">
        <v>-0.014702056</v>
      </c>
      <c r="AF78" s="38">
        <v>-0.075633051</v>
      </c>
      <c r="AG78" s="38">
        <v>-0.023231837</v>
      </c>
      <c r="AH78" s="34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4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6"/>
      <c r="BE78" s="23">
        <v>27911.0</v>
      </c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6"/>
      <c r="BQ78" s="36"/>
    </row>
    <row r="79">
      <c r="A79" s="23">
        <v>27941.0</v>
      </c>
      <c r="B79" s="27">
        <v>0.0072</v>
      </c>
      <c r="C79" s="27">
        <v>-0.0181</v>
      </c>
      <c r="D79" s="27">
        <v>-0.0209</v>
      </c>
      <c r="E79" s="27">
        <v>0.0093</v>
      </c>
      <c r="F79" s="27">
        <v>0.0614</v>
      </c>
      <c r="G79" s="27">
        <v>0.0354</v>
      </c>
      <c r="H79" s="27">
        <v>-0.0233</v>
      </c>
      <c r="I79" s="27">
        <v>-0.0748</v>
      </c>
      <c r="J79" s="27">
        <v>-0.0112</v>
      </c>
      <c r="K79" s="27">
        <v>0.0439</v>
      </c>
      <c r="L79" s="34"/>
      <c r="M79" s="38">
        <v>0.302305313</v>
      </c>
      <c r="N79" s="38">
        <v>0.032690892</v>
      </c>
      <c r="O79" s="38">
        <v>0.094287778</v>
      </c>
      <c r="P79" s="38">
        <v>0.156163525</v>
      </c>
      <c r="Q79" s="38">
        <v>-0.030687805</v>
      </c>
      <c r="R79" s="38">
        <v>0.095271363</v>
      </c>
      <c r="S79" s="38">
        <v>0.289353853</v>
      </c>
      <c r="T79" s="38">
        <v>-0.084900403</v>
      </c>
      <c r="U79" s="38">
        <v>0.268469278</v>
      </c>
      <c r="V79" s="38">
        <v>0.114831001</v>
      </c>
      <c r="W79" s="34"/>
      <c r="X79" s="38">
        <v>-0.022032737</v>
      </c>
      <c r="Y79" s="38">
        <v>-0.023586562</v>
      </c>
      <c r="Z79" s="38">
        <v>-0.022442459</v>
      </c>
      <c r="AA79" s="38">
        <v>-0.005838598</v>
      </c>
      <c r="AB79" s="38">
        <v>0.072371995</v>
      </c>
      <c r="AC79" s="38">
        <v>0.025413782</v>
      </c>
      <c r="AD79" s="38">
        <v>-0.051300366</v>
      </c>
      <c r="AE79" s="38">
        <v>-0.064112816</v>
      </c>
      <c r="AF79" s="38">
        <v>-0.027371763</v>
      </c>
      <c r="AG79" s="38">
        <v>0.032719542</v>
      </c>
      <c r="AH79" s="34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4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6"/>
      <c r="BE79" s="23">
        <v>27941.0</v>
      </c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6"/>
      <c r="BQ79" s="36"/>
    </row>
    <row r="80">
      <c r="A80" s="23">
        <v>27972.0</v>
      </c>
      <c r="B80" s="27">
        <v>0.0953</v>
      </c>
      <c r="C80" s="27">
        <v>-0.0077</v>
      </c>
      <c r="D80" s="27">
        <v>-0.0474</v>
      </c>
      <c r="E80" s="27">
        <v>-0.0199</v>
      </c>
      <c r="F80" s="27">
        <v>0.0374</v>
      </c>
      <c r="G80" s="27">
        <v>-0.0333</v>
      </c>
      <c r="H80" s="27">
        <v>-0.0084</v>
      </c>
      <c r="I80" s="27">
        <v>0.0032</v>
      </c>
      <c r="J80" s="27">
        <v>-0.0327</v>
      </c>
      <c r="K80" s="27">
        <v>-0.0059</v>
      </c>
      <c r="L80" s="34"/>
      <c r="M80" s="38">
        <v>0.447791288</v>
      </c>
      <c r="N80" s="38">
        <v>0.031177466</v>
      </c>
      <c r="O80" s="38">
        <v>-0.042187626</v>
      </c>
      <c r="P80" s="38">
        <v>0.042843798</v>
      </c>
      <c r="Q80" s="38">
        <v>0.085266094</v>
      </c>
      <c r="R80" s="38">
        <v>0.114375343</v>
      </c>
      <c r="S80" s="38">
        <v>0.250978039</v>
      </c>
      <c r="T80" s="38">
        <v>-0.072408584</v>
      </c>
      <c r="U80" s="38">
        <v>0.266269801</v>
      </c>
      <c r="V80" s="38">
        <v>0.188537294</v>
      </c>
      <c r="W80" s="34"/>
      <c r="X80" s="38">
        <v>0.055414644</v>
      </c>
      <c r="Y80" s="38">
        <v>-0.011969364</v>
      </c>
      <c r="Z80" s="38">
        <v>-0.041950333</v>
      </c>
      <c r="AA80" s="38">
        <v>-0.026292897</v>
      </c>
      <c r="AB80" s="38">
        <v>0.044120753</v>
      </c>
      <c r="AC80" s="38">
        <v>-0.04809868</v>
      </c>
      <c r="AD80" s="38">
        <v>-0.032049578</v>
      </c>
      <c r="AE80" s="38">
        <v>0.014769005</v>
      </c>
      <c r="AF80" s="38">
        <v>-0.048097502</v>
      </c>
      <c r="AG80" s="38">
        <v>-0.023460172</v>
      </c>
      <c r="AH80" s="34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4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6"/>
      <c r="BE80" s="23">
        <v>27972.0</v>
      </c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6"/>
      <c r="BQ80" s="36"/>
    </row>
    <row r="81">
      <c r="A81" s="23">
        <v>28003.0</v>
      </c>
      <c r="B81" s="27">
        <v>-0.0052</v>
      </c>
      <c r="C81" s="27">
        <v>-5.0E-4</v>
      </c>
      <c r="D81" s="27">
        <v>-0.0052</v>
      </c>
      <c r="E81" s="27">
        <v>-0.0068</v>
      </c>
      <c r="F81" s="27">
        <v>-0.0285</v>
      </c>
      <c r="G81" s="27">
        <v>0.0185</v>
      </c>
      <c r="H81" s="27">
        <v>-0.0342</v>
      </c>
      <c r="I81" s="27">
        <v>-0.0245</v>
      </c>
      <c r="J81" s="27">
        <v>-0.0446</v>
      </c>
      <c r="K81" s="27">
        <v>-0.0014</v>
      </c>
      <c r="L81" s="34"/>
      <c r="M81" s="38">
        <v>0.446179022</v>
      </c>
      <c r="N81" s="38">
        <v>0.037674891</v>
      </c>
      <c r="O81" s="38">
        <v>-0.047012526</v>
      </c>
      <c r="P81" s="38">
        <v>0.085946235</v>
      </c>
      <c r="Q81" s="38">
        <v>0.053170465</v>
      </c>
      <c r="R81" s="38">
        <v>0.188983338</v>
      </c>
      <c r="S81" s="38">
        <v>0.212339908</v>
      </c>
      <c r="T81" s="38">
        <v>-0.111586727</v>
      </c>
      <c r="U81" s="38">
        <v>0.050489195</v>
      </c>
      <c r="V81" s="38">
        <v>0.214185648</v>
      </c>
      <c r="W81" s="34"/>
      <c r="X81" s="38">
        <v>-0.049380735</v>
      </c>
      <c r="Y81" s="38">
        <v>-0.002980787</v>
      </c>
      <c r="Z81" s="38">
        <v>4.2235E-4</v>
      </c>
      <c r="AA81" s="38">
        <v>-0.016998229</v>
      </c>
      <c r="AB81" s="38">
        <v>-0.033607163</v>
      </c>
      <c r="AC81" s="38">
        <v>4.45368E-4</v>
      </c>
      <c r="AD81" s="38">
        <v>-0.053395286</v>
      </c>
      <c r="AE81" s="38">
        <v>-0.009306959</v>
      </c>
      <c r="AF81" s="38">
        <v>-0.049519691</v>
      </c>
      <c r="AG81" s="38">
        <v>-0.018422571</v>
      </c>
      <c r="AH81" s="34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4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6"/>
      <c r="BE81" s="23">
        <v>28003.0</v>
      </c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6"/>
      <c r="BQ81" s="36"/>
    </row>
    <row r="82">
      <c r="A82" s="23">
        <v>28033.0</v>
      </c>
      <c r="B82" s="27">
        <v>-0.0749</v>
      </c>
      <c r="C82" s="27">
        <v>-0.0219</v>
      </c>
      <c r="D82" s="27">
        <v>-0.06</v>
      </c>
      <c r="E82" s="27">
        <v>0.0141</v>
      </c>
      <c r="F82" s="27">
        <v>-0.0634</v>
      </c>
      <c r="G82" s="27">
        <v>-0.0115</v>
      </c>
      <c r="H82" s="27">
        <v>-0.0337</v>
      </c>
      <c r="I82" s="27">
        <v>0.0121</v>
      </c>
      <c r="J82" s="27">
        <v>-0.0563</v>
      </c>
      <c r="K82" s="27">
        <v>0.0249</v>
      </c>
      <c r="L82" s="34"/>
      <c r="M82" s="38">
        <v>0.232385833</v>
      </c>
      <c r="N82" s="38">
        <v>0.075386722</v>
      </c>
      <c r="O82" s="38">
        <v>-0.062771637</v>
      </c>
      <c r="P82" s="38">
        <v>0.117816814</v>
      </c>
      <c r="Q82" s="38">
        <v>0.014406939</v>
      </c>
      <c r="R82" s="38">
        <v>0.233444613</v>
      </c>
      <c r="S82" s="38">
        <v>0.232825509</v>
      </c>
      <c r="T82" s="38">
        <v>-0.056073547</v>
      </c>
      <c r="U82" s="38">
        <v>-0.027596213</v>
      </c>
      <c r="V82" s="38">
        <v>0.290326567</v>
      </c>
      <c r="W82" s="34"/>
      <c r="X82" s="38">
        <v>-0.099773021</v>
      </c>
      <c r="Y82" s="38">
        <v>-0.026416802</v>
      </c>
      <c r="Z82" s="38">
        <v>-0.054420145</v>
      </c>
      <c r="AA82" s="38">
        <v>0.002503675</v>
      </c>
      <c r="AB82" s="38">
        <v>-0.062181928</v>
      </c>
      <c r="AC82" s="38">
        <v>-0.041157411</v>
      </c>
      <c r="AD82" s="38">
        <v>-0.052642028</v>
      </c>
      <c r="AE82" s="38">
        <v>0.021380442</v>
      </c>
      <c r="AF82" s="38">
        <v>-0.057393277</v>
      </c>
      <c r="AG82" s="38">
        <v>0.00346424</v>
      </c>
      <c r="AH82" s="34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4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6"/>
      <c r="BE82" s="23">
        <v>28033.0</v>
      </c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6"/>
      <c r="BQ82" s="36"/>
    </row>
    <row r="83">
      <c r="A83" s="23">
        <v>28064.0</v>
      </c>
      <c r="B83" s="27">
        <v>-0.0505</v>
      </c>
      <c r="C83" s="27">
        <v>-0.037</v>
      </c>
      <c r="D83" s="27">
        <v>-0.0575</v>
      </c>
      <c r="E83" s="27">
        <v>-0.0756</v>
      </c>
      <c r="F83" s="27">
        <v>-0.1241</v>
      </c>
      <c r="G83" s="27">
        <v>-0.0188</v>
      </c>
      <c r="H83" s="27">
        <v>-0.0317</v>
      </c>
      <c r="I83" s="27">
        <v>-0.0539</v>
      </c>
      <c r="J83" s="27">
        <v>-0.0968</v>
      </c>
      <c r="K83" s="27">
        <v>-0.0191</v>
      </c>
      <c r="L83" s="34"/>
      <c r="M83" s="38">
        <v>0.14844657</v>
      </c>
      <c r="N83" s="38">
        <v>0.085634557</v>
      </c>
      <c r="O83" s="38">
        <v>-0.142079121</v>
      </c>
      <c r="P83" s="38">
        <v>-0.044613696</v>
      </c>
      <c r="Q83" s="38">
        <v>-0.12919118</v>
      </c>
      <c r="R83" s="38">
        <v>0.095636628</v>
      </c>
      <c r="S83" s="38">
        <v>0.140377717</v>
      </c>
      <c r="T83" s="38">
        <v>-0.138019356</v>
      </c>
      <c r="U83" s="38">
        <v>-0.156387542</v>
      </c>
      <c r="V83" s="38">
        <v>0.184941635</v>
      </c>
      <c r="W83" s="34"/>
      <c r="X83" s="38">
        <v>-0.067113184</v>
      </c>
      <c r="Y83" s="38">
        <v>-0.039978612</v>
      </c>
      <c r="Z83" s="38">
        <v>-0.045565606</v>
      </c>
      <c r="AA83" s="38">
        <v>-0.075893774</v>
      </c>
      <c r="AB83" s="38">
        <v>-0.109408596</v>
      </c>
      <c r="AC83" s="38">
        <v>-0.033209424</v>
      </c>
      <c r="AD83" s="38">
        <v>-0.042651564</v>
      </c>
      <c r="AE83" s="38">
        <v>-0.037288596</v>
      </c>
      <c r="AF83" s="38">
        <v>-0.089230833</v>
      </c>
      <c r="AG83" s="38">
        <v>-0.033279387</v>
      </c>
      <c r="AH83" s="34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4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6"/>
      <c r="BE83" s="23">
        <v>28064.0</v>
      </c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6"/>
      <c r="BQ83" s="36"/>
    </row>
    <row r="84">
      <c r="A84" s="23">
        <v>28094.0</v>
      </c>
      <c r="B84" s="27">
        <v>-0.0435</v>
      </c>
      <c r="C84" s="27">
        <v>-0.0715</v>
      </c>
      <c r="D84" s="27">
        <v>-0.0361</v>
      </c>
      <c r="E84" s="27">
        <v>0.0535</v>
      </c>
      <c r="F84" s="27">
        <v>0.0704</v>
      </c>
      <c r="G84" s="27">
        <v>-9.0E-4</v>
      </c>
      <c r="H84" s="27">
        <v>0.0368</v>
      </c>
      <c r="I84" s="27">
        <v>-0.0043</v>
      </c>
      <c r="J84" s="27">
        <v>0.0696</v>
      </c>
      <c r="K84" s="27">
        <v>-0.0046</v>
      </c>
      <c r="L84" s="34"/>
      <c r="M84" s="38">
        <v>0.020495983</v>
      </c>
      <c r="N84" s="38">
        <v>-0.056124182</v>
      </c>
      <c r="O84" s="38">
        <v>-0.226537589</v>
      </c>
      <c r="P84" s="38">
        <v>-0.045636059</v>
      </c>
      <c r="Q84" s="38">
        <v>-0.114957255</v>
      </c>
      <c r="R84" s="38">
        <v>0.078530782</v>
      </c>
      <c r="S84" s="38">
        <v>0.071822942</v>
      </c>
      <c r="T84" s="38">
        <v>-0.242173069</v>
      </c>
      <c r="U84" s="38">
        <v>-0.10661278</v>
      </c>
      <c r="V84" s="38">
        <v>0.145531164</v>
      </c>
      <c r="W84" s="34"/>
      <c r="X84" s="38">
        <v>-0.047866263</v>
      </c>
      <c r="Y84" s="38">
        <v>-0.06573028</v>
      </c>
      <c r="Z84" s="38">
        <v>-0.017193174</v>
      </c>
      <c r="AA84" s="38">
        <v>0.059305505</v>
      </c>
      <c r="AB84" s="38">
        <v>0.087172595</v>
      </c>
      <c r="AC84" s="38">
        <v>-0.012642236</v>
      </c>
      <c r="AD84" s="38">
        <v>0.031717615</v>
      </c>
      <c r="AE84" s="38">
        <v>0.024968496</v>
      </c>
      <c r="AF84" s="38">
        <v>0.07878578</v>
      </c>
      <c r="AG84" s="38">
        <v>-0.014800876</v>
      </c>
      <c r="AH84" s="34"/>
      <c r="AI84" s="38">
        <v>0.088983228</v>
      </c>
      <c r="AJ84" s="38">
        <v>0.059639362</v>
      </c>
      <c r="AK84" s="38">
        <v>0.069416527</v>
      </c>
      <c r="AL84" s="38">
        <v>0.047381962</v>
      </c>
      <c r="AM84" s="38">
        <v>0.064621489</v>
      </c>
      <c r="AN84" s="38">
        <v>0.047975034</v>
      </c>
      <c r="AO84" s="38">
        <v>0.057521622</v>
      </c>
      <c r="AP84" s="38">
        <v>0.052709424</v>
      </c>
      <c r="AQ84" s="38">
        <v>0.133376636</v>
      </c>
      <c r="AR84" s="38">
        <v>0.061808048</v>
      </c>
      <c r="AS84" s="34"/>
      <c r="AT84" s="38">
        <v>0.799074499</v>
      </c>
      <c r="AU84" s="38">
        <v>-0.336974645</v>
      </c>
      <c r="AV84" s="38">
        <v>0.041548767</v>
      </c>
      <c r="AW84" s="38">
        <v>-0.811520491</v>
      </c>
      <c r="AX84" s="38">
        <v>-0.144091387</v>
      </c>
      <c r="AY84" s="38">
        <v>-0.788559681</v>
      </c>
      <c r="AZ84" s="38">
        <v>-0.418963057</v>
      </c>
      <c r="BA84" s="38">
        <v>-0.605267547</v>
      </c>
      <c r="BB84" s="38">
        <v>2.517767398</v>
      </c>
      <c r="BC84" s="38">
        <v>-0.253013856</v>
      </c>
      <c r="BD84" s="40">
        <v>1.043504354</v>
      </c>
      <c r="BE84" s="23">
        <v>28094.0</v>
      </c>
      <c r="BF84" s="38">
        <v>0.007657606</v>
      </c>
      <c r="BG84" s="38">
        <v>-0.00322926</v>
      </c>
      <c r="BH84" s="38">
        <v>3.98166E-4</v>
      </c>
      <c r="BI84" s="38">
        <v>-0.007776877</v>
      </c>
      <c r="BJ84" s="38">
        <v>-0.001380841</v>
      </c>
      <c r="BK84" s="38">
        <v>-0.007556841</v>
      </c>
      <c r="BL84" s="38">
        <v>-0.004014962</v>
      </c>
      <c r="BM84" s="38">
        <v>-0.005800336</v>
      </c>
      <c r="BN84" s="38">
        <v>0.024128001</v>
      </c>
      <c r="BO84" s="38">
        <v>-0.002424655</v>
      </c>
      <c r="BP84" s="36"/>
      <c r="BQ84" s="36"/>
    </row>
    <row r="85">
      <c r="A85" s="23">
        <v>28125.0</v>
      </c>
      <c r="B85" s="27">
        <v>0.0378</v>
      </c>
      <c r="C85" s="27">
        <v>0.1166</v>
      </c>
      <c r="D85" s="27">
        <v>0.1204</v>
      </c>
      <c r="E85" s="27">
        <v>0.0074</v>
      </c>
      <c r="F85" s="27">
        <v>0.0498</v>
      </c>
      <c r="G85" s="27">
        <v>0.1381</v>
      </c>
      <c r="H85" s="27">
        <v>0.0431</v>
      </c>
      <c r="I85" s="27">
        <v>-0.0673</v>
      </c>
      <c r="J85" s="27">
        <v>0.1858</v>
      </c>
      <c r="K85" s="27">
        <v>0.0526</v>
      </c>
      <c r="L85" s="34"/>
      <c r="M85" s="38">
        <v>0.023227778</v>
      </c>
      <c r="N85" s="38">
        <v>0.084785081</v>
      </c>
      <c r="O85" s="38">
        <v>-0.126919379</v>
      </c>
      <c r="P85" s="38">
        <v>-0.047908611</v>
      </c>
      <c r="Q85" s="38">
        <v>-0.070019731</v>
      </c>
      <c r="R85" s="38">
        <v>0.208317384</v>
      </c>
      <c r="S85" s="38">
        <v>0.054666307</v>
      </c>
      <c r="T85" s="38">
        <v>-0.276751143</v>
      </c>
      <c r="U85" s="38">
        <v>0.015818907</v>
      </c>
      <c r="V85" s="38">
        <v>0.218669082</v>
      </c>
      <c r="W85" s="34"/>
      <c r="X85" s="38">
        <v>0.032446543</v>
      </c>
      <c r="Y85" s="38">
        <v>0.116997564</v>
      </c>
      <c r="Z85" s="38">
        <v>0.131239207</v>
      </c>
      <c r="AA85" s="38">
        <v>0.00603774</v>
      </c>
      <c r="AB85" s="38">
        <v>0.05583889</v>
      </c>
      <c r="AC85" s="38">
        <v>0.112434344</v>
      </c>
      <c r="AD85" s="38">
        <v>0.03562477</v>
      </c>
      <c r="AE85" s="38">
        <v>-0.031334569</v>
      </c>
      <c r="AF85" s="38">
        <v>0.183565558</v>
      </c>
      <c r="AG85" s="38">
        <v>0.037984403</v>
      </c>
      <c r="AH85" s="34"/>
      <c r="AI85" s="38">
        <v>0.089089054</v>
      </c>
      <c r="AJ85" s="38">
        <v>0.062398567</v>
      </c>
      <c r="AK85" s="38">
        <v>0.072519921</v>
      </c>
      <c r="AL85" s="38">
        <v>0.047384264</v>
      </c>
      <c r="AM85" s="38">
        <v>0.064643912</v>
      </c>
      <c r="AN85" s="38">
        <v>0.050266829</v>
      </c>
      <c r="AO85" s="38">
        <v>0.056762783</v>
      </c>
      <c r="AP85" s="38">
        <v>0.053135393</v>
      </c>
      <c r="AQ85" s="38">
        <v>0.136537307</v>
      </c>
      <c r="AR85" s="38">
        <v>0.061821361</v>
      </c>
      <c r="AS85" s="34"/>
      <c r="AT85" s="38">
        <v>0.741540564</v>
      </c>
      <c r="AU85" s="38">
        <v>-0.26655616</v>
      </c>
      <c r="AV85" s="38">
        <v>0.115726255</v>
      </c>
      <c r="AW85" s="38">
        <v>-0.833644713</v>
      </c>
      <c r="AX85" s="38">
        <v>-0.181749721</v>
      </c>
      <c r="AY85" s="38">
        <v>-0.72477054</v>
      </c>
      <c r="AZ85" s="38">
        <v>-0.479419075</v>
      </c>
      <c r="BA85" s="38">
        <v>-0.616425189</v>
      </c>
      <c r="BB85" s="38">
        <v>2.533655759</v>
      </c>
      <c r="BC85" s="38">
        <v>-0.28835718</v>
      </c>
      <c r="BD85" s="40">
        <v>1.062168244</v>
      </c>
      <c r="BE85" s="23">
        <v>28125.0</v>
      </c>
      <c r="BF85" s="38">
        <v>0.006981385</v>
      </c>
      <c r="BG85" s="38">
        <v>-0.002509547</v>
      </c>
      <c r="BH85" s="38">
        <v>0.001089528</v>
      </c>
      <c r="BI85" s="38">
        <v>-0.007848519</v>
      </c>
      <c r="BJ85" s="38">
        <v>-0.00171112</v>
      </c>
      <c r="BK85" s="38">
        <v>-0.0068235</v>
      </c>
      <c r="BL85" s="38">
        <v>-0.004513589</v>
      </c>
      <c r="BM85" s="38">
        <v>-0.005803461</v>
      </c>
      <c r="BN85" s="38">
        <v>0.02385362</v>
      </c>
      <c r="BO85" s="38">
        <v>-0.002714798</v>
      </c>
      <c r="BP85" s="40">
        <v>0.003363572</v>
      </c>
      <c r="BQ85" s="40"/>
    </row>
    <row r="86">
      <c r="A86" s="23">
        <v>28156.0</v>
      </c>
      <c r="B86" s="27">
        <v>0.021</v>
      </c>
      <c r="C86" s="27">
        <v>-0.0178</v>
      </c>
      <c r="D86" s="27">
        <v>-0.0171</v>
      </c>
      <c r="E86" s="27">
        <v>0.0068</v>
      </c>
      <c r="F86" s="27">
        <v>-0.0589</v>
      </c>
      <c r="G86" s="27">
        <v>-0.0444</v>
      </c>
      <c r="H86" s="27">
        <v>0.0334</v>
      </c>
      <c r="I86" s="27">
        <v>-0.0696</v>
      </c>
      <c r="J86" s="27">
        <v>0.0897</v>
      </c>
      <c r="K86" s="27">
        <v>-0.0491</v>
      </c>
      <c r="L86" s="34"/>
      <c r="M86" s="38">
        <v>0.029587326</v>
      </c>
      <c r="N86" s="38">
        <v>-0.023508784</v>
      </c>
      <c r="O86" s="38">
        <v>-0.157043848</v>
      </c>
      <c r="P86" s="38">
        <v>-0.053167377</v>
      </c>
      <c r="Q86" s="38">
        <v>-0.181299731</v>
      </c>
      <c r="R86" s="38">
        <v>0.091288226</v>
      </c>
      <c r="S86" s="38">
        <v>0.014791649</v>
      </c>
      <c r="T86" s="38">
        <v>-0.280980514</v>
      </c>
      <c r="U86" s="38">
        <v>0.012199879</v>
      </c>
      <c r="V86" s="38">
        <v>0.038303187</v>
      </c>
      <c r="W86" s="34"/>
      <c r="X86" s="38">
        <v>0.014330294</v>
      </c>
      <c r="Y86" s="38">
        <v>-0.016710128</v>
      </c>
      <c r="Z86" s="38">
        <v>-0.008984629</v>
      </c>
      <c r="AA86" s="38">
        <v>0.005094415</v>
      </c>
      <c r="AB86" s="38">
        <v>-0.041086837</v>
      </c>
      <c r="AC86" s="38">
        <v>-0.063502585</v>
      </c>
      <c r="AD86" s="38">
        <v>0.028812857</v>
      </c>
      <c r="AE86" s="38">
        <v>-0.029091599</v>
      </c>
      <c r="AF86" s="38">
        <v>0.081349783</v>
      </c>
      <c r="AG86" s="38">
        <v>-0.055307888</v>
      </c>
      <c r="AH86" s="34"/>
      <c r="AI86" s="38">
        <v>0.085195921</v>
      </c>
      <c r="AJ86" s="38">
        <v>0.062481972</v>
      </c>
      <c r="AK86" s="38">
        <v>0.071855164</v>
      </c>
      <c r="AL86" s="38">
        <v>0.0448608</v>
      </c>
      <c r="AM86" s="38">
        <v>0.064678174</v>
      </c>
      <c r="AN86" s="38">
        <v>0.050549833</v>
      </c>
      <c r="AO86" s="38">
        <v>0.056656874</v>
      </c>
      <c r="AP86" s="38">
        <v>0.052257601</v>
      </c>
      <c r="AQ86" s="38">
        <v>0.137022978</v>
      </c>
      <c r="AR86" s="38">
        <v>0.062738523</v>
      </c>
      <c r="AS86" s="34"/>
      <c r="AT86" s="38">
        <v>0.615975087</v>
      </c>
      <c r="AU86" s="38">
        <v>-0.238913672</v>
      </c>
      <c r="AV86" s="38">
        <v>0.113866747</v>
      </c>
      <c r="AW86" s="38">
        <v>-0.90212474</v>
      </c>
      <c r="AX86" s="38">
        <v>-0.156254854</v>
      </c>
      <c r="AY86" s="38">
        <v>-0.688005618</v>
      </c>
      <c r="AZ86" s="38">
        <v>-0.458153879</v>
      </c>
      <c r="BA86" s="38">
        <v>-0.623730075</v>
      </c>
      <c r="BB86" s="38">
        <v>2.566598842</v>
      </c>
      <c r="BC86" s="38">
        <v>-0.229257839</v>
      </c>
      <c r="BD86" s="40">
        <v>1.076713664</v>
      </c>
      <c r="BE86" s="23">
        <v>28156.0</v>
      </c>
      <c r="BF86" s="38">
        <v>0.005720881</v>
      </c>
      <c r="BG86" s="38">
        <v>-0.002218916</v>
      </c>
      <c r="BH86" s="38">
        <v>0.00105754</v>
      </c>
      <c r="BI86" s="38">
        <v>-0.008378502</v>
      </c>
      <c r="BJ86" s="38">
        <v>-0.00145122</v>
      </c>
      <c r="BK86" s="38">
        <v>-0.006389866</v>
      </c>
      <c r="BL86" s="38">
        <v>-0.004255113</v>
      </c>
      <c r="BM86" s="38">
        <v>-0.005792906</v>
      </c>
      <c r="BN86" s="38">
        <v>0.023837339</v>
      </c>
      <c r="BO86" s="38">
        <v>-0.002129237</v>
      </c>
      <c r="BP86" s="40">
        <v>0.003049365</v>
      </c>
      <c r="BQ86" s="40"/>
    </row>
    <row r="87">
      <c r="A87" s="23">
        <v>28184.0</v>
      </c>
      <c r="B87" s="27">
        <v>-0.0395</v>
      </c>
      <c r="C87" s="27">
        <v>0.0173</v>
      </c>
      <c r="D87" s="27">
        <v>-0.0416</v>
      </c>
      <c r="E87" s="27">
        <v>-0.0252</v>
      </c>
      <c r="F87" s="27">
        <v>-0.0151</v>
      </c>
      <c r="G87" s="27">
        <v>0.0307</v>
      </c>
      <c r="H87" s="27">
        <v>0.0151</v>
      </c>
      <c r="I87" s="27">
        <v>0.0731</v>
      </c>
      <c r="J87" s="27">
        <v>0.0255</v>
      </c>
      <c r="K87" s="27">
        <v>-0.0208</v>
      </c>
      <c r="L87" s="34"/>
      <c r="M87" s="38">
        <v>-0.026062801</v>
      </c>
      <c r="N87" s="38">
        <v>-0.043341765</v>
      </c>
      <c r="O87" s="38">
        <v>-0.229455417</v>
      </c>
      <c r="P87" s="38">
        <v>-0.080686565</v>
      </c>
      <c r="Q87" s="38">
        <v>-0.209109237</v>
      </c>
      <c r="R87" s="38">
        <v>0.122741662</v>
      </c>
      <c r="S87" s="38">
        <v>0.042461932</v>
      </c>
      <c r="T87" s="38">
        <v>-0.184862365</v>
      </c>
      <c r="U87" s="38">
        <v>0.070811996</v>
      </c>
      <c r="V87" s="38">
        <v>0.027866447</v>
      </c>
      <c r="W87" s="34"/>
      <c r="X87" s="38">
        <v>-0.038240236</v>
      </c>
      <c r="Y87" s="38">
        <v>0.020354924</v>
      </c>
      <c r="Z87" s="38">
        <v>-0.027591892</v>
      </c>
      <c r="AA87" s="38">
        <v>-0.020444136</v>
      </c>
      <c r="AB87" s="38">
        <v>0.007588149</v>
      </c>
      <c r="AC87" s="38">
        <v>0.009776405</v>
      </c>
      <c r="AD87" s="38">
        <v>0.008552877</v>
      </c>
      <c r="AE87" s="38">
        <v>0.099699272</v>
      </c>
      <c r="AF87" s="38">
        <v>0.011904365</v>
      </c>
      <c r="AG87" s="38">
        <v>-0.025226494</v>
      </c>
      <c r="AH87" s="34"/>
      <c r="AI87" s="38">
        <v>0.084066735</v>
      </c>
      <c r="AJ87" s="38">
        <v>0.062446093</v>
      </c>
      <c r="AK87" s="38">
        <v>0.0719485</v>
      </c>
      <c r="AL87" s="38">
        <v>0.04442736</v>
      </c>
      <c r="AM87" s="38">
        <v>0.064648442</v>
      </c>
      <c r="AN87" s="38">
        <v>0.050531345</v>
      </c>
      <c r="AO87" s="38">
        <v>0.056463142</v>
      </c>
      <c r="AP87" s="38">
        <v>0.05452022</v>
      </c>
      <c r="AQ87" s="38">
        <v>0.136604132</v>
      </c>
      <c r="AR87" s="38">
        <v>0.062971193</v>
      </c>
      <c r="AS87" s="34"/>
      <c r="AT87" s="38">
        <v>0.578536545</v>
      </c>
      <c r="AU87" s="38">
        <v>-0.244162479</v>
      </c>
      <c r="AV87" s="38">
        <v>0.117418883</v>
      </c>
      <c r="AW87" s="38">
        <v>-0.929803305</v>
      </c>
      <c r="AX87" s="38">
        <v>-0.160359693</v>
      </c>
      <c r="AY87" s="38">
        <v>-0.697537204</v>
      </c>
      <c r="AZ87" s="38">
        <v>-0.471823083</v>
      </c>
      <c r="BA87" s="38">
        <v>-0.545754285</v>
      </c>
      <c r="BB87" s="38">
        <v>2.577666237</v>
      </c>
      <c r="BC87" s="38">
        <v>-0.224181615</v>
      </c>
      <c r="BD87" s="40">
        <v>1.068017483</v>
      </c>
      <c r="BE87" s="23">
        <v>28184.0</v>
      </c>
      <c r="BF87" s="38">
        <v>0.00541692</v>
      </c>
      <c r="BG87" s="38">
        <v>-0.002286128</v>
      </c>
      <c r="BH87" s="38">
        <v>0.00109941</v>
      </c>
      <c r="BI87" s="38">
        <v>-0.008705881</v>
      </c>
      <c r="BJ87" s="38">
        <v>-0.001501471</v>
      </c>
      <c r="BK87" s="38">
        <v>-0.00653114</v>
      </c>
      <c r="BL87" s="38">
        <v>-0.004417747</v>
      </c>
      <c r="BM87" s="38">
        <v>-0.005109975</v>
      </c>
      <c r="BN87" s="38">
        <v>0.024135057</v>
      </c>
      <c r="BO87" s="38">
        <v>-0.002099044</v>
      </c>
      <c r="BP87" s="40">
        <v>-1.0802E-4</v>
      </c>
      <c r="BQ87" s="40"/>
    </row>
    <row r="88">
      <c r="A88" s="23">
        <v>28215.0</v>
      </c>
      <c r="B88" s="27">
        <v>0.0522</v>
      </c>
      <c r="C88" s="27">
        <v>0.0156</v>
      </c>
      <c r="D88" s="27">
        <v>-0.1047</v>
      </c>
      <c r="E88" s="27">
        <v>0.0306</v>
      </c>
      <c r="F88" s="27">
        <v>-0.0131</v>
      </c>
      <c r="G88" s="27">
        <v>-0.027</v>
      </c>
      <c r="H88" s="27">
        <v>0.0169</v>
      </c>
      <c r="I88" s="27">
        <v>-0.0582</v>
      </c>
      <c r="J88" s="27">
        <v>0.0258</v>
      </c>
      <c r="K88" s="27">
        <v>-0.0119</v>
      </c>
      <c r="L88" s="34"/>
      <c r="M88" s="38">
        <v>0.040073574</v>
      </c>
      <c r="N88" s="38">
        <v>-0.015093865</v>
      </c>
      <c r="O88" s="38">
        <v>-0.286361061</v>
      </c>
      <c r="P88" s="38">
        <v>-0.078281405</v>
      </c>
      <c r="Q88" s="38">
        <v>-0.128591667</v>
      </c>
      <c r="R88" s="38">
        <v>0.100454675</v>
      </c>
      <c r="S88" s="38">
        <v>0.008313174</v>
      </c>
      <c r="T88" s="38">
        <v>-0.200710904</v>
      </c>
      <c r="U88" s="38">
        <v>0.103803514</v>
      </c>
      <c r="V88" s="38">
        <v>-0.018145215</v>
      </c>
      <c r="W88" s="34"/>
      <c r="X88" s="38">
        <v>0.052366785</v>
      </c>
      <c r="Y88" s="38">
        <v>0.01737064</v>
      </c>
      <c r="Z88" s="38">
        <v>-0.086926956</v>
      </c>
      <c r="AA88" s="38">
        <v>0.032677997</v>
      </c>
      <c r="AB88" s="38">
        <v>-8.55325E-4</v>
      </c>
      <c r="AC88" s="38">
        <v>-0.045009572</v>
      </c>
      <c r="AD88" s="38">
        <v>0.01102953</v>
      </c>
      <c r="AE88" s="38">
        <v>-0.034740765</v>
      </c>
      <c r="AF88" s="38">
        <v>0.011871162</v>
      </c>
      <c r="AG88" s="38">
        <v>-0.013007816</v>
      </c>
      <c r="AH88" s="34"/>
      <c r="AI88" s="38">
        <v>0.084040242</v>
      </c>
      <c r="AJ88" s="38">
        <v>0.062202039</v>
      </c>
      <c r="AK88" s="38">
        <v>0.072847156</v>
      </c>
      <c r="AL88" s="38">
        <v>0.044469703</v>
      </c>
      <c r="AM88" s="38">
        <v>0.064448581</v>
      </c>
      <c r="AN88" s="38">
        <v>0.051183119</v>
      </c>
      <c r="AO88" s="38">
        <v>0.05647418</v>
      </c>
      <c r="AP88" s="38">
        <v>0.054820634</v>
      </c>
      <c r="AQ88" s="38">
        <v>0.133528611</v>
      </c>
      <c r="AR88" s="38">
        <v>0.062989904</v>
      </c>
      <c r="AS88" s="34"/>
      <c r="AT88" s="38">
        <v>0.605088504</v>
      </c>
      <c r="AU88" s="38">
        <v>-0.256332385</v>
      </c>
      <c r="AV88" s="38">
        <v>0.163570566</v>
      </c>
      <c r="AW88" s="38">
        <v>-0.955794878</v>
      </c>
      <c r="AX88" s="38">
        <v>-0.167716176</v>
      </c>
      <c r="AY88" s="38">
        <v>-0.690980193</v>
      </c>
      <c r="AZ88" s="38">
        <v>-0.482271146</v>
      </c>
      <c r="BA88" s="38">
        <v>-0.547496253</v>
      </c>
      <c r="BB88" s="38">
        <v>2.557186515</v>
      </c>
      <c r="BC88" s="38">
        <v>-0.225254554</v>
      </c>
      <c r="BD88" s="40">
        <v>1.021317971</v>
      </c>
      <c r="BE88" s="23">
        <v>28215.0</v>
      </c>
      <c r="BF88" s="38">
        <v>0.005924585</v>
      </c>
      <c r="BG88" s="38">
        <v>-0.00250982</v>
      </c>
      <c r="BH88" s="38">
        <v>0.001601564</v>
      </c>
      <c r="BI88" s="38">
        <v>-0.009358446</v>
      </c>
      <c r="BJ88" s="38">
        <v>-0.001642154</v>
      </c>
      <c r="BK88" s="38">
        <v>-0.006765574</v>
      </c>
      <c r="BL88" s="38">
        <v>-0.004722047</v>
      </c>
      <c r="BM88" s="38">
        <v>-0.005360684</v>
      </c>
      <c r="BN88" s="38">
        <v>0.025038104</v>
      </c>
      <c r="BO88" s="38">
        <v>-0.002205528</v>
      </c>
      <c r="BP88" s="40">
        <v>9.32004E-4</v>
      </c>
      <c r="BQ88" s="40"/>
    </row>
    <row r="89">
      <c r="A89" s="23">
        <v>28245.0</v>
      </c>
      <c r="B89" s="27">
        <v>-0.0134</v>
      </c>
      <c r="C89" s="27">
        <v>-0.0307</v>
      </c>
      <c r="D89" s="27">
        <v>-0.0208</v>
      </c>
      <c r="E89" s="27">
        <v>0.0714</v>
      </c>
      <c r="F89" s="27">
        <v>-0.044</v>
      </c>
      <c r="G89" s="27">
        <v>0.0193</v>
      </c>
      <c r="H89" s="27">
        <v>0.0821</v>
      </c>
      <c r="I89" s="27">
        <v>0.0172</v>
      </c>
      <c r="J89" s="27">
        <v>0.0358</v>
      </c>
      <c r="K89" s="27">
        <v>0.0027</v>
      </c>
      <c r="L89" s="34"/>
      <c r="M89" s="38">
        <v>-0.006171812</v>
      </c>
      <c r="N89" s="38">
        <v>-0.059159476</v>
      </c>
      <c r="O89" s="38">
        <v>-0.265289693</v>
      </c>
      <c r="P89" s="38">
        <v>0.050271735</v>
      </c>
      <c r="Q89" s="38">
        <v>-0.129894848</v>
      </c>
      <c r="R89" s="38">
        <v>0.117784241</v>
      </c>
      <c r="S89" s="38">
        <v>0.086931555</v>
      </c>
      <c r="T89" s="38">
        <v>-0.247221875</v>
      </c>
      <c r="U89" s="38">
        <v>0.098707645</v>
      </c>
      <c r="V89" s="38">
        <v>-0.004541255</v>
      </c>
      <c r="W89" s="34"/>
      <c r="X89" s="38">
        <v>-0.012801808</v>
      </c>
      <c r="Y89" s="38">
        <v>-0.027977835</v>
      </c>
      <c r="Z89" s="38">
        <v>-0.002137842</v>
      </c>
      <c r="AA89" s="38">
        <v>0.064333043</v>
      </c>
      <c r="AB89" s="38">
        <v>-0.029906595</v>
      </c>
      <c r="AC89" s="38">
        <v>3.46225E-4</v>
      </c>
      <c r="AD89" s="38">
        <v>0.070770944</v>
      </c>
      <c r="AE89" s="38">
        <v>0.048404082</v>
      </c>
      <c r="AF89" s="38">
        <v>0.016228852</v>
      </c>
      <c r="AG89" s="38">
        <v>5.90779E-4</v>
      </c>
      <c r="AH89" s="34"/>
      <c r="AI89" s="38">
        <v>0.083846194</v>
      </c>
      <c r="AJ89" s="38">
        <v>0.061043648</v>
      </c>
      <c r="AK89" s="38">
        <v>0.072856819</v>
      </c>
      <c r="AL89" s="38">
        <v>0.044183285</v>
      </c>
      <c r="AM89" s="38">
        <v>0.063880083</v>
      </c>
      <c r="AN89" s="38">
        <v>0.050806593</v>
      </c>
      <c r="AO89" s="38">
        <v>0.057187146</v>
      </c>
      <c r="AP89" s="38">
        <v>0.054800123</v>
      </c>
      <c r="AQ89" s="38">
        <v>0.132316107</v>
      </c>
      <c r="AR89" s="38">
        <v>0.062785303</v>
      </c>
      <c r="AS89" s="34"/>
      <c r="AT89" s="38">
        <v>0.617303772</v>
      </c>
      <c r="AU89" s="38">
        <v>-0.292259635</v>
      </c>
      <c r="AV89" s="38">
        <v>0.178952141</v>
      </c>
      <c r="AW89" s="38">
        <v>-0.964797222</v>
      </c>
      <c r="AX89" s="38">
        <v>-0.179117984</v>
      </c>
      <c r="AY89" s="38">
        <v>-0.700602243</v>
      </c>
      <c r="AZ89" s="38">
        <v>-0.446090413</v>
      </c>
      <c r="BA89" s="38">
        <v>-0.541305584</v>
      </c>
      <c r="BB89" s="38">
        <v>2.550704504</v>
      </c>
      <c r="BC89" s="38">
        <v>-0.222787337</v>
      </c>
      <c r="BD89" s="40">
        <v>1.021758069</v>
      </c>
      <c r="BE89" s="23">
        <v>28245.0</v>
      </c>
      <c r="BF89" s="38">
        <v>0.006041585</v>
      </c>
      <c r="BG89" s="38">
        <v>-0.00286036</v>
      </c>
      <c r="BH89" s="38">
        <v>0.001751414</v>
      </c>
      <c r="BI89" s="38">
        <v>-0.009442521</v>
      </c>
      <c r="BJ89" s="38">
        <v>-0.001753037</v>
      </c>
      <c r="BK89" s="38">
        <v>-0.006856831</v>
      </c>
      <c r="BL89" s="38">
        <v>-0.00436591</v>
      </c>
      <c r="BM89" s="38">
        <v>-0.005297786</v>
      </c>
      <c r="BN89" s="38">
        <v>0.024963879</v>
      </c>
      <c r="BO89" s="38">
        <v>-0.002180431</v>
      </c>
      <c r="BP89" s="40">
        <v>-3.51926E-4</v>
      </c>
      <c r="BQ89" s="40"/>
    </row>
    <row r="90">
      <c r="A90" s="23">
        <v>28276.0</v>
      </c>
      <c r="B90" s="27">
        <v>0.0463</v>
      </c>
      <c r="C90" s="27">
        <v>-0.0141</v>
      </c>
      <c r="D90" s="27">
        <v>0.0502</v>
      </c>
      <c r="E90" s="27">
        <v>-0.0219</v>
      </c>
      <c r="F90" s="27">
        <v>-0.05</v>
      </c>
      <c r="G90" s="27">
        <v>-0.0078</v>
      </c>
      <c r="H90" s="27">
        <v>-0.0498</v>
      </c>
      <c r="I90" s="27">
        <v>-0.0363</v>
      </c>
      <c r="J90" s="27">
        <v>0.0253</v>
      </c>
      <c r="K90" s="27">
        <v>-0.0192</v>
      </c>
      <c r="L90" s="34"/>
      <c r="M90" s="38">
        <v>0.019113146</v>
      </c>
      <c r="N90" s="38">
        <v>-0.077894405</v>
      </c>
      <c r="O90" s="38">
        <v>-0.229999693</v>
      </c>
      <c r="P90" s="38">
        <v>0.036092203</v>
      </c>
      <c r="Q90" s="38">
        <v>-0.180910809</v>
      </c>
      <c r="R90" s="38">
        <v>0.089709505</v>
      </c>
      <c r="S90" s="38">
        <v>0.03830648</v>
      </c>
      <c r="T90" s="38">
        <v>-0.257716706</v>
      </c>
      <c r="U90" s="38">
        <v>0.202654314</v>
      </c>
      <c r="V90" s="38">
        <v>-0.01250754</v>
      </c>
      <c r="W90" s="34"/>
      <c r="X90" s="38">
        <v>0.044377605</v>
      </c>
      <c r="Y90" s="38">
        <v>-0.01191124</v>
      </c>
      <c r="Z90" s="38">
        <v>0.066462098</v>
      </c>
      <c r="AA90" s="38">
        <v>-0.027502027</v>
      </c>
      <c r="AB90" s="38">
        <v>-0.030928305</v>
      </c>
      <c r="AC90" s="38">
        <v>-0.022066611</v>
      </c>
      <c r="AD90" s="38">
        <v>-0.059390572</v>
      </c>
      <c r="AE90" s="38">
        <v>-0.009378836</v>
      </c>
      <c r="AF90" s="38">
        <v>0.003504032</v>
      </c>
      <c r="AG90" s="38">
        <v>-0.022049615</v>
      </c>
      <c r="AH90" s="34"/>
      <c r="AI90" s="38">
        <v>0.081451536</v>
      </c>
      <c r="AJ90" s="38">
        <v>0.060120088</v>
      </c>
      <c r="AK90" s="38">
        <v>0.073532122</v>
      </c>
      <c r="AL90" s="38">
        <v>0.044271228</v>
      </c>
      <c r="AM90" s="38">
        <v>0.061994628</v>
      </c>
      <c r="AN90" s="38">
        <v>0.050205477</v>
      </c>
      <c r="AO90" s="38">
        <v>0.058142763</v>
      </c>
      <c r="AP90" s="38">
        <v>0.054078264</v>
      </c>
      <c r="AQ90" s="38">
        <v>0.132018018</v>
      </c>
      <c r="AR90" s="38">
        <v>0.062873515</v>
      </c>
      <c r="AS90" s="34"/>
      <c r="AT90" s="38">
        <v>0.544289045</v>
      </c>
      <c r="AU90" s="38">
        <v>-0.310505045</v>
      </c>
      <c r="AV90" s="38">
        <v>0.226942148</v>
      </c>
      <c r="AW90" s="38">
        <v>-0.945600795</v>
      </c>
      <c r="AX90" s="38">
        <v>-0.235388467</v>
      </c>
      <c r="AY90" s="38">
        <v>-0.707803476</v>
      </c>
      <c r="AZ90" s="38">
        <v>-0.389740446</v>
      </c>
      <c r="BA90" s="38">
        <v>-0.552613129</v>
      </c>
      <c r="BB90" s="38">
        <v>2.570589849</v>
      </c>
      <c r="BC90" s="38">
        <v>-0.200169683</v>
      </c>
      <c r="BD90" s="40">
        <v>1.017240077</v>
      </c>
      <c r="BE90" s="23">
        <v>28276.0</v>
      </c>
      <c r="BF90" s="38">
        <v>0.005350645</v>
      </c>
      <c r="BG90" s="38">
        <v>-0.003052426</v>
      </c>
      <c r="BH90" s="38">
        <v>0.00223096</v>
      </c>
      <c r="BI90" s="38">
        <v>-0.009295749</v>
      </c>
      <c r="BJ90" s="38">
        <v>-0.002313991</v>
      </c>
      <c r="BK90" s="38">
        <v>-0.006958077</v>
      </c>
      <c r="BL90" s="38">
        <v>-0.003831352</v>
      </c>
      <c r="BM90" s="38">
        <v>-0.005432475</v>
      </c>
      <c r="BN90" s="38">
        <v>0.025270238</v>
      </c>
      <c r="BO90" s="38">
        <v>-0.001967772</v>
      </c>
      <c r="BP90" s="40">
        <v>0.001840084</v>
      </c>
      <c r="BQ90" s="40"/>
    </row>
    <row r="91">
      <c r="A91" s="23">
        <v>28306.0</v>
      </c>
      <c r="B91" s="27">
        <v>-0.012</v>
      </c>
      <c r="C91" s="27">
        <v>0.053</v>
      </c>
      <c r="D91" s="27">
        <v>0.0645</v>
      </c>
      <c r="E91" s="27">
        <v>-0.0272</v>
      </c>
      <c r="F91" s="27">
        <v>0.0518</v>
      </c>
      <c r="G91" s="27">
        <v>0.0031</v>
      </c>
      <c r="H91" s="27">
        <v>0.0097</v>
      </c>
      <c r="I91" s="27">
        <v>-0.0012</v>
      </c>
      <c r="J91" s="27">
        <v>0.0291</v>
      </c>
      <c r="K91" s="27">
        <v>0.0482</v>
      </c>
      <c r="L91" s="34"/>
      <c r="M91" s="38">
        <v>-2.89199E-4</v>
      </c>
      <c r="N91" s="38">
        <v>-0.011049283</v>
      </c>
      <c r="O91" s="38">
        <v>-0.162880117</v>
      </c>
      <c r="P91" s="38">
        <v>-0.001472721</v>
      </c>
      <c r="Q91" s="38">
        <v>-0.188298982</v>
      </c>
      <c r="R91" s="38">
        <v>0.055715507</v>
      </c>
      <c r="S91" s="38">
        <v>0.073409353</v>
      </c>
      <c r="T91" s="38">
        <v>-0.198691482</v>
      </c>
      <c r="U91" s="38">
        <v>0.251731507</v>
      </c>
      <c r="V91" s="38">
        <v>-0.008463312</v>
      </c>
      <c r="W91" s="34"/>
      <c r="X91" s="38">
        <v>-0.018238597</v>
      </c>
      <c r="Y91" s="38">
        <v>0.050274168</v>
      </c>
      <c r="Z91" s="38">
        <v>0.073260477</v>
      </c>
      <c r="AA91" s="38">
        <v>-0.03037359</v>
      </c>
      <c r="AB91" s="38">
        <v>0.070438295</v>
      </c>
      <c r="AC91" s="38">
        <v>-0.003885849</v>
      </c>
      <c r="AD91" s="38">
        <v>-0.001254677</v>
      </c>
      <c r="AE91" s="38">
        <v>0.021940138</v>
      </c>
      <c r="AF91" s="38">
        <v>0.003474025</v>
      </c>
      <c r="AG91" s="38">
        <v>0.0448068</v>
      </c>
      <c r="AH91" s="34"/>
      <c r="AI91" s="38">
        <v>0.081358364</v>
      </c>
      <c r="AJ91" s="38">
        <v>0.060458359</v>
      </c>
      <c r="AK91" s="38">
        <v>0.073655999</v>
      </c>
      <c r="AL91" s="38">
        <v>0.044538468</v>
      </c>
      <c r="AM91" s="38">
        <v>0.061458836</v>
      </c>
      <c r="AN91" s="38">
        <v>0.050100309</v>
      </c>
      <c r="AO91" s="38">
        <v>0.058081529</v>
      </c>
      <c r="AP91" s="38">
        <v>0.054122198</v>
      </c>
      <c r="AQ91" s="38">
        <v>0.131794172</v>
      </c>
      <c r="AR91" s="38">
        <v>0.063184786</v>
      </c>
      <c r="AS91" s="34"/>
      <c r="AT91" s="38">
        <v>0.542239721</v>
      </c>
      <c r="AU91" s="38">
        <v>-0.298282443</v>
      </c>
      <c r="AV91" s="38">
        <v>0.232478594</v>
      </c>
      <c r="AW91" s="38">
        <v>-0.938522566</v>
      </c>
      <c r="AX91" s="38">
        <v>-0.258046917</v>
      </c>
      <c r="AY91" s="38">
        <v>-0.71484555</v>
      </c>
      <c r="AZ91" s="38">
        <v>-0.393869922</v>
      </c>
      <c r="BA91" s="38">
        <v>-0.553099811</v>
      </c>
      <c r="BB91" s="38">
        <v>2.570584394</v>
      </c>
      <c r="BC91" s="38">
        <v>-0.1886355</v>
      </c>
      <c r="BD91" s="40">
        <v>1.006514818</v>
      </c>
      <c r="BE91" s="23">
        <v>28306.0</v>
      </c>
      <c r="BF91" s="38">
        <v>0.0053873</v>
      </c>
      <c r="BG91" s="38">
        <v>-0.002963518</v>
      </c>
      <c r="BH91" s="38">
        <v>0.002309738</v>
      </c>
      <c r="BI91" s="38">
        <v>-0.009324478</v>
      </c>
      <c r="BJ91" s="38">
        <v>-0.002563767</v>
      </c>
      <c r="BK91" s="38">
        <v>-0.007102186</v>
      </c>
      <c r="BL91" s="38">
        <v>-0.003913205</v>
      </c>
      <c r="BM91" s="38">
        <v>-0.005495198</v>
      </c>
      <c r="BN91" s="38">
        <v>0.025539459</v>
      </c>
      <c r="BO91" s="38">
        <v>-0.001874145</v>
      </c>
      <c r="BP91" s="40">
        <v>6.40243E-4</v>
      </c>
      <c r="BQ91" s="40"/>
    </row>
    <row r="92">
      <c r="A92" s="23">
        <v>28337.0</v>
      </c>
      <c r="B92" s="27">
        <v>-0.062</v>
      </c>
      <c r="C92" s="27">
        <v>0.001</v>
      </c>
      <c r="D92" s="27">
        <v>-0.032</v>
      </c>
      <c r="E92" s="27">
        <v>0.0121</v>
      </c>
      <c r="F92" s="27">
        <v>-0.0778</v>
      </c>
      <c r="G92" s="27">
        <v>-0.0145</v>
      </c>
      <c r="H92" s="27">
        <v>0.0029</v>
      </c>
      <c r="I92" s="27">
        <v>-0.1135</v>
      </c>
      <c r="J92" s="27">
        <v>-0.0257</v>
      </c>
      <c r="K92" s="27">
        <v>-0.0128</v>
      </c>
      <c r="L92" s="34"/>
      <c r="M92" s="38">
        <v>-0.143883928</v>
      </c>
      <c r="N92" s="38">
        <v>-0.002313567</v>
      </c>
      <c r="O92" s="38">
        <v>-0.149348277</v>
      </c>
      <c r="P92" s="38">
        <v>0.031110868</v>
      </c>
      <c r="Q92" s="38">
        <v>-0.278427317</v>
      </c>
      <c r="R92" s="38">
        <v>0.076232689</v>
      </c>
      <c r="S92" s="38">
        <v>0.085625679</v>
      </c>
      <c r="T92" s="38">
        <v>-0.291914866</v>
      </c>
      <c r="U92" s="38">
        <v>0.260749585</v>
      </c>
      <c r="V92" s="38">
        <v>-0.015326793</v>
      </c>
      <c r="W92" s="34"/>
      <c r="X92" s="38">
        <v>-0.062107032</v>
      </c>
      <c r="Y92" s="38">
        <v>-0.004131383</v>
      </c>
      <c r="Z92" s="38">
        <v>-0.029472494</v>
      </c>
      <c r="AA92" s="38">
        <v>0.007067724</v>
      </c>
      <c r="AB92" s="38">
        <v>-0.051721627</v>
      </c>
      <c r="AC92" s="38">
        <v>-0.02479911</v>
      </c>
      <c r="AD92" s="38">
        <v>-0.009646902</v>
      </c>
      <c r="AE92" s="38">
        <v>-0.081191295</v>
      </c>
      <c r="AF92" s="38">
        <v>-0.05385272</v>
      </c>
      <c r="AG92" s="38">
        <v>-0.017740176</v>
      </c>
      <c r="AH92" s="34"/>
      <c r="AI92" s="38">
        <v>0.080010087</v>
      </c>
      <c r="AJ92" s="38">
        <v>0.059759429</v>
      </c>
      <c r="AK92" s="38">
        <v>0.073617629</v>
      </c>
      <c r="AL92" s="38">
        <v>0.044557408</v>
      </c>
      <c r="AM92" s="38">
        <v>0.062335644</v>
      </c>
      <c r="AN92" s="38">
        <v>0.049922631</v>
      </c>
      <c r="AO92" s="38">
        <v>0.057694364</v>
      </c>
      <c r="AP92" s="38">
        <v>0.055813531</v>
      </c>
      <c r="AQ92" s="38">
        <v>0.132295785</v>
      </c>
      <c r="AR92" s="38">
        <v>0.062669061</v>
      </c>
      <c r="AS92" s="34"/>
      <c r="AT92" s="38">
        <v>0.48813512</v>
      </c>
      <c r="AU92" s="38">
        <v>-0.325950348</v>
      </c>
      <c r="AV92" s="38">
        <v>0.231155443</v>
      </c>
      <c r="AW92" s="38">
        <v>-0.937078349</v>
      </c>
      <c r="AX92" s="38">
        <v>-0.222385352</v>
      </c>
      <c r="AY92" s="38">
        <v>-0.721394011</v>
      </c>
      <c r="AZ92" s="38">
        <v>-0.408966861</v>
      </c>
      <c r="BA92" s="38">
        <v>-0.484577198</v>
      </c>
      <c r="BB92" s="38">
        <v>2.590043411</v>
      </c>
      <c r="BC92" s="38">
        <v>-0.208981854</v>
      </c>
      <c r="BD92" s="40">
        <v>0.994979846</v>
      </c>
      <c r="BE92" s="23">
        <v>28337.0</v>
      </c>
      <c r="BF92" s="38">
        <v>0.00490598</v>
      </c>
      <c r="BG92" s="38">
        <v>-0.003275949</v>
      </c>
      <c r="BH92" s="38">
        <v>0.002323217</v>
      </c>
      <c r="BI92" s="38">
        <v>-0.009418064</v>
      </c>
      <c r="BJ92" s="38">
        <v>-0.002235074</v>
      </c>
      <c r="BK92" s="38">
        <v>-0.007250338</v>
      </c>
      <c r="BL92" s="38">
        <v>-0.004110303</v>
      </c>
      <c r="BM92" s="38">
        <v>-0.004870221</v>
      </c>
      <c r="BN92" s="38">
        <v>0.026031114</v>
      </c>
      <c r="BO92" s="38">
        <v>-0.002100363</v>
      </c>
      <c r="BP92" s="40">
        <v>-2.42566E-4</v>
      </c>
      <c r="BQ92" s="40"/>
    </row>
    <row r="93">
      <c r="A93" s="23">
        <v>28368.0</v>
      </c>
      <c r="B93" s="27">
        <v>-0.0336</v>
      </c>
      <c r="C93" s="27">
        <v>-0.0334</v>
      </c>
      <c r="D93" s="27">
        <v>0.082</v>
      </c>
      <c r="E93" s="27">
        <v>0.0202</v>
      </c>
      <c r="F93" s="27">
        <v>0.1847</v>
      </c>
      <c r="G93" s="27">
        <v>0.0548</v>
      </c>
      <c r="H93" s="27">
        <v>-0.0464</v>
      </c>
      <c r="I93" s="27">
        <v>-0.0056</v>
      </c>
      <c r="J93" s="27">
        <v>0.1169</v>
      </c>
      <c r="K93" s="27">
        <v>-0.0192</v>
      </c>
      <c r="L93" s="34"/>
      <c r="M93" s="38">
        <v>-0.168270873</v>
      </c>
      <c r="N93" s="38">
        <v>-0.035146193</v>
      </c>
      <c r="O93" s="38">
        <v>-0.074760146</v>
      </c>
      <c r="P93" s="38">
        <v>0.059100463</v>
      </c>
      <c r="Q93" s="38">
        <v>-0.12007799</v>
      </c>
      <c r="R93" s="38">
        <v>0.114608841</v>
      </c>
      <c r="S93" s="38">
        <v>0.071847231</v>
      </c>
      <c r="T93" s="38">
        <v>-0.278238704</v>
      </c>
      <c r="U93" s="38">
        <v>0.473815727</v>
      </c>
      <c r="V93" s="38">
        <v>-0.032837355</v>
      </c>
      <c r="W93" s="34"/>
      <c r="X93" s="38">
        <v>-0.039748628</v>
      </c>
      <c r="Y93" s="38">
        <v>-0.036245402</v>
      </c>
      <c r="Z93" s="38">
        <v>0.082856558</v>
      </c>
      <c r="AA93" s="38">
        <v>0.012657119</v>
      </c>
      <c r="AB93" s="38">
        <v>0.191130334</v>
      </c>
      <c r="AC93" s="38">
        <v>0.039159248</v>
      </c>
      <c r="AD93" s="38">
        <v>-0.057056677</v>
      </c>
      <c r="AE93" s="38">
        <v>0.036353485</v>
      </c>
      <c r="AF93" s="38">
        <v>0.084998878</v>
      </c>
      <c r="AG93" s="38">
        <v>-0.026419536</v>
      </c>
      <c r="AH93" s="34"/>
      <c r="AI93" s="38">
        <v>0.080218815</v>
      </c>
      <c r="AJ93" s="38">
        <v>0.05952964</v>
      </c>
      <c r="AK93" s="38">
        <v>0.073791166</v>
      </c>
      <c r="AL93" s="38">
        <v>0.044510505</v>
      </c>
      <c r="AM93" s="38">
        <v>0.067255707</v>
      </c>
      <c r="AN93" s="38">
        <v>0.048390377</v>
      </c>
      <c r="AO93" s="38">
        <v>0.057147559</v>
      </c>
      <c r="AP93" s="38">
        <v>0.05559005</v>
      </c>
      <c r="AQ93" s="38">
        <v>0.132254354</v>
      </c>
      <c r="AR93" s="38">
        <v>0.06242989</v>
      </c>
      <c r="AS93" s="34"/>
      <c r="AT93" s="38">
        <v>0.484377772</v>
      </c>
      <c r="AU93" s="38">
        <v>-0.3433557</v>
      </c>
      <c r="AV93" s="38">
        <v>0.227220108</v>
      </c>
      <c r="AW93" s="38">
        <v>-0.94424198</v>
      </c>
      <c r="AX93" s="38">
        <v>-0.034250877</v>
      </c>
      <c r="AY93" s="38">
        <v>-0.789015898</v>
      </c>
      <c r="AZ93" s="38">
        <v>-0.438658138</v>
      </c>
      <c r="BA93" s="38">
        <v>-0.500971043</v>
      </c>
      <c r="BB93" s="38">
        <v>2.566218136</v>
      </c>
      <c r="BC93" s="38">
        <v>-0.22732238</v>
      </c>
      <c r="BD93" s="40">
        <v>0.99040609</v>
      </c>
      <c r="BE93" s="23">
        <v>28368.0</v>
      </c>
      <c r="BF93" s="38">
        <v>0.004890699</v>
      </c>
      <c r="BG93" s="38">
        <v>-0.003466817</v>
      </c>
      <c r="BH93" s="38">
        <v>0.002294212</v>
      </c>
      <c r="BI93" s="38">
        <v>-0.009533887</v>
      </c>
      <c r="BJ93" s="38">
        <v>-3.45827E-4</v>
      </c>
      <c r="BK93" s="38">
        <v>-0.00796659</v>
      </c>
      <c r="BL93" s="38">
        <v>-0.004429074</v>
      </c>
      <c r="BM93" s="38">
        <v>-0.005058239</v>
      </c>
      <c r="BN93" s="38">
        <v>0.025910767</v>
      </c>
      <c r="BO93" s="38">
        <v>-0.002295244</v>
      </c>
      <c r="BP93" s="40">
        <v>0.00243628</v>
      </c>
      <c r="BQ93" s="40"/>
    </row>
    <row r="94">
      <c r="A94" s="23">
        <v>28398.0</v>
      </c>
      <c r="B94" s="27">
        <v>-5.0E-4</v>
      </c>
      <c r="C94" s="27">
        <v>0.0022</v>
      </c>
      <c r="D94" s="27">
        <v>0.0614</v>
      </c>
      <c r="E94" s="27">
        <v>0.0154</v>
      </c>
      <c r="F94" s="27">
        <v>-0.0367</v>
      </c>
      <c r="G94" s="27">
        <v>0.0027</v>
      </c>
      <c r="H94" s="27">
        <v>0.0293</v>
      </c>
      <c r="I94" s="27">
        <v>-0.1098</v>
      </c>
      <c r="J94" s="27">
        <v>0.0817</v>
      </c>
      <c r="K94" s="27">
        <v>1.0E-4</v>
      </c>
      <c r="L94" s="34"/>
      <c r="M94" s="38">
        <v>-0.101421152</v>
      </c>
      <c r="N94" s="38">
        <v>-0.011347801</v>
      </c>
      <c r="O94" s="38">
        <v>0.044759205</v>
      </c>
      <c r="P94" s="38">
        <v>0.060433102</v>
      </c>
      <c r="Q94" s="38">
        <v>-0.094975182</v>
      </c>
      <c r="R94" s="38">
        <v>0.130656607</v>
      </c>
      <c r="S94" s="38">
        <v>0.141675757</v>
      </c>
      <c r="T94" s="38">
        <v>-0.365130867</v>
      </c>
      <c r="U94" s="38">
        <v>0.68930727</v>
      </c>
      <c r="V94" s="38">
        <v>-0.056211252</v>
      </c>
      <c r="W94" s="34"/>
      <c r="X94" s="38">
        <v>-0.008254194</v>
      </c>
      <c r="Y94" s="38">
        <v>-0.003184548</v>
      </c>
      <c r="Z94" s="38">
        <v>0.053356684</v>
      </c>
      <c r="AA94" s="38">
        <v>0.007761861</v>
      </c>
      <c r="AB94" s="38">
        <v>-0.041853734</v>
      </c>
      <c r="AC94" s="38">
        <v>-0.015825953</v>
      </c>
      <c r="AD94" s="38">
        <v>0.014054485</v>
      </c>
      <c r="AE94" s="38">
        <v>-0.051334447</v>
      </c>
      <c r="AF94" s="38">
        <v>0.044177044</v>
      </c>
      <c r="AG94" s="38">
        <v>-0.011282066</v>
      </c>
      <c r="AH94" s="34"/>
      <c r="AI94" s="38">
        <v>0.076692065</v>
      </c>
      <c r="AJ94" s="38">
        <v>0.059124146</v>
      </c>
      <c r="AK94" s="38">
        <v>0.071210743</v>
      </c>
      <c r="AL94" s="38">
        <v>0.044053328</v>
      </c>
      <c r="AM94" s="38">
        <v>0.067616488</v>
      </c>
      <c r="AN94" s="38">
        <v>0.048495104</v>
      </c>
      <c r="AO94" s="38">
        <v>0.055691814</v>
      </c>
      <c r="AP94" s="38">
        <v>0.054070116</v>
      </c>
      <c r="AQ94" s="38">
        <v>0.131985133</v>
      </c>
      <c r="AR94" s="38">
        <v>0.061901352</v>
      </c>
      <c r="AS94" s="34"/>
      <c r="AT94" s="38">
        <v>0.385622546</v>
      </c>
      <c r="AU94" s="38">
        <v>-0.319473194</v>
      </c>
      <c r="AV94" s="38">
        <v>0.165627405</v>
      </c>
      <c r="AW94" s="38">
        <v>-0.924346785</v>
      </c>
      <c r="AX94" s="38">
        <v>0.021370478</v>
      </c>
      <c r="AY94" s="38">
        <v>-0.746074247</v>
      </c>
      <c r="AZ94" s="38">
        <v>-0.457231301</v>
      </c>
      <c r="BA94" s="38">
        <v>-0.52231883</v>
      </c>
      <c r="BB94" s="38">
        <v>2.604832836</v>
      </c>
      <c r="BC94" s="38">
        <v>-0.208008908</v>
      </c>
      <c r="BD94" s="40">
        <v>0.984689274</v>
      </c>
      <c r="BE94" s="23">
        <v>28398.0</v>
      </c>
      <c r="BF94" s="38">
        <v>0.003916185</v>
      </c>
      <c r="BG94" s="38">
        <v>-0.003244406</v>
      </c>
      <c r="BH94" s="38">
        <v>0.001682027</v>
      </c>
      <c r="BI94" s="38">
        <v>-0.009387193</v>
      </c>
      <c r="BJ94" s="38">
        <v>2.17028E-4</v>
      </c>
      <c r="BK94" s="38">
        <v>-0.007576748</v>
      </c>
      <c r="BL94" s="38">
        <v>-0.004643407</v>
      </c>
      <c r="BM94" s="38">
        <v>-0.005304403</v>
      </c>
      <c r="BN94" s="38">
        <v>0.026453348</v>
      </c>
      <c r="BO94" s="38">
        <v>-0.002112432</v>
      </c>
      <c r="BP94" s="40">
        <v>0.002517027</v>
      </c>
      <c r="BQ94" s="40"/>
    </row>
    <row r="95">
      <c r="A95" s="23">
        <v>28429.0</v>
      </c>
      <c r="B95" s="27">
        <v>0.0527</v>
      </c>
      <c r="C95" s="27">
        <v>-0.0368</v>
      </c>
      <c r="D95" s="27">
        <v>0.0321</v>
      </c>
      <c r="E95" s="27">
        <v>0.0278</v>
      </c>
      <c r="F95" s="27">
        <v>-0.066</v>
      </c>
      <c r="G95" s="27">
        <v>-0.0377</v>
      </c>
      <c r="H95" s="27">
        <v>-0.0038</v>
      </c>
      <c r="I95" s="27">
        <v>-0.0026</v>
      </c>
      <c r="J95" s="27">
        <v>-0.0313</v>
      </c>
      <c r="K95" s="27">
        <v>-0.0419</v>
      </c>
      <c r="L95" s="34"/>
      <c r="M95" s="38">
        <v>-0.003735103</v>
      </c>
      <c r="N95" s="38">
        <v>-0.011142466</v>
      </c>
      <c r="O95" s="38">
        <v>0.144082012</v>
      </c>
      <c r="P95" s="38">
        <v>0.179021661</v>
      </c>
      <c r="Q95" s="38">
        <v>-0.034934646</v>
      </c>
      <c r="R95" s="38">
        <v>0.108920976</v>
      </c>
      <c r="S95" s="38">
        <v>0.174573042</v>
      </c>
      <c r="T95" s="38">
        <v>-0.330733596</v>
      </c>
      <c r="U95" s="38">
        <v>0.811745347</v>
      </c>
      <c r="V95" s="38">
        <v>-0.078118659</v>
      </c>
      <c r="W95" s="34"/>
      <c r="X95" s="38">
        <v>0.032064983</v>
      </c>
      <c r="Y95" s="38">
        <v>-0.045723909</v>
      </c>
      <c r="Z95" s="38">
        <v>0.020538362</v>
      </c>
      <c r="AA95" s="38">
        <v>0.010974134</v>
      </c>
      <c r="AB95" s="38">
        <v>-0.076750939</v>
      </c>
      <c r="AC95" s="38">
        <v>-0.053170063</v>
      </c>
      <c r="AD95" s="38">
        <v>-0.022236461</v>
      </c>
      <c r="AE95" s="38">
        <v>0.052474871</v>
      </c>
      <c r="AF95" s="38">
        <v>-0.067753097</v>
      </c>
      <c r="AG95" s="38">
        <v>-0.065020915</v>
      </c>
      <c r="AH95" s="34"/>
      <c r="AI95" s="38">
        <v>0.056866332</v>
      </c>
      <c r="AJ95" s="38">
        <v>0.052351073</v>
      </c>
      <c r="AK95" s="38">
        <v>0.067341121</v>
      </c>
      <c r="AL95" s="38">
        <v>0.043460609</v>
      </c>
      <c r="AM95" s="38">
        <v>0.068565508</v>
      </c>
      <c r="AN95" s="38">
        <v>0.048576435</v>
      </c>
      <c r="AO95" s="38">
        <v>0.055712548</v>
      </c>
      <c r="AP95" s="38">
        <v>0.05417269</v>
      </c>
      <c r="AQ95" s="38">
        <v>0.131435705</v>
      </c>
      <c r="AR95" s="38">
        <v>0.048610396</v>
      </c>
      <c r="AS95" s="34"/>
      <c r="AT95" s="38">
        <v>-0.22993846</v>
      </c>
      <c r="AU95" s="38">
        <v>-0.407629318</v>
      </c>
      <c r="AV95" s="38">
        <v>0.182280286</v>
      </c>
      <c r="AW95" s="38">
        <v>-0.757499455</v>
      </c>
      <c r="AX95" s="38">
        <v>0.230464092</v>
      </c>
      <c r="AY95" s="38">
        <v>-0.55617423</v>
      </c>
      <c r="AZ95" s="38">
        <v>-0.275343779</v>
      </c>
      <c r="BA95" s="38">
        <v>-0.335942461</v>
      </c>
      <c r="BB95" s="38">
        <v>2.704621079</v>
      </c>
      <c r="BC95" s="38">
        <v>-0.554837752</v>
      </c>
      <c r="BD95" s="40">
        <v>0.985445037</v>
      </c>
      <c r="BE95" s="23">
        <v>28429.0</v>
      </c>
      <c r="BF95" s="38">
        <v>-0.002333346</v>
      </c>
      <c r="BG95" s="38">
        <v>-0.0041365</v>
      </c>
      <c r="BH95" s="38">
        <v>0.001849726</v>
      </c>
      <c r="BI95" s="38">
        <v>-0.007686877</v>
      </c>
      <c r="BJ95" s="38">
        <v>0.00233868</v>
      </c>
      <c r="BK95" s="38">
        <v>-0.005643889</v>
      </c>
      <c r="BL95" s="38">
        <v>-0.002794106</v>
      </c>
      <c r="BM95" s="38">
        <v>-0.003409043</v>
      </c>
      <c r="BN95" s="38">
        <v>0.027445682</v>
      </c>
      <c r="BO95" s="38">
        <v>-0.005630327</v>
      </c>
      <c r="BP95" s="40">
        <v>-3.18652E-4</v>
      </c>
      <c r="BQ95" s="40"/>
    </row>
    <row r="96">
      <c r="A96" s="23">
        <v>28459.0</v>
      </c>
      <c r="B96" s="27">
        <v>-0.027</v>
      </c>
      <c r="C96" s="27">
        <v>0.0567</v>
      </c>
      <c r="D96" s="27">
        <v>-0.0394</v>
      </c>
      <c r="E96" s="27">
        <v>0.007</v>
      </c>
      <c r="F96" s="27">
        <v>-0.0544</v>
      </c>
      <c r="G96" s="27">
        <v>-0.0163</v>
      </c>
      <c r="H96" s="27">
        <v>0.013</v>
      </c>
      <c r="I96" s="27">
        <v>-0.003</v>
      </c>
      <c r="J96" s="27">
        <v>-0.0441</v>
      </c>
      <c r="K96" s="27">
        <v>0.0255</v>
      </c>
      <c r="L96" s="34"/>
      <c r="M96" s="38">
        <v>0.013466179</v>
      </c>
      <c r="N96" s="38">
        <v>0.125426058</v>
      </c>
      <c r="O96" s="38">
        <v>0.14013467</v>
      </c>
      <c r="P96" s="38">
        <v>0.126998378</v>
      </c>
      <c r="Q96" s="38">
        <v>-0.147416577</v>
      </c>
      <c r="R96" s="38">
        <v>0.091856993</v>
      </c>
      <c r="S96" s="38">
        <v>0.147547435</v>
      </c>
      <c r="T96" s="38">
        <v>-0.32984325</v>
      </c>
      <c r="U96" s="38">
        <v>0.619248497</v>
      </c>
      <c r="V96" s="38">
        <v>-0.050239298</v>
      </c>
      <c r="W96" s="34"/>
      <c r="X96" s="38">
        <v>-0.037712846</v>
      </c>
      <c r="Y96" s="38">
        <v>0.049811646</v>
      </c>
      <c r="Z96" s="38">
        <v>-0.052093202</v>
      </c>
      <c r="AA96" s="38">
        <v>-0.006051682</v>
      </c>
      <c r="AB96" s="38">
        <v>-0.048097655</v>
      </c>
      <c r="AC96" s="38">
        <v>-0.029275296</v>
      </c>
      <c r="AD96" s="38">
        <v>-0.005391739</v>
      </c>
      <c r="AE96" s="38">
        <v>0.046309193</v>
      </c>
      <c r="AF96" s="38">
        <v>-0.077909566</v>
      </c>
      <c r="AG96" s="38">
        <v>0.018902191</v>
      </c>
      <c r="AH96" s="34"/>
      <c r="AI96" s="38">
        <v>0.056063596</v>
      </c>
      <c r="AJ96" s="38">
        <v>0.052138071</v>
      </c>
      <c r="AK96" s="38">
        <v>0.067714401</v>
      </c>
      <c r="AL96" s="38">
        <v>0.042628255</v>
      </c>
      <c r="AM96" s="38">
        <v>0.06809061</v>
      </c>
      <c r="AN96" s="38">
        <v>0.044853798</v>
      </c>
      <c r="AO96" s="38">
        <v>0.05555693</v>
      </c>
      <c r="AP96" s="38">
        <v>0.0525523</v>
      </c>
      <c r="AQ96" s="38">
        <v>0.131581225</v>
      </c>
      <c r="AR96" s="38">
        <v>0.048632577</v>
      </c>
      <c r="AS96" s="34"/>
      <c r="AT96" s="38">
        <v>-0.228758206</v>
      </c>
      <c r="AU96" s="38">
        <v>-0.380508785</v>
      </c>
      <c r="AV96" s="38">
        <v>0.221631525</v>
      </c>
      <c r="AW96" s="38">
        <v>-0.748133437</v>
      </c>
      <c r="AX96" s="38">
        <v>0.236174766</v>
      </c>
      <c r="AY96" s="38">
        <v>-0.662099752</v>
      </c>
      <c r="AZ96" s="38">
        <v>-0.248344601</v>
      </c>
      <c r="BA96" s="38">
        <v>-0.364495764</v>
      </c>
      <c r="BB96" s="38">
        <v>2.690556271</v>
      </c>
      <c r="BC96" s="38">
        <v>-0.516022018</v>
      </c>
      <c r="BD96" s="40">
        <v>0.948060743</v>
      </c>
      <c r="BE96" s="23">
        <v>28459.0</v>
      </c>
      <c r="BF96" s="38">
        <v>-0.002412907</v>
      </c>
      <c r="BG96" s="38">
        <v>-0.004013549</v>
      </c>
      <c r="BH96" s="38">
        <v>0.002337735</v>
      </c>
      <c r="BI96" s="38">
        <v>-0.007891197</v>
      </c>
      <c r="BJ96" s="38">
        <v>0.002491135</v>
      </c>
      <c r="BK96" s="38">
        <v>-0.006983727</v>
      </c>
      <c r="BL96" s="38">
        <v>-0.002619501</v>
      </c>
      <c r="BM96" s="38">
        <v>-0.003844646</v>
      </c>
      <c r="BN96" s="38">
        <v>0.028379577</v>
      </c>
      <c r="BO96" s="38">
        <v>-0.005442921</v>
      </c>
      <c r="BP96" s="40">
        <v>-0.001712495</v>
      </c>
      <c r="BQ96" s="40"/>
    </row>
    <row r="97">
      <c r="A97" s="23">
        <v>28490.0</v>
      </c>
      <c r="B97" s="27">
        <v>0.0766</v>
      </c>
      <c r="C97" s="27">
        <v>0.0467</v>
      </c>
      <c r="D97" s="27">
        <v>-0.0321</v>
      </c>
      <c r="E97" s="27">
        <v>-0.0067</v>
      </c>
      <c r="F97" s="27">
        <v>-0.0152</v>
      </c>
      <c r="G97" s="27">
        <v>-0.016</v>
      </c>
      <c r="H97" s="27">
        <v>-0.0363</v>
      </c>
      <c r="I97" s="27">
        <v>0.0704</v>
      </c>
      <c r="J97" s="27">
        <v>0.0161</v>
      </c>
      <c r="K97" s="27">
        <v>0.0053</v>
      </c>
      <c r="L97" s="34"/>
      <c r="M97" s="38">
        <v>0.051377017</v>
      </c>
      <c r="N97" s="38">
        <v>0.055010417</v>
      </c>
      <c r="O97" s="38">
        <v>-0.015115005</v>
      </c>
      <c r="P97" s="38">
        <v>0.111253627</v>
      </c>
      <c r="Q97" s="38">
        <v>-0.200226552</v>
      </c>
      <c r="R97" s="38">
        <v>-0.055961037</v>
      </c>
      <c r="S97" s="38">
        <v>0.060141081</v>
      </c>
      <c r="T97" s="38">
        <v>-0.230873355</v>
      </c>
      <c r="U97" s="38">
        <v>0.387504338</v>
      </c>
      <c r="V97" s="38">
        <v>-0.092955151</v>
      </c>
      <c r="W97" s="34"/>
      <c r="X97" s="38">
        <v>0.067254985</v>
      </c>
      <c r="Y97" s="38">
        <v>0.03924258</v>
      </c>
      <c r="Z97" s="38">
        <v>-0.041226588</v>
      </c>
      <c r="AA97" s="38">
        <v>-0.016988015</v>
      </c>
      <c r="AB97" s="38">
        <v>7.39846E-4</v>
      </c>
      <c r="AC97" s="38">
        <v>-0.004079465</v>
      </c>
      <c r="AD97" s="38">
        <v>-0.055845943</v>
      </c>
      <c r="AE97" s="38">
        <v>0.097453698</v>
      </c>
      <c r="AF97" s="38">
        <v>-0.021617278</v>
      </c>
      <c r="AG97" s="38">
        <v>-0.006626737</v>
      </c>
      <c r="AH97" s="34"/>
      <c r="AI97" s="38">
        <v>0.05720946</v>
      </c>
      <c r="AJ97" s="38">
        <v>0.051828633</v>
      </c>
      <c r="AK97" s="38">
        <v>0.067772227</v>
      </c>
      <c r="AL97" s="38">
        <v>0.042676347</v>
      </c>
      <c r="AM97" s="38">
        <v>0.066424508</v>
      </c>
      <c r="AN97" s="38">
        <v>0.04455683</v>
      </c>
      <c r="AO97" s="38">
        <v>0.056157812</v>
      </c>
      <c r="AP97" s="38">
        <v>0.053662688</v>
      </c>
      <c r="AQ97" s="38">
        <v>0.13092066</v>
      </c>
      <c r="AR97" s="38">
        <v>0.048583548</v>
      </c>
      <c r="AS97" s="34"/>
      <c r="AT97" s="38">
        <v>-0.186440529</v>
      </c>
      <c r="AU97" s="38">
        <v>-0.396764174</v>
      </c>
      <c r="AV97" s="38">
        <v>0.226432789</v>
      </c>
      <c r="AW97" s="38">
        <v>-0.754505158</v>
      </c>
      <c r="AX97" s="38">
        <v>0.173753657</v>
      </c>
      <c r="AY97" s="38">
        <v>-0.681001539</v>
      </c>
      <c r="AZ97" s="38">
        <v>-0.227546928</v>
      </c>
      <c r="BA97" s="38">
        <v>-0.325075343</v>
      </c>
      <c r="BB97" s="38">
        <v>2.694754014</v>
      </c>
      <c r="BC97" s="38">
        <v>-0.52360679</v>
      </c>
      <c r="BD97" s="40">
        <v>0.94852602</v>
      </c>
      <c r="BE97" s="23">
        <v>28490.0</v>
      </c>
      <c r="BF97" s="38">
        <v>-0.001965582</v>
      </c>
      <c r="BG97" s="38">
        <v>-0.004182955</v>
      </c>
      <c r="BH97" s="38">
        <v>0.002387207</v>
      </c>
      <c r="BI97" s="38">
        <v>-0.007954501</v>
      </c>
      <c r="BJ97" s="38">
        <v>0.001831828</v>
      </c>
      <c r="BK97" s="38">
        <v>-0.007179577</v>
      </c>
      <c r="BL97" s="38">
        <v>-0.002398953</v>
      </c>
      <c r="BM97" s="38">
        <v>-0.003427163</v>
      </c>
      <c r="BN97" s="38">
        <v>0.028409911</v>
      </c>
      <c r="BO97" s="38">
        <v>-0.005520215</v>
      </c>
      <c r="BP97" s="41">
        <v>-6.90532E-5</v>
      </c>
      <c r="BQ97" s="41"/>
    </row>
    <row r="98">
      <c r="A98" s="23">
        <v>28521.0</v>
      </c>
      <c r="B98" s="27">
        <v>-0.0449</v>
      </c>
      <c r="C98" s="27">
        <v>-0.0616</v>
      </c>
      <c r="D98" s="27">
        <v>-0.0528</v>
      </c>
      <c r="E98" s="27">
        <v>0.0129</v>
      </c>
      <c r="F98" s="27">
        <v>0.0616</v>
      </c>
      <c r="G98" s="27">
        <v>0.0545</v>
      </c>
      <c r="H98" s="27">
        <v>-3.0E-4</v>
      </c>
      <c r="I98" s="27">
        <v>-0.0492</v>
      </c>
      <c r="J98" s="27">
        <v>-0.0511</v>
      </c>
      <c r="K98" s="27">
        <v>-0.0588</v>
      </c>
      <c r="L98" s="34"/>
      <c r="M98" s="38">
        <v>-0.016461986</v>
      </c>
      <c r="N98" s="38">
        <v>0.007891325</v>
      </c>
      <c r="O98" s="38">
        <v>-0.050887193</v>
      </c>
      <c r="P98" s="38">
        <v>0.11798796</v>
      </c>
      <c r="Q98" s="38">
        <v>-0.097767951</v>
      </c>
      <c r="R98" s="38">
        <v>0.041780342</v>
      </c>
      <c r="S98" s="38">
        <v>0.025566939</v>
      </c>
      <c r="T98" s="38">
        <v>-0.214048435</v>
      </c>
      <c r="U98" s="38">
        <v>0.208256404</v>
      </c>
      <c r="V98" s="38">
        <v>-0.102197651</v>
      </c>
      <c r="W98" s="34"/>
      <c r="X98" s="38">
        <v>-0.055545638</v>
      </c>
      <c r="Y98" s="38">
        <v>-0.071610544</v>
      </c>
      <c r="Z98" s="38">
        <v>-0.059693679</v>
      </c>
      <c r="AA98" s="38">
        <v>0.002800808</v>
      </c>
      <c r="AB98" s="38">
        <v>0.064393698</v>
      </c>
      <c r="AC98" s="38">
        <v>0.051134563</v>
      </c>
      <c r="AD98" s="38">
        <v>-0.019011493</v>
      </c>
      <c r="AE98" s="38">
        <v>-0.029633427</v>
      </c>
      <c r="AF98" s="38">
        <v>-0.098521064</v>
      </c>
      <c r="AG98" s="38">
        <v>-0.074565494</v>
      </c>
      <c r="AH98" s="34"/>
      <c r="AI98" s="38">
        <v>0.042639478</v>
      </c>
      <c r="AJ98" s="38">
        <v>0.042837491</v>
      </c>
      <c r="AK98" s="38">
        <v>0.054111178</v>
      </c>
      <c r="AL98" s="38">
        <v>0.039430424</v>
      </c>
      <c r="AM98" s="38">
        <v>0.063556008</v>
      </c>
      <c r="AN98" s="38">
        <v>0.044308077</v>
      </c>
      <c r="AO98" s="38">
        <v>0.039178565</v>
      </c>
      <c r="AP98" s="38">
        <v>0.05330567</v>
      </c>
      <c r="AQ98" s="38">
        <v>0.087750573</v>
      </c>
      <c r="AR98" s="38">
        <v>0.042822128</v>
      </c>
      <c r="AS98" s="34"/>
      <c r="AT98" s="38">
        <v>-0.554229941</v>
      </c>
      <c r="AU98" s="38">
        <v>-0.541093886</v>
      </c>
      <c r="AV98" s="38">
        <v>0.206793898</v>
      </c>
      <c r="AW98" s="38">
        <v>-0.76711611</v>
      </c>
      <c r="AX98" s="38">
        <v>0.833356723</v>
      </c>
      <c r="AY98" s="38">
        <v>-0.443536314</v>
      </c>
      <c r="AZ98" s="38">
        <v>-0.783824221</v>
      </c>
      <c r="BA98" s="38">
        <v>0.153357162</v>
      </c>
      <c r="BB98" s="38">
        <v>2.438405724</v>
      </c>
      <c r="BC98" s="38">
        <v>-0.542113035</v>
      </c>
      <c r="BD98" s="40">
        <v>0.705579552</v>
      </c>
      <c r="BE98" s="23">
        <v>28521.0</v>
      </c>
      <c r="BF98" s="38">
        <v>-0.00785496</v>
      </c>
      <c r="BG98" s="38">
        <v>-0.007668786</v>
      </c>
      <c r="BH98" s="38">
        <v>0.002930837</v>
      </c>
      <c r="BI98" s="38">
        <v>-0.010872142</v>
      </c>
      <c r="BJ98" s="38">
        <v>0.011810953</v>
      </c>
      <c r="BK98" s="38">
        <v>-0.006286128</v>
      </c>
      <c r="BL98" s="38">
        <v>-0.011108942</v>
      </c>
      <c r="BM98" s="38">
        <v>0.002173492</v>
      </c>
      <c r="BN98" s="38">
        <v>0.034558906</v>
      </c>
      <c r="BO98" s="38">
        <v>-0.007683231</v>
      </c>
      <c r="BP98" s="40">
        <v>-0.001117849</v>
      </c>
      <c r="BQ98" s="40"/>
    </row>
    <row r="99">
      <c r="A99" s="23">
        <v>28549.0</v>
      </c>
      <c r="B99" s="27">
        <v>-0.0539</v>
      </c>
      <c r="C99" s="27">
        <v>0.0049</v>
      </c>
      <c r="D99" s="27">
        <v>0.0278</v>
      </c>
      <c r="E99" s="27">
        <v>0.004</v>
      </c>
      <c r="F99" s="27">
        <v>0.0517</v>
      </c>
      <c r="G99" s="27">
        <v>0.0284</v>
      </c>
      <c r="H99" s="27">
        <v>-0.0132</v>
      </c>
      <c r="I99" s="27">
        <v>-0.0354</v>
      </c>
      <c r="J99" s="27">
        <v>-0.0453</v>
      </c>
      <c r="K99" s="27">
        <v>-0.0229</v>
      </c>
      <c r="L99" s="34"/>
      <c r="M99" s="38">
        <v>-0.031161432</v>
      </c>
      <c r="N99" s="38">
        <v>-0.004336244</v>
      </c>
      <c r="O99" s="38">
        <v>0.017808415</v>
      </c>
      <c r="P99" s="38">
        <v>0.151502884</v>
      </c>
      <c r="Q99" s="38">
        <v>-0.036588737</v>
      </c>
      <c r="R99" s="38">
        <v>0.039419613</v>
      </c>
      <c r="S99" s="38">
        <v>-0.002996803</v>
      </c>
      <c r="T99" s="38">
        <v>-0.293499159</v>
      </c>
      <c r="U99" s="38">
        <v>0.124897973</v>
      </c>
      <c r="V99" s="38">
        <v>-0.104129685</v>
      </c>
      <c r="W99" s="34"/>
      <c r="X99" s="38">
        <v>-0.05059238</v>
      </c>
      <c r="Y99" s="38">
        <v>0.005297103</v>
      </c>
      <c r="Z99" s="38">
        <v>0.028110843</v>
      </c>
      <c r="AA99" s="38">
        <v>-0.006401624</v>
      </c>
      <c r="AB99" s="38">
        <v>0.043568376</v>
      </c>
      <c r="AC99" s="38">
        <v>0.028564244</v>
      </c>
      <c r="AD99" s="38">
        <v>-0.012979434</v>
      </c>
      <c r="AE99" s="38">
        <v>-0.001757582</v>
      </c>
      <c r="AF99" s="38">
        <v>-0.068193716</v>
      </c>
      <c r="AG99" s="38">
        <v>-0.020447724</v>
      </c>
      <c r="AH99" s="34"/>
      <c r="AI99" s="38">
        <v>0.042888945</v>
      </c>
      <c r="AJ99" s="38">
        <v>0.04228388</v>
      </c>
      <c r="AK99" s="38">
        <v>0.054334831</v>
      </c>
      <c r="AL99" s="38">
        <v>0.036208868</v>
      </c>
      <c r="AM99" s="38">
        <v>0.061008005</v>
      </c>
      <c r="AN99" s="38">
        <v>0.04083564</v>
      </c>
      <c r="AO99" s="38">
        <v>0.037943482</v>
      </c>
      <c r="AP99" s="38">
        <v>0.052089939</v>
      </c>
      <c r="AQ99" s="38">
        <v>0.076330878</v>
      </c>
      <c r="AR99" s="38">
        <v>0.040680931</v>
      </c>
      <c r="AS99" s="34"/>
      <c r="AT99" s="38">
        <v>-0.441942464</v>
      </c>
      <c r="AU99" s="38">
        <v>-0.489936628</v>
      </c>
      <c r="AV99" s="38">
        <v>0.46595254</v>
      </c>
      <c r="AW99" s="38">
        <v>-0.971810377</v>
      </c>
      <c r="AX99" s="38">
        <v>0.995272871</v>
      </c>
      <c r="AY99" s="38">
        <v>-0.604811899</v>
      </c>
      <c r="AZ99" s="38">
        <v>-0.834219686</v>
      </c>
      <c r="BA99" s="38">
        <v>0.287886211</v>
      </c>
      <c r="BB99" s="38">
        <v>2.210692935</v>
      </c>
      <c r="BC99" s="38">
        <v>-0.617083504</v>
      </c>
      <c r="BD99" s="40">
        <v>0.656647776</v>
      </c>
      <c r="BE99" s="23">
        <v>28549.0</v>
      </c>
      <c r="BF99" s="38">
        <v>-0.006730282</v>
      </c>
      <c r="BG99" s="38">
        <v>-0.007461179</v>
      </c>
      <c r="BH99" s="38">
        <v>0.007095928</v>
      </c>
      <c r="BI99" s="38">
        <v>-0.014799569</v>
      </c>
      <c r="BJ99" s="38">
        <v>0.015156876</v>
      </c>
      <c r="BK99" s="38">
        <v>-0.009210598</v>
      </c>
      <c r="BL99" s="38">
        <v>-0.012704219</v>
      </c>
      <c r="BM99" s="38">
        <v>0.00438418</v>
      </c>
      <c r="BN99" s="38">
        <v>0.033666343</v>
      </c>
      <c r="BO99" s="38">
        <v>-0.009397481</v>
      </c>
      <c r="BP99" s="40">
        <v>-4.64084E-4</v>
      </c>
      <c r="BQ99" s="40"/>
    </row>
    <row r="100">
      <c r="A100" s="23">
        <v>28580.0</v>
      </c>
      <c r="B100" s="27">
        <v>0.0507</v>
      </c>
      <c r="C100" s="27">
        <v>0.0611</v>
      </c>
      <c r="D100" s="27">
        <v>0.2158</v>
      </c>
      <c r="E100" s="27">
        <v>-0.0033</v>
      </c>
      <c r="F100" s="27">
        <v>0.0517</v>
      </c>
      <c r="G100" s="27">
        <v>0.0512</v>
      </c>
      <c r="H100" s="27">
        <v>0.0333</v>
      </c>
      <c r="I100" s="27">
        <v>0.0153</v>
      </c>
      <c r="J100" s="27">
        <v>0.0701</v>
      </c>
      <c r="K100" s="27">
        <v>0.0237</v>
      </c>
      <c r="L100" s="34"/>
      <c r="M100" s="38">
        <v>-0.0325907</v>
      </c>
      <c r="N100" s="38">
        <v>0.040257319</v>
      </c>
      <c r="O100" s="38">
        <v>0.382203476</v>
      </c>
      <c r="P100" s="38">
        <v>0.113634469</v>
      </c>
      <c r="Q100" s="38">
        <v>0.026658839</v>
      </c>
      <c r="R100" s="38">
        <v>0.122937316</v>
      </c>
      <c r="S100" s="38">
        <v>0.013086333</v>
      </c>
      <c r="T100" s="38">
        <v>-0.238364053</v>
      </c>
      <c r="U100" s="38">
        <v>0.173505219</v>
      </c>
      <c r="V100" s="38">
        <v>-0.071805936</v>
      </c>
      <c r="W100" s="34"/>
      <c r="X100" s="38">
        <v>0.057717452</v>
      </c>
      <c r="Y100" s="38">
        <v>0.058673371</v>
      </c>
      <c r="Z100" s="38">
        <v>0.197378407</v>
      </c>
      <c r="AA100" s="38">
        <v>-0.007960901</v>
      </c>
      <c r="AB100" s="38">
        <v>0.026831184</v>
      </c>
      <c r="AC100" s="38">
        <v>0.037117146</v>
      </c>
      <c r="AD100" s="38">
        <v>0.036751621</v>
      </c>
      <c r="AE100" s="38">
        <v>0.041715638</v>
      </c>
      <c r="AF100" s="38">
        <v>0.059320656</v>
      </c>
      <c r="AG100" s="38">
        <v>0.031849194</v>
      </c>
      <c r="AH100" s="34"/>
      <c r="AI100" s="38">
        <v>0.044330443</v>
      </c>
      <c r="AJ100" s="38">
        <v>0.043361883</v>
      </c>
      <c r="AK100" s="38">
        <v>0.061833338</v>
      </c>
      <c r="AL100" s="38">
        <v>0.036163906</v>
      </c>
      <c r="AM100" s="38">
        <v>0.061087801</v>
      </c>
      <c r="AN100" s="38">
        <v>0.040576908</v>
      </c>
      <c r="AO100" s="38">
        <v>0.038621883</v>
      </c>
      <c r="AP100" s="38">
        <v>0.052308989</v>
      </c>
      <c r="AQ100" s="38">
        <v>0.076461499</v>
      </c>
      <c r="AR100" s="38">
        <v>0.040711814</v>
      </c>
      <c r="AS100" s="34"/>
      <c r="AT100" s="38">
        <v>-0.398881146</v>
      </c>
      <c r="AU100" s="38">
        <v>-0.472957957</v>
      </c>
      <c r="AV100" s="38">
        <v>0.939764116</v>
      </c>
      <c r="AW100" s="38">
        <v>-1.023469044</v>
      </c>
      <c r="AX100" s="38">
        <v>0.882744414</v>
      </c>
      <c r="AY100" s="38">
        <v>-0.685956643</v>
      </c>
      <c r="AZ100" s="38">
        <v>-0.835479629</v>
      </c>
      <c r="BA100" s="38">
        <v>0.21132892</v>
      </c>
      <c r="BB100" s="38">
        <v>2.058545827</v>
      </c>
      <c r="BC100" s="38">
        <v>-0.675638858</v>
      </c>
      <c r="BD100" s="40">
        <v>0.660432164</v>
      </c>
      <c r="BE100" s="23">
        <v>28580.0</v>
      </c>
      <c r="BF100" s="38">
        <v>-0.006039699</v>
      </c>
      <c r="BG100" s="38">
        <v>-0.00716134</v>
      </c>
      <c r="BH100" s="38">
        <v>0.014229533</v>
      </c>
      <c r="BI100" s="38">
        <v>-0.015496959</v>
      </c>
      <c r="BJ100" s="38">
        <v>0.013366163</v>
      </c>
      <c r="BK100" s="38">
        <v>-0.010386481</v>
      </c>
      <c r="BL100" s="38">
        <v>-0.012650499</v>
      </c>
      <c r="BM100" s="38">
        <v>0.003199858</v>
      </c>
      <c r="BN100" s="38">
        <v>0.031169679</v>
      </c>
      <c r="BO100" s="38">
        <v>-0.010230254</v>
      </c>
      <c r="BP100" s="40">
        <v>0.002877029</v>
      </c>
      <c r="BQ100" s="40"/>
    </row>
    <row r="101">
      <c r="A101" s="23">
        <v>28610.0</v>
      </c>
      <c r="B101" s="27">
        <v>0.0725</v>
      </c>
      <c r="C101" s="27">
        <v>0.0187</v>
      </c>
      <c r="D101" s="27">
        <v>0.0555</v>
      </c>
      <c r="E101" s="27">
        <v>-0.0294</v>
      </c>
      <c r="F101" s="27">
        <v>0.0134</v>
      </c>
      <c r="G101" s="27">
        <v>-3.0E-4</v>
      </c>
      <c r="H101" s="27">
        <v>0.0026</v>
      </c>
      <c r="I101" s="27">
        <v>0.0702</v>
      </c>
      <c r="J101" s="27">
        <v>0.0124</v>
      </c>
      <c r="K101" s="27">
        <v>0.0939</v>
      </c>
      <c r="L101" s="34"/>
      <c r="M101" s="38">
        <v>0.051678125</v>
      </c>
      <c r="N101" s="38">
        <v>0.093350219</v>
      </c>
      <c r="O101" s="38">
        <v>0.489816182</v>
      </c>
      <c r="P101" s="38">
        <v>0.008813622</v>
      </c>
      <c r="Q101" s="38">
        <v>0.088288987</v>
      </c>
      <c r="R101" s="38">
        <v>0.101294571</v>
      </c>
      <c r="S101" s="38">
        <v>-0.061368291</v>
      </c>
      <c r="T101" s="38">
        <v>-0.198739755</v>
      </c>
      <c r="U101" s="38">
        <v>0.146992591</v>
      </c>
      <c r="V101" s="38">
        <v>0.012663975</v>
      </c>
      <c r="W101" s="34"/>
      <c r="X101" s="38">
        <v>0.070707779</v>
      </c>
      <c r="Y101" s="38">
        <v>0.008506297</v>
      </c>
      <c r="Z101" s="38">
        <v>0.008111186</v>
      </c>
      <c r="AA101" s="38">
        <v>-0.025655766</v>
      </c>
      <c r="AB101" s="38">
        <v>-0.030066481</v>
      </c>
      <c r="AC101" s="38">
        <v>-0.008614763</v>
      </c>
      <c r="AD101" s="38">
        <v>0.010163186</v>
      </c>
      <c r="AE101" s="38">
        <v>0.088537517</v>
      </c>
      <c r="AF101" s="38">
        <v>-0.003357409</v>
      </c>
      <c r="AG101" s="38">
        <v>0.096176686</v>
      </c>
      <c r="AH101" s="34"/>
      <c r="AI101" s="38">
        <v>0.04608983</v>
      </c>
      <c r="AJ101" s="38">
        <v>0.042947453</v>
      </c>
      <c r="AK101" s="38">
        <v>0.060807058</v>
      </c>
      <c r="AL101" s="38">
        <v>0.036178487</v>
      </c>
      <c r="AM101" s="38">
        <v>0.061296455</v>
      </c>
      <c r="AN101" s="38">
        <v>0.040600867</v>
      </c>
      <c r="AO101" s="38">
        <v>0.03808553</v>
      </c>
      <c r="AP101" s="38">
        <v>0.052584053</v>
      </c>
      <c r="AQ101" s="38">
        <v>0.070060299</v>
      </c>
      <c r="AR101" s="38">
        <v>0.043398851</v>
      </c>
      <c r="AS101" s="34"/>
      <c r="AT101" s="38">
        <v>-0.27238247</v>
      </c>
      <c r="AU101" s="38">
        <v>-0.547153687</v>
      </c>
      <c r="AV101" s="38">
        <v>1.014500257</v>
      </c>
      <c r="AW101" s="38">
        <v>-1.139035903</v>
      </c>
      <c r="AX101" s="38">
        <v>1.057293426</v>
      </c>
      <c r="AY101" s="38">
        <v>-0.752340435</v>
      </c>
      <c r="AZ101" s="38">
        <v>-0.972282929</v>
      </c>
      <c r="BA101" s="38">
        <v>0.295476094</v>
      </c>
      <c r="BB101" s="38">
        <v>1.823608821</v>
      </c>
      <c r="BC101" s="38">
        <v>-0.507683175</v>
      </c>
      <c r="BD101" s="40">
        <v>0.629368693</v>
      </c>
      <c r="BE101" s="23">
        <v>28610.0</v>
      </c>
      <c r="BF101" s="38">
        <v>-0.004327868</v>
      </c>
      <c r="BG101" s="38">
        <v>-0.008693691</v>
      </c>
      <c r="BH101" s="38">
        <v>0.016119331</v>
      </c>
      <c r="BI101" s="38">
        <v>-0.018098071</v>
      </c>
      <c r="BJ101" s="38">
        <v>0.016799269</v>
      </c>
      <c r="BK101" s="38">
        <v>-0.01195389</v>
      </c>
      <c r="BL101" s="38">
        <v>-0.015448543</v>
      </c>
      <c r="BM101" s="38">
        <v>0.004694801</v>
      </c>
      <c r="BN101" s="38">
        <v>0.028975207</v>
      </c>
      <c r="BO101" s="38">
        <v>-0.008066546</v>
      </c>
      <c r="BP101" s="40">
        <v>4.73039E-4</v>
      </c>
      <c r="BQ101" s="40"/>
    </row>
    <row r="102">
      <c r="A102" s="23">
        <v>28641.0</v>
      </c>
      <c r="B102" s="27">
        <v>0.0523</v>
      </c>
      <c r="C102" s="27">
        <v>0.0455</v>
      </c>
      <c r="D102" s="27">
        <v>0.0567</v>
      </c>
      <c r="E102" s="27">
        <v>0.0206</v>
      </c>
      <c r="F102" s="27">
        <v>0.0548</v>
      </c>
      <c r="G102" s="27">
        <v>0.0037</v>
      </c>
      <c r="H102" s="27">
        <v>0.0273</v>
      </c>
      <c r="I102" s="27">
        <v>0.0181</v>
      </c>
      <c r="J102" s="27">
        <v>0.0434</v>
      </c>
      <c r="K102" s="27">
        <v>0.0035</v>
      </c>
      <c r="L102" s="34"/>
      <c r="M102" s="38">
        <v>0.0577447</v>
      </c>
      <c r="N102" s="38">
        <v>0.159439756</v>
      </c>
      <c r="O102" s="38">
        <v>0.499042545</v>
      </c>
      <c r="P102" s="38">
        <v>0.052660374</v>
      </c>
      <c r="Q102" s="38">
        <v>0.2084376</v>
      </c>
      <c r="R102" s="38">
        <v>0.114102134</v>
      </c>
      <c r="S102" s="38">
        <v>0.014782859</v>
      </c>
      <c r="T102" s="38">
        <v>-0.153503515</v>
      </c>
      <c r="U102" s="38">
        <v>0.167237321</v>
      </c>
      <c r="V102" s="38">
        <v>0.036091846</v>
      </c>
      <c r="W102" s="34"/>
      <c r="X102" s="38">
        <v>0.048513219</v>
      </c>
      <c r="Y102" s="38">
        <v>0.025494137</v>
      </c>
      <c r="Z102" s="38">
        <v>0.009128593</v>
      </c>
      <c r="AA102" s="38">
        <v>0.022184862</v>
      </c>
      <c r="AB102" s="38">
        <v>-0.014115646</v>
      </c>
      <c r="AC102" s="38">
        <v>-0.007471669</v>
      </c>
      <c r="AD102" s="38">
        <v>0.030630214</v>
      </c>
      <c r="AE102" s="38">
        <v>0.029310537</v>
      </c>
      <c r="AF102" s="38">
        <v>0.033713241</v>
      </c>
      <c r="AG102" s="38">
        <v>0.002398221</v>
      </c>
      <c r="AH102" s="34"/>
      <c r="AI102" s="38">
        <v>0.043489122</v>
      </c>
      <c r="AJ102" s="38">
        <v>0.042943304</v>
      </c>
      <c r="AK102" s="38">
        <v>0.060157937</v>
      </c>
      <c r="AL102" s="38">
        <v>0.033331054</v>
      </c>
      <c r="AM102" s="38">
        <v>0.061354743</v>
      </c>
      <c r="AN102" s="38">
        <v>0.040618919</v>
      </c>
      <c r="AO102" s="38">
        <v>0.037796891</v>
      </c>
      <c r="AP102" s="38">
        <v>0.052251393</v>
      </c>
      <c r="AQ102" s="38">
        <v>0.07045745</v>
      </c>
      <c r="AR102" s="38">
        <v>0.042794408</v>
      </c>
      <c r="AS102" s="34"/>
      <c r="AT102" s="38">
        <v>-0.419741996</v>
      </c>
      <c r="AU102" s="38">
        <v>-0.465285668</v>
      </c>
      <c r="AV102" s="38">
        <v>0.971121939</v>
      </c>
      <c r="AW102" s="38">
        <v>-1.267342251</v>
      </c>
      <c r="AX102" s="38">
        <v>1.070984701</v>
      </c>
      <c r="AY102" s="38">
        <v>-0.659234841</v>
      </c>
      <c r="AZ102" s="38">
        <v>-0.894707919</v>
      </c>
      <c r="BA102" s="38">
        <v>0.311391361</v>
      </c>
      <c r="BB102" s="38">
        <v>1.830524378</v>
      </c>
      <c r="BC102" s="38">
        <v>-0.477709702</v>
      </c>
      <c r="BD102" s="40">
        <v>0.629552994</v>
      </c>
      <c r="BE102" s="23">
        <v>28641.0</v>
      </c>
      <c r="BF102" s="38">
        <v>-0.006667302</v>
      </c>
      <c r="BG102" s="38">
        <v>-0.007390731</v>
      </c>
      <c r="BH102" s="38">
        <v>0.015425579</v>
      </c>
      <c r="BI102" s="38">
        <v>-0.020130827</v>
      </c>
      <c r="BJ102" s="38">
        <v>0.017011828</v>
      </c>
      <c r="BK102" s="38">
        <v>-0.010471475</v>
      </c>
      <c r="BL102" s="38">
        <v>-0.014211797</v>
      </c>
      <c r="BM102" s="38">
        <v>0.00494623</v>
      </c>
      <c r="BN102" s="38">
        <v>0.029076573</v>
      </c>
      <c r="BO102" s="38">
        <v>-0.007588078</v>
      </c>
      <c r="BP102" s="40">
        <v>0.001690578</v>
      </c>
      <c r="BQ102" s="40"/>
    </row>
    <row r="103">
      <c r="A103" s="23">
        <v>28671.0</v>
      </c>
      <c r="B103" s="27">
        <v>-0.0188</v>
      </c>
      <c r="C103" s="27">
        <v>-0.0042</v>
      </c>
      <c r="D103" s="27">
        <v>-0.0349</v>
      </c>
      <c r="E103" s="27">
        <v>0.018</v>
      </c>
      <c r="F103" s="27">
        <v>-0.057</v>
      </c>
      <c r="G103" s="27">
        <v>0.0026</v>
      </c>
      <c r="H103" s="27">
        <v>0.0113</v>
      </c>
      <c r="I103" s="27">
        <v>0.0055</v>
      </c>
      <c r="J103" s="27">
        <v>-0.0316</v>
      </c>
      <c r="K103" s="27">
        <v>-0.0164</v>
      </c>
      <c r="L103" s="34"/>
      <c r="M103" s="38">
        <v>0.050464635</v>
      </c>
      <c r="N103" s="38">
        <v>0.096462971</v>
      </c>
      <c r="O103" s="38">
        <v>0.359087556</v>
      </c>
      <c r="P103" s="38">
        <v>0.101643594</v>
      </c>
      <c r="Q103" s="38">
        <v>0.083427191</v>
      </c>
      <c r="R103" s="38">
        <v>0.113570058</v>
      </c>
      <c r="S103" s="38">
        <v>0.01635584</v>
      </c>
      <c r="T103" s="38">
        <v>-0.147826272</v>
      </c>
      <c r="U103" s="38">
        <v>0.098344269</v>
      </c>
      <c r="V103" s="38">
        <v>-0.027748851</v>
      </c>
      <c r="W103" s="34"/>
      <c r="X103" s="38">
        <v>-0.019876986</v>
      </c>
      <c r="Y103" s="38">
        <v>-0.015731068</v>
      </c>
      <c r="Z103" s="38">
        <v>-0.070803653</v>
      </c>
      <c r="AA103" s="38">
        <v>0.012957876</v>
      </c>
      <c r="AB103" s="38">
        <v>-0.094892003</v>
      </c>
      <c r="AC103" s="38">
        <v>-0.007656717</v>
      </c>
      <c r="AD103" s="38">
        <v>0.010267585</v>
      </c>
      <c r="AE103" s="38">
        <v>0.013975381</v>
      </c>
      <c r="AF103" s="38">
        <v>-0.039365133</v>
      </c>
      <c r="AG103" s="38">
        <v>-0.011953742</v>
      </c>
      <c r="AH103" s="34"/>
      <c r="AI103" s="38">
        <v>0.043462816</v>
      </c>
      <c r="AJ103" s="38">
        <v>0.042847124</v>
      </c>
      <c r="AK103" s="38">
        <v>0.060347485</v>
      </c>
      <c r="AL103" s="38">
        <v>0.033448783</v>
      </c>
      <c r="AM103" s="38">
        <v>0.061996661</v>
      </c>
      <c r="AN103" s="38">
        <v>0.040194277</v>
      </c>
      <c r="AO103" s="38">
        <v>0.037187152</v>
      </c>
      <c r="AP103" s="38">
        <v>0.052167363</v>
      </c>
      <c r="AQ103" s="38">
        <v>0.066327173</v>
      </c>
      <c r="AR103" s="38">
        <v>0.042313834</v>
      </c>
      <c r="AS103" s="34"/>
      <c r="AT103" s="38">
        <v>-0.400390265</v>
      </c>
      <c r="AU103" s="38">
        <v>-0.454374626</v>
      </c>
      <c r="AV103" s="38">
        <v>1.080071777</v>
      </c>
      <c r="AW103" s="38">
        <v>-1.278429195</v>
      </c>
      <c r="AX103" s="38">
        <v>1.224672918</v>
      </c>
      <c r="AY103" s="38">
        <v>-0.686978548</v>
      </c>
      <c r="AZ103" s="38">
        <v>-0.950645817</v>
      </c>
      <c r="BA103" s="38">
        <v>0.362831816</v>
      </c>
      <c r="BB103" s="38">
        <v>1.604375931</v>
      </c>
      <c r="BC103" s="38">
        <v>-0.50113399</v>
      </c>
      <c r="BD103" s="40">
        <v>0.572668935</v>
      </c>
      <c r="BE103" s="23">
        <v>28671.0</v>
      </c>
      <c r="BF103" s="38">
        <v>-0.006991653</v>
      </c>
      <c r="BG103" s="38">
        <v>-0.007934333</v>
      </c>
      <c r="BH103" s="38">
        <v>0.018860317</v>
      </c>
      <c r="BI103" s="38">
        <v>-0.022324054</v>
      </c>
      <c r="BJ103" s="38">
        <v>0.021385356</v>
      </c>
      <c r="BK103" s="38">
        <v>-0.011996085</v>
      </c>
      <c r="BL103" s="38">
        <v>-0.016600269</v>
      </c>
      <c r="BM103" s="38">
        <v>0.006335804</v>
      </c>
      <c r="BN103" s="38">
        <v>0.028015767</v>
      </c>
      <c r="BO103" s="38">
        <v>-0.00875085</v>
      </c>
      <c r="BP103" s="40">
        <v>-0.002669482</v>
      </c>
      <c r="BQ103" s="40"/>
    </row>
    <row r="104">
      <c r="A104" s="23">
        <v>28702.0</v>
      </c>
      <c r="B104" s="27">
        <v>0.0605</v>
      </c>
      <c r="C104" s="27">
        <v>0.0643</v>
      </c>
      <c r="D104" s="27">
        <v>0.1177</v>
      </c>
      <c r="E104" s="27">
        <v>0.0367</v>
      </c>
      <c r="F104" s="27">
        <v>0.0059</v>
      </c>
      <c r="G104" s="27">
        <v>0.0219</v>
      </c>
      <c r="H104" s="27">
        <v>0.0212</v>
      </c>
      <c r="I104" s="27">
        <v>0.0401</v>
      </c>
      <c r="J104" s="27">
        <v>0.062</v>
      </c>
      <c r="K104" s="27">
        <v>0.0599</v>
      </c>
      <c r="L104" s="34"/>
      <c r="M104" s="38">
        <v>0.187728638</v>
      </c>
      <c r="N104" s="38">
        <v>0.1658031</v>
      </c>
      <c r="O104" s="38">
        <v>0.569354085</v>
      </c>
      <c r="P104" s="38">
        <v>0.128375469</v>
      </c>
      <c r="Q104" s="38">
        <v>0.18174067</v>
      </c>
      <c r="R104" s="38">
        <v>0.154636427</v>
      </c>
      <c r="S104" s="38">
        <v>0.034857678</v>
      </c>
      <c r="T104" s="38">
        <v>-2.28118E-4</v>
      </c>
      <c r="U104" s="38">
        <v>0.197186002</v>
      </c>
      <c r="V104" s="38">
        <v>0.04392044</v>
      </c>
      <c r="W104" s="34"/>
      <c r="X104" s="38">
        <v>0.048054785</v>
      </c>
      <c r="Y104" s="38">
        <v>0.043395908</v>
      </c>
      <c r="Z104" s="38">
        <v>0.065886511</v>
      </c>
      <c r="AA104" s="38">
        <v>0.028662246</v>
      </c>
      <c r="AB104" s="38">
        <v>-0.034754821</v>
      </c>
      <c r="AC104" s="38">
        <v>-3.39463E-4</v>
      </c>
      <c r="AD104" s="38">
        <v>0.019790114</v>
      </c>
      <c r="AE104" s="38">
        <v>0.027132408</v>
      </c>
      <c r="AF104" s="38">
        <v>0.049154804</v>
      </c>
      <c r="AG104" s="38">
        <v>0.060943859</v>
      </c>
      <c r="AH104" s="34"/>
      <c r="AI104" s="38">
        <v>0.044188044</v>
      </c>
      <c r="AJ104" s="38">
        <v>0.043418928</v>
      </c>
      <c r="AK104" s="38">
        <v>0.059872491</v>
      </c>
      <c r="AL104" s="38">
        <v>0.032239975</v>
      </c>
      <c r="AM104" s="38">
        <v>0.062053966</v>
      </c>
      <c r="AN104" s="38">
        <v>0.039362438</v>
      </c>
      <c r="AO104" s="38">
        <v>0.037306409</v>
      </c>
      <c r="AP104" s="38">
        <v>0.052196551</v>
      </c>
      <c r="AQ104" s="38">
        <v>0.066254601</v>
      </c>
      <c r="AR104" s="38">
        <v>0.041410968</v>
      </c>
      <c r="AS104" s="34"/>
      <c r="AT104" s="38">
        <v>-0.314746795</v>
      </c>
      <c r="AU104" s="38">
        <v>-0.381207716</v>
      </c>
      <c r="AV104" s="38">
        <v>1.040579034</v>
      </c>
      <c r="AW104" s="38">
        <v>-1.347204421</v>
      </c>
      <c r="AX104" s="38">
        <v>1.229084921</v>
      </c>
      <c r="AY104" s="38">
        <v>-0.731737552</v>
      </c>
      <c r="AZ104" s="38">
        <v>-0.9094033</v>
      </c>
      <c r="BA104" s="38">
        <v>0.377285006</v>
      </c>
      <c r="BB104" s="38">
        <v>1.592070577</v>
      </c>
      <c r="BC104" s="38">
        <v>-0.554719755</v>
      </c>
      <c r="BD104" s="40">
        <v>0.569469239</v>
      </c>
      <c r="BE104" s="23">
        <v>28702.0</v>
      </c>
      <c r="BF104" s="38">
        <v>-0.00552702</v>
      </c>
      <c r="BG104" s="38">
        <v>-0.006694088</v>
      </c>
      <c r="BH104" s="38">
        <v>0.018272787</v>
      </c>
      <c r="BI104" s="38">
        <v>-0.023657194</v>
      </c>
      <c r="BJ104" s="38">
        <v>0.021582991</v>
      </c>
      <c r="BK104" s="38">
        <v>-0.012849466</v>
      </c>
      <c r="BL104" s="38">
        <v>-0.015969314</v>
      </c>
      <c r="BM104" s="38">
        <v>0.006625204</v>
      </c>
      <c r="BN104" s="38">
        <v>0.027957095</v>
      </c>
      <c r="BO104" s="38">
        <v>-0.009740996</v>
      </c>
      <c r="BP104" s="40">
        <v>0.001445261</v>
      </c>
      <c r="BQ104" s="40"/>
    </row>
    <row r="105">
      <c r="A105" s="23">
        <v>28733.0</v>
      </c>
      <c r="B105" s="27">
        <v>0.0655</v>
      </c>
      <c r="C105" s="27">
        <v>0.0378</v>
      </c>
      <c r="D105" s="27">
        <v>-0.0264</v>
      </c>
      <c r="E105" s="27">
        <v>0.0175</v>
      </c>
      <c r="F105" s="27">
        <v>0.0758</v>
      </c>
      <c r="G105" s="27">
        <v>-0.0059</v>
      </c>
      <c r="H105" s="27">
        <v>0.0493</v>
      </c>
      <c r="I105" s="27">
        <v>-0.0195</v>
      </c>
      <c r="J105" s="27">
        <v>0.0253</v>
      </c>
      <c r="K105" s="27">
        <v>0.0258</v>
      </c>
      <c r="L105" s="34"/>
      <c r="M105" s="38">
        <v>0.309468241</v>
      </c>
      <c r="N105" s="38">
        <v>0.251653377</v>
      </c>
      <c r="O105" s="38">
        <v>0.412122337</v>
      </c>
      <c r="P105" s="38">
        <v>0.125361611</v>
      </c>
      <c r="Q105" s="38">
        <v>0.073135091</v>
      </c>
      <c r="R105" s="38">
        <v>0.088195804</v>
      </c>
      <c r="S105" s="38">
        <v>0.138735344</v>
      </c>
      <c r="T105" s="38">
        <v>-0.014206224</v>
      </c>
      <c r="U105" s="38">
        <v>0.098971675</v>
      </c>
      <c r="V105" s="38">
        <v>0.091772043</v>
      </c>
      <c r="W105" s="34"/>
      <c r="X105" s="38">
        <v>0.040180272</v>
      </c>
      <c r="Y105" s="38">
        <v>-0.00182174</v>
      </c>
      <c r="Z105" s="38">
        <v>-0.067782149</v>
      </c>
      <c r="AA105" s="38">
        <v>0.01078583</v>
      </c>
      <c r="AB105" s="38">
        <v>0.057647062</v>
      </c>
      <c r="AC105" s="38">
        <v>-0.007860517</v>
      </c>
      <c r="AD105" s="38">
        <v>0.040933544</v>
      </c>
      <c r="AE105" s="38">
        <v>-0.033022066</v>
      </c>
      <c r="AF105" s="38">
        <v>0.012022948</v>
      </c>
      <c r="AG105" s="38">
        <v>0.019757346</v>
      </c>
      <c r="AH105" s="34"/>
      <c r="AI105" s="38">
        <v>0.044679996</v>
      </c>
      <c r="AJ105" s="38">
        <v>0.043309846</v>
      </c>
      <c r="AK105" s="38">
        <v>0.060911461</v>
      </c>
      <c r="AL105" s="38">
        <v>0.030176776</v>
      </c>
      <c r="AM105" s="38">
        <v>0.062511198</v>
      </c>
      <c r="AN105" s="38">
        <v>0.038639185</v>
      </c>
      <c r="AO105" s="38">
        <v>0.038046494</v>
      </c>
      <c r="AP105" s="38">
        <v>0.052390749</v>
      </c>
      <c r="AQ105" s="38">
        <v>0.064365746</v>
      </c>
      <c r="AR105" s="38">
        <v>0.040942443</v>
      </c>
      <c r="AS105" s="34"/>
      <c r="AT105" s="38">
        <v>-0.247552053</v>
      </c>
      <c r="AU105" s="38">
        <v>-0.363814589</v>
      </c>
      <c r="AV105" s="38">
        <v>1.129750195</v>
      </c>
      <c r="AW105" s="38">
        <v>-1.478206059</v>
      </c>
      <c r="AX105" s="38">
        <v>1.26549399</v>
      </c>
      <c r="AY105" s="38">
        <v>-0.760138076</v>
      </c>
      <c r="AZ105" s="38">
        <v>-0.810430181</v>
      </c>
      <c r="BA105" s="38">
        <v>0.406735013</v>
      </c>
      <c r="BB105" s="38">
        <v>1.422859549</v>
      </c>
      <c r="BC105" s="38">
        <v>-0.564697788</v>
      </c>
      <c r="BD105" s="40">
        <v>0.528194145</v>
      </c>
      <c r="BE105" s="23">
        <v>28733.0</v>
      </c>
      <c r="BF105" s="38">
        <v>-0.004686763</v>
      </c>
      <c r="BG105" s="38">
        <v>-0.006887895</v>
      </c>
      <c r="BH105" s="38">
        <v>0.021388919</v>
      </c>
      <c r="BI105" s="38">
        <v>-0.027986036</v>
      </c>
      <c r="BJ105" s="38">
        <v>0.02395888</v>
      </c>
      <c r="BK105" s="38">
        <v>-0.014391263</v>
      </c>
      <c r="BL105" s="38">
        <v>-0.015343415</v>
      </c>
      <c r="BM105" s="38">
        <v>0.007700483</v>
      </c>
      <c r="BN105" s="38">
        <v>0.026938192</v>
      </c>
      <c r="BO105" s="38">
        <v>-0.010691103</v>
      </c>
      <c r="BP105" s="40">
        <v>-2.60722E-4</v>
      </c>
      <c r="BQ105" s="40"/>
    </row>
    <row r="106">
      <c r="A106" s="23">
        <v>28763.0</v>
      </c>
      <c r="B106" s="27">
        <v>0.0383</v>
      </c>
      <c r="C106" s="27">
        <v>0.0579</v>
      </c>
      <c r="D106" s="27">
        <v>0.1429</v>
      </c>
      <c r="E106" s="27">
        <v>0.0285</v>
      </c>
      <c r="F106" s="27">
        <v>0.2296</v>
      </c>
      <c r="G106" s="27">
        <v>0.0182</v>
      </c>
      <c r="H106" s="27">
        <v>-0.0187</v>
      </c>
      <c r="I106" s="27">
        <v>-0.0375</v>
      </c>
      <c r="J106" s="27">
        <v>-0.0047</v>
      </c>
      <c r="K106" s="27">
        <v>-0.0049</v>
      </c>
      <c r="L106" s="34"/>
      <c r="M106" s="38">
        <v>0.360383641</v>
      </c>
      <c r="N106" s="38">
        <v>0.321135691</v>
      </c>
      <c r="O106" s="38">
        <v>0.520487602</v>
      </c>
      <c r="P106" s="38">
        <v>0.139879345</v>
      </c>
      <c r="Q106" s="38">
        <v>0.369801832</v>
      </c>
      <c r="R106" s="38">
        <v>0.105057899</v>
      </c>
      <c r="S106" s="38">
        <v>0.085618991</v>
      </c>
      <c r="T106" s="38">
        <v>0.0658246</v>
      </c>
      <c r="U106" s="38">
        <v>0.011199654</v>
      </c>
      <c r="V106" s="38">
        <v>0.086287702</v>
      </c>
      <c r="W106" s="34"/>
      <c r="X106" s="38">
        <v>0.005659345</v>
      </c>
      <c r="Y106" s="38">
        <v>0.002734532</v>
      </c>
      <c r="Z106" s="38">
        <v>0.094620192</v>
      </c>
      <c r="AA106" s="38">
        <v>0.018152564</v>
      </c>
      <c r="AB106" s="38">
        <v>0.166353441</v>
      </c>
      <c r="AC106" s="38">
        <v>0.009880949</v>
      </c>
      <c r="AD106" s="38">
        <v>-0.025318676</v>
      </c>
      <c r="AE106" s="38">
        <v>-0.059033918</v>
      </c>
      <c r="AF106" s="38">
        <v>-0.015691649</v>
      </c>
      <c r="AG106" s="38">
        <v>-0.01214585</v>
      </c>
      <c r="AH106" s="34"/>
      <c r="AI106" s="38">
        <v>0.044347884</v>
      </c>
      <c r="AJ106" s="38">
        <v>0.041738152</v>
      </c>
      <c r="AK106" s="38">
        <v>0.061673199</v>
      </c>
      <c r="AL106" s="38">
        <v>0.029660108</v>
      </c>
      <c r="AM106" s="38">
        <v>0.067991734</v>
      </c>
      <c r="AN106" s="38">
        <v>0.037923396</v>
      </c>
      <c r="AO106" s="38">
        <v>0.036594974</v>
      </c>
      <c r="AP106" s="38">
        <v>0.053208537</v>
      </c>
      <c r="AQ106" s="38">
        <v>0.062373894</v>
      </c>
      <c r="AR106" s="38">
        <v>0.039845052</v>
      </c>
      <c r="AS106" s="34"/>
      <c r="AT106" s="38">
        <v>-0.24649781</v>
      </c>
      <c r="AU106" s="38">
        <v>-0.448295664</v>
      </c>
      <c r="AV106" s="38">
        <v>1.093184634</v>
      </c>
      <c r="AW106" s="38">
        <v>-1.382232142</v>
      </c>
      <c r="AX106" s="38">
        <v>1.581766275</v>
      </c>
      <c r="AY106" s="38">
        <v>-0.74327225</v>
      </c>
      <c r="AZ106" s="38">
        <v>-0.845992656</v>
      </c>
      <c r="BA106" s="38">
        <v>0.438653493</v>
      </c>
      <c r="BB106" s="38">
        <v>1.147365984</v>
      </c>
      <c r="BC106" s="38">
        <v>-0.594679865</v>
      </c>
      <c r="BD106" s="40">
        <v>0.59261851</v>
      </c>
      <c r="BE106" s="23">
        <v>28763.0</v>
      </c>
      <c r="BF106" s="38">
        <v>-0.004159469</v>
      </c>
      <c r="BG106" s="38">
        <v>-0.007564658</v>
      </c>
      <c r="BH106" s="38">
        <v>0.018446684</v>
      </c>
      <c r="BI106" s="38">
        <v>-0.023324147</v>
      </c>
      <c r="BJ106" s="38">
        <v>0.026691139</v>
      </c>
      <c r="BK106" s="38">
        <v>-0.012542171</v>
      </c>
      <c r="BL106" s="38">
        <v>-0.014275502</v>
      </c>
      <c r="BM106" s="38">
        <v>0.007401954</v>
      </c>
      <c r="BN106" s="38">
        <v>0.019360954</v>
      </c>
      <c r="BO106" s="38">
        <v>-0.010034784</v>
      </c>
      <c r="BP106" s="40">
        <v>0.006844771</v>
      </c>
      <c r="BQ106" s="40"/>
    </row>
    <row r="107">
      <c r="A107" s="23">
        <v>28794.0</v>
      </c>
      <c r="B107" s="27">
        <v>-0.0686</v>
      </c>
      <c r="C107" s="27">
        <v>-0.0535</v>
      </c>
      <c r="D107" s="27">
        <v>-0.0495</v>
      </c>
      <c r="E107" s="27">
        <v>-0.019</v>
      </c>
      <c r="F107" s="27">
        <v>-0.0731</v>
      </c>
      <c r="G107" s="27">
        <v>0.013</v>
      </c>
      <c r="H107" s="27">
        <v>-0.0846</v>
      </c>
      <c r="I107" s="27">
        <v>-0.0107</v>
      </c>
      <c r="J107" s="27">
        <v>-0.0356</v>
      </c>
      <c r="K107" s="27">
        <v>-0.0857</v>
      </c>
      <c r="L107" s="34"/>
      <c r="M107" s="38">
        <v>0.203608475</v>
      </c>
      <c r="N107" s="38">
        <v>0.298292882</v>
      </c>
      <c r="O107" s="38">
        <v>0.400232085</v>
      </c>
      <c r="P107" s="38">
        <v>0.088058309</v>
      </c>
      <c r="Q107" s="38">
        <v>0.359354708</v>
      </c>
      <c r="R107" s="38">
        <v>0.163208867</v>
      </c>
      <c r="S107" s="38">
        <v>-0.002481329</v>
      </c>
      <c r="T107" s="38">
        <v>0.057127017</v>
      </c>
      <c r="U107" s="38">
        <v>0.006776662</v>
      </c>
      <c r="V107" s="38">
        <v>0.036584011</v>
      </c>
      <c r="W107" s="34"/>
      <c r="X107" s="38">
        <v>-0.085967925</v>
      </c>
      <c r="Y107" s="38">
        <v>-0.119025542</v>
      </c>
      <c r="Z107" s="38">
        <v>-0.100954884</v>
      </c>
      <c r="AA107" s="38">
        <v>-0.026164618</v>
      </c>
      <c r="AB107" s="38">
        <v>-0.184533177</v>
      </c>
      <c r="AC107" s="38">
        <v>-0.013163388</v>
      </c>
      <c r="AD107" s="38">
        <v>-0.084632849</v>
      </c>
      <c r="AE107" s="38">
        <v>-0.025552235</v>
      </c>
      <c r="AF107" s="38">
        <v>-0.045611939</v>
      </c>
      <c r="AG107" s="38">
        <v>-0.089244243</v>
      </c>
      <c r="AH107" s="34"/>
      <c r="AI107" s="38">
        <v>0.046269951</v>
      </c>
      <c r="AJ107" s="38">
        <v>0.045789717</v>
      </c>
      <c r="AK107" s="38">
        <v>0.064102809</v>
      </c>
      <c r="AL107" s="38">
        <v>0.028494064</v>
      </c>
      <c r="AM107" s="38">
        <v>0.075012528</v>
      </c>
      <c r="AN107" s="38">
        <v>0.034137695</v>
      </c>
      <c r="AO107" s="38">
        <v>0.038659222</v>
      </c>
      <c r="AP107" s="38">
        <v>0.053033373</v>
      </c>
      <c r="AQ107" s="38">
        <v>0.062128494</v>
      </c>
      <c r="AR107" s="38">
        <v>0.041044528</v>
      </c>
      <c r="AS107" s="34"/>
      <c r="AT107" s="38">
        <v>-0.177705745</v>
      </c>
      <c r="AU107" s="38">
        <v>-0.210563278</v>
      </c>
      <c r="AV107" s="38">
        <v>1.042414232</v>
      </c>
      <c r="AW107" s="38">
        <v>-1.393927828</v>
      </c>
      <c r="AX107" s="38">
        <v>1.788854622</v>
      </c>
      <c r="AY107" s="38">
        <v>-1.007791891</v>
      </c>
      <c r="AZ107" s="38">
        <v>-0.698430103</v>
      </c>
      <c r="BA107" s="38">
        <v>0.28504597</v>
      </c>
      <c r="BB107" s="38">
        <v>0.907332012</v>
      </c>
      <c r="BC107" s="38">
        <v>-0.535227993</v>
      </c>
      <c r="BD107" s="40">
        <v>0.595537801</v>
      </c>
      <c r="BE107" s="23">
        <v>28794.0</v>
      </c>
      <c r="BF107" s="38">
        <v>-0.002983954</v>
      </c>
      <c r="BG107" s="38">
        <v>-0.003535683</v>
      </c>
      <c r="BH107" s="38">
        <v>0.017503746</v>
      </c>
      <c r="BI107" s="38">
        <v>-0.023406202</v>
      </c>
      <c r="BJ107" s="38">
        <v>0.030037634</v>
      </c>
      <c r="BK107" s="38">
        <v>-0.016922383</v>
      </c>
      <c r="BL107" s="38">
        <v>-0.011727721</v>
      </c>
      <c r="BM107" s="38">
        <v>0.004786362</v>
      </c>
      <c r="BN107" s="38">
        <v>0.015235507</v>
      </c>
      <c r="BO107" s="38">
        <v>-0.008987305</v>
      </c>
      <c r="BP107" s="40">
        <v>-5.95897E-4</v>
      </c>
      <c r="BQ107" s="40"/>
    </row>
    <row r="108">
      <c r="A108" s="23">
        <v>28824.0</v>
      </c>
      <c r="B108" s="27">
        <v>-0.0104</v>
      </c>
      <c r="C108" s="27">
        <v>0.0643</v>
      </c>
      <c r="D108" s="27">
        <v>-0.0176</v>
      </c>
      <c r="E108" s="27">
        <v>-0.0139</v>
      </c>
      <c r="F108" s="27">
        <v>-0.0453</v>
      </c>
      <c r="G108" s="27">
        <v>0.0164</v>
      </c>
      <c r="H108" s="27">
        <v>0.0234</v>
      </c>
      <c r="I108" s="27">
        <v>-0.0576</v>
      </c>
      <c r="J108" s="27">
        <v>0.0259</v>
      </c>
      <c r="K108" s="27">
        <v>0.0194</v>
      </c>
      <c r="L108" s="34"/>
      <c r="M108" s="38">
        <v>0.224154997</v>
      </c>
      <c r="N108" s="38">
        <v>0.307628972</v>
      </c>
      <c r="O108" s="38">
        <v>0.431977542</v>
      </c>
      <c r="P108" s="38">
        <v>0.065424335</v>
      </c>
      <c r="Q108" s="38">
        <v>0.372475814</v>
      </c>
      <c r="R108" s="38">
        <v>0.201865895</v>
      </c>
      <c r="S108" s="38">
        <v>0.007764794</v>
      </c>
      <c r="T108" s="38">
        <v>-8.24868E-4</v>
      </c>
      <c r="U108" s="38">
        <v>0.080495263</v>
      </c>
      <c r="V108" s="38">
        <v>0.030467059</v>
      </c>
      <c r="W108" s="34"/>
      <c r="X108" s="38">
        <v>-0.027265519</v>
      </c>
      <c r="Y108" s="38">
        <v>0.017899396</v>
      </c>
      <c r="Z108" s="38">
        <v>-0.067522867</v>
      </c>
      <c r="AA108" s="38">
        <v>-0.017690522</v>
      </c>
      <c r="AB108" s="38">
        <v>-0.117549519</v>
      </c>
      <c r="AC108" s="38">
        <v>-0.012335422</v>
      </c>
      <c r="AD108" s="38">
        <v>0.026820928</v>
      </c>
      <c r="AE108" s="38">
        <v>-0.061154143</v>
      </c>
      <c r="AF108" s="38">
        <v>0.016313888</v>
      </c>
      <c r="AG108" s="38">
        <v>0.020047465</v>
      </c>
      <c r="AH108" s="34"/>
      <c r="AI108" s="38">
        <v>0.045828541</v>
      </c>
      <c r="AJ108" s="38">
        <v>0.044802928</v>
      </c>
      <c r="AK108" s="38">
        <v>0.06462545</v>
      </c>
      <c r="AL108" s="38">
        <v>0.028431281</v>
      </c>
      <c r="AM108" s="38">
        <v>0.076565805</v>
      </c>
      <c r="AN108" s="38">
        <v>0.034117876</v>
      </c>
      <c r="AO108" s="38">
        <v>0.036939819</v>
      </c>
      <c r="AP108" s="38">
        <v>0.049080493</v>
      </c>
      <c r="AQ108" s="38">
        <v>0.06015469</v>
      </c>
      <c r="AR108" s="38">
        <v>0.041160718</v>
      </c>
      <c r="AS108" s="34"/>
      <c r="AT108" s="38">
        <v>-0.157092895</v>
      </c>
      <c r="AU108" s="38">
        <v>-0.225880917</v>
      </c>
      <c r="AV108" s="38">
        <v>1.103617947</v>
      </c>
      <c r="AW108" s="38">
        <v>-1.323929137</v>
      </c>
      <c r="AX108" s="38">
        <v>1.904458941</v>
      </c>
      <c r="AY108" s="38">
        <v>-0.942528554</v>
      </c>
      <c r="AZ108" s="38">
        <v>-0.75326053</v>
      </c>
      <c r="BA108" s="38">
        <v>0.061015887</v>
      </c>
      <c r="BB108" s="38">
        <v>0.803763588</v>
      </c>
      <c r="BC108" s="38">
        <v>-0.470164329</v>
      </c>
      <c r="BD108" s="40">
        <v>0.627961575</v>
      </c>
      <c r="BE108" s="23">
        <v>28824.0</v>
      </c>
      <c r="BF108" s="38">
        <v>-0.002501632</v>
      </c>
      <c r="BG108" s="38">
        <v>-0.00359705</v>
      </c>
      <c r="BH108" s="38">
        <v>0.01757461</v>
      </c>
      <c r="BI108" s="38">
        <v>-0.021082964</v>
      </c>
      <c r="BJ108" s="38">
        <v>0.030327635</v>
      </c>
      <c r="BK108" s="38">
        <v>-0.015009335</v>
      </c>
      <c r="BL108" s="38">
        <v>-0.011995328</v>
      </c>
      <c r="BM108" s="38">
        <v>9.7165E-4</v>
      </c>
      <c r="BN108" s="38">
        <v>0.012799566</v>
      </c>
      <c r="BO108" s="38">
        <v>-0.007487151</v>
      </c>
      <c r="BP108" s="40">
        <v>-0.002146066</v>
      </c>
      <c r="BQ108" s="40"/>
    </row>
    <row r="109">
      <c r="A109" s="23">
        <v>28855.0</v>
      </c>
      <c r="B109" s="27">
        <v>0.0488</v>
      </c>
      <c r="C109" s="27">
        <v>0.0388</v>
      </c>
      <c r="D109" s="27">
        <v>0.024</v>
      </c>
      <c r="E109" s="27">
        <v>5.0E-4</v>
      </c>
      <c r="F109" s="27">
        <v>-0.0109</v>
      </c>
      <c r="G109" s="27">
        <v>0.0218</v>
      </c>
      <c r="H109" s="27">
        <v>-0.016</v>
      </c>
      <c r="I109" s="27">
        <v>-0.0143</v>
      </c>
      <c r="J109" s="27">
        <v>-0.0125</v>
      </c>
      <c r="K109" s="27">
        <v>0.0172</v>
      </c>
      <c r="L109" s="34"/>
      <c r="M109" s="38">
        <v>0.192571374</v>
      </c>
      <c r="N109" s="38">
        <v>0.297685298</v>
      </c>
      <c r="O109" s="38">
        <v>0.515060326</v>
      </c>
      <c r="P109" s="38">
        <v>0.07316045</v>
      </c>
      <c r="Q109" s="38">
        <v>0.378491869</v>
      </c>
      <c r="R109" s="38">
        <v>0.24799112</v>
      </c>
      <c r="S109" s="38">
        <v>0.029017611</v>
      </c>
      <c r="T109" s="38">
        <v>-0.07992305</v>
      </c>
      <c r="U109" s="38">
        <v>0.050107593</v>
      </c>
      <c r="V109" s="38">
        <v>0.042654084</v>
      </c>
      <c r="W109" s="34"/>
      <c r="X109" s="38">
        <v>0.037227356</v>
      </c>
      <c r="Y109" s="38">
        <v>-0.005084247</v>
      </c>
      <c r="Z109" s="38">
        <v>-0.028073774</v>
      </c>
      <c r="AA109" s="38">
        <v>-0.002971981</v>
      </c>
      <c r="AB109" s="38">
        <v>-0.062539851</v>
      </c>
      <c r="AC109" s="38">
        <v>-0.015243083</v>
      </c>
      <c r="AD109" s="38">
        <v>-0.017219515</v>
      </c>
      <c r="AE109" s="39">
        <v>-6.40444E-5</v>
      </c>
      <c r="AF109" s="38">
        <v>-0.021125402</v>
      </c>
      <c r="AG109" s="38">
        <v>0.015998443</v>
      </c>
      <c r="AH109" s="34"/>
      <c r="AI109" s="38">
        <v>0.046373743</v>
      </c>
      <c r="AJ109" s="38">
        <v>0.04441422</v>
      </c>
      <c r="AK109" s="38">
        <v>0.064461585</v>
      </c>
      <c r="AL109" s="38">
        <v>0.027984431</v>
      </c>
      <c r="AM109" s="38">
        <v>0.077206742</v>
      </c>
      <c r="AN109" s="38">
        <v>0.034073462</v>
      </c>
      <c r="AO109" s="38">
        <v>0.036911059</v>
      </c>
      <c r="AP109" s="38">
        <v>0.048859851</v>
      </c>
      <c r="AQ109" s="38">
        <v>0.059962651</v>
      </c>
      <c r="AR109" s="38">
        <v>0.041101709</v>
      </c>
      <c r="AS109" s="34"/>
      <c r="AT109" s="38">
        <v>-0.116743648</v>
      </c>
      <c r="AU109" s="38">
        <v>-0.246633198</v>
      </c>
      <c r="AV109" s="38">
        <v>1.082232978</v>
      </c>
      <c r="AW109" s="38">
        <v>-1.335703608</v>
      </c>
      <c r="AX109" s="38">
        <v>1.927062663</v>
      </c>
      <c r="AY109" s="38">
        <v>-0.932084073</v>
      </c>
      <c r="AZ109" s="38">
        <v>-0.743990196</v>
      </c>
      <c r="BA109" s="38">
        <v>0.048051316</v>
      </c>
      <c r="BB109" s="38">
        <v>0.784015146</v>
      </c>
      <c r="BC109" s="38">
        <v>-0.46620738</v>
      </c>
      <c r="BD109" s="40">
        <v>0.628804131</v>
      </c>
      <c r="BE109" s="23">
        <v>28855.0</v>
      </c>
      <c r="BF109" s="38">
        <v>-0.001856598</v>
      </c>
      <c r="BG109" s="38">
        <v>-0.003922258</v>
      </c>
      <c r="BH109" s="38">
        <v>0.017210971</v>
      </c>
      <c r="BI109" s="38">
        <v>-0.021241966</v>
      </c>
      <c r="BJ109" s="38">
        <v>0.03064647</v>
      </c>
      <c r="BK109" s="38">
        <v>-0.014823123</v>
      </c>
      <c r="BL109" s="38">
        <v>-0.011831827</v>
      </c>
      <c r="BM109" s="38">
        <v>7.6417E-4</v>
      </c>
      <c r="BN109" s="38">
        <v>0.012468352</v>
      </c>
      <c r="BO109" s="38">
        <v>-0.007414191</v>
      </c>
      <c r="BP109" s="40">
        <v>-6.19013E-4</v>
      </c>
      <c r="BQ109" s="40"/>
    </row>
    <row r="110">
      <c r="A110" s="23">
        <v>28886.0</v>
      </c>
      <c r="B110" s="27">
        <v>0.0535</v>
      </c>
      <c r="C110" s="27">
        <v>0.0302</v>
      </c>
      <c r="D110" s="27">
        <v>-0.0023</v>
      </c>
      <c r="E110" s="27">
        <v>0.0062</v>
      </c>
      <c r="F110" s="27">
        <v>0.0534</v>
      </c>
      <c r="G110" s="27">
        <v>0.0379</v>
      </c>
      <c r="H110" s="27">
        <v>0.0586</v>
      </c>
      <c r="I110" s="27">
        <v>-0.0351</v>
      </c>
      <c r="J110" s="27">
        <v>0.014</v>
      </c>
      <c r="K110" s="27">
        <v>0.0448</v>
      </c>
      <c r="L110" s="34"/>
      <c r="M110" s="38">
        <v>0.315461813</v>
      </c>
      <c r="N110" s="38">
        <v>0.424682069</v>
      </c>
      <c r="O110" s="38">
        <v>0.595812443</v>
      </c>
      <c r="P110" s="38">
        <v>0.06601499</v>
      </c>
      <c r="Q110" s="38">
        <v>0.367828083</v>
      </c>
      <c r="R110" s="38">
        <v>0.228273539</v>
      </c>
      <c r="S110" s="38">
        <v>0.089584047</v>
      </c>
      <c r="T110" s="38">
        <v>-0.066288599</v>
      </c>
      <c r="U110" s="38">
        <v>0.122144393</v>
      </c>
      <c r="V110" s="38">
        <v>0.157371603</v>
      </c>
      <c r="W110" s="34"/>
      <c r="X110" s="38">
        <v>0.031792644</v>
      </c>
      <c r="Y110" s="38">
        <v>-0.037565952</v>
      </c>
      <c r="Z110" s="38">
        <v>-0.06458325</v>
      </c>
      <c r="AA110" s="38">
        <v>0.002986559</v>
      </c>
      <c r="AB110" s="38">
        <v>0.013193057</v>
      </c>
      <c r="AC110" s="38">
        <v>0.005182124</v>
      </c>
      <c r="AD110" s="38">
        <v>0.054865775</v>
      </c>
      <c r="AE110" s="38">
        <v>-0.022509351</v>
      </c>
      <c r="AF110" s="38">
        <v>0.004321839</v>
      </c>
      <c r="AG110" s="38">
        <v>0.028531033</v>
      </c>
      <c r="AH110" s="34"/>
      <c r="AI110" s="38">
        <v>0.046752388</v>
      </c>
      <c r="AJ110" s="38">
        <v>0.04202618</v>
      </c>
      <c r="AK110" s="38">
        <v>0.06530914</v>
      </c>
      <c r="AL110" s="38">
        <v>0.027883532</v>
      </c>
      <c r="AM110" s="38">
        <v>0.075959435</v>
      </c>
      <c r="AN110" s="38">
        <v>0.032367992</v>
      </c>
      <c r="AO110" s="38">
        <v>0.037721565</v>
      </c>
      <c r="AP110" s="38">
        <v>0.047904665</v>
      </c>
      <c r="AQ110" s="38">
        <v>0.059079941</v>
      </c>
      <c r="AR110" s="38">
        <v>0.037168891</v>
      </c>
      <c r="AS110" s="34"/>
      <c r="AT110" s="38">
        <v>-0.03038825</v>
      </c>
      <c r="AU110" s="38">
        <v>-0.339260646</v>
      </c>
      <c r="AV110" s="38">
        <v>1.182353507</v>
      </c>
      <c r="AW110" s="38">
        <v>-1.263526913</v>
      </c>
      <c r="AX110" s="38">
        <v>1.878383544</v>
      </c>
      <c r="AY110" s="38">
        <v>-0.970453429</v>
      </c>
      <c r="AZ110" s="38">
        <v>-0.620580713</v>
      </c>
      <c r="BA110" s="38">
        <v>0.044916674</v>
      </c>
      <c r="BB110" s="38">
        <v>0.775255898</v>
      </c>
      <c r="BC110" s="38">
        <v>-0.656699672</v>
      </c>
      <c r="BD110" s="40">
        <v>0.628953363</v>
      </c>
      <c r="BE110" s="23">
        <v>28886.0</v>
      </c>
      <c r="BF110" s="38">
        <v>-4.83156E-4</v>
      </c>
      <c r="BG110" s="38">
        <v>-0.005394051</v>
      </c>
      <c r="BH110" s="38">
        <v>0.018798747</v>
      </c>
      <c r="BI110" s="38">
        <v>-0.020089358</v>
      </c>
      <c r="BJ110" s="38">
        <v>0.029865228</v>
      </c>
      <c r="BK110" s="38">
        <v>-0.015429656</v>
      </c>
      <c r="BL110" s="38">
        <v>-0.00986688</v>
      </c>
      <c r="BM110" s="38">
        <v>7.1415E-4</v>
      </c>
      <c r="BN110" s="38">
        <v>0.012326127</v>
      </c>
      <c r="BO110" s="38">
        <v>-0.01044115</v>
      </c>
      <c r="BP110" s="40">
        <v>-1.88993E-4</v>
      </c>
      <c r="BQ110" s="40"/>
    </row>
    <row r="111">
      <c r="A111" s="23">
        <v>28914.0</v>
      </c>
      <c r="B111" s="27">
        <v>0.0397</v>
      </c>
      <c r="C111" s="27">
        <v>0.0246</v>
      </c>
      <c r="D111" s="27">
        <v>-0.0601</v>
      </c>
      <c r="E111" s="27">
        <v>-0.0279</v>
      </c>
      <c r="F111" s="27">
        <v>0.0564</v>
      </c>
      <c r="G111" s="27">
        <v>-0.0359</v>
      </c>
      <c r="H111" s="27">
        <v>-0.0162</v>
      </c>
      <c r="I111" s="27">
        <v>0.0533</v>
      </c>
      <c r="J111" s="27">
        <v>0.0708</v>
      </c>
      <c r="K111" s="27">
        <v>-0.0355</v>
      </c>
      <c r="L111" s="34"/>
      <c r="M111" s="38">
        <v>0.445631952</v>
      </c>
      <c r="N111" s="38">
        <v>0.452623753</v>
      </c>
      <c r="O111" s="38">
        <v>0.459422281</v>
      </c>
      <c r="P111" s="38">
        <v>0.032181893</v>
      </c>
      <c r="Q111" s="38">
        <v>0.374001525</v>
      </c>
      <c r="R111" s="38">
        <v>0.151502708</v>
      </c>
      <c r="S111" s="38">
        <v>0.086280913</v>
      </c>
      <c r="T111" s="38">
        <v>0.019502146</v>
      </c>
      <c r="U111" s="38">
        <v>0.258638508</v>
      </c>
      <c r="V111" s="38">
        <v>0.142469948</v>
      </c>
      <c r="W111" s="34"/>
      <c r="X111" s="38">
        <v>0.005228334</v>
      </c>
      <c r="Y111" s="38">
        <v>-0.034975661</v>
      </c>
      <c r="Z111" s="38">
        <v>-0.102081425</v>
      </c>
      <c r="AA111" s="38">
        <v>-0.028589289</v>
      </c>
      <c r="AB111" s="38">
        <v>0.014675144</v>
      </c>
      <c r="AC111" s="38">
        <v>-0.052302966</v>
      </c>
      <c r="AD111" s="38">
        <v>-0.020548334</v>
      </c>
      <c r="AE111" s="38">
        <v>0.058675459</v>
      </c>
      <c r="AF111" s="38">
        <v>0.059905624</v>
      </c>
      <c r="AG111" s="38">
        <v>-0.044821301</v>
      </c>
      <c r="AH111" s="34"/>
      <c r="AI111" s="38">
        <v>0.046723525</v>
      </c>
      <c r="AJ111" s="38">
        <v>0.041863773</v>
      </c>
      <c r="AK111" s="38">
        <v>0.067055762</v>
      </c>
      <c r="AL111" s="38">
        <v>0.028164706</v>
      </c>
      <c r="AM111" s="38">
        <v>0.075764582</v>
      </c>
      <c r="AN111" s="38">
        <v>0.033322858</v>
      </c>
      <c r="AO111" s="38">
        <v>0.037231519</v>
      </c>
      <c r="AP111" s="38">
        <v>0.048222701</v>
      </c>
      <c r="AQ111" s="38">
        <v>0.059471431</v>
      </c>
      <c r="AR111" s="38">
        <v>0.037519637</v>
      </c>
      <c r="AS111" s="34"/>
      <c r="AT111" s="38">
        <v>-0.052594937</v>
      </c>
      <c r="AU111" s="38">
        <v>-0.367944375</v>
      </c>
      <c r="AV111" s="38">
        <v>1.266764267</v>
      </c>
      <c r="AW111" s="38">
        <v>-1.256877014</v>
      </c>
      <c r="AX111" s="38">
        <v>1.831879745</v>
      </c>
      <c r="AY111" s="38">
        <v>-0.922164453</v>
      </c>
      <c r="AZ111" s="38">
        <v>-0.668531383</v>
      </c>
      <c r="BA111" s="38">
        <v>0.044686629</v>
      </c>
      <c r="BB111" s="38">
        <v>0.774616911</v>
      </c>
      <c r="BC111" s="38">
        <v>-0.649835389</v>
      </c>
      <c r="BD111" s="40">
        <v>0.640847326</v>
      </c>
      <c r="BE111" s="23">
        <v>28914.0</v>
      </c>
      <c r="BF111" s="38">
        <v>-8.20709E-4</v>
      </c>
      <c r="BG111" s="38">
        <v>-0.005741529</v>
      </c>
      <c r="BH111" s="38">
        <v>0.019767021</v>
      </c>
      <c r="BI111" s="38">
        <v>-0.019612737</v>
      </c>
      <c r="BJ111" s="38">
        <v>0.028585276</v>
      </c>
      <c r="BK111" s="38">
        <v>-0.014389768</v>
      </c>
      <c r="BL111" s="38">
        <v>-0.010431991</v>
      </c>
      <c r="BM111" s="38">
        <v>6.97305E-4</v>
      </c>
      <c r="BN111" s="38">
        <v>0.012087386</v>
      </c>
      <c r="BO111" s="38">
        <v>-0.010140253</v>
      </c>
      <c r="BP111" s="40">
        <v>0.002959108</v>
      </c>
      <c r="BQ111" s="40"/>
    </row>
    <row r="112">
      <c r="A112" s="23">
        <v>28945.0</v>
      </c>
      <c r="B112" s="27">
        <v>0.0213</v>
      </c>
      <c r="C112" s="27">
        <v>0.0696</v>
      </c>
      <c r="D112" s="27">
        <v>0.0553</v>
      </c>
      <c r="E112" s="27">
        <v>-0.0121</v>
      </c>
      <c r="F112" s="27">
        <v>0.0122</v>
      </c>
      <c r="G112" s="27">
        <v>-0.0028</v>
      </c>
      <c r="H112" s="27">
        <v>0.053</v>
      </c>
      <c r="I112" s="27">
        <v>0.1365</v>
      </c>
      <c r="J112" s="27">
        <v>0.1281</v>
      </c>
      <c r="K112" s="27">
        <v>0.0558</v>
      </c>
      <c r="L112" s="34"/>
      <c r="M112" s="38">
        <v>0.405149663</v>
      </c>
      <c r="N112" s="38">
        <v>0.464312416</v>
      </c>
      <c r="O112" s="38">
        <v>0.266733194</v>
      </c>
      <c r="P112" s="38">
        <v>0.023117924</v>
      </c>
      <c r="Q112" s="38">
        <v>0.322456056</v>
      </c>
      <c r="R112" s="38">
        <v>0.092366832</v>
      </c>
      <c r="S112" s="38">
        <v>0.107043843</v>
      </c>
      <c r="T112" s="38">
        <v>0.141133013</v>
      </c>
      <c r="U112" s="38">
        <v>0.326846263</v>
      </c>
      <c r="V112" s="38">
        <v>0.178267573</v>
      </c>
      <c r="W112" s="34"/>
      <c r="X112" s="38">
        <v>-0.011358116</v>
      </c>
      <c r="Y112" s="38">
        <v>0.017272139</v>
      </c>
      <c r="Z112" s="38">
        <v>0.036980133</v>
      </c>
      <c r="AA112" s="38">
        <v>-0.011096417</v>
      </c>
      <c r="AB112" s="38">
        <v>-0.025899789</v>
      </c>
      <c r="AC112" s="38">
        <v>-0.007752762</v>
      </c>
      <c r="AD112" s="38">
        <v>0.049070137</v>
      </c>
      <c r="AE112" s="38">
        <v>0.124150639</v>
      </c>
      <c r="AF112" s="38">
        <v>0.112750134</v>
      </c>
      <c r="AG112" s="38">
        <v>0.043864341</v>
      </c>
      <c r="AH112" s="34"/>
      <c r="AI112" s="38">
        <v>0.046042008</v>
      </c>
      <c r="AJ112" s="38">
        <v>0.041917006</v>
      </c>
      <c r="AK112" s="38">
        <v>0.067150895</v>
      </c>
      <c r="AL112" s="38">
        <v>0.028114915</v>
      </c>
      <c r="AM112" s="38">
        <v>0.074676364</v>
      </c>
      <c r="AN112" s="38">
        <v>0.033324787</v>
      </c>
      <c r="AO112" s="38">
        <v>0.038252061</v>
      </c>
      <c r="AP112" s="38">
        <v>0.051820854</v>
      </c>
      <c r="AQ112" s="38">
        <v>0.062275244</v>
      </c>
      <c r="AR112" s="38">
        <v>0.038288855</v>
      </c>
      <c r="AS112" s="34"/>
      <c r="AT112" s="38">
        <v>-0.139144421</v>
      </c>
      <c r="AU112" s="38">
        <v>-0.406818427</v>
      </c>
      <c r="AV112" s="38">
        <v>1.230624819</v>
      </c>
      <c r="AW112" s="38">
        <v>-1.302445016</v>
      </c>
      <c r="AX112" s="38">
        <v>1.718957395</v>
      </c>
      <c r="AY112" s="38">
        <v>-0.964373064</v>
      </c>
      <c r="AZ112" s="38">
        <v>-0.644639084</v>
      </c>
      <c r="BA112" s="38">
        <v>0.235848626</v>
      </c>
      <c r="BB112" s="38">
        <v>0.914240697</v>
      </c>
      <c r="BC112" s="38">
        <v>-0.642251526</v>
      </c>
      <c r="BD112" s="40">
        <v>0.598523413</v>
      </c>
      <c r="BE112" s="23">
        <v>28945.0</v>
      </c>
      <c r="BF112" s="38">
        <v>-0.002324795</v>
      </c>
      <c r="BG112" s="38">
        <v>-0.006797034</v>
      </c>
      <c r="BH112" s="38">
        <v>0.020561014</v>
      </c>
      <c r="BI112" s="38">
        <v>-0.02176097</v>
      </c>
      <c r="BJ112" s="38">
        <v>0.028719969</v>
      </c>
      <c r="BK112" s="38">
        <v>-0.016112537</v>
      </c>
      <c r="BL112" s="38">
        <v>-0.010770491</v>
      </c>
      <c r="BM112" s="38">
        <v>0.003940508</v>
      </c>
      <c r="BN112" s="38">
        <v>0.015274936</v>
      </c>
      <c r="BO112" s="38">
        <v>-0.0107306</v>
      </c>
      <c r="BP112" s="40">
        <v>0.001825975</v>
      </c>
      <c r="BQ112" s="40"/>
    </row>
    <row r="113">
      <c r="A113" s="23">
        <v>28975.0</v>
      </c>
      <c r="B113" s="27">
        <v>-0.019</v>
      </c>
      <c r="C113" s="27">
        <v>0.0117</v>
      </c>
      <c r="D113" s="27">
        <v>0.0659</v>
      </c>
      <c r="E113" s="27">
        <v>1.0E-4</v>
      </c>
      <c r="F113" s="27">
        <v>-0.0493</v>
      </c>
      <c r="G113" s="27">
        <v>0.0291</v>
      </c>
      <c r="H113" s="27">
        <v>0.0225</v>
      </c>
      <c r="I113" s="27">
        <v>-0.0698</v>
      </c>
      <c r="J113" s="27">
        <v>0.0532</v>
      </c>
      <c r="K113" s="27">
        <v>-0.001</v>
      </c>
      <c r="L113" s="34"/>
      <c r="M113" s="38">
        <v>0.285219692</v>
      </c>
      <c r="N113" s="38">
        <v>0.454193609</v>
      </c>
      <c r="O113" s="38">
        <v>0.279311391</v>
      </c>
      <c r="P113" s="38">
        <v>0.054236682</v>
      </c>
      <c r="Q113" s="38">
        <v>0.240666542</v>
      </c>
      <c r="R113" s="38">
        <v>0.124499947</v>
      </c>
      <c r="S113" s="38">
        <v>0.129111642</v>
      </c>
      <c r="T113" s="38">
        <v>-0.008096276</v>
      </c>
      <c r="U113" s="38">
        <v>0.380334991</v>
      </c>
      <c r="V113" s="38">
        <v>0.076018572</v>
      </c>
      <c r="W113" s="34"/>
      <c r="X113" s="38">
        <v>-0.043276776</v>
      </c>
      <c r="Y113" s="38">
        <v>-0.043658335</v>
      </c>
      <c r="Z113" s="38">
        <v>0.044176327</v>
      </c>
      <c r="AA113" s="38">
        <v>-0.001062845</v>
      </c>
      <c r="AB113" s="38">
        <v>-0.076496407</v>
      </c>
      <c r="AC113" s="38">
        <v>0.018844433</v>
      </c>
      <c r="AD113" s="38">
        <v>0.019884044</v>
      </c>
      <c r="AE113" s="38">
        <v>-0.082869354</v>
      </c>
      <c r="AF113" s="38">
        <v>0.030446559</v>
      </c>
      <c r="AG113" s="38">
        <v>-0.005605201</v>
      </c>
      <c r="AH113" s="34"/>
      <c r="AI113" s="38">
        <v>0.046518471</v>
      </c>
      <c r="AJ113" s="38">
        <v>0.042389478</v>
      </c>
      <c r="AK113" s="38">
        <v>0.067207746</v>
      </c>
      <c r="AL113" s="38">
        <v>0.025867813</v>
      </c>
      <c r="AM113" s="38">
        <v>0.07562223</v>
      </c>
      <c r="AN113" s="38">
        <v>0.033539185</v>
      </c>
      <c r="AO113" s="38">
        <v>0.038298345</v>
      </c>
      <c r="AP113" s="38">
        <v>0.051985765</v>
      </c>
      <c r="AQ113" s="38">
        <v>0.062373976</v>
      </c>
      <c r="AR113" s="38">
        <v>0.038086985</v>
      </c>
      <c r="AS113" s="34"/>
      <c r="AT113" s="38">
        <v>-0.104977347</v>
      </c>
      <c r="AU113" s="38">
        <v>-0.364446599</v>
      </c>
      <c r="AV113" s="38">
        <v>1.195153369</v>
      </c>
      <c r="AW113" s="38">
        <v>-1.402681329</v>
      </c>
      <c r="AX113" s="38">
        <v>1.723926298</v>
      </c>
      <c r="AY113" s="38">
        <v>-0.920606134</v>
      </c>
      <c r="AZ113" s="38">
        <v>-0.621536695</v>
      </c>
      <c r="BA113" s="38">
        <v>0.238591838</v>
      </c>
      <c r="BB113" s="38">
        <v>0.891395339</v>
      </c>
      <c r="BC113" s="38">
        <v>-0.634818741</v>
      </c>
      <c r="BD113" s="40">
        <v>0.596183547</v>
      </c>
      <c r="BE113" s="23">
        <v>28975.0</v>
      </c>
      <c r="BF113" s="38">
        <v>-0.001760823</v>
      </c>
      <c r="BG113" s="38">
        <v>-0.006112993</v>
      </c>
      <c r="BH113" s="38">
        <v>0.020046735</v>
      </c>
      <c r="BI113" s="38">
        <v>-0.023527676</v>
      </c>
      <c r="BJ113" s="38">
        <v>0.028916033</v>
      </c>
      <c r="BK113" s="38">
        <v>-0.015441656</v>
      </c>
      <c r="BL113" s="38">
        <v>-0.010425257</v>
      </c>
      <c r="BM113" s="38">
        <v>0.004001986</v>
      </c>
      <c r="BN113" s="38">
        <v>0.014951693</v>
      </c>
      <c r="BO113" s="38">
        <v>-0.010648042</v>
      </c>
      <c r="BP113" s="40">
        <v>-2.60049E-4</v>
      </c>
      <c r="BQ113" s="40"/>
    </row>
    <row r="114">
      <c r="A114" s="23">
        <v>29006.0</v>
      </c>
      <c r="B114" s="27">
        <v>0.0262</v>
      </c>
      <c r="C114" s="27">
        <v>0.0436</v>
      </c>
      <c r="D114" s="27">
        <v>-0.0544</v>
      </c>
      <c r="E114" s="27">
        <v>-0.0478</v>
      </c>
      <c r="F114" s="27">
        <v>0.0536</v>
      </c>
      <c r="G114" s="27">
        <v>0.0042</v>
      </c>
      <c r="H114" s="27">
        <v>-0.0244</v>
      </c>
      <c r="I114" s="27">
        <v>0.0073</v>
      </c>
      <c r="J114" s="27">
        <v>-0.0742</v>
      </c>
      <c r="K114" s="27">
        <v>-0.0204</v>
      </c>
      <c r="L114" s="34"/>
      <c r="M114" s="38">
        <v>0.253364481</v>
      </c>
      <c r="N114" s="38">
        <v>0.451543854</v>
      </c>
      <c r="O114" s="38">
        <v>0.144786898</v>
      </c>
      <c r="P114" s="38">
        <v>-0.016405485</v>
      </c>
      <c r="Q114" s="38">
        <v>0.23916293</v>
      </c>
      <c r="R114" s="38">
        <v>0.125005312</v>
      </c>
      <c r="S114" s="38">
        <v>0.072224077</v>
      </c>
      <c r="T114" s="38">
        <v>-0.018649334</v>
      </c>
      <c r="U114" s="38">
        <v>0.224749908</v>
      </c>
      <c r="V114" s="38">
        <v>0.050387555</v>
      </c>
      <c r="W114" s="34"/>
      <c r="X114" s="38">
        <v>0.006777076</v>
      </c>
      <c r="Y114" s="38">
        <v>-0.004737618</v>
      </c>
      <c r="Z114" s="38">
        <v>-0.067767307</v>
      </c>
      <c r="AA114" s="38">
        <v>-0.044410154</v>
      </c>
      <c r="AB114" s="38">
        <v>0.031138197</v>
      </c>
      <c r="AC114" s="38">
        <v>-0.006645791</v>
      </c>
      <c r="AD114" s="38">
        <v>-0.029832737</v>
      </c>
      <c r="AE114" s="38">
        <v>0.004021307</v>
      </c>
      <c r="AF114" s="38">
        <v>-0.092519781</v>
      </c>
      <c r="AG114" s="38">
        <v>-0.023338389</v>
      </c>
      <c r="AH114" s="34"/>
      <c r="AI114" s="38">
        <v>0.046548793</v>
      </c>
      <c r="AJ114" s="38">
        <v>0.042384741</v>
      </c>
      <c r="AK114" s="38">
        <v>0.068082043</v>
      </c>
      <c r="AL114" s="38">
        <v>0.026605213</v>
      </c>
      <c r="AM114" s="38">
        <v>0.07558987</v>
      </c>
      <c r="AN114" s="38">
        <v>0.033450486</v>
      </c>
      <c r="AO114" s="38">
        <v>0.037992022</v>
      </c>
      <c r="AP114" s="38">
        <v>0.05187967</v>
      </c>
      <c r="AQ114" s="38">
        <v>0.063027164</v>
      </c>
      <c r="AR114" s="38">
        <v>0.038088498</v>
      </c>
      <c r="AS114" s="34"/>
      <c r="AT114" s="38">
        <v>-0.11346699</v>
      </c>
      <c r="AU114" s="38">
        <v>-0.373636372</v>
      </c>
      <c r="AV114" s="38">
        <v>1.231927428</v>
      </c>
      <c r="AW114" s="38">
        <v>-1.359539076</v>
      </c>
      <c r="AX114" s="38">
        <v>1.701015439</v>
      </c>
      <c r="AY114" s="38">
        <v>-0.931847358</v>
      </c>
      <c r="AZ114" s="38">
        <v>-0.648092846</v>
      </c>
      <c r="BA114" s="38">
        <v>0.219605456</v>
      </c>
      <c r="BB114" s="38">
        <v>0.916099343</v>
      </c>
      <c r="BC114" s="38">
        <v>-0.642065024</v>
      </c>
      <c r="BD114" s="40">
        <v>0.597441005</v>
      </c>
      <c r="BE114" s="23">
        <v>29006.0</v>
      </c>
      <c r="BF114" s="38">
        <v>-0.001899217</v>
      </c>
      <c r="BG114" s="38">
        <v>-0.006253946</v>
      </c>
      <c r="BH114" s="38">
        <v>0.020620068</v>
      </c>
      <c r="BI114" s="38">
        <v>-0.022756039</v>
      </c>
      <c r="BJ114" s="38">
        <v>0.028471689</v>
      </c>
      <c r="BK114" s="38">
        <v>-0.015597312</v>
      </c>
      <c r="BL114" s="38">
        <v>-0.010847813</v>
      </c>
      <c r="BM114" s="38">
        <v>0.003675768</v>
      </c>
      <c r="BN114" s="38">
        <v>0.015333721</v>
      </c>
      <c r="BO114" s="38">
        <v>-0.010746919</v>
      </c>
      <c r="BP114" s="40">
        <v>5.99012E-4</v>
      </c>
      <c r="BQ114" s="40"/>
    </row>
    <row r="115">
      <c r="A115" s="23">
        <v>29036.0</v>
      </c>
      <c r="B115" s="27">
        <v>-0.0271</v>
      </c>
      <c r="C115" s="27">
        <v>0.0751</v>
      </c>
      <c r="D115" s="27">
        <v>0.1158</v>
      </c>
      <c r="E115" s="27">
        <v>-0.0246</v>
      </c>
      <c r="F115" s="27">
        <v>-0.0179</v>
      </c>
      <c r="G115" s="27">
        <v>0.0018</v>
      </c>
      <c r="H115" s="27">
        <v>0.0389</v>
      </c>
      <c r="I115" s="27">
        <v>0.005</v>
      </c>
      <c r="J115" s="27">
        <v>-0.0431</v>
      </c>
      <c r="K115" s="27">
        <v>0.0373</v>
      </c>
      <c r="L115" s="34"/>
      <c r="M115" s="38">
        <v>0.242679487</v>
      </c>
      <c r="N115" s="38">
        <v>0.567103877</v>
      </c>
      <c r="O115" s="38">
        <v>0.323487972</v>
      </c>
      <c r="P115" s="38">
        <v>-0.057608192</v>
      </c>
      <c r="Q115" s="38">
        <v>0.29047313</v>
      </c>
      <c r="R115" s="38">
        <v>0.124124192</v>
      </c>
      <c r="S115" s="38">
        <v>0.101560146</v>
      </c>
      <c r="T115" s="38">
        <v>-0.019087466</v>
      </c>
      <c r="U115" s="38">
        <v>0.210217452</v>
      </c>
      <c r="V115" s="38">
        <v>0.107803128</v>
      </c>
      <c r="W115" s="34"/>
      <c r="X115" s="38">
        <v>-0.046013808</v>
      </c>
      <c r="Y115" s="38">
        <v>0.015199836</v>
      </c>
      <c r="Z115" s="38">
        <v>0.089683608</v>
      </c>
      <c r="AA115" s="38">
        <v>-0.01339392</v>
      </c>
      <c r="AB115" s="38">
        <v>-0.046230456</v>
      </c>
      <c r="AC115" s="38">
        <v>-0.008293576</v>
      </c>
      <c r="AD115" s="38">
        <v>0.035855058</v>
      </c>
      <c r="AE115" s="38">
        <v>5.20092E-4</v>
      </c>
      <c r="AF115" s="38">
        <v>-0.060510737</v>
      </c>
      <c r="AG115" s="38">
        <v>0.028794011</v>
      </c>
      <c r="AH115" s="34"/>
      <c r="AI115" s="38">
        <v>0.046982554</v>
      </c>
      <c r="AJ115" s="38">
        <v>0.042389882</v>
      </c>
      <c r="AK115" s="38">
        <v>0.069761859</v>
      </c>
      <c r="AL115" s="38">
        <v>0.026661715</v>
      </c>
      <c r="AM115" s="38">
        <v>0.074650217</v>
      </c>
      <c r="AN115" s="38">
        <v>0.033029711</v>
      </c>
      <c r="AO115" s="38">
        <v>0.037683203</v>
      </c>
      <c r="AP115" s="38">
        <v>0.050512121</v>
      </c>
      <c r="AQ115" s="38">
        <v>0.063685549</v>
      </c>
      <c r="AR115" s="38">
        <v>0.037984808</v>
      </c>
      <c r="AS115" s="34"/>
      <c r="AT115" s="38">
        <v>-0.083578455</v>
      </c>
      <c r="AU115" s="38">
        <v>-0.36757227</v>
      </c>
      <c r="AV115" s="38">
        <v>1.32500945</v>
      </c>
      <c r="AW115" s="38">
        <v>-1.34014386</v>
      </c>
      <c r="AX115" s="38">
        <v>1.627287445</v>
      </c>
      <c r="AY115" s="38">
        <v>-0.946370585</v>
      </c>
      <c r="AZ115" s="38">
        <v>-0.658615849</v>
      </c>
      <c r="BA115" s="38">
        <v>0.134676938</v>
      </c>
      <c r="BB115" s="38">
        <v>0.949272926</v>
      </c>
      <c r="BC115" s="38">
        <v>-0.63996574</v>
      </c>
      <c r="BD115" s="40">
        <v>0.599830479</v>
      </c>
      <c r="BE115" s="23">
        <v>29036.0</v>
      </c>
      <c r="BF115" s="38">
        <v>-0.001393368</v>
      </c>
      <c r="BG115" s="38">
        <v>-0.006127936</v>
      </c>
      <c r="BH115" s="38">
        <v>0.022089732</v>
      </c>
      <c r="BI115" s="38">
        <v>-0.022342043</v>
      </c>
      <c r="BJ115" s="38">
        <v>0.027129122</v>
      </c>
      <c r="BK115" s="38">
        <v>-0.015777301</v>
      </c>
      <c r="BL115" s="38">
        <v>-0.010980033</v>
      </c>
      <c r="BM115" s="38">
        <v>0.00224525</v>
      </c>
      <c r="BN115" s="38">
        <v>0.015825687</v>
      </c>
      <c r="BO115" s="38">
        <v>-0.01066911</v>
      </c>
      <c r="BP115" s="40">
        <v>5.24213E-4</v>
      </c>
      <c r="BQ115" s="40"/>
    </row>
    <row r="116">
      <c r="A116" s="23">
        <v>29067.0</v>
      </c>
      <c r="B116" s="27">
        <v>0.0219</v>
      </c>
      <c r="C116" s="27">
        <v>-0.0473</v>
      </c>
      <c r="D116" s="27">
        <v>-0.0021</v>
      </c>
      <c r="E116" s="27">
        <v>0.0389</v>
      </c>
      <c r="F116" s="27">
        <v>0.0473</v>
      </c>
      <c r="G116" s="27">
        <v>-0.018</v>
      </c>
      <c r="H116" s="27">
        <v>-0.0029</v>
      </c>
      <c r="I116" s="27">
        <v>-0.0558</v>
      </c>
      <c r="J116" s="27">
        <v>-0.0417</v>
      </c>
      <c r="K116" s="27">
        <v>0.0099</v>
      </c>
      <c r="L116" s="34"/>
      <c r="M116" s="38">
        <v>0.197467753</v>
      </c>
      <c r="N116" s="38">
        <v>0.40279679</v>
      </c>
      <c r="O116" s="38">
        <v>0.181547682</v>
      </c>
      <c r="P116" s="38">
        <v>-0.055609761</v>
      </c>
      <c r="Q116" s="38">
        <v>0.343644499</v>
      </c>
      <c r="R116" s="38">
        <v>0.080271832</v>
      </c>
      <c r="S116" s="38">
        <v>0.0756294</v>
      </c>
      <c r="T116" s="38">
        <v>-0.109510056</v>
      </c>
      <c r="U116" s="38">
        <v>0.092107026</v>
      </c>
      <c r="V116" s="38">
        <v>0.055547574</v>
      </c>
      <c r="W116" s="34"/>
      <c r="X116" s="38">
        <v>0.007730119</v>
      </c>
      <c r="Y116" s="38">
        <v>-0.091784318</v>
      </c>
      <c r="Z116" s="38">
        <v>-0.020267391</v>
      </c>
      <c r="AA116" s="38">
        <v>0.051344533</v>
      </c>
      <c r="AB116" s="38">
        <v>0.018849818</v>
      </c>
      <c r="AC116" s="38">
        <v>-0.019518366</v>
      </c>
      <c r="AD116" s="38">
        <v>-0.008640565</v>
      </c>
      <c r="AE116" s="38">
        <v>-0.050992343</v>
      </c>
      <c r="AF116" s="38">
        <v>-0.054751063</v>
      </c>
      <c r="AG116" s="38">
        <v>0.006734693</v>
      </c>
      <c r="AH116" s="34"/>
      <c r="AI116" s="38">
        <v>0.045897516</v>
      </c>
      <c r="AJ116" s="38">
        <v>0.044842878</v>
      </c>
      <c r="AK116" s="38">
        <v>0.069490938</v>
      </c>
      <c r="AL116" s="38">
        <v>0.027817856</v>
      </c>
      <c r="AM116" s="38">
        <v>0.074250237</v>
      </c>
      <c r="AN116" s="38">
        <v>0.032335765</v>
      </c>
      <c r="AO116" s="38">
        <v>0.037347132</v>
      </c>
      <c r="AP116" s="38">
        <v>0.051404881</v>
      </c>
      <c r="AQ116" s="38">
        <v>0.06383756</v>
      </c>
      <c r="AR116" s="38">
        <v>0.037886578</v>
      </c>
      <c r="AS116" s="34"/>
      <c r="AT116" s="38">
        <v>-0.163721648</v>
      </c>
      <c r="AU116" s="38">
        <v>-0.229785993</v>
      </c>
      <c r="AV116" s="38">
        <v>1.31421172</v>
      </c>
      <c r="AW116" s="38">
        <v>-1.296263238</v>
      </c>
      <c r="AX116" s="38">
        <v>1.612342522</v>
      </c>
      <c r="AY116" s="38">
        <v>-1.013253491</v>
      </c>
      <c r="AZ116" s="38">
        <v>-0.699332644</v>
      </c>
      <c r="BA116" s="38">
        <v>0.181269375</v>
      </c>
      <c r="BB116" s="38">
        <v>0.960074196</v>
      </c>
      <c r="BC116" s="38">
        <v>-0.665540798</v>
      </c>
      <c r="BD116" s="40">
        <v>0.597059171</v>
      </c>
      <c r="BE116" s="23">
        <v>29067.0</v>
      </c>
      <c r="BF116" s="38">
        <v>-0.002742134</v>
      </c>
      <c r="BG116" s="38">
        <v>-0.00384863</v>
      </c>
      <c r="BH116" s="38">
        <v>0.022011415</v>
      </c>
      <c r="BI116" s="38">
        <v>-0.0217108</v>
      </c>
      <c r="BJ116" s="38">
        <v>0.027004736</v>
      </c>
      <c r="BK116" s="38">
        <v>-0.016970738</v>
      </c>
      <c r="BL116" s="38">
        <v>-0.011712954</v>
      </c>
      <c r="BM116" s="38">
        <v>0.003036037</v>
      </c>
      <c r="BN116" s="38">
        <v>0.016080051</v>
      </c>
      <c r="BO116" s="38">
        <v>-0.011146982</v>
      </c>
      <c r="BP116" s="41">
        <v>5.12421E-5</v>
      </c>
      <c r="BQ116" s="41"/>
    </row>
    <row r="117">
      <c r="A117" s="23">
        <v>29098.0</v>
      </c>
      <c r="B117" s="27">
        <v>0.1242</v>
      </c>
      <c r="C117" s="27">
        <v>0.1027</v>
      </c>
      <c r="D117" s="27">
        <v>0.0714</v>
      </c>
      <c r="E117" s="27">
        <v>0.0138</v>
      </c>
      <c r="F117" s="27">
        <v>0.0804</v>
      </c>
      <c r="G117" s="27">
        <v>0.0261</v>
      </c>
      <c r="H117" s="27">
        <v>0.0392</v>
      </c>
      <c r="I117" s="27">
        <v>0.0111</v>
      </c>
      <c r="J117" s="27">
        <v>0.0389</v>
      </c>
      <c r="K117" s="27">
        <v>0.0484</v>
      </c>
      <c r="L117" s="34"/>
      <c r="M117" s="38">
        <v>0.263474913</v>
      </c>
      <c r="N117" s="38">
        <v>0.490450943</v>
      </c>
      <c r="O117" s="38">
        <v>0.300255612</v>
      </c>
      <c r="P117" s="38">
        <v>-0.058978401</v>
      </c>
      <c r="Q117" s="38">
        <v>0.349438892</v>
      </c>
      <c r="R117" s="38">
        <v>0.115008576</v>
      </c>
      <c r="S117" s="38">
        <v>0.065241363</v>
      </c>
      <c r="T117" s="38">
        <v>-0.081673134</v>
      </c>
      <c r="U117" s="38">
        <v>0.106653123</v>
      </c>
      <c r="V117" s="38">
        <v>0.078789327</v>
      </c>
      <c r="W117" s="34"/>
      <c r="X117" s="38">
        <v>0.109256453</v>
      </c>
      <c r="Y117" s="38">
        <v>0.057490421</v>
      </c>
      <c r="Z117" s="38">
        <v>0.042766922</v>
      </c>
      <c r="AA117" s="38">
        <v>0.021559791</v>
      </c>
      <c r="AB117" s="38">
        <v>0.050970798</v>
      </c>
      <c r="AC117" s="38">
        <v>0.018008071</v>
      </c>
      <c r="AD117" s="38">
        <v>0.033223787</v>
      </c>
      <c r="AE117" s="38">
        <v>0.013909707</v>
      </c>
      <c r="AF117" s="38">
        <v>0.026031956</v>
      </c>
      <c r="AG117" s="38">
        <v>0.041749807</v>
      </c>
      <c r="AH117" s="34"/>
      <c r="AI117" s="38">
        <v>0.049122969</v>
      </c>
      <c r="AJ117" s="38">
        <v>0.046077432</v>
      </c>
      <c r="AK117" s="38">
        <v>0.069861928</v>
      </c>
      <c r="AL117" s="38">
        <v>0.027910317</v>
      </c>
      <c r="AM117" s="38">
        <v>0.074821362</v>
      </c>
      <c r="AN117" s="38">
        <v>0.032561849</v>
      </c>
      <c r="AO117" s="38">
        <v>0.036670437</v>
      </c>
      <c r="AP117" s="38">
        <v>0.051363454</v>
      </c>
      <c r="AQ117" s="38">
        <v>0.063421567</v>
      </c>
      <c r="AR117" s="38">
        <v>0.038536792</v>
      </c>
      <c r="AS117" s="34"/>
      <c r="AT117" s="38">
        <v>0.005514007</v>
      </c>
      <c r="AU117" s="38">
        <v>-0.184974346</v>
      </c>
      <c r="AV117" s="38">
        <v>1.302667922</v>
      </c>
      <c r="AW117" s="38">
        <v>-1.321267859</v>
      </c>
      <c r="AX117" s="38">
        <v>1.61286427</v>
      </c>
      <c r="AY117" s="38">
        <v>-1.030329788</v>
      </c>
      <c r="AZ117" s="38">
        <v>-0.773351043</v>
      </c>
      <c r="BA117" s="38">
        <v>0.145649026</v>
      </c>
      <c r="BB117" s="38">
        <v>0.899844474</v>
      </c>
      <c r="BC117" s="38">
        <v>-0.656616661</v>
      </c>
      <c r="BD117" s="40">
        <v>0.598751325</v>
      </c>
      <c r="BE117" s="23">
        <v>29098.0</v>
      </c>
      <c r="BF117" s="39">
        <v>9.20918E-5</v>
      </c>
      <c r="BG117" s="38">
        <v>-0.003089335</v>
      </c>
      <c r="BH117" s="38">
        <v>0.02175641</v>
      </c>
      <c r="BI117" s="38">
        <v>-0.022067055</v>
      </c>
      <c r="BJ117" s="38">
        <v>0.026937131</v>
      </c>
      <c r="BK117" s="38">
        <v>-0.017207975</v>
      </c>
      <c r="BL117" s="38">
        <v>-0.012916064</v>
      </c>
      <c r="BM117" s="38">
        <v>0.002432546</v>
      </c>
      <c r="BN117" s="38">
        <v>0.015028684</v>
      </c>
      <c r="BO117" s="38">
        <v>-0.010966434</v>
      </c>
      <c r="BP117" s="40">
        <v>0.001926598</v>
      </c>
      <c r="BQ117" s="40"/>
    </row>
    <row r="118">
      <c r="A118" s="23">
        <v>29128.0</v>
      </c>
      <c r="B118" s="27">
        <v>0.0668</v>
      </c>
      <c r="C118" s="27">
        <v>0.0576</v>
      </c>
      <c r="D118" s="27">
        <v>0.1124</v>
      </c>
      <c r="E118" s="27">
        <v>0.0018</v>
      </c>
      <c r="F118" s="27">
        <v>0.022</v>
      </c>
      <c r="G118" s="27">
        <v>0.0419</v>
      </c>
      <c r="H118" s="27">
        <v>0.015</v>
      </c>
      <c r="I118" s="27">
        <v>-0.0402</v>
      </c>
      <c r="J118" s="27">
        <v>0.0434</v>
      </c>
      <c r="K118" s="27">
        <v>-0.0028</v>
      </c>
      <c r="L118" s="34"/>
      <c r="M118" s="38">
        <v>0.298125983</v>
      </c>
      <c r="N118" s="38">
        <v>0.490000379</v>
      </c>
      <c r="O118" s="38">
        <v>0.265557039</v>
      </c>
      <c r="P118" s="38">
        <v>-0.083408535</v>
      </c>
      <c r="Q118" s="38">
        <v>0.121595943</v>
      </c>
      <c r="R118" s="38">
        <v>0.140883918</v>
      </c>
      <c r="S118" s="38">
        <v>0.101864174</v>
      </c>
      <c r="T118" s="38">
        <v>-0.084207358</v>
      </c>
      <c r="U118" s="38">
        <v>0.160175959</v>
      </c>
      <c r="V118" s="38">
        <v>0.081131712</v>
      </c>
      <c r="W118" s="34"/>
      <c r="X118" s="38">
        <v>0.040181234</v>
      </c>
      <c r="Y118" s="38">
        <v>0.006281129</v>
      </c>
      <c r="Z118" s="38">
        <v>0.085087265</v>
      </c>
      <c r="AA118" s="38">
        <v>0.009872645</v>
      </c>
      <c r="AB118" s="38">
        <v>0.007827271</v>
      </c>
      <c r="AC118" s="38">
        <v>0.02856544</v>
      </c>
      <c r="AD118" s="38">
        <v>0.005915816</v>
      </c>
      <c r="AE118" s="38">
        <v>-0.038082895</v>
      </c>
      <c r="AF118" s="38">
        <v>0.02615566</v>
      </c>
      <c r="AG118" s="38">
        <v>-0.012131646</v>
      </c>
      <c r="AH118" s="34"/>
      <c r="AI118" s="38">
        <v>0.046610892</v>
      </c>
      <c r="AJ118" s="38">
        <v>0.045952909</v>
      </c>
      <c r="AK118" s="38">
        <v>0.070575961</v>
      </c>
      <c r="AL118" s="38">
        <v>0.02795259</v>
      </c>
      <c r="AM118" s="38">
        <v>0.074274252</v>
      </c>
      <c r="AN118" s="38">
        <v>0.032432194</v>
      </c>
      <c r="AO118" s="38">
        <v>0.035492038</v>
      </c>
      <c r="AP118" s="38">
        <v>0.051803421</v>
      </c>
      <c r="AQ118" s="38">
        <v>0.062727211</v>
      </c>
      <c r="AR118" s="38">
        <v>0.038561813</v>
      </c>
      <c r="AS118" s="34"/>
      <c r="AT118" s="38">
        <v>-0.126190153</v>
      </c>
      <c r="AU118" s="38">
        <v>-0.16714383</v>
      </c>
      <c r="AV118" s="38">
        <v>1.365425634</v>
      </c>
      <c r="AW118" s="38">
        <v>-1.287506164</v>
      </c>
      <c r="AX118" s="38">
        <v>1.595611927</v>
      </c>
      <c r="AY118" s="38">
        <v>-1.008690019</v>
      </c>
      <c r="AZ118" s="38">
        <v>-0.818241487</v>
      </c>
      <c r="BA118" s="38">
        <v>0.196999327</v>
      </c>
      <c r="BB118" s="38">
        <v>0.876909646</v>
      </c>
      <c r="BC118" s="38">
        <v>-0.627174882</v>
      </c>
      <c r="BD118" s="40">
        <v>0.588192865</v>
      </c>
      <c r="BE118" s="23">
        <v>29128.0</v>
      </c>
      <c r="BF118" s="38">
        <v>-0.002145387</v>
      </c>
      <c r="BG118" s="38">
        <v>-0.00284165</v>
      </c>
      <c r="BH118" s="38">
        <v>0.02321391</v>
      </c>
      <c r="BI118" s="38">
        <v>-0.021889184</v>
      </c>
      <c r="BJ118" s="38">
        <v>0.027127359</v>
      </c>
      <c r="BK118" s="38">
        <v>-0.017148967</v>
      </c>
      <c r="BL118" s="38">
        <v>-0.013911109</v>
      </c>
      <c r="BM118" s="38">
        <v>0.00334923</v>
      </c>
      <c r="BN118" s="38">
        <v>0.014908539</v>
      </c>
      <c r="BO118" s="38">
        <v>-0.010662742</v>
      </c>
      <c r="BP118" s="40">
        <v>0.002498691</v>
      </c>
      <c r="BQ118" s="40"/>
    </row>
    <row r="119">
      <c r="A119" s="23">
        <v>29159.0</v>
      </c>
      <c r="B119" s="27">
        <v>0.0148</v>
      </c>
      <c r="C119" s="27">
        <v>-0.0844</v>
      </c>
      <c r="D119" s="27">
        <v>-0.0879</v>
      </c>
      <c r="E119" s="27">
        <v>-0.0496</v>
      </c>
      <c r="F119" s="27">
        <v>-0.0628</v>
      </c>
      <c r="G119" s="27">
        <v>-0.0281</v>
      </c>
      <c r="H119" s="27">
        <v>-0.0296</v>
      </c>
      <c r="I119" s="27">
        <v>-0.0337</v>
      </c>
      <c r="J119" s="27">
        <v>-0.0527</v>
      </c>
      <c r="K119" s="27">
        <v>-0.0653</v>
      </c>
      <c r="L119" s="34"/>
      <c r="M119" s="38">
        <v>0.414369652</v>
      </c>
      <c r="N119" s="38">
        <v>0.44132245</v>
      </c>
      <c r="O119" s="38">
        <v>0.214413749</v>
      </c>
      <c r="P119" s="38">
        <v>-0.112057172</v>
      </c>
      <c r="Q119" s="38">
        <v>0.134071463</v>
      </c>
      <c r="R119" s="38">
        <v>0.094587787</v>
      </c>
      <c r="S119" s="38">
        <v>0.168048633</v>
      </c>
      <c r="T119" s="38">
        <v>-0.105446319</v>
      </c>
      <c r="U119" s="38">
        <v>0.139587309</v>
      </c>
      <c r="V119" s="38">
        <v>0.105298485</v>
      </c>
      <c r="W119" s="34"/>
      <c r="X119" s="38">
        <v>-0.032433243</v>
      </c>
      <c r="Y119" s="38">
        <v>-0.131525303</v>
      </c>
      <c r="Z119" s="38">
        <v>-0.114772186</v>
      </c>
      <c r="AA119" s="38">
        <v>-0.040159837</v>
      </c>
      <c r="AB119" s="38">
        <v>-0.080110618</v>
      </c>
      <c r="AC119" s="38">
        <v>-0.034028179</v>
      </c>
      <c r="AD119" s="38">
        <v>-0.051536857</v>
      </c>
      <c r="AE119" s="38">
        <v>-0.027175883</v>
      </c>
      <c r="AF119" s="38">
        <v>-0.072554942</v>
      </c>
      <c r="AG119" s="38">
        <v>-0.078245304</v>
      </c>
      <c r="AH119" s="34"/>
      <c r="AI119" s="38">
        <v>0.045481722</v>
      </c>
      <c r="AJ119" s="38">
        <v>0.050352765</v>
      </c>
      <c r="AK119" s="38">
        <v>0.072888697</v>
      </c>
      <c r="AL119" s="38">
        <v>0.025699285</v>
      </c>
      <c r="AM119" s="38">
        <v>0.07326032</v>
      </c>
      <c r="AN119" s="38">
        <v>0.03245411</v>
      </c>
      <c r="AO119" s="38">
        <v>0.035846716</v>
      </c>
      <c r="AP119" s="38">
        <v>0.051599139</v>
      </c>
      <c r="AQ119" s="38">
        <v>0.062078124</v>
      </c>
      <c r="AR119" s="38">
        <v>0.040281</v>
      </c>
      <c r="AS119" s="34"/>
      <c r="AT119" s="38">
        <v>-0.214338032</v>
      </c>
      <c r="AU119" s="38">
        <v>0.082903221</v>
      </c>
      <c r="AV119" s="38">
        <v>1.458093017</v>
      </c>
      <c r="AW119" s="38">
        <v>-1.421503784</v>
      </c>
      <c r="AX119" s="38">
        <v>1.480770276</v>
      </c>
      <c r="AY119" s="38">
        <v>-1.009310204</v>
      </c>
      <c r="AZ119" s="38">
        <v>-0.802286255</v>
      </c>
      <c r="BA119" s="38">
        <v>0.158959559</v>
      </c>
      <c r="BB119" s="38">
        <v>0.798409194</v>
      </c>
      <c r="BC119" s="38">
        <v>-0.531696992</v>
      </c>
      <c r="BD119" s="40">
        <v>0.57892821</v>
      </c>
      <c r="BE119" s="23">
        <v>29159.0</v>
      </c>
      <c r="BF119" s="38">
        <v>-0.003702325</v>
      </c>
      <c r="BG119" s="38">
        <v>0.001432012</v>
      </c>
      <c r="BH119" s="38">
        <v>0.025186076</v>
      </c>
      <c r="BI119" s="38">
        <v>-0.02455406</v>
      </c>
      <c r="BJ119" s="38">
        <v>0.025577788</v>
      </c>
      <c r="BK119" s="38">
        <v>-0.017434117</v>
      </c>
      <c r="BL119" s="38">
        <v>-0.01385813</v>
      </c>
      <c r="BM119" s="38">
        <v>0.002745756</v>
      </c>
      <c r="BN119" s="38">
        <v>0.013791161</v>
      </c>
      <c r="BO119" s="38">
        <v>-0.009184161</v>
      </c>
      <c r="BP119" s="40">
        <v>-0.00175858</v>
      </c>
      <c r="BQ119" s="40"/>
    </row>
    <row r="120">
      <c r="A120" s="23">
        <v>29189.0</v>
      </c>
      <c r="B120" s="27">
        <v>-0.0238</v>
      </c>
      <c r="C120" s="27">
        <v>0.0761</v>
      </c>
      <c r="D120" s="27">
        <v>0.0332</v>
      </c>
      <c r="E120" s="27">
        <v>0.0097</v>
      </c>
      <c r="F120" s="27">
        <v>-0.0403</v>
      </c>
      <c r="G120" s="27">
        <v>0.012</v>
      </c>
      <c r="H120" s="27">
        <v>-0.0222</v>
      </c>
      <c r="I120" s="27">
        <v>-0.0411</v>
      </c>
      <c r="J120" s="27">
        <v>-0.0107</v>
      </c>
      <c r="K120" s="27">
        <v>0.0401</v>
      </c>
      <c r="L120" s="34"/>
      <c r="M120" s="38">
        <v>0.395137586</v>
      </c>
      <c r="N120" s="38">
        <v>0.457337789</v>
      </c>
      <c r="O120" s="38">
        <v>0.277271621</v>
      </c>
      <c r="P120" s="38">
        <v>-0.090786614</v>
      </c>
      <c r="Q120" s="38">
        <v>0.139927109</v>
      </c>
      <c r="R120" s="38">
        <v>0.089862533</v>
      </c>
      <c r="S120" s="38">
        <v>0.116066012</v>
      </c>
      <c r="T120" s="38">
        <v>-0.089726787</v>
      </c>
      <c r="U120" s="38">
        <v>0.098863032</v>
      </c>
      <c r="V120" s="38">
        <v>0.127730071</v>
      </c>
      <c r="W120" s="34"/>
      <c r="X120" s="38">
        <v>-0.067678105</v>
      </c>
      <c r="Y120" s="38">
        <v>0.036695226</v>
      </c>
      <c r="Z120" s="38">
        <v>0.003668928</v>
      </c>
      <c r="AA120" s="38">
        <v>0.016583271</v>
      </c>
      <c r="AB120" s="38">
        <v>-0.058053201</v>
      </c>
      <c r="AC120" s="38">
        <v>0.007513178</v>
      </c>
      <c r="AD120" s="38">
        <v>-0.036891882</v>
      </c>
      <c r="AE120" s="38">
        <v>-0.036966975</v>
      </c>
      <c r="AF120" s="38">
        <v>-0.033675994</v>
      </c>
      <c r="AG120" s="38">
        <v>0.02483539</v>
      </c>
      <c r="AH120" s="34"/>
      <c r="AI120" s="38">
        <v>0.046230753</v>
      </c>
      <c r="AJ120" s="38">
        <v>0.049773076</v>
      </c>
      <c r="AK120" s="38">
        <v>0.072808334</v>
      </c>
      <c r="AL120" s="38">
        <v>0.023884332</v>
      </c>
      <c r="AM120" s="38">
        <v>0.072027841</v>
      </c>
      <c r="AN120" s="38">
        <v>0.032461044</v>
      </c>
      <c r="AO120" s="38">
        <v>0.036078414</v>
      </c>
      <c r="AP120" s="38">
        <v>0.051927361</v>
      </c>
      <c r="AQ120" s="38">
        <v>0.061046498</v>
      </c>
      <c r="AR120" s="38">
        <v>0.040508127</v>
      </c>
      <c r="AS120" s="34"/>
      <c r="AT120" s="38">
        <v>-0.149608642</v>
      </c>
      <c r="AU120" s="38">
        <v>0.06724901</v>
      </c>
      <c r="AV120" s="38">
        <v>1.477445731</v>
      </c>
      <c r="AW120" s="38">
        <v>-1.517635457</v>
      </c>
      <c r="AX120" s="38">
        <v>1.429664695</v>
      </c>
      <c r="AY120" s="38">
        <v>-0.992577222</v>
      </c>
      <c r="AZ120" s="38">
        <v>-0.771125264</v>
      </c>
      <c r="BA120" s="38">
        <v>0.199132341</v>
      </c>
      <c r="BB120" s="38">
        <v>0.75739724</v>
      </c>
      <c r="BC120" s="38">
        <v>-0.499942431</v>
      </c>
      <c r="BD120" s="40">
        <v>0.577136248</v>
      </c>
      <c r="BE120" s="23">
        <v>29189.0</v>
      </c>
      <c r="BF120" s="38">
        <v>-0.002592259</v>
      </c>
      <c r="BG120" s="38">
        <v>0.001165219</v>
      </c>
      <c r="BH120" s="38">
        <v>0.0255996</v>
      </c>
      <c r="BI120" s="38">
        <v>-0.026295965</v>
      </c>
      <c r="BJ120" s="38">
        <v>0.024771702</v>
      </c>
      <c r="BK120" s="38">
        <v>-0.017198317</v>
      </c>
      <c r="BL120" s="38">
        <v>-0.013361234</v>
      </c>
      <c r="BM120" s="38">
        <v>0.003450352</v>
      </c>
      <c r="BN120" s="38">
        <v>0.01312337</v>
      </c>
      <c r="BO120" s="38">
        <v>-0.008662468</v>
      </c>
      <c r="BP120" s="40">
        <v>-7.67744E-4</v>
      </c>
      <c r="BQ120" s="40"/>
    </row>
    <row r="121">
      <c r="A121" s="23">
        <v>29220.0</v>
      </c>
      <c r="B121" s="27">
        <v>0.108</v>
      </c>
      <c r="C121" s="27">
        <v>0.0675</v>
      </c>
      <c r="D121" s="27">
        <v>-0.0178</v>
      </c>
      <c r="E121" s="27">
        <v>-0.0101</v>
      </c>
      <c r="F121" s="27">
        <v>-0.0198</v>
      </c>
      <c r="G121" s="27">
        <v>0.0177</v>
      </c>
      <c r="H121" s="27">
        <v>0.0</v>
      </c>
      <c r="I121" s="27">
        <v>0.0525</v>
      </c>
      <c r="J121" s="27">
        <v>-0.0191</v>
      </c>
      <c r="K121" s="27">
        <v>0.015</v>
      </c>
      <c r="L121" s="34"/>
      <c r="M121" s="38">
        <v>0.473802593</v>
      </c>
      <c r="N121" s="38">
        <v>0.497665111</v>
      </c>
      <c r="O121" s="38">
        <v>0.225121341</v>
      </c>
      <c r="P121" s="38">
        <v>-0.100390553</v>
      </c>
      <c r="Q121" s="38">
        <v>0.12969586</v>
      </c>
      <c r="R121" s="38">
        <v>0.085511397</v>
      </c>
      <c r="S121" s="38">
        <v>0.134153289</v>
      </c>
      <c r="T121" s="38">
        <v>-0.028018201</v>
      </c>
      <c r="U121" s="38">
        <v>0.091494786</v>
      </c>
      <c r="V121" s="38">
        <v>0.125264366</v>
      </c>
      <c r="W121" s="34"/>
      <c r="X121" s="38">
        <v>0.064309874</v>
      </c>
      <c r="Y121" s="38">
        <v>0.023669823</v>
      </c>
      <c r="Z121" s="38">
        <v>-0.044041266</v>
      </c>
      <c r="AA121" s="38">
        <v>2.20225E-4</v>
      </c>
      <c r="AB121" s="38">
        <v>-0.03356078</v>
      </c>
      <c r="AC121" s="38">
        <v>0.013876633</v>
      </c>
      <c r="AD121" s="38">
        <v>-0.013637485</v>
      </c>
      <c r="AE121" s="38">
        <v>0.050342447</v>
      </c>
      <c r="AF121" s="38">
        <v>-0.038283292</v>
      </c>
      <c r="AG121" s="38">
        <v>-0.003319389</v>
      </c>
      <c r="AH121" s="34"/>
      <c r="AI121" s="38">
        <v>0.04711443</v>
      </c>
      <c r="AJ121" s="38">
        <v>0.045589545</v>
      </c>
      <c r="AK121" s="38">
        <v>0.069810662</v>
      </c>
      <c r="AL121" s="38">
        <v>0.023865385</v>
      </c>
      <c r="AM121" s="38">
        <v>0.071264343</v>
      </c>
      <c r="AN121" s="38">
        <v>0.025985749</v>
      </c>
      <c r="AO121" s="38">
        <v>0.035647992</v>
      </c>
      <c r="AP121" s="38">
        <v>0.052179669</v>
      </c>
      <c r="AQ121" s="38">
        <v>0.052747522</v>
      </c>
      <c r="AR121" s="38">
        <v>0.039908215</v>
      </c>
      <c r="AS121" s="34"/>
      <c r="AT121" s="38">
        <v>0.043758077</v>
      </c>
      <c r="AU121" s="38">
        <v>-0.051147397</v>
      </c>
      <c r="AV121" s="38">
        <v>1.456321023</v>
      </c>
      <c r="AW121" s="38">
        <v>-1.403210787</v>
      </c>
      <c r="AX121" s="38">
        <v>1.546794918</v>
      </c>
      <c r="AY121" s="38">
        <v>-1.271244043</v>
      </c>
      <c r="AZ121" s="38">
        <v>-0.669887516</v>
      </c>
      <c r="BA121" s="38">
        <v>0.359007283</v>
      </c>
      <c r="BB121" s="38">
        <v>0.39434915</v>
      </c>
      <c r="BC121" s="38">
        <v>-0.404740708</v>
      </c>
      <c r="BD121" s="40">
        <v>0.568556882</v>
      </c>
      <c r="BE121" s="23">
        <v>29220.0</v>
      </c>
      <c r="BF121" s="38">
        <v>7.69634E-4</v>
      </c>
      <c r="BG121" s="38">
        <v>-8.996E-4</v>
      </c>
      <c r="BH121" s="38">
        <v>0.025614342</v>
      </c>
      <c r="BI121" s="38">
        <v>-0.024680218</v>
      </c>
      <c r="BJ121" s="38">
        <v>0.027205632</v>
      </c>
      <c r="BK121" s="38">
        <v>-0.022359136</v>
      </c>
      <c r="BL121" s="38">
        <v>-0.011782243</v>
      </c>
      <c r="BM121" s="38">
        <v>0.00631436</v>
      </c>
      <c r="BN121" s="38">
        <v>0.006935967</v>
      </c>
      <c r="BO121" s="38">
        <v>-0.007118737</v>
      </c>
      <c r="BP121" s="40">
        <v>-0.001385697</v>
      </c>
      <c r="BQ121" s="40"/>
    </row>
    <row r="122">
      <c r="A122" s="23">
        <v>29251.0</v>
      </c>
      <c r="B122" s="27">
        <v>0.2068</v>
      </c>
      <c r="C122" s="27">
        <v>0.1344</v>
      </c>
      <c r="D122" s="27">
        <v>0.085</v>
      </c>
      <c r="E122" s="27">
        <v>0.0028</v>
      </c>
      <c r="F122" s="27">
        <v>0.0958</v>
      </c>
      <c r="G122" s="27">
        <v>0.021</v>
      </c>
      <c r="H122" s="27">
        <v>0.0327</v>
      </c>
      <c r="I122" s="27">
        <v>-0.0217</v>
      </c>
      <c r="J122" s="27">
        <v>0.0894</v>
      </c>
      <c r="K122" s="27">
        <v>0.0589</v>
      </c>
      <c r="L122" s="34"/>
      <c r="M122" s="38">
        <v>0.688214605</v>
      </c>
      <c r="N122" s="38">
        <v>0.649179372</v>
      </c>
      <c r="O122" s="38">
        <v>0.332294523</v>
      </c>
      <c r="P122" s="38">
        <v>-0.10339619</v>
      </c>
      <c r="Q122" s="38">
        <v>0.175139658</v>
      </c>
      <c r="R122" s="38">
        <v>0.067892555</v>
      </c>
      <c r="S122" s="38">
        <v>0.106459677</v>
      </c>
      <c r="T122" s="38">
        <v>-0.014494195</v>
      </c>
      <c r="U122" s="38">
        <v>0.172660974</v>
      </c>
      <c r="V122" s="38">
        <v>0.140527328</v>
      </c>
      <c r="W122" s="34"/>
      <c r="X122" s="38">
        <v>0.132948977</v>
      </c>
      <c r="Y122" s="38">
        <v>0.076602066</v>
      </c>
      <c r="Z122" s="38">
        <v>0.053467781</v>
      </c>
      <c r="AA122" s="38">
        <v>0.014278873</v>
      </c>
      <c r="AB122" s="38">
        <v>0.080608615</v>
      </c>
      <c r="AC122" s="38">
        <v>0.019055524</v>
      </c>
      <c r="AD122" s="38">
        <v>0.023085221</v>
      </c>
      <c r="AE122" s="38">
        <v>-0.028039331</v>
      </c>
      <c r="AF122" s="38">
        <v>0.076624731</v>
      </c>
      <c r="AG122" s="38">
        <v>0.041103687</v>
      </c>
      <c r="AH122" s="34"/>
      <c r="AI122" s="38">
        <v>0.05180644</v>
      </c>
      <c r="AJ122" s="38">
        <v>0.047559871</v>
      </c>
      <c r="AK122" s="38">
        <v>0.070393392</v>
      </c>
      <c r="AL122" s="38">
        <v>0.023966685</v>
      </c>
      <c r="AM122" s="38">
        <v>0.072693666</v>
      </c>
      <c r="AN122" s="38">
        <v>0.024301129</v>
      </c>
      <c r="AO122" s="38">
        <v>0.035525274</v>
      </c>
      <c r="AP122" s="38">
        <v>0.052160312</v>
      </c>
      <c r="AQ122" s="38">
        <v>0.052532125</v>
      </c>
      <c r="AR122" s="38">
        <v>0.039578294</v>
      </c>
      <c r="AS122" s="34"/>
      <c r="AT122" s="38">
        <v>0.28411737</v>
      </c>
      <c r="AU122" s="38">
        <v>0.030364541</v>
      </c>
      <c r="AV122" s="38">
        <v>1.394776669</v>
      </c>
      <c r="AW122" s="38">
        <v>-1.379441242</v>
      </c>
      <c r="AX122" s="38">
        <v>1.532229088</v>
      </c>
      <c r="AY122" s="38">
        <v>-1.359456622</v>
      </c>
      <c r="AZ122" s="38">
        <v>-0.688760263</v>
      </c>
      <c r="BA122" s="38">
        <v>0.305262863</v>
      </c>
      <c r="BB122" s="38">
        <v>0.327480487</v>
      </c>
      <c r="BC122" s="38">
        <v>-0.44657289</v>
      </c>
      <c r="BD122" s="40">
        <v>0.576003284</v>
      </c>
      <c r="BE122" s="23">
        <v>29251.0</v>
      </c>
      <c r="BF122" s="38">
        <v>0.004932565</v>
      </c>
      <c r="BG122" s="38">
        <v>5.27159E-4</v>
      </c>
      <c r="BH122" s="38">
        <v>0.024214735</v>
      </c>
      <c r="BI122" s="38">
        <v>-0.023948496</v>
      </c>
      <c r="BJ122" s="38">
        <v>0.026601048</v>
      </c>
      <c r="BK122" s="38">
        <v>-0.023601543</v>
      </c>
      <c r="BL122" s="38">
        <v>-0.011957575</v>
      </c>
      <c r="BM122" s="38">
        <v>0.005299672</v>
      </c>
      <c r="BN122" s="38">
        <v>0.005685393</v>
      </c>
      <c r="BO122" s="38">
        <v>-0.007752957</v>
      </c>
      <c r="BP122" s="40">
        <v>0.003960534</v>
      </c>
      <c r="BQ122" s="40"/>
    </row>
    <row r="123">
      <c r="A123" s="23">
        <v>29280.0</v>
      </c>
      <c r="B123" s="27">
        <v>0.035</v>
      </c>
      <c r="C123" s="27">
        <v>0.1177</v>
      </c>
      <c r="D123" s="27">
        <v>0.0103</v>
      </c>
      <c r="E123" s="27">
        <v>0.0251</v>
      </c>
      <c r="F123" s="27">
        <v>0.0332</v>
      </c>
      <c r="G123" s="27">
        <v>0.0108</v>
      </c>
      <c r="H123" s="27">
        <v>0.0104</v>
      </c>
      <c r="I123" s="27">
        <v>0.0466</v>
      </c>
      <c r="J123" s="27">
        <v>0.0526</v>
      </c>
      <c r="K123" s="27">
        <v>-0.0114</v>
      </c>
      <c r="L123" s="34"/>
      <c r="M123" s="38">
        <v>0.680468405</v>
      </c>
      <c r="N123" s="38">
        <v>0.799028682</v>
      </c>
      <c r="O123" s="38">
        <v>0.432074984</v>
      </c>
      <c r="P123" s="38">
        <v>-0.054527698</v>
      </c>
      <c r="Q123" s="38">
        <v>0.149268957</v>
      </c>
      <c r="R123" s="38">
        <v>0.119663569</v>
      </c>
      <c r="S123" s="38">
        <v>0.136390242</v>
      </c>
      <c r="T123" s="38">
        <v>-0.020753887</v>
      </c>
      <c r="U123" s="38">
        <v>0.152649985</v>
      </c>
      <c r="V123" s="38">
        <v>0.168992585</v>
      </c>
      <c r="W123" s="34"/>
      <c r="X123" s="38">
        <v>-0.068101104</v>
      </c>
      <c r="Y123" s="38">
        <v>0.035683854</v>
      </c>
      <c r="Z123" s="38">
        <v>-0.031940327</v>
      </c>
      <c r="AA123" s="38">
        <v>0.031400212</v>
      </c>
      <c r="AB123" s="38">
        <v>0.016740927</v>
      </c>
      <c r="AC123" s="38">
        <v>8.41761E-4</v>
      </c>
      <c r="AD123" s="38">
        <v>-0.003112221</v>
      </c>
      <c r="AE123" s="38">
        <v>0.042389503</v>
      </c>
      <c r="AF123" s="38">
        <v>0.041341404</v>
      </c>
      <c r="AG123" s="38">
        <v>-0.038872191</v>
      </c>
      <c r="AH123" s="34"/>
      <c r="AI123" s="38">
        <v>0.052778314</v>
      </c>
      <c r="AJ123" s="38">
        <v>0.047844356</v>
      </c>
      <c r="AK123" s="38">
        <v>0.070446181</v>
      </c>
      <c r="AL123" s="38">
        <v>0.02422342</v>
      </c>
      <c r="AM123" s="38">
        <v>0.072766209</v>
      </c>
      <c r="AN123" s="38">
        <v>0.024211116</v>
      </c>
      <c r="AO123" s="38">
        <v>0.035490552</v>
      </c>
      <c r="AP123" s="38">
        <v>0.050019358</v>
      </c>
      <c r="AQ123" s="38">
        <v>0.053030564</v>
      </c>
      <c r="AR123" s="38">
        <v>0.0398811</v>
      </c>
      <c r="AS123" s="34"/>
      <c r="AT123" s="38">
        <v>0.341568744</v>
      </c>
      <c r="AU123" s="38">
        <v>0.046380856</v>
      </c>
      <c r="AV123" s="38">
        <v>1.398598543</v>
      </c>
      <c r="AW123" s="38">
        <v>-1.366807994</v>
      </c>
      <c r="AX123" s="38">
        <v>1.537400722</v>
      </c>
      <c r="AY123" s="38">
        <v>-1.367544145</v>
      </c>
      <c r="AZ123" s="38">
        <v>-0.692720201</v>
      </c>
      <c r="BA123" s="38">
        <v>0.176506466</v>
      </c>
      <c r="BB123" s="38">
        <v>0.356660332</v>
      </c>
      <c r="BC123" s="38">
        <v>-0.430043324</v>
      </c>
      <c r="BD123" s="40">
        <v>0.57648993</v>
      </c>
      <c r="BE123" s="23">
        <v>29280.0</v>
      </c>
      <c r="BF123" s="38">
        <v>0.005924973</v>
      </c>
      <c r="BG123" s="38">
        <v>8.04539E-4</v>
      </c>
      <c r="BH123" s="38">
        <v>0.024260589</v>
      </c>
      <c r="BI123" s="38">
        <v>-0.023709139</v>
      </c>
      <c r="BJ123" s="38">
        <v>0.026668301</v>
      </c>
      <c r="BK123" s="38">
        <v>-0.023721909</v>
      </c>
      <c r="BL123" s="38">
        <v>-0.012016172</v>
      </c>
      <c r="BM123" s="38">
        <v>0.003061744</v>
      </c>
      <c r="BN123" s="38">
        <v>0.006186757</v>
      </c>
      <c r="BO123" s="38">
        <v>-0.007459685</v>
      </c>
      <c r="BP123" s="40">
        <v>0.00101896</v>
      </c>
      <c r="BQ123" s="40"/>
    </row>
    <row r="124">
      <c r="A124" s="23">
        <v>29311.0</v>
      </c>
      <c r="B124" s="27">
        <v>-0.1702</v>
      </c>
      <c r="C124" s="27">
        <v>-0.1863</v>
      </c>
      <c r="D124" s="27">
        <v>-0.0947</v>
      </c>
      <c r="E124" s="27">
        <v>-0.0728</v>
      </c>
      <c r="F124" s="27">
        <v>-0.014</v>
      </c>
      <c r="G124" s="27">
        <v>-0.0358</v>
      </c>
      <c r="H124" s="27">
        <v>-0.0815</v>
      </c>
      <c r="I124" s="27">
        <v>-0.0116</v>
      </c>
      <c r="J124" s="27">
        <v>-0.0895</v>
      </c>
      <c r="K124" s="27">
        <v>-0.0898</v>
      </c>
      <c r="L124" s="34"/>
      <c r="M124" s="38">
        <v>0.365434695</v>
      </c>
      <c r="N124" s="38">
        <v>0.368554478</v>
      </c>
      <c r="O124" s="38">
        <v>0.228565703</v>
      </c>
      <c r="P124" s="38">
        <v>-0.112614754</v>
      </c>
      <c r="Q124" s="38">
        <v>0.119440877</v>
      </c>
      <c r="R124" s="38">
        <v>0.082585484</v>
      </c>
      <c r="S124" s="38">
        <v>-0.008727749</v>
      </c>
      <c r="T124" s="38">
        <v>-0.148289497</v>
      </c>
      <c r="U124" s="38">
        <v>-0.069641213</v>
      </c>
      <c r="V124" s="38">
        <v>0.007763201</v>
      </c>
      <c r="W124" s="34"/>
      <c r="X124" s="38">
        <v>-0.219098685</v>
      </c>
      <c r="Y124" s="38">
        <v>-0.227649194</v>
      </c>
      <c r="Z124" s="38">
        <v>-0.118711865</v>
      </c>
      <c r="AA124" s="38">
        <v>-0.064947815</v>
      </c>
      <c r="AB124" s="38">
        <v>-0.028837932</v>
      </c>
      <c r="AC124" s="38">
        <v>-0.041469869</v>
      </c>
      <c r="AD124" s="38">
        <v>-0.078533765</v>
      </c>
      <c r="AE124" s="39">
        <v>5.318E-5</v>
      </c>
      <c r="AF124" s="38">
        <v>-0.090730007</v>
      </c>
      <c r="AG124" s="38">
        <v>-0.091595332</v>
      </c>
      <c r="AH124" s="34"/>
      <c r="AI124" s="38">
        <v>0.064133201</v>
      </c>
      <c r="AJ124" s="38">
        <v>0.06062147</v>
      </c>
      <c r="AK124" s="38">
        <v>0.071755021</v>
      </c>
      <c r="AL124" s="38">
        <v>0.026086394</v>
      </c>
      <c r="AM124" s="38">
        <v>0.072838407</v>
      </c>
      <c r="AN124" s="38">
        <v>0.024043781</v>
      </c>
      <c r="AO124" s="38">
        <v>0.037684398</v>
      </c>
      <c r="AP124" s="38">
        <v>0.04959473</v>
      </c>
      <c r="AQ124" s="38">
        <v>0.054864838</v>
      </c>
      <c r="AR124" s="38">
        <v>0.042594197</v>
      </c>
      <c r="AS124" s="34"/>
      <c r="AT124" s="38">
        <v>0.779939693</v>
      </c>
      <c r="AU124" s="38">
        <v>0.580185743</v>
      </c>
      <c r="AV124" s="38">
        <v>1.213483473</v>
      </c>
      <c r="AW124" s="38">
        <v>-1.38423575</v>
      </c>
      <c r="AX124" s="38">
        <v>1.275108567</v>
      </c>
      <c r="AY124" s="38">
        <v>-1.500423522</v>
      </c>
      <c r="AZ124" s="38">
        <v>-0.724518994</v>
      </c>
      <c r="BA124" s="38">
        <v>-0.047036465</v>
      </c>
      <c r="BB124" s="38">
        <v>0.252737432</v>
      </c>
      <c r="BC124" s="38">
        <v>-0.445240175</v>
      </c>
      <c r="BD124" s="40">
        <v>0.566508083</v>
      </c>
      <c r="BE124" s="23">
        <v>29311.0</v>
      </c>
      <c r="BF124" s="38">
        <v>0.013767495</v>
      </c>
      <c r="BG124" s="38">
        <v>0.010241438</v>
      </c>
      <c r="BH124" s="38">
        <v>0.021420409</v>
      </c>
      <c r="BI124" s="38">
        <v>-0.024434528</v>
      </c>
      <c r="BJ124" s="38">
        <v>0.022508215</v>
      </c>
      <c r="BK124" s="38">
        <v>-0.026485474</v>
      </c>
      <c r="BL124" s="38">
        <v>-0.012789208</v>
      </c>
      <c r="BM124" s="38">
        <v>-8.30288E-4</v>
      </c>
      <c r="BN124" s="38">
        <v>0.004461321</v>
      </c>
      <c r="BO124" s="38">
        <v>-0.007859379</v>
      </c>
      <c r="BP124" s="40">
        <v>-1.95868E-4</v>
      </c>
      <c r="BQ124" s="40"/>
    </row>
    <row r="125">
      <c r="A125" s="23">
        <v>29341.0</v>
      </c>
      <c r="B125" s="27">
        <v>0.0386</v>
      </c>
      <c r="C125" s="27">
        <v>0.0271</v>
      </c>
      <c r="D125" s="27">
        <v>0.0395</v>
      </c>
      <c r="E125" s="27">
        <v>0.0324</v>
      </c>
      <c r="F125" s="27">
        <v>0.0334</v>
      </c>
      <c r="G125" s="27">
        <v>0.0376</v>
      </c>
      <c r="H125" s="27">
        <v>0.051</v>
      </c>
      <c r="I125" s="27">
        <v>-0.027</v>
      </c>
      <c r="J125" s="27">
        <v>0.0335</v>
      </c>
      <c r="K125" s="27">
        <v>0.0419</v>
      </c>
      <c r="L125" s="34"/>
      <c r="M125" s="38">
        <v>0.445604922</v>
      </c>
      <c r="N125" s="38">
        <v>0.389320668</v>
      </c>
      <c r="O125" s="38">
        <v>0.198061076</v>
      </c>
      <c r="P125" s="38">
        <v>-0.083902341</v>
      </c>
      <c r="Q125" s="38">
        <v>0.216837532</v>
      </c>
      <c r="R125" s="38">
        <v>0.091529719</v>
      </c>
      <c r="S125" s="38">
        <v>0.018822173</v>
      </c>
      <c r="T125" s="38">
        <v>-0.109139076</v>
      </c>
      <c r="U125" s="38">
        <v>-0.087066883</v>
      </c>
      <c r="V125" s="38">
        <v>0.051048888</v>
      </c>
      <c r="W125" s="34"/>
      <c r="X125" s="38">
        <v>-0.008463259</v>
      </c>
      <c r="Y125" s="38">
        <v>-0.008473147</v>
      </c>
      <c r="Z125" s="38">
        <v>0.017896636</v>
      </c>
      <c r="AA125" s="38">
        <v>0.046949051</v>
      </c>
      <c r="AB125" s="38">
        <v>0.012107027</v>
      </c>
      <c r="AC125" s="38">
        <v>0.031366686</v>
      </c>
      <c r="AD125" s="38">
        <v>0.057352202</v>
      </c>
      <c r="AE125" s="38">
        <v>-0.021453315</v>
      </c>
      <c r="AF125" s="38">
        <v>0.042626562</v>
      </c>
      <c r="AG125" s="38">
        <v>0.036296775</v>
      </c>
      <c r="AH125" s="34"/>
      <c r="AI125" s="38">
        <v>0.064115542</v>
      </c>
      <c r="AJ125" s="38">
        <v>0.060539255</v>
      </c>
      <c r="AK125" s="38">
        <v>0.071821916</v>
      </c>
      <c r="AL125" s="38">
        <v>0.024986047</v>
      </c>
      <c r="AM125" s="38">
        <v>0.072824853</v>
      </c>
      <c r="AN125" s="38">
        <v>0.024723322</v>
      </c>
      <c r="AO125" s="38">
        <v>0.036987389</v>
      </c>
      <c r="AP125" s="38">
        <v>0.049189361</v>
      </c>
      <c r="AQ125" s="38">
        <v>0.055359685</v>
      </c>
      <c r="AR125" s="38">
        <v>0.043106372</v>
      </c>
      <c r="AS125" s="34"/>
      <c r="AT125" s="38">
        <v>0.777205278</v>
      </c>
      <c r="AU125" s="38">
        <v>0.575061605</v>
      </c>
      <c r="AV125" s="38">
        <v>1.21279522</v>
      </c>
      <c r="AW125" s="38">
        <v>-1.434524082</v>
      </c>
      <c r="AX125" s="38">
        <v>1.269484532</v>
      </c>
      <c r="AY125" s="38">
        <v>-1.449374181</v>
      </c>
      <c r="AZ125" s="38">
        <v>-0.756168259</v>
      </c>
      <c r="BA125" s="38">
        <v>-0.066472192</v>
      </c>
      <c r="BB125" s="38">
        <v>0.282295063</v>
      </c>
      <c r="BC125" s="38">
        <v>-0.410302983</v>
      </c>
      <c r="BD125" s="40">
        <v>0.531970721</v>
      </c>
      <c r="BE125" s="23">
        <v>29341.0</v>
      </c>
      <c r="BF125" s="38">
        <v>0.014609926</v>
      </c>
      <c r="BG125" s="38">
        <v>0.010810024</v>
      </c>
      <c r="BH125" s="38">
        <v>0.022798157</v>
      </c>
      <c r="BI125" s="38">
        <v>-0.026966222</v>
      </c>
      <c r="BJ125" s="38">
        <v>0.023863805</v>
      </c>
      <c r="BK125" s="38">
        <v>-0.027245375</v>
      </c>
      <c r="BL125" s="38">
        <v>-0.014214471</v>
      </c>
      <c r="BM125" s="38">
        <v>-0.001249546</v>
      </c>
      <c r="BN125" s="38">
        <v>0.00530659</v>
      </c>
      <c r="BO125" s="38">
        <v>-0.007712887</v>
      </c>
      <c r="BP125" s="40">
        <v>-1.91755E-4</v>
      </c>
      <c r="BQ125" s="40"/>
    </row>
    <row r="126">
      <c r="A126" s="23">
        <v>29372.0</v>
      </c>
      <c r="B126" s="27">
        <v>0.1136</v>
      </c>
      <c r="C126" s="27">
        <v>0.062</v>
      </c>
      <c r="D126" s="27">
        <v>0.054</v>
      </c>
      <c r="E126" s="27">
        <v>0.0269</v>
      </c>
      <c r="F126" s="27">
        <v>0.024</v>
      </c>
      <c r="G126" s="27">
        <v>-0.0115</v>
      </c>
      <c r="H126" s="27">
        <v>0.0285</v>
      </c>
      <c r="I126" s="27">
        <v>0.0412</v>
      </c>
      <c r="J126" s="27">
        <v>-0.0189</v>
      </c>
      <c r="K126" s="27">
        <v>0.0467</v>
      </c>
      <c r="L126" s="34"/>
      <c r="M126" s="38">
        <v>0.568744026</v>
      </c>
      <c r="N126" s="38">
        <v>0.413908987</v>
      </c>
      <c r="O126" s="38">
        <v>0.335404044</v>
      </c>
      <c r="P126" s="38">
        <v>-0.012054847</v>
      </c>
      <c r="Q126" s="38">
        <v>0.182716872</v>
      </c>
      <c r="R126" s="38">
        <v>0.074569408</v>
      </c>
      <c r="S126" s="38">
        <v>0.074132808</v>
      </c>
      <c r="T126" s="38">
        <v>-0.079110473</v>
      </c>
      <c r="U126" s="38">
        <v>-0.032504732</v>
      </c>
      <c r="V126" s="38">
        <v>0.123009028</v>
      </c>
      <c r="W126" s="34"/>
      <c r="X126" s="38">
        <v>0.054026492</v>
      </c>
      <c r="Y126" s="38">
        <v>0.024275449</v>
      </c>
      <c r="Z126" s="38">
        <v>0.024183645</v>
      </c>
      <c r="AA126" s="38">
        <v>0.031507739</v>
      </c>
      <c r="AB126" s="38">
        <v>0.004130072</v>
      </c>
      <c r="AC126" s="38">
        <v>-0.016634275</v>
      </c>
      <c r="AD126" s="38">
        <v>0.025480597</v>
      </c>
      <c r="AE126" s="38">
        <v>0.044506723</v>
      </c>
      <c r="AF126" s="38">
        <v>-0.015476748</v>
      </c>
      <c r="AG126" s="38">
        <v>0.029361038</v>
      </c>
      <c r="AH126" s="34"/>
      <c r="AI126" s="38">
        <v>0.064332338</v>
      </c>
      <c r="AJ126" s="38">
        <v>0.060789729</v>
      </c>
      <c r="AK126" s="38">
        <v>0.071041626</v>
      </c>
      <c r="AL126" s="38">
        <v>0.025144527</v>
      </c>
      <c r="AM126" s="38">
        <v>0.072736879</v>
      </c>
      <c r="AN126" s="38">
        <v>0.024616255</v>
      </c>
      <c r="AO126" s="38">
        <v>0.036048978</v>
      </c>
      <c r="AP126" s="38">
        <v>0.049636219</v>
      </c>
      <c r="AQ126" s="38">
        <v>0.055353393</v>
      </c>
      <c r="AR126" s="38">
        <v>0.043293887</v>
      </c>
      <c r="AS126" s="34"/>
      <c r="AT126" s="38">
        <v>0.794010632</v>
      </c>
      <c r="AU126" s="38">
        <v>0.593563246</v>
      </c>
      <c r="AV126" s="38">
        <v>1.173634567</v>
      </c>
      <c r="AW126" s="38">
        <v>-1.42330841</v>
      </c>
      <c r="AX126" s="38">
        <v>1.269555143</v>
      </c>
      <c r="AY126" s="38">
        <v>-1.453199026</v>
      </c>
      <c r="AZ126" s="38">
        <v>-0.806314357</v>
      </c>
      <c r="BA126" s="38">
        <v>-0.037523067</v>
      </c>
      <c r="BB126" s="38">
        <v>0.285965241</v>
      </c>
      <c r="BC126" s="38">
        <v>-0.396383969</v>
      </c>
      <c r="BD126" s="40">
        <v>0.532725349</v>
      </c>
      <c r="BE126" s="23">
        <v>29372.0</v>
      </c>
      <c r="BF126" s="38">
        <v>0.01490469</v>
      </c>
      <c r="BG126" s="38">
        <v>0.011142012</v>
      </c>
      <c r="BH126" s="38">
        <v>0.022030763</v>
      </c>
      <c r="BI126" s="38">
        <v>-0.02671749</v>
      </c>
      <c r="BJ126" s="38">
        <v>0.023831326</v>
      </c>
      <c r="BK126" s="38">
        <v>-0.027278579</v>
      </c>
      <c r="BL126" s="38">
        <v>-0.015135648</v>
      </c>
      <c r="BM126" s="38">
        <v>-7.0436E-4</v>
      </c>
      <c r="BN126" s="38">
        <v>0.005367968</v>
      </c>
      <c r="BO126" s="38">
        <v>-0.007440682</v>
      </c>
      <c r="BP126" s="40">
        <v>0.002806267</v>
      </c>
      <c r="BQ126" s="40"/>
    </row>
    <row r="127">
      <c r="A127" s="23">
        <v>29402.0</v>
      </c>
      <c r="B127" s="27">
        <v>0.0599</v>
      </c>
      <c r="C127" s="27">
        <v>0.0625</v>
      </c>
      <c r="D127" s="27">
        <v>-0.0054</v>
      </c>
      <c r="E127" s="27">
        <v>0.0229</v>
      </c>
      <c r="F127" s="27">
        <v>0.0346</v>
      </c>
      <c r="G127" s="27">
        <v>0.0214</v>
      </c>
      <c r="H127" s="27">
        <v>0.036</v>
      </c>
      <c r="I127" s="27">
        <v>0.0801</v>
      </c>
      <c r="J127" s="27">
        <v>0.1101</v>
      </c>
      <c r="K127" s="27">
        <v>0.031</v>
      </c>
      <c r="L127" s="34"/>
      <c r="M127" s="38">
        <v>0.709138396</v>
      </c>
      <c r="N127" s="38">
        <v>0.397338015</v>
      </c>
      <c r="O127" s="38">
        <v>0.190358382</v>
      </c>
      <c r="P127" s="38">
        <v>0.03606521</v>
      </c>
      <c r="Q127" s="38">
        <v>0.245918187</v>
      </c>
      <c r="R127" s="38">
        <v>0.095556629</v>
      </c>
      <c r="S127" s="38">
        <v>0.071135999</v>
      </c>
      <c r="T127" s="38">
        <v>-0.010274046</v>
      </c>
      <c r="U127" s="38">
        <v>0.122435724</v>
      </c>
      <c r="V127" s="38">
        <v>0.116171771</v>
      </c>
      <c r="W127" s="34"/>
      <c r="X127" s="38">
        <v>-0.02282767</v>
      </c>
      <c r="Y127" s="38">
        <v>0.025478744</v>
      </c>
      <c r="Z127" s="38">
        <v>-0.025771026</v>
      </c>
      <c r="AA127" s="38">
        <v>0.020986525</v>
      </c>
      <c r="AB127" s="38">
        <v>0.010424488</v>
      </c>
      <c r="AC127" s="38">
        <v>0.014167258</v>
      </c>
      <c r="AD127" s="38">
        <v>0.031361498</v>
      </c>
      <c r="AE127" s="38">
        <v>0.072915642</v>
      </c>
      <c r="AF127" s="38">
        <v>0.104789211</v>
      </c>
      <c r="AG127" s="38">
        <v>0.013001651</v>
      </c>
      <c r="AH127" s="34"/>
      <c r="AI127" s="38">
        <v>0.064371661</v>
      </c>
      <c r="AJ127" s="38">
        <v>0.060248526</v>
      </c>
      <c r="AK127" s="38">
        <v>0.069977142</v>
      </c>
      <c r="AL127" s="38">
        <v>0.024799397</v>
      </c>
      <c r="AM127" s="38">
        <v>0.071601548</v>
      </c>
      <c r="AN127" s="38">
        <v>0.02476556</v>
      </c>
      <c r="AO127" s="38">
        <v>0.036466489</v>
      </c>
      <c r="AP127" s="38">
        <v>0.050875124</v>
      </c>
      <c r="AQ127" s="38">
        <v>0.058387888</v>
      </c>
      <c r="AR127" s="38">
        <v>0.042649091</v>
      </c>
      <c r="AS127" s="34"/>
      <c r="AT127" s="38">
        <v>0.797641204</v>
      </c>
      <c r="AU127" s="38">
        <v>0.562011463</v>
      </c>
      <c r="AV127" s="38">
        <v>1.117984291</v>
      </c>
      <c r="AW127" s="38">
        <v>-1.463842039</v>
      </c>
      <c r="AX127" s="38">
        <v>1.210816151</v>
      </c>
      <c r="AY127" s="38">
        <v>-1.465775759</v>
      </c>
      <c r="AZ127" s="38">
        <v>-0.797088881</v>
      </c>
      <c r="BA127" s="38">
        <v>0.026338507</v>
      </c>
      <c r="BB127" s="38">
        <v>0.455679403</v>
      </c>
      <c r="BC127" s="38">
        <v>-0.44376434</v>
      </c>
      <c r="BD127" s="40">
        <v>0.524124834</v>
      </c>
      <c r="BE127" s="23">
        <v>29402.0</v>
      </c>
      <c r="BF127" s="38">
        <v>0.015218535</v>
      </c>
      <c r="BG127" s="38">
        <v>0.010722855</v>
      </c>
      <c r="BH127" s="38">
        <v>0.021330496</v>
      </c>
      <c r="BI127" s="38">
        <v>-0.027929263</v>
      </c>
      <c r="BJ127" s="38">
        <v>0.023101675</v>
      </c>
      <c r="BK127" s="38">
        <v>-0.027966157</v>
      </c>
      <c r="BL127" s="38">
        <v>-0.015207997</v>
      </c>
      <c r="BM127" s="38">
        <v>5.02524E-4</v>
      </c>
      <c r="BN127" s="38">
        <v>0.008694101</v>
      </c>
      <c r="BO127" s="38">
        <v>-0.008466768</v>
      </c>
      <c r="BP127" s="40">
        <v>8.57345E-4</v>
      </c>
      <c r="BQ127" s="40"/>
    </row>
    <row r="128">
      <c r="A128" s="23">
        <v>29433.0</v>
      </c>
      <c r="B128" s="27">
        <v>0.005</v>
      </c>
      <c r="C128" s="27">
        <v>0.0572</v>
      </c>
      <c r="D128" s="27">
        <v>-0.0319</v>
      </c>
      <c r="E128" s="27">
        <v>0.0225</v>
      </c>
      <c r="F128" s="27">
        <v>0.1092</v>
      </c>
      <c r="G128" s="27">
        <v>-0.0127</v>
      </c>
      <c r="H128" s="27">
        <v>0.0403</v>
      </c>
      <c r="I128" s="27">
        <v>0.0091</v>
      </c>
      <c r="J128" s="27">
        <v>0.0363</v>
      </c>
      <c r="K128" s="27">
        <v>0.065</v>
      </c>
      <c r="L128" s="34"/>
      <c r="M128" s="38">
        <v>0.680833226</v>
      </c>
      <c r="N128" s="38">
        <v>0.550624968</v>
      </c>
      <c r="O128" s="38">
        <v>0.154861743</v>
      </c>
      <c r="P128" s="38">
        <v>0.019682157</v>
      </c>
      <c r="Q128" s="38">
        <v>0.319567462</v>
      </c>
      <c r="R128" s="38">
        <v>0.101423145</v>
      </c>
      <c r="S128" s="38">
        <v>0.117481584</v>
      </c>
      <c r="T128" s="38">
        <v>0.05778378</v>
      </c>
      <c r="U128" s="38">
        <v>0.213770144</v>
      </c>
      <c r="V128" s="38">
        <v>0.17701526</v>
      </c>
      <c r="W128" s="34"/>
      <c r="X128" s="38">
        <v>-0.070944874</v>
      </c>
      <c r="Y128" s="38">
        <v>0.002899877</v>
      </c>
      <c r="Z128" s="38">
        <v>-0.044037698</v>
      </c>
      <c r="AA128" s="38">
        <v>0.020931089</v>
      </c>
      <c r="AB128" s="38">
        <v>0.079484527</v>
      </c>
      <c r="AC128" s="38">
        <v>-0.021006991</v>
      </c>
      <c r="AD128" s="38">
        <v>0.028877098</v>
      </c>
      <c r="AE128" s="38">
        <v>-0.011158079</v>
      </c>
      <c r="AF128" s="38">
        <v>0.022606199</v>
      </c>
      <c r="AG128" s="38">
        <v>0.036442371</v>
      </c>
      <c r="AH128" s="34"/>
      <c r="AI128" s="38">
        <v>0.064626548</v>
      </c>
      <c r="AJ128" s="38">
        <v>0.060275153</v>
      </c>
      <c r="AK128" s="38">
        <v>0.070169532</v>
      </c>
      <c r="AL128" s="38">
        <v>0.024988961</v>
      </c>
      <c r="AM128" s="38">
        <v>0.072653821</v>
      </c>
      <c r="AN128" s="38">
        <v>0.024672638</v>
      </c>
      <c r="AO128" s="38">
        <v>0.036761637</v>
      </c>
      <c r="AP128" s="38">
        <v>0.048765181</v>
      </c>
      <c r="AQ128" s="38">
        <v>0.057914277</v>
      </c>
      <c r="AR128" s="38">
        <v>0.043033106</v>
      </c>
      <c r="AS128" s="34"/>
      <c r="AT128" s="38">
        <v>0.808368075</v>
      </c>
      <c r="AU128" s="38">
        <v>0.5613586</v>
      </c>
      <c r="AV128" s="38">
        <v>1.123018737</v>
      </c>
      <c r="AW128" s="38">
        <v>-1.441682431</v>
      </c>
      <c r="AX128" s="38">
        <v>1.264040864</v>
      </c>
      <c r="AY128" s="38">
        <v>-1.459638645</v>
      </c>
      <c r="AZ128" s="38">
        <v>-0.77339967</v>
      </c>
      <c r="BA128" s="38">
        <v>-0.092011548</v>
      </c>
      <c r="BB128" s="38">
        <v>0.427342128</v>
      </c>
      <c r="BC128" s="38">
        <v>-0.417396109</v>
      </c>
      <c r="BD128" s="40">
        <v>0.508861405</v>
      </c>
      <c r="BE128" s="23">
        <v>29433.0</v>
      </c>
      <c r="BF128" s="38">
        <v>0.01588582</v>
      </c>
      <c r="BG128" s="38">
        <v>0.01103166</v>
      </c>
      <c r="BH128" s="38">
        <v>0.022069246</v>
      </c>
      <c r="BI128" s="38">
        <v>-0.028331534</v>
      </c>
      <c r="BJ128" s="38">
        <v>0.024840573</v>
      </c>
      <c r="BK128" s="38">
        <v>-0.028684405</v>
      </c>
      <c r="BL128" s="38">
        <v>-0.015198631</v>
      </c>
      <c r="BM128" s="38">
        <v>-0.001808185</v>
      </c>
      <c r="BN128" s="38">
        <v>0.008398006</v>
      </c>
      <c r="BO128" s="38">
        <v>-0.00820255</v>
      </c>
      <c r="BP128" s="40">
        <v>0.001419481</v>
      </c>
      <c r="BQ128" s="40"/>
    </row>
    <row r="129">
      <c r="A129" s="23">
        <v>29464.0</v>
      </c>
      <c r="B129" s="27">
        <v>0.0453</v>
      </c>
      <c r="C129" s="27">
        <v>0.0069</v>
      </c>
      <c r="D129" s="27">
        <v>0.0293</v>
      </c>
      <c r="E129" s="27">
        <v>-0.0204</v>
      </c>
      <c r="F129" s="27">
        <v>0.1112</v>
      </c>
      <c r="G129" s="27">
        <v>0.0269</v>
      </c>
      <c r="H129" s="27">
        <v>-0.0132</v>
      </c>
      <c r="I129" s="27">
        <v>0.0206</v>
      </c>
      <c r="J129" s="27">
        <v>0.0044</v>
      </c>
      <c r="K129" s="27">
        <v>0.0056</v>
      </c>
      <c r="L129" s="34"/>
      <c r="M129" s="38">
        <v>0.562855032</v>
      </c>
      <c r="N129" s="38">
        <v>0.415904659</v>
      </c>
      <c r="O129" s="38">
        <v>0.109466629</v>
      </c>
      <c r="P129" s="38">
        <v>-0.014777293</v>
      </c>
      <c r="Q129" s="38">
        <v>0.357163008</v>
      </c>
      <c r="R129" s="38">
        <v>0.102268322</v>
      </c>
      <c r="S129" s="38">
        <v>0.061180189</v>
      </c>
      <c r="T129" s="38">
        <v>0.067713472</v>
      </c>
      <c r="U129" s="38">
        <v>0.173468951</v>
      </c>
      <c r="V129" s="38">
        <v>0.128995011</v>
      </c>
      <c r="W129" s="34"/>
      <c r="X129" s="38">
        <v>-0.008832887</v>
      </c>
      <c r="Y129" s="38">
        <v>-0.032643697</v>
      </c>
      <c r="Z129" s="38">
        <v>0.02212177</v>
      </c>
      <c r="AA129" s="38">
        <v>-0.018875581</v>
      </c>
      <c r="AB129" s="38">
        <v>0.078092865</v>
      </c>
      <c r="AC129" s="38">
        <v>0.018513244</v>
      </c>
      <c r="AD129" s="38">
        <v>-0.018090277</v>
      </c>
      <c r="AE129" s="38">
        <v>0.002346308</v>
      </c>
      <c r="AF129" s="38">
        <v>-0.008618213</v>
      </c>
      <c r="AG129" s="38">
        <v>-0.017252913</v>
      </c>
      <c r="AH129" s="34"/>
      <c r="AI129" s="38">
        <v>0.064308978</v>
      </c>
      <c r="AJ129" s="38">
        <v>0.060230766</v>
      </c>
      <c r="AK129" s="38">
        <v>0.068722899</v>
      </c>
      <c r="AL129" s="38">
        <v>0.02516677</v>
      </c>
      <c r="AM129" s="38">
        <v>0.066102959</v>
      </c>
      <c r="AN129" s="38">
        <v>0.023925585</v>
      </c>
      <c r="AO129" s="38">
        <v>0.035578228</v>
      </c>
      <c r="AP129" s="38">
        <v>0.048515677</v>
      </c>
      <c r="AQ129" s="38">
        <v>0.05596743</v>
      </c>
      <c r="AR129" s="38">
        <v>0.042902422</v>
      </c>
      <c r="AS129" s="34"/>
      <c r="AT129" s="38">
        <v>0.909163303</v>
      </c>
      <c r="AU129" s="38">
        <v>0.664697787</v>
      </c>
      <c r="AV129" s="38">
        <v>1.173752559</v>
      </c>
      <c r="AW129" s="38">
        <v>-1.437188126</v>
      </c>
      <c r="AX129" s="38">
        <v>1.01670219</v>
      </c>
      <c r="AY129" s="38">
        <v>-1.51159009</v>
      </c>
      <c r="AZ129" s="38">
        <v>-0.81308077</v>
      </c>
      <c r="BA129" s="38">
        <v>-0.037554776</v>
      </c>
      <c r="BB129" s="38">
        <v>0.409135212</v>
      </c>
      <c r="BC129" s="38">
        <v>-0.374037289</v>
      </c>
      <c r="BD129" s="40">
        <v>0.504926892</v>
      </c>
      <c r="BE129" s="23">
        <v>29464.0</v>
      </c>
      <c r="BF129" s="38">
        <v>0.01800584</v>
      </c>
      <c r="BG129" s="38">
        <v>0.013164238</v>
      </c>
      <c r="BH129" s="38">
        <v>0.02324599</v>
      </c>
      <c r="BI129" s="38">
        <v>-0.028463291</v>
      </c>
      <c r="BJ129" s="38">
        <v>0.020135632</v>
      </c>
      <c r="BK129" s="38">
        <v>-0.029936811</v>
      </c>
      <c r="BL129" s="38">
        <v>-0.01610294</v>
      </c>
      <c r="BM129" s="38">
        <v>-7.43767E-4</v>
      </c>
      <c r="BN129" s="38">
        <v>0.00810286</v>
      </c>
      <c r="BO129" s="38">
        <v>-0.007407751</v>
      </c>
      <c r="BP129" s="40">
        <v>0.004166342</v>
      </c>
      <c r="BQ129" s="40"/>
    </row>
    <row r="130">
      <c r="A130" s="23">
        <v>29494.0</v>
      </c>
      <c r="B130" s="27">
        <v>0.0541</v>
      </c>
      <c r="C130" s="27">
        <v>0.0075</v>
      </c>
      <c r="D130" s="27">
        <v>0.0064</v>
      </c>
      <c r="E130" s="27">
        <v>0.0017</v>
      </c>
      <c r="F130" s="27">
        <v>0.1275</v>
      </c>
      <c r="G130" s="27">
        <v>0.0229</v>
      </c>
      <c r="H130" s="27">
        <v>0.0153</v>
      </c>
      <c r="I130" s="27">
        <v>0.0506</v>
      </c>
      <c r="J130" s="27">
        <v>0.0281</v>
      </c>
      <c r="K130" s="27">
        <v>0.0239</v>
      </c>
      <c r="L130" s="34"/>
      <c r="M130" s="38">
        <v>0.544297666</v>
      </c>
      <c r="N130" s="38">
        <v>0.348844835</v>
      </c>
      <c r="O130" s="38">
        <v>0.003801321</v>
      </c>
      <c r="P130" s="38">
        <v>-0.014852235</v>
      </c>
      <c r="Q130" s="38">
        <v>0.497265646</v>
      </c>
      <c r="R130" s="38">
        <v>0.082257604</v>
      </c>
      <c r="S130" s="38">
        <v>0.061487981</v>
      </c>
      <c r="T130" s="38">
        <v>0.168631186</v>
      </c>
      <c r="U130" s="38">
        <v>0.15628071</v>
      </c>
      <c r="V130" s="38">
        <v>0.159156156</v>
      </c>
      <c r="W130" s="34"/>
      <c r="X130" s="38">
        <v>0.003086526</v>
      </c>
      <c r="Y130" s="38">
        <v>-0.024029156</v>
      </c>
      <c r="Z130" s="38">
        <v>0.019813309</v>
      </c>
      <c r="AA130" s="38">
        <v>0.004210332</v>
      </c>
      <c r="AB130" s="38">
        <v>0.066859975</v>
      </c>
      <c r="AC130" s="38">
        <v>0.017176815</v>
      </c>
      <c r="AD130" s="38">
        <v>0.009405</v>
      </c>
      <c r="AE130" s="38">
        <v>0.019611476</v>
      </c>
      <c r="AF130" s="38">
        <v>0.018167993</v>
      </c>
      <c r="AG130" s="38">
        <v>-0.003510119</v>
      </c>
      <c r="AH130" s="34"/>
      <c r="AI130" s="38">
        <v>0.06429861</v>
      </c>
      <c r="AJ130" s="38">
        <v>0.060279316</v>
      </c>
      <c r="AK130" s="38">
        <v>0.068116381</v>
      </c>
      <c r="AL130" s="38">
        <v>0.025148082</v>
      </c>
      <c r="AM130" s="38">
        <v>0.066974757</v>
      </c>
      <c r="AN130" s="38">
        <v>0.02402159</v>
      </c>
      <c r="AO130" s="38">
        <v>0.035539451</v>
      </c>
      <c r="AP130" s="38">
        <v>0.047535025</v>
      </c>
      <c r="AQ130" s="38">
        <v>0.055486193</v>
      </c>
      <c r="AR130" s="38">
        <v>0.042864958</v>
      </c>
      <c r="AS130" s="34"/>
      <c r="AT130" s="38">
        <v>0.915293384</v>
      </c>
      <c r="AU130" s="38">
        <v>0.674408677</v>
      </c>
      <c r="AV130" s="38">
        <v>1.14410037</v>
      </c>
      <c r="AW130" s="38">
        <v>-1.431079816</v>
      </c>
      <c r="AX130" s="38">
        <v>1.075680484</v>
      </c>
      <c r="AY130" s="38">
        <v>-1.498592857</v>
      </c>
      <c r="AZ130" s="38">
        <v>-0.808303293</v>
      </c>
      <c r="BA130" s="38">
        <v>-0.089383378</v>
      </c>
      <c r="BB130" s="38">
        <v>0.387146767</v>
      </c>
      <c r="BC130" s="38">
        <v>-0.369270339</v>
      </c>
      <c r="BD130" s="40">
        <v>0.507988263</v>
      </c>
      <c r="BE130" s="23">
        <v>29494.0</v>
      </c>
      <c r="BF130" s="38">
        <v>0.018018003</v>
      </c>
      <c r="BG130" s="38">
        <v>0.013276068</v>
      </c>
      <c r="BH130" s="38">
        <v>0.022522181</v>
      </c>
      <c r="BI130" s="38">
        <v>-0.028171513</v>
      </c>
      <c r="BJ130" s="38">
        <v>0.021175302</v>
      </c>
      <c r="BK130" s="38">
        <v>-0.029500541</v>
      </c>
      <c r="BL130" s="38">
        <v>-0.01591185</v>
      </c>
      <c r="BM130" s="38">
        <v>-0.001759556</v>
      </c>
      <c r="BN130" s="38">
        <v>0.007621175</v>
      </c>
      <c r="BO130" s="38">
        <v>-0.007269269</v>
      </c>
      <c r="BP130" s="40">
        <v>0.002823202</v>
      </c>
      <c r="BQ130" s="40"/>
    </row>
    <row r="131">
      <c r="A131" s="23">
        <v>29525.0</v>
      </c>
      <c r="B131" s="27">
        <v>0.0648</v>
      </c>
      <c r="C131" s="27">
        <v>-0.0359</v>
      </c>
      <c r="D131" s="27">
        <v>0.0776</v>
      </c>
      <c r="E131" s="27">
        <v>-0.0239</v>
      </c>
      <c r="F131" s="27">
        <v>0.2702</v>
      </c>
      <c r="G131" s="27">
        <v>0.0264</v>
      </c>
      <c r="H131" s="27">
        <v>0.1027</v>
      </c>
      <c r="I131" s="27">
        <v>0.0084</v>
      </c>
      <c r="J131" s="27">
        <v>0.0661</v>
      </c>
      <c r="K131" s="27">
        <v>0.024</v>
      </c>
      <c r="L131" s="34"/>
      <c r="M131" s="38">
        <v>0.620402192</v>
      </c>
      <c r="N131" s="38">
        <v>0.420244853</v>
      </c>
      <c r="O131" s="38">
        <v>0.186023925</v>
      </c>
      <c r="P131" s="38">
        <v>0.011846975</v>
      </c>
      <c r="Q131" s="38">
        <v>1.029316905</v>
      </c>
      <c r="R131" s="38">
        <v>0.142982293</v>
      </c>
      <c r="S131" s="38">
        <v>0.206231688</v>
      </c>
      <c r="T131" s="38">
        <v>0.219465814</v>
      </c>
      <c r="U131" s="38">
        <v>0.301231801</v>
      </c>
      <c r="V131" s="38">
        <v>0.269854953</v>
      </c>
      <c r="W131" s="34"/>
      <c r="X131" s="38">
        <v>0.006784341</v>
      </c>
      <c r="Y131" s="38">
        <v>-0.074219962</v>
      </c>
      <c r="Z131" s="38">
        <v>0.070801244</v>
      </c>
      <c r="AA131" s="38">
        <v>-0.023850371</v>
      </c>
      <c r="AB131" s="38">
        <v>0.129033347</v>
      </c>
      <c r="AC131" s="38">
        <v>0.01430434</v>
      </c>
      <c r="AD131" s="38">
        <v>0.077491211</v>
      </c>
      <c r="AE131" s="38">
        <v>-0.021265378</v>
      </c>
      <c r="AF131" s="38">
        <v>0.054035139</v>
      </c>
      <c r="AG131" s="38">
        <v>-0.023662993</v>
      </c>
      <c r="AH131" s="34"/>
      <c r="AI131" s="38">
        <v>0.064071916</v>
      </c>
      <c r="AJ131" s="38">
        <v>0.060958814</v>
      </c>
      <c r="AK131" s="38">
        <v>0.069207164</v>
      </c>
      <c r="AL131" s="38">
        <v>0.025433625</v>
      </c>
      <c r="AM131" s="38">
        <v>0.069384682</v>
      </c>
      <c r="AN131" s="38">
        <v>0.022439612</v>
      </c>
      <c r="AO131" s="38">
        <v>0.037486999</v>
      </c>
      <c r="AP131" s="38">
        <v>0.047167013</v>
      </c>
      <c r="AQ131" s="38">
        <v>0.055280527</v>
      </c>
      <c r="AR131" s="38">
        <v>0.041609837</v>
      </c>
      <c r="AS131" s="34"/>
      <c r="AT131" s="38">
        <v>0.855176362</v>
      </c>
      <c r="AU131" s="38">
        <v>0.674903463</v>
      </c>
      <c r="AV131" s="38">
        <v>1.152547232</v>
      </c>
      <c r="AW131" s="38">
        <v>-1.382281894</v>
      </c>
      <c r="AX131" s="38">
        <v>1.162826909</v>
      </c>
      <c r="AY131" s="38">
        <v>-1.555658545</v>
      </c>
      <c r="AZ131" s="38">
        <v>-0.684297569</v>
      </c>
      <c r="BA131" s="38">
        <v>-0.123749302</v>
      </c>
      <c r="BB131" s="38">
        <v>0.346086431</v>
      </c>
      <c r="BC131" s="38">
        <v>-0.445553087</v>
      </c>
      <c r="BD131" s="40">
        <v>0.531409349</v>
      </c>
      <c r="BE131" s="23">
        <v>29525.0</v>
      </c>
      <c r="BF131" s="38">
        <v>0.01609261</v>
      </c>
      <c r="BG131" s="38">
        <v>0.012700256</v>
      </c>
      <c r="BH131" s="38">
        <v>0.021688501</v>
      </c>
      <c r="BI131" s="38">
        <v>-0.026011622</v>
      </c>
      <c r="BJ131" s="38">
        <v>0.021881943</v>
      </c>
      <c r="BK131" s="38">
        <v>-0.029274204</v>
      </c>
      <c r="BL131" s="38">
        <v>-0.012877033</v>
      </c>
      <c r="BM131" s="38">
        <v>-0.0023287</v>
      </c>
      <c r="BN131" s="38">
        <v>0.006512615</v>
      </c>
      <c r="BO131" s="38">
        <v>-0.008384367</v>
      </c>
      <c r="BP131" s="40">
        <v>0.006733782</v>
      </c>
      <c r="BQ131" s="40"/>
    </row>
    <row r="132">
      <c r="A132" s="23">
        <v>29555.0</v>
      </c>
      <c r="B132" s="27">
        <v>-0.0216</v>
      </c>
      <c r="C132" s="27">
        <v>0.0597</v>
      </c>
      <c r="D132" s="27">
        <v>-0.0052</v>
      </c>
      <c r="E132" s="27">
        <v>0.0147</v>
      </c>
      <c r="F132" s="27">
        <v>-0.0535</v>
      </c>
      <c r="G132" s="27">
        <v>-0.0069</v>
      </c>
      <c r="H132" s="27">
        <v>0.0599</v>
      </c>
      <c r="I132" s="27">
        <v>-0.0236</v>
      </c>
      <c r="J132" s="27">
        <v>0.0122</v>
      </c>
      <c r="K132" s="27">
        <v>0.103</v>
      </c>
      <c r="L132" s="34"/>
      <c r="M132" s="38">
        <v>0.624086601</v>
      </c>
      <c r="N132" s="38">
        <v>0.398552669</v>
      </c>
      <c r="O132" s="38">
        <v>0.141962136</v>
      </c>
      <c r="P132" s="38">
        <v>0.01680138</v>
      </c>
      <c r="Q132" s="38">
        <v>1.001563907</v>
      </c>
      <c r="R132" s="38">
        <v>0.12163111</v>
      </c>
      <c r="S132" s="38">
        <v>0.307540558</v>
      </c>
      <c r="T132" s="38">
        <v>0.241757722</v>
      </c>
      <c r="U132" s="38">
        <v>0.331314672</v>
      </c>
      <c r="V132" s="38">
        <v>0.346676013</v>
      </c>
      <c r="W132" s="34"/>
      <c r="X132" s="38">
        <v>-0.081902149</v>
      </c>
      <c r="Y132" s="38">
        <v>0.02564842</v>
      </c>
      <c r="Z132" s="38">
        <v>-0.007542877</v>
      </c>
      <c r="AA132" s="38">
        <v>0.015154548</v>
      </c>
      <c r="AB132" s="38">
        <v>-0.240032589</v>
      </c>
      <c r="AC132" s="38">
        <v>-0.018782341</v>
      </c>
      <c r="AD132" s="38">
        <v>-0.007877286</v>
      </c>
      <c r="AE132" s="38">
        <v>-0.05297414</v>
      </c>
      <c r="AF132" s="38">
        <v>-0.014998643</v>
      </c>
      <c r="AG132" s="38">
        <v>0.050334727</v>
      </c>
      <c r="AH132" s="34"/>
      <c r="AI132" s="38">
        <v>0.065207182</v>
      </c>
      <c r="AJ132" s="38">
        <v>0.060414564</v>
      </c>
      <c r="AK132" s="38">
        <v>0.06875226</v>
      </c>
      <c r="AL132" s="38">
        <v>0.025526854</v>
      </c>
      <c r="AM132" s="38">
        <v>0.079853725</v>
      </c>
      <c r="AN132" s="38">
        <v>0.022106585</v>
      </c>
      <c r="AO132" s="38">
        <v>0.037507179</v>
      </c>
      <c r="AP132" s="38">
        <v>0.047661376</v>
      </c>
      <c r="AQ132" s="38">
        <v>0.053782954</v>
      </c>
      <c r="AR132" s="38">
        <v>0.042317915</v>
      </c>
      <c r="AS132" s="34"/>
      <c r="AT132" s="38">
        <v>0.790686552</v>
      </c>
      <c r="AU132" s="38">
        <v>0.536260078</v>
      </c>
      <c r="AV132" s="38">
        <v>0.978884651</v>
      </c>
      <c r="AW132" s="38">
        <v>-1.315829045</v>
      </c>
      <c r="AX132" s="38">
        <v>1.5682298</v>
      </c>
      <c r="AY132" s="38">
        <v>-1.497401406</v>
      </c>
      <c r="AZ132" s="38">
        <v>-0.679827705</v>
      </c>
      <c r="BA132" s="38">
        <v>-0.140770312</v>
      </c>
      <c r="BB132" s="38">
        <v>0.184206835</v>
      </c>
      <c r="BC132" s="38">
        <v>-0.424439448</v>
      </c>
      <c r="BD132" s="40">
        <v>0.556203677</v>
      </c>
      <c r="BE132" s="23">
        <v>29555.0</v>
      </c>
      <c r="BF132" s="38">
        <v>0.014215774</v>
      </c>
      <c r="BG132" s="38">
        <v>0.009641434</v>
      </c>
      <c r="BH132" s="38">
        <v>0.017599392</v>
      </c>
      <c r="BI132" s="38">
        <v>-0.023657324</v>
      </c>
      <c r="BJ132" s="38">
        <v>0.028195243</v>
      </c>
      <c r="BK132" s="38">
        <v>-0.026921818</v>
      </c>
      <c r="BL132" s="38">
        <v>-0.01222264</v>
      </c>
      <c r="BM132" s="38">
        <v>-0.002530913</v>
      </c>
      <c r="BN132" s="38">
        <v>0.003311859</v>
      </c>
      <c r="BO132" s="38">
        <v>-0.007631008</v>
      </c>
      <c r="BP132" s="40">
        <v>-0.002552908</v>
      </c>
      <c r="BQ132" s="40"/>
    </row>
    <row r="133">
      <c r="A133" s="23">
        <v>29586.0</v>
      </c>
      <c r="B133" s="27">
        <v>-0.0216</v>
      </c>
      <c r="C133" s="27">
        <v>-0.0572</v>
      </c>
      <c r="D133" s="27">
        <v>-0.0613</v>
      </c>
      <c r="E133" s="27">
        <v>-0.0202</v>
      </c>
      <c r="F133" s="27">
        <v>0.0156</v>
      </c>
      <c r="G133" s="27">
        <v>0.0034</v>
      </c>
      <c r="H133" s="27">
        <v>-0.0447</v>
      </c>
      <c r="I133" s="27">
        <v>0.0374</v>
      </c>
      <c r="J133" s="27">
        <v>-0.057</v>
      </c>
      <c r="K133" s="27">
        <v>-0.0359</v>
      </c>
      <c r="L133" s="34"/>
      <c r="M133" s="38">
        <v>0.43421378</v>
      </c>
      <c r="N133" s="38">
        <v>0.235104424</v>
      </c>
      <c r="O133" s="38">
        <v>0.091350238</v>
      </c>
      <c r="P133" s="38">
        <v>0.006351336</v>
      </c>
      <c r="Q133" s="38">
        <v>1.073813329</v>
      </c>
      <c r="R133" s="38">
        <v>0.105895614</v>
      </c>
      <c r="S133" s="38">
        <v>0.249138046</v>
      </c>
      <c r="T133" s="38">
        <v>0.223885206</v>
      </c>
      <c r="U133" s="38">
        <v>0.279931856</v>
      </c>
      <c r="V133" s="38">
        <v>0.279142816</v>
      </c>
      <c r="W133" s="34"/>
      <c r="X133" s="38">
        <v>-0.059988691</v>
      </c>
      <c r="Y133" s="38">
        <v>-0.073971236</v>
      </c>
      <c r="Z133" s="38">
        <v>-0.058888664</v>
      </c>
      <c r="AA133" s="38">
        <v>-0.019271687</v>
      </c>
      <c r="AB133" s="38">
        <v>-0.102732576</v>
      </c>
      <c r="AC133" s="38">
        <v>-0.007148871</v>
      </c>
      <c r="AD133" s="38">
        <v>-0.097701855</v>
      </c>
      <c r="AE133" s="38">
        <v>0.016765065</v>
      </c>
      <c r="AF133" s="38">
        <v>-0.094445586</v>
      </c>
      <c r="AG133" s="38">
        <v>-0.089903009</v>
      </c>
      <c r="AH133" s="34"/>
      <c r="AI133" s="38">
        <v>0.064776524</v>
      </c>
      <c r="AJ133" s="38">
        <v>0.060700059</v>
      </c>
      <c r="AK133" s="38">
        <v>0.069083702</v>
      </c>
      <c r="AL133" s="38">
        <v>0.025575433</v>
      </c>
      <c r="AM133" s="38">
        <v>0.081512901</v>
      </c>
      <c r="AN133" s="38">
        <v>0.022132079</v>
      </c>
      <c r="AO133" s="38">
        <v>0.039981973</v>
      </c>
      <c r="AP133" s="38">
        <v>0.044938817</v>
      </c>
      <c r="AQ133" s="38">
        <v>0.055940071</v>
      </c>
      <c r="AR133" s="38">
        <v>0.044992743</v>
      </c>
      <c r="AS133" s="34"/>
      <c r="AT133" s="38">
        <v>0.727978077</v>
      </c>
      <c r="AU133" s="38">
        <v>0.513140065</v>
      </c>
      <c r="AV133" s="38">
        <v>0.954975084</v>
      </c>
      <c r="AW133" s="38">
        <v>-1.337998967</v>
      </c>
      <c r="AX133" s="38">
        <v>1.610019091</v>
      </c>
      <c r="AY133" s="38">
        <v>-1.519470693</v>
      </c>
      <c r="AZ133" s="38">
        <v>-0.578745051</v>
      </c>
      <c r="BA133" s="38">
        <v>-0.317509362</v>
      </c>
      <c r="BB133" s="38">
        <v>0.262279092</v>
      </c>
      <c r="BC133" s="38">
        <v>-0.314667337</v>
      </c>
      <c r="BD133" s="40">
        <v>0.56517771</v>
      </c>
      <c r="BE133" s="23">
        <v>29586.0</v>
      </c>
      <c r="BF133" s="38">
        <v>0.012880516</v>
      </c>
      <c r="BG133" s="38">
        <v>0.009079269</v>
      </c>
      <c r="BH133" s="38">
        <v>0.016896899</v>
      </c>
      <c r="BI133" s="38">
        <v>-0.023673951</v>
      </c>
      <c r="BJ133" s="38">
        <v>0.028486953</v>
      </c>
      <c r="BK133" s="38">
        <v>-0.02688483</v>
      </c>
      <c r="BL133" s="38">
        <v>-0.010240054</v>
      </c>
      <c r="BM133" s="38">
        <v>-0.005617868</v>
      </c>
      <c r="BN133" s="38">
        <v>0.004640648</v>
      </c>
      <c r="BO133" s="38">
        <v>-0.005567582</v>
      </c>
      <c r="BP133" s="40">
        <v>-5.74352E-4</v>
      </c>
      <c r="BQ133" s="40"/>
    </row>
    <row r="134">
      <c r="A134" s="23">
        <v>29617.0</v>
      </c>
      <c r="B134" s="27">
        <v>-0.0963</v>
      </c>
      <c r="C134" s="27">
        <v>-0.0017</v>
      </c>
      <c r="D134" s="27">
        <v>-0.0474</v>
      </c>
      <c r="E134" s="27">
        <v>-0.0242</v>
      </c>
      <c r="F134" s="27">
        <v>0.2416</v>
      </c>
      <c r="G134" s="27">
        <v>0.0352</v>
      </c>
      <c r="H134" s="27">
        <v>0.0172</v>
      </c>
      <c r="I134" s="27">
        <v>0.0364</v>
      </c>
      <c r="J134" s="27">
        <v>-0.0042</v>
      </c>
      <c r="K134" s="27">
        <v>-0.0383</v>
      </c>
      <c r="L134" s="34"/>
      <c r="M134" s="38">
        <v>0.073990026</v>
      </c>
      <c r="N134" s="38">
        <v>0.086942799</v>
      </c>
      <c r="O134" s="38">
        <v>-0.041776683</v>
      </c>
      <c r="P134" s="38">
        <v>-0.020705305</v>
      </c>
      <c r="Q134" s="38">
        <v>1.349799084</v>
      </c>
      <c r="R134" s="38">
        <v>0.12129714</v>
      </c>
      <c r="S134" s="38">
        <v>0.230363251</v>
      </c>
      <c r="T134" s="38">
        <v>0.296596882</v>
      </c>
      <c r="U134" s="38">
        <v>0.169957393</v>
      </c>
      <c r="V134" s="38">
        <v>0.161639715</v>
      </c>
      <c r="W134" s="34"/>
      <c r="X134" s="38">
        <v>-0.100508053</v>
      </c>
      <c r="Y134" s="38">
        <v>0.006629174</v>
      </c>
      <c r="Z134" s="38">
        <v>-0.024240069</v>
      </c>
      <c r="AA134" s="38">
        <v>-0.020359324</v>
      </c>
      <c r="AB134" s="38">
        <v>0.133896543</v>
      </c>
      <c r="AC134" s="38">
        <v>0.023327856</v>
      </c>
      <c r="AD134" s="38">
        <v>-0.016483085</v>
      </c>
      <c r="AE134" s="38">
        <v>0.001551412</v>
      </c>
      <c r="AF134" s="38">
        <v>-0.020172529</v>
      </c>
      <c r="AG134" s="38">
        <v>-0.062393727</v>
      </c>
      <c r="AH134" s="34"/>
      <c r="AI134" s="38">
        <v>0.066180662</v>
      </c>
      <c r="AJ134" s="38">
        <v>0.059959531</v>
      </c>
      <c r="AK134" s="38">
        <v>0.068532799</v>
      </c>
      <c r="AL134" s="38">
        <v>0.02581543</v>
      </c>
      <c r="AM134" s="38">
        <v>0.084039802</v>
      </c>
      <c r="AN134" s="38">
        <v>0.020767414</v>
      </c>
      <c r="AO134" s="38">
        <v>0.039944724</v>
      </c>
      <c r="AP134" s="38">
        <v>0.044624761</v>
      </c>
      <c r="AQ134" s="38">
        <v>0.053557761</v>
      </c>
      <c r="AR134" s="38">
        <v>0.04446166</v>
      </c>
      <c r="AS134" s="34"/>
      <c r="AT134" s="38">
        <v>0.783924405</v>
      </c>
      <c r="AU134" s="38">
        <v>0.467082509</v>
      </c>
      <c r="AV134" s="38">
        <v>0.903718591</v>
      </c>
      <c r="AW134" s="38">
        <v>-1.271874932</v>
      </c>
      <c r="AX134" s="38">
        <v>1.693489533</v>
      </c>
      <c r="AY134" s="38">
        <v>-1.528970132</v>
      </c>
      <c r="AZ134" s="38">
        <v>-0.552270663</v>
      </c>
      <c r="BA134" s="38">
        <v>-0.313916591</v>
      </c>
      <c r="BB134" s="38">
        <v>0.141040634</v>
      </c>
      <c r="BC134" s="38">
        <v>-0.322223353</v>
      </c>
      <c r="BD134" s="40">
        <v>0.571825343</v>
      </c>
      <c r="BE134" s="23">
        <v>29617.0</v>
      </c>
      <c r="BF134" s="38">
        <v>0.013709158</v>
      </c>
      <c r="BG134" s="38">
        <v>0.008168272</v>
      </c>
      <c r="BH134" s="38">
        <v>0.015804102</v>
      </c>
      <c r="BI134" s="38">
        <v>-0.022242367</v>
      </c>
      <c r="BJ134" s="38">
        <v>0.029615503</v>
      </c>
      <c r="BK134" s="38">
        <v>-0.026738411</v>
      </c>
      <c r="BL134" s="38">
        <v>-0.009658031</v>
      </c>
      <c r="BM134" s="38">
        <v>-0.005489729</v>
      </c>
      <c r="BN134" s="38">
        <v>0.002466498</v>
      </c>
      <c r="BO134" s="38">
        <v>-0.005634996</v>
      </c>
      <c r="BP134" s="40">
        <v>0.004265394</v>
      </c>
      <c r="BQ134" s="40"/>
    </row>
    <row r="135">
      <c r="A135" s="23">
        <v>29645.0</v>
      </c>
      <c r="B135" s="27">
        <v>-0.0309</v>
      </c>
      <c r="C135" s="27">
        <v>-0.0183</v>
      </c>
      <c r="D135" s="27">
        <v>0.0401</v>
      </c>
      <c r="E135" s="27">
        <v>-2.0E-4</v>
      </c>
      <c r="F135" s="27">
        <v>0.0838</v>
      </c>
      <c r="G135" s="27">
        <v>0.0058</v>
      </c>
      <c r="H135" s="27">
        <v>0.0199</v>
      </c>
      <c r="I135" s="27">
        <v>0.0444</v>
      </c>
      <c r="J135" s="27">
        <v>0.0432</v>
      </c>
      <c r="K135" s="27">
        <v>0.0199</v>
      </c>
      <c r="L135" s="34"/>
      <c r="M135" s="38">
        <v>0.005657884</v>
      </c>
      <c r="N135" s="38">
        <v>-0.045293743</v>
      </c>
      <c r="O135" s="38">
        <v>-0.013510762</v>
      </c>
      <c r="P135" s="38">
        <v>-0.044902161</v>
      </c>
      <c r="Q135" s="38">
        <v>1.465023701</v>
      </c>
      <c r="R135" s="38">
        <v>0.115757656</v>
      </c>
      <c r="S135" s="38">
        <v>0.241845679</v>
      </c>
      <c r="T135" s="38">
        <v>0.293955773</v>
      </c>
      <c r="U135" s="38">
        <v>0.159575911</v>
      </c>
      <c r="V135" s="38">
        <v>0.19844776</v>
      </c>
      <c r="W135" s="34"/>
      <c r="X135" s="38">
        <v>-0.024739126</v>
      </c>
      <c r="Y135" s="38">
        <v>-0.001301694</v>
      </c>
      <c r="Z135" s="38">
        <v>0.058761627</v>
      </c>
      <c r="AA135" s="38">
        <v>0.006743572</v>
      </c>
      <c r="AB135" s="38">
        <v>-0.08803272</v>
      </c>
      <c r="AC135" s="38">
        <v>-0.005014754</v>
      </c>
      <c r="AD135" s="38">
        <v>-0.013311725</v>
      </c>
      <c r="AE135" s="38">
        <v>0.011973838</v>
      </c>
      <c r="AF135" s="38">
        <v>0.027382393</v>
      </c>
      <c r="AG135" s="38">
        <v>-0.005731978</v>
      </c>
      <c r="AH135" s="34"/>
      <c r="AI135" s="38">
        <v>0.065834392</v>
      </c>
      <c r="AJ135" s="38">
        <v>0.059917042</v>
      </c>
      <c r="AK135" s="38">
        <v>0.069131574</v>
      </c>
      <c r="AL135" s="38">
        <v>0.025812082</v>
      </c>
      <c r="AM135" s="38">
        <v>0.084716378</v>
      </c>
      <c r="AN135" s="38">
        <v>0.020194039</v>
      </c>
      <c r="AO135" s="38">
        <v>0.039948535</v>
      </c>
      <c r="AP135" s="38">
        <v>0.044648851</v>
      </c>
      <c r="AQ135" s="38">
        <v>0.052437594</v>
      </c>
      <c r="AR135" s="38">
        <v>0.044335824</v>
      </c>
      <c r="AS135" s="34"/>
      <c r="AT135" s="38">
        <v>0.761442296</v>
      </c>
      <c r="AU135" s="38">
        <v>0.463774873</v>
      </c>
      <c r="AV135" s="38">
        <v>0.92730434</v>
      </c>
      <c r="AW135" s="38">
        <v>-1.251847046</v>
      </c>
      <c r="AX135" s="38">
        <v>1.711285058</v>
      </c>
      <c r="AY135" s="38">
        <v>-1.534458105</v>
      </c>
      <c r="AZ135" s="38">
        <v>-0.540724418</v>
      </c>
      <c r="BA135" s="38">
        <v>-0.30427891</v>
      </c>
      <c r="BB135" s="38">
        <v>0.087527398</v>
      </c>
      <c r="BC135" s="38">
        <v>-0.320025484</v>
      </c>
      <c r="BD135" s="40">
        <v>0.57291199</v>
      </c>
      <c r="BE135" s="23">
        <v>29645.0</v>
      </c>
      <c r="BF135" s="38">
        <v>0.013290738</v>
      </c>
      <c r="BG135" s="38">
        <v>0.008095046</v>
      </c>
      <c r="BH135" s="38">
        <v>0.016185808</v>
      </c>
      <c r="BI135" s="38">
        <v>-0.0218506</v>
      </c>
      <c r="BJ135" s="38">
        <v>0.029869947</v>
      </c>
      <c r="BK135" s="38">
        <v>-0.026783487</v>
      </c>
      <c r="BL135" s="38">
        <v>-0.009438176</v>
      </c>
      <c r="BM135" s="38">
        <v>-0.005311093</v>
      </c>
      <c r="BN135" s="38">
        <v>0.001527763</v>
      </c>
      <c r="BO135" s="38">
        <v>-0.005585945</v>
      </c>
      <c r="BP135" s="40">
        <v>0.001951718</v>
      </c>
      <c r="BQ135" s="40"/>
    </row>
    <row r="136">
      <c r="A136" s="23">
        <v>29676.0</v>
      </c>
      <c r="B136" s="27">
        <v>0.0943</v>
      </c>
      <c r="C136" s="27">
        <v>0.0633</v>
      </c>
      <c r="D136" s="27">
        <v>0.0304</v>
      </c>
      <c r="E136" s="27">
        <v>0.0331</v>
      </c>
      <c r="F136" s="27">
        <v>0.0281</v>
      </c>
      <c r="G136" s="27">
        <v>0.0651</v>
      </c>
      <c r="H136" s="27">
        <v>-0.0597</v>
      </c>
      <c r="I136" s="27">
        <v>0.0221</v>
      </c>
      <c r="J136" s="27">
        <v>-0.0025</v>
      </c>
      <c r="K136" s="27">
        <v>0.0321</v>
      </c>
      <c r="L136" s="34"/>
      <c r="M136" s="38">
        <v>0.326151548</v>
      </c>
      <c r="N136" s="38">
        <v>0.247606869</v>
      </c>
      <c r="O136" s="38">
        <v>0.122860551</v>
      </c>
      <c r="P136" s="38">
        <v>0.064150267</v>
      </c>
      <c r="Q136" s="38">
        <v>1.570487547</v>
      </c>
      <c r="R136" s="38">
        <v>0.23248304</v>
      </c>
      <c r="S136" s="38">
        <v>0.271301512</v>
      </c>
      <c r="T136" s="38">
        <v>0.337950769</v>
      </c>
      <c r="U136" s="38">
        <v>0.270264016</v>
      </c>
      <c r="V136" s="38">
        <v>0.358895826</v>
      </c>
      <c r="W136" s="34"/>
      <c r="X136" s="38">
        <v>0.069182341</v>
      </c>
      <c r="Y136" s="38">
        <v>0.049148254</v>
      </c>
      <c r="Z136" s="38">
        <v>0.029253751</v>
      </c>
      <c r="AA136" s="38">
        <v>0.028280526</v>
      </c>
      <c r="AB136" s="38">
        <v>-0.131861985</v>
      </c>
      <c r="AC136" s="38">
        <v>0.037007924</v>
      </c>
      <c r="AD136" s="38">
        <v>-0.094435589</v>
      </c>
      <c r="AE136" s="38">
        <v>-0.014153306</v>
      </c>
      <c r="AF136" s="38">
        <v>-0.040729121</v>
      </c>
      <c r="AG136" s="38">
        <v>-0.011908175</v>
      </c>
      <c r="AH136" s="34"/>
      <c r="AI136" s="38">
        <v>0.06618006</v>
      </c>
      <c r="AJ136" s="38">
        <v>0.059618134</v>
      </c>
      <c r="AK136" s="38">
        <v>0.060310397</v>
      </c>
      <c r="AL136" s="38">
        <v>0.026173514</v>
      </c>
      <c r="AM136" s="38">
        <v>0.086905685</v>
      </c>
      <c r="AN136" s="38">
        <v>0.020188166</v>
      </c>
      <c r="AO136" s="38">
        <v>0.042662211</v>
      </c>
      <c r="AP136" s="38">
        <v>0.044217788</v>
      </c>
      <c r="AQ136" s="38">
        <v>0.051998357</v>
      </c>
      <c r="AR136" s="38">
        <v>0.044047949</v>
      </c>
      <c r="AS136" s="34"/>
      <c r="AT136" s="38">
        <v>0.819979218</v>
      </c>
      <c r="AU136" s="38">
        <v>0.482631299</v>
      </c>
      <c r="AV136" s="38">
        <v>0.518220509</v>
      </c>
      <c r="AW136" s="38">
        <v>-1.236752977</v>
      </c>
      <c r="AX136" s="38">
        <v>1.885481382</v>
      </c>
      <c r="AY136" s="38">
        <v>-1.54445905</v>
      </c>
      <c r="AZ136" s="38">
        <v>-0.389070822</v>
      </c>
      <c r="BA136" s="38">
        <v>-0.309098784</v>
      </c>
      <c r="BB136" s="38">
        <v>0.090899411</v>
      </c>
      <c r="BC136" s="38">
        <v>-0.317830186</v>
      </c>
      <c r="BD136" s="40">
        <v>0.585671459</v>
      </c>
      <c r="BE136" s="23">
        <v>29676.0</v>
      </c>
      <c r="BF136" s="38">
        <v>0.014000669</v>
      </c>
      <c r="BG136" s="38">
        <v>0.008240649</v>
      </c>
      <c r="BH136" s="38">
        <v>0.008848314</v>
      </c>
      <c r="BI136" s="38">
        <v>-0.021116839</v>
      </c>
      <c r="BJ136" s="38">
        <v>0.032193499</v>
      </c>
      <c r="BK136" s="38">
        <v>-0.026370741</v>
      </c>
      <c r="BL136" s="38">
        <v>-0.006643158</v>
      </c>
      <c r="BM136" s="38">
        <v>-0.005277682</v>
      </c>
      <c r="BN136" s="38">
        <v>0.001552055</v>
      </c>
      <c r="BO136" s="38">
        <v>-0.005426766</v>
      </c>
      <c r="BP136" s="40">
        <v>8.95673E-4</v>
      </c>
      <c r="BQ136" s="40"/>
    </row>
    <row r="137">
      <c r="A137" s="23">
        <v>29706.0</v>
      </c>
      <c r="B137" s="27">
        <v>0.0034</v>
      </c>
      <c r="C137" s="27">
        <v>-0.012</v>
      </c>
      <c r="D137" s="27">
        <v>-0.052</v>
      </c>
      <c r="E137" s="27">
        <v>0.048</v>
      </c>
      <c r="F137" s="27">
        <v>0.101</v>
      </c>
      <c r="G137" s="27">
        <v>0.0924</v>
      </c>
      <c r="H137" s="27">
        <v>0.0132</v>
      </c>
      <c r="I137" s="27">
        <v>0.0471</v>
      </c>
      <c r="J137" s="27">
        <v>0.0823</v>
      </c>
      <c r="K137" s="27">
        <v>-0.0198</v>
      </c>
      <c r="L137" s="34"/>
      <c r="M137" s="38">
        <v>0.281208757</v>
      </c>
      <c r="N137" s="38">
        <v>0.200174103</v>
      </c>
      <c r="O137" s="38">
        <v>0.024052252</v>
      </c>
      <c r="P137" s="38">
        <v>0.080209417</v>
      </c>
      <c r="Q137" s="38">
        <v>1.738708021</v>
      </c>
      <c r="R137" s="38">
        <v>0.297609317</v>
      </c>
      <c r="S137" s="38">
        <v>0.225687173</v>
      </c>
      <c r="T137" s="38">
        <v>0.439914048</v>
      </c>
      <c r="U137" s="38">
        <v>0.330318114</v>
      </c>
      <c r="V137" s="38">
        <v>0.278436963</v>
      </c>
      <c r="W137" s="34"/>
      <c r="X137" s="38">
        <v>-0.01683474</v>
      </c>
      <c r="Y137" s="38">
        <v>-0.017027565</v>
      </c>
      <c r="Z137" s="38">
        <v>-0.042475488</v>
      </c>
      <c r="AA137" s="38">
        <v>0.038933883</v>
      </c>
      <c r="AB137" s="38">
        <v>-0.039191015</v>
      </c>
      <c r="AC137" s="38">
        <v>0.043989275</v>
      </c>
      <c r="AD137" s="38">
        <v>-0.005661002</v>
      </c>
      <c r="AE137" s="38">
        <v>0.002057933</v>
      </c>
      <c r="AF137" s="38">
        <v>0.038442777</v>
      </c>
      <c r="AG137" s="38">
        <v>-0.054736659</v>
      </c>
      <c r="AH137" s="34"/>
      <c r="AI137" s="38">
        <v>0.064874717</v>
      </c>
      <c r="AJ137" s="38">
        <v>0.059520643</v>
      </c>
      <c r="AK137" s="38">
        <v>0.060516338</v>
      </c>
      <c r="AL137" s="38">
        <v>0.026464614</v>
      </c>
      <c r="AM137" s="38">
        <v>0.086969309</v>
      </c>
      <c r="AN137" s="38">
        <v>0.021478888</v>
      </c>
      <c r="AO137" s="38">
        <v>0.042627966</v>
      </c>
      <c r="AP137" s="38">
        <v>0.041598102</v>
      </c>
      <c r="AQ137" s="38">
        <v>0.052389169</v>
      </c>
      <c r="AR137" s="38">
        <v>0.041670793</v>
      </c>
      <c r="AS137" s="34"/>
      <c r="AT137" s="38">
        <v>0.780053272</v>
      </c>
      <c r="AU137" s="38">
        <v>0.502799101</v>
      </c>
      <c r="AV137" s="38">
        <v>0.554359949</v>
      </c>
      <c r="AW137" s="38">
        <v>-1.208966675</v>
      </c>
      <c r="AX137" s="38">
        <v>1.924194517</v>
      </c>
      <c r="AY137" s="38">
        <v>-1.467146352</v>
      </c>
      <c r="AZ137" s="38">
        <v>-0.371967363</v>
      </c>
      <c r="BA137" s="38">
        <v>-0.425297601</v>
      </c>
      <c r="BB137" s="38">
        <v>0.133504539</v>
      </c>
      <c r="BC137" s="38">
        <v>-0.421533385</v>
      </c>
      <c r="BD137" s="40">
        <v>0.600398176</v>
      </c>
      <c r="BE137" s="23">
        <v>29706.0</v>
      </c>
      <c r="BF137" s="38">
        <v>0.012992266</v>
      </c>
      <c r="BG137" s="38">
        <v>0.008374428</v>
      </c>
      <c r="BH137" s="38">
        <v>0.009233205</v>
      </c>
      <c r="BI137" s="38">
        <v>-0.020136082</v>
      </c>
      <c r="BJ137" s="38">
        <v>0.03204864</v>
      </c>
      <c r="BK137" s="38">
        <v>-0.024436223</v>
      </c>
      <c r="BL137" s="38">
        <v>-0.006195345</v>
      </c>
      <c r="BM137" s="38">
        <v>-0.007083592</v>
      </c>
      <c r="BN137" s="38">
        <v>0.0022236</v>
      </c>
      <c r="BO137" s="38">
        <v>-0.007020897</v>
      </c>
      <c r="BP137" s="40">
        <v>-8.11518E-4</v>
      </c>
      <c r="BQ137" s="40"/>
    </row>
    <row r="138">
      <c r="A138" s="23">
        <v>29737.0</v>
      </c>
      <c r="B138" s="27">
        <v>0.0021</v>
      </c>
      <c r="C138" s="27">
        <v>0.0402</v>
      </c>
      <c r="D138" s="27">
        <v>-0.1939</v>
      </c>
      <c r="E138" s="27">
        <v>-0.0312</v>
      </c>
      <c r="F138" s="27">
        <v>0.056</v>
      </c>
      <c r="G138" s="27">
        <v>0.0131</v>
      </c>
      <c r="H138" s="27">
        <v>-0.031</v>
      </c>
      <c r="I138" s="27">
        <v>0.0543</v>
      </c>
      <c r="J138" s="27">
        <v>-0.0554</v>
      </c>
      <c r="K138" s="27">
        <v>-0.0041</v>
      </c>
      <c r="L138" s="34"/>
      <c r="M138" s="38">
        <v>0.152952699</v>
      </c>
      <c r="N138" s="38">
        <v>0.175493342</v>
      </c>
      <c r="O138" s="38">
        <v>-0.216850463</v>
      </c>
      <c r="P138" s="38">
        <v>0.019109477</v>
      </c>
      <c r="Q138" s="38">
        <v>1.82415125</v>
      </c>
      <c r="R138" s="38">
        <v>0.329772552</v>
      </c>
      <c r="S138" s="38">
        <v>0.154739509</v>
      </c>
      <c r="T138" s="38">
        <v>0.458055275</v>
      </c>
      <c r="U138" s="38">
        <v>0.280721051</v>
      </c>
      <c r="V138" s="38">
        <v>0.216429261</v>
      </c>
      <c r="W138" s="34"/>
      <c r="X138" s="38">
        <v>0.002091874</v>
      </c>
      <c r="Y138" s="38">
        <v>0.041964961</v>
      </c>
      <c r="Z138" s="38">
        <v>-0.154443556</v>
      </c>
      <c r="AA138" s="38">
        <v>-0.034875507</v>
      </c>
      <c r="AB138" s="38">
        <v>-0.080048065</v>
      </c>
      <c r="AC138" s="38">
        <v>-0.058709026</v>
      </c>
      <c r="AD138" s="38">
        <v>-0.044603489</v>
      </c>
      <c r="AE138" s="38">
        <v>-4.54716E-4</v>
      </c>
      <c r="AF138" s="38">
        <v>-0.09408673</v>
      </c>
      <c r="AG138" s="38">
        <v>-0.027618844</v>
      </c>
      <c r="AH138" s="34"/>
      <c r="AI138" s="38">
        <v>0.064167074</v>
      </c>
      <c r="AJ138" s="38">
        <v>0.059883835</v>
      </c>
      <c r="AK138" s="38">
        <v>0.065064672</v>
      </c>
      <c r="AL138" s="38">
        <v>0.027009568</v>
      </c>
      <c r="AM138" s="38">
        <v>0.087673182</v>
      </c>
      <c r="AN138" s="38">
        <v>0.023615335</v>
      </c>
      <c r="AO138" s="38">
        <v>0.042866464</v>
      </c>
      <c r="AP138" s="38">
        <v>0.041264809</v>
      </c>
      <c r="AQ138" s="38">
        <v>0.054403435</v>
      </c>
      <c r="AR138" s="38">
        <v>0.041818478</v>
      </c>
      <c r="AS138" s="34"/>
      <c r="AT138" s="38">
        <v>0.691291798</v>
      </c>
      <c r="AU138" s="38">
        <v>0.470165422</v>
      </c>
      <c r="AV138" s="38">
        <v>0.73763117</v>
      </c>
      <c r="AW138" s="38">
        <v>-1.227000448</v>
      </c>
      <c r="AX138" s="38">
        <v>1.904817401</v>
      </c>
      <c r="AY138" s="38">
        <v>-1.402231055</v>
      </c>
      <c r="AZ138" s="38">
        <v>-0.408372813</v>
      </c>
      <c r="BA138" s="38">
        <v>-0.491059842</v>
      </c>
      <c r="BB138" s="38">
        <v>0.187234475</v>
      </c>
      <c r="BC138" s="38">
        <v>-0.462476108</v>
      </c>
      <c r="BD138" s="40">
        <v>0.603612108</v>
      </c>
      <c r="BE138" s="23">
        <v>29737.0</v>
      </c>
      <c r="BF138" s="38">
        <v>0.011452583</v>
      </c>
      <c r="BG138" s="38">
        <v>0.007789198</v>
      </c>
      <c r="BH138" s="38">
        <v>0.012220285</v>
      </c>
      <c r="BI138" s="38">
        <v>-0.020327631</v>
      </c>
      <c r="BJ138" s="38">
        <v>0.031556978</v>
      </c>
      <c r="BK138" s="38">
        <v>-0.023230665</v>
      </c>
      <c r="BL138" s="38">
        <v>-0.006765484</v>
      </c>
      <c r="BM138" s="38">
        <v>-0.008135354</v>
      </c>
      <c r="BN138" s="38">
        <v>0.003101901</v>
      </c>
      <c r="BO138" s="38">
        <v>-0.00766181</v>
      </c>
      <c r="BP138" s="40">
        <v>3.90014E-4</v>
      </c>
      <c r="BQ138" s="40"/>
    </row>
    <row r="139">
      <c r="A139" s="23">
        <v>29767.0</v>
      </c>
      <c r="B139" s="27">
        <v>-0.0254</v>
      </c>
      <c r="C139" s="27">
        <v>-0.0017</v>
      </c>
      <c r="D139" s="27">
        <v>-0.0454</v>
      </c>
      <c r="E139" s="27">
        <v>0.066</v>
      </c>
      <c r="F139" s="27">
        <v>-0.1794</v>
      </c>
      <c r="G139" s="27">
        <v>0.0439</v>
      </c>
      <c r="H139" s="27">
        <v>0.0237</v>
      </c>
      <c r="I139" s="27">
        <v>0.1621</v>
      </c>
      <c r="J139" s="27">
        <v>0.0199</v>
      </c>
      <c r="K139" s="27">
        <v>-0.0034</v>
      </c>
      <c r="L139" s="34"/>
      <c r="M139" s="38">
        <v>0.060126342</v>
      </c>
      <c r="N139" s="38">
        <v>0.104473745</v>
      </c>
      <c r="O139" s="38">
        <v>-0.248308359</v>
      </c>
      <c r="P139" s="38">
        <v>0.062078762</v>
      </c>
      <c r="Q139" s="38">
        <v>1.240024704</v>
      </c>
      <c r="R139" s="38">
        <v>0.359038156</v>
      </c>
      <c r="S139" s="38">
        <v>0.140995434</v>
      </c>
      <c r="T139" s="38">
        <v>0.568685039</v>
      </c>
      <c r="U139" s="38">
        <v>0.176665605</v>
      </c>
      <c r="V139" s="38">
        <v>0.175840931</v>
      </c>
      <c r="W139" s="34"/>
      <c r="X139" s="38">
        <v>-0.007431576</v>
      </c>
      <c r="Y139" s="38">
        <v>0.011320851</v>
      </c>
      <c r="Z139" s="38">
        <v>0.031711869</v>
      </c>
      <c r="AA139" s="38">
        <v>0.057988393</v>
      </c>
      <c r="AB139" s="38">
        <v>-0.264735735</v>
      </c>
      <c r="AC139" s="38">
        <v>-0.015826186</v>
      </c>
      <c r="AD139" s="38">
        <v>0.012926884</v>
      </c>
      <c r="AE139" s="38">
        <v>0.092412914</v>
      </c>
      <c r="AF139" s="38">
        <v>0.004017517</v>
      </c>
      <c r="AG139" s="38">
        <v>-0.020067438</v>
      </c>
      <c r="AH139" s="34"/>
      <c r="AI139" s="38">
        <v>0.064144568</v>
      </c>
      <c r="AJ139" s="38">
        <v>0.060006806</v>
      </c>
      <c r="AK139" s="38">
        <v>0.064742028</v>
      </c>
      <c r="AL139" s="38">
        <v>0.028540419</v>
      </c>
      <c r="AM139" s="38">
        <v>0.096227219</v>
      </c>
      <c r="AN139" s="38">
        <v>0.023721164</v>
      </c>
      <c r="AO139" s="38">
        <v>0.042892776</v>
      </c>
      <c r="AP139" s="38">
        <v>0.044116761</v>
      </c>
      <c r="AQ139" s="38">
        <v>0.054042943</v>
      </c>
      <c r="AR139" s="38">
        <v>0.041874204</v>
      </c>
      <c r="AS139" s="34"/>
      <c r="AT139" s="38">
        <v>0.579561847</v>
      </c>
      <c r="AU139" s="38">
        <v>0.381596494</v>
      </c>
      <c r="AV139" s="38">
        <v>0.608146505</v>
      </c>
      <c r="AW139" s="38">
        <v>-1.123868319</v>
      </c>
      <c r="AX139" s="38">
        <v>2.114510918</v>
      </c>
      <c r="AY139" s="38">
        <v>-1.354438756</v>
      </c>
      <c r="AZ139" s="38">
        <v>-0.437200103</v>
      </c>
      <c r="BA139" s="38">
        <v>-0.378640264</v>
      </c>
      <c r="BB139" s="38">
        <v>0.096263903</v>
      </c>
      <c r="BC139" s="38">
        <v>-0.485932225</v>
      </c>
      <c r="BD139" s="40">
        <v>0.732547597</v>
      </c>
      <c r="BE139" s="23">
        <v>29767.0</v>
      </c>
      <c r="BF139" s="38">
        <v>0.007911593</v>
      </c>
      <c r="BG139" s="38">
        <v>0.00520917</v>
      </c>
      <c r="BH139" s="38">
        <v>0.008301802</v>
      </c>
      <c r="BI139" s="38">
        <v>-0.015341915</v>
      </c>
      <c r="BJ139" s="38">
        <v>0.028865168</v>
      </c>
      <c r="BK139" s="38">
        <v>-0.01848943</v>
      </c>
      <c r="BL139" s="38">
        <v>-0.005968214</v>
      </c>
      <c r="BM139" s="38">
        <v>-0.005168814</v>
      </c>
      <c r="BN139" s="38">
        <v>0.001314098</v>
      </c>
      <c r="BO139" s="38">
        <v>-0.006633456</v>
      </c>
      <c r="BP139" s="40">
        <v>-0.010273044</v>
      </c>
      <c r="BQ139" s="40"/>
    </row>
    <row r="140">
      <c r="A140" s="23">
        <v>29798.0</v>
      </c>
      <c r="B140" s="27">
        <v>-0.1021</v>
      </c>
      <c r="C140" s="27">
        <v>-0.0418</v>
      </c>
      <c r="D140" s="27">
        <v>0.1006</v>
      </c>
      <c r="E140" s="27">
        <v>0.0041</v>
      </c>
      <c r="F140" s="27">
        <v>-0.0774</v>
      </c>
      <c r="G140" s="27">
        <v>0.0266</v>
      </c>
      <c r="H140" s="27">
        <v>0.0207</v>
      </c>
      <c r="I140" s="27">
        <v>-0.0378</v>
      </c>
      <c r="J140" s="27">
        <v>0.0068</v>
      </c>
      <c r="K140" s="27">
        <v>0.006</v>
      </c>
      <c r="L140" s="34"/>
      <c r="M140" s="38">
        <v>-0.052879683</v>
      </c>
      <c r="N140" s="38">
        <v>0.001022947</v>
      </c>
      <c r="O140" s="38">
        <v>-0.145441777</v>
      </c>
      <c r="P140" s="38">
        <v>0.043055453</v>
      </c>
      <c r="Q140" s="38">
        <v>0.863230679</v>
      </c>
      <c r="R140" s="38">
        <v>0.41314367</v>
      </c>
      <c r="S140" s="38">
        <v>0.119528206</v>
      </c>
      <c r="T140" s="38">
        <v>0.495809269</v>
      </c>
      <c r="U140" s="38">
        <v>0.143186874</v>
      </c>
      <c r="V140" s="38">
        <v>0.110670644</v>
      </c>
      <c r="W140" s="34"/>
      <c r="X140" s="38">
        <v>-0.067334562</v>
      </c>
      <c r="Y140" s="38">
        <v>-0.013574417</v>
      </c>
      <c r="Z140" s="38">
        <v>0.155588986</v>
      </c>
      <c r="AA140" s="38">
        <v>-0.003484828</v>
      </c>
      <c r="AB140" s="38">
        <v>-0.128157527</v>
      </c>
      <c r="AC140" s="38">
        <v>-0.038641752</v>
      </c>
      <c r="AD140" s="38">
        <v>0.011393569</v>
      </c>
      <c r="AE140" s="38">
        <v>-0.119428861</v>
      </c>
      <c r="AF140" s="38">
        <v>-0.005041036</v>
      </c>
      <c r="AG140" s="38">
        <v>-0.001869458</v>
      </c>
      <c r="AH140" s="34"/>
      <c r="AI140" s="38">
        <v>0.064073419</v>
      </c>
      <c r="AJ140" s="38">
        <v>0.059268</v>
      </c>
      <c r="AK140" s="38">
        <v>0.069347056</v>
      </c>
      <c r="AL140" s="38">
        <v>0.028217257</v>
      </c>
      <c r="AM140" s="38">
        <v>0.097878976</v>
      </c>
      <c r="AN140" s="38">
        <v>0.024530163</v>
      </c>
      <c r="AO140" s="38">
        <v>0.042786807</v>
      </c>
      <c r="AP140" s="38">
        <v>0.048118189</v>
      </c>
      <c r="AQ140" s="38">
        <v>0.05334764</v>
      </c>
      <c r="AR140" s="38">
        <v>0.040280674</v>
      </c>
      <c r="AS140" s="34"/>
      <c r="AT140" s="38">
        <v>0.525221452</v>
      </c>
      <c r="AU140" s="38">
        <v>0.301641101</v>
      </c>
      <c r="AV140" s="38">
        <v>0.770586424</v>
      </c>
      <c r="AW140" s="38">
        <v>-1.143047741</v>
      </c>
      <c r="AX140" s="38">
        <v>2.098082721</v>
      </c>
      <c r="AY140" s="38">
        <v>-1.314596074</v>
      </c>
      <c r="AZ140" s="38">
        <v>-0.465174566</v>
      </c>
      <c r="BA140" s="38">
        <v>-0.21712288</v>
      </c>
      <c r="BB140" s="38">
        <v>0.02618625</v>
      </c>
      <c r="BC140" s="38">
        <v>-0.581776687</v>
      </c>
      <c r="BD140" s="40">
        <v>0.741809422</v>
      </c>
      <c r="BE140" s="23">
        <v>29798.0</v>
      </c>
      <c r="BF140" s="38">
        <v>0.007080275</v>
      </c>
      <c r="BG140" s="38">
        <v>0.004066288</v>
      </c>
      <c r="BH140" s="38">
        <v>0.01038793</v>
      </c>
      <c r="BI140" s="38">
        <v>-0.015408914</v>
      </c>
      <c r="BJ140" s="38">
        <v>0.028283312</v>
      </c>
      <c r="BK140" s="38">
        <v>-0.01772148</v>
      </c>
      <c r="BL140" s="38">
        <v>-0.00627081</v>
      </c>
      <c r="BM140" s="38">
        <v>-0.002926936</v>
      </c>
      <c r="BN140" s="38">
        <v>3.53005E-4</v>
      </c>
      <c r="BO140" s="38">
        <v>-0.00784267</v>
      </c>
      <c r="BP140" s="40">
        <v>-0.00293735</v>
      </c>
      <c r="BQ140" s="40"/>
    </row>
    <row r="141">
      <c r="A141" s="23">
        <v>29829.0</v>
      </c>
      <c r="B141" s="27">
        <v>-0.0032</v>
      </c>
      <c r="C141" s="27">
        <v>-0.0229</v>
      </c>
      <c r="D141" s="27">
        <v>0.0539</v>
      </c>
      <c r="E141" s="27">
        <v>-0.0204</v>
      </c>
      <c r="F141" s="27">
        <v>0.1059</v>
      </c>
      <c r="G141" s="27">
        <v>-0.0086</v>
      </c>
      <c r="H141" s="27">
        <v>-0.001</v>
      </c>
      <c r="I141" s="27">
        <v>0.0879</v>
      </c>
      <c r="J141" s="27">
        <v>0.053</v>
      </c>
      <c r="K141" s="27">
        <v>-0.0584</v>
      </c>
      <c r="L141" s="34"/>
      <c r="M141" s="38">
        <v>-0.09681275</v>
      </c>
      <c r="N141" s="38">
        <v>-0.028618693</v>
      </c>
      <c r="O141" s="38">
        <v>-0.125007673</v>
      </c>
      <c r="P141" s="38">
        <v>0.043071851</v>
      </c>
      <c r="Q141" s="38">
        <v>0.854348259</v>
      </c>
      <c r="R141" s="38">
        <v>0.364329769</v>
      </c>
      <c r="S141" s="38">
        <v>0.133340695</v>
      </c>
      <c r="T141" s="38">
        <v>0.594351902</v>
      </c>
      <c r="U141" s="38">
        <v>0.198447736</v>
      </c>
      <c r="V141" s="38">
        <v>0.040035907</v>
      </c>
      <c r="W141" s="34"/>
      <c r="X141" s="38">
        <v>0.054131239</v>
      </c>
      <c r="Y141" s="38">
        <v>0.019162488</v>
      </c>
      <c r="Z141" s="38">
        <v>0.084417135</v>
      </c>
      <c r="AA141" s="38">
        <v>-0.026911848</v>
      </c>
      <c r="AB141" s="38">
        <v>0.059896549</v>
      </c>
      <c r="AC141" s="38">
        <v>-0.05493742</v>
      </c>
      <c r="AD141" s="38">
        <v>-0.011316017</v>
      </c>
      <c r="AE141" s="38">
        <v>0.012273953</v>
      </c>
      <c r="AF141" s="38">
        <v>0.034205204</v>
      </c>
      <c r="AG141" s="38">
        <v>-0.053270464</v>
      </c>
      <c r="AH141" s="34"/>
      <c r="AI141" s="38">
        <v>0.064443049</v>
      </c>
      <c r="AJ141" s="38">
        <v>0.059483363</v>
      </c>
      <c r="AK141" s="38">
        <v>0.070261848</v>
      </c>
      <c r="AL141" s="38">
        <v>0.028584996</v>
      </c>
      <c r="AM141" s="38">
        <v>0.097932427</v>
      </c>
      <c r="AN141" s="38">
        <v>0.026049022</v>
      </c>
      <c r="AO141" s="38">
        <v>0.042119297</v>
      </c>
      <c r="AP141" s="38">
        <v>0.047932574</v>
      </c>
      <c r="AQ141" s="38">
        <v>0.05365106</v>
      </c>
      <c r="AR141" s="38">
        <v>0.04068954</v>
      </c>
      <c r="AS141" s="34"/>
      <c r="AT141" s="38">
        <v>0.530224683</v>
      </c>
      <c r="AU141" s="38">
        <v>0.29808564</v>
      </c>
      <c r="AV141" s="38">
        <v>0.802574706</v>
      </c>
      <c r="AW141" s="38">
        <v>-1.148118267</v>
      </c>
      <c r="AX141" s="38">
        <v>2.09770137</v>
      </c>
      <c r="AY141" s="38">
        <v>-1.266815024</v>
      </c>
      <c r="AZ141" s="38">
        <v>-0.514642729</v>
      </c>
      <c r="BA141" s="38">
        <v>-0.242551207</v>
      </c>
      <c r="BB141" s="38">
        <v>0.025103605</v>
      </c>
      <c r="BC141" s="38">
        <v>-0.581562776</v>
      </c>
      <c r="BD141" s="40">
        <v>0.755165958</v>
      </c>
      <c r="BE141" s="23">
        <v>29829.0</v>
      </c>
      <c r="BF141" s="38">
        <v>0.0070213</v>
      </c>
      <c r="BG141" s="38">
        <v>0.003947287</v>
      </c>
      <c r="BH141" s="38">
        <v>0.010627792</v>
      </c>
      <c r="BI141" s="38">
        <v>-0.015203523</v>
      </c>
      <c r="BJ141" s="38">
        <v>0.027778018</v>
      </c>
      <c r="BK141" s="38">
        <v>-0.01677532</v>
      </c>
      <c r="BL141" s="38">
        <v>-0.006814962</v>
      </c>
      <c r="BM141" s="38">
        <v>-0.003211893</v>
      </c>
      <c r="BN141" s="38">
        <v>3.32425E-4</v>
      </c>
      <c r="BO141" s="38">
        <v>-0.007701125</v>
      </c>
      <c r="BP141" s="40">
        <v>0.004131973</v>
      </c>
      <c r="BQ141" s="40"/>
    </row>
    <row r="142">
      <c r="A142" s="23">
        <v>29859.0</v>
      </c>
      <c r="B142" s="27">
        <v>-0.0881</v>
      </c>
      <c r="C142" s="27">
        <v>-0.144</v>
      </c>
      <c r="D142" s="27">
        <v>-0.01</v>
      </c>
      <c r="E142" s="27">
        <v>-0.0569</v>
      </c>
      <c r="F142" s="27">
        <v>-0.1417</v>
      </c>
      <c r="G142" s="27">
        <v>-0.0821</v>
      </c>
      <c r="H142" s="27">
        <v>-0.1409</v>
      </c>
      <c r="I142" s="27">
        <v>-0.0459</v>
      </c>
      <c r="J142" s="27">
        <v>-0.1633</v>
      </c>
      <c r="K142" s="27">
        <v>-0.0484</v>
      </c>
      <c r="L142" s="34"/>
      <c r="M142" s="38">
        <v>-0.218724463</v>
      </c>
      <c r="N142" s="38">
        <v>-0.174695837</v>
      </c>
      <c r="O142" s="38">
        <v>-0.139316808</v>
      </c>
      <c r="P142" s="38">
        <v>-0.017920458</v>
      </c>
      <c r="Q142" s="38">
        <v>0.411556066</v>
      </c>
      <c r="R142" s="38">
        <v>0.224193043</v>
      </c>
      <c r="S142" s="38">
        <v>-0.040967334</v>
      </c>
      <c r="T142" s="38">
        <v>0.448034968</v>
      </c>
      <c r="U142" s="38">
        <v>-0.024727849</v>
      </c>
      <c r="V142" s="38">
        <v>-0.033381594</v>
      </c>
      <c r="W142" s="34"/>
      <c r="X142" s="38">
        <v>-0.018037901</v>
      </c>
      <c r="Y142" s="38">
        <v>-0.078989692</v>
      </c>
      <c r="Z142" s="38">
        <v>0.014586851</v>
      </c>
      <c r="AA142" s="38">
        <v>-0.054377731</v>
      </c>
      <c r="AB142" s="38">
        <v>-0.174612719</v>
      </c>
      <c r="AC142" s="38">
        <v>-0.104101796</v>
      </c>
      <c r="AD142" s="38">
        <v>-0.135319339</v>
      </c>
      <c r="AE142" s="38">
        <v>-0.104540702</v>
      </c>
      <c r="AF142" s="38">
        <v>-0.148345352</v>
      </c>
      <c r="AG142" s="38">
        <v>-0.026089514</v>
      </c>
      <c r="AH142" s="34"/>
      <c r="AI142" s="38">
        <v>0.064376</v>
      </c>
      <c r="AJ142" s="38">
        <v>0.060442314</v>
      </c>
      <c r="AK142" s="38">
        <v>0.068282299</v>
      </c>
      <c r="AL142" s="38">
        <v>0.02987637</v>
      </c>
      <c r="AM142" s="38">
        <v>0.095594086</v>
      </c>
      <c r="AN142" s="38">
        <v>0.030859654</v>
      </c>
      <c r="AO142" s="38">
        <v>0.047312802</v>
      </c>
      <c r="AP142" s="38">
        <v>0.050011375</v>
      </c>
      <c r="AQ142" s="38">
        <v>0.058903169</v>
      </c>
      <c r="AR142" s="38">
        <v>0.04077841</v>
      </c>
      <c r="AS142" s="34"/>
      <c r="AT142" s="38">
        <v>0.496653576</v>
      </c>
      <c r="AU142" s="38">
        <v>0.295912872</v>
      </c>
      <c r="AV142" s="38">
        <v>0.695996679</v>
      </c>
      <c r="AW142" s="38">
        <v>-1.263903813</v>
      </c>
      <c r="AX142" s="38">
        <v>2.089749804</v>
      </c>
      <c r="AY142" s="38">
        <v>-1.213725642</v>
      </c>
      <c r="AZ142" s="38">
        <v>-0.374101831</v>
      </c>
      <c r="BA142" s="38">
        <v>-0.236390428</v>
      </c>
      <c r="BB142" s="38">
        <v>0.217368478</v>
      </c>
      <c r="BC142" s="38">
        <v>-0.707559696</v>
      </c>
      <c r="BD142" s="40">
        <v>0.705139101</v>
      </c>
      <c r="BE142" s="23">
        <v>29859.0</v>
      </c>
      <c r="BF142" s="38">
        <v>0.007043342</v>
      </c>
      <c r="BG142" s="38">
        <v>0.004196518</v>
      </c>
      <c r="BH142" s="38">
        <v>0.009870346</v>
      </c>
      <c r="BI142" s="38">
        <v>-0.017924177</v>
      </c>
      <c r="BJ142" s="38">
        <v>0.029635994</v>
      </c>
      <c r="BK142" s="38">
        <v>-0.01721257</v>
      </c>
      <c r="BL142" s="38">
        <v>-0.005305362</v>
      </c>
      <c r="BM142" s="38">
        <v>-0.003352394</v>
      </c>
      <c r="BN142" s="38">
        <v>0.003082633</v>
      </c>
      <c r="BO142" s="38">
        <v>-0.010034328</v>
      </c>
      <c r="BP142" s="40">
        <v>-0.001562085</v>
      </c>
      <c r="BQ142" s="40"/>
    </row>
    <row r="143">
      <c r="A143" s="23">
        <v>29890.0</v>
      </c>
      <c r="B143" s="27">
        <v>-0.056</v>
      </c>
      <c r="C143" s="27">
        <v>-0.025</v>
      </c>
      <c r="D143" s="27">
        <v>-0.017</v>
      </c>
      <c r="E143" s="27">
        <v>-0.004</v>
      </c>
      <c r="F143" s="27">
        <v>-0.0564</v>
      </c>
      <c r="G143" s="27">
        <v>0.002</v>
      </c>
      <c r="H143" s="27">
        <v>0.0668</v>
      </c>
      <c r="I143" s="27">
        <v>-0.0521</v>
      </c>
      <c r="J143" s="27">
        <v>0.0363</v>
      </c>
      <c r="K143" s="27">
        <v>0.0482</v>
      </c>
      <c r="L143" s="34"/>
      <c r="M143" s="38">
        <v>-0.307328817</v>
      </c>
      <c r="N143" s="38">
        <v>-0.165312653</v>
      </c>
      <c r="O143" s="38">
        <v>-0.21494244</v>
      </c>
      <c r="P143" s="38">
        <v>0.002030243</v>
      </c>
      <c r="Q143" s="38">
        <v>0.048600296</v>
      </c>
      <c r="R143" s="38">
        <v>0.19506548</v>
      </c>
      <c r="S143" s="38">
        <v>-0.0721475</v>
      </c>
      <c r="T143" s="38">
        <v>0.36123122</v>
      </c>
      <c r="U143" s="38">
        <v>-0.051931735</v>
      </c>
      <c r="V143" s="38">
        <v>-0.010515577</v>
      </c>
      <c r="W143" s="34"/>
      <c r="X143" s="38">
        <v>0.032096739</v>
      </c>
      <c r="Y143" s="38">
        <v>0.056833416</v>
      </c>
      <c r="Z143" s="38">
        <v>0.006844799</v>
      </c>
      <c r="AA143" s="38">
        <v>-0.002239796</v>
      </c>
      <c r="AB143" s="38">
        <v>-0.062842953</v>
      </c>
      <c r="AC143" s="38">
        <v>-0.013048571</v>
      </c>
      <c r="AD143" s="38">
        <v>0.094407186</v>
      </c>
      <c r="AE143" s="38">
        <v>-0.09237413</v>
      </c>
      <c r="AF143" s="38">
        <v>0.072636208</v>
      </c>
      <c r="AG143" s="38">
        <v>0.069305436</v>
      </c>
      <c r="AH143" s="34"/>
      <c r="AI143" s="38">
        <v>0.063549137</v>
      </c>
      <c r="AJ143" s="38">
        <v>0.058850023</v>
      </c>
      <c r="AK143" s="38">
        <v>0.066357256</v>
      </c>
      <c r="AL143" s="38">
        <v>0.029562873</v>
      </c>
      <c r="AM143" s="38">
        <v>0.092138687</v>
      </c>
      <c r="AN143" s="38">
        <v>0.030858969</v>
      </c>
      <c r="AO143" s="38">
        <v>0.04841948</v>
      </c>
      <c r="AP143" s="38">
        <v>0.052028865</v>
      </c>
      <c r="AQ143" s="38">
        <v>0.059912336</v>
      </c>
      <c r="AR143" s="38">
        <v>0.04056158</v>
      </c>
      <c r="AS143" s="34"/>
      <c r="AT143" s="38">
        <v>0.502075152</v>
      </c>
      <c r="AU143" s="38">
        <v>0.249072089</v>
      </c>
      <c r="AV143" s="38">
        <v>0.653265914</v>
      </c>
      <c r="AW143" s="38">
        <v>-1.327765282</v>
      </c>
      <c r="AX143" s="38">
        <v>2.041353305</v>
      </c>
      <c r="AY143" s="38">
        <v>-1.25798274</v>
      </c>
      <c r="AZ143" s="38">
        <v>-0.312514481</v>
      </c>
      <c r="BA143" s="38">
        <v>-0.118183112</v>
      </c>
      <c r="BB143" s="38">
        <v>0.306267599</v>
      </c>
      <c r="BC143" s="38">
        <v>-0.735588444</v>
      </c>
      <c r="BD143" s="40">
        <v>0.7042685</v>
      </c>
      <c r="BE143" s="23">
        <v>29890.0</v>
      </c>
      <c r="BF143" s="38">
        <v>0.00712903</v>
      </c>
      <c r="BG143" s="38">
        <v>0.003536607</v>
      </c>
      <c r="BH143" s="38">
        <v>0.009275808</v>
      </c>
      <c r="BI143" s="38">
        <v>-0.018853112</v>
      </c>
      <c r="BJ143" s="38">
        <v>0.028985441</v>
      </c>
      <c r="BK143" s="38">
        <v>-0.01786226</v>
      </c>
      <c r="BL143" s="38">
        <v>-0.004437434</v>
      </c>
      <c r="BM143" s="38">
        <v>-0.001678097</v>
      </c>
      <c r="BN143" s="38">
        <v>0.004348733</v>
      </c>
      <c r="BO143" s="38">
        <v>-0.010444716</v>
      </c>
      <c r="BP143" s="40">
        <v>-0.002852818</v>
      </c>
      <c r="BQ143" s="40"/>
    </row>
    <row r="144">
      <c r="A144" s="23">
        <v>29920.0</v>
      </c>
      <c r="B144" s="27">
        <v>0.0826</v>
      </c>
      <c r="C144" s="27">
        <v>0.1057</v>
      </c>
      <c r="D144" s="27">
        <v>0.0532</v>
      </c>
      <c r="E144" s="27">
        <v>0.0366</v>
      </c>
      <c r="F144" s="27">
        <v>0.0851</v>
      </c>
      <c r="G144" s="27">
        <v>0.0029</v>
      </c>
      <c r="H144" s="27">
        <v>0.075</v>
      </c>
      <c r="I144" s="27">
        <v>0.0376</v>
      </c>
      <c r="J144" s="27">
        <v>0.1196</v>
      </c>
      <c r="K144" s="27">
        <v>0.0424</v>
      </c>
      <c r="L144" s="34"/>
      <c r="M144" s="38">
        <v>-0.233570737</v>
      </c>
      <c r="N144" s="38">
        <v>-0.129060353</v>
      </c>
      <c r="O144" s="38">
        <v>-0.168885179</v>
      </c>
      <c r="P144" s="38">
        <v>0.023690309</v>
      </c>
      <c r="Q144" s="38">
        <v>0.20207104</v>
      </c>
      <c r="R144" s="38">
        <v>0.206814413</v>
      </c>
      <c r="S144" s="38">
        <v>-0.058976276</v>
      </c>
      <c r="T144" s="38">
        <v>0.446445043</v>
      </c>
      <c r="U144" s="38">
        <v>0.048740044</v>
      </c>
      <c r="V144" s="38">
        <v>-0.064935917</v>
      </c>
      <c r="W144" s="34"/>
      <c r="X144" s="38">
        <v>0.149580405</v>
      </c>
      <c r="Y144" s="38">
        <v>0.169012048</v>
      </c>
      <c r="Z144" s="38">
        <v>0.074591679</v>
      </c>
      <c r="AA144" s="38">
        <v>0.034294312</v>
      </c>
      <c r="AB144" s="38">
        <v>0.07210193</v>
      </c>
      <c r="AC144" s="38">
        <v>-0.012685198</v>
      </c>
      <c r="AD144" s="38">
        <v>0.078574227</v>
      </c>
      <c r="AE144" s="38">
        <v>-0.005414164</v>
      </c>
      <c r="AF144" s="38">
        <v>0.128103258</v>
      </c>
      <c r="AG144" s="38">
        <v>0.058387478</v>
      </c>
      <c r="AH144" s="34"/>
      <c r="AI144" s="38">
        <v>0.068766879</v>
      </c>
      <c r="AJ144" s="38">
        <v>0.065851332</v>
      </c>
      <c r="AK144" s="38">
        <v>0.066665093</v>
      </c>
      <c r="AL144" s="38">
        <v>0.029953176</v>
      </c>
      <c r="AM144" s="38">
        <v>0.092335675</v>
      </c>
      <c r="AN144" s="38">
        <v>0.030860862</v>
      </c>
      <c r="AO144" s="38">
        <v>0.050069772</v>
      </c>
      <c r="AP144" s="38">
        <v>0.051162099</v>
      </c>
      <c r="AQ144" s="38">
        <v>0.063697603</v>
      </c>
      <c r="AR144" s="38">
        <v>0.041746225</v>
      </c>
      <c r="AS144" s="34"/>
      <c r="AT144" s="38">
        <v>0.658413982</v>
      </c>
      <c r="AU144" s="38">
        <v>0.506736021</v>
      </c>
      <c r="AV144" s="38">
        <v>0.549071032</v>
      </c>
      <c r="AW144" s="38">
        <v>-1.360823513</v>
      </c>
      <c r="AX144" s="38">
        <v>1.884553001</v>
      </c>
      <c r="AY144" s="38">
        <v>-1.313602181</v>
      </c>
      <c r="AZ144" s="38">
        <v>-0.314281133</v>
      </c>
      <c r="BA144" s="38">
        <v>-0.257454089</v>
      </c>
      <c r="BB144" s="38">
        <v>0.394690836</v>
      </c>
      <c r="BC144" s="38">
        <v>-0.747303956</v>
      </c>
      <c r="BD144" s="40">
        <v>0.690155001</v>
      </c>
      <c r="BE144" s="23">
        <v>29920.0</v>
      </c>
      <c r="BF144" s="38">
        <v>0.009540089</v>
      </c>
      <c r="BG144" s="38">
        <v>0.007342351</v>
      </c>
      <c r="BH144" s="38">
        <v>0.007955764</v>
      </c>
      <c r="BI144" s="38">
        <v>-0.019717651</v>
      </c>
      <c r="BJ144" s="38">
        <v>0.027306228</v>
      </c>
      <c r="BK144" s="38">
        <v>-0.019033437</v>
      </c>
      <c r="BL144" s="38">
        <v>-0.004553776</v>
      </c>
      <c r="BM144" s="38">
        <v>-0.003730381</v>
      </c>
      <c r="BN144" s="38">
        <v>0.005718872</v>
      </c>
      <c r="BO144" s="38">
        <v>-0.01082806</v>
      </c>
      <c r="BP144" s="40">
        <v>0.002862655</v>
      </c>
      <c r="BQ144" s="40"/>
    </row>
    <row r="145">
      <c r="A145" s="23">
        <v>29951.0</v>
      </c>
      <c r="B145" s="27">
        <v>0.0056</v>
      </c>
      <c r="C145" s="27">
        <v>-0.039</v>
      </c>
      <c r="D145" s="27">
        <v>-0.0057</v>
      </c>
      <c r="E145" s="27">
        <v>-0.0281</v>
      </c>
      <c r="F145" s="27">
        <v>-0.0251</v>
      </c>
      <c r="G145" s="27">
        <v>0.0421</v>
      </c>
      <c r="H145" s="27">
        <v>-0.0072</v>
      </c>
      <c r="I145" s="27">
        <v>-0.0294</v>
      </c>
      <c r="J145" s="27">
        <v>-0.0118</v>
      </c>
      <c r="K145" s="27">
        <v>-0.0278</v>
      </c>
      <c r="L145" s="34"/>
      <c r="M145" s="38">
        <v>-0.212341209</v>
      </c>
      <c r="N145" s="38">
        <v>-0.112209912</v>
      </c>
      <c r="O145" s="38">
        <v>-0.1196197</v>
      </c>
      <c r="P145" s="38">
        <v>0.015491847</v>
      </c>
      <c r="Q145" s="38">
        <v>0.153956292</v>
      </c>
      <c r="R145" s="38">
        <v>0.253344629</v>
      </c>
      <c r="S145" s="38">
        <v>-0.02198737</v>
      </c>
      <c r="T145" s="38">
        <v>0.35331916</v>
      </c>
      <c r="U145" s="38">
        <v>0.098940604</v>
      </c>
      <c r="V145" s="38">
        <v>-0.05708507</v>
      </c>
      <c r="W145" s="34"/>
      <c r="X145" s="38">
        <v>0.048469399</v>
      </c>
      <c r="Y145" s="38">
        <v>9.30307E-4</v>
      </c>
      <c r="Z145" s="38">
        <v>0.006616638</v>
      </c>
      <c r="AA145" s="38">
        <v>-0.031408269</v>
      </c>
      <c r="AB145" s="38">
        <v>-0.041525724</v>
      </c>
      <c r="AC145" s="38">
        <v>0.023354616</v>
      </c>
      <c r="AD145" s="38">
        <v>-0.01313856</v>
      </c>
      <c r="AE145" s="38">
        <v>-0.063973093</v>
      </c>
      <c r="AF145" s="38">
        <v>-0.016522503</v>
      </c>
      <c r="AG145" s="38">
        <v>-0.019072037</v>
      </c>
      <c r="AH145" s="34"/>
      <c r="AI145" s="38">
        <v>0.06898791</v>
      </c>
      <c r="AJ145" s="38">
        <v>0.065860187</v>
      </c>
      <c r="AK145" s="38">
        <v>0.06649127</v>
      </c>
      <c r="AL145" s="38">
        <v>0.030437482</v>
      </c>
      <c r="AM145" s="38">
        <v>0.092147683</v>
      </c>
      <c r="AN145" s="38">
        <v>0.031222793</v>
      </c>
      <c r="AO145" s="38">
        <v>0.050037878</v>
      </c>
      <c r="AP145" s="38">
        <v>0.052106381</v>
      </c>
      <c r="AQ145" s="38">
        <v>0.063657532</v>
      </c>
      <c r="AR145" s="38">
        <v>0.041657178</v>
      </c>
      <c r="AS145" s="34"/>
      <c r="AT145" s="38">
        <v>0.668278487</v>
      </c>
      <c r="AU145" s="38">
        <v>0.504049363</v>
      </c>
      <c r="AV145" s="38">
        <v>0.537186041</v>
      </c>
      <c r="AW145" s="38">
        <v>-1.355910577</v>
      </c>
      <c r="AX145" s="38">
        <v>1.884341793</v>
      </c>
      <c r="AY145" s="38">
        <v>-1.314675791</v>
      </c>
      <c r="AZ145" s="38">
        <v>-0.326741527</v>
      </c>
      <c r="BA145" s="38">
        <v>-0.218129467</v>
      </c>
      <c r="BB145" s="38">
        <v>0.388393345</v>
      </c>
      <c r="BC145" s="38">
        <v>-0.766791667</v>
      </c>
      <c r="BD145" s="40">
        <v>0.692318333</v>
      </c>
      <c r="BE145" s="23">
        <v>29951.0</v>
      </c>
      <c r="BF145" s="38">
        <v>0.009652763</v>
      </c>
      <c r="BG145" s="38">
        <v>0.007280601</v>
      </c>
      <c r="BH145" s="38">
        <v>0.007759235</v>
      </c>
      <c r="BI145" s="38">
        <v>-0.019585074</v>
      </c>
      <c r="BJ145" s="38">
        <v>0.027217852</v>
      </c>
      <c r="BK145" s="38">
        <v>-0.01898947</v>
      </c>
      <c r="BL145" s="38">
        <v>-0.004719527</v>
      </c>
      <c r="BM145" s="38">
        <v>-0.003150711</v>
      </c>
      <c r="BN145" s="38">
        <v>0.00561004</v>
      </c>
      <c r="BO145" s="38">
        <v>-0.011075709</v>
      </c>
      <c r="BP145" s="40">
        <v>-8.34837E-4</v>
      </c>
      <c r="BQ145" s="40"/>
    </row>
    <row r="146">
      <c r="A146" s="23">
        <v>29982.0</v>
      </c>
      <c r="B146" s="27">
        <v>-0.0816</v>
      </c>
      <c r="C146" s="27">
        <v>-0.0827</v>
      </c>
      <c r="D146" s="27">
        <v>0.0768</v>
      </c>
      <c r="E146" s="27">
        <v>0.0193</v>
      </c>
      <c r="F146" s="27">
        <v>-0.0052</v>
      </c>
      <c r="G146" s="27">
        <v>0.0223</v>
      </c>
      <c r="H146" s="27">
        <v>0.013</v>
      </c>
      <c r="I146" s="27">
        <v>0.001</v>
      </c>
      <c r="J146" s="27">
        <v>0.0571</v>
      </c>
      <c r="K146" s="27">
        <v>-0.0128</v>
      </c>
      <c r="L146" s="34"/>
      <c r="M146" s="38">
        <v>-0.199498787</v>
      </c>
      <c r="N146" s="38">
        <v>-0.184302947</v>
      </c>
      <c r="O146" s="38">
        <v>-0.0048649</v>
      </c>
      <c r="P146" s="38">
        <v>0.06071463</v>
      </c>
      <c r="Q146" s="38">
        <v>-0.07542489</v>
      </c>
      <c r="R146" s="38">
        <v>0.237732802</v>
      </c>
      <c r="S146" s="38">
        <v>-0.026043454</v>
      </c>
      <c r="T146" s="38">
        <v>0.307073616</v>
      </c>
      <c r="U146" s="38">
        <v>0.16652686</v>
      </c>
      <c r="V146" s="38">
        <v>-0.031996623</v>
      </c>
      <c r="W146" s="34"/>
      <c r="X146" s="38">
        <v>-0.043750877</v>
      </c>
      <c r="Y146" s="38">
        <v>-0.032492218</v>
      </c>
      <c r="Z146" s="38">
        <v>0.080315284</v>
      </c>
      <c r="AA146" s="38">
        <v>0.008687821</v>
      </c>
      <c r="AB146" s="38">
        <v>-0.012059936</v>
      </c>
      <c r="AC146" s="38">
        <v>0.003779245</v>
      </c>
      <c r="AD146" s="38">
        <v>0.006752287</v>
      </c>
      <c r="AE146" s="38">
        <v>-0.026551037</v>
      </c>
      <c r="AF146" s="38">
        <v>0.042079422</v>
      </c>
      <c r="AG146" s="38">
        <v>-0.003398533</v>
      </c>
      <c r="AH146" s="34"/>
      <c r="AI146" s="38">
        <v>0.06900472</v>
      </c>
      <c r="AJ146" s="38">
        <v>0.065794754</v>
      </c>
      <c r="AK146" s="38">
        <v>0.066766166</v>
      </c>
      <c r="AL146" s="38">
        <v>0.030466067</v>
      </c>
      <c r="AM146" s="38">
        <v>0.091961325</v>
      </c>
      <c r="AN146" s="38">
        <v>0.03120983</v>
      </c>
      <c r="AO146" s="38">
        <v>0.049125494</v>
      </c>
      <c r="AP146" s="38">
        <v>0.052146855</v>
      </c>
      <c r="AQ146" s="38">
        <v>0.064029844</v>
      </c>
      <c r="AR146" s="38">
        <v>0.041244749</v>
      </c>
      <c r="AS146" s="34"/>
      <c r="AT146" s="38">
        <v>0.671568218</v>
      </c>
      <c r="AU146" s="38">
        <v>0.503543677</v>
      </c>
      <c r="AV146" s="38">
        <v>0.554391915</v>
      </c>
      <c r="AW146" s="38">
        <v>-1.345724049</v>
      </c>
      <c r="AX146" s="38">
        <v>1.873223687</v>
      </c>
      <c r="AY146" s="38">
        <v>-1.30679206</v>
      </c>
      <c r="AZ146" s="38">
        <v>-0.369002911</v>
      </c>
      <c r="BA146" s="38">
        <v>-0.210850833</v>
      </c>
      <c r="BB146" s="38">
        <v>0.411160089</v>
      </c>
      <c r="BC146" s="38">
        <v>-0.781517734</v>
      </c>
      <c r="BD146" s="40">
        <v>0.695654804</v>
      </c>
      <c r="BE146" s="23">
        <v>29982.0</v>
      </c>
      <c r="BF146" s="38">
        <v>0.009653757</v>
      </c>
      <c r="BG146" s="38">
        <v>0.007238413</v>
      </c>
      <c r="BH146" s="38">
        <v>0.007969354</v>
      </c>
      <c r="BI146" s="38">
        <v>-0.01934471</v>
      </c>
      <c r="BJ146" s="38">
        <v>0.026927489</v>
      </c>
      <c r="BK146" s="38">
        <v>-0.018785065</v>
      </c>
      <c r="BL146" s="38">
        <v>-0.005304397</v>
      </c>
      <c r="BM146" s="38">
        <v>-0.003030969</v>
      </c>
      <c r="BN146" s="38">
        <v>0.005910404</v>
      </c>
      <c r="BO146" s="38">
        <v>-0.011234275</v>
      </c>
      <c r="BP146" s="40">
        <v>-0.001339794</v>
      </c>
      <c r="BQ146" s="40"/>
    </row>
    <row r="147">
      <c r="A147" s="23">
        <v>30010.0</v>
      </c>
      <c r="B147" s="27">
        <v>-0.0914</v>
      </c>
      <c r="C147" s="27">
        <v>-0.0521</v>
      </c>
      <c r="D147" s="27">
        <v>0.0816</v>
      </c>
      <c r="E147" s="27">
        <v>0.0187</v>
      </c>
      <c r="F147" s="27">
        <v>0.0662</v>
      </c>
      <c r="G147" s="27">
        <v>-0.0461</v>
      </c>
      <c r="H147" s="27">
        <v>-0.0559</v>
      </c>
      <c r="I147" s="27">
        <v>0.0177</v>
      </c>
      <c r="J147" s="27">
        <v>-0.0416</v>
      </c>
      <c r="K147" s="27">
        <v>-0.0531</v>
      </c>
      <c r="L147" s="34"/>
      <c r="M147" s="38">
        <v>-0.249506928</v>
      </c>
      <c r="N147" s="38">
        <v>-0.212451656</v>
      </c>
      <c r="O147" s="38">
        <v>0.034813647</v>
      </c>
      <c r="P147" s="38">
        <v>0.080737257</v>
      </c>
      <c r="Q147" s="38">
        <v>-0.090477222</v>
      </c>
      <c r="R147" s="38">
        <v>0.173844858</v>
      </c>
      <c r="S147" s="38">
        <v>-0.098362611</v>
      </c>
      <c r="T147" s="38">
        <v>0.273683387</v>
      </c>
      <c r="U147" s="38">
        <v>0.071707548</v>
      </c>
      <c r="V147" s="38">
        <v>-0.101264319</v>
      </c>
      <c r="W147" s="34"/>
      <c r="X147" s="38">
        <v>-0.042503662</v>
      </c>
      <c r="Y147" s="38">
        <v>0.00619186</v>
      </c>
      <c r="Z147" s="38">
        <v>0.079346578</v>
      </c>
      <c r="AA147" s="38">
        <v>0.003360929</v>
      </c>
      <c r="AB147" s="38">
        <v>0.061873625</v>
      </c>
      <c r="AC147" s="38">
        <v>-0.058679021</v>
      </c>
      <c r="AD147" s="38">
        <v>-0.058846207</v>
      </c>
      <c r="AE147" s="38">
        <v>-0.00657498</v>
      </c>
      <c r="AF147" s="38">
        <v>-0.042767961</v>
      </c>
      <c r="AG147" s="38">
        <v>-0.034981345</v>
      </c>
      <c r="AH147" s="34"/>
      <c r="AI147" s="38">
        <v>0.069231306</v>
      </c>
      <c r="AJ147" s="38">
        <v>0.0656208</v>
      </c>
      <c r="AK147" s="38">
        <v>0.065247229</v>
      </c>
      <c r="AL147" s="38">
        <v>0.030054878</v>
      </c>
      <c r="AM147" s="38">
        <v>0.092854133</v>
      </c>
      <c r="AN147" s="38">
        <v>0.031498985</v>
      </c>
      <c r="AO147" s="38">
        <v>0.049929649</v>
      </c>
      <c r="AP147" s="38">
        <v>0.050943432</v>
      </c>
      <c r="AQ147" s="38">
        <v>0.063648278</v>
      </c>
      <c r="AR147" s="38">
        <v>0.041016303</v>
      </c>
      <c r="AS147" s="34"/>
      <c r="AT147" s="38">
        <v>0.687604192</v>
      </c>
      <c r="AU147" s="38">
        <v>0.499909672</v>
      </c>
      <c r="AV147" s="38">
        <v>0.480489324</v>
      </c>
      <c r="AW147" s="38">
        <v>-1.349007988</v>
      </c>
      <c r="AX147" s="38">
        <v>1.915652232</v>
      </c>
      <c r="AY147" s="38">
        <v>-1.273935133</v>
      </c>
      <c r="AZ147" s="38">
        <v>-0.315805063</v>
      </c>
      <c r="BA147" s="38">
        <v>-0.263102885</v>
      </c>
      <c r="BB147" s="38">
        <v>0.397366815</v>
      </c>
      <c r="BC147" s="38">
        <v>-0.779171166</v>
      </c>
      <c r="BD147" s="40">
        <v>0.699734966</v>
      </c>
      <c r="BE147" s="23">
        <v>30010.0</v>
      </c>
      <c r="BF147" s="38">
        <v>0.009826638</v>
      </c>
      <c r="BG147" s="38">
        <v>0.007144272</v>
      </c>
      <c r="BH147" s="38">
        <v>0.006866733</v>
      </c>
      <c r="BI147" s="38">
        <v>-0.019278842</v>
      </c>
      <c r="BJ147" s="38">
        <v>0.027376826</v>
      </c>
      <c r="BK147" s="38">
        <v>-0.018205966</v>
      </c>
      <c r="BL147" s="38">
        <v>-0.00451321</v>
      </c>
      <c r="BM147" s="38">
        <v>-0.003760036</v>
      </c>
      <c r="BN147" s="38">
        <v>0.005678819</v>
      </c>
      <c r="BO147" s="38">
        <v>-0.011135233</v>
      </c>
      <c r="BP147" s="40">
        <v>0.002270294</v>
      </c>
      <c r="BQ147" s="40"/>
    </row>
    <row r="148">
      <c r="A148" s="23">
        <v>30041.0</v>
      </c>
      <c r="B148" s="27">
        <v>-0.0571</v>
      </c>
      <c r="C148" s="27">
        <v>-0.0578</v>
      </c>
      <c r="D148" s="27">
        <v>-0.0427</v>
      </c>
      <c r="E148" s="27">
        <v>0.0233</v>
      </c>
      <c r="F148" s="27">
        <v>-0.0033</v>
      </c>
      <c r="G148" s="27">
        <v>-0.0523</v>
      </c>
      <c r="H148" s="27">
        <v>0.0929</v>
      </c>
      <c r="I148" s="27">
        <v>-0.0193</v>
      </c>
      <c r="J148" s="27">
        <v>0.0382</v>
      </c>
      <c r="K148" s="27">
        <v>-0.007</v>
      </c>
      <c r="L148" s="34"/>
      <c r="M148" s="38">
        <v>-0.353287245</v>
      </c>
      <c r="N148" s="38">
        <v>-0.302138294</v>
      </c>
      <c r="O148" s="38">
        <v>-0.038612474</v>
      </c>
      <c r="P148" s="38">
        <v>0.070509131</v>
      </c>
      <c r="Q148" s="38">
        <v>-0.1182783</v>
      </c>
      <c r="R148" s="38">
        <v>0.044487531</v>
      </c>
      <c r="S148" s="38">
        <v>0.047952147</v>
      </c>
      <c r="T148" s="38">
        <v>0.222191972</v>
      </c>
      <c r="U148" s="38">
        <v>0.11545519</v>
      </c>
      <c r="V148" s="38">
        <v>-0.135241921</v>
      </c>
      <c r="W148" s="34"/>
      <c r="X148" s="38">
        <v>0.0091111</v>
      </c>
      <c r="Y148" s="38">
        <v>0.012513886</v>
      </c>
      <c r="Z148" s="38">
        <v>-0.040075403</v>
      </c>
      <c r="AA148" s="38">
        <v>0.007550768</v>
      </c>
      <c r="AB148" s="38">
        <v>-0.009386701</v>
      </c>
      <c r="AC148" s="38">
        <v>-0.054372506</v>
      </c>
      <c r="AD148" s="38">
        <v>0.088463373</v>
      </c>
      <c r="AE148" s="38">
        <v>-0.038485235</v>
      </c>
      <c r="AF148" s="38">
        <v>0.032403031</v>
      </c>
      <c r="AG148" s="38">
        <v>0.01992015</v>
      </c>
      <c r="AH148" s="34"/>
      <c r="AI148" s="38">
        <v>0.069285426</v>
      </c>
      <c r="AJ148" s="38">
        <v>0.065581298</v>
      </c>
      <c r="AK148" s="38">
        <v>0.065616384</v>
      </c>
      <c r="AL148" s="38">
        <v>0.029992914</v>
      </c>
      <c r="AM148" s="38">
        <v>0.09287637</v>
      </c>
      <c r="AN148" s="38">
        <v>0.032522737</v>
      </c>
      <c r="AO148" s="38">
        <v>0.051528232</v>
      </c>
      <c r="AP148" s="38">
        <v>0.045832633</v>
      </c>
      <c r="AQ148" s="38">
        <v>0.060888687</v>
      </c>
      <c r="AR148" s="38">
        <v>0.04036789</v>
      </c>
      <c r="AS148" s="34"/>
      <c r="AT148" s="38">
        <v>0.718575219</v>
      </c>
      <c r="AU148" s="38">
        <v>0.52620297</v>
      </c>
      <c r="AV148" s="38">
        <v>0.52802516</v>
      </c>
      <c r="AW148" s="38">
        <v>-1.322063731</v>
      </c>
      <c r="AX148" s="38">
        <v>1.943760318</v>
      </c>
      <c r="AY148" s="38">
        <v>-1.190678514</v>
      </c>
      <c r="AZ148" s="38">
        <v>-0.20363667</v>
      </c>
      <c r="BA148" s="38">
        <v>-0.499435041</v>
      </c>
      <c r="BB148" s="38">
        <v>0.282494323</v>
      </c>
      <c r="BC148" s="38">
        <v>-0.783244034</v>
      </c>
      <c r="BD148" s="40">
        <v>0.715814909</v>
      </c>
      <c r="BE148" s="23">
        <v>30041.0</v>
      </c>
      <c r="BF148" s="38">
        <v>0.010038562</v>
      </c>
      <c r="BG148" s="38">
        <v>0.007351104</v>
      </c>
      <c r="BH148" s="38">
        <v>0.00737656</v>
      </c>
      <c r="BI148" s="38">
        <v>-0.018469352</v>
      </c>
      <c r="BJ148" s="38">
        <v>0.02715451</v>
      </c>
      <c r="BK148" s="38">
        <v>-0.016633888</v>
      </c>
      <c r="BL148" s="38">
        <v>-0.002844823</v>
      </c>
      <c r="BM148" s="38">
        <v>-0.006977153</v>
      </c>
      <c r="BN148" s="38">
        <v>0.003946472</v>
      </c>
      <c r="BO148" s="38">
        <v>-0.010941991</v>
      </c>
      <c r="BP148" s="40">
        <v>-9.06556E-4</v>
      </c>
      <c r="BQ148" s="40"/>
    </row>
    <row r="149">
      <c r="A149" s="23">
        <v>30071.0</v>
      </c>
      <c r="B149" s="27">
        <v>0.1141</v>
      </c>
      <c r="C149" s="27">
        <v>-0.0181</v>
      </c>
      <c r="D149" s="27">
        <v>0.0622</v>
      </c>
      <c r="E149" s="27">
        <v>-9.0E-4</v>
      </c>
      <c r="F149" s="27">
        <v>-0.0531</v>
      </c>
      <c r="G149" s="27">
        <v>0.0354</v>
      </c>
      <c r="H149" s="27">
        <v>0.0515</v>
      </c>
      <c r="I149" s="27">
        <v>0.0129</v>
      </c>
      <c r="J149" s="27">
        <v>0.0132</v>
      </c>
      <c r="K149" s="27">
        <v>0.0423</v>
      </c>
      <c r="L149" s="34"/>
      <c r="M149" s="38">
        <v>-0.281943329</v>
      </c>
      <c r="N149" s="38">
        <v>-0.306450384</v>
      </c>
      <c r="O149" s="38">
        <v>0.077142316</v>
      </c>
      <c r="P149" s="38">
        <v>0.020506979</v>
      </c>
      <c r="Q149" s="38">
        <v>-0.241729199</v>
      </c>
      <c r="R149" s="38">
        <v>-0.010060047</v>
      </c>
      <c r="S149" s="38">
        <v>0.087563883</v>
      </c>
      <c r="T149" s="38">
        <v>0.18221997</v>
      </c>
      <c r="U149" s="38">
        <v>0.044155859</v>
      </c>
      <c r="V149" s="38">
        <v>-0.080466345</v>
      </c>
      <c r="W149" s="34"/>
      <c r="X149" s="38">
        <v>0.170436985</v>
      </c>
      <c r="Y149" s="38">
        <v>0.050618766</v>
      </c>
      <c r="Z149" s="38">
        <v>0.053759755</v>
      </c>
      <c r="AA149" s="38">
        <v>-0.007922522</v>
      </c>
      <c r="AB149" s="38">
        <v>-0.05436187</v>
      </c>
      <c r="AC149" s="38">
        <v>0.041896572</v>
      </c>
      <c r="AD149" s="38">
        <v>0.043246401</v>
      </c>
      <c r="AE149" s="38">
        <v>0.001223025</v>
      </c>
      <c r="AF149" s="38">
        <v>0.016053799</v>
      </c>
      <c r="AG149" s="38">
        <v>0.059351788</v>
      </c>
      <c r="AH149" s="34"/>
      <c r="AI149" s="38">
        <v>0.075027946</v>
      </c>
      <c r="AJ149" s="38">
        <v>0.065843862</v>
      </c>
      <c r="AK149" s="38">
        <v>0.065785093</v>
      </c>
      <c r="AL149" s="38">
        <v>0.030034546</v>
      </c>
      <c r="AM149" s="38">
        <v>0.092576651</v>
      </c>
      <c r="AN149" s="38">
        <v>0.033266718</v>
      </c>
      <c r="AO149" s="38">
        <v>0.051966511</v>
      </c>
      <c r="AP149" s="38">
        <v>0.044267613</v>
      </c>
      <c r="AQ149" s="38">
        <v>0.060707129</v>
      </c>
      <c r="AR149" s="38">
        <v>0.041856676</v>
      </c>
      <c r="AS149" s="34"/>
      <c r="AT149" s="38">
        <v>0.963726546</v>
      </c>
      <c r="AU149" s="38">
        <v>0.495290497</v>
      </c>
      <c r="AV149" s="38">
        <v>0.492292945</v>
      </c>
      <c r="AW149" s="38">
        <v>-1.33117093</v>
      </c>
      <c r="AX149" s="38">
        <v>1.858801824</v>
      </c>
      <c r="AY149" s="38">
        <v>-1.166313374</v>
      </c>
      <c r="AZ149" s="38">
        <v>-0.212526599</v>
      </c>
      <c r="BA149" s="38">
        <v>-0.605210485</v>
      </c>
      <c r="BB149" s="38">
        <v>0.233290381</v>
      </c>
      <c r="BC149" s="38">
        <v>-0.728180803</v>
      </c>
      <c r="BD149" s="40">
        <v>0.717883556</v>
      </c>
      <c r="BE149" s="23">
        <v>30071.0</v>
      </c>
      <c r="BF149" s="38">
        <v>0.013424552</v>
      </c>
      <c r="BG149" s="38">
        <v>0.006899315</v>
      </c>
      <c r="BH149" s="38">
        <v>0.00685756</v>
      </c>
      <c r="BI149" s="38">
        <v>-0.018542992</v>
      </c>
      <c r="BJ149" s="38">
        <v>0.025892804</v>
      </c>
      <c r="BK149" s="38">
        <v>-0.016246554</v>
      </c>
      <c r="BL149" s="38">
        <v>-0.002960461</v>
      </c>
      <c r="BM149" s="38">
        <v>-0.008430483</v>
      </c>
      <c r="BN149" s="38">
        <v>0.003249697</v>
      </c>
      <c r="BO149" s="38">
        <v>-0.010143439</v>
      </c>
      <c r="BP149" s="40">
        <v>-0.001190515</v>
      </c>
      <c r="BQ149" s="40"/>
    </row>
    <row r="150">
      <c r="A150" s="23">
        <v>30102.0</v>
      </c>
      <c r="B150" s="27">
        <v>-0.003</v>
      </c>
      <c r="C150" s="27">
        <v>-0.0014</v>
      </c>
      <c r="D150" s="27">
        <v>-0.0055</v>
      </c>
      <c r="E150" s="27">
        <v>-0.0141</v>
      </c>
      <c r="F150" s="27">
        <v>-0.0804</v>
      </c>
      <c r="G150" s="27">
        <v>-0.0067</v>
      </c>
      <c r="H150" s="27">
        <v>-0.0069</v>
      </c>
      <c r="I150" s="27">
        <v>-0.0156</v>
      </c>
      <c r="J150" s="27">
        <v>0.0377</v>
      </c>
      <c r="K150" s="27">
        <v>-0.0347</v>
      </c>
      <c r="L150" s="34"/>
      <c r="M150" s="38">
        <v>-0.285613704</v>
      </c>
      <c r="N150" s="38">
        <v>-0.334154596</v>
      </c>
      <c r="O150" s="38">
        <v>0.328967916</v>
      </c>
      <c r="P150" s="38">
        <v>0.03856842</v>
      </c>
      <c r="Q150" s="38">
        <v>-0.339668637</v>
      </c>
      <c r="R150" s="38">
        <v>-0.029345236</v>
      </c>
      <c r="S150" s="38">
        <v>0.114624609</v>
      </c>
      <c r="T150" s="38">
        <v>0.103749518</v>
      </c>
      <c r="U150" s="38">
        <v>0.147113824</v>
      </c>
      <c r="V150" s="38">
        <v>-0.108692981</v>
      </c>
      <c r="W150" s="34"/>
      <c r="X150" s="38">
        <v>0.037207568</v>
      </c>
      <c r="Y150" s="38">
        <v>0.064996855</v>
      </c>
      <c r="Z150" s="38">
        <v>-0.040891535</v>
      </c>
      <c r="AA150" s="38">
        <v>-0.025224708</v>
      </c>
      <c r="AB150" s="38">
        <v>-0.076678696</v>
      </c>
      <c r="AC150" s="38">
        <v>-0.002209043</v>
      </c>
      <c r="AD150" s="38">
        <v>-0.017315269</v>
      </c>
      <c r="AE150" s="38">
        <v>-0.023529208</v>
      </c>
      <c r="AF150" s="38">
        <v>0.02864311</v>
      </c>
      <c r="AG150" s="38">
        <v>-0.020464321</v>
      </c>
      <c r="AH150" s="34"/>
      <c r="AI150" s="38">
        <v>0.075292635</v>
      </c>
      <c r="AJ150" s="38">
        <v>0.066768666</v>
      </c>
      <c r="AK150" s="38">
        <v>0.065041759</v>
      </c>
      <c r="AL150" s="38">
        <v>0.0293539</v>
      </c>
      <c r="AM150" s="38">
        <v>0.09257987</v>
      </c>
      <c r="AN150" s="38">
        <v>0.033274253</v>
      </c>
      <c r="AO150" s="38">
        <v>0.051817229</v>
      </c>
      <c r="AP150" s="38">
        <v>0.044250906</v>
      </c>
      <c r="AQ150" s="38">
        <v>0.058981638</v>
      </c>
      <c r="AR150" s="38">
        <v>0.041823828</v>
      </c>
      <c r="AS150" s="34"/>
      <c r="AT150" s="38">
        <v>0.982476406</v>
      </c>
      <c r="AU150" s="38">
        <v>0.55022046</v>
      </c>
      <c r="AV150" s="38">
        <v>0.462647934</v>
      </c>
      <c r="AW150" s="38">
        <v>-1.347106268</v>
      </c>
      <c r="AX150" s="38">
        <v>1.859123152</v>
      </c>
      <c r="AY150" s="38">
        <v>-1.148302681</v>
      </c>
      <c r="AZ150" s="38">
        <v>-0.207976493</v>
      </c>
      <c r="BA150" s="38">
        <v>-0.591669553</v>
      </c>
      <c r="BB150" s="38">
        <v>0.1553353</v>
      </c>
      <c r="BC150" s="38">
        <v>-0.714748256</v>
      </c>
      <c r="BD150" s="40">
        <v>0.719072798</v>
      </c>
      <c r="BE150" s="23">
        <v>30102.0</v>
      </c>
      <c r="BF150" s="38">
        <v>0.013663101</v>
      </c>
      <c r="BG150" s="38">
        <v>0.007651805</v>
      </c>
      <c r="BH150" s="38">
        <v>0.006433951</v>
      </c>
      <c r="BI150" s="38">
        <v>-0.018733934</v>
      </c>
      <c r="BJ150" s="38">
        <v>0.02585445</v>
      </c>
      <c r="BK150" s="38">
        <v>-0.015969213</v>
      </c>
      <c r="BL150" s="38">
        <v>-0.002892287</v>
      </c>
      <c r="BM150" s="38">
        <v>-0.008228229</v>
      </c>
      <c r="BN150" s="38">
        <v>0.002160217</v>
      </c>
      <c r="BO150" s="38">
        <v>-0.009939859</v>
      </c>
      <c r="BP150" s="40">
        <v>-0.001173199</v>
      </c>
      <c r="BQ150" s="40"/>
    </row>
    <row r="151">
      <c r="A151" s="23">
        <v>30132.0</v>
      </c>
      <c r="B151" s="27">
        <v>-0.0621</v>
      </c>
      <c r="C151" s="27">
        <v>-0.1008</v>
      </c>
      <c r="D151" s="27">
        <v>-0.0848</v>
      </c>
      <c r="E151" s="27">
        <v>-0.0264</v>
      </c>
      <c r="F151" s="27">
        <v>-0.0866</v>
      </c>
      <c r="G151" s="27">
        <v>-0.0177</v>
      </c>
      <c r="H151" s="27">
        <v>-0.0571</v>
      </c>
      <c r="I151" s="27">
        <v>-0.0301</v>
      </c>
      <c r="J151" s="27">
        <v>-0.0373</v>
      </c>
      <c r="K151" s="27">
        <v>-0.0141</v>
      </c>
      <c r="L151" s="34"/>
      <c r="M151" s="38">
        <v>-0.31248091</v>
      </c>
      <c r="N151" s="38">
        <v>-0.400236937</v>
      </c>
      <c r="O151" s="38">
        <v>0.27401912</v>
      </c>
      <c r="P151" s="38">
        <v>-0.051502857</v>
      </c>
      <c r="Q151" s="38">
        <v>-0.26499759</v>
      </c>
      <c r="R151" s="38">
        <v>-0.086585481</v>
      </c>
      <c r="S151" s="38">
        <v>0.026666703</v>
      </c>
      <c r="T151" s="38">
        <v>-0.078798947</v>
      </c>
      <c r="U151" s="38">
        <v>0.082754797</v>
      </c>
      <c r="V151" s="38">
        <v>-0.118307056</v>
      </c>
      <c r="W151" s="34"/>
      <c r="X151" s="38">
        <v>-0.022249324</v>
      </c>
      <c r="Y151" s="38">
        <v>-0.03434264</v>
      </c>
      <c r="Z151" s="38">
        <v>-0.1144015</v>
      </c>
      <c r="AA151" s="38">
        <v>-0.019673315</v>
      </c>
      <c r="AB151" s="38">
        <v>-0.078097641</v>
      </c>
      <c r="AC151" s="38">
        <v>-0.008561867</v>
      </c>
      <c r="AD151" s="38">
        <v>-0.0642047</v>
      </c>
      <c r="AE151" s="38">
        <v>-0.023703124</v>
      </c>
      <c r="AF151" s="38">
        <v>-0.041884233</v>
      </c>
      <c r="AG151" s="38">
        <v>0.002224001</v>
      </c>
      <c r="AH151" s="34"/>
      <c r="AI151" s="38">
        <v>0.074985442</v>
      </c>
      <c r="AJ151" s="38">
        <v>0.066963519</v>
      </c>
      <c r="AK151" s="38">
        <v>0.066713824</v>
      </c>
      <c r="AL151" s="38">
        <v>0.02946838</v>
      </c>
      <c r="AM151" s="38">
        <v>0.092948432</v>
      </c>
      <c r="AN151" s="38">
        <v>0.033274732</v>
      </c>
      <c r="AO151" s="38">
        <v>0.052423064</v>
      </c>
      <c r="AP151" s="38">
        <v>0.044253708</v>
      </c>
      <c r="AQ151" s="38">
        <v>0.058519393</v>
      </c>
      <c r="AR151" s="38">
        <v>0.041440861</v>
      </c>
      <c r="AS151" s="34"/>
      <c r="AT151" s="38">
        <v>0.950946126</v>
      </c>
      <c r="AU151" s="38">
        <v>0.547033576</v>
      </c>
      <c r="AV151" s="38">
        <v>0.534461124</v>
      </c>
      <c r="AW151" s="38">
        <v>-1.340887577</v>
      </c>
      <c r="AX151" s="38">
        <v>1.855402269</v>
      </c>
      <c r="AY151" s="38">
        <v>-1.149233601</v>
      </c>
      <c r="AZ151" s="38">
        <v>-0.185094223</v>
      </c>
      <c r="BA151" s="38">
        <v>-0.596430209</v>
      </c>
      <c r="BB151" s="38">
        <v>0.121862628</v>
      </c>
      <c r="BC151" s="38">
        <v>-0.738060113</v>
      </c>
      <c r="BD151" s="40">
        <v>0.733191237</v>
      </c>
      <c r="BE151" s="23">
        <v>30132.0</v>
      </c>
      <c r="BF151" s="38">
        <v>0.01296996</v>
      </c>
      <c r="BG151" s="38">
        <v>0.007460994</v>
      </c>
      <c r="BH151" s="38">
        <v>0.007289519</v>
      </c>
      <c r="BI151" s="38">
        <v>-0.018288374</v>
      </c>
      <c r="BJ151" s="38">
        <v>0.025305843</v>
      </c>
      <c r="BK151" s="38">
        <v>-0.015674404</v>
      </c>
      <c r="BL151" s="38">
        <v>-0.002524501</v>
      </c>
      <c r="BM151" s="38">
        <v>-0.008134715</v>
      </c>
      <c r="BN151" s="38">
        <v>0.001662085</v>
      </c>
      <c r="BO151" s="38">
        <v>-0.010066407</v>
      </c>
      <c r="BP151" s="40">
        <v>-0.003154164</v>
      </c>
      <c r="BQ151" s="40"/>
    </row>
    <row r="152">
      <c r="A152" s="23">
        <v>30163.0</v>
      </c>
      <c r="B152" s="27">
        <v>-0.0081</v>
      </c>
      <c r="C152" s="27">
        <v>0.0359</v>
      </c>
      <c r="D152" s="27">
        <v>-0.0215</v>
      </c>
      <c r="E152" s="27">
        <v>0.0038</v>
      </c>
      <c r="F152" s="27">
        <v>0.061</v>
      </c>
      <c r="G152" s="27">
        <v>-0.0258</v>
      </c>
      <c r="H152" s="27">
        <v>0.0092</v>
      </c>
      <c r="I152" s="27">
        <v>-0.0133</v>
      </c>
      <c r="J152" s="27">
        <v>0.035</v>
      </c>
      <c r="K152" s="27">
        <v>-0.0194</v>
      </c>
      <c r="L152" s="34"/>
      <c r="M152" s="38">
        <v>-0.240473904</v>
      </c>
      <c r="N152" s="38">
        <v>-0.351640183</v>
      </c>
      <c r="O152" s="38">
        <v>0.132699063</v>
      </c>
      <c r="P152" s="38">
        <v>-0.051804367</v>
      </c>
      <c r="Q152" s="38">
        <v>-0.154802538</v>
      </c>
      <c r="R152" s="38">
        <v>-0.133224442</v>
      </c>
      <c r="S152" s="38">
        <v>0.015140875</v>
      </c>
      <c r="T152" s="38">
        <v>-0.05534731</v>
      </c>
      <c r="U152" s="38">
        <v>0.113029774</v>
      </c>
      <c r="V152" s="38">
        <v>-0.140563286</v>
      </c>
      <c r="W152" s="34"/>
      <c r="X152" s="38">
        <v>0.025665923</v>
      </c>
      <c r="Y152" s="38">
        <v>0.099702816</v>
      </c>
      <c r="Z152" s="38">
        <v>-0.030031433</v>
      </c>
      <c r="AA152" s="38">
        <v>0.010753078</v>
      </c>
      <c r="AB152" s="38">
        <v>0.068287809</v>
      </c>
      <c r="AC152" s="38">
        <v>-0.011767965</v>
      </c>
      <c r="AD152" s="38">
        <v>0.006243286</v>
      </c>
      <c r="AE152" s="38">
        <v>-0.006763421</v>
      </c>
      <c r="AF152" s="38">
        <v>0.026389811</v>
      </c>
      <c r="AG152" s="38">
        <v>-3.32227E-4</v>
      </c>
      <c r="AH152" s="34"/>
      <c r="AI152" s="38">
        <v>0.075096448</v>
      </c>
      <c r="AJ152" s="38">
        <v>0.06715562</v>
      </c>
      <c r="AK152" s="38">
        <v>0.066833775</v>
      </c>
      <c r="AL152" s="38">
        <v>0.028284931</v>
      </c>
      <c r="AM152" s="38">
        <v>0.093975203</v>
      </c>
      <c r="AN152" s="38">
        <v>0.033212117</v>
      </c>
      <c r="AO152" s="38">
        <v>0.052448319</v>
      </c>
      <c r="AP152" s="38">
        <v>0.043744105</v>
      </c>
      <c r="AQ152" s="38">
        <v>0.057906164</v>
      </c>
      <c r="AR152" s="38">
        <v>0.041396198</v>
      </c>
      <c r="AS152" s="34"/>
      <c r="AT152" s="38">
        <v>0.939572945</v>
      </c>
      <c r="AU152" s="38">
        <v>0.548764449</v>
      </c>
      <c r="AV152" s="38">
        <v>0.53292482</v>
      </c>
      <c r="AW152" s="38">
        <v>-1.364259514</v>
      </c>
      <c r="AX152" s="38">
        <v>1.868692323</v>
      </c>
      <c r="AY152" s="38">
        <v>-1.121767666</v>
      </c>
      <c r="AZ152" s="38">
        <v>-0.17505651</v>
      </c>
      <c r="BA152" s="38">
        <v>-0.603435099</v>
      </c>
      <c r="BB152" s="38">
        <v>0.093551769</v>
      </c>
      <c r="BC152" s="38">
        <v>-0.718987516</v>
      </c>
      <c r="BD152" s="40">
        <v>0.738436885</v>
      </c>
      <c r="BE152" s="23">
        <v>30163.0</v>
      </c>
      <c r="BF152" s="38">
        <v>0.012723808</v>
      </c>
      <c r="BG152" s="38">
        <v>0.007431433</v>
      </c>
      <c r="BH152" s="38">
        <v>0.007216931</v>
      </c>
      <c r="BI152" s="38">
        <v>-0.018474964</v>
      </c>
      <c r="BJ152" s="38">
        <v>0.025306053</v>
      </c>
      <c r="BK152" s="38">
        <v>-0.015191111</v>
      </c>
      <c r="BL152" s="38">
        <v>-0.002370636</v>
      </c>
      <c r="BM152" s="38">
        <v>-0.00817179</v>
      </c>
      <c r="BN152" s="38">
        <v>0.001266889</v>
      </c>
      <c r="BO152" s="38">
        <v>-0.009736614</v>
      </c>
      <c r="BP152" s="40">
        <v>0.002222204</v>
      </c>
      <c r="BQ152" s="40"/>
    </row>
    <row r="153">
      <c r="A153" s="23">
        <v>30194.0</v>
      </c>
      <c r="B153" s="27">
        <v>0.0497</v>
      </c>
      <c r="C153" s="27">
        <v>0.1627</v>
      </c>
      <c r="D153" s="27">
        <v>0.0542</v>
      </c>
      <c r="E153" s="27">
        <v>-0.0093</v>
      </c>
      <c r="F153" s="27">
        <v>0.0397</v>
      </c>
      <c r="G153" s="27">
        <v>0.0215</v>
      </c>
      <c r="H153" s="27">
        <v>0.0287</v>
      </c>
      <c r="I153" s="27">
        <v>-0.0483</v>
      </c>
      <c r="J153" s="27">
        <v>0.0307</v>
      </c>
      <c r="K153" s="27">
        <v>0.1215</v>
      </c>
      <c r="L153" s="34"/>
      <c r="M153" s="38">
        <v>-0.200209917</v>
      </c>
      <c r="N153" s="38">
        <v>-0.228477977</v>
      </c>
      <c r="O153" s="38">
        <v>0.133076201</v>
      </c>
      <c r="P153" s="38">
        <v>-0.041087982</v>
      </c>
      <c r="Q153" s="38">
        <v>-0.205421792</v>
      </c>
      <c r="R153" s="38">
        <v>-0.106893173</v>
      </c>
      <c r="S153" s="38">
        <v>0.045335375</v>
      </c>
      <c r="T153" s="38">
        <v>-0.173607562</v>
      </c>
      <c r="U153" s="38">
        <v>0.089501674</v>
      </c>
      <c r="V153" s="38">
        <v>0.023596579</v>
      </c>
      <c r="W153" s="34"/>
      <c r="X153" s="38">
        <v>0.078181404</v>
      </c>
      <c r="Y153" s="38">
        <v>0.203377358</v>
      </c>
      <c r="Z153" s="38">
        <v>0.046122367</v>
      </c>
      <c r="AA153" s="38">
        <v>-0.003085871</v>
      </c>
      <c r="AB153" s="38">
        <v>0.046429114</v>
      </c>
      <c r="AC153" s="38">
        <v>0.034093768</v>
      </c>
      <c r="AD153" s="38">
        <v>0.023530355</v>
      </c>
      <c r="AE153" s="38">
        <v>-0.036075912</v>
      </c>
      <c r="AF153" s="38">
        <v>0.023150544</v>
      </c>
      <c r="AG153" s="38">
        <v>0.123978381</v>
      </c>
      <c r="AH153" s="34"/>
      <c r="AI153" s="38">
        <v>0.073983244</v>
      </c>
      <c r="AJ153" s="38">
        <v>0.074463324</v>
      </c>
      <c r="AK153" s="38">
        <v>0.066892521</v>
      </c>
      <c r="AL153" s="38">
        <v>0.028070999</v>
      </c>
      <c r="AM153" s="38">
        <v>0.093875115</v>
      </c>
      <c r="AN153" s="38">
        <v>0.033651518</v>
      </c>
      <c r="AO153" s="38">
        <v>0.052275796</v>
      </c>
      <c r="AP153" s="38">
        <v>0.043739815</v>
      </c>
      <c r="AQ153" s="38">
        <v>0.05787447</v>
      </c>
      <c r="AR153" s="38">
        <v>0.04610973</v>
      </c>
      <c r="AS153" s="34"/>
      <c r="AT153" s="38">
        <v>0.827362582</v>
      </c>
      <c r="AU153" s="38">
        <v>0.850880042</v>
      </c>
      <c r="AV153" s="38">
        <v>0.480012623</v>
      </c>
      <c r="AW153" s="38">
        <v>-1.421719367</v>
      </c>
      <c r="AX153" s="38">
        <v>1.801796475</v>
      </c>
      <c r="AY153" s="38">
        <v>-1.148349037</v>
      </c>
      <c r="AZ153" s="38">
        <v>-0.236010138</v>
      </c>
      <c r="BA153" s="38">
        <v>-0.654158309</v>
      </c>
      <c r="BB153" s="38">
        <v>0.038249516</v>
      </c>
      <c r="BC153" s="38">
        <v>-0.538064386</v>
      </c>
      <c r="BD153" s="40">
        <v>0.725739164</v>
      </c>
      <c r="BE153" s="23">
        <v>30194.0</v>
      </c>
      <c r="BF153" s="38">
        <v>0.011400275</v>
      </c>
      <c r="BG153" s="38">
        <v>0.011724323</v>
      </c>
      <c r="BH153" s="38">
        <v>0.00661412</v>
      </c>
      <c r="BI153" s="38">
        <v>-0.01958995</v>
      </c>
      <c r="BJ153" s="38">
        <v>0.024827053</v>
      </c>
      <c r="BK153" s="38">
        <v>-0.015823165</v>
      </c>
      <c r="BL153" s="38">
        <v>-0.003251997</v>
      </c>
      <c r="BM153" s="38">
        <v>-0.009013683</v>
      </c>
      <c r="BN153" s="38">
        <v>5.27042E-4</v>
      </c>
      <c r="BO153" s="38">
        <v>-0.007414019</v>
      </c>
      <c r="BP153" s="40">
        <v>0.002264675</v>
      </c>
      <c r="BQ153" s="40"/>
    </row>
    <row r="154">
      <c r="A154" s="23">
        <v>30224.0</v>
      </c>
      <c r="B154" s="27">
        <v>0.039</v>
      </c>
      <c r="C154" s="27">
        <v>-0.0179</v>
      </c>
      <c r="D154" s="27">
        <v>-0.0208</v>
      </c>
      <c r="E154" s="27">
        <v>0.0535</v>
      </c>
      <c r="F154" s="27">
        <v>-0.0377</v>
      </c>
      <c r="G154" s="27">
        <v>-0.0134</v>
      </c>
      <c r="H154" s="27">
        <v>0.0149</v>
      </c>
      <c r="I154" s="27">
        <v>-0.0926</v>
      </c>
      <c r="J154" s="27">
        <v>0.059</v>
      </c>
      <c r="K154" s="27">
        <v>0.0118</v>
      </c>
      <c r="L154" s="34"/>
      <c r="M154" s="38">
        <v>-0.088663668</v>
      </c>
      <c r="N154" s="38">
        <v>-0.114753963</v>
      </c>
      <c r="O154" s="38">
        <v>0.120743592</v>
      </c>
      <c r="P154" s="38">
        <v>0.071111784</v>
      </c>
      <c r="Q154" s="38">
        <v>-0.109129703</v>
      </c>
      <c r="R154" s="38">
        <v>-0.039997997</v>
      </c>
      <c r="S154" s="38">
        <v>0.234822387</v>
      </c>
      <c r="T154" s="38">
        <v>-0.214099245</v>
      </c>
      <c r="U154" s="38">
        <v>0.378981031</v>
      </c>
      <c r="V154" s="38">
        <v>0.088340487</v>
      </c>
      <c r="W154" s="34"/>
      <c r="X154" s="38">
        <v>0.055606702</v>
      </c>
      <c r="Y154" s="38">
        <v>-3.13544E-4</v>
      </c>
      <c r="Z154" s="38">
        <v>-0.027644708</v>
      </c>
      <c r="AA154" s="38">
        <v>0.035614689</v>
      </c>
      <c r="AB154" s="38">
        <v>-0.036095368</v>
      </c>
      <c r="AC154" s="38">
        <v>-0.00948193</v>
      </c>
      <c r="AD154" s="39">
        <v>5.87291E-5</v>
      </c>
      <c r="AE154" s="38">
        <v>-0.072402346</v>
      </c>
      <c r="AF154" s="38">
        <v>0.01255007</v>
      </c>
      <c r="AG154" s="38">
        <v>0.005413284</v>
      </c>
      <c r="AH154" s="34"/>
      <c r="AI154" s="38">
        <v>0.074267752</v>
      </c>
      <c r="AJ154" s="38">
        <v>0.074476585</v>
      </c>
      <c r="AK154" s="38">
        <v>0.065590976</v>
      </c>
      <c r="AL154" s="38">
        <v>0.028642962</v>
      </c>
      <c r="AM154" s="38">
        <v>0.093737523</v>
      </c>
      <c r="AN154" s="38">
        <v>0.033138536</v>
      </c>
      <c r="AO154" s="38">
        <v>0.052251961</v>
      </c>
      <c r="AP154" s="38">
        <v>0.044690258</v>
      </c>
      <c r="AQ154" s="38">
        <v>0.057758305</v>
      </c>
      <c r="AR154" s="38">
        <v>0.046111596</v>
      </c>
      <c r="AS154" s="34"/>
      <c r="AT154" s="38">
        <v>0.849075438</v>
      </c>
      <c r="AU154" s="38">
        <v>0.859383796</v>
      </c>
      <c r="AV154" s="38">
        <v>0.42077526</v>
      </c>
      <c r="AW154" s="38">
        <v>-1.403040637</v>
      </c>
      <c r="AX154" s="38">
        <v>1.810135951</v>
      </c>
      <c r="AY154" s="38">
        <v>-1.18113159</v>
      </c>
      <c r="AZ154" s="38">
        <v>-0.237660888</v>
      </c>
      <c r="BA154" s="38">
        <v>-0.610919212</v>
      </c>
      <c r="BB154" s="38">
        <v>0.034141468</v>
      </c>
      <c r="BC154" s="38">
        <v>-0.540759586</v>
      </c>
      <c r="BD154" s="40">
        <v>0.724185657</v>
      </c>
      <c r="BE154" s="23">
        <v>30224.0</v>
      </c>
      <c r="BF154" s="38">
        <v>0.011724555</v>
      </c>
      <c r="BG154" s="38">
        <v>0.011866899</v>
      </c>
      <c r="BH154" s="38">
        <v>0.005810323</v>
      </c>
      <c r="BI154" s="38">
        <v>-0.019374046</v>
      </c>
      <c r="BJ154" s="38">
        <v>0.024995468</v>
      </c>
      <c r="BK154" s="38">
        <v>-0.01630979</v>
      </c>
      <c r="BL154" s="38">
        <v>-0.003281767</v>
      </c>
      <c r="BM154" s="38">
        <v>-0.008435947</v>
      </c>
      <c r="BN154" s="38">
        <v>4.71446E-4</v>
      </c>
      <c r="BO154" s="38">
        <v>-0.00746714</v>
      </c>
      <c r="BP154" s="40">
        <v>-9.43445E-4</v>
      </c>
      <c r="BQ154" s="40"/>
    </row>
    <row r="155">
      <c r="A155" s="23">
        <v>30255.0</v>
      </c>
      <c r="B155" s="27">
        <v>0.0124</v>
      </c>
      <c r="C155" s="27">
        <v>0.106</v>
      </c>
      <c r="D155" s="27">
        <v>0.0199</v>
      </c>
      <c r="E155" s="27">
        <v>-0.0089</v>
      </c>
      <c r="F155" s="27">
        <v>0.0074</v>
      </c>
      <c r="G155" s="27">
        <v>0.0367</v>
      </c>
      <c r="H155" s="27">
        <v>0.0848</v>
      </c>
      <c r="I155" s="27">
        <v>0.0573</v>
      </c>
      <c r="J155" s="27">
        <v>0.0297</v>
      </c>
      <c r="K155" s="27">
        <v>0.11</v>
      </c>
      <c r="L155" s="34"/>
      <c r="M155" s="38">
        <v>-0.022636484</v>
      </c>
      <c r="N155" s="38">
        <v>0.004165369</v>
      </c>
      <c r="O155" s="38">
        <v>0.162838464</v>
      </c>
      <c r="P155" s="38">
        <v>0.065906427</v>
      </c>
      <c r="Q155" s="38">
        <v>-0.048826342</v>
      </c>
      <c r="R155" s="38">
        <v>-0.006726278</v>
      </c>
      <c r="S155" s="38">
        <v>0.255628731</v>
      </c>
      <c r="T155" s="38">
        <v>-0.123394757</v>
      </c>
      <c r="U155" s="38">
        <v>0.370120035</v>
      </c>
      <c r="V155" s="38">
        <v>0.152552384</v>
      </c>
      <c r="W155" s="34"/>
      <c r="X155" s="38">
        <v>0.022242685</v>
      </c>
      <c r="Y155" s="38">
        <v>0.113723849</v>
      </c>
      <c r="Z155" s="38">
        <v>0.015505609</v>
      </c>
      <c r="AA155" s="38">
        <v>-0.028484309</v>
      </c>
      <c r="AB155" s="38">
        <v>0.008592213</v>
      </c>
      <c r="AC155" s="38">
        <v>0.03961485</v>
      </c>
      <c r="AD155" s="38">
        <v>0.069088775</v>
      </c>
      <c r="AE155" s="38">
        <v>0.074573036</v>
      </c>
      <c r="AF155" s="38">
        <v>-0.016423956</v>
      </c>
      <c r="AG155" s="38">
        <v>0.097343843</v>
      </c>
      <c r="AH155" s="34"/>
      <c r="AI155" s="38">
        <v>0.074139083</v>
      </c>
      <c r="AJ155" s="38">
        <v>0.072527963</v>
      </c>
      <c r="AK155" s="38">
        <v>0.062580562</v>
      </c>
      <c r="AL155" s="38">
        <v>0.028226097</v>
      </c>
      <c r="AM155" s="38">
        <v>0.093413547</v>
      </c>
      <c r="AN155" s="38">
        <v>0.033674917</v>
      </c>
      <c r="AO155" s="38">
        <v>0.053014064</v>
      </c>
      <c r="AP155" s="38">
        <v>0.046920937</v>
      </c>
      <c r="AQ155" s="38">
        <v>0.056433775</v>
      </c>
      <c r="AR155" s="38">
        <v>0.047229301</v>
      </c>
      <c r="AS155" s="34"/>
      <c r="AT155" s="38">
        <v>0.881355733</v>
      </c>
      <c r="AU155" s="38">
        <v>0.799385797</v>
      </c>
      <c r="AV155" s="38">
        <v>0.293285892</v>
      </c>
      <c r="AW155" s="38">
        <v>-1.454587082</v>
      </c>
      <c r="AX155" s="38">
        <v>1.861994319</v>
      </c>
      <c r="AY155" s="38">
        <v>-1.177364174</v>
      </c>
      <c r="AZ155" s="38">
        <v>-0.193434638</v>
      </c>
      <c r="BA155" s="38">
        <v>-0.503438355</v>
      </c>
      <c r="BB155" s="38">
        <v>-0.01944794</v>
      </c>
      <c r="BC155" s="38">
        <v>-0.487749552</v>
      </c>
      <c r="BD155" s="40">
        <v>0.729106545</v>
      </c>
      <c r="BE155" s="23">
        <v>30255.0</v>
      </c>
      <c r="BF155" s="38">
        <v>0.012088161</v>
      </c>
      <c r="BG155" s="38">
        <v>0.010963909</v>
      </c>
      <c r="BH155" s="38">
        <v>0.004022538</v>
      </c>
      <c r="BI155" s="38">
        <v>-0.019950268</v>
      </c>
      <c r="BJ155" s="38">
        <v>0.025538028</v>
      </c>
      <c r="BK155" s="38">
        <v>-0.01614804</v>
      </c>
      <c r="BL155" s="38">
        <v>-0.002653037</v>
      </c>
      <c r="BM155" s="38">
        <v>-0.006904867</v>
      </c>
      <c r="BN155" s="38">
        <v>-2.66737E-4</v>
      </c>
      <c r="BO155" s="38">
        <v>-0.006689688</v>
      </c>
      <c r="BP155" s="40">
        <v>-2.91295E-4</v>
      </c>
      <c r="BQ155" s="40"/>
    </row>
    <row r="156">
      <c r="A156" s="23">
        <v>30285.0</v>
      </c>
      <c r="B156" s="27">
        <v>-0.0348</v>
      </c>
      <c r="C156" s="27">
        <v>0.026</v>
      </c>
      <c r="D156" s="27">
        <v>0.0087</v>
      </c>
      <c r="E156" s="27">
        <v>0.022</v>
      </c>
      <c r="F156" s="27">
        <v>0.0407</v>
      </c>
      <c r="G156" s="27">
        <v>0.0703</v>
      </c>
      <c r="H156" s="27">
        <v>-0.0192</v>
      </c>
      <c r="I156" s="27">
        <v>0.0441</v>
      </c>
      <c r="J156" s="27">
        <v>0.0075</v>
      </c>
      <c r="K156" s="27">
        <v>0.0376</v>
      </c>
      <c r="L156" s="34"/>
      <c r="M156" s="38">
        <v>-0.128570643</v>
      </c>
      <c r="N156" s="38">
        <v>-0.068201316</v>
      </c>
      <c r="O156" s="38">
        <v>0.113712404</v>
      </c>
      <c r="P156" s="38">
        <v>0.050934367</v>
      </c>
      <c r="Q156" s="38">
        <v>-0.087759985</v>
      </c>
      <c r="R156" s="38">
        <v>0.060026972</v>
      </c>
      <c r="S156" s="38">
        <v>0.145643797</v>
      </c>
      <c r="T156" s="38">
        <v>-0.117902068</v>
      </c>
      <c r="U156" s="38">
        <v>0.232880517</v>
      </c>
      <c r="V156" s="38">
        <v>0.147274639</v>
      </c>
      <c r="W156" s="34"/>
      <c r="X156" s="38">
        <v>-0.017085278</v>
      </c>
      <c r="Y156" s="38">
        <v>0.034746971</v>
      </c>
      <c r="Z156" s="38">
        <v>0.002796362</v>
      </c>
      <c r="AA156" s="38">
        <v>0.008486502</v>
      </c>
      <c r="AB156" s="38">
        <v>0.040455021</v>
      </c>
      <c r="AC156" s="38">
        <v>0.065472482</v>
      </c>
      <c r="AD156" s="38">
        <v>-0.033656327</v>
      </c>
      <c r="AE156" s="38">
        <v>0.054219368</v>
      </c>
      <c r="AF156" s="38">
        <v>-0.020075078</v>
      </c>
      <c r="AG156" s="38">
        <v>0.019966623</v>
      </c>
      <c r="AH156" s="34"/>
      <c r="AI156" s="38">
        <v>0.073259209</v>
      </c>
      <c r="AJ156" s="38">
        <v>0.072511995</v>
      </c>
      <c r="AK156" s="38">
        <v>0.062580866</v>
      </c>
      <c r="AL156" s="38">
        <v>0.028133544</v>
      </c>
      <c r="AM156" s="38">
        <v>0.093786348</v>
      </c>
      <c r="AN156" s="38">
        <v>0.035605658</v>
      </c>
      <c r="AO156" s="38">
        <v>0.052954513</v>
      </c>
      <c r="AP156" s="38">
        <v>0.04787709</v>
      </c>
      <c r="AQ156" s="38">
        <v>0.056223292</v>
      </c>
      <c r="AR156" s="38">
        <v>0.047167766</v>
      </c>
      <c r="AS156" s="34"/>
      <c r="AT156" s="38">
        <v>0.838827736</v>
      </c>
      <c r="AU156" s="38">
        <v>0.800254518</v>
      </c>
      <c r="AV156" s="38">
        <v>0.287582091</v>
      </c>
      <c r="AW156" s="38">
        <v>-1.490684144</v>
      </c>
      <c r="AX156" s="38">
        <v>1.898495575</v>
      </c>
      <c r="AY156" s="38">
        <v>-1.104952903</v>
      </c>
      <c r="AZ156" s="38">
        <v>-0.209356948</v>
      </c>
      <c r="BA156" s="38">
        <v>-0.471467596</v>
      </c>
      <c r="BB156" s="38">
        <v>-0.040613485</v>
      </c>
      <c r="BC156" s="38">
        <v>-0.508084844</v>
      </c>
      <c r="BD156" s="40">
        <v>0.734057599</v>
      </c>
      <c r="BE156" s="23">
        <v>30285.0</v>
      </c>
      <c r="BF156" s="38">
        <v>0.011427274</v>
      </c>
      <c r="BG156" s="38">
        <v>0.010901795</v>
      </c>
      <c r="BH156" s="38">
        <v>0.003917705</v>
      </c>
      <c r="BI156" s="38">
        <v>-0.020307455</v>
      </c>
      <c r="BJ156" s="38">
        <v>0.025863033</v>
      </c>
      <c r="BK156" s="38">
        <v>-0.015052673</v>
      </c>
      <c r="BL156" s="38">
        <v>-0.002852051</v>
      </c>
      <c r="BM156" s="38">
        <v>-0.00642276</v>
      </c>
      <c r="BN156" s="38">
        <v>-5.53274E-4</v>
      </c>
      <c r="BO156" s="38">
        <v>-0.006921594</v>
      </c>
      <c r="BP156" s="40">
        <v>-0.001142512</v>
      </c>
      <c r="BQ156" s="40"/>
    </row>
    <row r="157">
      <c r="A157" s="23">
        <v>30316.0</v>
      </c>
      <c r="B157" s="27">
        <v>0.0133</v>
      </c>
      <c r="C157" s="27">
        <v>0.0834</v>
      </c>
      <c r="D157" s="27">
        <v>-0.0121</v>
      </c>
      <c r="E157" s="27">
        <v>0.0713</v>
      </c>
      <c r="F157" s="27">
        <v>-0.0168</v>
      </c>
      <c r="G157" s="27">
        <v>0.0463</v>
      </c>
      <c r="H157" s="27">
        <v>0.06</v>
      </c>
      <c r="I157" s="27">
        <v>-0.0197</v>
      </c>
      <c r="J157" s="27">
        <v>0.0135</v>
      </c>
      <c r="K157" s="27">
        <v>0.0168</v>
      </c>
      <c r="L157" s="34"/>
      <c r="M157" s="38">
        <v>-0.121837273</v>
      </c>
      <c r="N157" s="38">
        <v>0.050455536</v>
      </c>
      <c r="O157" s="38">
        <v>0.106506633</v>
      </c>
      <c r="P157" s="38">
        <v>0.158344231</v>
      </c>
      <c r="Q157" s="38">
        <v>-0.08002718</v>
      </c>
      <c r="R157" s="38">
        <v>0.064251266</v>
      </c>
      <c r="S157" s="38">
        <v>0.223188656</v>
      </c>
      <c r="T157" s="38">
        <v>-0.109065915</v>
      </c>
      <c r="U157" s="38">
        <v>0.264488135</v>
      </c>
      <c r="V157" s="38">
        <v>0.199994033</v>
      </c>
      <c r="W157" s="34"/>
      <c r="X157" s="38">
        <v>0.030457409</v>
      </c>
      <c r="Y157" s="38">
        <v>0.081186049</v>
      </c>
      <c r="Z157" s="38">
        <v>-0.017072362</v>
      </c>
      <c r="AA157" s="38">
        <v>0.03017631</v>
      </c>
      <c r="AB157" s="38">
        <v>-0.021222865</v>
      </c>
      <c r="AC157" s="38">
        <v>0.039134336</v>
      </c>
      <c r="AD157" s="38">
        <v>0.0392009</v>
      </c>
      <c r="AE157" s="38">
        <v>-0.016143339</v>
      </c>
      <c r="AF157" s="38">
        <v>-0.017623404</v>
      </c>
      <c r="AG157" s="38">
        <v>-0.006181539</v>
      </c>
      <c r="AH157" s="34"/>
      <c r="AI157" s="38">
        <v>0.072667021</v>
      </c>
      <c r="AJ157" s="38">
        <v>0.073339838</v>
      </c>
      <c r="AK157" s="38">
        <v>0.062149496</v>
      </c>
      <c r="AL157" s="38">
        <v>0.028545306</v>
      </c>
      <c r="AM157" s="38">
        <v>0.093757273</v>
      </c>
      <c r="AN157" s="38">
        <v>0.036193531</v>
      </c>
      <c r="AO157" s="38">
        <v>0.053327951</v>
      </c>
      <c r="AP157" s="38">
        <v>0.046853375</v>
      </c>
      <c r="AQ157" s="38">
        <v>0.055885644</v>
      </c>
      <c r="AR157" s="38">
        <v>0.047178455</v>
      </c>
      <c r="AS157" s="34"/>
      <c r="AT157" s="38">
        <v>0.812974688</v>
      </c>
      <c r="AU157" s="38">
        <v>0.847865007</v>
      </c>
      <c r="AV157" s="38">
        <v>0.267567089</v>
      </c>
      <c r="AW157" s="38">
        <v>-1.475046421</v>
      </c>
      <c r="AX157" s="38">
        <v>1.906652518</v>
      </c>
      <c r="AY157" s="38">
        <v>-1.078432164</v>
      </c>
      <c r="AZ157" s="38">
        <v>-0.189892059</v>
      </c>
      <c r="BA157" s="38">
        <v>-0.525644311</v>
      </c>
      <c r="BB157" s="38">
        <v>-0.057257694</v>
      </c>
      <c r="BC157" s="38">
        <v>-0.508786654</v>
      </c>
      <c r="BD157" s="40">
        <v>0.741299816</v>
      </c>
      <c r="BE157" s="23">
        <v>30316.0</v>
      </c>
      <c r="BF157" s="38">
        <v>0.010966881</v>
      </c>
      <c r="BG157" s="38">
        <v>0.011437545</v>
      </c>
      <c r="BH157" s="38">
        <v>0.003609431</v>
      </c>
      <c r="BI157" s="38">
        <v>-0.019898109</v>
      </c>
      <c r="BJ157" s="38">
        <v>0.025720396</v>
      </c>
      <c r="BK157" s="38">
        <v>-0.014547854</v>
      </c>
      <c r="BL157" s="38">
        <v>-0.002561609</v>
      </c>
      <c r="BM157" s="38">
        <v>-0.007090846</v>
      </c>
      <c r="BN157" s="38">
        <v>-7.72396E-4</v>
      </c>
      <c r="BO157" s="38">
        <v>-0.00686344</v>
      </c>
      <c r="BP157" s="40">
        <v>-0.001732986</v>
      </c>
      <c r="BQ157" s="40"/>
    </row>
    <row r="158">
      <c r="A158" s="23">
        <v>30347.0</v>
      </c>
      <c r="B158" s="27">
        <v>0.1151</v>
      </c>
      <c r="C158" s="27">
        <v>0.0323</v>
      </c>
      <c r="D158" s="27">
        <v>0.0674</v>
      </c>
      <c r="E158" s="27">
        <v>-0.0069</v>
      </c>
      <c r="F158" s="27">
        <v>0.1504</v>
      </c>
      <c r="G158" s="27">
        <v>-0.02</v>
      </c>
      <c r="H158" s="27">
        <v>0.0395</v>
      </c>
      <c r="I158" s="27">
        <v>-0.0113</v>
      </c>
      <c r="J158" s="27">
        <v>0.043</v>
      </c>
      <c r="K158" s="27">
        <v>0.0389</v>
      </c>
      <c r="L158" s="34"/>
      <c r="M158" s="38">
        <v>0.066242142</v>
      </c>
      <c r="N158" s="38">
        <v>0.182183752</v>
      </c>
      <c r="O158" s="38">
        <v>0.09686108</v>
      </c>
      <c r="P158" s="38">
        <v>0.128603704</v>
      </c>
      <c r="Q158" s="38">
        <v>0.063858086</v>
      </c>
      <c r="R158" s="38">
        <v>0.020128836</v>
      </c>
      <c r="S158" s="38">
        <v>0.255262787</v>
      </c>
      <c r="T158" s="38">
        <v>-0.120053221</v>
      </c>
      <c r="U158" s="38">
        <v>0.24760325</v>
      </c>
      <c r="V158" s="38">
        <v>0.262728051</v>
      </c>
      <c r="W158" s="34"/>
      <c r="X158" s="38">
        <v>0.116806281</v>
      </c>
      <c r="Y158" s="38">
        <v>0.017835575</v>
      </c>
      <c r="Z158" s="38">
        <v>0.062516916</v>
      </c>
      <c r="AA158" s="38">
        <v>-0.04706224</v>
      </c>
      <c r="AB158" s="38">
        <v>0.139575486</v>
      </c>
      <c r="AC158" s="38">
        <v>-0.02578748</v>
      </c>
      <c r="AD158" s="38">
        <v>0.012749815</v>
      </c>
      <c r="AE158" s="38">
        <v>-0.003113695</v>
      </c>
      <c r="AF158" s="38">
        <v>0.014345103</v>
      </c>
      <c r="AG158" s="38">
        <v>0.009653254</v>
      </c>
      <c r="AH158" s="34"/>
      <c r="AI158" s="38">
        <v>0.071882989</v>
      </c>
      <c r="AJ158" s="38">
        <v>0.072614042</v>
      </c>
      <c r="AK158" s="38">
        <v>0.062370151</v>
      </c>
      <c r="AL158" s="38">
        <v>0.029601457</v>
      </c>
      <c r="AM158" s="38">
        <v>0.09604314</v>
      </c>
      <c r="AN158" s="38">
        <v>0.036206087</v>
      </c>
      <c r="AO158" s="38">
        <v>0.0532299</v>
      </c>
      <c r="AP158" s="38">
        <v>0.046753358</v>
      </c>
      <c r="AQ158" s="38">
        <v>0.054533505</v>
      </c>
      <c r="AR158" s="38">
        <v>0.046710644</v>
      </c>
      <c r="AS158" s="34"/>
      <c r="AT158" s="38">
        <v>0.762343881</v>
      </c>
      <c r="AU158" s="38">
        <v>0.799776493</v>
      </c>
      <c r="AV158" s="38">
        <v>0.275251638</v>
      </c>
      <c r="AW158" s="38">
        <v>-1.40262572</v>
      </c>
      <c r="AX158" s="38">
        <v>1.999432275</v>
      </c>
      <c r="AY158" s="38">
        <v>-1.064444437</v>
      </c>
      <c r="AZ158" s="38">
        <v>-0.192762728</v>
      </c>
      <c r="BA158" s="38">
        <v>-0.524385436</v>
      </c>
      <c r="BB158" s="38">
        <v>-0.126013383</v>
      </c>
      <c r="BC158" s="38">
        <v>-0.526572584</v>
      </c>
      <c r="BD158" s="40">
        <v>0.754864197</v>
      </c>
      <c r="BE158" s="23">
        <v>30347.0</v>
      </c>
      <c r="BF158" s="38">
        <v>0.010099086</v>
      </c>
      <c r="BG158" s="38">
        <v>0.010594972</v>
      </c>
      <c r="BH158" s="38">
        <v>0.003646373</v>
      </c>
      <c r="BI158" s="38">
        <v>-0.018581166</v>
      </c>
      <c r="BJ158" s="38">
        <v>0.026487311</v>
      </c>
      <c r="BK158" s="38">
        <v>-0.014101138</v>
      </c>
      <c r="BL158" s="38">
        <v>-0.002553608</v>
      </c>
      <c r="BM158" s="38">
        <v>-0.006946752</v>
      </c>
      <c r="BN158" s="38">
        <v>-0.001669352</v>
      </c>
      <c r="BO158" s="38">
        <v>-0.006975726</v>
      </c>
      <c r="BP158" s="40">
        <v>0.005851688</v>
      </c>
      <c r="BQ158" s="40"/>
    </row>
    <row r="159">
      <c r="A159" s="23">
        <v>30375.0</v>
      </c>
      <c r="B159" s="27">
        <v>-0.0628</v>
      </c>
      <c r="C159" s="27">
        <v>0.0304</v>
      </c>
      <c r="D159" s="27">
        <v>0.0316</v>
      </c>
      <c r="E159" s="27">
        <v>0.0743</v>
      </c>
      <c r="F159" s="27">
        <v>0.0854</v>
      </c>
      <c r="G159" s="27">
        <v>0.006</v>
      </c>
      <c r="H159" s="27">
        <v>0.0308</v>
      </c>
      <c r="I159" s="27">
        <v>0.007</v>
      </c>
      <c r="J159" s="27">
        <v>0.0093</v>
      </c>
      <c r="K159" s="27">
        <v>0.0201</v>
      </c>
      <c r="L159" s="34"/>
      <c r="M159" s="38">
        <v>0.099804878</v>
      </c>
      <c r="N159" s="38">
        <v>0.285138121</v>
      </c>
      <c r="O159" s="38">
        <v>0.046179051</v>
      </c>
      <c r="P159" s="38">
        <v>0.190208158</v>
      </c>
      <c r="Q159" s="38">
        <v>0.083004839</v>
      </c>
      <c r="R159" s="38">
        <v>0.07582752</v>
      </c>
      <c r="S159" s="38">
        <v>0.370435743</v>
      </c>
      <c r="T159" s="38">
        <v>-0.129309028</v>
      </c>
      <c r="U159" s="38">
        <v>0.313787897</v>
      </c>
      <c r="V159" s="38">
        <v>0.360363143</v>
      </c>
      <c r="W159" s="34"/>
      <c r="X159" s="38">
        <v>-0.062673885</v>
      </c>
      <c r="Y159" s="38">
        <v>0.012592946</v>
      </c>
      <c r="Z159" s="38">
        <v>0.029264766</v>
      </c>
      <c r="AA159" s="38">
        <v>0.019678168</v>
      </c>
      <c r="AB159" s="38">
        <v>0.071357664</v>
      </c>
      <c r="AC159" s="38">
        <v>-0.001496263</v>
      </c>
      <c r="AD159" s="38">
        <v>-0.007952607</v>
      </c>
      <c r="AE159" s="38">
        <v>0.015004961</v>
      </c>
      <c r="AF159" s="38">
        <v>-0.025779534</v>
      </c>
      <c r="AG159" s="38">
        <v>-0.018075263</v>
      </c>
      <c r="AH159" s="34"/>
      <c r="AI159" s="38">
        <v>0.071737762</v>
      </c>
      <c r="AJ159" s="38">
        <v>0.07252675</v>
      </c>
      <c r="AK159" s="38">
        <v>0.062168774</v>
      </c>
      <c r="AL159" s="38">
        <v>0.029312378</v>
      </c>
      <c r="AM159" s="38">
        <v>0.09703142</v>
      </c>
      <c r="AN159" s="38">
        <v>0.036199925</v>
      </c>
      <c r="AO159" s="38">
        <v>0.053244314</v>
      </c>
      <c r="AP159" s="38">
        <v>0.046117545</v>
      </c>
      <c r="AQ159" s="38">
        <v>0.054320483</v>
      </c>
      <c r="AR159" s="38">
        <v>0.04633688</v>
      </c>
      <c r="AS159" s="34"/>
      <c r="AT159" s="38">
        <v>0.748160018</v>
      </c>
      <c r="AU159" s="38">
        <v>0.787941927</v>
      </c>
      <c r="AV159" s="38">
        <v>0.265678079</v>
      </c>
      <c r="AW159" s="38">
        <v>-1.3909881</v>
      </c>
      <c r="AX159" s="38">
        <v>2.023502227</v>
      </c>
      <c r="AY159" s="38">
        <v>-1.04370816</v>
      </c>
      <c r="AZ159" s="38">
        <v>-0.184305896</v>
      </c>
      <c r="BA159" s="38">
        <v>-0.543647674</v>
      </c>
      <c r="BB159" s="38">
        <v>-0.13004392</v>
      </c>
      <c r="BC159" s="38">
        <v>-0.532588501</v>
      </c>
      <c r="BD159" s="40">
        <v>0.756984779</v>
      </c>
      <c r="BE159" s="23">
        <v>30375.0</v>
      </c>
      <c r="BF159" s="38">
        <v>0.009883422</v>
      </c>
      <c r="BG159" s="38">
        <v>0.010408953</v>
      </c>
      <c r="BH159" s="38">
        <v>0.003509689</v>
      </c>
      <c r="BI159" s="38">
        <v>-0.018375377</v>
      </c>
      <c r="BJ159" s="38">
        <v>0.026731082</v>
      </c>
      <c r="BK159" s="38">
        <v>-0.013787703</v>
      </c>
      <c r="BL159" s="38">
        <v>-0.002434737</v>
      </c>
      <c r="BM159" s="38">
        <v>-0.007181752</v>
      </c>
      <c r="BN159" s="38">
        <v>-0.00171792</v>
      </c>
      <c r="BO159" s="38">
        <v>-0.007035657</v>
      </c>
      <c r="BP159" s="40">
        <v>3.16408E-4</v>
      </c>
      <c r="BQ159" s="40"/>
    </row>
    <row r="160">
      <c r="A160" s="23">
        <v>30406.0</v>
      </c>
      <c r="B160" s="27">
        <v>0.0353</v>
      </c>
      <c r="C160" s="27">
        <v>0.029</v>
      </c>
      <c r="D160" s="27">
        <v>0.0898</v>
      </c>
      <c r="E160" s="27">
        <v>0.1252</v>
      </c>
      <c r="F160" s="27">
        <v>0.0777</v>
      </c>
      <c r="G160" s="27">
        <v>0.0461</v>
      </c>
      <c r="H160" s="27">
        <v>0.1749</v>
      </c>
      <c r="I160" s="27">
        <v>0.1119</v>
      </c>
      <c r="J160" s="27">
        <v>0.0363</v>
      </c>
      <c r="K160" s="27">
        <v>0.0336</v>
      </c>
      <c r="L160" s="34"/>
      <c r="M160" s="38">
        <v>0.207569679</v>
      </c>
      <c r="N160" s="38">
        <v>0.403524117</v>
      </c>
      <c r="O160" s="38">
        <v>0.190949449</v>
      </c>
      <c r="P160" s="38">
        <v>0.308670207</v>
      </c>
      <c r="Q160" s="38">
        <v>0.171006724</v>
      </c>
      <c r="R160" s="38">
        <v>0.187512336</v>
      </c>
      <c r="S160" s="38">
        <v>0.47318912</v>
      </c>
      <c r="T160" s="38">
        <v>-0.012866623</v>
      </c>
      <c r="U160" s="38">
        <v>0.311358435</v>
      </c>
      <c r="V160" s="38">
        <v>0.415910823</v>
      </c>
      <c r="W160" s="34"/>
      <c r="X160" s="38">
        <v>0.031146465</v>
      </c>
      <c r="Y160" s="38">
        <v>0.011074723</v>
      </c>
      <c r="Z160" s="38">
        <v>0.080779428</v>
      </c>
      <c r="AA160" s="38">
        <v>0.023163132</v>
      </c>
      <c r="AB160" s="38">
        <v>0.058263256</v>
      </c>
      <c r="AC160" s="38">
        <v>0.031911156</v>
      </c>
      <c r="AD160" s="38">
        <v>0.127350015</v>
      </c>
      <c r="AE160" s="38">
        <v>0.112984647</v>
      </c>
      <c r="AF160" s="38">
        <v>0.004211161</v>
      </c>
      <c r="AG160" s="38">
        <v>-0.009579254</v>
      </c>
      <c r="AH160" s="34"/>
      <c r="AI160" s="38">
        <v>0.061032657</v>
      </c>
      <c r="AJ160" s="38">
        <v>0.059529769</v>
      </c>
      <c r="AK160" s="38">
        <v>0.059506159</v>
      </c>
      <c r="AL160" s="38">
        <v>0.027351601</v>
      </c>
      <c r="AM160" s="38">
        <v>0.09779359</v>
      </c>
      <c r="AN160" s="38">
        <v>0.036078121</v>
      </c>
      <c r="AO160" s="38">
        <v>0.055579443</v>
      </c>
      <c r="AP160" s="38">
        <v>0.050420345</v>
      </c>
      <c r="AQ160" s="38">
        <v>0.052004936</v>
      </c>
      <c r="AR160" s="38">
        <v>0.043584678</v>
      </c>
      <c r="AS160" s="34"/>
      <c r="AT160" s="38">
        <v>0.358439348</v>
      </c>
      <c r="AU160" s="38">
        <v>0.278568075</v>
      </c>
      <c r="AV160" s="38">
        <v>0.277313296</v>
      </c>
      <c r="AW160" s="38">
        <v>-1.431547714</v>
      </c>
      <c r="AX160" s="38">
        <v>2.312107178</v>
      </c>
      <c r="AY160" s="38">
        <v>-0.967774901</v>
      </c>
      <c r="AZ160" s="38">
        <v>0.068627117</v>
      </c>
      <c r="BA160" s="38">
        <v>-0.205554282</v>
      </c>
      <c r="BB160" s="38">
        <v>-0.121340857</v>
      </c>
      <c r="BC160" s="38">
        <v>-0.568837261</v>
      </c>
      <c r="BD160" s="40">
        <v>0.800879291</v>
      </c>
      <c r="BE160" s="23">
        <v>30406.0</v>
      </c>
      <c r="BF160" s="38">
        <v>0.004475573</v>
      </c>
      <c r="BG160" s="38">
        <v>0.003478278</v>
      </c>
      <c r="BH160" s="38">
        <v>0.00346261</v>
      </c>
      <c r="BI160" s="38">
        <v>-0.0178747</v>
      </c>
      <c r="BJ160" s="38">
        <v>0.028869609</v>
      </c>
      <c r="BK160" s="38">
        <v>-0.012083905</v>
      </c>
      <c r="BL160" s="38">
        <v>8.56897E-4</v>
      </c>
      <c r="BM160" s="38">
        <v>-0.002566608</v>
      </c>
      <c r="BN160" s="38">
        <v>-0.001515095</v>
      </c>
      <c r="BO160" s="38">
        <v>-0.007102659</v>
      </c>
      <c r="BP160" s="40">
        <v>-0.001419914</v>
      </c>
      <c r="BQ160" s="40"/>
    </row>
    <row r="161">
      <c r="A161" s="23">
        <v>30436.0</v>
      </c>
      <c r="B161" s="27">
        <v>0.1564</v>
      </c>
      <c r="C161" s="27">
        <v>0.0968</v>
      </c>
      <c r="D161" s="27">
        <v>0.0538</v>
      </c>
      <c r="E161" s="27">
        <v>0.0636</v>
      </c>
      <c r="F161" s="27">
        <v>-0.0671</v>
      </c>
      <c r="G161" s="27">
        <v>0.0168</v>
      </c>
      <c r="H161" s="27">
        <v>0.0449</v>
      </c>
      <c r="I161" s="27">
        <v>-5.0E-4</v>
      </c>
      <c r="J161" s="27">
        <v>0.0846</v>
      </c>
      <c r="K161" s="27">
        <v>0.0775</v>
      </c>
      <c r="L161" s="34"/>
      <c r="M161" s="38">
        <v>0.253507849</v>
      </c>
      <c r="N161" s="38">
        <v>0.567807221</v>
      </c>
      <c r="O161" s="38">
        <v>0.181607115</v>
      </c>
      <c r="P161" s="38">
        <v>0.393234406</v>
      </c>
      <c r="Q161" s="38">
        <v>0.153671438</v>
      </c>
      <c r="R161" s="38">
        <v>0.16618404</v>
      </c>
      <c r="S161" s="38">
        <v>0.463879674</v>
      </c>
      <c r="T161" s="38">
        <v>-0.025846944</v>
      </c>
      <c r="U161" s="38">
        <v>0.40386903</v>
      </c>
      <c r="V161" s="38">
        <v>0.463757675</v>
      </c>
      <c r="W161" s="34"/>
      <c r="X161" s="38">
        <v>0.141203185</v>
      </c>
      <c r="Y161" s="38">
        <v>0.052098224</v>
      </c>
      <c r="Z161" s="38">
        <v>0.03522212</v>
      </c>
      <c r="AA161" s="38">
        <v>-0.071187339</v>
      </c>
      <c r="AB161" s="38">
        <v>-0.088859183</v>
      </c>
      <c r="AC161" s="38">
        <v>0.001783462</v>
      </c>
      <c r="AD161" s="38">
        <v>-0.025428961</v>
      </c>
      <c r="AE161" s="38">
        <v>-0.003510556</v>
      </c>
      <c r="AF161" s="38">
        <v>0.048118054</v>
      </c>
      <c r="AG161" s="38">
        <v>0.032423374</v>
      </c>
      <c r="AH161" s="34"/>
      <c r="AI161" s="38">
        <v>0.064797827</v>
      </c>
      <c r="AJ161" s="38">
        <v>0.059533386</v>
      </c>
      <c r="AK161" s="38">
        <v>0.05962329</v>
      </c>
      <c r="AL161" s="38">
        <v>0.028897003</v>
      </c>
      <c r="AM161" s="38">
        <v>0.098471538</v>
      </c>
      <c r="AN161" s="38">
        <v>0.035638593</v>
      </c>
      <c r="AO161" s="38">
        <v>0.055090311</v>
      </c>
      <c r="AP161" s="38">
        <v>0.050354719</v>
      </c>
      <c r="AQ161" s="38">
        <v>0.052131062</v>
      </c>
      <c r="AR161" s="38">
        <v>0.04350575</v>
      </c>
      <c r="AS161" s="34"/>
      <c r="AT161" s="38">
        <v>0.526257603</v>
      </c>
      <c r="AU161" s="38">
        <v>0.249031633</v>
      </c>
      <c r="AV161" s="38">
        <v>0.253765964</v>
      </c>
      <c r="AW161" s="38">
        <v>-1.364283389</v>
      </c>
      <c r="AX161" s="38">
        <v>2.299518619</v>
      </c>
      <c r="AY161" s="38">
        <v>-1.009270582</v>
      </c>
      <c r="AZ161" s="38">
        <v>0.015058824</v>
      </c>
      <c r="BA161" s="38">
        <v>-0.23431791</v>
      </c>
      <c r="BB161" s="38">
        <v>-0.140775487</v>
      </c>
      <c r="BC161" s="38">
        <v>-0.594985274</v>
      </c>
      <c r="BD161" s="40">
        <v>0.811494558</v>
      </c>
      <c r="BE161" s="23">
        <v>30436.0</v>
      </c>
      <c r="BF161" s="38">
        <v>0.006485042</v>
      </c>
      <c r="BG161" s="38">
        <v>0.003068802</v>
      </c>
      <c r="BH161" s="38">
        <v>0.003127143</v>
      </c>
      <c r="BI161" s="38">
        <v>-0.016811984</v>
      </c>
      <c r="BJ161" s="38">
        <v>0.028336834</v>
      </c>
      <c r="BK161" s="38">
        <v>-0.012437182</v>
      </c>
      <c r="BL161" s="38">
        <v>1.85569E-4</v>
      </c>
      <c r="BM161" s="38">
        <v>-0.002887486</v>
      </c>
      <c r="BN161" s="38">
        <v>-0.001734768</v>
      </c>
      <c r="BO161" s="38">
        <v>-0.007331969</v>
      </c>
      <c r="BP161" s="40">
        <v>-0.00269405</v>
      </c>
      <c r="BQ161" s="40"/>
    </row>
    <row r="162">
      <c r="A162" s="23">
        <v>30467.0</v>
      </c>
      <c r="B162" s="27">
        <v>0.0498</v>
      </c>
      <c r="C162" s="27">
        <v>0.0301</v>
      </c>
      <c r="D162" s="27">
        <v>0.0407</v>
      </c>
      <c r="E162" s="27">
        <v>-0.0543</v>
      </c>
      <c r="F162" s="27">
        <v>-0.0348</v>
      </c>
      <c r="G162" s="27">
        <v>0.0077</v>
      </c>
      <c r="H162" s="27">
        <v>-0.0051</v>
      </c>
      <c r="I162" s="27">
        <v>0.0891</v>
      </c>
      <c r="J162" s="27">
        <v>-1.0E-4</v>
      </c>
      <c r="K162" s="27">
        <v>-0.0164</v>
      </c>
      <c r="L162" s="34"/>
      <c r="M162" s="38">
        <v>0.319880469</v>
      </c>
      <c r="N162" s="38">
        <v>0.617248968</v>
      </c>
      <c r="O162" s="38">
        <v>0.236498709</v>
      </c>
      <c r="P162" s="38">
        <v>0.336436451</v>
      </c>
      <c r="Q162" s="38">
        <v>0.210962098</v>
      </c>
      <c r="R162" s="38">
        <v>0.183099347</v>
      </c>
      <c r="S162" s="38">
        <v>0.466534878</v>
      </c>
      <c r="T162" s="38">
        <v>0.077795151</v>
      </c>
      <c r="U162" s="38">
        <v>0.352781268</v>
      </c>
      <c r="V162" s="38">
        <v>0.49149326</v>
      </c>
      <c r="W162" s="34"/>
      <c r="X162" s="38">
        <v>0.02482755</v>
      </c>
      <c r="Y162" s="38">
        <v>-0.025390432</v>
      </c>
      <c r="Z162" s="38">
        <v>0.017103383</v>
      </c>
      <c r="AA162" s="38">
        <v>-0.15032537</v>
      </c>
      <c r="AB162" s="38">
        <v>-0.0555026</v>
      </c>
      <c r="AC162" s="38">
        <v>-0.007681655</v>
      </c>
      <c r="AD162" s="38">
        <v>-0.072700658</v>
      </c>
      <c r="AE162" s="38">
        <v>0.078789587</v>
      </c>
      <c r="AF162" s="38">
        <v>-0.039773552</v>
      </c>
      <c r="AG162" s="38">
        <v>-0.06891952</v>
      </c>
      <c r="AH162" s="34"/>
      <c r="AI162" s="38">
        <v>0.064452111</v>
      </c>
      <c r="AJ162" s="38">
        <v>0.060064866</v>
      </c>
      <c r="AK162" s="38">
        <v>0.059596018</v>
      </c>
      <c r="AL162" s="38">
        <v>0.037641798</v>
      </c>
      <c r="AM162" s="38">
        <v>0.098612311</v>
      </c>
      <c r="AN162" s="38">
        <v>0.035568186</v>
      </c>
      <c r="AO162" s="38">
        <v>0.056379517</v>
      </c>
      <c r="AP162" s="38">
        <v>0.05164071</v>
      </c>
      <c r="AQ162" s="38">
        <v>0.052540667</v>
      </c>
      <c r="AR162" s="38">
        <v>0.044882274</v>
      </c>
      <c r="AS162" s="34"/>
      <c r="AT162" s="38">
        <v>0.469224977</v>
      </c>
      <c r="AU162" s="38">
        <v>0.221625823</v>
      </c>
      <c r="AV162" s="38">
        <v>0.195165871</v>
      </c>
      <c r="AW162" s="38">
        <v>-1.043845438</v>
      </c>
      <c r="AX162" s="38">
        <v>2.397094666</v>
      </c>
      <c r="AY162" s="38">
        <v>-1.160872092</v>
      </c>
      <c r="AZ162" s="38">
        <v>0.013638994</v>
      </c>
      <c r="BA162" s="38">
        <v>-0.253800973</v>
      </c>
      <c r="BB162" s="38">
        <v>-0.203010854</v>
      </c>
      <c r="BC162" s="38">
        <v>-0.635220973</v>
      </c>
      <c r="BD162" s="40">
        <v>0.823541563</v>
      </c>
      <c r="BE162" s="23">
        <v>30467.0</v>
      </c>
      <c r="BF162" s="38">
        <v>0.005697648</v>
      </c>
      <c r="BG162" s="38">
        <v>0.002691131</v>
      </c>
      <c r="BH162" s="38">
        <v>0.002369836</v>
      </c>
      <c r="BI162" s="38">
        <v>-0.012675079</v>
      </c>
      <c r="BJ162" s="38">
        <v>0.029107149</v>
      </c>
      <c r="BK162" s="38">
        <v>-0.014096096</v>
      </c>
      <c r="BL162" s="38">
        <v>1.65614E-4</v>
      </c>
      <c r="BM162" s="38">
        <v>-0.003081823</v>
      </c>
      <c r="BN162" s="38">
        <v>-0.002465095</v>
      </c>
      <c r="BO162" s="38">
        <v>-0.007713284</v>
      </c>
      <c r="BP162" s="40">
        <v>2.36274E-4</v>
      </c>
      <c r="BQ162" s="40"/>
    </row>
    <row r="163">
      <c r="A163" s="23">
        <v>30497.0</v>
      </c>
      <c r="B163" s="27">
        <v>-0.0211</v>
      </c>
      <c r="C163" s="27">
        <v>0.0177</v>
      </c>
      <c r="D163" s="27">
        <v>-0.0091</v>
      </c>
      <c r="E163" s="27">
        <v>0.0547</v>
      </c>
      <c r="F163" s="27">
        <v>0.0127</v>
      </c>
      <c r="G163" s="27">
        <v>0.0245</v>
      </c>
      <c r="H163" s="27">
        <v>0.1047</v>
      </c>
      <c r="I163" s="27">
        <v>-0.0122</v>
      </c>
      <c r="J163" s="27">
        <v>0.0542</v>
      </c>
      <c r="K163" s="27">
        <v>0.0378</v>
      </c>
      <c r="L163" s="34"/>
      <c r="M163" s="38">
        <v>0.377516269</v>
      </c>
      <c r="N163" s="38">
        <v>0.830314777</v>
      </c>
      <c r="O163" s="38">
        <v>0.338854794</v>
      </c>
      <c r="P163" s="38">
        <v>0.447844661</v>
      </c>
      <c r="Q163" s="38">
        <v>0.342671478</v>
      </c>
      <c r="R163" s="38">
        <v>0.23383741</v>
      </c>
      <c r="S163" s="38">
        <v>0.718091682</v>
      </c>
      <c r="T163" s="38">
        <v>0.097729398</v>
      </c>
      <c r="U163" s="38">
        <v>0.481378812</v>
      </c>
      <c r="V163" s="38">
        <v>0.570035385</v>
      </c>
      <c r="W163" s="34"/>
      <c r="X163" s="38">
        <v>-0.046861913</v>
      </c>
      <c r="Y163" s="38">
        <v>-0.048545653</v>
      </c>
      <c r="Z163" s="38">
        <v>-0.039342141</v>
      </c>
      <c r="AA163" s="38">
        <v>-0.027854691</v>
      </c>
      <c r="AB163" s="38">
        <v>-0.011426973</v>
      </c>
      <c r="AC163" s="38">
        <v>0.005798508</v>
      </c>
      <c r="AD163" s="38">
        <v>0.018064566</v>
      </c>
      <c r="AE163" s="38">
        <v>-0.02458959</v>
      </c>
      <c r="AF163" s="38">
        <v>0.005667406</v>
      </c>
      <c r="AG163" s="38">
        <v>-0.010022824</v>
      </c>
      <c r="AH163" s="34"/>
      <c r="AI163" s="38">
        <v>0.064948309</v>
      </c>
      <c r="AJ163" s="38">
        <v>0.06116934</v>
      </c>
      <c r="AK163" s="38">
        <v>0.059887288</v>
      </c>
      <c r="AL163" s="38">
        <v>0.037523786</v>
      </c>
      <c r="AM163" s="38">
        <v>0.098497177</v>
      </c>
      <c r="AN163" s="38">
        <v>0.035485182</v>
      </c>
      <c r="AO163" s="38">
        <v>0.056215827</v>
      </c>
      <c r="AP163" s="38">
        <v>0.049976747</v>
      </c>
      <c r="AQ163" s="38">
        <v>0.049562407</v>
      </c>
      <c r="AR163" s="38">
        <v>0.044863377</v>
      </c>
      <c r="AS163" s="34"/>
      <c r="AT163" s="38">
        <v>0.509658247</v>
      </c>
      <c r="AU163" s="38">
        <v>0.298831122</v>
      </c>
      <c r="AV163" s="38">
        <v>0.227305961</v>
      </c>
      <c r="AW163" s="38">
        <v>-1.020344545</v>
      </c>
      <c r="AX163" s="38">
        <v>2.381335659</v>
      </c>
      <c r="AY163" s="38">
        <v>-1.134077418</v>
      </c>
      <c r="AZ163" s="38">
        <v>0.02247665</v>
      </c>
      <c r="BA163" s="38">
        <v>-0.325598999</v>
      </c>
      <c r="BB163" s="38">
        <v>-0.348714879</v>
      </c>
      <c r="BC163" s="38">
        <v>-0.610871797</v>
      </c>
      <c r="BD163" s="40">
        <v>0.820009652</v>
      </c>
      <c r="BE163" s="23">
        <v>30497.0</v>
      </c>
      <c r="BF163" s="38">
        <v>0.006215271</v>
      </c>
      <c r="BG163" s="38">
        <v>0.003644239</v>
      </c>
      <c r="BH163" s="38">
        <v>0.002771991</v>
      </c>
      <c r="BI163" s="38">
        <v>-0.01244308</v>
      </c>
      <c r="BJ163" s="38">
        <v>0.029040337</v>
      </c>
      <c r="BK163" s="38">
        <v>-0.01383005</v>
      </c>
      <c r="BL163" s="38">
        <v>2.74102E-4</v>
      </c>
      <c r="BM163" s="38">
        <v>-0.003970673</v>
      </c>
      <c r="BN163" s="38">
        <v>-0.00425257</v>
      </c>
      <c r="BO163" s="38">
        <v>-0.007449568</v>
      </c>
      <c r="BP163" s="40">
        <v>-0.001132512</v>
      </c>
      <c r="BQ163" s="40"/>
    </row>
    <row r="164">
      <c r="A164" s="23">
        <v>30528.0</v>
      </c>
      <c r="B164" s="27">
        <v>0.118</v>
      </c>
      <c r="C164" s="27">
        <v>0.0093</v>
      </c>
      <c r="D164" s="27">
        <v>0.034</v>
      </c>
      <c r="E164" s="27">
        <v>0.026</v>
      </c>
      <c r="F164" s="27">
        <v>0.0416</v>
      </c>
      <c r="G164" s="27">
        <v>0.0267</v>
      </c>
      <c r="H164" s="27">
        <v>0.0272</v>
      </c>
      <c r="I164" s="27">
        <v>0.0043</v>
      </c>
      <c r="J164" s="27">
        <v>-0.0294</v>
      </c>
      <c r="K164" s="27">
        <v>-0.0333</v>
      </c>
      <c r="L164" s="34"/>
      <c r="M164" s="38">
        <v>0.552654606</v>
      </c>
      <c r="N164" s="38">
        <v>0.783424998</v>
      </c>
      <c r="O164" s="38">
        <v>0.414790746</v>
      </c>
      <c r="P164" s="38">
        <v>0.479788804</v>
      </c>
      <c r="Q164" s="38">
        <v>0.3181962</v>
      </c>
      <c r="R164" s="38">
        <v>0.300401425</v>
      </c>
      <c r="S164" s="38">
        <v>0.748666691</v>
      </c>
      <c r="T164" s="38">
        <v>0.11724241</v>
      </c>
      <c r="U164" s="38">
        <v>0.38924618</v>
      </c>
      <c r="V164" s="38">
        <v>0.547788252</v>
      </c>
      <c r="W164" s="34"/>
      <c r="X164" s="38">
        <v>0.085054079</v>
      </c>
      <c r="Y164" s="38">
        <v>-0.041795686</v>
      </c>
      <c r="Z164" s="38">
        <v>0.00202266</v>
      </c>
      <c r="AA164" s="38">
        <v>-0.053487112</v>
      </c>
      <c r="AB164" s="38">
        <v>0.019196271</v>
      </c>
      <c r="AC164" s="38">
        <v>0.003939336</v>
      </c>
      <c r="AD164" s="38">
        <v>-0.069404029</v>
      </c>
      <c r="AE164" s="38">
        <v>-0.006117694</v>
      </c>
      <c r="AF164" s="38">
        <v>-0.06964596</v>
      </c>
      <c r="AG164" s="38">
        <v>-0.077489584</v>
      </c>
      <c r="AH164" s="34"/>
      <c r="AI164" s="38">
        <v>0.064487896</v>
      </c>
      <c r="AJ164" s="38">
        <v>0.061955943</v>
      </c>
      <c r="AK164" s="38">
        <v>0.059140336</v>
      </c>
      <c r="AL164" s="38">
        <v>0.037971795</v>
      </c>
      <c r="AM164" s="38">
        <v>0.097280234</v>
      </c>
      <c r="AN164" s="38">
        <v>0.035356114</v>
      </c>
      <c r="AO164" s="38">
        <v>0.057165373</v>
      </c>
      <c r="AP164" s="38">
        <v>0.049973378</v>
      </c>
      <c r="AQ164" s="38">
        <v>0.050739837</v>
      </c>
      <c r="AR164" s="38">
        <v>0.046208877</v>
      </c>
      <c r="AS164" s="34"/>
      <c r="AT164" s="38">
        <v>0.485402164</v>
      </c>
      <c r="AU164" s="38">
        <v>0.340127038</v>
      </c>
      <c r="AV164" s="38">
        <v>0.178576844</v>
      </c>
      <c r="AW164" s="38">
        <v>-1.036004212</v>
      </c>
      <c r="AX164" s="38">
        <v>2.366918328</v>
      </c>
      <c r="AY164" s="38">
        <v>-1.186083403</v>
      </c>
      <c r="AZ164" s="38">
        <v>0.065259961</v>
      </c>
      <c r="BA164" s="38">
        <v>-0.347392996</v>
      </c>
      <c r="BB164" s="38">
        <v>-0.303416078</v>
      </c>
      <c r="BC164" s="38">
        <v>-0.563387646</v>
      </c>
      <c r="BD164" s="40">
        <v>0.810939879</v>
      </c>
      <c r="BE164" s="23">
        <v>30528.0</v>
      </c>
      <c r="BF164" s="38">
        <v>0.005985674</v>
      </c>
      <c r="BG164" s="38">
        <v>0.004194232</v>
      </c>
      <c r="BH164" s="38">
        <v>0.002202097</v>
      </c>
      <c r="BI164" s="38">
        <v>-0.012775352</v>
      </c>
      <c r="BJ164" s="38">
        <v>0.029187347</v>
      </c>
      <c r="BK164" s="38">
        <v>-0.014626034</v>
      </c>
      <c r="BL164" s="38">
        <v>8.04745E-4</v>
      </c>
      <c r="BM164" s="38">
        <v>-0.004283832</v>
      </c>
      <c r="BN164" s="38">
        <v>-0.003741536</v>
      </c>
      <c r="BO164" s="38">
        <v>-0.006947342</v>
      </c>
      <c r="BP164" s="40">
        <v>0.001741785</v>
      </c>
      <c r="BQ164" s="40"/>
    </row>
    <row r="165">
      <c r="A165" s="23">
        <v>30559.0</v>
      </c>
      <c r="B165" s="27">
        <v>0.0394</v>
      </c>
      <c r="C165" s="27">
        <v>0.0054</v>
      </c>
      <c r="D165" s="27">
        <v>0.0536</v>
      </c>
      <c r="E165" s="27">
        <v>-0.0593</v>
      </c>
      <c r="F165" s="27">
        <v>0.0286</v>
      </c>
      <c r="G165" s="27">
        <v>0.0063</v>
      </c>
      <c r="H165" s="27">
        <v>0.0169</v>
      </c>
      <c r="I165" s="27">
        <v>-0.0486</v>
      </c>
      <c r="J165" s="27">
        <v>0.0097</v>
      </c>
      <c r="K165" s="27">
        <v>0.0195</v>
      </c>
      <c r="L165" s="34"/>
      <c r="M165" s="38">
        <v>0.537465545</v>
      </c>
      <c r="N165" s="38">
        <v>0.542214271</v>
      </c>
      <c r="O165" s="38">
        <v>0.413933346</v>
      </c>
      <c r="P165" s="38">
        <v>0.405184183</v>
      </c>
      <c r="Q165" s="38">
        <v>0.304095831</v>
      </c>
      <c r="R165" s="38">
        <v>0.280956816</v>
      </c>
      <c r="S165" s="38">
        <v>0.728523868</v>
      </c>
      <c r="T165" s="38">
        <v>0.11694774</v>
      </c>
      <c r="U165" s="38">
        <v>0.360961597</v>
      </c>
      <c r="V165" s="38">
        <v>0.407005062</v>
      </c>
      <c r="W165" s="34"/>
      <c r="X165" s="38">
        <v>-0.005690553</v>
      </c>
      <c r="Y165" s="38">
        <v>-0.024096025</v>
      </c>
      <c r="Z165" s="38">
        <v>0.018353698</v>
      </c>
      <c r="AA165" s="38">
        <v>-0.114804992</v>
      </c>
      <c r="AB165" s="38">
        <v>0.008635296</v>
      </c>
      <c r="AC165" s="38">
        <v>-0.016014888</v>
      </c>
      <c r="AD165" s="38">
        <v>-0.060339769</v>
      </c>
      <c r="AE165" s="38">
        <v>-0.058694967</v>
      </c>
      <c r="AF165" s="38">
        <v>-0.02157409</v>
      </c>
      <c r="AG165" s="38">
        <v>-0.005394401</v>
      </c>
      <c r="AH165" s="34"/>
      <c r="AI165" s="38">
        <v>0.064455572</v>
      </c>
      <c r="AJ165" s="38">
        <v>0.061773006</v>
      </c>
      <c r="AK165" s="38">
        <v>0.059127813</v>
      </c>
      <c r="AL165" s="38">
        <v>0.041828861</v>
      </c>
      <c r="AM165" s="38">
        <v>0.095945432</v>
      </c>
      <c r="AN165" s="38">
        <v>0.035258265</v>
      </c>
      <c r="AO165" s="38">
        <v>0.057924116</v>
      </c>
      <c r="AP165" s="38">
        <v>0.050664074</v>
      </c>
      <c r="AQ165" s="38">
        <v>0.05083108</v>
      </c>
      <c r="AR165" s="38">
        <v>0.046148682</v>
      </c>
      <c r="AS165" s="34"/>
      <c r="AT165" s="38">
        <v>0.484013138</v>
      </c>
      <c r="AU165" s="38">
        <v>0.322919333</v>
      </c>
      <c r="AV165" s="38">
        <v>0.164069838</v>
      </c>
      <c r="AW165" s="38">
        <v>-0.874769274</v>
      </c>
      <c r="AX165" s="38">
        <v>2.375046658</v>
      </c>
      <c r="AY165" s="38">
        <v>-1.269347617</v>
      </c>
      <c r="AZ165" s="38">
        <v>0.091785252</v>
      </c>
      <c r="BA165" s="38">
        <v>-0.344195807</v>
      </c>
      <c r="BB165" s="38">
        <v>-0.334166757</v>
      </c>
      <c r="BC165" s="38">
        <v>-0.615354764</v>
      </c>
      <c r="BD165" s="40">
        <v>0.798477097</v>
      </c>
      <c r="BE165" s="23">
        <v>30559.0</v>
      </c>
      <c r="BF165" s="38">
        <v>0.006061703</v>
      </c>
      <c r="BG165" s="38">
        <v>0.00404419</v>
      </c>
      <c r="BH165" s="38">
        <v>0.002054785</v>
      </c>
      <c r="BI165" s="38">
        <v>-0.010955471</v>
      </c>
      <c r="BJ165" s="38">
        <v>0.029744706</v>
      </c>
      <c r="BK165" s="38">
        <v>-0.015897107</v>
      </c>
      <c r="BL165" s="38">
        <v>0.001149504</v>
      </c>
      <c r="BM165" s="38">
        <v>-0.004310653</v>
      </c>
      <c r="BN165" s="38">
        <v>-0.004185051</v>
      </c>
      <c r="BO165" s="38">
        <v>-0.007706605</v>
      </c>
      <c r="BP165" s="40">
        <v>0.001925833</v>
      </c>
      <c r="BQ165" s="40"/>
    </row>
    <row r="166">
      <c r="A166" s="23">
        <v>30589.0</v>
      </c>
      <c r="B166" s="27">
        <v>0.0212</v>
      </c>
      <c r="C166" s="27">
        <v>0.0119</v>
      </c>
      <c r="D166" s="27">
        <v>0.0328</v>
      </c>
      <c r="E166" s="27">
        <v>0.0256</v>
      </c>
      <c r="F166" s="27">
        <v>-0.0359</v>
      </c>
      <c r="G166" s="27">
        <v>0.0329</v>
      </c>
      <c r="H166" s="27">
        <v>7.0E-4</v>
      </c>
      <c r="I166" s="27">
        <v>0.0329</v>
      </c>
      <c r="J166" s="27">
        <v>-0.0037</v>
      </c>
      <c r="K166" s="27">
        <v>0.0121</v>
      </c>
      <c r="L166" s="34"/>
      <c r="M166" s="38">
        <v>0.511085425</v>
      </c>
      <c r="N166" s="38">
        <v>0.58896392</v>
      </c>
      <c r="O166" s="38">
        <v>0.491340641</v>
      </c>
      <c r="P166" s="38">
        <v>0.368006705</v>
      </c>
      <c r="Q166" s="38">
        <v>0.306569314</v>
      </c>
      <c r="R166" s="38">
        <v>0.34110187</v>
      </c>
      <c r="S166" s="38">
        <v>0.704321669</v>
      </c>
      <c r="T166" s="38">
        <v>0.271486368</v>
      </c>
      <c r="U166" s="38">
        <v>0.280419001</v>
      </c>
      <c r="V166" s="38">
        <v>0.407388595</v>
      </c>
      <c r="W166" s="34"/>
      <c r="X166" s="38">
        <v>-0.021329649</v>
      </c>
      <c r="Y166" s="38">
        <v>-0.019048204</v>
      </c>
      <c r="Z166" s="38">
        <v>-0.010248794</v>
      </c>
      <c r="AA166" s="38">
        <v>-0.008760623</v>
      </c>
      <c r="AB166" s="38">
        <v>-0.053626694</v>
      </c>
      <c r="AC166" s="38">
        <v>0.008323563</v>
      </c>
      <c r="AD166" s="38">
        <v>-0.062675875</v>
      </c>
      <c r="AE166" s="38">
        <v>0.014017163</v>
      </c>
      <c r="AF166" s="38">
        <v>-0.026658556</v>
      </c>
      <c r="AG166" s="38">
        <v>-0.012583283</v>
      </c>
      <c r="AH166" s="34"/>
      <c r="AI166" s="38">
        <v>0.064723171</v>
      </c>
      <c r="AJ166" s="38">
        <v>0.061681484</v>
      </c>
      <c r="AK166" s="38">
        <v>0.059245463</v>
      </c>
      <c r="AL166" s="38">
        <v>0.041740811</v>
      </c>
      <c r="AM166" s="38">
        <v>0.094831228</v>
      </c>
      <c r="AN166" s="38">
        <v>0.03514613</v>
      </c>
      <c r="AO166" s="38">
        <v>0.058701184</v>
      </c>
      <c r="AP166" s="38">
        <v>0.050582025</v>
      </c>
      <c r="AQ166" s="38">
        <v>0.050852863</v>
      </c>
      <c r="AR166" s="38">
        <v>0.046176569</v>
      </c>
      <c r="AS166" s="34"/>
      <c r="AT166" s="38">
        <v>0.509179718</v>
      </c>
      <c r="AU166" s="38">
        <v>0.323811556</v>
      </c>
      <c r="AV166" s="38">
        <v>0.175354282</v>
      </c>
      <c r="AW166" s="38">
        <v>-0.891423794</v>
      </c>
      <c r="AX166" s="38">
        <v>2.344041361</v>
      </c>
      <c r="AY166" s="38">
        <v>-1.293320415</v>
      </c>
      <c r="AZ166" s="38">
        <v>0.1421845</v>
      </c>
      <c r="BA166" s="38">
        <v>-0.352617686</v>
      </c>
      <c r="BB166" s="38">
        <v>-0.336112143</v>
      </c>
      <c r="BC166" s="38">
        <v>-0.621097378</v>
      </c>
      <c r="BD166" s="40">
        <v>0.785253265</v>
      </c>
      <c r="BE166" s="23">
        <v>30589.0</v>
      </c>
      <c r="BF166" s="38">
        <v>0.006484274</v>
      </c>
      <c r="BG166" s="38">
        <v>0.004123658</v>
      </c>
      <c r="BH166" s="38">
        <v>0.002233092</v>
      </c>
      <c r="BI166" s="38">
        <v>-0.011352055</v>
      </c>
      <c r="BJ166" s="38">
        <v>0.029850769</v>
      </c>
      <c r="BK166" s="38">
        <v>-0.016470106</v>
      </c>
      <c r="BL166" s="38">
        <v>0.001810683</v>
      </c>
      <c r="BM166" s="38">
        <v>-0.004490496</v>
      </c>
      <c r="BN166" s="38">
        <v>-0.004280302</v>
      </c>
      <c r="BO166" s="38">
        <v>-0.007909517</v>
      </c>
      <c r="BP166" s="40">
        <v>-0.001845719</v>
      </c>
      <c r="BQ166" s="40"/>
    </row>
    <row r="167">
      <c r="A167" s="23">
        <v>30620.0</v>
      </c>
      <c r="B167" s="27">
        <v>-0.0333</v>
      </c>
      <c r="C167" s="27">
        <v>-0.0577</v>
      </c>
      <c r="D167" s="27">
        <v>-7.0E-4</v>
      </c>
      <c r="E167" s="27">
        <v>0.0802</v>
      </c>
      <c r="F167" s="27">
        <v>-0.063</v>
      </c>
      <c r="G167" s="27">
        <v>-0.0123</v>
      </c>
      <c r="H167" s="27">
        <v>-0.0428</v>
      </c>
      <c r="I167" s="27">
        <v>0.0635</v>
      </c>
      <c r="J167" s="27">
        <v>-0.0162</v>
      </c>
      <c r="K167" s="27">
        <v>-0.0122</v>
      </c>
      <c r="L167" s="34"/>
      <c r="M167" s="38">
        <v>0.44289133</v>
      </c>
      <c r="N167" s="38">
        <v>0.353849907</v>
      </c>
      <c r="O167" s="38">
        <v>0.461200121</v>
      </c>
      <c r="P167" s="38">
        <v>0.490881553</v>
      </c>
      <c r="Q167" s="38">
        <v>0.21517882</v>
      </c>
      <c r="R167" s="38">
        <v>0.277718923</v>
      </c>
      <c r="S167" s="38">
        <v>0.503856442</v>
      </c>
      <c r="T167" s="38">
        <v>0.278890719</v>
      </c>
      <c r="U167" s="38">
        <v>0.223330198</v>
      </c>
      <c r="V167" s="38">
        <v>0.252439168</v>
      </c>
      <c r="W167" s="34"/>
      <c r="X167" s="38">
        <v>-0.06766288</v>
      </c>
      <c r="Y167" s="38">
        <v>-0.076103642</v>
      </c>
      <c r="Z167" s="38">
        <v>-0.039928206</v>
      </c>
      <c r="AA167" s="38">
        <v>0.036221179</v>
      </c>
      <c r="AB167" s="38">
        <v>-0.072741454</v>
      </c>
      <c r="AC167" s="38">
        <v>-0.033482165</v>
      </c>
      <c r="AD167" s="38">
        <v>-0.083155353</v>
      </c>
      <c r="AE167" s="38">
        <v>0.044616649</v>
      </c>
      <c r="AF167" s="38">
        <v>-0.032929904</v>
      </c>
      <c r="AG167" s="38">
        <v>-0.028146807</v>
      </c>
      <c r="AH167" s="34"/>
      <c r="AI167" s="38">
        <v>0.066176561</v>
      </c>
      <c r="AJ167" s="38">
        <v>0.061762893</v>
      </c>
      <c r="AK167" s="38">
        <v>0.059004534</v>
      </c>
      <c r="AL167" s="38">
        <v>0.042463751</v>
      </c>
      <c r="AM167" s="38">
        <v>0.09130799</v>
      </c>
      <c r="AN167" s="38">
        <v>0.035376398</v>
      </c>
      <c r="AO167" s="38">
        <v>0.058306295</v>
      </c>
      <c r="AP167" s="38">
        <v>0.051321278</v>
      </c>
      <c r="AQ167" s="38">
        <v>0.050076715</v>
      </c>
      <c r="AR167" s="38">
        <v>0.046239326</v>
      </c>
      <c r="AS167" s="34"/>
      <c r="AT167" s="38">
        <v>0.644026558</v>
      </c>
      <c r="AU167" s="38">
        <v>0.359004701</v>
      </c>
      <c r="AV167" s="38">
        <v>0.180877875</v>
      </c>
      <c r="AW167" s="38">
        <v>-0.887277973</v>
      </c>
      <c r="AX167" s="38">
        <v>2.266941459</v>
      </c>
      <c r="AY167" s="38">
        <v>-1.344958659</v>
      </c>
      <c r="AZ167" s="38">
        <v>0.135787648</v>
      </c>
      <c r="BA167" s="38">
        <v>-0.315284545</v>
      </c>
      <c r="BB167" s="38">
        <v>-0.39565479</v>
      </c>
      <c r="BC167" s="38">
        <v>-0.643462273</v>
      </c>
      <c r="BD167" s="40">
        <v>0.695390158</v>
      </c>
      <c r="BE167" s="23">
        <v>30620.0</v>
      </c>
      <c r="BF167" s="38">
        <v>0.00926137</v>
      </c>
      <c r="BG167" s="38">
        <v>0.005162637</v>
      </c>
      <c r="BH167" s="38">
        <v>0.002601099</v>
      </c>
      <c r="BI167" s="38">
        <v>-0.012759427</v>
      </c>
      <c r="BJ167" s="38">
        <v>0.032599562</v>
      </c>
      <c r="BK167" s="38">
        <v>-0.019341065</v>
      </c>
      <c r="BL167" s="38">
        <v>0.001952683</v>
      </c>
      <c r="BM167" s="38">
        <v>-0.004533923</v>
      </c>
      <c r="BN167" s="38">
        <v>-0.005689681</v>
      </c>
      <c r="BO167" s="38">
        <v>-0.009253255</v>
      </c>
      <c r="BP167" s="40">
        <v>-0.003240593</v>
      </c>
      <c r="BQ167" s="40"/>
    </row>
    <row r="168">
      <c r="A168" s="23">
        <v>30650.0</v>
      </c>
      <c r="B168" s="27">
        <v>0.0922</v>
      </c>
      <c r="C168" s="27">
        <v>0.0915</v>
      </c>
      <c r="D168" s="27">
        <v>0.0653</v>
      </c>
      <c r="E168" s="27">
        <v>0.0167</v>
      </c>
      <c r="F168" s="27">
        <v>0.0411</v>
      </c>
      <c r="G168" s="27">
        <v>0.0068</v>
      </c>
      <c r="H168" s="27">
        <v>0.0543</v>
      </c>
      <c r="I168" s="27">
        <v>0.0167</v>
      </c>
      <c r="J168" s="27">
        <v>0.061</v>
      </c>
      <c r="K168" s="27">
        <v>0.0206</v>
      </c>
      <c r="L168" s="34"/>
      <c r="M168" s="38">
        <v>0.632606616</v>
      </c>
      <c r="N168" s="38">
        <v>0.440175777</v>
      </c>
      <c r="O168" s="38">
        <v>0.543157321</v>
      </c>
      <c r="P168" s="38">
        <v>0.483126199</v>
      </c>
      <c r="Q168" s="38">
        <v>0.215733707</v>
      </c>
      <c r="R168" s="38">
        <v>0.201961092</v>
      </c>
      <c r="S168" s="38">
        <v>0.616474645</v>
      </c>
      <c r="T168" s="38">
        <v>0.245400668</v>
      </c>
      <c r="U168" s="38">
        <v>0.2883273</v>
      </c>
      <c r="V168" s="38">
        <v>0.23189046</v>
      </c>
      <c r="W168" s="34"/>
      <c r="X168" s="38">
        <v>0.052469677</v>
      </c>
      <c r="Y168" s="38">
        <v>0.069392402</v>
      </c>
      <c r="Z168" s="38">
        <v>0.029735836</v>
      </c>
      <c r="AA168" s="38">
        <v>-0.032317021</v>
      </c>
      <c r="AB168" s="38">
        <v>0.038007359</v>
      </c>
      <c r="AC168" s="38">
        <v>-0.008090109</v>
      </c>
      <c r="AD168" s="38">
        <v>0.014770882</v>
      </c>
      <c r="AE168" s="38">
        <v>-0.001283958</v>
      </c>
      <c r="AF168" s="38">
        <v>0.041133655</v>
      </c>
      <c r="AG168" s="38">
        <v>0.006722824</v>
      </c>
      <c r="AH168" s="34"/>
      <c r="AI168" s="38">
        <v>0.064422742</v>
      </c>
      <c r="AJ168" s="38">
        <v>0.062341708</v>
      </c>
      <c r="AK168" s="38">
        <v>0.05902588</v>
      </c>
      <c r="AL168" s="38">
        <v>0.042374466</v>
      </c>
      <c r="AM168" s="38">
        <v>0.08468731</v>
      </c>
      <c r="AN168" s="38">
        <v>0.035296178</v>
      </c>
      <c r="AO168" s="38">
        <v>0.058452926</v>
      </c>
      <c r="AP168" s="38">
        <v>0.050730037</v>
      </c>
      <c r="AQ168" s="38">
        <v>0.050672285</v>
      </c>
      <c r="AR168" s="38">
        <v>0.045356002</v>
      </c>
      <c r="AS168" s="34"/>
      <c r="AT168" s="38">
        <v>0.655661104</v>
      </c>
      <c r="AU168" s="38">
        <v>0.505503167</v>
      </c>
      <c r="AV168" s="38">
        <v>0.266248219</v>
      </c>
      <c r="AW168" s="38">
        <v>-0.935241609</v>
      </c>
      <c r="AX168" s="38">
        <v>2.117859542</v>
      </c>
      <c r="AY168" s="38">
        <v>-1.445978462</v>
      </c>
      <c r="AZ168" s="38">
        <v>0.2249065</v>
      </c>
      <c r="BA168" s="38">
        <v>-0.332341839</v>
      </c>
      <c r="BB168" s="38">
        <v>-0.336508992</v>
      </c>
      <c r="BC168" s="38">
        <v>-0.72010763</v>
      </c>
      <c r="BD168" s="40">
        <v>0.676424077</v>
      </c>
      <c r="BE168" s="23">
        <v>30650.0</v>
      </c>
      <c r="BF168" s="38">
        <v>0.009693048</v>
      </c>
      <c r="BG168" s="38">
        <v>0.007473169</v>
      </c>
      <c r="BH168" s="38">
        <v>0.003936114</v>
      </c>
      <c r="BI168" s="38">
        <v>-0.013826261</v>
      </c>
      <c r="BJ168" s="38">
        <v>0.031309642</v>
      </c>
      <c r="BK168" s="38">
        <v>-0.021376804</v>
      </c>
      <c r="BL168" s="38">
        <v>0.003324933</v>
      </c>
      <c r="BM168" s="38">
        <v>-0.004913217</v>
      </c>
      <c r="BN168" s="38">
        <v>-0.004974823</v>
      </c>
      <c r="BO168" s="38">
        <v>-0.010645801</v>
      </c>
      <c r="BP168" s="40">
        <v>0.00198413</v>
      </c>
      <c r="BQ168" s="40"/>
    </row>
    <row r="169">
      <c r="A169" s="23">
        <v>30681.0</v>
      </c>
      <c r="B169" s="27">
        <v>0.042</v>
      </c>
      <c r="C169" s="27">
        <v>-0.002</v>
      </c>
      <c r="D169" s="27">
        <v>0.0434</v>
      </c>
      <c r="E169" s="27">
        <v>0.0189</v>
      </c>
      <c r="F169" s="27">
        <v>0.0078</v>
      </c>
      <c r="G169" s="27">
        <v>0.0729</v>
      </c>
      <c r="H169" s="27">
        <v>0.0403</v>
      </c>
      <c r="I169" s="27">
        <v>-0.0883</v>
      </c>
      <c r="J169" s="27">
        <v>0.0143</v>
      </c>
      <c r="K169" s="27">
        <v>-0.0064</v>
      </c>
      <c r="L169" s="34"/>
      <c r="M169" s="38">
        <v>0.678780762</v>
      </c>
      <c r="N169" s="38">
        <v>0.326720821</v>
      </c>
      <c r="O169" s="38">
        <v>0.629862508</v>
      </c>
      <c r="P169" s="38">
        <v>0.410657405</v>
      </c>
      <c r="Q169" s="38">
        <v>0.246105386</v>
      </c>
      <c r="R169" s="38">
        <v>0.232557169</v>
      </c>
      <c r="S169" s="38">
        <v>0.586303288</v>
      </c>
      <c r="T169" s="38">
        <v>0.158224277</v>
      </c>
      <c r="U169" s="38">
        <v>0.289363929</v>
      </c>
      <c r="V169" s="38">
        <v>0.203760653</v>
      </c>
      <c r="W169" s="34"/>
      <c r="X169" s="38">
        <v>-0.017589342</v>
      </c>
      <c r="Y169" s="38">
        <v>-0.020033316</v>
      </c>
      <c r="Z169" s="38">
        <v>-0.003138551</v>
      </c>
      <c r="AA169" s="38">
        <v>-0.019292791</v>
      </c>
      <c r="AB169" s="38">
        <v>8.10853E-4</v>
      </c>
      <c r="AC169" s="38">
        <v>0.056116592</v>
      </c>
      <c r="AD169" s="38">
        <v>0.002668604</v>
      </c>
      <c r="AE169" s="38">
        <v>-0.100922705</v>
      </c>
      <c r="AF169" s="38">
        <v>-0.007622633</v>
      </c>
      <c r="AG169" s="38">
        <v>-0.016416734</v>
      </c>
      <c r="AH169" s="34"/>
      <c r="AI169" s="38">
        <v>0.063354118</v>
      </c>
      <c r="AJ169" s="38">
        <v>0.060659259</v>
      </c>
      <c r="AK169" s="38">
        <v>0.057875342</v>
      </c>
      <c r="AL169" s="38">
        <v>0.042374569</v>
      </c>
      <c r="AM169" s="38">
        <v>0.083682723</v>
      </c>
      <c r="AN169" s="38">
        <v>0.036683087</v>
      </c>
      <c r="AO169" s="38">
        <v>0.056484688</v>
      </c>
      <c r="AP169" s="38">
        <v>0.052964934</v>
      </c>
      <c r="AQ169" s="38">
        <v>0.048297119</v>
      </c>
      <c r="AR169" s="38">
        <v>0.042996829</v>
      </c>
      <c r="AS169" s="34"/>
      <c r="AT169" s="38">
        <v>0.656985839</v>
      </c>
      <c r="AU169" s="38">
        <v>0.456178957</v>
      </c>
      <c r="AV169" s="38">
        <v>0.248735986</v>
      </c>
      <c r="AW169" s="38">
        <v>-0.906300903</v>
      </c>
      <c r="AX169" s="38">
        <v>2.171767643</v>
      </c>
      <c r="AY169" s="38">
        <v>-1.330400536</v>
      </c>
      <c r="AZ169" s="38">
        <v>0.145111697</v>
      </c>
      <c r="BA169" s="38">
        <v>-0.117162031</v>
      </c>
      <c r="BB169" s="38">
        <v>-0.464983318</v>
      </c>
      <c r="BC169" s="38">
        <v>-0.859933333</v>
      </c>
      <c r="BD169" s="40">
        <v>0.67930562</v>
      </c>
      <c r="BE169" s="23">
        <v>30681.0</v>
      </c>
      <c r="BF169" s="38">
        <v>0.009671432</v>
      </c>
      <c r="BG169" s="38">
        <v>0.006715371</v>
      </c>
      <c r="BH169" s="38">
        <v>0.003661621</v>
      </c>
      <c r="BI169" s="38">
        <v>-0.013341578</v>
      </c>
      <c r="BJ169" s="38">
        <v>0.031970406</v>
      </c>
      <c r="BK169" s="38">
        <v>-0.019584713</v>
      </c>
      <c r="BL169" s="38">
        <v>0.002136177</v>
      </c>
      <c r="BM169" s="38">
        <v>-0.001724732</v>
      </c>
      <c r="BN169" s="38">
        <v>-0.00684498</v>
      </c>
      <c r="BO169" s="38">
        <v>-0.012659005</v>
      </c>
      <c r="BP169" s="40">
        <v>-4.49419E-4</v>
      </c>
      <c r="BQ169" s="40"/>
    </row>
    <row r="170">
      <c r="A170" s="23">
        <v>30712.0</v>
      </c>
      <c r="B170" s="27">
        <v>-0.0242</v>
      </c>
      <c r="C170" s="27">
        <v>-0.0381</v>
      </c>
      <c r="D170" s="27">
        <v>0.0888</v>
      </c>
      <c r="E170" s="27">
        <v>0.0331</v>
      </c>
      <c r="F170" s="27">
        <v>0.1961</v>
      </c>
      <c r="G170" s="27">
        <v>0.0609</v>
      </c>
      <c r="H170" s="27">
        <v>0.1588</v>
      </c>
      <c r="I170" s="27">
        <v>0.1107</v>
      </c>
      <c r="J170" s="27">
        <v>0.0717</v>
      </c>
      <c r="K170" s="27">
        <v>-0.0121</v>
      </c>
      <c r="L170" s="34"/>
      <c r="M170" s="38">
        <v>0.468963897</v>
      </c>
      <c r="N170" s="38">
        <v>0.236258053</v>
      </c>
      <c r="O170" s="38">
        <v>0.662457352</v>
      </c>
      <c r="P170" s="38">
        <v>0.467430816</v>
      </c>
      <c r="Q170" s="38">
        <v>0.295620685</v>
      </c>
      <c r="R170" s="38">
        <v>0.334318798</v>
      </c>
      <c r="S170" s="38">
        <v>0.768212139</v>
      </c>
      <c r="T170" s="38">
        <v>0.301159845</v>
      </c>
      <c r="U170" s="38">
        <v>0.324911981</v>
      </c>
      <c r="V170" s="38">
        <v>0.144763276</v>
      </c>
      <c r="W170" s="34"/>
      <c r="X170" s="38">
        <v>-0.06816539</v>
      </c>
      <c r="Y170" s="38">
        <v>-0.053056383</v>
      </c>
      <c r="Z170" s="38">
        <v>0.039190678</v>
      </c>
      <c r="AA170" s="38">
        <v>-0.00779883</v>
      </c>
      <c r="AB170" s="38">
        <v>0.186938149</v>
      </c>
      <c r="AC170" s="38">
        <v>0.035796041</v>
      </c>
      <c r="AD170" s="38">
        <v>0.108346347</v>
      </c>
      <c r="AE170" s="38">
        <v>0.090518178</v>
      </c>
      <c r="AF170" s="38">
        <v>0.043854937</v>
      </c>
      <c r="AG170" s="38">
        <v>-0.020720505</v>
      </c>
      <c r="AH170" s="34"/>
      <c r="AI170" s="38">
        <v>0.061834362</v>
      </c>
      <c r="AJ170" s="38">
        <v>0.061863838</v>
      </c>
      <c r="AK170" s="38">
        <v>0.057706445</v>
      </c>
      <c r="AL170" s="38">
        <v>0.042355764</v>
      </c>
      <c r="AM170" s="38">
        <v>0.086892102</v>
      </c>
      <c r="AN170" s="38">
        <v>0.036989071</v>
      </c>
      <c r="AO170" s="38">
        <v>0.059610682</v>
      </c>
      <c r="AP170" s="38">
        <v>0.05549842</v>
      </c>
      <c r="AQ170" s="38">
        <v>0.048802026</v>
      </c>
      <c r="AR170" s="38">
        <v>0.041884899</v>
      </c>
      <c r="AS170" s="34"/>
      <c r="AT170" s="38">
        <v>0.454771476</v>
      </c>
      <c r="AU170" s="38">
        <v>0.456836711</v>
      </c>
      <c r="AV170" s="38">
        <v>0.165544184</v>
      </c>
      <c r="AW170" s="38">
        <v>-0.910019021</v>
      </c>
      <c r="AX170" s="38">
        <v>2.210470982</v>
      </c>
      <c r="AY170" s="38">
        <v>-1.286042544</v>
      </c>
      <c r="AZ170" s="38">
        <v>0.298966739</v>
      </c>
      <c r="BA170" s="38">
        <v>0.010836342</v>
      </c>
      <c r="BB170" s="38">
        <v>-0.458354187</v>
      </c>
      <c r="BC170" s="38">
        <v>-0.943010682</v>
      </c>
      <c r="BD170" s="40">
        <v>0.647749984</v>
      </c>
      <c r="BE170" s="23">
        <v>30712.0</v>
      </c>
      <c r="BF170" s="38">
        <v>0.007020787</v>
      </c>
      <c r="BG170" s="38">
        <v>0.00705267</v>
      </c>
      <c r="BH170" s="38">
        <v>0.00255568</v>
      </c>
      <c r="BI170" s="38">
        <v>-0.014048924</v>
      </c>
      <c r="BJ170" s="38">
        <v>0.034125373</v>
      </c>
      <c r="BK170" s="38">
        <v>-0.019853996</v>
      </c>
      <c r="BL170" s="38">
        <v>0.004615465</v>
      </c>
      <c r="BM170" s="38">
        <v>1.67292E-4</v>
      </c>
      <c r="BN170" s="38">
        <v>-0.007076097</v>
      </c>
      <c r="BO170" s="38">
        <v>-0.014558251</v>
      </c>
      <c r="BP170" s="40">
        <v>0.004281353</v>
      </c>
      <c r="BQ170" s="40"/>
    </row>
    <row r="171">
      <c r="A171" s="23">
        <v>30741.0</v>
      </c>
      <c r="B171" s="27">
        <v>-0.0519</v>
      </c>
      <c r="C171" s="27">
        <v>-0.0083</v>
      </c>
      <c r="D171" s="27">
        <v>-0.0505</v>
      </c>
      <c r="E171" s="27">
        <v>-0.0455</v>
      </c>
      <c r="F171" s="27">
        <v>-0.0407</v>
      </c>
      <c r="G171" s="27">
        <v>-0.0091</v>
      </c>
      <c r="H171" s="27">
        <v>-0.0658</v>
      </c>
      <c r="I171" s="27">
        <v>0.0894</v>
      </c>
      <c r="J171" s="27">
        <v>-0.0206</v>
      </c>
      <c r="K171" s="27">
        <v>-0.0424</v>
      </c>
      <c r="L171" s="34"/>
      <c r="M171" s="38">
        <v>0.48603559</v>
      </c>
      <c r="N171" s="38">
        <v>0.189759335</v>
      </c>
      <c r="O171" s="38">
        <v>0.530181172</v>
      </c>
      <c r="P171" s="38">
        <v>0.303805097</v>
      </c>
      <c r="Q171" s="38">
        <v>0.145116865</v>
      </c>
      <c r="R171" s="38">
        <v>0.314353505</v>
      </c>
      <c r="S171" s="38">
        <v>0.602603887</v>
      </c>
      <c r="T171" s="38">
        <v>0.407564585</v>
      </c>
      <c r="U171" s="38">
        <v>0.285763657</v>
      </c>
      <c r="V171" s="38">
        <v>0.074570667</v>
      </c>
      <c r="W171" s="34"/>
      <c r="X171" s="38">
        <v>-0.095172592</v>
      </c>
      <c r="Y171" s="38">
        <v>-0.01946619</v>
      </c>
      <c r="Z171" s="38">
        <v>-0.096253952</v>
      </c>
      <c r="AA171" s="38">
        <v>-0.072937409</v>
      </c>
      <c r="AB171" s="38">
        <v>-0.047354195</v>
      </c>
      <c r="AC171" s="38">
        <v>-0.034655875</v>
      </c>
      <c r="AD171" s="38">
        <v>-0.116668559</v>
      </c>
      <c r="AE171" s="38">
        <v>0.057893084</v>
      </c>
      <c r="AF171" s="38">
        <v>-0.046740789</v>
      </c>
      <c r="AG171" s="38">
        <v>-0.048948354</v>
      </c>
      <c r="AH171" s="34"/>
      <c r="AI171" s="38">
        <v>0.064323845</v>
      </c>
      <c r="AJ171" s="38">
        <v>0.062109677</v>
      </c>
      <c r="AK171" s="38">
        <v>0.059989536</v>
      </c>
      <c r="AL171" s="38">
        <v>0.043433469</v>
      </c>
      <c r="AM171" s="38">
        <v>0.086236951</v>
      </c>
      <c r="AN171" s="38">
        <v>0.037388022</v>
      </c>
      <c r="AO171" s="38">
        <v>0.062528583</v>
      </c>
      <c r="AP171" s="38">
        <v>0.056461132</v>
      </c>
      <c r="AQ171" s="38">
        <v>0.049147121</v>
      </c>
      <c r="AR171" s="38">
        <v>0.042626993</v>
      </c>
      <c r="AS171" s="34"/>
      <c r="AT171" s="38">
        <v>0.5573348</v>
      </c>
      <c r="AU171" s="38">
        <v>0.401114474</v>
      </c>
      <c r="AV171" s="38">
        <v>0.251528288</v>
      </c>
      <c r="AW171" s="38">
        <v>-0.916582602</v>
      </c>
      <c r="AX171" s="38">
        <v>2.103410782</v>
      </c>
      <c r="AY171" s="38">
        <v>-1.34311825</v>
      </c>
      <c r="AZ171" s="38">
        <v>0.43067037</v>
      </c>
      <c r="BA171" s="38">
        <v>0.002582272</v>
      </c>
      <c r="BB171" s="38">
        <v>-0.513456712</v>
      </c>
      <c r="BC171" s="38">
        <v>-0.973483422</v>
      </c>
      <c r="BD171" s="40">
        <v>0.630033949</v>
      </c>
      <c r="BE171" s="23">
        <v>30741.0</v>
      </c>
      <c r="BF171" s="38">
        <v>0.008846107</v>
      </c>
      <c r="BG171" s="38">
        <v>0.006366553</v>
      </c>
      <c r="BH171" s="38">
        <v>0.003992297</v>
      </c>
      <c r="BI171" s="38">
        <v>-0.014548146</v>
      </c>
      <c r="BJ171" s="38">
        <v>0.033385674</v>
      </c>
      <c r="BK171" s="38">
        <v>-0.021318189</v>
      </c>
      <c r="BL171" s="38">
        <v>0.006835669</v>
      </c>
      <c r="BM171" s="39">
        <v>4.09862E-5</v>
      </c>
      <c r="BN171" s="38">
        <v>-0.008149667</v>
      </c>
      <c r="BO171" s="38">
        <v>-0.015451285</v>
      </c>
      <c r="BP171" s="40">
        <v>-6.47854E-4</v>
      </c>
      <c r="BQ171" s="40"/>
    </row>
    <row r="172">
      <c r="A172" s="23">
        <v>30772.0</v>
      </c>
      <c r="B172" s="27">
        <v>0.0367</v>
      </c>
      <c r="C172" s="27">
        <v>-0.0103</v>
      </c>
      <c r="D172" s="27">
        <v>0.016</v>
      </c>
      <c r="E172" s="27">
        <v>8.0E-4</v>
      </c>
      <c r="F172" s="27">
        <v>0.0076</v>
      </c>
      <c r="G172" s="27">
        <v>0.1357</v>
      </c>
      <c r="H172" s="27">
        <v>0.012</v>
      </c>
      <c r="I172" s="27">
        <v>0.0315</v>
      </c>
      <c r="J172" s="27">
        <v>0.0724</v>
      </c>
      <c r="K172" s="27">
        <v>0.0175</v>
      </c>
      <c r="L172" s="34"/>
      <c r="M172" s="38">
        <v>0.488060389</v>
      </c>
      <c r="N172" s="38">
        <v>0.144344349</v>
      </c>
      <c r="O172" s="38">
        <v>0.426506326</v>
      </c>
      <c r="P172" s="38">
        <v>0.159678979</v>
      </c>
      <c r="Q172" s="38">
        <v>0.070673972</v>
      </c>
      <c r="R172" s="38">
        <v>0.426921654</v>
      </c>
      <c r="S172" s="38">
        <v>0.380475236</v>
      </c>
      <c r="T172" s="38">
        <v>0.305823068</v>
      </c>
      <c r="U172" s="38">
        <v>0.330623468</v>
      </c>
      <c r="V172" s="38">
        <v>0.057853039</v>
      </c>
      <c r="W172" s="34"/>
      <c r="X172" s="38">
        <v>-2.76367E-4</v>
      </c>
      <c r="Y172" s="38">
        <v>-0.018977508</v>
      </c>
      <c r="Z172" s="38">
        <v>-0.015146522</v>
      </c>
      <c r="AA172" s="38">
        <v>-0.014033488</v>
      </c>
      <c r="AB172" s="38">
        <v>0.003971989</v>
      </c>
      <c r="AC172" s="38">
        <v>0.104730361</v>
      </c>
      <c r="AD172" s="38">
        <v>-0.015967087</v>
      </c>
      <c r="AE172" s="38">
        <v>0.006607268</v>
      </c>
      <c r="AF172" s="38">
        <v>0.043908724</v>
      </c>
      <c r="AG172" s="38">
        <v>0.013496115</v>
      </c>
      <c r="AH172" s="34"/>
      <c r="AI172" s="38">
        <v>0.063756194</v>
      </c>
      <c r="AJ172" s="38">
        <v>0.062194071</v>
      </c>
      <c r="AK172" s="38">
        <v>0.060026866</v>
      </c>
      <c r="AL172" s="38">
        <v>0.042827753</v>
      </c>
      <c r="AM172" s="38">
        <v>0.084072151</v>
      </c>
      <c r="AN172" s="38">
        <v>0.040976036</v>
      </c>
      <c r="AO172" s="38">
        <v>0.060701683</v>
      </c>
      <c r="AP172" s="38">
        <v>0.056476307</v>
      </c>
      <c r="AQ172" s="38">
        <v>0.049301506</v>
      </c>
      <c r="AR172" s="38">
        <v>0.042677798</v>
      </c>
      <c r="AS172" s="34"/>
      <c r="AT172" s="38">
        <v>0.56885641</v>
      </c>
      <c r="AU172" s="38">
        <v>0.449660593</v>
      </c>
      <c r="AV172" s="38">
        <v>0.284294704</v>
      </c>
      <c r="AW172" s="38">
        <v>-1.028061948</v>
      </c>
      <c r="AX172" s="38">
        <v>2.119039887</v>
      </c>
      <c r="AY172" s="38">
        <v>-1.169354829</v>
      </c>
      <c r="AZ172" s="38">
        <v>0.335785779</v>
      </c>
      <c r="BA172" s="38">
        <v>0.013373813</v>
      </c>
      <c r="BB172" s="38">
        <v>-0.53409036</v>
      </c>
      <c r="BC172" s="38">
        <v>-1.03950405</v>
      </c>
      <c r="BD172" s="40">
        <v>0.641513718</v>
      </c>
      <c r="BE172" s="23">
        <v>30772.0</v>
      </c>
      <c r="BF172" s="38">
        <v>0.008867408</v>
      </c>
      <c r="BG172" s="38">
        <v>0.007009368</v>
      </c>
      <c r="BH172" s="38">
        <v>0.004431623</v>
      </c>
      <c r="BI172" s="38">
        <v>-0.016025565</v>
      </c>
      <c r="BJ172" s="38">
        <v>0.033031872</v>
      </c>
      <c r="BK172" s="38">
        <v>-0.018228056</v>
      </c>
      <c r="BL172" s="38">
        <v>0.005234273</v>
      </c>
      <c r="BM172" s="38">
        <v>2.08473E-4</v>
      </c>
      <c r="BN172" s="38">
        <v>-0.008325471</v>
      </c>
      <c r="BO172" s="38">
        <v>-0.016203926</v>
      </c>
      <c r="BP172" s="40">
        <v>-0.003102377</v>
      </c>
      <c r="BQ172" s="40"/>
    </row>
    <row r="173">
      <c r="A173" s="23">
        <v>30802.0</v>
      </c>
      <c r="B173" s="27">
        <v>0.0093</v>
      </c>
      <c r="C173" s="27">
        <v>-0.0227</v>
      </c>
      <c r="D173" s="27">
        <v>0.1025</v>
      </c>
      <c r="E173" s="27">
        <v>0.0113</v>
      </c>
      <c r="F173" s="27">
        <v>-0.015</v>
      </c>
      <c r="G173" s="27">
        <v>-0.0112</v>
      </c>
      <c r="H173" s="27">
        <v>0.0057</v>
      </c>
      <c r="I173" s="27">
        <v>-0.0107</v>
      </c>
      <c r="J173" s="27">
        <v>0.0272</v>
      </c>
      <c r="K173" s="27">
        <v>0.0094</v>
      </c>
      <c r="L173" s="34"/>
      <c r="M173" s="38">
        <v>0.298777591</v>
      </c>
      <c r="N173" s="38">
        <v>0.019619851</v>
      </c>
      <c r="O173" s="38">
        <v>0.49236145</v>
      </c>
      <c r="P173" s="38">
        <v>0.102632792</v>
      </c>
      <c r="Q173" s="38">
        <v>0.130541942</v>
      </c>
      <c r="R173" s="38">
        <v>0.387645062</v>
      </c>
      <c r="S173" s="38">
        <v>0.328720646</v>
      </c>
      <c r="T173" s="38">
        <v>0.292416258</v>
      </c>
      <c r="U173" s="38">
        <v>0.260214371</v>
      </c>
      <c r="V173" s="38">
        <v>-0.009036213</v>
      </c>
      <c r="W173" s="34"/>
      <c r="X173" s="38">
        <v>-0.011252404</v>
      </c>
      <c r="Y173" s="38">
        <v>-0.023446896</v>
      </c>
      <c r="Z173" s="38">
        <v>0.0690901</v>
      </c>
      <c r="AA173" s="38">
        <v>0.001426665</v>
      </c>
      <c r="AB173" s="38">
        <v>-0.019456633</v>
      </c>
      <c r="AC173" s="38">
        <v>-0.047228237</v>
      </c>
      <c r="AD173" s="38">
        <v>-0.020533841</v>
      </c>
      <c r="AE173" s="38">
        <v>-0.034910213</v>
      </c>
      <c r="AF173" s="38">
        <v>0.003627191</v>
      </c>
      <c r="AG173" s="38">
        <v>0.007862112</v>
      </c>
      <c r="AH173" s="34"/>
      <c r="AI173" s="38">
        <v>0.063682875</v>
      </c>
      <c r="AJ173" s="38">
        <v>0.062303035</v>
      </c>
      <c r="AK173" s="38">
        <v>0.060215351</v>
      </c>
      <c r="AL173" s="38">
        <v>0.041923047</v>
      </c>
      <c r="AM173" s="38">
        <v>0.083971232</v>
      </c>
      <c r="AN173" s="38">
        <v>0.040944569</v>
      </c>
      <c r="AO173" s="38">
        <v>0.060764567</v>
      </c>
      <c r="AP173" s="38">
        <v>0.056681349</v>
      </c>
      <c r="AQ173" s="38">
        <v>0.048857729</v>
      </c>
      <c r="AR173" s="38">
        <v>0.041725588</v>
      </c>
      <c r="AS173" s="34"/>
      <c r="AT173" s="38">
        <v>0.567918353</v>
      </c>
      <c r="AU173" s="38">
        <v>0.464480874</v>
      </c>
      <c r="AV173" s="38">
        <v>0.30798096</v>
      </c>
      <c r="AW173" s="38">
        <v>-1.063272579</v>
      </c>
      <c r="AX173" s="38">
        <v>2.088802784</v>
      </c>
      <c r="AY173" s="38">
        <v>-1.136622598</v>
      </c>
      <c r="AZ173" s="38">
        <v>0.349152067</v>
      </c>
      <c r="BA173" s="38">
        <v>0.043060059</v>
      </c>
      <c r="BB173" s="38">
        <v>-0.543425173</v>
      </c>
      <c r="BC173" s="38">
        <v>-1.078074747</v>
      </c>
      <c r="BD173" s="40">
        <v>0.637486215</v>
      </c>
      <c r="BE173" s="23">
        <v>30802.0</v>
      </c>
      <c r="BF173" s="38">
        <v>0.008908716</v>
      </c>
      <c r="BG173" s="38">
        <v>0.007286132</v>
      </c>
      <c r="BH173" s="38">
        <v>0.004831178</v>
      </c>
      <c r="BI173" s="38">
        <v>-0.016679146</v>
      </c>
      <c r="BJ173" s="38">
        <v>0.032766242</v>
      </c>
      <c r="BK173" s="38">
        <v>-0.01782976</v>
      </c>
      <c r="BL173" s="38">
        <v>0.005477014</v>
      </c>
      <c r="BM173" s="38">
        <v>6.75467E-4</v>
      </c>
      <c r="BN173" s="38">
        <v>-0.008524501</v>
      </c>
      <c r="BO173" s="38">
        <v>-0.016911342</v>
      </c>
      <c r="BP173" s="40">
        <v>-4.45005E-4</v>
      </c>
      <c r="BQ173" s="40"/>
    </row>
    <row r="174">
      <c r="A174" s="23">
        <v>30833.0</v>
      </c>
      <c r="B174" s="27">
        <v>-0.1427</v>
      </c>
      <c r="C174" s="27">
        <v>-0.0343</v>
      </c>
      <c r="D174" s="27">
        <v>-0.0305</v>
      </c>
      <c r="E174" s="27">
        <v>-0.0417</v>
      </c>
      <c r="F174" s="27">
        <v>-0.0377</v>
      </c>
      <c r="G174" s="27">
        <v>-0.1049</v>
      </c>
      <c r="H174" s="27">
        <v>-0.043</v>
      </c>
      <c r="I174" s="27">
        <v>0.0291</v>
      </c>
      <c r="J174" s="27">
        <v>-0.0972</v>
      </c>
      <c r="K174" s="27">
        <v>-0.057</v>
      </c>
      <c r="L174" s="34"/>
      <c r="M174" s="38">
        <v>0.060570124</v>
      </c>
      <c r="N174" s="38">
        <v>-0.044148091</v>
      </c>
      <c r="O174" s="38">
        <v>0.390153449</v>
      </c>
      <c r="P174" s="38">
        <v>0.11726632</v>
      </c>
      <c r="Q174" s="38">
        <v>0.12707597</v>
      </c>
      <c r="R174" s="38">
        <v>0.232615663</v>
      </c>
      <c r="S174" s="38">
        <v>0.278080754</v>
      </c>
      <c r="T174" s="38">
        <v>0.22128094</v>
      </c>
      <c r="U174" s="38">
        <v>0.137839077</v>
      </c>
      <c r="V174" s="38">
        <v>-0.049975593</v>
      </c>
      <c r="W174" s="34"/>
      <c r="X174" s="38">
        <v>-0.147487455</v>
      </c>
      <c r="Y174" s="38">
        <v>-0.031747344</v>
      </c>
      <c r="Z174" s="38">
        <v>-0.063223765</v>
      </c>
      <c r="AA174" s="38">
        <v>-0.051359621</v>
      </c>
      <c r="AB174" s="38">
        <v>-0.040745224</v>
      </c>
      <c r="AC174" s="38">
        <v>-0.122531</v>
      </c>
      <c r="AD174" s="38">
        <v>-0.065529333</v>
      </c>
      <c r="AE174" s="38">
        <v>0.012623437</v>
      </c>
      <c r="AF174" s="38">
        <v>-0.106713014</v>
      </c>
      <c r="AG174" s="38">
        <v>-0.05762109</v>
      </c>
      <c r="AH174" s="34"/>
      <c r="AI174" s="38">
        <v>0.0692107</v>
      </c>
      <c r="AJ174" s="38">
        <v>0.062657743</v>
      </c>
      <c r="AK174" s="38">
        <v>0.054708969</v>
      </c>
      <c r="AL174" s="38">
        <v>0.042222754</v>
      </c>
      <c r="AM174" s="38">
        <v>0.083341261</v>
      </c>
      <c r="AN174" s="38">
        <v>0.044624917</v>
      </c>
      <c r="AO174" s="38">
        <v>0.061259041</v>
      </c>
      <c r="AP174" s="38">
        <v>0.056759473</v>
      </c>
      <c r="AQ174" s="38">
        <v>0.049582455</v>
      </c>
      <c r="AR174" s="38">
        <v>0.042581773</v>
      </c>
      <c r="AS174" s="34"/>
      <c r="AT174" s="38">
        <v>0.95932081</v>
      </c>
      <c r="AU174" s="38">
        <v>0.457044326</v>
      </c>
      <c r="AV174" s="38">
        <v>-0.152219956</v>
      </c>
      <c r="AW174" s="38">
        <v>-1.109273755</v>
      </c>
      <c r="AX174" s="38">
        <v>2.042411842</v>
      </c>
      <c r="AY174" s="38">
        <v>-0.925150776</v>
      </c>
      <c r="AZ174" s="38">
        <v>0.349835408</v>
      </c>
      <c r="BA174" s="38">
        <v>0.00494875</v>
      </c>
      <c r="BB174" s="38">
        <v>-0.545161281</v>
      </c>
      <c r="BC174" s="38">
        <v>-1.081755369</v>
      </c>
      <c r="BD174" s="40">
        <v>0.616715157</v>
      </c>
      <c r="BE174" s="23">
        <v>30833.0</v>
      </c>
      <c r="BF174" s="38">
        <v>0.01555533</v>
      </c>
      <c r="BG174" s="38">
        <v>0.007410947</v>
      </c>
      <c r="BH174" s="38">
        <v>-0.002468238</v>
      </c>
      <c r="BI174" s="38">
        <v>-0.017986809</v>
      </c>
      <c r="BJ174" s="38">
        <v>0.033117588</v>
      </c>
      <c r="BK174" s="38">
        <v>-0.015001265</v>
      </c>
      <c r="BL174" s="38">
        <v>0.005672561</v>
      </c>
      <c r="BM174" s="39">
        <v>8.02437E-5</v>
      </c>
      <c r="BN174" s="38">
        <v>-0.008839758</v>
      </c>
      <c r="BO174" s="38">
        <v>-0.0175406</v>
      </c>
      <c r="BP174" s="40">
        <v>0.001237165</v>
      </c>
      <c r="BQ174" s="40"/>
    </row>
    <row r="175">
      <c r="A175" s="23">
        <v>30863.0</v>
      </c>
      <c r="B175" s="27">
        <v>0.0252</v>
      </c>
      <c r="C175" s="27">
        <v>-0.0018</v>
      </c>
      <c r="D175" s="27">
        <v>-0.0097</v>
      </c>
      <c r="E175" s="27">
        <v>0.0223</v>
      </c>
      <c r="F175" s="27">
        <v>0.0215</v>
      </c>
      <c r="G175" s="27">
        <v>0.0302</v>
      </c>
      <c r="H175" s="27">
        <v>0.0249</v>
      </c>
      <c r="I175" s="27">
        <v>0.0463</v>
      </c>
      <c r="J175" s="27">
        <v>0.0277</v>
      </c>
      <c r="K175" s="27">
        <v>0.0202</v>
      </c>
      <c r="L175" s="34"/>
      <c r="M175" s="38">
        <v>0.110770022</v>
      </c>
      <c r="N175" s="38">
        <v>-0.062477562</v>
      </c>
      <c r="O175" s="38">
        <v>0.389323072</v>
      </c>
      <c r="P175" s="38">
        <v>0.082915825</v>
      </c>
      <c r="Q175" s="38">
        <v>0.136801246</v>
      </c>
      <c r="R175" s="38">
        <v>0.239561757</v>
      </c>
      <c r="S175" s="38">
        <v>0.185770385</v>
      </c>
      <c r="T175" s="38">
        <v>0.293542317</v>
      </c>
      <c r="U175" s="38">
        <v>0.109193856</v>
      </c>
      <c r="V175" s="38">
        <v>-0.066053989</v>
      </c>
      <c r="W175" s="34"/>
      <c r="X175" s="38">
        <v>0.020933731</v>
      </c>
      <c r="Y175" s="38">
        <v>0.003490674</v>
      </c>
      <c r="Z175" s="38">
        <v>-0.037815244</v>
      </c>
      <c r="AA175" s="38">
        <v>0.015372341</v>
      </c>
      <c r="AB175" s="38">
        <v>0.021075969</v>
      </c>
      <c r="AC175" s="38">
        <v>0.015519502</v>
      </c>
      <c r="AD175" s="38">
        <v>0.008775219</v>
      </c>
      <c r="AE175" s="38">
        <v>0.024143214</v>
      </c>
      <c r="AF175" s="38">
        <v>0.024373065</v>
      </c>
      <c r="AG175" s="38">
        <v>0.02303134</v>
      </c>
      <c r="AH175" s="34"/>
      <c r="AI175" s="38">
        <v>0.069154313</v>
      </c>
      <c r="AJ175" s="38">
        <v>0.062683066</v>
      </c>
      <c r="AK175" s="38">
        <v>0.055284066</v>
      </c>
      <c r="AL175" s="38">
        <v>0.040640332</v>
      </c>
      <c r="AM175" s="38">
        <v>0.071429665</v>
      </c>
      <c r="AN175" s="38">
        <v>0.044716441</v>
      </c>
      <c r="AO175" s="38">
        <v>0.061228426</v>
      </c>
      <c r="AP175" s="38">
        <v>0.05448642</v>
      </c>
      <c r="AQ175" s="38">
        <v>0.049765192</v>
      </c>
      <c r="AR175" s="38">
        <v>0.042634273</v>
      </c>
      <c r="AS175" s="34"/>
      <c r="AT175" s="38">
        <v>1.285421844</v>
      </c>
      <c r="AU175" s="38">
        <v>0.689218665</v>
      </c>
      <c r="AV175" s="38">
        <v>0.007540603</v>
      </c>
      <c r="AW175" s="38">
        <v>-1.341602842</v>
      </c>
      <c r="AX175" s="38">
        <v>1.4950525</v>
      </c>
      <c r="AY175" s="38">
        <v>-0.966066324</v>
      </c>
      <c r="AZ175" s="38">
        <v>0.555201129</v>
      </c>
      <c r="BA175" s="38">
        <v>-0.065947418</v>
      </c>
      <c r="BB175" s="38">
        <v>-0.500919389</v>
      </c>
      <c r="BC175" s="38">
        <v>-1.157898768</v>
      </c>
      <c r="BD175" s="40">
        <v>0.530475494</v>
      </c>
      <c r="BE175" s="23">
        <v>30863.0</v>
      </c>
      <c r="BF175" s="38">
        <v>0.024231503</v>
      </c>
      <c r="BG175" s="38">
        <v>0.012992469</v>
      </c>
      <c r="BH175" s="38">
        <v>1.42148E-4</v>
      </c>
      <c r="BI175" s="38">
        <v>-0.025290572</v>
      </c>
      <c r="BJ175" s="38">
        <v>0.028183253</v>
      </c>
      <c r="BK175" s="38">
        <v>-0.018211328</v>
      </c>
      <c r="BL175" s="38">
        <v>0.010466103</v>
      </c>
      <c r="BM175" s="38">
        <v>-0.001243176</v>
      </c>
      <c r="BN175" s="38">
        <v>-0.009442837</v>
      </c>
      <c r="BO175" s="38">
        <v>-0.021827564</v>
      </c>
      <c r="BP175" s="40">
        <v>-1.95374E-4</v>
      </c>
      <c r="BQ175" s="40"/>
    </row>
    <row r="176">
      <c r="A176" s="23">
        <v>30894.0</v>
      </c>
      <c r="B176" s="27">
        <v>0.0383</v>
      </c>
      <c r="C176" s="27">
        <v>-0.0345</v>
      </c>
      <c r="D176" s="27">
        <v>-0.072</v>
      </c>
      <c r="E176" s="27">
        <v>-0.0651</v>
      </c>
      <c r="F176" s="27">
        <v>-0.0055</v>
      </c>
      <c r="G176" s="27">
        <v>-0.0406</v>
      </c>
      <c r="H176" s="27">
        <v>-0.0592</v>
      </c>
      <c r="I176" s="27">
        <v>0.0887</v>
      </c>
      <c r="J176" s="27">
        <v>-0.025</v>
      </c>
      <c r="K176" s="27">
        <v>-0.0088</v>
      </c>
      <c r="L176" s="34"/>
      <c r="M176" s="38">
        <v>0.031592369</v>
      </c>
      <c r="N176" s="38">
        <v>-0.103156549</v>
      </c>
      <c r="O176" s="38">
        <v>0.246854612</v>
      </c>
      <c r="P176" s="38">
        <v>-0.013188677</v>
      </c>
      <c r="Q176" s="38">
        <v>0.085401375</v>
      </c>
      <c r="R176" s="38">
        <v>0.158331728</v>
      </c>
      <c r="S176" s="38">
        <v>0.08600603</v>
      </c>
      <c r="T176" s="38">
        <v>0.402330237</v>
      </c>
      <c r="U176" s="38">
        <v>0.114184671</v>
      </c>
      <c r="V176" s="38">
        <v>-0.042367525</v>
      </c>
      <c r="W176" s="34"/>
      <c r="X176" s="38">
        <v>0.038117079</v>
      </c>
      <c r="Y176" s="38">
        <v>-0.027407177</v>
      </c>
      <c r="Z176" s="38">
        <v>-0.097398611</v>
      </c>
      <c r="AA176" s="38">
        <v>-0.063252615</v>
      </c>
      <c r="AB176" s="38">
        <v>-0.010064026</v>
      </c>
      <c r="AC176" s="38">
        <v>-0.049874037</v>
      </c>
      <c r="AD176" s="38">
        <v>-0.068883379</v>
      </c>
      <c r="AE176" s="38">
        <v>0.067071866</v>
      </c>
      <c r="AF176" s="38">
        <v>-0.029822647</v>
      </c>
      <c r="AG176" s="38">
        <v>-0.008607828</v>
      </c>
      <c r="AH176" s="34"/>
      <c r="AI176" s="38">
        <v>0.067922049</v>
      </c>
      <c r="AJ176" s="38">
        <v>0.062901404</v>
      </c>
      <c r="AK176" s="38">
        <v>0.052507278</v>
      </c>
      <c r="AL176" s="38">
        <v>0.041256763</v>
      </c>
      <c r="AM176" s="38">
        <v>0.068252198</v>
      </c>
      <c r="AN176" s="38">
        <v>0.045001307</v>
      </c>
      <c r="AO176" s="38">
        <v>0.062069879</v>
      </c>
      <c r="AP176" s="38">
        <v>0.052364021</v>
      </c>
      <c r="AQ176" s="38">
        <v>0.049991722</v>
      </c>
      <c r="AR176" s="38">
        <v>0.042658692</v>
      </c>
      <c r="AS176" s="34"/>
      <c r="AT176" s="38">
        <v>1.319806286</v>
      </c>
      <c r="AU176" s="38">
        <v>0.826394766</v>
      </c>
      <c r="AV176" s="38">
        <v>-0.195103781</v>
      </c>
      <c r="AW176" s="38">
        <v>-1.30076526</v>
      </c>
      <c r="AX176" s="38">
        <v>1.352252207</v>
      </c>
      <c r="AY176" s="38">
        <v>-0.93276452</v>
      </c>
      <c r="AZ176" s="38">
        <v>0.744675378</v>
      </c>
      <c r="BA176" s="38">
        <v>-0.209182606</v>
      </c>
      <c r="BB176" s="38">
        <v>-0.442323895</v>
      </c>
      <c r="BC176" s="38">
        <v>-1.162988574</v>
      </c>
      <c r="BD176" s="40">
        <v>0.501613286</v>
      </c>
      <c r="BE176" s="23">
        <v>30894.0</v>
      </c>
      <c r="BF176" s="38">
        <v>0.026311231</v>
      </c>
      <c r="BG176" s="38">
        <v>0.016474738</v>
      </c>
      <c r="BH176" s="38">
        <v>-0.003889526</v>
      </c>
      <c r="BI176" s="38">
        <v>-0.025931635</v>
      </c>
      <c r="BJ176" s="38">
        <v>0.026958062</v>
      </c>
      <c r="BK176" s="38">
        <v>-0.018595291</v>
      </c>
      <c r="BL176" s="38">
        <v>0.014845607</v>
      </c>
      <c r="BM176" s="38">
        <v>-0.004170197</v>
      </c>
      <c r="BN176" s="38">
        <v>-0.008818026</v>
      </c>
      <c r="BO176" s="38">
        <v>-0.023184964</v>
      </c>
      <c r="BP176" s="40">
        <v>0.002399652</v>
      </c>
      <c r="BQ176" s="40"/>
    </row>
    <row r="177">
      <c r="A177" s="23">
        <v>30925.0</v>
      </c>
      <c r="B177" s="27">
        <v>0.0819</v>
      </c>
      <c r="C177" s="27">
        <v>0.1325</v>
      </c>
      <c r="D177" s="27">
        <v>0.1061</v>
      </c>
      <c r="E177" s="27">
        <v>0.0598</v>
      </c>
      <c r="F177" s="27">
        <v>0.0653</v>
      </c>
      <c r="G177" s="27">
        <v>0.0698</v>
      </c>
      <c r="H177" s="27">
        <v>0.1503</v>
      </c>
      <c r="I177" s="27">
        <v>0.0289</v>
      </c>
      <c r="J177" s="27">
        <v>0.101</v>
      </c>
      <c r="K177" s="27">
        <v>0.1076</v>
      </c>
      <c r="L177" s="34"/>
      <c r="M177" s="38">
        <v>0.073799062</v>
      </c>
      <c r="N177" s="38">
        <v>0.010233962</v>
      </c>
      <c r="O177" s="38">
        <v>0.308937648</v>
      </c>
      <c r="P177" s="38">
        <v>0.111757913</v>
      </c>
      <c r="Q177" s="38">
        <v>0.124220188</v>
      </c>
      <c r="R177" s="38">
        <v>0.231424464</v>
      </c>
      <c r="S177" s="38">
        <v>0.228550701</v>
      </c>
      <c r="T177" s="38">
        <v>0.516557331</v>
      </c>
      <c r="U177" s="38">
        <v>0.214925512</v>
      </c>
      <c r="V177" s="38">
        <v>0.04038418</v>
      </c>
      <c r="W177" s="34"/>
      <c r="X177" s="38">
        <v>0.075027193</v>
      </c>
      <c r="Y177" s="38">
        <v>0.133656173</v>
      </c>
      <c r="Z177" s="38">
        <v>0.08419374</v>
      </c>
      <c r="AA177" s="38">
        <v>0.054917537</v>
      </c>
      <c r="AB177" s="38">
        <v>0.055851368</v>
      </c>
      <c r="AC177" s="38">
        <v>0.057370981</v>
      </c>
      <c r="AD177" s="38">
        <v>0.13405791</v>
      </c>
      <c r="AE177" s="38">
        <v>-0.011405253</v>
      </c>
      <c r="AF177" s="38">
        <v>0.084894911</v>
      </c>
      <c r="AG177" s="38">
        <v>0.104092707</v>
      </c>
      <c r="AH177" s="34"/>
      <c r="AI177" s="38">
        <v>0.068354902</v>
      </c>
      <c r="AJ177" s="38">
        <v>0.065988288</v>
      </c>
      <c r="AK177" s="38">
        <v>0.052497622</v>
      </c>
      <c r="AL177" s="38">
        <v>0.043047379</v>
      </c>
      <c r="AM177" s="38">
        <v>0.068151148</v>
      </c>
      <c r="AN177" s="38">
        <v>0.045303482</v>
      </c>
      <c r="AO177" s="38">
        <v>0.066376789</v>
      </c>
      <c r="AP177" s="38">
        <v>0.052324316</v>
      </c>
      <c r="AQ177" s="38">
        <v>0.05171933</v>
      </c>
      <c r="AR177" s="38">
        <v>0.04503245</v>
      </c>
      <c r="AS177" s="34"/>
      <c r="AT177" s="38">
        <v>1.211605211</v>
      </c>
      <c r="AU177" s="38">
        <v>0.981759424</v>
      </c>
      <c r="AV177" s="38">
        <v>-0.328455133</v>
      </c>
      <c r="AW177" s="38">
        <v>-1.246263505</v>
      </c>
      <c r="AX177" s="38">
        <v>1.191816574</v>
      </c>
      <c r="AY177" s="38">
        <v>-1.027150585</v>
      </c>
      <c r="AZ177" s="38">
        <v>1.019490742</v>
      </c>
      <c r="BA177" s="38">
        <v>-0.345286622</v>
      </c>
      <c r="BB177" s="38">
        <v>-0.404042906</v>
      </c>
      <c r="BC177" s="38">
        <v>-1.0534732</v>
      </c>
      <c r="BD177" s="40">
        <v>0.495295006</v>
      </c>
      <c r="BE177" s="23">
        <v>30925.0</v>
      </c>
      <c r="BF177" s="38">
        <v>0.024462294</v>
      </c>
      <c r="BG177" s="38">
        <v>0.019821711</v>
      </c>
      <c r="BH177" s="38">
        <v>-0.006631505</v>
      </c>
      <c r="BI177" s="38">
        <v>-0.025162045</v>
      </c>
      <c r="BJ177" s="38">
        <v>0.024062762</v>
      </c>
      <c r="BK177" s="38">
        <v>-0.020738158</v>
      </c>
      <c r="BL177" s="38">
        <v>0.020583505</v>
      </c>
      <c r="BM177" s="38">
        <v>-0.006971333</v>
      </c>
      <c r="BN177" s="38">
        <v>-0.008157621</v>
      </c>
      <c r="BO177" s="38">
        <v>-0.021269611</v>
      </c>
      <c r="BP177" s="40">
        <v>0.001564916</v>
      </c>
      <c r="BQ177" s="40"/>
    </row>
    <row r="178">
      <c r="A178" s="23">
        <v>30955.0</v>
      </c>
      <c r="B178" s="27">
        <v>0.0057</v>
      </c>
      <c r="C178" s="27">
        <v>0.0057</v>
      </c>
      <c r="D178" s="27">
        <v>0.0416</v>
      </c>
      <c r="E178" s="27">
        <v>0.0708</v>
      </c>
      <c r="F178" s="27">
        <v>-0.0345</v>
      </c>
      <c r="G178" s="27">
        <v>0.0162</v>
      </c>
      <c r="H178" s="27">
        <v>0.0858</v>
      </c>
      <c r="I178" s="27">
        <v>0.0728</v>
      </c>
      <c r="J178" s="27">
        <v>0.034</v>
      </c>
      <c r="K178" s="27">
        <v>6.0E-4</v>
      </c>
      <c r="L178" s="34"/>
      <c r="M178" s="38">
        <v>0.057485609</v>
      </c>
      <c r="N178" s="38">
        <v>0.004030101</v>
      </c>
      <c r="O178" s="38">
        <v>0.320027516</v>
      </c>
      <c r="P178" s="38">
        <v>0.160711279</v>
      </c>
      <c r="Q178" s="38">
        <v>0.125860471</v>
      </c>
      <c r="R178" s="38">
        <v>0.211501581</v>
      </c>
      <c r="S178" s="38">
        <v>0.333083295</v>
      </c>
      <c r="T178" s="38">
        <v>0.575127097</v>
      </c>
      <c r="U178" s="38">
        <v>0.260888988</v>
      </c>
      <c r="V178" s="38">
        <v>0.028584317</v>
      </c>
      <c r="W178" s="34"/>
      <c r="X178" s="38">
        <v>-0.002215396</v>
      </c>
      <c r="Y178" s="38">
        <v>0.00259507</v>
      </c>
      <c r="Z178" s="38">
        <v>0.017257611</v>
      </c>
      <c r="AA178" s="38">
        <v>0.059602174</v>
      </c>
      <c r="AB178" s="38">
        <v>-0.043152723</v>
      </c>
      <c r="AC178" s="38">
        <v>0.002020618</v>
      </c>
      <c r="AD178" s="38">
        <v>0.058416463</v>
      </c>
      <c r="AE178" s="38">
        <v>0.0357103</v>
      </c>
      <c r="AF178" s="38">
        <v>0.010763774</v>
      </c>
      <c r="AG178" s="38">
        <v>-0.007778955</v>
      </c>
      <c r="AH178" s="34"/>
      <c r="AI178" s="38">
        <v>0.068183962</v>
      </c>
      <c r="AJ178" s="38">
        <v>0.063960705</v>
      </c>
      <c r="AK178" s="38">
        <v>0.052513629</v>
      </c>
      <c r="AL178" s="38">
        <v>0.04440092</v>
      </c>
      <c r="AM178" s="38">
        <v>0.061859109</v>
      </c>
      <c r="AN178" s="38">
        <v>0.041748021</v>
      </c>
      <c r="AO178" s="38">
        <v>0.063133882</v>
      </c>
      <c r="AP178" s="38">
        <v>0.049700925</v>
      </c>
      <c r="AQ178" s="38">
        <v>0.045089716</v>
      </c>
      <c r="AR178" s="38">
        <v>0.044780385</v>
      </c>
      <c r="AS178" s="34"/>
      <c r="AT178" s="38">
        <v>1.489046506</v>
      </c>
      <c r="AU178" s="38">
        <v>1.059696127</v>
      </c>
      <c r="AV178" s="38">
        <v>-0.104052044</v>
      </c>
      <c r="AW178" s="38">
        <v>-0.928817236</v>
      </c>
      <c r="AX178" s="38">
        <v>0.846040732</v>
      </c>
      <c r="AY178" s="38">
        <v>-1.198519923</v>
      </c>
      <c r="AZ178" s="38">
        <v>0.975638447</v>
      </c>
      <c r="BA178" s="38">
        <v>-0.390001006</v>
      </c>
      <c r="BB178" s="38">
        <v>-0.858792008</v>
      </c>
      <c r="BC178" s="38">
        <v>-0.890239594</v>
      </c>
      <c r="BD178" s="40">
        <v>0.478660348</v>
      </c>
      <c r="BE178" s="23">
        <v>30955.0</v>
      </c>
      <c r="BF178" s="38">
        <v>0.031108625</v>
      </c>
      <c r="BG178" s="38">
        <v>0.022138791</v>
      </c>
      <c r="BH178" s="38">
        <v>-0.002173818</v>
      </c>
      <c r="BI178" s="38">
        <v>-0.019404516</v>
      </c>
      <c r="BJ178" s="38">
        <v>0.017675179</v>
      </c>
      <c r="BK178" s="38">
        <v>-0.025039048</v>
      </c>
      <c r="BL178" s="38">
        <v>0.020382688</v>
      </c>
      <c r="BM178" s="38">
        <v>-0.008147761</v>
      </c>
      <c r="BN178" s="38">
        <v>-0.017941574</v>
      </c>
      <c r="BO178" s="38">
        <v>-0.018598566</v>
      </c>
      <c r="BP178" s="40">
        <v>-0.002000544</v>
      </c>
      <c r="BQ178" s="40"/>
    </row>
    <row r="179">
      <c r="A179" s="23">
        <v>30986.0</v>
      </c>
      <c r="B179" s="27">
        <v>0.0166</v>
      </c>
      <c r="C179" s="27">
        <v>-0.0177</v>
      </c>
      <c r="D179" s="27">
        <v>0.0136</v>
      </c>
      <c r="E179" s="27">
        <v>0.0235</v>
      </c>
      <c r="F179" s="27">
        <v>-0.0045</v>
      </c>
      <c r="G179" s="27">
        <v>0.0466</v>
      </c>
      <c r="H179" s="27">
        <v>-0.0084</v>
      </c>
      <c r="I179" s="27">
        <v>-0.039</v>
      </c>
      <c r="J179" s="27">
        <v>0.0183</v>
      </c>
      <c r="K179" s="27">
        <v>0.0041</v>
      </c>
      <c r="L179" s="34"/>
      <c r="M179" s="38">
        <v>0.112024301</v>
      </c>
      <c r="N179" s="38">
        <v>0.046643597</v>
      </c>
      <c r="O179" s="38">
        <v>0.338982896</v>
      </c>
      <c r="P179" s="38">
        <v>0.099783636</v>
      </c>
      <c r="Q179" s="38">
        <v>0.196181263</v>
      </c>
      <c r="R179" s="38">
        <v>0.283722142</v>
      </c>
      <c r="S179" s="38">
        <v>0.38093465</v>
      </c>
      <c r="T179" s="38">
        <v>0.423348534</v>
      </c>
      <c r="U179" s="38">
        <v>0.305172798</v>
      </c>
      <c r="V179" s="38">
        <v>0.045556383</v>
      </c>
      <c r="W179" s="34"/>
      <c r="X179" s="38">
        <v>0.003167118</v>
      </c>
      <c r="Y179" s="38">
        <v>-0.02716135</v>
      </c>
      <c r="Z179" s="38">
        <v>-0.011880591</v>
      </c>
      <c r="AA179" s="38">
        <v>0.013088806</v>
      </c>
      <c r="AB179" s="38">
        <v>-0.025828684</v>
      </c>
      <c r="AC179" s="38">
        <v>0.023157056</v>
      </c>
      <c r="AD179" s="38">
        <v>-0.043038515</v>
      </c>
      <c r="AE179" s="38">
        <v>-0.07572874</v>
      </c>
      <c r="AF179" s="38">
        <v>-0.00960092</v>
      </c>
      <c r="AG179" s="38">
        <v>-0.006622165</v>
      </c>
      <c r="AH179" s="34"/>
      <c r="AI179" s="38">
        <v>0.068158183</v>
      </c>
      <c r="AJ179" s="38">
        <v>0.064090034</v>
      </c>
      <c r="AK179" s="38">
        <v>0.05258696</v>
      </c>
      <c r="AL179" s="38">
        <v>0.0445898</v>
      </c>
      <c r="AM179" s="38">
        <v>0.061055684</v>
      </c>
      <c r="AN179" s="38">
        <v>0.041824242</v>
      </c>
      <c r="AO179" s="38">
        <v>0.061532632</v>
      </c>
      <c r="AP179" s="38">
        <v>0.04887874</v>
      </c>
      <c r="AQ179" s="38">
        <v>0.043571183</v>
      </c>
      <c r="AR179" s="38">
        <v>0.043430753</v>
      </c>
      <c r="AS179" s="34"/>
      <c r="AT179" s="38">
        <v>1.532570345</v>
      </c>
      <c r="AU179" s="38">
        <v>1.12202276</v>
      </c>
      <c r="AV179" s="38">
        <v>-0.038839242</v>
      </c>
      <c r="AW179" s="38">
        <v>-0.845892958</v>
      </c>
      <c r="AX179" s="38">
        <v>0.815803551</v>
      </c>
      <c r="AY179" s="38">
        <v>-1.124986293</v>
      </c>
      <c r="AZ179" s="38">
        <v>0.863935998</v>
      </c>
      <c r="BA179" s="38">
        <v>-0.413063652</v>
      </c>
      <c r="BB179" s="38">
        <v>-0.948689333</v>
      </c>
      <c r="BC179" s="38">
        <v>-0.962861178</v>
      </c>
      <c r="BD179" s="40">
        <v>0.472896702</v>
      </c>
      <c r="BE179" s="23">
        <v>30986.0</v>
      </c>
      <c r="BF179" s="38">
        <v>0.032408142</v>
      </c>
      <c r="BG179" s="38">
        <v>0.023726593</v>
      </c>
      <c r="BH179" s="38">
        <v>-8.21305E-4</v>
      </c>
      <c r="BI179" s="38">
        <v>-0.017887478</v>
      </c>
      <c r="BJ179" s="38">
        <v>0.0172512</v>
      </c>
      <c r="BK179" s="38">
        <v>-0.023789261</v>
      </c>
      <c r="BL179" s="38">
        <v>0.018269021</v>
      </c>
      <c r="BM179" s="38">
        <v>-0.008734754</v>
      </c>
      <c r="BN179" s="38">
        <v>-0.020061238</v>
      </c>
      <c r="BO179" s="38">
        <v>-0.02036092</v>
      </c>
      <c r="BP179" s="40">
        <v>-0.001865676</v>
      </c>
      <c r="BQ179" s="40"/>
    </row>
    <row r="180">
      <c r="A180" s="23">
        <v>31016.0</v>
      </c>
      <c r="B180" s="27">
        <v>-0.0034</v>
      </c>
      <c r="C180" s="27">
        <v>0.0034</v>
      </c>
      <c r="D180" s="27">
        <v>-0.0022</v>
      </c>
      <c r="E180" s="27">
        <v>0.008</v>
      </c>
      <c r="F180" s="27">
        <v>0.0179</v>
      </c>
      <c r="G180" s="27">
        <v>0.0147</v>
      </c>
      <c r="H180" s="27">
        <v>-0.0077</v>
      </c>
      <c r="I180" s="27">
        <v>0.0179</v>
      </c>
      <c r="J180" s="27">
        <v>0.0334</v>
      </c>
      <c r="K180" s="27">
        <v>-0.0108</v>
      </c>
      <c r="L180" s="34"/>
      <c r="M180" s="38">
        <v>0.014771984</v>
      </c>
      <c r="N180" s="38">
        <v>-0.037772345</v>
      </c>
      <c r="O180" s="38">
        <v>0.254179034</v>
      </c>
      <c r="P180" s="38">
        <v>0.090370183</v>
      </c>
      <c r="Q180" s="38">
        <v>0.169453997</v>
      </c>
      <c r="R180" s="38">
        <v>0.293766638</v>
      </c>
      <c r="S180" s="38">
        <v>0.299804242</v>
      </c>
      <c r="T180" s="38">
        <v>0.424994141</v>
      </c>
      <c r="U180" s="38">
        <v>0.271245164</v>
      </c>
      <c r="V180" s="38">
        <v>0.013461994</v>
      </c>
      <c r="W180" s="34"/>
      <c r="X180" s="38">
        <v>-0.013122238</v>
      </c>
      <c r="Y180" s="38">
        <v>-0.003122224</v>
      </c>
      <c r="Z180" s="38">
        <v>-0.026366924</v>
      </c>
      <c r="AA180" s="38">
        <v>-0.002499635</v>
      </c>
      <c r="AB180" s="38">
        <v>-0.001613582</v>
      </c>
      <c r="AC180" s="38">
        <v>-0.011173745</v>
      </c>
      <c r="AD180" s="38">
        <v>-0.035689129</v>
      </c>
      <c r="AE180" s="38">
        <v>-0.018639528</v>
      </c>
      <c r="AF180" s="38">
        <v>0.007972209</v>
      </c>
      <c r="AG180" s="38">
        <v>-0.018648347</v>
      </c>
      <c r="AH180" s="34"/>
      <c r="AI180" s="38">
        <v>0.064269814</v>
      </c>
      <c r="AJ180" s="38">
        <v>0.058622047</v>
      </c>
      <c r="AK180" s="38">
        <v>0.051417117</v>
      </c>
      <c r="AL180" s="38">
        <v>0.043877761</v>
      </c>
      <c r="AM180" s="38">
        <v>0.059892435</v>
      </c>
      <c r="AN180" s="38">
        <v>0.041809342</v>
      </c>
      <c r="AO180" s="38">
        <v>0.060209482</v>
      </c>
      <c r="AP180" s="38">
        <v>0.048980949</v>
      </c>
      <c r="AQ180" s="38">
        <v>0.037838926</v>
      </c>
      <c r="AR180" s="38">
        <v>0.042503982</v>
      </c>
      <c r="AS180" s="34"/>
      <c r="AT180" s="38">
        <v>1.428980043</v>
      </c>
      <c r="AU180" s="38">
        <v>0.823430023</v>
      </c>
      <c r="AV180" s="38">
        <v>0.050921882</v>
      </c>
      <c r="AW180" s="38">
        <v>-0.757443219</v>
      </c>
      <c r="AX180" s="38">
        <v>0.959640205</v>
      </c>
      <c r="AY180" s="38">
        <v>-0.979217832</v>
      </c>
      <c r="AZ180" s="38">
        <v>0.993633735</v>
      </c>
      <c r="BA180" s="38">
        <v>-0.210282581</v>
      </c>
      <c r="BB180" s="38">
        <v>-1.404923361</v>
      </c>
      <c r="BC180" s="38">
        <v>-0.904738894</v>
      </c>
      <c r="BD180" s="40">
        <v>0.432813431</v>
      </c>
      <c r="BE180" s="23">
        <v>31016.0</v>
      </c>
      <c r="BF180" s="38">
        <v>0.033016074</v>
      </c>
      <c r="BG180" s="38">
        <v>0.019025057</v>
      </c>
      <c r="BH180" s="38">
        <v>0.001176532</v>
      </c>
      <c r="BI180" s="38">
        <v>-0.017500455</v>
      </c>
      <c r="BJ180" s="38">
        <v>0.022172145</v>
      </c>
      <c r="BK180" s="38">
        <v>-0.022624479</v>
      </c>
      <c r="BL180" s="38">
        <v>0.022957553</v>
      </c>
      <c r="BM180" s="38">
        <v>-0.004858504</v>
      </c>
      <c r="BN180" s="38">
        <v>-0.032460253</v>
      </c>
      <c r="BO180" s="38">
        <v>-0.02090367</v>
      </c>
      <c r="BP180" s="40">
        <v>-9.58123E-4</v>
      </c>
      <c r="BQ180" s="40"/>
    </row>
    <row r="181">
      <c r="A181" s="23">
        <v>31047.0</v>
      </c>
      <c r="B181" s="27">
        <v>-0.0349</v>
      </c>
      <c r="C181" s="27">
        <v>0.0136</v>
      </c>
      <c r="D181" s="27">
        <v>0.0017</v>
      </c>
      <c r="E181" s="27">
        <v>0.0179</v>
      </c>
      <c r="F181" s="27">
        <v>0.0861</v>
      </c>
      <c r="G181" s="27">
        <v>0.0538</v>
      </c>
      <c r="H181" s="27">
        <v>0.0246</v>
      </c>
      <c r="I181" s="27">
        <v>-0.0177</v>
      </c>
      <c r="J181" s="27">
        <v>0.0497</v>
      </c>
      <c r="K181" s="27">
        <v>0.0242</v>
      </c>
      <c r="L181" s="34"/>
      <c r="M181" s="38">
        <v>-0.060057235</v>
      </c>
      <c r="N181" s="38">
        <v>-0.022764148</v>
      </c>
      <c r="O181" s="38">
        <v>0.204067579</v>
      </c>
      <c r="P181" s="38">
        <v>0.089244511</v>
      </c>
      <c r="Q181" s="38">
        <v>0.260296404</v>
      </c>
      <c r="R181" s="38">
        <v>0.270681616</v>
      </c>
      <c r="S181" s="38">
        <v>0.280217281</v>
      </c>
      <c r="T181" s="38">
        <v>0.535426916</v>
      </c>
      <c r="U181" s="38">
        <v>0.315581221</v>
      </c>
      <c r="V181" s="38">
        <v>0.044631618</v>
      </c>
      <c r="W181" s="34"/>
      <c r="X181" s="38">
        <v>-0.036369013</v>
      </c>
      <c r="Y181" s="38">
        <v>0.010249349</v>
      </c>
      <c r="Z181" s="38">
        <v>-0.01940523</v>
      </c>
      <c r="AA181" s="38">
        <v>0.008785061</v>
      </c>
      <c r="AB181" s="38">
        <v>0.06158717</v>
      </c>
      <c r="AC181" s="38">
        <v>0.029935881</v>
      </c>
      <c r="AD181" s="38">
        <v>9.47625E-4</v>
      </c>
      <c r="AE181" s="38">
        <v>-0.061950571</v>
      </c>
      <c r="AF181" s="38">
        <v>0.020163646</v>
      </c>
      <c r="AG181" s="38">
        <v>0.017146602</v>
      </c>
      <c r="AH181" s="34"/>
      <c r="AI181" s="38">
        <v>0.064396262</v>
      </c>
      <c r="AJ181" s="38">
        <v>0.0585908</v>
      </c>
      <c r="AK181" s="38">
        <v>0.051527663</v>
      </c>
      <c r="AL181" s="38">
        <v>0.043948484</v>
      </c>
      <c r="AM181" s="38">
        <v>0.060273846</v>
      </c>
      <c r="AN181" s="38">
        <v>0.041917293</v>
      </c>
      <c r="AO181" s="38">
        <v>0.060199615</v>
      </c>
      <c r="AP181" s="38">
        <v>0.048905368</v>
      </c>
      <c r="AQ181" s="38">
        <v>0.0379198</v>
      </c>
      <c r="AR181" s="38">
        <v>0.042451035</v>
      </c>
      <c r="AS181" s="34"/>
      <c r="AT181" s="38">
        <v>1.429570252</v>
      </c>
      <c r="AU181" s="38">
        <v>0.809442949</v>
      </c>
      <c r="AV181" s="38">
        <v>0.054973436</v>
      </c>
      <c r="AW181" s="38">
        <v>-0.754618571</v>
      </c>
      <c r="AX181" s="38">
        <v>0.989222348</v>
      </c>
      <c r="AY181" s="38">
        <v>-0.971586129</v>
      </c>
      <c r="AZ181" s="38">
        <v>0.981293161</v>
      </c>
      <c r="BA181" s="38">
        <v>-0.225134592</v>
      </c>
      <c r="BB181" s="38">
        <v>-1.398589935</v>
      </c>
      <c r="BC181" s="38">
        <v>-0.914572919</v>
      </c>
      <c r="BD181" s="40">
        <v>0.435628955</v>
      </c>
      <c r="BE181" s="23">
        <v>31047.0</v>
      </c>
      <c r="BF181" s="38">
        <v>0.032816236</v>
      </c>
      <c r="BG181" s="38">
        <v>0.018581018</v>
      </c>
      <c r="BH181" s="38">
        <v>0.001261933</v>
      </c>
      <c r="BI181" s="38">
        <v>-0.017322507</v>
      </c>
      <c r="BJ181" s="38">
        <v>0.022707911</v>
      </c>
      <c r="BK181" s="38">
        <v>-0.022303066</v>
      </c>
      <c r="BL181" s="38">
        <v>0.022525894</v>
      </c>
      <c r="BM181" s="38">
        <v>-0.005168036</v>
      </c>
      <c r="BN181" s="38">
        <v>-0.032105073</v>
      </c>
      <c r="BO181" s="38">
        <v>-0.02099431</v>
      </c>
      <c r="BP181" s="40">
        <v>-0.00197949</v>
      </c>
      <c r="BQ181" s="40"/>
    </row>
    <row r="182">
      <c r="A182" s="23">
        <v>31078.0</v>
      </c>
      <c r="B182" s="27">
        <v>0.0755</v>
      </c>
      <c r="C182" s="27">
        <v>0.0861</v>
      </c>
      <c r="D182" s="27">
        <v>0.0615</v>
      </c>
      <c r="E182" s="27">
        <v>0.0478</v>
      </c>
      <c r="F182" s="27">
        <v>0.1412</v>
      </c>
      <c r="G182" s="27">
        <v>0.0114</v>
      </c>
      <c r="H182" s="27">
        <v>0.0896</v>
      </c>
      <c r="I182" s="27">
        <v>0.1955</v>
      </c>
      <c r="J182" s="27">
        <v>0.0492</v>
      </c>
      <c r="K182" s="27">
        <v>0.0793</v>
      </c>
      <c r="L182" s="34"/>
      <c r="M182" s="38">
        <v>0.035967714</v>
      </c>
      <c r="N182" s="38">
        <v>0.103427494</v>
      </c>
      <c r="O182" s="38">
        <v>0.173891365</v>
      </c>
      <c r="P182" s="38">
        <v>0.104737928</v>
      </c>
      <c r="Q182" s="38">
        <v>0.202453185</v>
      </c>
      <c r="R182" s="38">
        <v>0.211474141</v>
      </c>
      <c r="S182" s="38">
        <v>0.20381567</v>
      </c>
      <c r="T182" s="38">
        <v>0.652739611</v>
      </c>
      <c r="U182" s="38">
        <v>0.287935983</v>
      </c>
      <c r="V182" s="38">
        <v>0.141246379</v>
      </c>
      <c r="W182" s="34"/>
      <c r="X182" s="38">
        <v>0.069782034</v>
      </c>
      <c r="Y182" s="38">
        <v>0.076106923</v>
      </c>
      <c r="Z182" s="38">
        <v>0.040528757</v>
      </c>
      <c r="AA182" s="38">
        <v>0.035992032</v>
      </c>
      <c r="AB182" s="38">
        <v>0.117068535</v>
      </c>
      <c r="AC182" s="38">
        <v>-0.007606917</v>
      </c>
      <c r="AD182" s="38">
        <v>0.070485839</v>
      </c>
      <c r="AE182" s="38">
        <v>0.145201891</v>
      </c>
      <c r="AF182" s="38">
        <v>0.022215844</v>
      </c>
      <c r="AG182" s="38">
        <v>0.066669516</v>
      </c>
      <c r="AH182" s="34"/>
      <c r="AI182" s="38">
        <v>0.064557798</v>
      </c>
      <c r="AJ182" s="38">
        <v>0.058997264</v>
      </c>
      <c r="AK182" s="38">
        <v>0.050184797</v>
      </c>
      <c r="AL182" s="38">
        <v>0.044572756</v>
      </c>
      <c r="AM182" s="38">
        <v>0.063086724</v>
      </c>
      <c r="AN182" s="38">
        <v>0.041951882</v>
      </c>
      <c r="AO182" s="38">
        <v>0.061461602</v>
      </c>
      <c r="AP182" s="38">
        <v>0.054221441</v>
      </c>
      <c r="AQ182" s="38">
        <v>0.037422399</v>
      </c>
      <c r="AR182" s="38">
        <v>0.043794947</v>
      </c>
      <c r="AS182" s="34"/>
      <c r="AT182" s="38">
        <v>1.279641091</v>
      </c>
      <c r="AU182" s="38">
        <v>0.711884495</v>
      </c>
      <c r="AV182" s="38">
        <v>-0.187909807</v>
      </c>
      <c r="AW182" s="38">
        <v>-0.760925597</v>
      </c>
      <c r="AX182" s="38">
        <v>1.129437579</v>
      </c>
      <c r="AY182" s="38">
        <v>-1.028529105</v>
      </c>
      <c r="AZ182" s="38">
        <v>0.963504935</v>
      </c>
      <c r="BA182" s="38">
        <v>0.224250528</v>
      </c>
      <c r="BB182" s="38">
        <v>-1.491010617</v>
      </c>
      <c r="BC182" s="38">
        <v>-0.840343503</v>
      </c>
      <c r="BD182" s="40">
        <v>0.416864856</v>
      </c>
      <c r="BE182" s="23">
        <v>31078.0</v>
      </c>
      <c r="BF182" s="38">
        <v>0.030696785</v>
      </c>
      <c r="BG182" s="38">
        <v>0.017077105</v>
      </c>
      <c r="BH182" s="38">
        <v>-0.004507691</v>
      </c>
      <c r="BI182" s="38">
        <v>-0.018253532</v>
      </c>
      <c r="BJ182" s="38">
        <v>0.027093615</v>
      </c>
      <c r="BK182" s="38">
        <v>-0.024672963</v>
      </c>
      <c r="BL182" s="38">
        <v>0.023113125</v>
      </c>
      <c r="BM182" s="38">
        <v>0.005379454</v>
      </c>
      <c r="BN182" s="38">
        <v>-0.035767242</v>
      </c>
      <c r="BO182" s="38">
        <v>-0.020158656</v>
      </c>
      <c r="BP182" s="40">
        <v>0.004041109</v>
      </c>
      <c r="BQ182" s="40"/>
    </row>
    <row r="183">
      <c r="A183" s="23">
        <v>31106.0</v>
      </c>
      <c r="B183" s="27">
        <v>0.0234</v>
      </c>
      <c r="C183" s="27">
        <v>-0.0016</v>
      </c>
      <c r="D183" s="27">
        <v>0.0264</v>
      </c>
      <c r="E183" s="27">
        <v>0.0173</v>
      </c>
      <c r="F183" s="27">
        <v>0.0587</v>
      </c>
      <c r="G183" s="27">
        <v>0.043</v>
      </c>
      <c r="H183" s="27">
        <v>0.0407</v>
      </c>
      <c r="I183" s="27">
        <v>-0.0241</v>
      </c>
      <c r="J183" s="27">
        <v>-0.0131</v>
      </c>
      <c r="K183" s="27">
        <v>0.0109</v>
      </c>
      <c r="L183" s="34"/>
      <c r="M183" s="38">
        <v>0.118275618</v>
      </c>
      <c r="N183" s="38">
        <v>0.110882099</v>
      </c>
      <c r="O183" s="38">
        <v>0.268967174</v>
      </c>
      <c r="P183" s="38">
        <v>0.177384644</v>
      </c>
      <c r="Q183" s="38">
        <v>0.327086856</v>
      </c>
      <c r="R183" s="38">
        <v>0.275086865</v>
      </c>
      <c r="S183" s="38">
        <v>0.341062887</v>
      </c>
      <c r="T183" s="38">
        <v>0.480558867</v>
      </c>
      <c r="U183" s="38">
        <v>0.297682333</v>
      </c>
      <c r="V183" s="38">
        <v>0.204760798</v>
      </c>
      <c r="W183" s="34"/>
      <c r="X183" s="38">
        <v>0.008402296</v>
      </c>
      <c r="Y183" s="38">
        <v>-0.016357306</v>
      </c>
      <c r="Z183" s="38">
        <v>0.004434801</v>
      </c>
      <c r="AA183" s="39">
        <v>6.94493E-5</v>
      </c>
      <c r="AB183" s="38">
        <v>0.016574007</v>
      </c>
      <c r="AC183" s="38">
        <v>0.018566926</v>
      </c>
      <c r="AD183" s="38">
        <v>0.011063389</v>
      </c>
      <c r="AE183" s="38">
        <v>-0.077912473</v>
      </c>
      <c r="AF183" s="38">
        <v>-0.041199247</v>
      </c>
      <c r="AG183" s="38">
        <v>-0.006540401</v>
      </c>
      <c r="AH183" s="34"/>
      <c r="AI183" s="38">
        <v>0.063897932</v>
      </c>
      <c r="AJ183" s="38">
        <v>0.059219436</v>
      </c>
      <c r="AK183" s="38">
        <v>0.048309946</v>
      </c>
      <c r="AL183" s="38">
        <v>0.044542236</v>
      </c>
      <c r="AM183" s="38">
        <v>0.062414703</v>
      </c>
      <c r="AN183" s="38">
        <v>0.040695962</v>
      </c>
      <c r="AO183" s="38">
        <v>0.060735554</v>
      </c>
      <c r="AP183" s="38">
        <v>0.055964117</v>
      </c>
      <c r="AQ183" s="38">
        <v>0.037373428</v>
      </c>
      <c r="AR183" s="38">
        <v>0.043332051</v>
      </c>
      <c r="AS183" s="34"/>
      <c r="AT183" s="38">
        <v>1.239470074</v>
      </c>
      <c r="AU183" s="38">
        <v>0.766070764</v>
      </c>
      <c r="AV183" s="38">
        <v>-0.33781938</v>
      </c>
      <c r="AW183" s="38">
        <v>-0.719059722</v>
      </c>
      <c r="AX183" s="38">
        <v>1.089387795</v>
      </c>
      <c r="AY183" s="38">
        <v>-1.108249676</v>
      </c>
      <c r="AZ183" s="38">
        <v>0.919481068</v>
      </c>
      <c r="BA183" s="38">
        <v>0.436677286</v>
      </c>
      <c r="BB183" s="38">
        <v>-1.444444389</v>
      </c>
      <c r="BC183" s="38">
        <v>-0.84151382</v>
      </c>
      <c r="BD183" s="40">
        <v>0.418946608</v>
      </c>
      <c r="BE183" s="23">
        <v>31106.0</v>
      </c>
      <c r="BF183" s="38">
        <v>0.029585395</v>
      </c>
      <c r="BG183" s="38">
        <v>0.018285642</v>
      </c>
      <c r="BH183" s="38">
        <v>-0.008063543</v>
      </c>
      <c r="BI183" s="38">
        <v>-0.017163517</v>
      </c>
      <c r="BJ183" s="38">
        <v>0.026003022</v>
      </c>
      <c r="BK183" s="38">
        <v>-0.026453244</v>
      </c>
      <c r="BL183" s="38">
        <v>0.021947452</v>
      </c>
      <c r="BM183" s="38">
        <v>0.01042322</v>
      </c>
      <c r="BN183" s="38">
        <v>-0.034478007</v>
      </c>
      <c r="BO183" s="38">
        <v>-0.020086422</v>
      </c>
      <c r="BP183" s="40">
        <v>0.001849205</v>
      </c>
      <c r="BQ183" s="40"/>
    </row>
    <row r="184">
      <c r="A184" s="23">
        <v>31137.0</v>
      </c>
      <c r="B184" s="27">
        <v>0.0523</v>
      </c>
      <c r="C184" s="27">
        <v>0.0141</v>
      </c>
      <c r="D184" s="27">
        <v>0.0381</v>
      </c>
      <c r="E184" s="27">
        <v>0.018</v>
      </c>
      <c r="F184" s="27">
        <v>-0.0164</v>
      </c>
      <c r="G184" s="27">
        <v>0.0297</v>
      </c>
      <c r="H184" s="27">
        <v>-0.0042</v>
      </c>
      <c r="I184" s="27">
        <v>0.0112</v>
      </c>
      <c r="J184" s="27">
        <v>0.02</v>
      </c>
      <c r="K184" s="27">
        <v>0.0017</v>
      </c>
      <c r="L184" s="34"/>
      <c r="M184" s="38">
        <v>0.135023412</v>
      </c>
      <c r="N184" s="38">
        <v>0.138249122</v>
      </c>
      <c r="O184" s="38">
        <v>0.296673459</v>
      </c>
      <c r="P184" s="38">
        <v>0.197664019</v>
      </c>
      <c r="Q184" s="38">
        <v>0.295420228</v>
      </c>
      <c r="R184" s="38">
        <v>0.156106516</v>
      </c>
      <c r="S184" s="38">
        <v>0.319615516</v>
      </c>
      <c r="T184" s="38">
        <v>0.451407156</v>
      </c>
      <c r="U184" s="38">
        <v>0.23424854</v>
      </c>
      <c r="V184" s="38">
        <v>0.186096752</v>
      </c>
      <c r="W184" s="34"/>
      <c r="X184" s="38">
        <v>0.033721467</v>
      </c>
      <c r="Y184" s="38">
        <v>-0.002529644</v>
      </c>
      <c r="Z184" s="38">
        <v>0.016934161</v>
      </c>
      <c r="AA184" s="38">
        <v>-2.24767E-4</v>
      </c>
      <c r="AB184" s="38">
        <v>-0.05653898</v>
      </c>
      <c r="AC184" s="38">
        <v>0.01362276</v>
      </c>
      <c r="AD184" s="38">
        <v>-0.034879673</v>
      </c>
      <c r="AE184" s="38">
        <v>-0.034487503</v>
      </c>
      <c r="AF184" s="38">
        <v>-1.24469E-4</v>
      </c>
      <c r="AG184" s="38">
        <v>-0.016006418</v>
      </c>
      <c r="AH184" s="34"/>
      <c r="AI184" s="38">
        <v>0.06398897</v>
      </c>
      <c r="AJ184" s="38">
        <v>0.059290423</v>
      </c>
      <c r="AK184" s="38">
        <v>0.047969087</v>
      </c>
      <c r="AL184" s="38">
        <v>0.044459557</v>
      </c>
      <c r="AM184" s="38">
        <v>0.06323644</v>
      </c>
      <c r="AN184" s="38">
        <v>0.039442569</v>
      </c>
      <c r="AO184" s="38">
        <v>0.059015971</v>
      </c>
      <c r="AP184" s="38">
        <v>0.055881577</v>
      </c>
      <c r="AQ184" s="38">
        <v>0.036930869</v>
      </c>
      <c r="AR184" s="38">
        <v>0.043379265</v>
      </c>
      <c r="AS184" s="34"/>
      <c r="AT184" s="38">
        <v>1.252197489</v>
      </c>
      <c r="AU184" s="38">
        <v>0.786342962</v>
      </c>
      <c r="AV184" s="38">
        <v>-0.336152178</v>
      </c>
      <c r="AW184" s="38">
        <v>-0.684117317</v>
      </c>
      <c r="AX184" s="38">
        <v>1.177585183</v>
      </c>
      <c r="AY184" s="38">
        <v>-1.181544856</v>
      </c>
      <c r="AZ184" s="38">
        <v>0.759131386</v>
      </c>
      <c r="BA184" s="38">
        <v>0.448360497</v>
      </c>
      <c r="BB184" s="38">
        <v>-1.430576452</v>
      </c>
      <c r="BC184" s="38">
        <v>-0.791226715</v>
      </c>
      <c r="BD184" s="40">
        <v>0.426656371</v>
      </c>
      <c r="BE184" s="23">
        <v>31137.0</v>
      </c>
      <c r="BF184" s="38">
        <v>0.029349087</v>
      </c>
      <c r="BG184" s="38">
        <v>0.018430358</v>
      </c>
      <c r="BH184" s="38">
        <v>-0.007878757</v>
      </c>
      <c r="BI184" s="38">
        <v>-0.016034387</v>
      </c>
      <c r="BJ184" s="38">
        <v>0.027600319</v>
      </c>
      <c r="BK184" s="38">
        <v>-0.027693126</v>
      </c>
      <c r="BL184" s="38">
        <v>0.017792571</v>
      </c>
      <c r="BM184" s="38">
        <v>0.010508703</v>
      </c>
      <c r="BN184" s="38">
        <v>-0.033529945</v>
      </c>
      <c r="BO184" s="38">
        <v>-0.018544824</v>
      </c>
      <c r="BP184" s="40">
        <v>-7.23247E-4</v>
      </c>
      <c r="BQ184" s="40"/>
    </row>
    <row r="185">
      <c r="A185" s="23">
        <v>31167.0</v>
      </c>
      <c r="B185" s="27">
        <v>0.0712</v>
      </c>
      <c r="C185" s="27">
        <v>0.0035</v>
      </c>
      <c r="D185" s="27">
        <v>0.0284</v>
      </c>
      <c r="E185" s="27">
        <v>0.0424</v>
      </c>
      <c r="F185" s="27">
        <v>0.0316</v>
      </c>
      <c r="G185" s="27">
        <v>-0.0351</v>
      </c>
      <c r="H185" s="27">
        <v>0.0405</v>
      </c>
      <c r="I185" s="27">
        <v>-0.0199</v>
      </c>
      <c r="J185" s="27">
        <v>0.0147</v>
      </c>
      <c r="K185" s="27">
        <v>-0.0032</v>
      </c>
      <c r="L185" s="34"/>
      <c r="M185" s="38">
        <v>0.204627233</v>
      </c>
      <c r="N185" s="38">
        <v>0.168786549</v>
      </c>
      <c r="O185" s="38">
        <v>0.209577311</v>
      </c>
      <c r="P185" s="38">
        <v>0.234442521</v>
      </c>
      <c r="Q185" s="38">
        <v>0.356719292</v>
      </c>
      <c r="R185" s="38">
        <v>0.128165311</v>
      </c>
      <c r="S185" s="38">
        <v>0.36523029</v>
      </c>
      <c r="T185" s="38">
        <v>0.437971211</v>
      </c>
      <c r="U185" s="38">
        <v>0.219155697</v>
      </c>
      <c r="V185" s="38">
        <v>0.171312348</v>
      </c>
      <c r="W185" s="34"/>
      <c r="X185" s="38">
        <v>0.047775208</v>
      </c>
      <c r="Y185" s="38">
        <v>-0.01537419</v>
      </c>
      <c r="Z185" s="38">
        <v>0.00783563</v>
      </c>
      <c r="AA185" s="38">
        <v>0.022064542</v>
      </c>
      <c r="AB185" s="38">
        <v>-0.012142109</v>
      </c>
      <c r="AC185" s="38">
        <v>-0.051104916</v>
      </c>
      <c r="AD185" s="38">
        <v>0.010562523</v>
      </c>
      <c r="AE185" s="38">
        <v>-0.063474912</v>
      </c>
      <c r="AF185" s="38">
        <v>-0.002372702</v>
      </c>
      <c r="AG185" s="38">
        <v>-0.020452189</v>
      </c>
      <c r="AH185" s="34"/>
      <c r="AI185" s="38">
        <v>0.058415538</v>
      </c>
      <c r="AJ185" s="38">
        <v>0.059164059</v>
      </c>
      <c r="AK185" s="38">
        <v>0.047081728</v>
      </c>
      <c r="AL185" s="38">
        <v>0.044836845</v>
      </c>
      <c r="AM185" s="38">
        <v>0.062496911</v>
      </c>
      <c r="AN185" s="38">
        <v>0.040092947</v>
      </c>
      <c r="AO185" s="38">
        <v>0.058515477</v>
      </c>
      <c r="AP185" s="38">
        <v>0.057001925</v>
      </c>
      <c r="AQ185" s="38">
        <v>0.036800903</v>
      </c>
      <c r="AR185" s="38">
        <v>0.042470614</v>
      </c>
      <c r="AS185" s="34"/>
      <c r="AT185" s="38">
        <v>0.823782005</v>
      </c>
      <c r="AU185" s="38">
        <v>0.903573701</v>
      </c>
      <c r="AV185" s="38">
        <v>-0.384393172</v>
      </c>
      <c r="AW185" s="38">
        <v>-0.623695997</v>
      </c>
      <c r="AX185" s="38">
        <v>1.258853095</v>
      </c>
      <c r="AY185" s="38">
        <v>-1.12939173</v>
      </c>
      <c r="AZ185" s="38">
        <v>0.834435379</v>
      </c>
      <c r="BA185" s="38">
        <v>0.673091957</v>
      </c>
      <c r="BB185" s="38">
        <v>-1.480320949</v>
      </c>
      <c r="BC185" s="38">
        <v>-0.875934289</v>
      </c>
      <c r="BD185" s="40">
        <v>0.441704788</v>
      </c>
      <c r="BE185" s="23">
        <v>31167.0</v>
      </c>
      <c r="BF185" s="38">
        <v>0.018650058</v>
      </c>
      <c r="BG185" s="38">
        <v>0.020456507</v>
      </c>
      <c r="BH185" s="38">
        <v>-0.00870249</v>
      </c>
      <c r="BI185" s="38">
        <v>-0.0141202</v>
      </c>
      <c r="BJ185" s="38">
        <v>0.028499874</v>
      </c>
      <c r="BK185" s="38">
        <v>-0.025568927</v>
      </c>
      <c r="BL185" s="38">
        <v>0.018891246</v>
      </c>
      <c r="BM185" s="38">
        <v>0.015238503</v>
      </c>
      <c r="BN185" s="38">
        <v>-0.033513808</v>
      </c>
      <c r="BO185" s="38">
        <v>-0.019830763</v>
      </c>
      <c r="BP185" s="40">
        <v>0.003176097</v>
      </c>
      <c r="BQ185" s="40"/>
    </row>
    <row r="186">
      <c r="A186" s="23">
        <v>31198.0</v>
      </c>
      <c r="B186" s="27">
        <v>0.0014</v>
      </c>
      <c r="C186" s="27">
        <v>0.0387</v>
      </c>
      <c r="D186" s="27">
        <v>0.08</v>
      </c>
      <c r="E186" s="27">
        <v>0.1011</v>
      </c>
      <c r="F186" s="27">
        <v>0.0904</v>
      </c>
      <c r="G186" s="27">
        <v>0.0381</v>
      </c>
      <c r="H186" s="27">
        <v>-0.0303</v>
      </c>
      <c r="I186" s="27">
        <v>0.0181</v>
      </c>
      <c r="J186" s="27">
        <v>0.0264</v>
      </c>
      <c r="K186" s="27">
        <v>0.0609</v>
      </c>
      <c r="L186" s="34"/>
      <c r="M186" s="38">
        <v>0.407191559</v>
      </c>
      <c r="N186" s="38">
        <v>0.257111994</v>
      </c>
      <c r="O186" s="38">
        <v>0.3475232</v>
      </c>
      <c r="P186" s="38">
        <v>0.418390322</v>
      </c>
      <c r="Q186" s="38">
        <v>0.537366379</v>
      </c>
      <c r="R186" s="38">
        <v>0.308389049</v>
      </c>
      <c r="S186" s="38">
        <v>0.383383283</v>
      </c>
      <c r="T186" s="38">
        <v>0.422474309</v>
      </c>
      <c r="U186" s="38">
        <v>0.386046108</v>
      </c>
      <c r="V186" s="38">
        <v>0.31782896</v>
      </c>
      <c r="W186" s="34"/>
      <c r="X186" s="38">
        <v>-0.031825308</v>
      </c>
      <c r="Y186" s="38">
        <v>0.018180632</v>
      </c>
      <c r="Z186" s="38">
        <v>0.056038521</v>
      </c>
      <c r="AA186" s="38">
        <v>0.068110529</v>
      </c>
      <c r="AB186" s="38">
        <v>0.030927255</v>
      </c>
      <c r="AC186" s="38">
        <v>0.008332595</v>
      </c>
      <c r="AD186" s="38">
        <v>-0.060688269</v>
      </c>
      <c r="AE186" s="38">
        <v>-0.020759109</v>
      </c>
      <c r="AF186" s="38">
        <v>-0.012035261</v>
      </c>
      <c r="AG186" s="38">
        <v>0.040681313</v>
      </c>
      <c r="AH186" s="34"/>
      <c r="AI186" s="38">
        <v>0.058631975</v>
      </c>
      <c r="AJ186" s="38">
        <v>0.05849325</v>
      </c>
      <c r="AK186" s="38">
        <v>0.047562077</v>
      </c>
      <c r="AL186" s="38">
        <v>0.046719603</v>
      </c>
      <c r="AM186" s="38">
        <v>0.060990847</v>
      </c>
      <c r="AN186" s="38">
        <v>0.040086017</v>
      </c>
      <c r="AO186" s="38">
        <v>0.059217623</v>
      </c>
      <c r="AP186" s="38">
        <v>0.056968083</v>
      </c>
      <c r="AQ186" s="38">
        <v>0.036439569</v>
      </c>
      <c r="AR186" s="38">
        <v>0.042799403</v>
      </c>
      <c r="AS186" s="34"/>
      <c r="AT186" s="38">
        <v>0.861578938</v>
      </c>
      <c r="AU186" s="38">
        <v>0.846335884</v>
      </c>
      <c r="AV186" s="38">
        <v>-0.354775129</v>
      </c>
      <c r="AW186" s="38">
        <v>-0.447345751</v>
      </c>
      <c r="AX186" s="38">
        <v>1.120770502</v>
      </c>
      <c r="AY186" s="38">
        <v>-1.176240438</v>
      </c>
      <c r="AZ186" s="38">
        <v>0.92592967</v>
      </c>
      <c r="BA186" s="38">
        <v>0.678751458</v>
      </c>
      <c r="BB186" s="38">
        <v>-1.576910069</v>
      </c>
      <c r="BC186" s="38">
        <v>-0.878095066</v>
      </c>
      <c r="BD186" s="40">
        <v>0.427653638</v>
      </c>
      <c r="BE186" s="23">
        <v>31198.0</v>
      </c>
      <c r="BF186" s="38">
        <v>0.020146653</v>
      </c>
      <c r="BG186" s="38">
        <v>0.019790218</v>
      </c>
      <c r="BH186" s="38">
        <v>-0.008295852</v>
      </c>
      <c r="BI186" s="38">
        <v>-0.010460469</v>
      </c>
      <c r="BJ186" s="38">
        <v>0.026207435</v>
      </c>
      <c r="BK186" s="38">
        <v>-0.027504511</v>
      </c>
      <c r="BL186" s="38">
        <v>0.021651392</v>
      </c>
      <c r="BM186" s="38">
        <v>0.015871523</v>
      </c>
      <c r="BN186" s="38">
        <v>-0.036873533</v>
      </c>
      <c r="BO186" s="38">
        <v>-0.020532856</v>
      </c>
      <c r="BP186" s="40">
        <v>-0.0020953</v>
      </c>
      <c r="BQ186" s="40"/>
    </row>
    <row r="187">
      <c r="A187" s="23">
        <v>31228.0</v>
      </c>
      <c r="B187" s="27">
        <v>-0.0105</v>
      </c>
      <c r="C187" s="27">
        <v>-0.0174</v>
      </c>
      <c r="D187" s="27">
        <v>-0.0457</v>
      </c>
      <c r="E187" s="27">
        <v>0.0661</v>
      </c>
      <c r="F187" s="27">
        <v>0.0891</v>
      </c>
      <c r="G187" s="27">
        <v>0.0284</v>
      </c>
      <c r="H187" s="27">
        <v>0.009</v>
      </c>
      <c r="I187" s="27">
        <v>-0.0284</v>
      </c>
      <c r="J187" s="27">
        <v>-0.0591</v>
      </c>
      <c r="K187" s="27">
        <v>0.0137</v>
      </c>
      <c r="L187" s="34"/>
      <c r="M187" s="38">
        <v>0.358172393</v>
      </c>
      <c r="N187" s="38">
        <v>0.237468756</v>
      </c>
      <c r="O187" s="38">
        <v>0.298497716</v>
      </c>
      <c r="P187" s="38">
        <v>0.479151886</v>
      </c>
      <c r="Q187" s="38">
        <v>0.639217001</v>
      </c>
      <c r="R187" s="38">
        <v>0.306019238</v>
      </c>
      <c r="S187" s="38">
        <v>0.362007603</v>
      </c>
      <c r="T187" s="38">
        <v>0.320908156</v>
      </c>
      <c r="U187" s="38">
        <v>0.269066385</v>
      </c>
      <c r="V187" s="38">
        <v>0.309448413</v>
      </c>
      <c r="W187" s="34"/>
      <c r="X187" s="38">
        <v>-0.039739705</v>
      </c>
      <c r="Y187" s="38">
        <v>-0.038353178</v>
      </c>
      <c r="Z187" s="38">
        <v>-0.070073409</v>
      </c>
      <c r="AA187" s="38">
        <v>0.023861399</v>
      </c>
      <c r="AB187" s="38">
        <v>0.023333061</v>
      </c>
      <c r="AC187" s="38">
        <v>-0.001576675</v>
      </c>
      <c r="AD187" s="38">
        <v>-0.018786611</v>
      </c>
      <c r="AE187" s="38">
        <v>-0.05778871</v>
      </c>
      <c r="AF187" s="38">
        <v>-0.080454331</v>
      </c>
      <c r="AG187" s="38">
        <v>-0.007913986</v>
      </c>
      <c r="AH187" s="34"/>
      <c r="AI187" s="38">
        <v>0.058962641</v>
      </c>
      <c r="AJ187" s="38">
        <v>0.058586673</v>
      </c>
      <c r="AK187" s="38">
        <v>0.045001643</v>
      </c>
      <c r="AL187" s="38">
        <v>0.047013417</v>
      </c>
      <c r="AM187" s="38">
        <v>0.059174556</v>
      </c>
      <c r="AN187" s="38">
        <v>0.040039704</v>
      </c>
      <c r="AO187" s="38">
        <v>0.058426168</v>
      </c>
      <c r="AP187" s="38">
        <v>0.05769061</v>
      </c>
      <c r="AQ187" s="38">
        <v>0.038124046</v>
      </c>
      <c r="AR187" s="38">
        <v>0.042837543</v>
      </c>
      <c r="AS187" s="34"/>
      <c r="AT187" s="38">
        <v>0.956438626</v>
      </c>
      <c r="AU187" s="38">
        <v>0.913512396</v>
      </c>
      <c r="AV187" s="38">
        <v>-0.637560673</v>
      </c>
      <c r="AW187" s="38">
        <v>-0.407866026</v>
      </c>
      <c r="AX187" s="38">
        <v>0.980634063</v>
      </c>
      <c r="AY187" s="38">
        <v>-1.204090866</v>
      </c>
      <c r="AZ187" s="38">
        <v>0.895186689</v>
      </c>
      <c r="BA187" s="38">
        <v>0.811204194</v>
      </c>
      <c r="BB187" s="38">
        <v>-1.422811327</v>
      </c>
      <c r="BC187" s="38">
        <v>-0.884647075</v>
      </c>
      <c r="BD187" s="40">
        <v>0.412361388</v>
      </c>
      <c r="BE187" s="23">
        <v>31228.0</v>
      </c>
      <c r="BF187" s="38">
        <v>0.023194185</v>
      </c>
      <c r="BG187" s="38">
        <v>0.022153199</v>
      </c>
      <c r="BH187" s="38">
        <v>-0.015461212</v>
      </c>
      <c r="BI187" s="38">
        <v>-0.009890985</v>
      </c>
      <c r="BJ187" s="38">
        <v>0.023780938</v>
      </c>
      <c r="BK187" s="38">
        <v>-0.029199894</v>
      </c>
      <c r="BL187" s="38">
        <v>0.02170879</v>
      </c>
      <c r="BM187" s="38">
        <v>0.019672167</v>
      </c>
      <c r="BN187" s="38">
        <v>-0.03450399</v>
      </c>
      <c r="BO187" s="38">
        <v>-0.021453199</v>
      </c>
      <c r="BP187" s="40">
        <v>0.002328176</v>
      </c>
      <c r="BQ187" s="40"/>
    </row>
    <row r="188">
      <c r="A188" s="23">
        <v>31259.0</v>
      </c>
      <c r="B188" s="27">
        <v>0.087</v>
      </c>
      <c r="C188" s="27">
        <v>0.0255</v>
      </c>
      <c r="D188" s="27">
        <v>-0.0585</v>
      </c>
      <c r="E188" s="27">
        <v>-0.0482</v>
      </c>
      <c r="F188" s="27">
        <v>0.0643</v>
      </c>
      <c r="G188" s="27">
        <v>-0.0484</v>
      </c>
      <c r="H188" s="27">
        <v>8.0E-4</v>
      </c>
      <c r="I188" s="27">
        <v>0.0258</v>
      </c>
      <c r="J188" s="27">
        <v>0.0323</v>
      </c>
      <c r="K188" s="27">
        <v>-0.0039</v>
      </c>
      <c r="L188" s="34"/>
      <c r="M188" s="38">
        <v>0.421783734</v>
      </c>
      <c r="N188" s="38">
        <v>0.314366037</v>
      </c>
      <c r="O188" s="38">
        <v>0.317366745</v>
      </c>
      <c r="P188" s="38">
        <v>0.505893315</v>
      </c>
      <c r="Q188" s="38">
        <v>0.75429752</v>
      </c>
      <c r="R188" s="38">
        <v>0.295433826</v>
      </c>
      <c r="S188" s="38">
        <v>0.448908853</v>
      </c>
      <c r="T188" s="38">
        <v>0.244510121</v>
      </c>
      <c r="U188" s="38">
        <v>0.343640605</v>
      </c>
      <c r="V188" s="38">
        <v>0.31591323</v>
      </c>
      <c r="W188" s="34"/>
      <c r="X188" s="38">
        <v>0.05774313</v>
      </c>
      <c r="Y188" s="38">
        <v>0.004783385</v>
      </c>
      <c r="Z188" s="38">
        <v>-0.08473034</v>
      </c>
      <c r="AA188" s="38">
        <v>-0.093325418</v>
      </c>
      <c r="AB188" s="38">
        <v>-0.003081828</v>
      </c>
      <c r="AC188" s="38">
        <v>-0.077049661</v>
      </c>
      <c r="AD188" s="38">
        <v>-0.032755592</v>
      </c>
      <c r="AE188" s="38">
        <v>0.004168795</v>
      </c>
      <c r="AF188" s="38">
        <v>0.002800975</v>
      </c>
      <c r="AG188" s="38">
        <v>-0.025251903</v>
      </c>
      <c r="AH188" s="34"/>
      <c r="AI188" s="38">
        <v>0.059482466</v>
      </c>
      <c r="AJ188" s="38">
        <v>0.056597764</v>
      </c>
      <c r="AK188" s="38">
        <v>0.046991487</v>
      </c>
      <c r="AL188" s="38">
        <v>0.048963428</v>
      </c>
      <c r="AM188" s="38">
        <v>0.058414603</v>
      </c>
      <c r="AN188" s="38">
        <v>0.042208885</v>
      </c>
      <c r="AO188" s="38">
        <v>0.058573321</v>
      </c>
      <c r="AP188" s="38">
        <v>0.057675648</v>
      </c>
      <c r="AQ188" s="38">
        <v>0.037775241</v>
      </c>
      <c r="AR188" s="38">
        <v>0.043087755</v>
      </c>
      <c r="AS188" s="34"/>
      <c r="AT188" s="38">
        <v>1.045909131</v>
      </c>
      <c r="AU188" s="38">
        <v>0.691177469</v>
      </c>
      <c r="AV188" s="38">
        <v>-0.490105567</v>
      </c>
      <c r="AW188" s="38">
        <v>-0.247616153</v>
      </c>
      <c r="AX188" s="38">
        <v>0.914594095</v>
      </c>
      <c r="AY188" s="38">
        <v>-1.078221686</v>
      </c>
      <c r="AZ188" s="38">
        <v>0.934111554</v>
      </c>
      <c r="BA188" s="38">
        <v>0.823724836</v>
      </c>
      <c r="BB188" s="38">
        <v>-1.623426543</v>
      </c>
      <c r="BC188" s="38">
        <v>-0.970147135</v>
      </c>
      <c r="BD188" s="40">
        <v>0.422836254</v>
      </c>
      <c r="BE188" s="23">
        <v>31259.0</v>
      </c>
      <c r="BF188" s="38">
        <v>0.024735559</v>
      </c>
      <c r="BG188" s="38">
        <v>0.016346221</v>
      </c>
      <c r="BH188" s="38">
        <v>-0.011590907</v>
      </c>
      <c r="BI188" s="38">
        <v>-0.005856077</v>
      </c>
      <c r="BJ188" s="38">
        <v>0.021629983</v>
      </c>
      <c r="BK188" s="38">
        <v>-0.025499745</v>
      </c>
      <c r="BL188" s="38">
        <v>0.022091567</v>
      </c>
      <c r="BM188" s="38">
        <v>0.019480942</v>
      </c>
      <c r="BN188" s="38">
        <v>-0.038393741</v>
      </c>
      <c r="BO188" s="38">
        <v>-0.022943802</v>
      </c>
      <c r="BP188" s="40">
        <v>0.006401437</v>
      </c>
      <c r="BQ188" s="40"/>
    </row>
    <row r="189">
      <c r="A189" s="23">
        <v>31290.0</v>
      </c>
      <c r="B189" s="27">
        <v>-8.0E-4</v>
      </c>
      <c r="C189" s="27">
        <v>0.0114</v>
      </c>
      <c r="D189" s="27">
        <v>0.043</v>
      </c>
      <c r="E189" s="27">
        <v>0.0926</v>
      </c>
      <c r="F189" s="27">
        <v>0.0616</v>
      </c>
      <c r="G189" s="27">
        <v>0.0363</v>
      </c>
      <c r="H189" s="27">
        <v>0.0116</v>
      </c>
      <c r="I189" s="27">
        <v>-0.0047</v>
      </c>
      <c r="J189" s="27">
        <v>0.0738</v>
      </c>
      <c r="K189" s="27">
        <v>-0.01</v>
      </c>
      <c r="L189" s="34"/>
      <c r="M189" s="38">
        <v>0.313146992</v>
      </c>
      <c r="N189" s="38">
        <v>0.173763</v>
      </c>
      <c r="O189" s="38">
        <v>0.242213316</v>
      </c>
      <c r="P189" s="38">
        <v>0.552501381</v>
      </c>
      <c r="Q189" s="38">
        <v>0.748049982</v>
      </c>
      <c r="R189" s="38">
        <v>0.254941961</v>
      </c>
      <c r="S189" s="38">
        <v>0.274139311</v>
      </c>
      <c r="T189" s="38">
        <v>0.203875707</v>
      </c>
      <c r="U189" s="38">
        <v>0.310396984</v>
      </c>
      <c r="V189" s="38">
        <v>0.176232141</v>
      </c>
      <c r="W189" s="34"/>
      <c r="X189" s="38">
        <v>-0.02867454</v>
      </c>
      <c r="Y189" s="38">
        <v>-0.010896368</v>
      </c>
      <c r="Z189" s="38">
        <v>0.020376682</v>
      </c>
      <c r="AA189" s="38">
        <v>0.054577521</v>
      </c>
      <c r="AB189" s="38">
        <v>-0.011327159</v>
      </c>
      <c r="AC189" s="38">
        <v>0.013906092</v>
      </c>
      <c r="AD189" s="38">
        <v>-0.012996566</v>
      </c>
      <c r="AE189" s="38">
        <v>-0.023443412</v>
      </c>
      <c r="AF189" s="38">
        <v>0.048712253</v>
      </c>
      <c r="AG189" s="38">
        <v>-0.029373409</v>
      </c>
      <c r="AH189" s="34"/>
      <c r="AI189" s="38">
        <v>0.058568091</v>
      </c>
      <c r="AJ189" s="38">
        <v>0.045769588</v>
      </c>
      <c r="AK189" s="38">
        <v>0.046469142</v>
      </c>
      <c r="AL189" s="38">
        <v>0.05016696</v>
      </c>
      <c r="AM189" s="38">
        <v>0.058169641</v>
      </c>
      <c r="AN189" s="38">
        <v>0.041910352</v>
      </c>
      <c r="AO189" s="38">
        <v>0.058361868</v>
      </c>
      <c r="AP189" s="38">
        <v>0.057477855</v>
      </c>
      <c r="AQ189" s="38">
        <v>0.038558811</v>
      </c>
      <c r="AR189" s="38">
        <v>0.037954659</v>
      </c>
      <c r="AS189" s="34"/>
      <c r="AT189" s="38">
        <v>1.099857812</v>
      </c>
      <c r="AU189" s="38">
        <v>-0.425657771</v>
      </c>
      <c r="AV189" s="38">
        <v>-0.342274478</v>
      </c>
      <c r="AW189" s="38">
        <v>0.098486319</v>
      </c>
      <c r="AX189" s="38">
        <v>1.052364585</v>
      </c>
      <c r="AY189" s="38">
        <v>-0.885658786</v>
      </c>
      <c r="AZ189" s="38">
        <v>1.07527709</v>
      </c>
      <c r="BA189" s="38">
        <v>0.969907348</v>
      </c>
      <c r="BB189" s="38">
        <v>-1.285145139</v>
      </c>
      <c r="BC189" s="38">
        <v>-1.357156979</v>
      </c>
      <c r="BD189" s="40">
        <v>0.444077382</v>
      </c>
      <c r="BE189" s="23">
        <v>31290.0</v>
      </c>
      <c r="BF189" s="38">
        <v>0.024767256</v>
      </c>
      <c r="BG189" s="38">
        <v>-0.009585216</v>
      </c>
      <c r="BH189" s="38">
        <v>-0.007707541</v>
      </c>
      <c r="BI189" s="38">
        <v>0.002217774</v>
      </c>
      <c r="BJ189" s="38">
        <v>0.023697775</v>
      </c>
      <c r="BK189" s="38">
        <v>-0.019943794</v>
      </c>
      <c r="BL189" s="38">
        <v>0.024213732</v>
      </c>
      <c r="BM189" s="38">
        <v>0.021840954</v>
      </c>
      <c r="BN189" s="38">
        <v>-0.028939667</v>
      </c>
      <c r="BO189" s="38">
        <v>-0.030561272</v>
      </c>
      <c r="BP189" s="40">
        <v>-0.002908046</v>
      </c>
      <c r="BQ189" s="40"/>
    </row>
    <row r="190">
      <c r="A190" s="23">
        <v>31320.0</v>
      </c>
      <c r="B190" s="27">
        <v>0.0654</v>
      </c>
      <c r="C190" s="27">
        <v>-0.0585</v>
      </c>
      <c r="D190" s="27">
        <v>-0.0566</v>
      </c>
      <c r="E190" s="27">
        <v>0.0656</v>
      </c>
      <c r="F190" s="27">
        <v>0.0735</v>
      </c>
      <c r="G190" s="27">
        <v>0.009</v>
      </c>
      <c r="H190" s="27">
        <v>-0.0293</v>
      </c>
      <c r="I190" s="27">
        <v>0.0191</v>
      </c>
      <c r="J190" s="27">
        <v>-0.0403</v>
      </c>
      <c r="K190" s="27">
        <v>-0.0326</v>
      </c>
      <c r="L190" s="34"/>
      <c r="M190" s="38">
        <v>0.391084219</v>
      </c>
      <c r="N190" s="38">
        <v>0.098815271</v>
      </c>
      <c r="O190" s="38">
        <v>0.125165942</v>
      </c>
      <c r="P190" s="38">
        <v>0.545035758</v>
      </c>
      <c r="Q190" s="38">
        <v>0.943570842</v>
      </c>
      <c r="R190" s="38">
        <v>0.246048123</v>
      </c>
      <c r="S190" s="38">
        <v>0.139075714</v>
      </c>
      <c r="T190" s="38">
        <v>0.14356537</v>
      </c>
      <c r="U190" s="38">
        <v>0.216269187</v>
      </c>
      <c r="V190" s="38">
        <v>0.137271351</v>
      </c>
      <c r="W190" s="34"/>
      <c r="X190" s="38">
        <v>0.03534617</v>
      </c>
      <c r="Y190" s="38">
        <v>-0.074249765</v>
      </c>
      <c r="Z190" s="38">
        <v>-0.074056489</v>
      </c>
      <c r="AA190" s="38">
        <v>0.022815273</v>
      </c>
      <c r="AB190" s="38">
        <v>-0.020585087</v>
      </c>
      <c r="AC190" s="38">
        <v>-0.013101609</v>
      </c>
      <c r="AD190" s="38">
        <v>-0.045357004</v>
      </c>
      <c r="AE190" s="38">
        <v>0.004013192</v>
      </c>
      <c r="AF190" s="38">
        <v>-0.048763405</v>
      </c>
      <c r="AG190" s="38">
        <v>-0.046892902</v>
      </c>
      <c r="AH190" s="34"/>
      <c r="AI190" s="38">
        <v>0.058169741</v>
      </c>
      <c r="AJ190" s="38">
        <v>0.04753512</v>
      </c>
      <c r="AK190" s="38">
        <v>0.04787233</v>
      </c>
      <c r="AL190" s="38">
        <v>0.04988146</v>
      </c>
      <c r="AM190" s="38">
        <v>0.057889749</v>
      </c>
      <c r="AN190" s="38">
        <v>0.041942892</v>
      </c>
      <c r="AO190" s="38">
        <v>0.058692912</v>
      </c>
      <c r="AP190" s="38">
        <v>0.056046052</v>
      </c>
      <c r="AQ190" s="38">
        <v>0.03912673</v>
      </c>
      <c r="AR190" s="38">
        <v>0.038645836</v>
      </c>
      <c r="AS190" s="34"/>
      <c r="AT190" s="38">
        <v>1.086943051</v>
      </c>
      <c r="AU190" s="38">
        <v>-0.258802635</v>
      </c>
      <c r="AV190" s="38">
        <v>-0.21613087</v>
      </c>
      <c r="AW190" s="38">
        <v>0.0381122</v>
      </c>
      <c r="AX190" s="38">
        <v>1.051511792</v>
      </c>
      <c r="AY190" s="38">
        <v>-0.96646461</v>
      </c>
      <c r="AZ190" s="38">
        <v>1.153147149</v>
      </c>
      <c r="BA190" s="38">
        <v>0.818203264</v>
      </c>
      <c r="BB190" s="38">
        <v>-1.322832598</v>
      </c>
      <c r="BC190" s="38">
        <v>-1.383686744</v>
      </c>
      <c r="BD190" s="40">
        <v>0.446494419</v>
      </c>
      <c r="BE190" s="23">
        <v>31320.0</v>
      </c>
      <c r="BF190" s="38">
        <v>0.024343934</v>
      </c>
      <c r="BG190" s="38">
        <v>-0.005796324</v>
      </c>
      <c r="BH190" s="38">
        <v>-0.004840618</v>
      </c>
      <c r="BI190" s="38">
        <v>8.53587E-4</v>
      </c>
      <c r="BJ190" s="38">
        <v>0.02355039</v>
      </c>
      <c r="BK190" s="38">
        <v>-0.021645615</v>
      </c>
      <c r="BL190" s="38">
        <v>0.025826687</v>
      </c>
      <c r="BM190" s="38">
        <v>0.01832505</v>
      </c>
      <c r="BN190" s="38">
        <v>-0.02962708</v>
      </c>
      <c r="BO190" s="38">
        <v>-0.030990012</v>
      </c>
      <c r="BP190" s="40">
        <v>0.006192547</v>
      </c>
      <c r="BQ190" s="40"/>
    </row>
    <row r="191">
      <c r="A191" s="23">
        <v>31351.0</v>
      </c>
      <c r="B191" s="27">
        <v>0.039</v>
      </c>
      <c r="C191" s="27">
        <v>0.0146</v>
      </c>
      <c r="D191" s="27">
        <v>0.0604</v>
      </c>
      <c r="E191" s="27">
        <v>0.1267</v>
      </c>
      <c r="F191" s="27">
        <v>0.0102</v>
      </c>
      <c r="G191" s="27">
        <v>0.0027</v>
      </c>
      <c r="H191" s="27">
        <v>0.0325</v>
      </c>
      <c r="I191" s="27">
        <v>0.0735</v>
      </c>
      <c r="J191" s="27">
        <v>0.079</v>
      </c>
      <c r="K191" s="27">
        <v>0.0444</v>
      </c>
      <c r="L191" s="34"/>
      <c r="M191" s="38">
        <v>0.421761429</v>
      </c>
      <c r="N191" s="38">
        <v>0.134946969</v>
      </c>
      <c r="O191" s="38">
        <v>0.177093066</v>
      </c>
      <c r="P191" s="38">
        <v>0.700872558</v>
      </c>
      <c r="Q191" s="38">
        <v>0.972203952</v>
      </c>
      <c r="R191" s="38">
        <v>0.19374109</v>
      </c>
      <c r="S191" s="38">
        <v>0.186054515</v>
      </c>
      <c r="T191" s="38">
        <v>0.277443569</v>
      </c>
      <c r="U191" s="38">
        <v>0.288746274</v>
      </c>
      <c r="V191" s="38">
        <v>0.18293149</v>
      </c>
      <c r="W191" s="34"/>
      <c r="X191" s="38">
        <v>0.005948971</v>
      </c>
      <c r="Y191" s="38">
        <v>-5.47265E-4</v>
      </c>
      <c r="Z191" s="38">
        <v>0.043121876</v>
      </c>
      <c r="AA191" s="38">
        <v>0.069464342</v>
      </c>
      <c r="AB191" s="38">
        <v>-0.07620035</v>
      </c>
      <c r="AC191" s="38">
        <v>-0.015604843</v>
      </c>
      <c r="AD191" s="38">
        <v>0.016895634</v>
      </c>
      <c r="AE191" s="38">
        <v>0.047238725</v>
      </c>
      <c r="AF191" s="38">
        <v>0.058786201</v>
      </c>
      <c r="AG191" s="38">
        <v>0.030372691</v>
      </c>
      <c r="AH191" s="34"/>
      <c r="AI191" s="38">
        <v>0.058095317</v>
      </c>
      <c r="AJ191" s="38">
        <v>0.043407016</v>
      </c>
      <c r="AK191" s="38">
        <v>0.048372596</v>
      </c>
      <c r="AL191" s="38">
        <v>0.051490715</v>
      </c>
      <c r="AM191" s="38">
        <v>0.059587082</v>
      </c>
      <c r="AN191" s="38">
        <v>0.041530023</v>
      </c>
      <c r="AO191" s="38">
        <v>0.057354815</v>
      </c>
      <c r="AP191" s="38">
        <v>0.055243321</v>
      </c>
      <c r="AQ191" s="38">
        <v>0.040556145</v>
      </c>
      <c r="AR191" s="38">
        <v>0.035088445</v>
      </c>
      <c r="AS191" s="34"/>
      <c r="AT191" s="38">
        <v>1.052000108</v>
      </c>
      <c r="AU191" s="38">
        <v>-0.660566534</v>
      </c>
      <c r="AV191" s="38">
        <v>-0.081610026</v>
      </c>
      <c r="AW191" s="38">
        <v>0.2819436</v>
      </c>
      <c r="AX191" s="38">
        <v>1.225930833</v>
      </c>
      <c r="AY191" s="38">
        <v>-0.87941253</v>
      </c>
      <c r="AZ191" s="38">
        <v>0.965662024</v>
      </c>
      <c r="BA191" s="38">
        <v>0.71947469</v>
      </c>
      <c r="BB191" s="38">
        <v>-0.992960765</v>
      </c>
      <c r="BC191" s="38">
        <v>-1.6304614</v>
      </c>
      <c r="BD191" s="40">
        <v>0.443942031</v>
      </c>
      <c r="BE191" s="23">
        <v>31351.0</v>
      </c>
      <c r="BF191" s="38">
        <v>0.02369679</v>
      </c>
      <c r="BG191" s="38">
        <v>-0.014879567</v>
      </c>
      <c r="BH191" s="38">
        <v>-0.001838304</v>
      </c>
      <c r="BI191" s="38">
        <v>0.00635091</v>
      </c>
      <c r="BJ191" s="38">
        <v>0.02761466</v>
      </c>
      <c r="BK191" s="38">
        <v>-0.019809175</v>
      </c>
      <c r="BL191" s="38">
        <v>0.021751985</v>
      </c>
      <c r="BM191" s="38">
        <v>0.016206501</v>
      </c>
      <c r="BN191" s="38">
        <v>-0.022366901</v>
      </c>
      <c r="BO191" s="38">
        <v>-0.036726899</v>
      </c>
      <c r="BP191" s="40">
        <v>-6.70351E-4</v>
      </c>
      <c r="BQ191" s="40"/>
    </row>
    <row r="192">
      <c r="A192" s="23">
        <v>31381.0</v>
      </c>
      <c r="B192" s="27">
        <v>-0.0384</v>
      </c>
      <c r="C192" s="27">
        <v>0.0746</v>
      </c>
      <c r="D192" s="27">
        <v>0.1237</v>
      </c>
      <c r="E192" s="27">
        <v>-0.0246</v>
      </c>
      <c r="F192" s="27">
        <v>0.0837</v>
      </c>
      <c r="G192" s="27">
        <v>-0.0272</v>
      </c>
      <c r="H192" s="27">
        <v>0.039</v>
      </c>
      <c r="I192" s="27">
        <v>0.0536</v>
      </c>
      <c r="J192" s="27">
        <v>0.0477</v>
      </c>
      <c r="K192" s="27">
        <v>0.0685</v>
      </c>
      <c r="L192" s="34"/>
      <c r="M192" s="38">
        <v>0.371720132</v>
      </c>
      <c r="N192" s="38">
        <v>0.215449023</v>
      </c>
      <c r="O192" s="38">
        <v>0.325640311</v>
      </c>
      <c r="P192" s="38">
        <v>0.645910476</v>
      </c>
      <c r="Q192" s="38">
        <v>1.099802297</v>
      </c>
      <c r="R192" s="38">
        <v>0.14444484</v>
      </c>
      <c r="S192" s="38">
        <v>0.241779817</v>
      </c>
      <c r="T192" s="38">
        <v>0.322186898</v>
      </c>
      <c r="U192" s="38">
        <v>0.30653355</v>
      </c>
      <c r="V192" s="38">
        <v>0.277757288</v>
      </c>
      <c r="W192" s="34"/>
      <c r="X192" s="38">
        <v>-0.069085607</v>
      </c>
      <c r="Y192" s="38">
        <v>0.060691848</v>
      </c>
      <c r="Z192" s="38">
        <v>0.098773935</v>
      </c>
      <c r="AA192" s="38">
        <v>-0.087753035</v>
      </c>
      <c r="AB192" s="38">
        <v>0.00935255</v>
      </c>
      <c r="AC192" s="38">
        <v>-0.038108223</v>
      </c>
      <c r="AD192" s="38">
        <v>0.022031745</v>
      </c>
      <c r="AE192" s="38">
        <v>0.02433905</v>
      </c>
      <c r="AF192" s="38">
        <v>0.02209159</v>
      </c>
      <c r="AG192" s="38">
        <v>0.053586098</v>
      </c>
      <c r="AH192" s="34"/>
      <c r="AI192" s="38">
        <v>0.059283583</v>
      </c>
      <c r="AJ192" s="38">
        <v>0.04425016</v>
      </c>
      <c r="AK192" s="38">
        <v>0.051142801</v>
      </c>
      <c r="AL192" s="38">
        <v>0.053120422</v>
      </c>
      <c r="AM192" s="38">
        <v>0.059300584</v>
      </c>
      <c r="AN192" s="38">
        <v>0.040461282</v>
      </c>
      <c r="AO192" s="38">
        <v>0.05744386</v>
      </c>
      <c r="AP192" s="38">
        <v>0.054678493</v>
      </c>
      <c r="AQ192" s="38">
        <v>0.040695503</v>
      </c>
      <c r="AR192" s="38">
        <v>0.036217906</v>
      </c>
      <c r="AS192" s="34"/>
      <c r="AT192" s="38">
        <v>1.123484417</v>
      </c>
      <c r="AU192" s="38">
        <v>-0.631461542</v>
      </c>
      <c r="AV192" s="38">
        <v>0.173159838</v>
      </c>
      <c r="AW192" s="38">
        <v>0.404019936</v>
      </c>
      <c r="AX192" s="38">
        <v>1.125469022</v>
      </c>
      <c r="AY192" s="38">
        <v>-1.073761042</v>
      </c>
      <c r="AZ192" s="38">
        <v>0.908721995</v>
      </c>
      <c r="BA192" s="38">
        <v>0.585903387</v>
      </c>
      <c r="BB192" s="38">
        <v>-1.046419007</v>
      </c>
      <c r="BC192" s="38">
        <v>-1.569117004</v>
      </c>
      <c r="BD192" s="40">
        <v>0.421591195</v>
      </c>
      <c r="BE192" s="23">
        <v>31381.0</v>
      </c>
      <c r="BF192" s="38">
        <v>0.026648669</v>
      </c>
      <c r="BG192" s="38">
        <v>-0.014978053</v>
      </c>
      <c r="BH192" s="38">
        <v>0.004107293</v>
      </c>
      <c r="BI192" s="38">
        <v>0.009583216</v>
      </c>
      <c r="BJ192" s="38">
        <v>0.026695743</v>
      </c>
      <c r="BK192" s="38">
        <v>-0.025469247</v>
      </c>
      <c r="BL192" s="38">
        <v>0.021554577</v>
      </c>
      <c r="BM192" s="38">
        <v>0.013897429</v>
      </c>
      <c r="BN192" s="38">
        <v>-0.024820704</v>
      </c>
      <c r="BO192" s="38">
        <v>-0.037218923</v>
      </c>
      <c r="BP192" s="40">
        <v>-0.00142171</v>
      </c>
      <c r="BQ192" s="40"/>
    </row>
    <row r="193">
      <c r="A193" s="23">
        <v>31412.0</v>
      </c>
      <c r="B193" s="27">
        <v>0.0186</v>
      </c>
      <c r="C193" s="27">
        <v>0.0171</v>
      </c>
      <c r="D193" s="27">
        <v>0.0779</v>
      </c>
      <c r="E193" s="27">
        <v>0.1366</v>
      </c>
      <c r="F193" s="27">
        <v>0.0425</v>
      </c>
      <c r="G193" s="27">
        <v>0.0511</v>
      </c>
      <c r="H193" s="27">
        <v>0.0267</v>
      </c>
      <c r="I193" s="27">
        <v>0.0213</v>
      </c>
      <c r="J193" s="27">
        <v>-0.0121</v>
      </c>
      <c r="K193" s="27">
        <v>0.0506</v>
      </c>
      <c r="L193" s="34"/>
      <c r="M193" s="38">
        <v>0.447728808</v>
      </c>
      <c r="N193" s="38">
        <v>0.219619027</v>
      </c>
      <c r="O193" s="38">
        <v>0.426535713</v>
      </c>
      <c r="P193" s="38">
        <v>0.837976181</v>
      </c>
      <c r="Q193" s="38">
        <v>1.015565054</v>
      </c>
      <c r="R193" s="38">
        <v>0.141552787</v>
      </c>
      <c r="S193" s="38">
        <v>0.244366684</v>
      </c>
      <c r="T193" s="38">
        <v>0.374623708</v>
      </c>
      <c r="U193" s="38">
        <v>0.229677076</v>
      </c>
      <c r="V193" s="38">
        <v>0.310778937</v>
      </c>
      <c r="W193" s="34"/>
      <c r="X193" s="38">
        <v>-0.01266182</v>
      </c>
      <c r="Y193" s="38">
        <v>0.001941362</v>
      </c>
      <c r="Z193" s="38">
        <v>0.046335818</v>
      </c>
      <c r="AA193" s="38">
        <v>0.070019246</v>
      </c>
      <c r="AB193" s="38">
        <v>-0.031837675</v>
      </c>
      <c r="AC193" s="38">
        <v>0.048859382</v>
      </c>
      <c r="AD193" s="38">
        <v>0.006782319</v>
      </c>
      <c r="AE193" s="38">
        <v>-0.012050425</v>
      </c>
      <c r="AF193" s="38">
        <v>-0.022956418</v>
      </c>
      <c r="AG193" s="38">
        <v>0.033413082</v>
      </c>
      <c r="AH193" s="34"/>
      <c r="AI193" s="38">
        <v>0.05915116</v>
      </c>
      <c r="AJ193" s="38">
        <v>0.041914909</v>
      </c>
      <c r="AK193" s="38">
        <v>0.051562564</v>
      </c>
      <c r="AL193" s="38">
        <v>0.054380844</v>
      </c>
      <c r="AM193" s="38">
        <v>0.059462434</v>
      </c>
      <c r="AN193" s="38">
        <v>0.040778835</v>
      </c>
      <c r="AO193" s="38">
        <v>0.056930536</v>
      </c>
      <c r="AP193" s="38">
        <v>0.054642861</v>
      </c>
      <c r="AQ193" s="38">
        <v>0.040759517</v>
      </c>
      <c r="AR193" s="38">
        <v>0.036767998</v>
      </c>
      <c r="AS193" s="34"/>
      <c r="AT193" s="38">
        <v>1.099591956</v>
      </c>
      <c r="AU193" s="38">
        <v>-0.892090943</v>
      </c>
      <c r="AV193" s="38">
        <v>0.222714727</v>
      </c>
      <c r="AW193" s="38">
        <v>0.54837246</v>
      </c>
      <c r="AX193" s="38">
        <v>1.135560299</v>
      </c>
      <c r="AY193" s="38">
        <v>-1.023366549</v>
      </c>
      <c r="AZ193" s="38">
        <v>0.842994449</v>
      </c>
      <c r="BA193" s="38">
        <v>0.57864905</v>
      </c>
      <c r="BB193" s="38">
        <v>-1.025598756</v>
      </c>
      <c r="BC193" s="38">
        <v>-1.486826694</v>
      </c>
      <c r="BD193" s="40">
        <v>0.417060925</v>
      </c>
      <c r="BE193" s="23">
        <v>31412.0</v>
      </c>
      <c r="BF193" s="38">
        <v>0.02636526</v>
      </c>
      <c r="BG193" s="38">
        <v>-0.021389943</v>
      </c>
      <c r="BH193" s="38">
        <v>0.005340101</v>
      </c>
      <c r="BI193" s="38">
        <v>0.013148498</v>
      </c>
      <c r="BJ193" s="38">
        <v>0.027227684</v>
      </c>
      <c r="BK193" s="38">
        <v>-0.024537579</v>
      </c>
      <c r="BL193" s="38">
        <v>0.020212741</v>
      </c>
      <c r="BM193" s="38">
        <v>0.013874449</v>
      </c>
      <c r="BN193" s="38">
        <v>-0.024591102</v>
      </c>
      <c r="BO193" s="38">
        <v>-0.035650108</v>
      </c>
      <c r="BP193" s="40">
        <v>9.88681E-4</v>
      </c>
      <c r="BQ193" s="40"/>
    </row>
    <row r="194">
      <c r="A194" s="23">
        <v>31443.0</v>
      </c>
      <c r="B194" s="27">
        <v>0.075</v>
      </c>
      <c r="C194" s="27">
        <v>-0.0251</v>
      </c>
      <c r="D194" s="27">
        <v>0.055</v>
      </c>
      <c r="E194" s="27">
        <v>0.0083</v>
      </c>
      <c r="F194" s="27">
        <v>0.0492</v>
      </c>
      <c r="G194" s="27">
        <v>-0.0113</v>
      </c>
      <c r="H194" s="27">
        <v>-0.0294</v>
      </c>
      <c r="I194" s="27">
        <v>0.0836</v>
      </c>
      <c r="J194" s="27">
        <v>0.0217</v>
      </c>
      <c r="K194" s="27">
        <v>0.0054</v>
      </c>
      <c r="L194" s="34"/>
      <c r="M194" s="38">
        <v>0.447174329</v>
      </c>
      <c r="N194" s="38">
        <v>0.094675966</v>
      </c>
      <c r="O194" s="38">
        <v>0.417847542</v>
      </c>
      <c r="P194" s="38">
        <v>0.768646378</v>
      </c>
      <c r="Q194" s="38">
        <v>0.852993127</v>
      </c>
      <c r="R194" s="38">
        <v>0.115876542</v>
      </c>
      <c r="S194" s="38">
        <v>0.108446198</v>
      </c>
      <c r="T194" s="38">
        <v>0.245897576</v>
      </c>
      <c r="U194" s="38">
        <v>0.197445624</v>
      </c>
      <c r="V194" s="38">
        <v>0.220990358</v>
      </c>
      <c r="W194" s="34"/>
      <c r="X194" s="38">
        <v>0.044286687</v>
      </c>
      <c r="Y194" s="38">
        <v>-0.033574711</v>
      </c>
      <c r="Z194" s="38">
        <v>0.02185614</v>
      </c>
      <c r="AA194" s="38">
        <v>-0.067381784</v>
      </c>
      <c r="AB194" s="38">
        <v>-0.009831459</v>
      </c>
      <c r="AC194" s="38">
        <v>-0.006821674</v>
      </c>
      <c r="AD194" s="38">
        <v>-0.039288534</v>
      </c>
      <c r="AE194" s="38">
        <v>0.059477261</v>
      </c>
      <c r="AF194" s="38">
        <v>0.018291786</v>
      </c>
      <c r="AG194" s="38">
        <v>-0.009550525</v>
      </c>
      <c r="AH194" s="34"/>
      <c r="AI194" s="38">
        <v>0.056293131</v>
      </c>
      <c r="AJ194" s="38">
        <v>0.042026301</v>
      </c>
      <c r="AK194" s="38">
        <v>0.050673105</v>
      </c>
      <c r="AL194" s="38">
        <v>0.054891708</v>
      </c>
      <c r="AM194" s="38">
        <v>0.054836209</v>
      </c>
      <c r="AN194" s="38">
        <v>0.040588676</v>
      </c>
      <c r="AO194" s="38">
        <v>0.057019129</v>
      </c>
      <c r="AP194" s="38">
        <v>0.055445235</v>
      </c>
      <c r="AQ194" s="38">
        <v>0.040813476</v>
      </c>
      <c r="AR194" s="38">
        <v>0.036709792</v>
      </c>
      <c r="AS194" s="34"/>
      <c r="AT194" s="38">
        <v>0.926881436</v>
      </c>
      <c r="AU194" s="38">
        <v>-0.868968489</v>
      </c>
      <c r="AV194" s="38">
        <v>0.21945569</v>
      </c>
      <c r="AW194" s="38">
        <v>0.750476066</v>
      </c>
      <c r="AX194" s="38">
        <v>0.743490049</v>
      </c>
      <c r="AY194" s="38">
        <v>-1.049930864</v>
      </c>
      <c r="AZ194" s="38">
        <v>1.018267048</v>
      </c>
      <c r="BA194" s="38">
        <v>0.820151733</v>
      </c>
      <c r="BB194" s="38">
        <v>-1.021633888</v>
      </c>
      <c r="BC194" s="38">
        <v>-1.538188781</v>
      </c>
      <c r="BD194" s="40">
        <v>0.408834104</v>
      </c>
      <c r="BE194" s="23">
        <v>31443.0</v>
      </c>
      <c r="BF194" s="38">
        <v>0.022671334</v>
      </c>
      <c r="BG194" s="38">
        <v>-0.021254795</v>
      </c>
      <c r="BH194" s="38">
        <v>0.005367842</v>
      </c>
      <c r="BI194" s="38">
        <v>0.018356494</v>
      </c>
      <c r="BJ194" s="38">
        <v>0.018185617</v>
      </c>
      <c r="BK194" s="38">
        <v>-0.025681098</v>
      </c>
      <c r="BL194" s="38">
        <v>0.024906607</v>
      </c>
      <c r="BM194" s="38">
        <v>0.020060747</v>
      </c>
      <c r="BN194" s="38">
        <v>-0.02498896</v>
      </c>
      <c r="BO194" s="38">
        <v>-0.037623788</v>
      </c>
      <c r="BP194" s="40">
        <v>0.004374898</v>
      </c>
      <c r="BQ194" s="40"/>
    </row>
    <row r="195">
      <c r="A195" s="23">
        <v>31471.0</v>
      </c>
      <c r="B195" s="27">
        <v>-0.0363</v>
      </c>
      <c r="C195" s="27">
        <v>0.0129</v>
      </c>
      <c r="D195" s="27">
        <v>0.0996</v>
      </c>
      <c r="E195" s="27">
        <v>-0.0218</v>
      </c>
      <c r="F195" s="27">
        <v>0.2129</v>
      </c>
      <c r="G195" s="27">
        <v>0.0419</v>
      </c>
      <c r="H195" s="27">
        <v>-0.0222</v>
      </c>
      <c r="I195" s="27">
        <v>0.1765</v>
      </c>
      <c r="J195" s="27">
        <v>0.0828</v>
      </c>
      <c r="K195" s="27">
        <v>0.0748</v>
      </c>
      <c r="L195" s="34"/>
      <c r="M195" s="38">
        <v>0.362708661</v>
      </c>
      <c r="N195" s="38">
        <v>0.110639258</v>
      </c>
      <c r="O195" s="38">
        <v>0.518916835</v>
      </c>
      <c r="P195" s="38">
        <v>0.700704617</v>
      </c>
      <c r="Q195" s="38">
        <v>1.122731279</v>
      </c>
      <c r="R195" s="38">
        <v>0.114732736</v>
      </c>
      <c r="S195" s="38">
        <v>0.04136834</v>
      </c>
      <c r="T195" s="38">
        <v>0.501947712</v>
      </c>
      <c r="U195" s="38">
        <v>0.313855928</v>
      </c>
      <c r="V195" s="38">
        <v>0.298232707</v>
      </c>
      <c r="W195" s="34"/>
      <c r="X195" s="38">
        <v>-0.063738784</v>
      </c>
      <c r="Y195" s="38">
        <v>0.005757738</v>
      </c>
      <c r="Z195" s="38">
        <v>0.060383241</v>
      </c>
      <c r="AA195" s="38">
        <v>-0.082021505</v>
      </c>
      <c r="AB195" s="38">
        <v>0.136359934</v>
      </c>
      <c r="AC195" s="38">
        <v>0.04751514</v>
      </c>
      <c r="AD195" s="38">
        <v>-0.022384015</v>
      </c>
      <c r="AE195" s="38">
        <v>0.134337611</v>
      </c>
      <c r="AF195" s="38">
        <v>0.05571767</v>
      </c>
      <c r="AG195" s="38">
        <v>0.057941788</v>
      </c>
      <c r="AH195" s="34"/>
      <c r="AI195" s="38">
        <v>0.056327231</v>
      </c>
      <c r="AJ195" s="38">
        <v>0.041958071</v>
      </c>
      <c r="AK195" s="38">
        <v>0.051403143</v>
      </c>
      <c r="AL195" s="38">
        <v>0.055957653</v>
      </c>
      <c r="AM195" s="38">
        <v>0.058191314</v>
      </c>
      <c r="AN195" s="38">
        <v>0.04141155</v>
      </c>
      <c r="AO195" s="38">
        <v>0.057050726</v>
      </c>
      <c r="AP195" s="38">
        <v>0.059517774</v>
      </c>
      <c r="AQ195" s="38">
        <v>0.041771046</v>
      </c>
      <c r="AR195" s="38">
        <v>0.038045689</v>
      </c>
      <c r="AS195" s="34"/>
      <c r="AT195" s="38">
        <v>0.734572356</v>
      </c>
      <c r="AU195" s="38">
        <v>-0.977872649</v>
      </c>
      <c r="AV195" s="38">
        <v>0.147744039</v>
      </c>
      <c r="AW195" s="38">
        <v>0.690527913</v>
      </c>
      <c r="AX195" s="38">
        <v>0.956724499</v>
      </c>
      <c r="AY195" s="38">
        <v>-1.043004242</v>
      </c>
      <c r="AZ195" s="38">
        <v>0.820794823</v>
      </c>
      <c r="BA195" s="38">
        <v>1.114805421</v>
      </c>
      <c r="BB195" s="38">
        <v>-1.00016131</v>
      </c>
      <c r="BC195" s="38">
        <v>-1.444130848</v>
      </c>
      <c r="BD195" s="40">
        <v>0.446175603</v>
      </c>
      <c r="BE195" s="23">
        <v>31471.0</v>
      </c>
      <c r="BF195" s="38">
        <v>0.01646375</v>
      </c>
      <c r="BG195" s="38">
        <v>-0.021916766</v>
      </c>
      <c r="BH195" s="38">
        <v>0.003311343</v>
      </c>
      <c r="BI195" s="38">
        <v>0.015476595</v>
      </c>
      <c r="BJ195" s="38">
        <v>0.021442779</v>
      </c>
      <c r="BK195" s="38">
        <v>-0.023376541</v>
      </c>
      <c r="BL195" s="38">
        <v>0.018396228</v>
      </c>
      <c r="BM195" s="38">
        <v>0.0249858</v>
      </c>
      <c r="BN195" s="38">
        <v>-0.022416316</v>
      </c>
      <c r="BO195" s="38">
        <v>-0.032366872</v>
      </c>
      <c r="BP195" s="41">
        <v>-6.81937E-5</v>
      </c>
      <c r="BQ195" s="41"/>
    </row>
    <row r="196">
      <c r="A196" s="23">
        <v>31502.0</v>
      </c>
      <c r="B196" s="27">
        <v>0.0845</v>
      </c>
      <c r="C196" s="27">
        <v>0.0652</v>
      </c>
      <c r="D196" s="27">
        <v>0.1594</v>
      </c>
      <c r="E196" s="27">
        <v>0.0928</v>
      </c>
      <c r="F196" s="27">
        <v>0.2736</v>
      </c>
      <c r="G196" s="27">
        <v>0.2178</v>
      </c>
      <c r="H196" s="27">
        <v>0.1107</v>
      </c>
      <c r="I196" s="27">
        <v>0.2685</v>
      </c>
      <c r="J196" s="27">
        <v>0.0837</v>
      </c>
      <c r="K196" s="27">
        <v>0.0549</v>
      </c>
      <c r="L196" s="34"/>
      <c r="M196" s="38">
        <v>0.404468012</v>
      </c>
      <c r="N196" s="38">
        <v>0.16654683</v>
      </c>
      <c r="O196" s="38">
        <v>0.696285014</v>
      </c>
      <c r="P196" s="38">
        <v>0.825682018</v>
      </c>
      <c r="Q196" s="38">
        <v>1.748499032</v>
      </c>
      <c r="R196" s="38">
        <v>0.3183401</v>
      </c>
      <c r="S196" s="38">
        <v>0.161489002</v>
      </c>
      <c r="T196" s="38">
        <v>0.884120893</v>
      </c>
      <c r="U196" s="38">
        <v>0.395885339</v>
      </c>
      <c r="V196" s="38">
        <v>0.367172045</v>
      </c>
      <c r="W196" s="34"/>
      <c r="X196" s="38">
        <v>0.055720621</v>
      </c>
      <c r="Y196" s="38">
        <v>0.056018352</v>
      </c>
      <c r="Z196" s="38">
        <v>0.101265246</v>
      </c>
      <c r="AA196" s="38">
        <v>0.031572641</v>
      </c>
      <c r="AB196" s="38">
        <v>0.112738031</v>
      </c>
      <c r="AC196" s="38">
        <v>0.186427613</v>
      </c>
      <c r="AD196" s="38">
        <v>0.103939967</v>
      </c>
      <c r="AE196" s="38">
        <v>0.18193695</v>
      </c>
      <c r="AF196" s="38">
        <v>0.036620447</v>
      </c>
      <c r="AG196" s="38">
        <v>0.033138856</v>
      </c>
      <c r="AH196" s="34"/>
      <c r="AI196" s="38">
        <v>0.0568632</v>
      </c>
      <c r="AJ196" s="38">
        <v>0.043120632</v>
      </c>
      <c r="AK196" s="38">
        <v>0.05238876</v>
      </c>
      <c r="AL196" s="38">
        <v>0.056127015</v>
      </c>
      <c r="AM196" s="38">
        <v>0.060346665</v>
      </c>
      <c r="AN196" s="38">
        <v>0.051608494</v>
      </c>
      <c r="AO196" s="38">
        <v>0.055542216</v>
      </c>
      <c r="AP196" s="38">
        <v>0.063948342</v>
      </c>
      <c r="AQ196" s="38">
        <v>0.042230626</v>
      </c>
      <c r="AR196" s="38">
        <v>0.038466427</v>
      </c>
      <c r="AS196" s="34"/>
      <c r="AT196" s="38">
        <v>0.576630408</v>
      </c>
      <c r="AU196" s="38">
        <v>-1.074639612</v>
      </c>
      <c r="AV196" s="38">
        <v>0.038993727</v>
      </c>
      <c r="AW196" s="38">
        <v>0.488172434</v>
      </c>
      <c r="AX196" s="38">
        <v>0.995194235</v>
      </c>
      <c r="AY196" s="38">
        <v>-0.054760994</v>
      </c>
      <c r="AZ196" s="38">
        <v>0.417904481</v>
      </c>
      <c r="BA196" s="38">
        <v>1.427962043</v>
      </c>
      <c r="BB196" s="38">
        <v>-1.181580311</v>
      </c>
      <c r="BC196" s="38">
        <v>-1.633876411</v>
      </c>
      <c r="BD196" s="40">
        <v>0.535061984</v>
      </c>
      <c r="BE196" s="23">
        <v>31502.0</v>
      </c>
      <c r="BF196" s="38">
        <v>0.01077689</v>
      </c>
      <c r="BG196" s="38">
        <v>-0.020084395</v>
      </c>
      <c r="BH196" s="38">
        <v>7.2877E-4</v>
      </c>
      <c r="BI196" s="38">
        <v>0.009123661</v>
      </c>
      <c r="BJ196" s="38">
        <v>0.018599606</v>
      </c>
      <c r="BK196" s="38">
        <v>-0.001023451</v>
      </c>
      <c r="BL196" s="38">
        <v>0.007810394</v>
      </c>
      <c r="BM196" s="38">
        <v>0.026687787</v>
      </c>
      <c r="BN196" s="38">
        <v>-0.022083055</v>
      </c>
      <c r="BO196" s="38">
        <v>-0.030536208</v>
      </c>
      <c r="BP196" s="40">
        <v>0.00779499</v>
      </c>
      <c r="BQ196" s="40"/>
    </row>
    <row r="197">
      <c r="A197" s="23">
        <v>31532.0</v>
      </c>
      <c r="B197" s="27">
        <v>0.0677</v>
      </c>
      <c r="C197" s="27">
        <v>0.0046</v>
      </c>
      <c r="D197" s="27">
        <v>0.0865</v>
      </c>
      <c r="E197" s="27">
        <v>0.0526</v>
      </c>
      <c r="F197" s="27">
        <v>0.0498</v>
      </c>
      <c r="G197" s="27">
        <v>-0.032</v>
      </c>
      <c r="H197" s="27">
        <v>-0.0061</v>
      </c>
      <c r="I197" s="27">
        <v>0.0773</v>
      </c>
      <c r="J197" s="27">
        <v>0.0044</v>
      </c>
      <c r="K197" s="27">
        <v>-0.0147</v>
      </c>
      <c r="L197" s="34"/>
      <c r="M197" s="38">
        <v>0.399798348</v>
      </c>
      <c r="N197" s="38">
        <v>0.167773701</v>
      </c>
      <c r="O197" s="38">
        <v>0.792012955</v>
      </c>
      <c r="P197" s="38">
        <v>0.843714571</v>
      </c>
      <c r="Q197" s="38">
        <v>1.796968711</v>
      </c>
      <c r="R197" s="38">
        <v>0.322659463</v>
      </c>
      <c r="S197" s="38">
        <v>0.109443343</v>
      </c>
      <c r="T197" s="38">
        <v>1.070888705</v>
      </c>
      <c r="U197" s="38">
        <v>0.381779303</v>
      </c>
      <c r="V197" s="38">
        <v>0.35131403</v>
      </c>
      <c r="W197" s="34"/>
      <c r="X197" s="38">
        <v>0.037525017</v>
      </c>
      <c r="Y197" s="38">
        <v>-0.006028734</v>
      </c>
      <c r="Z197" s="38">
        <v>-0.007433533</v>
      </c>
      <c r="AA197" s="38">
        <v>-0.012970416</v>
      </c>
      <c r="AB197" s="38">
        <v>-0.158715453</v>
      </c>
      <c r="AC197" s="38">
        <v>-0.074246976</v>
      </c>
      <c r="AD197" s="38">
        <v>-0.014591755</v>
      </c>
      <c r="AE197" s="38">
        <v>-0.11837076</v>
      </c>
      <c r="AF197" s="38">
        <v>-0.042067345</v>
      </c>
      <c r="AG197" s="38">
        <v>-0.036987639</v>
      </c>
      <c r="AH197" s="34"/>
      <c r="AI197" s="38">
        <v>0.051950445</v>
      </c>
      <c r="AJ197" s="38">
        <v>0.042021112</v>
      </c>
      <c r="AK197" s="38">
        <v>0.052142316</v>
      </c>
      <c r="AL197" s="38">
        <v>0.055204618</v>
      </c>
      <c r="AM197" s="38">
        <v>0.064410161</v>
      </c>
      <c r="AN197" s="38">
        <v>0.053227425</v>
      </c>
      <c r="AO197" s="38">
        <v>0.05549474</v>
      </c>
      <c r="AP197" s="38">
        <v>0.067392923</v>
      </c>
      <c r="AQ197" s="38">
        <v>0.041970033</v>
      </c>
      <c r="AR197" s="38">
        <v>0.038492379</v>
      </c>
      <c r="AS197" s="34"/>
      <c r="AT197" s="38">
        <v>-0.029771104</v>
      </c>
      <c r="AU197" s="38">
        <v>-1.084870766</v>
      </c>
      <c r="AV197" s="38">
        <v>-0.009382767</v>
      </c>
      <c r="AW197" s="38">
        <v>0.316020176</v>
      </c>
      <c r="AX197" s="38">
        <v>1.294209123</v>
      </c>
      <c r="AY197" s="38">
        <v>0.105921879</v>
      </c>
      <c r="AZ197" s="38">
        <v>0.346848776</v>
      </c>
      <c r="BA197" s="38">
        <v>1.611160092</v>
      </c>
      <c r="BB197" s="38">
        <v>-1.090298399</v>
      </c>
      <c r="BC197" s="38">
        <v>-1.459837011</v>
      </c>
      <c r="BD197" s="40">
        <v>0.576713368</v>
      </c>
      <c r="BE197" s="23">
        <v>31532.0</v>
      </c>
      <c r="BF197" s="38">
        <v>-5.1622E-4</v>
      </c>
      <c r="BG197" s="38">
        <v>-0.018811264</v>
      </c>
      <c r="BH197" s="38">
        <v>-1.62694E-4</v>
      </c>
      <c r="BI197" s="38">
        <v>0.005479675</v>
      </c>
      <c r="BJ197" s="38">
        <v>0.022441115</v>
      </c>
      <c r="BK197" s="38">
        <v>0.001836647</v>
      </c>
      <c r="BL197" s="38">
        <v>0.006014232</v>
      </c>
      <c r="BM197" s="38">
        <v>0.02793693</v>
      </c>
      <c r="BN197" s="38">
        <v>-0.018905378</v>
      </c>
      <c r="BO197" s="38">
        <v>-0.025313043</v>
      </c>
      <c r="BP197" s="40">
        <v>0.004507514</v>
      </c>
      <c r="BQ197" s="40"/>
    </row>
    <row r="198">
      <c r="A198" s="23">
        <v>31563.0</v>
      </c>
      <c r="B198" s="27">
        <v>0.0376</v>
      </c>
      <c r="C198" s="27">
        <v>0.0123</v>
      </c>
      <c r="D198" s="27">
        <v>-0.0793</v>
      </c>
      <c r="E198" s="27">
        <v>-0.099</v>
      </c>
      <c r="F198" s="27">
        <v>0.02</v>
      </c>
      <c r="G198" s="27">
        <v>0.0318</v>
      </c>
      <c r="H198" s="27">
        <v>0.0451</v>
      </c>
      <c r="I198" s="27">
        <v>0.0121</v>
      </c>
      <c r="J198" s="27">
        <v>-0.0339</v>
      </c>
      <c r="K198" s="27">
        <v>0.0484</v>
      </c>
      <c r="L198" s="34"/>
      <c r="M198" s="38">
        <v>0.450343026</v>
      </c>
      <c r="N198" s="38">
        <v>0.1381209</v>
      </c>
      <c r="O198" s="38">
        <v>0.527664495</v>
      </c>
      <c r="P198" s="38">
        <v>0.508687262</v>
      </c>
      <c r="Q198" s="38">
        <v>1.616420942</v>
      </c>
      <c r="R198" s="38">
        <v>0.314593218</v>
      </c>
      <c r="S198" s="38">
        <v>0.195655489</v>
      </c>
      <c r="T198" s="38">
        <v>1.058747579</v>
      </c>
      <c r="U198" s="38">
        <v>0.300529511</v>
      </c>
      <c r="V198" s="38">
        <v>0.335330978</v>
      </c>
      <c r="W198" s="34"/>
      <c r="X198" s="38">
        <v>0.006384933</v>
      </c>
      <c r="Y198" s="38">
        <v>0.003949077</v>
      </c>
      <c r="Z198" s="38">
        <v>-0.135537432</v>
      </c>
      <c r="AA198" s="38">
        <v>-0.135994415</v>
      </c>
      <c r="AB198" s="38">
        <v>-0.126391324</v>
      </c>
      <c r="AC198" s="38">
        <v>-0.004662148</v>
      </c>
      <c r="AD198" s="38">
        <v>0.033228214</v>
      </c>
      <c r="AE198" s="38">
        <v>-0.14492366</v>
      </c>
      <c r="AF198" s="38">
        <v>-0.058933868</v>
      </c>
      <c r="AG198" s="38">
        <v>0.031770409</v>
      </c>
      <c r="AH198" s="34"/>
      <c r="AI198" s="38">
        <v>0.05176582</v>
      </c>
      <c r="AJ198" s="38">
        <v>0.041917822</v>
      </c>
      <c r="AK198" s="38">
        <v>0.056926961</v>
      </c>
      <c r="AL198" s="38">
        <v>0.054209494</v>
      </c>
      <c r="AM198" s="38">
        <v>0.067247026</v>
      </c>
      <c r="AN198" s="38">
        <v>0.053214471</v>
      </c>
      <c r="AO198" s="38">
        <v>0.054954365</v>
      </c>
      <c r="AP198" s="38">
        <v>0.070756885</v>
      </c>
      <c r="AQ198" s="38">
        <v>0.042573557</v>
      </c>
      <c r="AR198" s="38">
        <v>0.037182314</v>
      </c>
      <c r="AS198" s="34"/>
      <c r="AT198" s="38">
        <v>-0.122830053</v>
      </c>
      <c r="AU198" s="38">
        <v>-1.046880659</v>
      </c>
      <c r="AV198" s="38">
        <v>0.361446652</v>
      </c>
      <c r="AW198" s="38">
        <v>0.106463086</v>
      </c>
      <c r="AX198" s="38">
        <v>1.329791951</v>
      </c>
      <c r="AY198" s="38">
        <v>0.013098827</v>
      </c>
      <c r="AZ198" s="38">
        <v>0.176355322</v>
      </c>
      <c r="BA198" s="38">
        <v>1.659126676</v>
      </c>
      <c r="BB198" s="38">
        <v>-0.985352207</v>
      </c>
      <c r="BC198" s="38">
        <v>-1.491219596</v>
      </c>
      <c r="BD198" s="40">
        <v>0.597876219</v>
      </c>
      <c r="BE198" s="23">
        <v>31563.0</v>
      </c>
      <c r="BF198" s="38">
        <v>-0.00205444</v>
      </c>
      <c r="BG198" s="38">
        <v>-0.01750999</v>
      </c>
      <c r="BH198" s="38">
        <v>0.00604551</v>
      </c>
      <c r="BI198" s="38">
        <v>0.001780688</v>
      </c>
      <c r="BJ198" s="38">
        <v>0.022241927</v>
      </c>
      <c r="BK198" s="38">
        <v>2.19089E-4</v>
      </c>
      <c r="BL198" s="38">
        <v>0.002949696</v>
      </c>
      <c r="BM198" s="38">
        <v>0.027750337</v>
      </c>
      <c r="BN198" s="38">
        <v>-0.016480873</v>
      </c>
      <c r="BO198" s="38">
        <v>-0.024941945</v>
      </c>
      <c r="BP198" s="40">
        <v>-2.47836E-4</v>
      </c>
      <c r="BQ198" s="40"/>
    </row>
    <row r="199">
      <c r="A199" s="23">
        <v>31593.0</v>
      </c>
      <c r="B199" s="27">
        <v>-0.0517</v>
      </c>
      <c r="C199" s="27">
        <v>-0.0125</v>
      </c>
      <c r="D199" s="27">
        <v>0.0032</v>
      </c>
      <c r="E199" s="27">
        <v>-0.0155</v>
      </c>
      <c r="F199" s="27">
        <v>-0.143</v>
      </c>
      <c r="G199" s="27">
        <v>0.0325</v>
      </c>
      <c r="H199" s="27">
        <v>-0.0052</v>
      </c>
      <c r="I199" s="27">
        <v>-0.0626</v>
      </c>
      <c r="J199" s="27">
        <v>0.0367</v>
      </c>
      <c r="K199" s="27">
        <v>0.0122</v>
      </c>
      <c r="L199" s="34"/>
      <c r="M199" s="38">
        <v>0.389946621</v>
      </c>
      <c r="N199" s="38">
        <v>0.143801668</v>
      </c>
      <c r="O199" s="38">
        <v>0.605892387</v>
      </c>
      <c r="P199" s="38">
        <v>0.39330066</v>
      </c>
      <c r="Q199" s="38">
        <v>1.058817881</v>
      </c>
      <c r="R199" s="38">
        <v>0.31988554</v>
      </c>
      <c r="S199" s="38">
        <v>0.178800711</v>
      </c>
      <c r="T199" s="38">
        <v>0.986230725</v>
      </c>
      <c r="U199" s="38">
        <v>0.432912609</v>
      </c>
      <c r="V199" s="38">
        <v>0.333311399</v>
      </c>
      <c r="W199" s="34"/>
      <c r="X199" s="38">
        <v>-0.078785458</v>
      </c>
      <c r="Y199" s="38">
        <v>-0.020950369</v>
      </c>
      <c r="Z199" s="38">
        <v>-0.056409503</v>
      </c>
      <c r="AA199" s="38">
        <v>-0.04182974</v>
      </c>
      <c r="AB199" s="38">
        <v>-0.226616071</v>
      </c>
      <c r="AC199" s="38">
        <v>-0.004923993</v>
      </c>
      <c r="AD199" s="38">
        <v>-0.018153023</v>
      </c>
      <c r="AE199" s="38">
        <v>-0.179764009</v>
      </c>
      <c r="AF199" s="38">
        <v>-0.014480952</v>
      </c>
      <c r="AG199" s="38">
        <v>-0.00849381</v>
      </c>
      <c r="AH199" s="34"/>
      <c r="AI199" s="38">
        <v>0.052804833</v>
      </c>
      <c r="AJ199" s="38">
        <v>0.0413499</v>
      </c>
      <c r="AK199" s="38">
        <v>0.057320766</v>
      </c>
      <c r="AL199" s="38">
        <v>0.054390717</v>
      </c>
      <c r="AM199" s="38">
        <v>0.077151136</v>
      </c>
      <c r="AN199" s="38">
        <v>0.053221811</v>
      </c>
      <c r="AO199" s="38">
        <v>0.054787208</v>
      </c>
      <c r="AP199" s="38">
        <v>0.076779102</v>
      </c>
      <c r="AQ199" s="38">
        <v>0.04258856</v>
      </c>
      <c r="AR199" s="38">
        <v>0.037171346</v>
      </c>
      <c r="AS199" s="34"/>
      <c r="AT199" s="38">
        <v>-0.14473972</v>
      </c>
      <c r="AU199" s="38">
        <v>-0.994244979</v>
      </c>
      <c r="AV199" s="38">
        <v>0.190164831</v>
      </c>
      <c r="AW199" s="38">
        <v>-0.027129511</v>
      </c>
      <c r="AX199" s="38">
        <v>1.660797951</v>
      </c>
      <c r="AY199" s="38">
        <v>-0.113816326</v>
      </c>
      <c r="AZ199" s="38">
        <v>0.002274495</v>
      </c>
      <c r="BA199" s="38">
        <v>1.633207694</v>
      </c>
      <c r="BB199" s="38">
        <v>-0.902385184</v>
      </c>
      <c r="BC199" s="38">
        <v>-1.304129252</v>
      </c>
      <c r="BD199" s="40">
        <v>0.67461575</v>
      </c>
      <c r="BE199" s="23">
        <v>31593.0</v>
      </c>
      <c r="BF199" s="38">
        <v>-0.002145514</v>
      </c>
      <c r="BG199" s="38">
        <v>-0.014737945</v>
      </c>
      <c r="BH199" s="38">
        <v>0.002818861</v>
      </c>
      <c r="BI199" s="38">
        <v>-4.02148E-4</v>
      </c>
      <c r="BJ199" s="38">
        <v>0.024618428</v>
      </c>
      <c r="BK199" s="38">
        <v>-0.001687128</v>
      </c>
      <c r="BL199" s="39">
        <v>3.37154E-5</v>
      </c>
      <c r="BM199" s="38">
        <v>0.024209451</v>
      </c>
      <c r="BN199" s="38">
        <v>-0.013376284</v>
      </c>
      <c r="BO199" s="38">
        <v>-0.019331438</v>
      </c>
      <c r="BP199" s="40">
        <v>-0.005519958</v>
      </c>
      <c r="BQ199" s="40"/>
    </row>
    <row r="200">
      <c r="A200" s="23">
        <v>31624.0</v>
      </c>
      <c r="B200" s="27">
        <v>-0.05</v>
      </c>
      <c r="C200" s="27">
        <v>-0.0513</v>
      </c>
      <c r="D200" s="27">
        <v>0.0784</v>
      </c>
      <c r="E200" s="27">
        <v>-0.0551</v>
      </c>
      <c r="F200" s="27">
        <v>0.1208</v>
      </c>
      <c r="G200" s="27">
        <v>0.0702</v>
      </c>
      <c r="H200" s="27">
        <v>-0.0464</v>
      </c>
      <c r="I200" s="27">
        <v>-7.0E-4</v>
      </c>
      <c r="J200" s="27">
        <v>-0.0592</v>
      </c>
      <c r="K200" s="27">
        <v>-0.0542</v>
      </c>
      <c r="L200" s="34"/>
      <c r="M200" s="38">
        <v>0.214757917</v>
      </c>
      <c r="N200" s="38">
        <v>0.058112617</v>
      </c>
      <c r="O200" s="38">
        <v>0.839528108</v>
      </c>
      <c r="P200" s="38">
        <v>0.38318539</v>
      </c>
      <c r="Q200" s="38">
        <v>1.167965288</v>
      </c>
      <c r="R200" s="38">
        <v>0.484256948</v>
      </c>
      <c r="S200" s="38">
        <v>0.123211201</v>
      </c>
      <c r="T200" s="38">
        <v>0.934969522</v>
      </c>
      <c r="U200" s="38">
        <v>0.305936737</v>
      </c>
      <c r="V200" s="38">
        <v>0.266018193</v>
      </c>
      <c r="W200" s="34"/>
      <c r="X200" s="38">
        <v>-0.065987065</v>
      </c>
      <c r="Y200" s="38">
        <v>-0.057286109</v>
      </c>
      <c r="Z200" s="38">
        <v>-0.004232683</v>
      </c>
      <c r="AA200" s="38">
        <v>-0.078924123</v>
      </c>
      <c r="AB200" s="38">
        <v>0.044002212</v>
      </c>
      <c r="AC200" s="38">
        <v>-0.003522805</v>
      </c>
      <c r="AD200" s="38">
        <v>-0.057519838</v>
      </c>
      <c r="AE200" s="38">
        <v>-0.080462117</v>
      </c>
      <c r="AF200" s="38">
        <v>-0.084456258</v>
      </c>
      <c r="AG200" s="38">
        <v>-0.071220461</v>
      </c>
      <c r="AH200" s="34"/>
      <c r="AI200" s="38">
        <v>0.051536102</v>
      </c>
      <c r="AJ200" s="38">
        <v>0.041828255</v>
      </c>
      <c r="AK200" s="38">
        <v>0.057317764</v>
      </c>
      <c r="AL200" s="38">
        <v>0.05512681</v>
      </c>
      <c r="AM200" s="38">
        <v>0.07748993</v>
      </c>
      <c r="AN200" s="38">
        <v>0.053226825</v>
      </c>
      <c r="AO200" s="38">
        <v>0.054450162</v>
      </c>
      <c r="AP200" s="38">
        <v>0.077826738</v>
      </c>
      <c r="AQ200" s="38">
        <v>0.043310423</v>
      </c>
      <c r="AR200" s="38">
        <v>0.036810413</v>
      </c>
      <c r="AS200" s="34"/>
      <c r="AT200" s="38">
        <v>-0.245027019</v>
      </c>
      <c r="AU200" s="38">
        <v>-0.953761922</v>
      </c>
      <c r="AV200" s="38">
        <v>0.177071286</v>
      </c>
      <c r="AW200" s="38">
        <v>0.017117676</v>
      </c>
      <c r="AX200" s="38">
        <v>1.649768417</v>
      </c>
      <c r="AY200" s="38">
        <v>-0.121593439</v>
      </c>
      <c r="AZ200" s="38">
        <v>-0.032281948</v>
      </c>
      <c r="BA200" s="38">
        <v>1.674357569</v>
      </c>
      <c r="BB200" s="38">
        <v>-0.845554146</v>
      </c>
      <c r="BC200" s="38">
        <v>-1.320096474</v>
      </c>
      <c r="BD200" s="40">
        <v>0.701524969</v>
      </c>
      <c r="BE200" s="23">
        <v>31624.0</v>
      </c>
      <c r="BF200" s="38">
        <v>-0.003492777</v>
      </c>
      <c r="BG200" s="38">
        <v>-0.013595552</v>
      </c>
      <c r="BH200" s="38">
        <v>0.002524091</v>
      </c>
      <c r="BI200" s="38">
        <v>2.44007E-4</v>
      </c>
      <c r="BJ200" s="38">
        <v>0.023516888</v>
      </c>
      <c r="BK200" s="38">
        <v>-0.001733273</v>
      </c>
      <c r="BL200" s="38">
        <v>-4.60168E-4</v>
      </c>
      <c r="BM200" s="38">
        <v>0.023867398</v>
      </c>
      <c r="BN200" s="38">
        <v>-0.012053087</v>
      </c>
      <c r="BO200" s="38">
        <v>-0.018817527</v>
      </c>
      <c r="BP200" s="40">
        <v>0.005782519</v>
      </c>
      <c r="BQ200" s="40"/>
    </row>
    <row r="201">
      <c r="A201" s="23">
        <v>31655.0</v>
      </c>
      <c r="B201" s="27">
        <v>0.0476</v>
      </c>
      <c r="C201" s="27">
        <v>0.0494</v>
      </c>
      <c r="D201" s="27">
        <v>0.0853</v>
      </c>
      <c r="E201" s="27">
        <v>0.1445</v>
      </c>
      <c r="F201" s="27">
        <v>0.1121</v>
      </c>
      <c r="G201" s="27">
        <v>0.1025</v>
      </c>
      <c r="H201" s="27">
        <v>0.0899</v>
      </c>
      <c r="I201" s="27">
        <v>0.1185</v>
      </c>
      <c r="J201" s="27">
        <v>0.0645</v>
      </c>
      <c r="K201" s="27">
        <v>0.073</v>
      </c>
      <c r="L201" s="34"/>
      <c r="M201" s="38">
        <v>0.273518097</v>
      </c>
      <c r="N201" s="38">
        <v>0.097849748</v>
      </c>
      <c r="O201" s="38">
        <v>0.914204791</v>
      </c>
      <c r="P201" s="38">
        <v>0.448854467</v>
      </c>
      <c r="Q201" s="38">
        <v>1.271278286</v>
      </c>
      <c r="R201" s="38">
        <v>0.578994928</v>
      </c>
      <c r="S201" s="38">
        <v>0.210178921</v>
      </c>
      <c r="T201" s="38">
        <v>1.17448241</v>
      </c>
      <c r="U201" s="38">
        <v>0.294673606</v>
      </c>
      <c r="V201" s="38">
        <v>0.372195466</v>
      </c>
      <c r="W201" s="34"/>
      <c r="X201" s="38">
        <v>0.031949858</v>
      </c>
      <c r="Y201" s="38">
        <v>0.04467071</v>
      </c>
      <c r="Z201" s="38">
        <v>-0.004997502</v>
      </c>
      <c r="AA201" s="38">
        <v>0.118313002</v>
      </c>
      <c r="AB201" s="38">
        <v>0.026178978</v>
      </c>
      <c r="AC201" s="38">
        <v>0.008288396</v>
      </c>
      <c r="AD201" s="38">
        <v>0.078295711</v>
      </c>
      <c r="AE201" s="38">
        <v>0.034598587</v>
      </c>
      <c r="AF201" s="38">
        <v>0.041467136</v>
      </c>
      <c r="AG201" s="38">
        <v>0.047640174</v>
      </c>
      <c r="AH201" s="34"/>
      <c r="AI201" s="38">
        <v>0.051962317</v>
      </c>
      <c r="AJ201" s="38">
        <v>0.04248715</v>
      </c>
      <c r="AK201" s="38">
        <v>0.057211074</v>
      </c>
      <c r="AL201" s="38">
        <v>0.056276412</v>
      </c>
      <c r="AM201" s="38">
        <v>0.077633274</v>
      </c>
      <c r="AN201" s="38">
        <v>0.053154281</v>
      </c>
      <c r="AO201" s="38">
        <v>0.055611406</v>
      </c>
      <c r="AP201" s="38">
        <v>0.07758154</v>
      </c>
      <c r="AQ201" s="38">
        <v>0.043850163</v>
      </c>
      <c r="AR201" s="38">
        <v>0.037629338</v>
      </c>
      <c r="AS201" s="34"/>
      <c r="AT201" s="38">
        <v>-0.251487181</v>
      </c>
      <c r="AU201" s="38">
        <v>-0.957029398</v>
      </c>
      <c r="AV201" s="38">
        <v>0.13934707</v>
      </c>
      <c r="AW201" s="38">
        <v>0.069750019</v>
      </c>
      <c r="AX201" s="38">
        <v>1.660029854</v>
      </c>
      <c r="AY201" s="38">
        <v>-0.162730849</v>
      </c>
      <c r="AZ201" s="38">
        <v>0.020232191</v>
      </c>
      <c r="BA201" s="38">
        <v>1.656177681</v>
      </c>
      <c r="BB201" s="38">
        <v>-0.855536417</v>
      </c>
      <c r="BC201" s="38">
        <v>-1.318752971</v>
      </c>
      <c r="BD201" s="40">
        <v>0.693048055</v>
      </c>
      <c r="BE201" s="23">
        <v>31655.0</v>
      </c>
      <c r="BF201" s="38">
        <v>-0.003628712</v>
      </c>
      <c r="BG201" s="38">
        <v>-0.01380899</v>
      </c>
      <c r="BH201" s="38">
        <v>0.002010641</v>
      </c>
      <c r="BI201" s="38">
        <v>0.001006424</v>
      </c>
      <c r="BJ201" s="38">
        <v>0.023952594</v>
      </c>
      <c r="BK201" s="38">
        <v>-0.002348046</v>
      </c>
      <c r="BL201" s="38">
        <v>2.91931E-4</v>
      </c>
      <c r="BM201" s="38">
        <v>0.023897011</v>
      </c>
      <c r="BN201" s="38">
        <v>-0.012344547</v>
      </c>
      <c r="BO201" s="38">
        <v>-0.019028305</v>
      </c>
      <c r="BP201" s="40">
        <v>0.002508075</v>
      </c>
      <c r="BQ201" s="40"/>
    </row>
    <row r="202">
      <c r="A202" s="23">
        <v>31685.0</v>
      </c>
      <c r="B202" s="27">
        <v>0.0534</v>
      </c>
      <c r="C202" s="27">
        <v>-0.0106</v>
      </c>
      <c r="D202" s="27">
        <v>-0.0803</v>
      </c>
      <c r="E202" s="27">
        <v>-0.0624</v>
      </c>
      <c r="F202" s="27">
        <v>-0.0984</v>
      </c>
      <c r="G202" s="27">
        <v>0.016</v>
      </c>
      <c r="H202" s="27">
        <v>-0.0354</v>
      </c>
      <c r="I202" s="27">
        <v>0.0089</v>
      </c>
      <c r="J202" s="27">
        <v>-0.0585</v>
      </c>
      <c r="K202" s="27">
        <v>-0.0859</v>
      </c>
      <c r="L202" s="34"/>
      <c r="M202" s="38">
        <v>0.259215973</v>
      </c>
      <c r="N202" s="38">
        <v>0.153722403</v>
      </c>
      <c r="O202" s="38">
        <v>0.866143104</v>
      </c>
      <c r="P202" s="38">
        <v>0.274784513</v>
      </c>
      <c r="Q202" s="38">
        <v>0.907464844</v>
      </c>
      <c r="R202" s="38">
        <v>0.589911881</v>
      </c>
      <c r="S202" s="38">
        <v>0.202571416</v>
      </c>
      <c r="T202" s="38">
        <v>1.152833719</v>
      </c>
      <c r="U202" s="38">
        <v>0.270044962</v>
      </c>
      <c r="V202" s="38">
        <v>0.296516018</v>
      </c>
      <c r="W202" s="34"/>
      <c r="X202" s="38">
        <v>0.037760444</v>
      </c>
      <c r="Y202" s="38">
        <v>-0.019147833</v>
      </c>
      <c r="Z202" s="38">
        <v>-0.163644454</v>
      </c>
      <c r="AA202" s="38">
        <v>-0.081995308</v>
      </c>
      <c r="AB202" s="38">
        <v>-0.163521668</v>
      </c>
      <c r="AC202" s="38">
        <v>-0.084007227</v>
      </c>
      <c r="AD202" s="38">
        <v>-0.049293439</v>
      </c>
      <c r="AE202" s="38">
        <v>-0.076799654</v>
      </c>
      <c r="AF202" s="38">
        <v>-0.077785756</v>
      </c>
      <c r="AG202" s="38">
        <v>-0.109966405</v>
      </c>
      <c r="AH202" s="34"/>
      <c r="AI202" s="38">
        <v>0.052423308</v>
      </c>
      <c r="AJ202" s="38">
        <v>0.042488235</v>
      </c>
      <c r="AK202" s="38">
        <v>0.063182168</v>
      </c>
      <c r="AL202" s="38">
        <v>0.057735031</v>
      </c>
      <c r="AM202" s="38">
        <v>0.081674409</v>
      </c>
      <c r="AN202" s="38">
        <v>0.055036204</v>
      </c>
      <c r="AO202" s="38">
        <v>0.055260054</v>
      </c>
      <c r="AP202" s="38">
        <v>0.078463682</v>
      </c>
      <c r="AQ202" s="38">
        <v>0.045462029</v>
      </c>
      <c r="AR202" s="38">
        <v>0.041941927</v>
      </c>
      <c r="AS202" s="34"/>
      <c r="AT202" s="38">
        <v>-0.359133732</v>
      </c>
      <c r="AU202" s="38">
        <v>-1.08090863</v>
      </c>
      <c r="AV202" s="38">
        <v>0.422488629</v>
      </c>
      <c r="AW202" s="38">
        <v>0.026758586</v>
      </c>
      <c r="AX202" s="38">
        <v>1.765934806</v>
      </c>
      <c r="AY202" s="38">
        <v>-0.16930895</v>
      </c>
      <c r="AZ202" s="38">
        <v>-0.153046426</v>
      </c>
      <c r="BA202" s="38">
        <v>1.532678138</v>
      </c>
      <c r="BB202" s="38">
        <v>-0.864864922</v>
      </c>
      <c r="BC202" s="38">
        <v>-1.120597499</v>
      </c>
      <c r="BD202" s="40">
        <v>0.709344074</v>
      </c>
      <c r="BE202" s="23">
        <v>31685.0</v>
      </c>
      <c r="BF202" s="38">
        <v>-0.005062899</v>
      </c>
      <c r="BG202" s="38">
        <v>-0.015238143</v>
      </c>
      <c r="BH202" s="38">
        <v>0.005956047</v>
      </c>
      <c r="BI202" s="38">
        <v>3.7723E-4</v>
      </c>
      <c r="BJ202" s="38">
        <v>0.02489532</v>
      </c>
      <c r="BK202" s="38">
        <v>-0.002386838</v>
      </c>
      <c r="BL202" s="38">
        <v>-0.002157577</v>
      </c>
      <c r="BM202" s="38">
        <v>0.021606977</v>
      </c>
      <c r="BN202" s="38">
        <v>-0.01219246</v>
      </c>
      <c r="BO202" s="38">
        <v>-0.015797658</v>
      </c>
      <c r="BP202" s="40">
        <v>-1.06256E-4</v>
      </c>
      <c r="BQ202" s="40"/>
    </row>
    <row r="203">
      <c r="A203" s="23">
        <v>31716.0</v>
      </c>
      <c r="B203" s="27">
        <v>0.1054</v>
      </c>
      <c r="C203" s="27">
        <v>0.0232</v>
      </c>
      <c r="D203" s="27">
        <v>0.0153</v>
      </c>
      <c r="E203" s="27">
        <v>0.015</v>
      </c>
      <c r="F203" s="27">
        <v>0.0527</v>
      </c>
      <c r="G203" s="27">
        <v>-0.082</v>
      </c>
      <c r="H203" s="27">
        <v>-0.0057</v>
      </c>
      <c r="I203" s="27">
        <v>-0.0718</v>
      </c>
      <c r="J203" s="27">
        <v>0.0514</v>
      </c>
      <c r="K203" s="27">
        <v>0.0558</v>
      </c>
      <c r="L203" s="34"/>
      <c r="M203" s="38">
        <v>0.339723505</v>
      </c>
      <c r="N203" s="38">
        <v>0.163441543</v>
      </c>
      <c r="O203" s="38">
        <v>0.786782862</v>
      </c>
      <c r="P203" s="38">
        <v>0.148437552</v>
      </c>
      <c r="Q203" s="38">
        <v>0.987798745</v>
      </c>
      <c r="R203" s="38">
        <v>0.455687703</v>
      </c>
      <c r="S203" s="38">
        <v>0.158149987</v>
      </c>
      <c r="T203" s="38">
        <v>0.861462361</v>
      </c>
      <c r="U203" s="38">
        <v>0.237570813</v>
      </c>
      <c r="V203" s="38">
        <v>0.31067457</v>
      </c>
      <c r="W203" s="34"/>
      <c r="X203" s="38">
        <v>0.084966552</v>
      </c>
      <c r="Y203" s="38">
        <v>0.013909131</v>
      </c>
      <c r="Z203" s="38">
        <v>-0.038448492</v>
      </c>
      <c r="AA203" s="38">
        <v>0.007689657</v>
      </c>
      <c r="AB203" s="38">
        <v>-0.011852926</v>
      </c>
      <c r="AC203" s="38">
        <v>-0.138944772</v>
      </c>
      <c r="AD203" s="38">
        <v>-0.014113552</v>
      </c>
      <c r="AE203" s="38">
        <v>-0.130469684</v>
      </c>
      <c r="AF203" s="38">
        <v>0.041728133</v>
      </c>
      <c r="AG203" s="38">
        <v>0.034810764</v>
      </c>
      <c r="AH203" s="34"/>
      <c r="AI203" s="38">
        <v>0.053391563</v>
      </c>
      <c r="AJ203" s="38">
        <v>0.040666636</v>
      </c>
      <c r="AK203" s="38">
        <v>0.063160655</v>
      </c>
      <c r="AL203" s="38">
        <v>0.057323987</v>
      </c>
      <c r="AM203" s="38">
        <v>0.080913424</v>
      </c>
      <c r="AN203" s="38">
        <v>0.059468488</v>
      </c>
      <c r="AO203" s="38">
        <v>0.053639369</v>
      </c>
      <c r="AP203" s="38">
        <v>0.08062502</v>
      </c>
      <c r="AQ203" s="38">
        <v>0.045790203</v>
      </c>
      <c r="AR203" s="38">
        <v>0.042088285</v>
      </c>
      <c r="AS203" s="34"/>
      <c r="AT203" s="38">
        <v>-0.304432773</v>
      </c>
      <c r="AU203" s="38">
        <v>-1.202162947</v>
      </c>
      <c r="AV203" s="38">
        <v>0.38476632</v>
      </c>
      <c r="AW203" s="38">
        <v>-0.027004467</v>
      </c>
      <c r="AX203" s="38">
        <v>1.637205355</v>
      </c>
      <c r="AY203" s="38">
        <v>0.124287862</v>
      </c>
      <c r="AZ203" s="38">
        <v>-0.286950312</v>
      </c>
      <c r="BA203" s="38">
        <v>1.616858804</v>
      </c>
      <c r="BB203" s="38">
        <v>-0.840700725</v>
      </c>
      <c r="BC203" s="38">
        <v>-1.101867116</v>
      </c>
      <c r="BD203" s="40">
        <v>0.72654978</v>
      </c>
      <c r="BE203" s="23">
        <v>31716.0</v>
      </c>
      <c r="BF203" s="38">
        <v>-0.004190116</v>
      </c>
      <c r="BG203" s="38">
        <v>-0.016546188</v>
      </c>
      <c r="BH203" s="38">
        <v>0.005295801</v>
      </c>
      <c r="BI203" s="38">
        <v>-3.71681E-4</v>
      </c>
      <c r="BJ203" s="38">
        <v>0.022533974</v>
      </c>
      <c r="BK203" s="38">
        <v>0.001710659</v>
      </c>
      <c r="BL203" s="38">
        <v>-0.003949493</v>
      </c>
      <c r="BM203" s="38">
        <v>0.02225393</v>
      </c>
      <c r="BN203" s="38">
        <v>-0.011571137</v>
      </c>
      <c r="BO203" s="38">
        <v>-0.015165748</v>
      </c>
      <c r="BP203" s="40">
        <v>-0.002330237</v>
      </c>
      <c r="BQ203" s="40"/>
    </row>
    <row r="204">
      <c r="A204" s="23">
        <v>31746.0</v>
      </c>
      <c r="B204" s="27">
        <v>1.0E-4</v>
      </c>
      <c r="C204" s="27">
        <v>0.0052</v>
      </c>
      <c r="D204" s="27">
        <v>0.0313</v>
      </c>
      <c r="E204" s="27">
        <v>0.0435</v>
      </c>
      <c r="F204" s="27">
        <v>-0.0533</v>
      </c>
      <c r="G204" s="27">
        <v>0.0563</v>
      </c>
      <c r="H204" s="27">
        <v>0.0307</v>
      </c>
      <c r="I204" s="27">
        <v>0.0374</v>
      </c>
      <c r="J204" s="27">
        <v>0.014</v>
      </c>
      <c r="K204" s="27">
        <v>0.0226</v>
      </c>
      <c r="L204" s="34"/>
      <c r="M204" s="38">
        <v>0.39345116</v>
      </c>
      <c r="N204" s="38">
        <v>0.088316188</v>
      </c>
      <c r="O204" s="38">
        <v>0.63975791</v>
      </c>
      <c r="P204" s="38">
        <v>0.228538018</v>
      </c>
      <c r="Q204" s="38">
        <v>0.736436623</v>
      </c>
      <c r="R204" s="38">
        <v>0.580674631</v>
      </c>
      <c r="S204" s="38">
        <v>0.148937735</v>
      </c>
      <c r="T204" s="38">
        <v>0.832893149</v>
      </c>
      <c r="U204" s="38">
        <v>0.197712675</v>
      </c>
      <c r="V204" s="38">
        <v>0.254349343</v>
      </c>
      <c r="W204" s="34"/>
      <c r="X204" s="38">
        <v>-0.027727988</v>
      </c>
      <c r="Y204" s="38">
        <v>-7.67002E-4</v>
      </c>
      <c r="Z204" s="38">
        <v>-0.011178816</v>
      </c>
      <c r="AA204" s="38">
        <v>0.030707684</v>
      </c>
      <c r="AB204" s="38">
        <v>-0.105483005</v>
      </c>
      <c r="AC204" s="38">
        <v>-0.004049114</v>
      </c>
      <c r="AD204" s="38">
        <v>0.023957067</v>
      </c>
      <c r="AE204" s="38">
        <v>-0.01142812</v>
      </c>
      <c r="AF204" s="38">
        <v>0.011052307</v>
      </c>
      <c r="AG204" s="38">
        <v>0.002820563</v>
      </c>
      <c r="AH204" s="34"/>
      <c r="AI204" s="38">
        <v>0.052767335</v>
      </c>
      <c r="AJ204" s="38">
        <v>0.038867859</v>
      </c>
      <c r="AK204" s="38">
        <v>0.062847644</v>
      </c>
      <c r="AL204" s="38">
        <v>0.057504926</v>
      </c>
      <c r="AM204" s="38">
        <v>0.082212949</v>
      </c>
      <c r="AN204" s="38">
        <v>0.059463319</v>
      </c>
      <c r="AO204" s="38">
        <v>0.053747772</v>
      </c>
      <c r="AP204" s="38">
        <v>0.080607851</v>
      </c>
      <c r="AQ204" s="38">
        <v>0.04525981</v>
      </c>
      <c r="AR204" s="38">
        <v>0.042077586</v>
      </c>
      <c r="AS204" s="34"/>
      <c r="AT204" s="38">
        <v>-0.324075884</v>
      </c>
      <c r="AU204" s="38">
        <v>-1.268735116</v>
      </c>
      <c r="AV204" s="38">
        <v>0.361018794</v>
      </c>
      <c r="AW204" s="38">
        <v>-0.002091865</v>
      </c>
      <c r="AX204" s="38">
        <v>1.677155763</v>
      </c>
      <c r="AY204" s="38">
        <v>0.131007656</v>
      </c>
      <c r="AZ204" s="38">
        <v>-0.257441773</v>
      </c>
      <c r="BA204" s="38">
        <v>1.568067407</v>
      </c>
      <c r="BB204" s="38">
        <v>-0.834314698</v>
      </c>
      <c r="BC204" s="38">
        <v>-1.050590285</v>
      </c>
      <c r="BD204" s="40">
        <v>0.722632187</v>
      </c>
      <c r="BE204" s="23">
        <v>31746.0</v>
      </c>
      <c r="BF204" s="38">
        <v>-0.004484659</v>
      </c>
      <c r="BG204" s="38">
        <v>-0.017557135</v>
      </c>
      <c r="BH204" s="38">
        <v>0.004995886</v>
      </c>
      <c r="BI204" s="39">
        <v>-2.89478E-5</v>
      </c>
      <c r="BJ204" s="38">
        <v>0.023208982</v>
      </c>
      <c r="BK204" s="38">
        <v>0.001812923</v>
      </c>
      <c r="BL204" s="38">
        <v>-0.003562556</v>
      </c>
      <c r="BM204" s="38">
        <v>0.021699385</v>
      </c>
      <c r="BN204" s="38">
        <v>-0.011545496</v>
      </c>
      <c r="BO204" s="38">
        <v>-0.014538382</v>
      </c>
      <c r="BP204" s="40">
        <v>-8.3607E-4</v>
      </c>
      <c r="BQ204" s="40"/>
    </row>
    <row r="205">
      <c r="A205" s="23">
        <v>31777.0</v>
      </c>
      <c r="B205" s="27">
        <v>0.0674</v>
      </c>
      <c r="C205" s="27">
        <v>0.0147</v>
      </c>
      <c r="D205" s="27">
        <v>-3.0E-4</v>
      </c>
      <c r="E205" s="27">
        <v>-0.0124</v>
      </c>
      <c r="F205" s="27">
        <v>0.0055</v>
      </c>
      <c r="G205" s="27">
        <v>0.0493</v>
      </c>
      <c r="H205" s="27">
        <v>-0.0055</v>
      </c>
      <c r="I205" s="27">
        <v>0.058</v>
      </c>
      <c r="J205" s="27">
        <v>0.0255</v>
      </c>
      <c r="K205" s="27">
        <v>-0.0261</v>
      </c>
      <c r="L205" s="34"/>
      <c r="M205" s="38">
        <v>0.460222942</v>
      </c>
      <c r="N205" s="38">
        <v>0.085729472</v>
      </c>
      <c r="O205" s="38">
        <v>0.520725447</v>
      </c>
      <c r="P205" s="38">
        <v>0.067459792</v>
      </c>
      <c r="Q205" s="38">
        <v>0.674899036</v>
      </c>
      <c r="R205" s="38">
        <v>0.5778988</v>
      </c>
      <c r="S205" s="38">
        <v>0.112880301</v>
      </c>
      <c r="T205" s="38">
        <v>0.898774835</v>
      </c>
      <c r="U205" s="38">
        <v>0.243285165</v>
      </c>
      <c r="V205" s="38">
        <v>0.162779391</v>
      </c>
      <c r="W205" s="34"/>
      <c r="X205" s="38">
        <v>0.041383694</v>
      </c>
      <c r="Y205" s="38">
        <v>0.008904709</v>
      </c>
      <c r="Z205" s="38">
        <v>-0.034524431</v>
      </c>
      <c r="AA205" s="38">
        <v>-0.015083953</v>
      </c>
      <c r="AB205" s="38">
        <v>-0.040114898</v>
      </c>
      <c r="AC205" s="38">
        <v>-0.009915835</v>
      </c>
      <c r="AD205" s="38">
        <v>-0.010450909</v>
      </c>
      <c r="AE205" s="38">
        <v>0.007532974</v>
      </c>
      <c r="AF205" s="38">
        <v>0.012544667</v>
      </c>
      <c r="AG205" s="38">
        <v>-0.038856156</v>
      </c>
      <c r="AH205" s="34"/>
      <c r="AI205" s="38">
        <v>0.053221408</v>
      </c>
      <c r="AJ205" s="38">
        <v>0.038790787</v>
      </c>
      <c r="AK205" s="38">
        <v>0.062993523</v>
      </c>
      <c r="AL205" s="38">
        <v>0.057480771</v>
      </c>
      <c r="AM205" s="38">
        <v>0.082343791</v>
      </c>
      <c r="AN205" s="38">
        <v>0.058588548</v>
      </c>
      <c r="AO205" s="38">
        <v>0.053754912</v>
      </c>
      <c r="AP205" s="38">
        <v>0.079175512</v>
      </c>
      <c r="AQ205" s="38">
        <v>0.045318336</v>
      </c>
      <c r="AR205" s="38">
        <v>0.042502138</v>
      </c>
      <c r="AS205" s="34"/>
      <c r="AT205" s="38">
        <v>-0.290752269</v>
      </c>
      <c r="AU205" s="38">
        <v>-1.290793104</v>
      </c>
      <c r="AV205" s="38">
        <v>0.386454449</v>
      </c>
      <c r="AW205" s="38">
        <v>0.004421245</v>
      </c>
      <c r="AX205" s="38">
        <v>1.727426408</v>
      </c>
      <c r="AY205" s="38">
        <v>0.081190099</v>
      </c>
      <c r="AZ205" s="38">
        <v>-0.253780481</v>
      </c>
      <c r="BA205" s="38">
        <v>1.507864927</v>
      </c>
      <c r="BB205" s="38">
        <v>-0.838434516</v>
      </c>
      <c r="BC205" s="38">
        <v>-1.033596758</v>
      </c>
      <c r="BD205" s="40">
        <v>0.709810246</v>
      </c>
      <c r="BE205" s="23">
        <v>31777.0</v>
      </c>
      <c r="BF205" s="38">
        <v>-0.004096197</v>
      </c>
      <c r="BG205" s="38">
        <v>-0.018185045</v>
      </c>
      <c r="BH205" s="38">
        <v>0.005444475</v>
      </c>
      <c r="BI205" s="39">
        <v>6.22877E-5</v>
      </c>
      <c r="BJ205" s="38">
        <v>0.024336454</v>
      </c>
      <c r="BK205" s="38">
        <v>0.001143828</v>
      </c>
      <c r="BL205" s="38">
        <v>-0.003575329</v>
      </c>
      <c r="BM205" s="38">
        <v>0.021243212</v>
      </c>
      <c r="BN205" s="38">
        <v>-0.011812094</v>
      </c>
      <c r="BO205" s="38">
        <v>-0.014561593</v>
      </c>
      <c r="BP205" s="40">
        <v>0.001019107</v>
      </c>
      <c r="BQ205" s="40"/>
    </row>
    <row r="206">
      <c r="A206" s="23">
        <v>31808.0</v>
      </c>
      <c r="B206" s="27">
        <v>0.0167</v>
      </c>
      <c r="C206" s="27">
        <v>0.1082</v>
      </c>
      <c r="D206" s="27">
        <v>0.0527</v>
      </c>
      <c r="E206" s="27">
        <v>-0.1204</v>
      </c>
      <c r="F206" s="27">
        <v>-0.0218</v>
      </c>
      <c r="G206" s="27">
        <v>0.1296</v>
      </c>
      <c r="H206" s="27">
        <v>-0.0107</v>
      </c>
      <c r="I206" s="27">
        <v>0.1114</v>
      </c>
      <c r="J206" s="27">
        <v>0.0896</v>
      </c>
      <c r="K206" s="27">
        <v>0.1319</v>
      </c>
      <c r="L206" s="34"/>
      <c r="M206" s="38">
        <v>0.380992976</v>
      </c>
      <c r="N206" s="38">
        <v>0.234239286</v>
      </c>
      <c r="O206" s="38">
        <v>0.517413898</v>
      </c>
      <c r="P206" s="38">
        <v>-0.068767977</v>
      </c>
      <c r="Q206" s="38">
        <v>0.561536902</v>
      </c>
      <c r="R206" s="38">
        <v>0.802726209</v>
      </c>
      <c r="S206" s="38">
        <v>0.134360542</v>
      </c>
      <c r="T206" s="38">
        <v>0.947523347</v>
      </c>
      <c r="U206" s="38">
        <v>0.325854098</v>
      </c>
      <c r="V206" s="38">
        <v>0.309106334</v>
      </c>
      <c r="W206" s="34"/>
      <c r="X206" s="38">
        <v>-0.00785091</v>
      </c>
      <c r="Y206" s="38">
        <v>0.092579491</v>
      </c>
      <c r="Z206" s="38">
        <v>0.019875828</v>
      </c>
      <c r="AA206" s="38">
        <v>-0.112325198</v>
      </c>
      <c r="AB206" s="38">
        <v>-0.061131707</v>
      </c>
      <c r="AC206" s="38">
        <v>0.045029773</v>
      </c>
      <c r="AD206" s="38">
        <v>-0.01675755</v>
      </c>
      <c r="AE206" s="38">
        <v>0.061047413</v>
      </c>
      <c r="AF206" s="38">
        <v>0.057452037</v>
      </c>
      <c r="AG206" s="38">
        <v>0.108078218</v>
      </c>
      <c r="AH206" s="34"/>
      <c r="AI206" s="38">
        <v>0.052000276</v>
      </c>
      <c r="AJ206" s="38">
        <v>0.040806718</v>
      </c>
      <c r="AK206" s="38">
        <v>0.062652402</v>
      </c>
      <c r="AL206" s="38">
        <v>0.060172885</v>
      </c>
      <c r="AM206" s="38">
        <v>0.075391347</v>
      </c>
      <c r="AN206" s="38">
        <v>0.058792939</v>
      </c>
      <c r="AO206" s="38">
        <v>0.050279161</v>
      </c>
      <c r="AP206" s="38">
        <v>0.078272222</v>
      </c>
      <c r="AQ206" s="38">
        <v>0.045764678</v>
      </c>
      <c r="AR206" s="38">
        <v>0.0459818</v>
      </c>
      <c r="AS206" s="34"/>
      <c r="AT206" s="38">
        <v>-0.399510492</v>
      </c>
      <c r="AU206" s="38">
        <v>-1.291906311</v>
      </c>
      <c r="AV206" s="38">
        <v>0.449720109</v>
      </c>
      <c r="AW206" s="38">
        <v>0.252042959</v>
      </c>
      <c r="AX206" s="38">
        <v>1.465320432</v>
      </c>
      <c r="AY206" s="38">
        <v>0.142028112</v>
      </c>
      <c r="AZ206" s="38">
        <v>-0.53672476</v>
      </c>
      <c r="BA206" s="38">
        <v>1.694995465</v>
      </c>
      <c r="BB206" s="38">
        <v>-0.896637668</v>
      </c>
      <c r="BC206" s="38">
        <v>-0.879327847</v>
      </c>
      <c r="BD206" s="40">
        <v>0.681883605</v>
      </c>
      <c r="BE206" s="23">
        <v>31808.0</v>
      </c>
      <c r="BF206" s="38">
        <v>-0.005858925</v>
      </c>
      <c r="BG206" s="38">
        <v>-0.018946141</v>
      </c>
      <c r="BH206" s="38">
        <v>0.006595262</v>
      </c>
      <c r="BI206" s="38">
        <v>0.003696275</v>
      </c>
      <c r="BJ206" s="38">
        <v>0.021489304</v>
      </c>
      <c r="BK206" s="38">
        <v>0.002082879</v>
      </c>
      <c r="BL206" s="38">
        <v>-0.007871208</v>
      </c>
      <c r="BM206" s="38">
        <v>0.024857548</v>
      </c>
      <c r="BN206" s="38">
        <v>-0.013149424</v>
      </c>
      <c r="BO206" s="38">
        <v>-0.012895571</v>
      </c>
      <c r="BP206" s="40">
        <v>-0.002713495</v>
      </c>
      <c r="BQ206" s="40"/>
    </row>
    <row r="207">
      <c r="A207" s="23">
        <v>31836.0</v>
      </c>
      <c r="B207" s="27">
        <v>0.0969</v>
      </c>
      <c r="C207" s="27">
        <v>0.0407</v>
      </c>
      <c r="D207" s="27">
        <v>0.0173</v>
      </c>
      <c r="E207" s="27">
        <v>-0.0564</v>
      </c>
      <c r="F207" s="27">
        <v>-0.0375</v>
      </c>
      <c r="G207" s="27">
        <v>0.0137</v>
      </c>
      <c r="H207" s="27">
        <v>7.0E-4</v>
      </c>
      <c r="I207" s="27">
        <v>0.0141</v>
      </c>
      <c r="J207" s="27">
        <v>0.0934</v>
      </c>
      <c r="K207" s="27">
        <v>0.0351</v>
      </c>
      <c r="L207" s="34"/>
      <c r="M207" s="38">
        <v>0.571971195</v>
      </c>
      <c r="N207" s="38">
        <v>0.268062826</v>
      </c>
      <c r="O207" s="38">
        <v>0.403860606</v>
      </c>
      <c r="P207" s="38">
        <v>-0.101664876</v>
      </c>
      <c r="Q207" s="38">
        <v>0.23915422</v>
      </c>
      <c r="R207" s="38">
        <v>0.753941415</v>
      </c>
      <c r="S207" s="38">
        <v>0.160921163</v>
      </c>
      <c r="T207" s="38">
        <v>0.678737528</v>
      </c>
      <c r="U207" s="38">
        <v>0.338796369</v>
      </c>
      <c r="V207" s="38">
        <v>0.260717399</v>
      </c>
      <c r="W207" s="34"/>
      <c r="X207" s="38">
        <v>0.060562721</v>
      </c>
      <c r="Y207" s="38">
        <v>0.010130622</v>
      </c>
      <c r="Z207" s="38">
        <v>-0.008924562</v>
      </c>
      <c r="AA207" s="38">
        <v>-0.034531094</v>
      </c>
      <c r="AB207" s="38">
        <v>-0.050854315</v>
      </c>
      <c r="AC207" s="38">
        <v>-0.076053097</v>
      </c>
      <c r="AD207" s="38">
        <v>-0.012857696</v>
      </c>
      <c r="AE207" s="38">
        <v>-0.031482137</v>
      </c>
      <c r="AF207" s="38">
        <v>0.057555682</v>
      </c>
      <c r="AG207" s="38">
        <v>0.010065899</v>
      </c>
      <c r="AH207" s="34"/>
      <c r="AI207" s="38">
        <v>0.05029711</v>
      </c>
      <c r="AJ207" s="38">
        <v>0.040649307</v>
      </c>
      <c r="AK207" s="38">
        <v>0.060865302</v>
      </c>
      <c r="AL207" s="38">
        <v>0.059332111</v>
      </c>
      <c r="AM207" s="38">
        <v>0.075432656</v>
      </c>
      <c r="AN207" s="38">
        <v>0.059787415</v>
      </c>
      <c r="AO207" s="38">
        <v>0.046625824</v>
      </c>
      <c r="AP207" s="38">
        <v>0.077500924</v>
      </c>
      <c r="AQ207" s="38">
        <v>0.04611754</v>
      </c>
      <c r="AR207" s="38">
        <v>0.045097084</v>
      </c>
      <c r="AS207" s="34"/>
      <c r="AT207" s="38">
        <v>-0.460934089</v>
      </c>
      <c r="AU207" s="38">
        <v>-1.218074452</v>
      </c>
      <c r="AV207" s="38">
        <v>0.368436544</v>
      </c>
      <c r="AW207" s="38">
        <v>0.248114804</v>
      </c>
      <c r="AX207" s="38">
        <v>1.511653487</v>
      </c>
      <c r="AY207" s="38">
        <v>0.283846135</v>
      </c>
      <c r="AZ207" s="38">
        <v>-0.749049294</v>
      </c>
      <c r="BA207" s="38">
        <v>1.673967024</v>
      </c>
      <c r="BB207" s="38">
        <v>-0.788938421</v>
      </c>
      <c r="BC207" s="38">
        <v>-0.869021738</v>
      </c>
      <c r="BD207" s="40">
        <v>0.70901591</v>
      </c>
      <c r="BE207" s="23">
        <v>31836.0</v>
      </c>
      <c r="BF207" s="38">
        <v>-0.00650104</v>
      </c>
      <c r="BG207" s="38">
        <v>-0.01717979</v>
      </c>
      <c r="BH207" s="38">
        <v>0.00519645</v>
      </c>
      <c r="BI207" s="38">
        <v>0.003499425</v>
      </c>
      <c r="BJ207" s="38">
        <v>0.021320445</v>
      </c>
      <c r="BK207" s="38">
        <v>0.004003382</v>
      </c>
      <c r="BL207" s="38">
        <v>-0.010564633</v>
      </c>
      <c r="BM207" s="38">
        <v>0.023609724</v>
      </c>
      <c r="BN207" s="38">
        <v>-0.011127232</v>
      </c>
      <c r="BO207" s="38">
        <v>-0.012256731</v>
      </c>
      <c r="BP207" s="40">
        <v>-0.003546062</v>
      </c>
      <c r="BQ207" s="40"/>
    </row>
    <row r="208">
      <c r="A208" s="23">
        <v>31867.0</v>
      </c>
      <c r="B208" s="27">
        <v>0.0607</v>
      </c>
      <c r="C208" s="27">
        <v>0.0753</v>
      </c>
      <c r="D208" s="27">
        <v>0.0477</v>
      </c>
      <c r="E208" s="27">
        <v>0.0347</v>
      </c>
      <c r="F208" s="27">
        <v>0.0356</v>
      </c>
      <c r="G208" s="27">
        <v>0.059</v>
      </c>
      <c r="H208" s="27">
        <v>0.0936</v>
      </c>
      <c r="I208" s="27">
        <v>-0.09</v>
      </c>
      <c r="J208" s="27">
        <v>0.0114</v>
      </c>
      <c r="K208" s="27">
        <v>0.0262</v>
      </c>
      <c r="L208" s="34"/>
      <c r="M208" s="38">
        <v>0.5374588</v>
      </c>
      <c r="N208" s="38">
        <v>0.280185932</v>
      </c>
      <c r="O208" s="38">
        <v>0.268656423</v>
      </c>
      <c r="P208" s="38">
        <v>-0.149492844</v>
      </c>
      <c r="Q208" s="38">
        <v>0.007621244</v>
      </c>
      <c r="R208" s="38">
        <v>0.525266847</v>
      </c>
      <c r="S208" s="38">
        <v>0.143018087</v>
      </c>
      <c r="T208" s="38">
        <v>0.204342191</v>
      </c>
      <c r="U208" s="38">
        <v>0.249502937</v>
      </c>
      <c r="V208" s="38">
        <v>0.226331442</v>
      </c>
      <c r="W208" s="34"/>
      <c r="X208" s="38">
        <v>0.012930786</v>
      </c>
      <c r="Y208" s="38">
        <v>0.040405553</v>
      </c>
      <c r="Z208" s="38">
        <v>0.026635616</v>
      </c>
      <c r="AA208" s="38">
        <v>0.062570263</v>
      </c>
      <c r="AB208" s="38">
        <v>0.035526267</v>
      </c>
      <c r="AC208" s="38">
        <v>0.009225112</v>
      </c>
      <c r="AD208" s="38">
        <v>0.085128044</v>
      </c>
      <c r="AE208" s="38">
        <v>-0.115961608</v>
      </c>
      <c r="AF208" s="38">
        <v>-0.006252925</v>
      </c>
      <c r="AG208" s="38">
        <v>0.003117475</v>
      </c>
      <c r="AH208" s="34"/>
      <c r="AI208" s="38">
        <v>0.050309919</v>
      </c>
      <c r="AJ208" s="38">
        <v>0.040922386</v>
      </c>
      <c r="AK208" s="38">
        <v>0.0611062</v>
      </c>
      <c r="AL208" s="38">
        <v>0.060451185</v>
      </c>
      <c r="AM208" s="38">
        <v>0.075877297</v>
      </c>
      <c r="AN208" s="38">
        <v>0.056772972</v>
      </c>
      <c r="AO208" s="38">
        <v>0.048853418</v>
      </c>
      <c r="AP208" s="38">
        <v>0.079350184</v>
      </c>
      <c r="AQ208" s="38">
        <v>0.045551303</v>
      </c>
      <c r="AR208" s="38">
        <v>0.045076184</v>
      </c>
      <c r="AS208" s="34"/>
      <c r="AT208" s="38">
        <v>-0.470045017</v>
      </c>
      <c r="AU208" s="38">
        <v>-1.191383726</v>
      </c>
      <c r="AV208" s="38">
        <v>0.359542021</v>
      </c>
      <c r="AW208" s="38">
        <v>0.309210639</v>
      </c>
      <c r="AX208" s="38">
        <v>1.494554191</v>
      </c>
      <c r="AY208" s="38">
        <v>0.026576446</v>
      </c>
      <c r="AZ208" s="38">
        <v>-0.581962663</v>
      </c>
      <c r="BA208" s="38">
        <v>1.761411089</v>
      </c>
      <c r="BB208" s="38">
        <v>-0.835697409</v>
      </c>
      <c r="BC208" s="38">
        <v>-0.87220557</v>
      </c>
      <c r="BD208" s="40">
        <v>0.735936429</v>
      </c>
      <c r="BE208" s="23">
        <v>31867.0</v>
      </c>
      <c r="BF208" s="38">
        <v>-0.006387033</v>
      </c>
      <c r="BG208" s="38">
        <v>-0.016188677</v>
      </c>
      <c r="BH208" s="38">
        <v>0.004885504</v>
      </c>
      <c r="BI208" s="38">
        <v>0.004201594</v>
      </c>
      <c r="BJ208" s="38">
        <v>0.020308197</v>
      </c>
      <c r="BK208" s="38">
        <v>3.61124E-4</v>
      </c>
      <c r="BL208" s="38">
        <v>-0.007907784</v>
      </c>
      <c r="BM208" s="38">
        <v>0.023934283</v>
      </c>
      <c r="BN208" s="38">
        <v>-0.011355565</v>
      </c>
      <c r="BO208" s="38">
        <v>-0.011851643</v>
      </c>
      <c r="BP208" s="40">
        <v>-0.003884538</v>
      </c>
      <c r="BQ208" s="40"/>
    </row>
    <row r="209">
      <c r="A209" s="23">
        <v>31897.0</v>
      </c>
      <c r="B209" s="27">
        <v>0.039</v>
      </c>
      <c r="C209" s="27">
        <v>-0.0064</v>
      </c>
      <c r="D209" s="27">
        <v>0.0015</v>
      </c>
      <c r="E209" s="27">
        <v>-0.0013</v>
      </c>
      <c r="F209" s="27">
        <v>0.0807</v>
      </c>
      <c r="G209" s="27">
        <v>0.1151</v>
      </c>
      <c r="H209" s="27">
        <v>-0.0026</v>
      </c>
      <c r="I209" s="27">
        <v>-0.0148</v>
      </c>
      <c r="J209" s="27">
        <v>0.0308</v>
      </c>
      <c r="K209" s="27">
        <v>-0.0098</v>
      </c>
      <c r="L209" s="34"/>
      <c r="M209" s="38">
        <v>0.496168312</v>
      </c>
      <c r="N209" s="38">
        <v>0.266221499</v>
      </c>
      <c r="O209" s="38">
        <v>0.169424549</v>
      </c>
      <c r="P209" s="38">
        <v>-0.193062105</v>
      </c>
      <c r="Q209" s="38">
        <v>0.037241919</v>
      </c>
      <c r="R209" s="38">
        <v>0.756889763</v>
      </c>
      <c r="S209" s="38">
        <v>0.147071151</v>
      </c>
      <c r="T209" s="38">
        <v>0.101392586</v>
      </c>
      <c r="U209" s="38">
        <v>0.282353867</v>
      </c>
      <c r="V209" s="38">
        <v>0.232458109</v>
      </c>
      <c r="W209" s="34"/>
      <c r="X209" s="38">
        <v>-0.006787299</v>
      </c>
      <c r="Y209" s="38">
        <v>-0.044352056</v>
      </c>
      <c r="Z209" s="38">
        <v>-0.016229316</v>
      </c>
      <c r="AA209" s="38">
        <v>0.023767713</v>
      </c>
      <c r="AB209" s="38">
        <v>0.076501446</v>
      </c>
      <c r="AC209" s="38">
        <v>0.044711023</v>
      </c>
      <c r="AD209" s="38">
        <v>-0.01516933</v>
      </c>
      <c r="AE209" s="38">
        <v>-0.027821653</v>
      </c>
      <c r="AF209" s="38">
        <v>0.006184621</v>
      </c>
      <c r="AG209" s="38">
        <v>-0.033320632</v>
      </c>
      <c r="AH209" s="34"/>
      <c r="AI209" s="38">
        <v>0.050274697</v>
      </c>
      <c r="AJ209" s="38">
        <v>0.041481715</v>
      </c>
      <c r="AK209" s="38">
        <v>0.059750885</v>
      </c>
      <c r="AL209" s="38">
        <v>0.060636503</v>
      </c>
      <c r="AM209" s="38">
        <v>0.077461974</v>
      </c>
      <c r="AN209" s="38">
        <v>0.057058928</v>
      </c>
      <c r="AO209" s="38">
        <v>0.04879976</v>
      </c>
      <c r="AP209" s="38">
        <v>0.079308063</v>
      </c>
      <c r="AQ209" s="38">
        <v>0.045559079</v>
      </c>
      <c r="AR209" s="38">
        <v>0.045521456</v>
      </c>
      <c r="AS209" s="34"/>
      <c r="AT209" s="38">
        <v>-0.480658058</v>
      </c>
      <c r="AU209" s="38">
        <v>-1.150390318</v>
      </c>
      <c r="AV209" s="38">
        <v>0.241111602</v>
      </c>
      <c r="AW209" s="38">
        <v>0.308566195</v>
      </c>
      <c r="AX209" s="38">
        <v>1.590106349</v>
      </c>
      <c r="AY209" s="38">
        <v>0.036074205</v>
      </c>
      <c r="AZ209" s="38">
        <v>-0.592999121</v>
      </c>
      <c r="BA209" s="38">
        <v>1.730716827</v>
      </c>
      <c r="BB209" s="38">
        <v>-0.839831046</v>
      </c>
      <c r="BC209" s="38">
        <v>-0.842696635</v>
      </c>
      <c r="BD209" s="40">
        <v>0.739816656</v>
      </c>
      <c r="BE209" s="23">
        <v>31897.0</v>
      </c>
      <c r="BF209" s="38">
        <v>-0.006496989</v>
      </c>
      <c r="BG209" s="38">
        <v>-0.015549668</v>
      </c>
      <c r="BH209" s="38">
        <v>0.003259072</v>
      </c>
      <c r="BI209" s="38">
        <v>0.004170847</v>
      </c>
      <c r="BJ209" s="38">
        <v>0.021493249</v>
      </c>
      <c r="BK209" s="38">
        <v>4.8761E-4</v>
      </c>
      <c r="BL209" s="38">
        <v>-0.008015488</v>
      </c>
      <c r="BM209" s="38">
        <v>0.023393861</v>
      </c>
      <c r="BN209" s="38">
        <v>-0.011351881</v>
      </c>
      <c r="BO209" s="38">
        <v>-0.011390615</v>
      </c>
      <c r="BP209" s="40">
        <v>9.69052E-4</v>
      </c>
      <c r="BQ209" s="40"/>
    </row>
    <row r="210">
      <c r="A210" s="23">
        <v>31928.0</v>
      </c>
      <c r="B210" s="27">
        <v>0.0197</v>
      </c>
      <c r="C210" s="27">
        <v>-0.0025</v>
      </c>
      <c r="D210" s="27">
        <v>-0.0416</v>
      </c>
      <c r="E210" s="27">
        <v>-0.0182</v>
      </c>
      <c r="F210" s="27">
        <v>-0.0909</v>
      </c>
      <c r="G210" s="27">
        <v>0.0198</v>
      </c>
      <c r="H210" s="27">
        <v>0.0443</v>
      </c>
      <c r="I210" s="27">
        <v>0.0334</v>
      </c>
      <c r="J210" s="27">
        <v>0.0774</v>
      </c>
      <c r="K210" s="27">
        <v>0.0049</v>
      </c>
      <c r="L210" s="34"/>
      <c r="M210" s="38">
        <v>0.470370213</v>
      </c>
      <c r="N210" s="38">
        <v>0.24767948</v>
      </c>
      <c r="O210" s="38">
        <v>0.217287798</v>
      </c>
      <c r="P210" s="38">
        <v>-0.120729151</v>
      </c>
      <c r="Q210" s="38">
        <v>-0.07551466</v>
      </c>
      <c r="R210" s="38">
        <v>0.736406988</v>
      </c>
      <c r="S210" s="38">
        <v>0.146238615</v>
      </c>
      <c r="T210" s="38">
        <v>0.124603376</v>
      </c>
      <c r="U210" s="38">
        <v>0.430142784</v>
      </c>
      <c r="V210" s="38">
        <v>0.181276708</v>
      </c>
      <c r="W210" s="34"/>
      <c r="X210" s="38">
        <v>-0.023868295</v>
      </c>
      <c r="Y210" s="38">
        <v>-0.034262979</v>
      </c>
      <c r="Z210" s="38">
        <v>-0.059440447</v>
      </c>
      <c r="AA210" s="38">
        <v>-0.00119332</v>
      </c>
      <c r="AB210" s="38">
        <v>-0.096769584</v>
      </c>
      <c r="AC210" s="38">
        <v>-0.057314111</v>
      </c>
      <c r="AD210" s="38">
        <v>0.032371726</v>
      </c>
      <c r="AE210" s="38">
        <v>0.019585601</v>
      </c>
      <c r="AF210" s="38">
        <v>0.017142731</v>
      </c>
      <c r="AG210" s="38">
        <v>-0.012757313</v>
      </c>
      <c r="AH210" s="34"/>
      <c r="AI210" s="38">
        <v>0.043305743</v>
      </c>
      <c r="AJ210" s="38">
        <v>0.041546404</v>
      </c>
      <c r="AK210" s="38">
        <v>0.059654866</v>
      </c>
      <c r="AL210" s="38">
        <v>0.060106983</v>
      </c>
      <c r="AM210" s="38">
        <v>0.078560131</v>
      </c>
      <c r="AN210" s="38">
        <v>0.054224116</v>
      </c>
      <c r="AO210" s="38">
        <v>0.047800497</v>
      </c>
      <c r="AP210" s="38">
        <v>0.079385219</v>
      </c>
      <c r="AQ210" s="38">
        <v>0.041783093</v>
      </c>
      <c r="AR210" s="38">
        <v>0.044390835</v>
      </c>
      <c r="AS210" s="34"/>
      <c r="AT210" s="38">
        <v>-0.819872004</v>
      </c>
      <c r="AU210" s="38">
        <v>-0.942423154</v>
      </c>
      <c r="AV210" s="38">
        <v>0.318967105</v>
      </c>
      <c r="AW210" s="38">
        <v>0.350460401</v>
      </c>
      <c r="AX210" s="38">
        <v>1.635860664</v>
      </c>
      <c r="AY210" s="38">
        <v>-0.059325416</v>
      </c>
      <c r="AZ210" s="38">
        <v>-0.506778681</v>
      </c>
      <c r="BA210" s="38">
        <v>1.693334251</v>
      </c>
      <c r="BB210" s="38">
        <v>-0.925935975</v>
      </c>
      <c r="BC210" s="38">
        <v>-0.744287192</v>
      </c>
      <c r="BD210" s="40">
        <v>0.755596542</v>
      </c>
      <c r="BE210" s="23">
        <v>31928.0</v>
      </c>
      <c r="BF210" s="38">
        <v>-0.010850659</v>
      </c>
      <c r="BG210" s="38">
        <v>-0.012472571</v>
      </c>
      <c r="BH210" s="38">
        <v>0.004221394</v>
      </c>
      <c r="BI210" s="38">
        <v>0.004638195</v>
      </c>
      <c r="BJ210" s="38">
        <v>0.021649923</v>
      </c>
      <c r="BK210" s="38">
        <v>-7.85147E-4</v>
      </c>
      <c r="BL210" s="38">
        <v>-0.006707001</v>
      </c>
      <c r="BM210" s="38">
        <v>0.022410561</v>
      </c>
      <c r="BN210" s="38">
        <v>-0.01225437</v>
      </c>
      <c r="BO210" s="38">
        <v>-0.009850326</v>
      </c>
      <c r="BP210" s="40">
        <v>-0.00275143</v>
      </c>
      <c r="BQ210" s="40"/>
    </row>
    <row r="211">
      <c r="A211" s="23">
        <v>31958.0</v>
      </c>
      <c r="B211" s="27">
        <v>0.0096</v>
      </c>
      <c r="C211" s="27">
        <v>0.0246</v>
      </c>
      <c r="D211" s="27">
        <v>-0.0592</v>
      </c>
      <c r="E211" s="27">
        <v>0.0682</v>
      </c>
      <c r="F211" s="27">
        <v>-0.0081</v>
      </c>
      <c r="G211" s="27">
        <v>-0.0556</v>
      </c>
      <c r="H211" s="27">
        <v>0.0772</v>
      </c>
      <c r="I211" s="27">
        <v>0.0721</v>
      </c>
      <c r="J211" s="27">
        <v>0.0434</v>
      </c>
      <c r="K211" s="27">
        <v>0.051</v>
      </c>
      <c r="L211" s="34"/>
      <c r="M211" s="38">
        <v>0.565321451</v>
      </c>
      <c r="N211" s="38">
        <v>0.294517158</v>
      </c>
      <c r="O211" s="38">
        <v>0.141598544</v>
      </c>
      <c r="P211" s="38">
        <v>-0.046048053</v>
      </c>
      <c r="Q211" s="38">
        <v>0.069956936</v>
      </c>
      <c r="R211" s="38">
        <v>0.588154079</v>
      </c>
      <c r="S211" s="38">
        <v>0.241154375</v>
      </c>
      <c r="T211" s="38">
        <v>0.286257005</v>
      </c>
      <c r="U211" s="38">
        <v>0.43930498</v>
      </c>
      <c r="V211" s="38">
        <v>0.226540791</v>
      </c>
      <c r="W211" s="34"/>
      <c r="X211" s="38">
        <v>-0.035508747</v>
      </c>
      <c r="Y211" s="38">
        <v>-0.008928041</v>
      </c>
      <c r="Z211" s="38">
        <v>-0.071595542</v>
      </c>
      <c r="AA211" s="38">
        <v>0.076924644</v>
      </c>
      <c r="AB211" s="38">
        <v>-0.017071767</v>
      </c>
      <c r="AC211" s="38">
        <v>-0.110414522</v>
      </c>
      <c r="AD211" s="38">
        <v>0.056559747</v>
      </c>
      <c r="AE211" s="38">
        <v>0.049468155</v>
      </c>
      <c r="AF211" s="38">
        <v>-0.013628214</v>
      </c>
      <c r="AG211" s="38">
        <v>0.028463796</v>
      </c>
      <c r="AH211" s="34"/>
      <c r="AI211" s="38">
        <v>0.043855786</v>
      </c>
      <c r="AJ211" s="38">
        <v>0.041605034</v>
      </c>
      <c r="AK211" s="38">
        <v>0.060394344</v>
      </c>
      <c r="AL211" s="38">
        <v>0.061511648</v>
      </c>
      <c r="AM211" s="38">
        <v>0.078302375</v>
      </c>
      <c r="AN211" s="38">
        <v>0.056900728</v>
      </c>
      <c r="AO211" s="38">
        <v>0.048648913</v>
      </c>
      <c r="AP211" s="38">
        <v>0.079848982</v>
      </c>
      <c r="AQ211" s="38">
        <v>0.041721562</v>
      </c>
      <c r="AR211" s="38">
        <v>0.044462753</v>
      </c>
      <c r="AS211" s="34"/>
      <c r="AT211" s="38">
        <v>-0.825285269</v>
      </c>
      <c r="AU211" s="38">
        <v>-0.981780779</v>
      </c>
      <c r="AV211" s="38">
        <v>0.324646304</v>
      </c>
      <c r="AW211" s="38">
        <v>0.402332826</v>
      </c>
      <c r="AX211" s="38">
        <v>1.569797766</v>
      </c>
      <c r="AY211" s="38">
        <v>0.081734004</v>
      </c>
      <c r="AZ211" s="38">
        <v>-0.492017477</v>
      </c>
      <c r="BA211" s="38">
        <v>1.677333827</v>
      </c>
      <c r="BB211" s="38">
        <v>-0.973678565</v>
      </c>
      <c r="BC211" s="38">
        <v>-0.783082637</v>
      </c>
      <c r="BD211" s="40">
        <v>0.753170405</v>
      </c>
      <c r="BE211" s="23">
        <v>31958.0</v>
      </c>
      <c r="BF211" s="38">
        <v>-0.010957484</v>
      </c>
      <c r="BG211" s="38">
        <v>-0.013035307</v>
      </c>
      <c r="BH211" s="38">
        <v>0.004310396</v>
      </c>
      <c r="BI211" s="38">
        <v>0.005341857</v>
      </c>
      <c r="BJ211" s="38">
        <v>0.020842531</v>
      </c>
      <c r="BK211" s="38">
        <v>0.001085199</v>
      </c>
      <c r="BL211" s="38">
        <v>-0.006532618</v>
      </c>
      <c r="BM211" s="38">
        <v>0.02227031</v>
      </c>
      <c r="BN211" s="38">
        <v>-0.012927733</v>
      </c>
      <c r="BO211" s="38">
        <v>-0.010397151</v>
      </c>
      <c r="BP211" s="40">
        <v>-4.12078E-4</v>
      </c>
      <c r="BQ211" s="40"/>
    </row>
    <row r="212">
      <c r="A212" s="23">
        <v>31989.0</v>
      </c>
      <c r="B212" s="27">
        <v>0.1468</v>
      </c>
      <c r="C212" s="27">
        <v>0.0816</v>
      </c>
      <c r="D212" s="27">
        <v>0.0369</v>
      </c>
      <c r="E212" s="27">
        <v>0.0581</v>
      </c>
      <c r="F212" s="27">
        <v>0.0044</v>
      </c>
      <c r="G212" s="27">
        <v>-0.0156</v>
      </c>
      <c r="H212" s="27">
        <v>0.054</v>
      </c>
      <c r="I212" s="27">
        <v>0.1623</v>
      </c>
      <c r="J212" s="27">
        <v>0.0342</v>
      </c>
      <c r="K212" s="27">
        <v>0.0468</v>
      </c>
      <c r="L212" s="34"/>
      <c r="M212" s="38">
        <v>0.889726672</v>
      </c>
      <c r="N212" s="38">
        <v>0.475841894</v>
      </c>
      <c r="O212" s="38">
        <v>0.09762745</v>
      </c>
      <c r="P212" s="38">
        <v>0.06824072</v>
      </c>
      <c r="Q212" s="38">
        <v>-0.041130778</v>
      </c>
      <c r="R212" s="38">
        <v>0.460941417</v>
      </c>
      <c r="S212" s="38">
        <v>0.371860629</v>
      </c>
      <c r="T212" s="38">
        <v>0.496085141</v>
      </c>
      <c r="U212" s="38">
        <v>0.582203668</v>
      </c>
      <c r="V212" s="38">
        <v>0.357476957</v>
      </c>
      <c r="W212" s="34"/>
      <c r="X212" s="38">
        <v>0.091322604</v>
      </c>
      <c r="Y212" s="38">
        <v>0.030996638</v>
      </c>
      <c r="Z212" s="38">
        <v>0.031154765</v>
      </c>
      <c r="AA212" s="38">
        <v>0.054490617</v>
      </c>
      <c r="AB212" s="38">
        <v>0.003205668</v>
      </c>
      <c r="AC212" s="38">
        <v>-0.053213918</v>
      </c>
      <c r="AD212" s="38">
        <v>0.022560004</v>
      </c>
      <c r="AE212" s="38">
        <v>0.128522127</v>
      </c>
      <c r="AF212" s="38">
        <v>-0.054768143</v>
      </c>
      <c r="AG212" s="38">
        <v>0.013531973</v>
      </c>
      <c r="AH212" s="34"/>
      <c r="AI212" s="38">
        <v>0.045795181</v>
      </c>
      <c r="AJ212" s="38">
        <v>0.041484732</v>
      </c>
      <c r="AK212" s="38">
        <v>0.058809206</v>
      </c>
      <c r="AL212" s="38">
        <v>0.061267801</v>
      </c>
      <c r="AM212" s="38">
        <v>0.078367531</v>
      </c>
      <c r="AN212" s="38">
        <v>0.056973857</v>
      </c>
      <c r="AO212" s="38">
        <v>0.047132576</v>
      </c>
      <c r="AP212" s="38">
        <v>0.082249515</v>
      </c>
      <c r="AQ212" s="38">
        <v>0.042473733</v>
      </c>
      <c r="AR212" s="38">
        <v>0.044418863</v>
      </c>
      <c r="AS212" s="34"/>
      <c r="AT212" s="38">
        <v>-0.688714453</v>
      </c>
      <c r="AU212" s="38">
        <v>-0.982580446</v>
      </c>
      <c r="AV212" s="38">
        <v>0.198519949</v>
      </c>
      <c r="AW212" s="38">
        <v>0.36613528</v>
      </c>
      <c r="AX212" s="38">
        <v>1.531913725</v>
      </c>
      <c r="AY212" s="38">
        <v>0.073394554</v>
      </c>
      <c r="AZ212" s="38">
        <v>-0.597537244</v>
      </c>
      <c r="BA212" s="38">
        <v>1.796568919</v>
      </c>
      <c r="BB212" s="38">
        <v>-0.915155006</v>
      </c>
      <c r="BC212" s="38">
        <v>-0.782545278</v>
      </c>
      <c r="BD212" s="40">
        <v>0.74630085</v>
      </c>
      <c r="BE212" s="23">
        <v>31989.0</v>
      </c>
      <c r="BF212" s="38">
        <v>-0.009228376</v>
      </c>
      <c r="BG212" s="38">
        <v>-0.01316601</v>
      </c>
      <c r="BH212" s="38">
        <v>0.002660053</v>
      </c>
      <c r="BI212" s="38">
        <v>0.004906001</v>
      </c>
      <c r="BJ212" s="38">
        <v>0.020526758</v>
      </c>
      <c r="BK212" s="38">
        <v>9.83445E-4</v>
      </c>
      <c r="BL212" s="38">
        <v>-0.008006654</v>
      </c>
      <c r="BM212" s="38">
        <v>0.024072985</v>
      </c>
      <c r="BN212" s="38">
        <v>-0.012262548</v>
      </c>
      <c r="BO212" s="38">
        <v>-0.010485654</v>
      </c>
      <c r="BP212" s="40">
        <v>2.05514E-4</v>
      </c>
      <c r="BQ212" s="40"/>
    </row>
    <row r="213">
      <c r="A213" s="23">
        <v>32020.0</v>
      </c>
      <c r="B213" s="27">
        <v>0.0721</v>
      </c>
      <c r="C213" s="27">
        <v>-0.0075</v>
      </c>
      <c r="D213" s="27">
        <v>0.0316</v>
      </c>
      <c r="E213" s="27">
        <v>0.0143</v>
      </c>
      <c r="F213" s="27">
        <v>-0.0808</v>
      </c>
      <c r="G213" s="27">
        <v>0.0699</v>
      </c>
      <c r="H213" s="27">
        <v>-0.0222</v>
      </c>
      <c r="I213" s="27">
        <v>0.0769</v>
      </c>
      <c r="J213" s="27">
        <v>-0.0449</v>
      </c>
      <c r="K213" s="27">
        <v>0.0387</v>
      </c>
      <c r="L213" s="34"/>
      <c r="M213" s="38">
        <v>0.93388895</v>
      </c>
      <c r="N213" s="38">
        <v>0.395927599</v>
      </c>
      <c r="O213" s="38">
        <v>0.043261386</v>
      </c>
      <c r="P213" s="38">
        <v>-0.053249433</v>
      </c>
      <c r="Q213" s="38">
        <v>-0.207494268</v>
      </c>
      <c r="R213" s="38">
        <v>0.417724375</v>
      </c>
      <c r="S213" s="38">
        <v>0.230782415</v>
      </c>
      <c r="T213" s="38">
        <v>0.440397567</v>
      </c>
      <c r="U213" s="38">
        <v>0.419553062</v>
      </c>
      <c r="V213" s="38">
        <v>0.314011976</v>
      </c>
      <c r="W213" s="34"/>
      <c r="X213" s="38">
        <v>-0.013690864</v>
      </c>
      <c r="Y213" s="38">
        <v>-0.053344529</v>
      </c>
      <c r="Z213" s="38">
        <v>0.021504577</v>
      </c>
      <c r="AA213" s="38">
        <v>0.012865006</v>
      </c>
      <c r="AB213" s="38">
        <v>-0.074323211</v>
      </c>
      <c r="AC213" s="38">
        <v>0.036141534</v>
      </c>
      <c r="AD213" s="38">
        <v>-0.046015474</v>
      </c>
      <c r="AE213" s="38">
        <v>0.043827247</v>
      </c>
      <c r="AF213" s="38">
        <v>-0.089410775</v>
      </c>
      <c r="AG213" s="38">
        <v>0.008440781</v>
      </c>
      <c r="AH213" s="34"/>
      <c r="AI213" s="38">
        <v>0.044468052</v>
      </c>
      <c r="AJ213" s="38">
        <v>0.036386615</v>
      </c>
      <c r="AK213" s="38">
        <v>0.056973454</v>
      </c>
      <c r="AL213" s="38">
        <v>0.060621731</v>
      </c>
      <c r="AM213" s="38">
        <v>0.077925903</v>
      </c>
      <c r="AN213" s="38">
        <v>0.056385189</v>
      </c>
      <c r="AO213" s="38">
        <v>0.042467787</v>
      </c>
      <c r="AP213" s="38">
        <v>0.082777537</v>
      </c>
      <c r="AQ213" s="38">
        <v>0.042663555</v>
      </c>
      <c r="AR213" s="38">
        <v>0.041112303</v>
      </c>
      <c r="AS213" s="34"/>
      <c r="AT213" s="38">
        <v>-0.609090546</v>
      </c>
      <c r="AU213" s="38">
        <v>-1.116015922</v>
      </c>
      <c r="AV213" s="38">
        <v>0.175337455</v>
      </c>
      <c r="AW213" s="38">
        <v>0.404183429</v>
      </c>
      <c r="AX213" s="38">
        <v>1.489624553</v>
      </c>
      <c r="AY213" s="38">
        <v>0.138437297</v>
      </c>
      <c r="AZ213" s="38">
        <v>-0.734561432</v>
      </c>
      <c r="BA213" s="38">
        <v>1.793953632</v>
      </c>
      <c r="BB213" s="38">
        <v>-0.722281424</v>
      </c>
      <c r="BC213" s="38">
        <v>-0.819587042</v>
      </c>
      <c r="BD213" s="40">
        <v>0.71926256</v>
      </c>
      <c r="BE213" s="23">
        <v>32020.0</v>
      </c>
      <c r="BF213" s="38">
        <v>-0.008468264</v>
      </c>
      <c r="BG213" s="38">
        <v>-0.015516113</v>
      </c>
      <c r="BH213" s="38">
        <v>0.002437739</v>
      </c>
      <c r="BI213" s="38">
        <v>0.005619414</v>
      </c>
      <c r="BJ213" s="38">
        <v>0.020710442</v>
      </c>
      <c r="BK213" s="38">
        <v>0.001924712</v>
      </c>
      <c r="BL213" s="38">
        <v>-0.010212702</v>
      </c>
      <c r="BM213" s="38">
        <v>0.024941568</v>
      </c>
      <c r="BN213" s="38">
        <v>-0.010041972</v>
      </c>
      <c r="BO213" s="38">
        <v>-0.011394824</v>
      </c>
      <c r="BP213" s="40">
        <v>1.70851E-4</v>
      </c>
      <c r="BQ213" s="40"/>
    </row>
    <row r="214">
      <c r="A214" s="23">
        <v>32050.0</v>
      </c>
      <c r="B214" s="27">
        <v>0.0433</v>
      </c>
      <c r="C214" s="27">
        <v>-0.0214</v>
      </c>
      <c r="D214" s="27">
        <v>-0.0526</v>
      </c>
      <c r="E214" s="27">
        <v>-0.0247</v>
      </c>
      <c r="F214" s="27">
        <v>0.0259</v>
      </c>
      <c r="G214" s="27">
        <v>-0.0104</v>
      </c>
      <c r="H214" s="27">
        <v>-0.0187</v>
      </c>
      <c r="I214" s="27">
        <v>0.009</v>
      </c>
      <c r="J214" s="27">
        <v>0.0565</v>
      </c>
      <c r="K214" s="27">
        <v>-0.022</v>
      </c>
      <c r="L214" s="34"/>
      <c r="M214" s="38">
        <v>0.915337809</v>
      </c>
      <c r="N214" s="38">
        <v>0.38067485</v>
      </c>
      <c r="O214" s="38">
        <v>0.0746373</v>
      </c>
      <c r="P214" s="38">
        <v>-0.015121734</v>
      </c>
      <c r="Q214" s="38">
        <v>-0.098215675</v>
      </c>
      <c r="R214" s="38">
        <v>0.380852851</v>
      </c>
      <c r="S214" s="38">
        <v>0.252118231</v>
      </c>
      <c r="T214" s="38">
        <v>0.440541188</v>
      </c>
      <c r="U214" s="38">
        <v>0.592962078</v>
      </c>
      <c r="V214" s="38">
        <v>0.405862731</v>
      </c>
      <c r="W214" s="34"/>
      <c r="X214" s="38">
        <v>-0.042942044</v>
      </c>
      <c r="Y214" s="38">
        <v>-0.064766468</v>
      </c>
      <c r="Z214" s="38">
        <v>-0.062687794</v>
      </c>
      <c r="AA214" s="38">
        <v>-0.027195388</v>
      </c>
      <c r="AB214" s="38">
        <v>0.037078012</v>
      </c>
      <c r="AC214" s="38">
        <v>-0.041300954</v>
      </c>
      <c r="AD214" s="38">
        <v>-0.038780543</v>
      </c>
      <c r="AE214" s="38">
        <v>-0.025647703</v>
      </c>
      <c r="AF214" s="38">
        <v>-0.003499005</v>
      </c>
      <c r="AG214" s="38">
        <v>-0.06656162</v>
      </c>
      <c r="AH214" s="34"/>
      <c r="AI214" s="38">
        <v>0.045190163</v>
      </c>
      <c r="AJ214" s="38">
        <v>0.037968481</v>
      </c>
      <c r="AK214" s="38">
        <v>0.057541894</v>
      </c>
      <c r="AL214" s="38">
        <v>0.059927516</v>
      </c>
      <c r="AM214" s="38">
        <v>0.078400166</v>
      </c>
      <c r="AN214" s="38">
        <v>0.056615037</v>
      </c>
      <c r="AO214" s="38">
        <v>0.041791026</v>
      </c>
      <c r="AP214" s="38">
        <v>0.082427049</v>
      </c>
      <c r="AQ214" s="38">
        <v>0.042597724</v>
      </c>
      <c r="AR214" s="38">
        <v>0.042697422</v>
      </c>
      <c r="AS214" s="34"/>
      <c r="AT214" s="38">
        <v>-0.596898726</v>
      </c>
      <c r="AU214" s="38">
        <v>-1.059138824</v>
      </c>
      <c r="AV214" s="38">
        <v>0.193701713</v>
      </c>
      <c r="AW214" s="38">
        <v>0.346398882</v>
      </c>
      <c r="AX214" s="38">
        <v>1.528782573</v>
      </c>
      <c r="AY214" s="38">
        <v>0.134376157</v>
      </c>
      <c r="AZ214" s="38">
        <v>-0.8144682</v>
      </c>
      <c r="BA214" s="38">
        <v>1.786532293</v>
      </c>
      <c r="BB214" s="38">
        <v>-0.762833622</v>
      </c>
      <c r="BC214" s="38">
        <v>-0.756452245</v>
      </c>
      <c r="BD214" s="40">
        <v>0.724043996</v>
      </c>
      <c r="BE214" s="23">
        <v>32050.0</v>
      </c>
      <c r="BF214" s="38">
        <v>-0.008243957</v>
      </c>
      <c r="BG214" s="38">
        <v>-0.0146281</v>
      </c>
      <c r="BH214" s="38">
        <v>0.002675275</v>
      </c>
      <c r="BI214" s="38">
        <v>0.004784224</v>
      </c>
      <c r="BJ214" s="38">
        <v>0.021114498</v>
      </c>
      <c r="BK214" s="38">
        <v>0.001855911</v>
      </c>
      <c r="BL214" s="38">
        <v>-0.011248877</v>
      </c>
      <c r="BM214" s="38">
        <v>0.024674361</v>
      </c>
      <c r="BN214" s="38">
        <v>-0.010535736</v>
      </c>
      <c r="BO214" s="38">
        <v>-0.010447601</v>
      </c>
      <c r="BP214" s="40">
        <v>3.14492E-4</v>
      </c>
      <c r="BQ214" s="40"/>
    </row>
    <row r="215">
      <c r="A215" s="23">
        <v>32081.0</v>
      </c>
      <c r="B215" s="27">
        <v>-0.4134</v>
      </c>
      <c r="C215" s="27">
        <v>-0.2163</v>
      </c>
      <c r="D215" s="27">
        <v>-0.2186</v>
      </c>
      <c r="E215" s="27">
        <v>-0.2272</v>
      </c>
      <c r="F215" s="27">
        <v>-0.154</v>
      </c>
      <c r="G215" s="27">
        <v>-0.1249</v>
      </c>
      <c r="H215" s="27">
        <v>-0.2237</v>
      </c>
      <c r="I215" s="27">
        <v>-0.2532</v>
      </c>
      <c r="J215" s="27">
        <v>-0.2593</v>
      </c>
      <c r="K215" s="27">
        <v>-0.2129</v>
      </c>
      <c r="L215" s="34"/>
      <c r="M215" s="38">
        <v>0.016308487</v>
      </c>
      <c r="N215" s="38">
        <v>0.057513817</v>
      </c>
      <c r="O215" s="38">
        <v>-0.172929419</v>
      </c>
      <c r="P215" s="38">
        <v>-0.250192528</v>
      </c>
      <c r="Q215" s="38">
        <v>-0.275304233</v>
      </c>
      <c r="R215" s="38">
        <v>0.316376354</v>
      </c>
      <c r="S215" s="38">
        <v>-0.022392904</v>
      </c>
      <c r="T215" s="38">
        <v>0.159001252</v>
      </c>
      <c r="U215" s="38">
        <v>0.122191062</v>
      </c>
      <c r="V215" s="38">
        <v>0.047983101</v>
      </c>
      <c r="W215" s="34"/>
      <c r="X215" s="38">
        <v>-0.418907337</v>
      </c>
      <c r="Y215" s="38">
        <v>-0.220654394</v>
      </c>
      <c r="Z215" s="38">
        <v>-0.207653739</v>
      </c>
      <c r="AA215" s="38">
        <v>-0.209519571</v>
      </c>
      <c r="AB215" s="38">
        <v>-0.137984085</v>
      </c>
      <c r="AC215" s="38">
        <v>-0.149894167</v>
      </c>
      <c r="AD215" s="38">
        <v>-0.232619706</v>
      </c>
      <c r="AE215" s="38">
        <v>-0.273145638</v>
      </c>
      <c r="AF215" s="38">
        <v>-0.261572826</v>
      </c>
      <c r="AG215" s="38">
        <v>-0.21309223</v>
      </c>
      <c r="AH215" s="34"/>
      <c r="AI215" s="38">
        <v>0.083827514</v>
      </c>
      <c r="AJ215" s="38">
        <v>0.052590075</v>
      </c>
      <c r="AK215" s="38">
        <v>0.066343738</v>
      </c>
      <c r="AL215" s="38">
        <v>0.069119275</v>
      </c>
      <c r="AM215" s="38">
        <v>0.080904672</v>
      </c>
      <c r="AN215" s="38">
        <v>0.060923807</v>
      </c>
      <c r="AO215" s="38">
        <v>0.056494336</v>
      </c>
      <c r="AP215" s="38">
        <v>0.092692787</v>
      </c>
      <c r="AQ215" s="38">
        <v>0.060553284</v>
      </c>
      <c r="AR215" s="38">
        <v>0.055711814</v>
      </c>
      <c r="AS215" s="34"/>
      <c r="AT215" s="38">
        <v>1.172623323</v>
      </c>
      <c r="AU215" s="38">
        <v>-1.129486327</v>
      </c>
      <c r="AV215" s="38">
        <v>-0.115880773</v>
      </c>
      <c r="AW215" s="38">
        <v>0.088668308</v>
      </c>
      <c r="AX215" s="38">
        <v>0.957218278</v>
      </c>
      <c r="AY215" s="38">
        <v>-0.515314164</v>
      </c>
      <c r="AZ215" s="38">
        <v>-0.841753451</v>
      </c>
      <c r="BA215" s="38">
        <v>1.825968579</v>
      </c>
      <c r="BB215" s="38">
        <v>-0.542620663</v>
      </c>
      <c r="BC215" s="38">
        <v>-0.899423109</v>
      </c>
      <c r="BD215" s="40">
        <v>0.624323675</v>
      </c>
      <c r="BE215" s="23">
        <v>32081.0</v>
      </c>
      <c r="BF215" s="38">
        <v>0.018782298</v>
      </c>
      <c r="BG215" s="38">
        <v>-0.018091358</v>
      </c>
      <c r="BH215" s="38">
        <v>-0.001856101</v>
      </c>
      <c r="BI215" s="38">
        <v>0.00142023</v>
      </c>
      <c r="BJ215" s="38">
        <v>0.015332084</v>
      </c>
      <c r="BK215" s="38">
        <v>-0.008253958</v>
      </c>
      <c r="BL215" s="38">
        <v>-0.013482645</v>
      </c>
      <c r="BM215" s="38">
        <v>0.029247146</v>
      </c>
      <c r="BN215" s="38">
        <v>-0.008691336</v>
      </c>
      <c r="BO215" s="38">
        <v>-0.014406359</v>
      </c>
      <c r="BP215" s="40">
        <v>0.002641967</v>
      </c>
      <c r="BQ215" s="40"/>
    </row>
    <row r="216">
      <c r="A216" s="23">
        <v>32111.0</v>
      </c>
      <c r="B216" s="27">
        <v>0.042</v>
      </c>
      <c r="C216" s="27">
        <v>-0.0319</v>
      </c>
      <c r="D216" s="27">
        <v>-0.0663</v>
      </c>
      <c r="E216" s="27">
        <v>-0.145</v>
      </c>
      <c r="F216" s="27">
        <v>-0.0284</v>
      </c>
      <c r="G216" s="27">
        <v>-0.0053</v>
      </c>
      <c r="H216" s="27">
        <v>-0.1244</v>
      </c>
      <c r="I216" s="27">
        <v>0.022</v>
      </c>
      <c r="J216" s="27">
        <v>-0.1012</v>
      </c>
      <c r="K216" s="27">
        <v>-0.0854</v>
      </c>
      <c r="L216" s="34"/>
      <c r="M216" s="38">
        <v>0.058867462</v>
      </c>
      <c r="N216" s="38">
        <v>0.018447967</v>
      </c>
      <c r="O216" s="38">
        <v>-0.251178375</v>
      </c>
      <c r="P216" s="38">
        <v>-0.3856224</v>
      </c>
      <c r="Q216" s="38">
        <v>-0.256257085</v>
      </c>
      <c r="R216" s="38">
        <v>0.239599701</v>
      </c>
      <c r="S216" s="38">
        <v>-0.169543184</v>
      </c>
      <c r="T216" s="38">
        <v>0.141749074</v>
      </c>
      <c r="U216" s="38">
        <v>-0.005221471</v>
      </c>
      <c r="V216" s="38">
        <v>-0.062771103</v>
      </c>
      <c r="W216" s="34"/>
      <c r="X216" s="38">
        <v>0.072606856</v>
      </c>
      <c r="Y216" s="38">
        <v>-0.017792088</v>
      </c>
      <c r="Z216" s="38">
        <v>-0.014877042</v>
      </c>
      <c r="AA216" s="38">
        <v>-0.090447833</v>
      </c>
      <c r="AB216" s="38">
        <v>-3.8953E-4</v>
      </c>
      <c r="AC216" s="38">
        <v>-0.018586</v>
      </c>
      <c r="AD216" s="38">
        <v>-0.061910383</v>
      </c>
      <c r="AE216" s="38">
        <v>0.019146329</v>
      </c>
      <c r="AF216" s="38">
        <v>-0.033857018</v>
      </c>
      <c r="AG216" s="38">
        <v>-0.025970824</v>
      </c>
      <c r="AH216" s="34"/>
      <c r="AI216" s="38">
        <v>0.084861369</v>
      </c>
      <c r="AJ216" s="38">
        <v>0.052617277</v>
      </c>
      <c r="AK216" s="38">
        <v>0.066315195</v>
      </c>
      <c r="AL216" s="38">
        <v>0.070458464</v>
      </c>
      <c r="AM216" s="38">
        <v>0.0809134</v>
      </c>
      <c r="AN216" s="38">
        <v>0.060924572</v>
      </c>
      <c r="AO216" s="38">
        <v>0.057040319</v>
      </c>
      <c r="AP216" s="38">
        <v>0.092896941</v>
      </c>
      <c r="AQ216" s="38">
        <v>0.060590964</v>
      </c>
      <c r="AR216" s="38">
        <v>0.055779502</v>
      </c>
      <c r="AS216" s="34"/>
      <c r="AT216" s="38">
        <v>1.212874256</v>
      </c>
      <c r="AU216" s="38">
        <v>-1.139973952</v>
      </c>
      <c r="AV216" s="38">
        <v>-0.140438284</v>
      </c>
      <c r="AW216" s="38">
        <v>0.161895651</v>
      </c>
      <c r="AX216" s="38">
        <v>0.924791296</v>
      </c>
      <c r="AY216" s="38">
        <v>-0.533791501</v>
      </c>
      <c r="AZ216" s="38">
        <v>-0.817225039</v>
      </c>
      <c r="BA216" s="38">
        <v>1.799229142</v>
      </c>
      <c r="BB216" s="38">
        <v>-0.558134851</v>
      </c>
      <c r="BC216" s="38">
        <v>-0.909226717</v>
      </c>
      <c r="BD216" s="40">
        <v>0.639717028</v>
      </c>
      <c r="BE216" s="23">
        <v>32111.0</v>
      </c>
      <c r="BF216" s="38">
        <v>0.018959543</v>
      </c>
      <c r="BG216" s="38">
        <v>-0.017819972</v>
      </c>
      <c r="BH216" s="38">
        <v>-0.002195319</v>
      </c>
      <c r="BI216" s="38">
        <v>0.002530738</v>
      </c>
      <c r="BJ216" s="38">
        <v>0.014456256</v>
      </c>
      <c r="BK216" s="38">
        <v>-0.008344182</v>
      </c>
      <c r="BL216" s="38">
        <v>-0.01277479</v>
      </c>
      <c r="BM216" s="38">
        <v>0.028125391</v>
      </c>
      <c r="BN216" s="38">
        <v>-0.008724715</v>
      </c>
      <c r="BO216" s="38">
        <v>-0.014212952</v>
      </c>
      <c r="BP216" s="40">
        <v>0.005321545</v>
      </c>
      <c r="BQ216" s="40"/>
    </row>
    <row r="217">
      <c r="A217" s="23">
        <v>32142.0</v>
      </c>
      <c r="B217" s="27">
        <v>0.0136</v>
      </c>
      <c r="C217" s="27">
        <v>0.0699</v>
      </c>
      <c r="D217" s="27">
        <v>-0.043</v>
      </c>
      <c r="E217" s="27">
        <v>-0.0154</v>
      </c>
      <c r="F217" s="27">
        <v>-0.081</v>
      </c>
      <c r="G217" s="27">
        <v>-0.0724</v>
      </c>
      <c r="H217" s="27">
        <v>0.0403</v>
      </c>
      <c r="I217" s="27">
        <v>0.0389</v>
      </c>
      <c r="J217" s="27">
        <v>0.0972</v>
      </c>
      <c r="K217" s="27">
        <v>0.0694</v>
      </c>
      <c r="L217" s="34"/>
      <c r="M217" s="38">
        <v>0.00543388</v>
      </c>
      <c r="N217" s="38">
        <v>0.073926101</v>
      </c>
      <c r="O217" s="38">
        <v>-0.283176371</v>
      </c>
      <c r="P217" s="38">
        <v>-0.387469935</v>
      </c>
      <c r="Q217" s="38">
        <v>-0.320234386</v>
      </c>
      <c r="R217" s="38">
        <v>0.095866832</v>
      </c>
      <c r="S217" s="38">
        <v>-0.131278886</v>
      </c>
      <c r="T217" s="38">
        <v>0.121129894</v>
      </c>
      <c r="U217" s="38">
        <v>0.064240685</v>
      </c>
      <c r="V217" s="38">
        <v>0.029094095</v>
      </c>
      <c r="W217" s="34"/>
      <c r="X217" s="38">
        <v>0.049704476</v>
      </c>
      <c r="Y217" s="38">
        <v>0.078997202</v>
      </c>
      <c r="Z217" s="38">
        <v>0.014150984</v>
      </c>
      <c r="AA217" s="38">
        <v>0.052309358</v>
      </c>
      <c r="AB217" s="38">
        <v>-0.047387686</v>
      </c>
      <c r="AC217" s="38">
        <v>-0.072905011</v>
      </c>
      <c r="AD217" s="38">
        <v>0.113725811</v>
      </c>
      <c r="AE217" s="38">
        <v>0.036003794</v>
      </c>
      <c r="AF217" s="38">
        <v>0.153858353</v>
      </c>
      <c r="AG217" s="38">
        <v>0.117300995</v>
      </c>
      <c r="AH217" s="34"/>
      <c r="AI217" s="38">
        <v>0.085154709</v>
      </c>
      <c r="AJ217" s="38">
        <v>0.054484824</v>
      </c>
      <c r="AK217" s="38">
        <v>0.066482718</v>
      </c>
      <c r="AL217" s="38">
        <v>0.071168702</v>
      </c>
      <c r="AM217" s="38">
        <v>0.079758869</v>
      </c>
      <c r="AN217" s="38">
        <v>0.061179332</v>
      </c>
      <c r="AO217" s="38">
        <v>0.060524641</v>
      </c>
      <c r="AP217" s="38">
        <v>0.09297029</v>
      </c>
      <c r="AQ217" s="38">
        <v>0.066411907</v>
      </c>
      <c r="AR217" s="38">
        <v>0.059271937</v>
      </c>
      <c r="AS217" s="34"/>
      <c r="AT217" s="38">
        <v>1.235036688</v>
      </c>
      <c r="AU217" s="38">
        <v>-1.222381196</v>
      </c>
      <c r="AV217" s="38">
        <v>-0.261052565</v>
      </c>
      <c r="AW217" s="38">
        <v>0.114410913</v>
      </c>
      <c r="AX217" s="38">
        <v>0.80269622</v>
      </c>
      <c r="AY217" s="38">
        <v>-0.685985206</v>
      </c>
      <c r="AZ217" s="38">
        <v>-0.73844223</v>
      </c>
      <c r="BA217" s="38">
        <v>1.861258495</v>
      </c>
      <c r="BB217" s="38">
        <v>-0.266726269</v>
      </c>
      <c r="BC217" s="38">
        <v>-0.838814849</v>
      </c>
      <c r="BD217" s="40">
        <v>0.631858361</v>
      </c>
      <c r="BE217" s="23">
        <v>32142.0</v>
      </c>
      <c r="BF217" s="38">
        <v>0.0195461</v>
      </c>
      <c r="BG217" s="38">
        <v>-0.01934581</v>
      </c>
      <c r="BH217" s="38">
        <v>-0.004131504</v>
      </c>
      <c r="BI217" s="38">
        <v>0.001810705</v>
      </c>
      <c r="BJ217" s="38">
        <v>0.012703737</v>
      </c>
      <c r="BK217" s="38">
        <v>-0.010856629</v>
      </c>
      <c r="BL217" s="38">
        <v>-0.011686832</v>
      </c>
      <c r="BM217" s="38">
        <v>0.029456894</v>
      </c>
      <c r="BN217" s="38">
        <v>-0.004221298</v>
      </c>
      <c r="BO217" s="38">
        <v>-0.013275362</v>
      </c>
      <c r="BP217" s="40">
        <v>-0.002754691</v>
      </c>
      <c r="BQ217" s="40"/>
    </row>
    <row r="218">
      <c r="A218" s="23">
        <v>32173.0</v>
      </c>
      <c r="B218" s="27">
        <v>-0.0435</v>
      </c>
      <c r="C218" s="27">
        <v>-0.033</v>
      </c>
      <c r="D218" s="27">
        <v>-0.1038</v>
      </c>
      <c r="E218" s="27">
        <v>-0.068</v>
      </c>
      <c r="F218" s="27">
        <v>-0.0253</v>
      </c>
      <c r="G218" s="27">
        <v>0.1115</v>
      </c>
      <c r="H218" s="27">
        <v>0.0419</v>
      </c>
      <c r="I218" s="27">
        <v>0.0905</v>
      </c>
      <c r="J218" s="27">
        <v>0.0528</v>
      </c>
      <c r="K218" s="27">
        <v>0.0419</v>
      </c>
      <c r="L218" s="34"/>
      <c r="M218" s="38">
        <v>-0.054132482</v>
      </c>
      <c r="N218" s="38">
        <v>-0.062873339</v>
      </c>
      <c r="O218" s="38">
        <v>-0.389753432</v>
      </c>
      <c r="P218" s="38">
        <v>-0.350967117</v>
      </c>
      <c r="Q218" s="38">
        <v>-0.322620748</v>
      </c>
      <c r="R218" s="38">
        <v>0.078300483</v>
      </c>
      <c r="S218" s="38">
        <v>-0.085140081</v>
      </c>
      <c r="T218" s="38">
        <v>0.100080878</v>
      </c>
      <c r="U218" s="38">
        <v>0.028345322</v>
      </c>
      <c r="V218" s="38">
        <v>-0.052762487</v>
      </c>
      <c r="W218" s="34"/>
      <c r="X218" s="38">
        <v>-0.002371629</v>
      </c>
      <c r="Y218" s="38">
        <v>-0.001328098</v>
      </c>
      <c r="Z218" s="38">
        <v>-0.036799682</v>
      </c>
      <c r="AA218" s="38">
        <v>-0.00912802</v>
      </c>
      <c r="AB218" s="38">
        <v>0.017373036</v>
      </c>
      <c r="AC218" s="38">
        <v>0.120523323</v>
      </c>
      <c r="AD218" s="38">
        <v>0.084396562</v>
      </c>
      <c r="AE218" s="38">
        <v>0.085210778</v>
      </c>
      <c r="AF218" s="38">
        <v>0.096627649</v>
      </c>
      <c r="AG218" s="38">
        <v>0.102000415</v>
      </c>
      <c r="AH218" s="34"/>
      <c r="AI218" s="38">
        <v>0.084254598</v>
      </c>
      <c r="AJ218" s="38">
        <v>0.052676161</v>
      </c>
      <c r="AK218" s="38">
        <v>0.065925347</v>
      </c>
      <c r="AL218" s="38">
        <v>0.070744455</v>
      </c>
      <c r="AM218" s="38">
        <v>0.076372498</v>
      </c>
      <c r="AN218" s="38">
        <v>0.065362512</v>
      </c>
      <c r="AO218" s="38">
        <v>0.061060144</v>
      </c>
      <c r="AP218" s="38">
        <v>0.090540183</v>
      </c>
      <c r="AQ218" s="38">
        <v>0.068501135</v>
      </c>
      <c r="AR218" s="38">
        <v>0.060709583</v>
      </c>
      <c r="AS218" s="34"/>
      <c r="AT218" s="38">
        <v>1.2831989</v>
      </c>
      <c r="AU218" s="38">
        <v>-1.484669385</v>
      </c>
      <c r="AV218" s="38">
        <v>-0.323370533</v>
      </c>
      <c r="AW218" s="38">
        <v>0.099027078</v>
      </c>
      <c r="AX218" s="38">
        <v>0.5923283</v>
      </c>
      <c r="AY218" s="38">
        <v>-0.372703361</v>
      </c>
      <c r="AZ218" s="38">
        <v>-0.749808463</v>
      </c>
      <c r="BA218" s="38">
        <v>1.834134067</v>
      </c>
      <c r="BB218" s="38">
        <v>-0.09760127</v>
      </c>
      <c r="BC218" s="38">
        <v>-0.780535335</v>
      </c>
      <c r="BD218" s="40">
        <v>0.595348867</v>
      </c>
      <c r="BE218" s="23">
        <v>32173.0</v>
      </c>
      <c r="BF218" s="38">
        <v>0.02155373</v>
      </c>
      <c r="BG218" s="38">
        <v>-0.024937805</v>
      </c>
      <c r="BH218" s="38">
        <v>-0.005431614</v>
      </c>
      <c r="BI218" s="38">
        <v>0.001663345</v>
      </c>
      <c r="BJ218" s="38">
        <v>0.009949264</v>
      </c>
      <c r="BK218" s="38">
        <v>-0.006260251</v>
      </c>
      <c r="BL218" s="38">
        <v>-0.012594438</v>
      </c>
      <c r="BM218" s="38">
        <v>0.030807719</v>
      </c>
      <c r="BN218" s="38">
        <v>-0.001639396</v>
      </c>
      <c r="BO218" s="38">
        <v>-0.013110554</v>
      </c>
      <c r="BP218" s="41">
        <v>-3.90429E-5</v>
      </c>
      <c r="BQ218" s="41"/>
    </row>
    <row r="219">
      <c r="A219" s="23">
        <v>32202.0</v>
      </c>
      <c r="B219" s="27">
        <v>-0.005</v>
      </c>
      <c r="C219" s="27">
        <v>0.0534</v>
      </c>
      <c r="D219" s="27">
        <v>0.2222</v>
      </c>
      <c r="E219" s="27">
        <v>0.1676</v>
      </c>
      <c r="F219" s="27">
        <v>0.0674</v>
      </c>
      <c r="G219" s="27">
        <v>0.0816</v>
      </c>
      <c r="H219" s="27">
        <v>0.0486</v>
      </c>
      <c r="I219" s="27">
        <v>0.0124</v>
      </c>
      <c r="J219" s="27">
        <v>-0.0084</v>
      </c>
      <c r="K219" s="27">
        <v>0.0409</v>
      </c>
      <c r="L219" s="34"/>
      <c r="M219" s="38">
        <v>-0.142037203</v>
      </c>
      <c r="N219" s="38">
        <v>-0.051415197</v>
      </c>
      <c r="O219" s="38">
        <v>-0.26687941</v>
      </c>
      <c r="P219" s="38">
        <v>-0.19693405</v>
      </c>
      <c r="Q219" s="38">
        <v>-0.248781706</v>
      </c>
      <c r="R219" s="38">
        <v>0.150474918</v>
      </c>
      <c r="S219" s="38">
        <v>-0.04133435</v>
      </c>
      <c r="T219" s="38">
        <v>0.098262233</v>
      </c>
      <c r="U219" s="38">
        <v>-0.067413815</v>
      </c>
      <c r="V219" s="38">
        <v>-0.047439112</v>
      </c>
      <c r="W219" s="34"/>
      <c r="X219" s="38">
        <v>0.063273148</v>
      </c>
      <c r="Y219" s="38">
        <v>0.089335061</v>
      </c>
      <c r="Z219" s="38">
        <v>0.284494282</v>
      </c>
      <c r="AA219" s="38">
        <v>0.212504397</v>
      </c>
      <c r="AB219" s="38">
        <v>0.110494337</v>
      </c>
      <c r="AC219" s="38">
        <v>0.075163798</v>
      </c>
      <c r="AD219" s="38">
        <v>0.075000907</v>
      </c>
      <c r="AE219" s="38">
        <v>0.003490708</v>
      </c>
      <c r="AF219" s="38">
        <v>0.038750691</v>
      </c>
      <c r="AG219" s="38">
        <v>0.08599925</v>
      </c>
      <c r="AH219" s="34"/>
      <c r="AI219" s="38">
        <v>0.084983755</v>
      </c>
      <c r="AJ219" s="38">
        <v>0.055059191</v>
      </c>
      <c r="AK219" s="38">
        <v>0.082767488</v>
      </c>
      <c r="AL219" s="38">
        <v>0.079920031</v>
      </c>
      <c r="AM219" s="38">
        <v>0.079444915</v>
      </c>
      <c r="AN219" s="38">
        <v>0.066833794</v>
      </c>
      <c r="AO219" s="38">
        <v>0.062433435</v>
      </c>
      <c r="AP219" s="38">
        <v>0.089957073</v>
      </c>
      <c r="AQ219" s="38">
        <v>0.068617689</v>
      </c>
      <c r="AR219" s="38">
        <v>0.062387353</v>
      </c>
      <c r="AS219" s="34"/>
      <c r="AT219" s="38">
        <v>1.009131472</v>
      </c>
      <c r="AU219" s="38">
        <v>-1.562365873</v>
      </c>
      <c r="AV219" s="38">
        <v>0.818681808</v>
      </c>
      <c r="AW219" s="38">
        <v>0.573992268</v>
      </c>
      <c r="AX219" s="38">
        <v>0.533164211</v>
      </c>
      <c r="AY219" s="38">
        <v>-0.550542894</v>
      </c>
      <c r="AZ219" s="38">
        <v>-0.928677429</v>
      </c>
      <c r="BA219" s="38">
        <v>1.436501884</v>
      </c>
      <c r="BB219" s="38">
        <v>-0.397248038</v>
      </c>
      <c r="BC219" s="38">
        <v>-0.932637409</v>
      </c>
      <c r="BD219" s="40">
        <v>0.604474175</v>
      </c>
      <c r="BE219" s="23">
        <v>32202.0</v>
      </c>
      <c r="BF219" s="38">
        <v>0.016694369</v>
      </c>
      <c r="BG219" s="38">
        <v>-0.025846694</v>
      </c>
      <c r="BH219" s="38">
        <v>0.013543702</v>
      </c>
      <c r="BI219" s="38">
        <v>0.009495729</v>
      </c>
      <c r="BJ219" s="38">
        <v>0.008820298</v>
      </c>
      <c r="BK219" s="38">
        <v>-0.009107798</v>
      </c>
      <c r="BL219" s="38">
        <v>-0.015363393</v>
      </c>
      <c r="BM219" s="38">
        <v>0.023764487</v>
      </c>
      <c r="BN219" s="38">
        <v>-0.006571795</v>
      </c>
      <c r="BO219" s="38">
        <v>-0.015428904</v>
      </c>
      <c r="BP219" s="40">
        <v>-0.002959863</v>
      </c>
      <c r="BQ219" s="40"/>
    </row>
    <row r="220">
      <c r="A220" s="23">
        <v>32233.0</v>
      </c>
      <c r="B220" s="27">
        <v>0.1371</v>
      </c>
      <c r="C220" s="27">
        <v>0.0241</v>
      </c>
      <c r="D220" s="27">
        <v>-0.0756</v>
      </c>
      <c r="E220" s="27">
        <v>-0.0184</v>
      </c>
      <c r="F220" s="27">
        <v>0.0281</v>
      </c>
      <c r="G220" s="27">
        <v>0.0405</v>
      </c>
      <c r="H220" s="27">
        <v>0.0206</v>
      </c>
      <c r="I220" s="27">
        <v>0.0604</v>
      </c>
      <c r="J220" s="27">
        <v>-0.0147</v>
      </c>
      <c r="K220" s="27">
        <v>-0.0344</v>
      </c>
      <c r="L220" s="34"/>
      <c r="M220" s="38">
        <v>-0.080228586</v>
      </c>
      <c r="N220" s="38">
        <v>-0.096593324</v>
      </c>
      <c r="O220" s="38">
        <v>-0.353163179</v>
      </c>
      <c r="P220" s="38">
        <v>-0.238115411</v>
      </c>
      <c r="Q220" s="38">
        <v>-0.254215494</v>
      </c>
      <c r="R220" s="38">
        <v>0.130420405</v>
      </c>
      <c r="S220" s="38">
        <v>-0.105301135</v>
      </c>
      <c r="T220" s="38">
        <v>0.279751659</v>
      </c>
      <c r="U220" s="38">
        <v>-0.091456687</v>
      </c>
      <c r="V220" s="38">
        <v>-0.103638211</v>
      </c>
      <c r="W220" s="34"/>
      <c r="X220" s="38">
        <v>0.189486059</v>
      </c>
      <c r="Y220" s="38">
        <v>0.054955488</v>
      </c>
      <c r="Z220" s="38">
        <v>-0.037865464</v>
      </c>
      <c r="AA220" s="38">
        <v>0.017254894</v>
      </c>
      <c r="AB220" s="38">
        <v>0.065409333</v>
      </c>
      <c r="AC220" s="38">
        <v>0.032256548</v>
      </c>
      <c r="AD220" s="38">
        <v>0.047503525</v>
      </c>
      <c r="AE220" s="38">
        <v>0.040069777</v>
      </c>
      <c r="AF220" s="38">
        <v>0.027776508</v>
      </c>
      <c r="AG220" s="38">
        <v>0.004564196</v>
      </c>
      <c r="AH220" s="34"/>
      <c r="AI220" s="38">
        <v>0.0906691</v>
      </c>
      <c r="AJ220" s="38">
        <v>0.055945968</v>
      </c>
      <c r="AK220" s="38">
        <v>0.082797238</v>
      </c>
      <c r="AL220" s="38">
        <v>0.08000071</v>
      </c>
      <c r="AM220" s="38">
        <v>0.080624895</v>
      </c>
      <c r="AN220" s="38">
        <v>0.067113364</v>
      </c>
      <c r="AO220" s="38">
        <v>0.062721781</v>
      </c>
      <c r="AP220" s="38">
        <v>0.090316517</v>
      </c>
      <c r="AQ220" s="38">
        <v>0.068815491</v>
      </c>
      <c r="AR220" s="38">
        <v>0.062312269</v>
      </c>
      <c r="AS220" s="34"/>
      <c r="AT220" s="38">
        <v>1.342704161</v>
      </c>
      <c r="AU220" s="38">
        <v>-1.476541121</v>
      </c>
      <c r="AV220" s="38">
        <v>0.703570859</v>
      </c>
      <c r="AW220" s="38">
        <v>0.476514778</v>
      </c>
      <c r="AX220" s="38">
        <v>0.527193667</v>
      </c>
      <c r="AY220" s="38">
        <v>-0.569836394</v>
      </c>
      <c r="AZ220" s="38">
        <v>-0.926398439</v>
      </c>
      <c r="BA220" s="38">
        <v>1.314077159</v>
      </c>
      <c r="BB220" s="38">
        <v>-0.431637106</v>
      </c>
      <c r="BC220" s="38">
        <v>-0.959647566</v>
      </c>
      <c r="BD220" s="40">
        <v>0.609486806</v>
      </c>
      <c r="BE220" s="23">
        <v>32233.0</v>
      </c>
      <c r="BF220" s="38">
        <v>0.022030078</v>
      </c>
      <c r="BG220" s="38">
        <v>-0.024225974</v>
      </c>
      <c r="BH220" s="38">
        <v>0.01154366</v>
      </c>
      <c r="BI220" s="38">
        <v>0.007818295</v>
      </c>
      <c r="BJ220" s="38">
        <v>0.008649796</v>
      </c>
      <c r="BK220" s="38">
        <v>-0.009349446</v>
      </c>
      <c r="BL220" s="38">
        <v>-0.015199647</v>
      </c>
      <c r="BM220" s="38">
        <v>0.021560387</v>
      </c>
      <c r="BN220" s="38">
        <v>-0.007081976</v>
      </c>
      <c r="BO220" s="38">
        <v>-0.015745174</v>
      </c>
      <c r="BP220" s="40">
        <v>0.002092049</v>
      </c>
      <c r="BQ220" s="40"/>
    </row>
    <row r="221">
      <c r="A221" s="23">
        <v>32263.0</v>
      </c>
      <c r="B221" s="27">
        <v>0.0378</v>
      </c>
      <c r="C221" s="27">
        <v>0.0098</v>
      </c>
      <c r="D221" s="27">
        <v>0.0989</v>
      </c>
      <c r="E221" s="27">
        <v>-0.0074</v>
      </c>
      <c r="F221" s="27">
        <v>-0.0062</v>
      </c>
      <c r="G221" s="27">
        <v>0.0144</v>
      </c>
      <c r="H221" s="27">
        <v>0.0348</v>
      </c>
      <c r="I221" s="27">
        <v>-9.0E-4</v>
      </c>
      <c r="J221" s="27">
        <v>0.0309</v>
      </c>
      <c r="K221" s="27">
        <v>0.0082</v>
      </c>
      <c r="L221" s="34"/>
      <c r="M221" s="38">
        <v>-0.081295931</v>
      </c>
      <c r="N221" s="38">
        <v>-0.081847754</v>
      </c>
      <c r="O221" s="38">
        <v>-0.290268179</v>
      </c>
      <c r="P221" s="38">
        <v>-0.242786537</v>
      </c>
      <c r="Q221" s="38">
        <v>-0.314193698</v>
      </c>
      <c r="R221" s="38">
        <v>0.028406194</v>
      </c>
      <c r="S221" s="38">
        <v>-0.071717752</v>
      </c>
      <c r="T221" s="38">
        <v>0.297775542</v>
      </c>
      <c r="U221" s="38">
        <v>-0.091370578</v>
      </c>
      <c r="V221" s="38">
        <v>-0.087316508</v>
      </c>
      <c r="W221" s="34"/>
      <c r="X221" s="38">
        <v>0.072436204</v>
      </c>
      <c r="Y221" s="38">
        <v>0.030720175</v>
      </c>
      <c r="Z221" s="38">
        <v>0.136602609</v>
      </c>
      <c r="AA221" s="38">
        <v>0.027876766</v>
      </c>
      <c r="AB221" s="38">
        <v>0.02951172</v>
      </c>
      <c r="AC221" s="38">
        <v>0.012123821</v>
      </c>
      <c r="AD221" s="38">
        <v>0.053143687</v>
      </c>
      <c r="AE221" s="38">
        <v>-0.024309147</v>
      </c>
      <c r="AF221" s="38">
        <v>0.068654523</v>
      </c>
      <c r="AG221" s="38">
        <v>0.043467227</v>
      </c>
      <c r="AH221" s="34"/>
      <c r="AI221" s="38">
        <v>0.091120203</v>
      </c>
      <c r="AJ221" s="38">
        <v>0.056180603</v>
      </c>
      <c r="AK221" s="38">
        <v>0.086282406</v>
      </c>
      <c r="AL221" s="38">
        <v>0.080060987</v>
      </c>
      <c r="AM221" s="38">
        <v>0.081053042</v>
      </c>
      <c r="AN221" s="38">
        <v>0.066886924</v>
      </c>
      <c r="AO221" s="38">
        <v>0.063329285</v>
      </c>
      <c r="AP221" s="38">
        <v>0.089906054</v>
      </c>
      <c r="AQ221" s="38">
        <v>0.069839756</v>
      </c>
      <c r="AR221" s="38">
        <v>0.062548919</v>
      </c>
      <c r="AS221" s="34"/>
      <c r="AT221" s="38">
        <v>1.310822286</v>
      </c>
      <c r="AU221" s="38">
        <v>-1.481941397</v>
      </c>
      <c r="AV221" s="38">
        <v>0.924131409</v>
      </c>
      <c r="AW221" s="38">
        <v>0.426846068</v>
      </c>
      <c r="AX221" s="38">
        <v>0.506142191</v>
      </c>
      <c r="AY221" s="38">
        <v>-0.626172405</v>
      </c>
      <c r="AZ221" s="38">
        <v>-0.910538736</v>
      </c>
      <c r="BA221" s="38">
        <v>1.213773917</v>
      </c>
      <c r="BB221" s="38">
        <v>-0.390149042</v>
      </c>
      <c r="BC221" s="38">
        <v>-0.97291429</v>
      </c>
      <c r="BD221" s="40">
        <v>0.602662507</v>
      </c>
      <c r="BE221" s="23">
        <v>32263.0</v>
      </c>
      <c r="BF221" s="38">
        <v>0.02175052</v>
      </c>
      <c r="BG221" s="38">
        <v>-0.024589905</v>
      </c>
      <c r="BH221" s="38">
        <v>0.015334145</v>
      </c>
      <c r="BI221" s="38">
        <v>0.007082672</v>
      </c>
      <c r="BJ221" s="38">
        <v>0.008398435</v>
      </c>
      <c r="BK221" s="38">
        <v>-0.010390101</v>
      </c>
      <c r="BL221" s="38">
        <v>-0.015108601</v>
      </c>
      <c r="BM221" s="38">
        <v>0.020140193</v>
      </c>
      <c r="BN221" s="38">
        <v>-0.006473757</v>
      </c>
      <c r="BO221" s="38">
        <v>-0.016143601</v>
      </c>
      <c r="BP221" s="40">
        <v>5.91325E-4</v>
      </c>
      <c r="BQ221" s="40"/>
    </row>
    <row r="222">
      <c r="A222" s="23">
        <v>32294.0</v>
      </c>
      <c r="B222" s="27">
        <v>0.0855</v>
      </c>
      <c r="C222" s="27">
        <v>-0.0311</v>
      </c>
      <c r="D222" s="27">
        <v>0.0896</v>
      </c>
      <c r="E222" s="27">
        <v>0.019</v>
      </c>
      <c r="F222" s="27">
        <v>-0.0796</v>
      </c>
      <c r="G222" s="27">
        <v>-0.0429</v>
      </c>
      <c r="H222" s="27">
        <v>-0.0272</v>
      </c>
      <c r="I222" s="27">
        <v>0.0448</v>
      </c>
      <c r="J222" s="27">
        <v>-0.0084</v>
      </c>
      <c r="K222" s="27">
        <v>0.0076</v>
      </c>
      <c r="L222" s="34"/>
      <c r="M222" s="38">
        <v>-0.022029244</v>
      </c>
      <c r="N222" s="38">
        <v>-0.108140311</v>
      </c>
      <c r="O222" s="38">
        <v>-0.193055066</v>
      </c>
      <c r="P222" s="38">
        <v>-0.21403898</v>
      </c>
      <c r="Q222" s="38">
        <v>-0.305699363</v>
      </c>
      <c r="R222" s="38">
        <v>-0.034838384</v>
      </c>
      <c r="S222" s="38">
        <v>-0.135251925</v>
      </c>
      <c r="T222" s="38">
        <v>0.312031431</v>
      </c>
      <c r="U222" s="38">
        <v>-0.163716161</v>
      </c>
      <c r="V222" s="38">
        <v>-0.084797504</v>
      </c>
      <c r="W222" s="34"/>
      <c r="X222" s="38">
        <v>0.108735225</v>
      </c>
      <c r="Y222" s="38">
        <v>-0.011253074</v>
      </c>
      <c r="Z222" s="38">
        <v>0.108208481</v>
      </c>
      <c r="AA222" s="38">
        <v>0.050715217</v>
      </c>
      <c r="AB222" s="38">
        <v>-0.045920045</v>
      </c>
      <c r="AC222" s="38">
        <v>-0.046128156</v>
      </c>
      <c r="AD222" s="38">
        <v>-0.008402554</v>
      </c>
      <c r="AE222" s="38">
        <v>0.020015753</v>
      </c>
      <c r="AF222" s="38">
        <v>0.027361062</v>
      </c>
      <c r="AG222" s="38">
        <v>0.035396173</v>
      </c>
      <c r="AH222" s="34"/>
      <c r="AI222" s="38">
        <v>0.092617325</v>
      </c>
      <c r="AJ222" s="38">
        <v>0.056097499</v>
      </c>
      <c r="AK222" s="38">
        <v>0.087780587</v>
      </c>
      <c r="AL222" s="38">
        <v>0.079664861</v>
      </c>
      <c r="AM222" s="38">
        <v>0.080689512</v>
      </c>
      <c r="AN222" s="38">
        <v>0.067071083</v>
      </c>
      <c r="AO222" s="38">
        <v>0.062468457</v>
      </c>
      <c r="AP222" s="38">
        <v>0.090027217</v>
      </c>
      <c r="AQ222" s="38">
        <v>0.069968249</v>
      </c>
      <c r="AR222" s="38">
        <v>0.062467251</v>
      </c>
      <c r="AS222" s="34"/>
      <c r="AT222" s="38">
        <v>1.367551625</v>
      </c>
      <c r="AU222" s="38">
        <v>-1.448961277</v>
      </c>
      <c r="AV222" s="38">
        <v>0.994528586</v>
      </c>
      <c r="AW222" s="38">
        <v>0.368620733</v>
      </c>
      <c r="AX222" s="38">
        <v>0.447644769</v>
      </c>
      <c r="AY222" s="38">
        <v>-0.602647224</v>
      </c>
      <c r="AZ222" s="38">
        <v>-0.957614859</v>
      </c>
      <c r="BA222" s="38">
        <v>1.167795101</v>
      </c>
      <c r="BB222" s="38">
        <v>-0.379209575</v>
      </c>
      <c r="BC222" s="38">
        <v>-0.957707879</v>
      </c>
      <c r="BD222" s="40">
        <v>0.618380225</v>
      </c>
      <c r="BE222" s="23">
        <v>32294.0</v>
      </c>
      <c r="BF222" s="38">
        <v>0.022115061</v>
      </c>
      <c r="BG222" s="38">
        <v>-0.023431559</v>
      </c>
      <c r="BH222" s="38">
        <v>0.016082801</v>
      </c>
      <c r="BI222" s="38">
        <v>0.005961069</v>
      </c>
      <c r="BJ222" s="38">
        <v>0.007238989</v>
      </c>
      <c r="BK222" s="38">
        <v>-0.009745577</v>
      </c>
      <c r="BL222" s="38">
        <v>-0.015485858</v>
      </c>
      <c r="BM222" s="38">
        <v>0.018884742</v>
      </c>
      <c r="BN222" s="38">
        <v>-0.006132304</v>
      </c>
      <c r="BO222" s="38">
        <v>-0.015487363</v>
      </c>
      <c r="BP222" s="40">
        <v>0.005153399</v>
      </c>
      <c r="BQ222" s="40"/>
    </row>
    <row r="223">
      <c r="A223" s="23">
        <v>32324.0</v>
      </c>
      <c r="B223" s="27">
        <v>-0.0169</v>
      </c>
      <c r="C223" s="27">
        <v>0.0603</v>
      </c>
      <c r="D223" s="27">
        <v>0.0691</v>
      </c>
      <c r="E223" s="27">
        <v>0.0569</v>
      </c>
      <c r="F223" s="27">
        <v>0.1008</v>
      </c>
      <c r="G223" s="27">
        <v>0.03</v>
      </c>
      <c r="H223" s="27">
        <v>0.0661</v>
      </c>
      <c r="I223" s="27">
        <v>0.0645</v>
      </c>
      <c r="J223" s="27">
        <v>0.0434</v>
      </c>
      <c r="K223" s="27">
        <v>0.0456</v>
      </c>
      <c r="L223" s="34"/>
      <c r="M223" s="38">
        <v>-0.047637309</v>
      </c>
      <c r="N223" s="38">
        <v>-0.077070402</v>
      </c>
      <c r="O223" s="38">
        <v>-0.082984846</v>
      </c>
      <c r="P223" s="38">
        <v>-0.222303161</v>
      </c>
      <c r="Q223" s="38">
        <v>-0.229417012</v>
      </c>
      <c r="R223" s="38">
        <v>0.052668366</v>
      </c>
      <c r="S223" s="38">
        <v>-0.144183578</v>
      </c>
      <c r="T223" s="38">
        <v>0.302751129</v>
      </c>
      <c r="U223" s="38">
        <v>-0.163664223</v>
      </c>
      <c r="V223" s="38">
        <v>-0.089510175</v>
      </c>
      <c r="W223" s="34"/>
      <c r="X223" s="38">
        <v>-5.9423E-4</v>
      </c>
      <c r="Y223" s="38">
        <v>0.077806349</v>
      </c>
      <c r="Z223" s="38">
        <v>0.074841217</v>
      </c>
      <c r="AA223" s="38">
        <v>0.087238517</v>
      </c>
      <c r="AB223" s="38">
        <v>0.1342377</v>
      </c>
      <c r="AC223" s="38">
        <v>0.026559448</v>
      </c>
      <c r="AD223" s="38">
        <v>0.090420382</v>
      </c>
      <c r="AE223" s="38">
        <v>0.039152699</v>
      </c>
      <c r="AF223" s="38">
        <v>0.07431478</v>
      </c>
      <c r="AG223" s="38">
        <v>0.068774667</v>
      </c>
      <c r="AH223" s="34"/>
      <c r="AI223" s="38">
        <v>0.092292271</v>
      </c>
      <c r="AJ223" s="38">
        <v>0.057303622</v>
      </c>
      <c r="AK223" s="38">
        <v>0.088016063</v>
      </c>
      <c r="AL223" s="38">
        <v>0.080998196</v>
      </c>
      <c r="AM223" s="38">
        <v>0.08449532</v>
      </c>
      <c r="AN223" s="38">
        <v>0.067356067</v>
      </c>
      <c r="AO223" s="38">
        <v>0.064040758</v>
      </c>
      <c r="AP223" s="38">
        <v>0.089980987</v>
      </c>
      <c r="AQ223" s="38">
        <v>0.069622982</v>
      </c>
      <c r="AR223" s="38">
        <v>0.063345228</v>
      </c>
      <c r="AS223" s="34"/>
      <c r="AT223" s="38">
        <v>1.29479144</v>
      </c>
      <c r="AU223" s="38">
        <v>-1.443026301</v>
      </c>
      <c r="AV223" s="38">
        <v>0.960183512</v>
      </c>
      <c r="AW223" s="38">
        <v>0.411044298</v>
      </c>
      <c r="AX223" s="38">
        <v>0.684689817</v>
      </c>
      <c r="AY223" s="38">
        <v>-0.65643513</v>
      </c>
      <c r="AZ223" s="38">
        <v>-0.915853891</v>
      </c>
      <c r="BA223" s="38">
        <v>1.113936382</v>
      </c>
      <c r="BB223" s="38">
        <v>-0.479051869</v>
      </c>
      <c r="BC223" s="38">
        <v>-0.970278258</v>
      </c>
      <c r="BD223" s="40">
        <v>0.636169201</v>
      </c>
      <c r="BE223" s="23">
        <v>32324.0</v>
      </c>
      <c r="BF223" s="38">
        <v>0.020352941</v>
      </c>
      <c r="BG223" s="38">
        <v>-0.022683058</v>
      </c>
      <c r="BH223" s="38">
        <v>0.01509321</v>
      </c>
      <c r="BI223" s="38">
        <v>0.006461242</v>
      </c>
      <c r="BJ223" s="38">
        <v>0.0107627</v>
      </c>
      <c r="BK223" s="38">
        <v>-0.010318562</v>
      </c>
      <c r="BL223" s="38">
        <v>-0.014396388</v>
      </c>
      <c r="BM223" s="38">
        <v>0.017510065</v>
      </c>
      <c r="BN223" s="38">
        <v>-0.007530259</v>
      </c>
      <c r="BO223" s="38">
        <v>-0.01525189</v>
      </c>
      <c r="BP223" s="40">
        <v>-6.73571E-4</v>
      </c>
      <c r="BQ223" s="40"/>
    </row>
    <row r="224">
      <c r="A224" s="23">
        <v>32355.0</v>
      </c>
      <c r="B224" s="27">
        <v>0.0423</v>
      </c>
      <c r="C224" s="27">
        <v>-0.0176</v>
      </c>
      <c r="D224" s="27">
        <v>-0.0015</v>
      </c>
      <c r="E224" s="27">
        <v>0.0356</v>
      </c>
      <c r="F224" s="27">
        <v>0.0528</v>
      </c>
      <c r="G224" s="27">
        <v>0.0393</v>
      </c>
      <c r="H224" s="27">
        <v>0.0571</v>
      </c>
      <c r="I224" s="27">
        <v>-0.0231</v>
      </c>
      <c r="J224" s="27">
        <v>0.0072</v>
      </c>
      <c r="K224" s="27">
        <v>-0.004</v>
      </c>
      <c r="L224" s="34"/>
      <c r="M224" s="38">
        <v>-0.134441293</v>
      </c>
      <c r="N224" s="38">
        <v>-0.16171407</v>
      </c>
      <c r="O224" s="38">
        <v>-0.116965383</v>
      </c>
      <c r="P224" s="38">
        <v>-0.238836412</v>
      </c>
      <c r="Q224" s="38">
        <v>-0.192287253</v>
      </c>
      <c r="R224" s="38">
        <v>0.111376282</v>
      </c>
      <c r="S224" s="38">
        <v>-0.141671167</v>
      </c>
      <c r="T224" s="38">
        <v>0.094968205</v>
      </c>
      <c r="U224" s="38">
        <v>-0.185502926</v>
      </c>
      <c r="V224" s="38">
        <v>-0.133705489</v>
      </c>
      <c r="W224" s="34"/>
      <c r="X224" s="38">
        <v>0.066901183</v>
      </c>
      <c r="Y224" s="38">
        <v>4.23499E-4</v>
      </c>
      <c r="Z224" s="38">
        <v>6.45979E-4</v>
      </c>
      <c r="AA224" s="38">
        <v>0.062579107</v>
      </c>
      <c r="AB224" s="38">
        <v>0.077046054</v>
      </c>
      <c r="AC224" s="38">
        <v>0.030399829</v>
      </c>
      <c r="AD224" s="38">
        <v>0.072048358</v>
      </c>
      <c r="AE224" s="38">
        <v>-0.042100816</v>
      </c>
      <c r="AF224" s="38">
        <v>0.027253012</v>
      </c>
      <c r="AG224" s="38">
        <v>0.01534035</v>
      </c>
      <c r="AH224" s="34"/>
      <c r="AI224" s="38">
        <v>0.092447923</v>
      </c>
      <c r="AJ224" s="38">
        <v>0.057299427</v>
      </c>
      <c r="AK224" s="38">
        <v>0.086826679</v>
      </c>
      <c r="AL224" s="38">
        <v>0.080179163</v>
      </c>
      <c r="AM224" s="38">
        <v>0.08596574</v>
      </c>
      <c r="AN224" s="38">
        <v>0.066720818</v>
      </c>
      <c r="AO224" s="38">
        <v>0.064633326</v>
      </c>
      <c r="AP224" s="38">
        <v>0.090154977</v>
      </c>
      <c r="AQ224" s="38">
        <v>0.069724838</v>
      </c>
      <c r="AR224" s="38">
        <v>0.063128659</v>
      </c>
      <c r="AS224" s="34"/>
      <c r="AT224" s="38">
        <v>1.307994365</v>
      </c>
      <c r="AU224" s="38">
        <v>-1.438401777</v>
      </c>
      <c r="AV224" s="38">
        <v>0.868767496</v>
      </c>
      <c r="AW224" s="38">
        <v>0.349350887</v>
      </c>
      <c r="AX224" s="38">
        <v>0.801496371</v>
      </c>
      <c r="AY224" s="38">
        <v>-0.70224307</v>
      </c>
      <c r="AZ224" s="38">
        <v>-0.865353312</v>
      </c>
      <c r="BA224" s="38">
        <v>1.128830538</v>
      </c>
      <c r="BB224" s="38">
        <v>-0.467518113</v>
      </c>
      <c r="BC224" s="38">
        <v>-0.982923385</v>
      </c>
      <c r="BD224" s="40">
        <v>0.639694075</v>
      </c>
      <c r="BE224" s="23">
        <v>32355.0</v>
      </c>
      <c r="BF224" s="38">
        <v>0.020447186</v>
      </c>
      <c r="BG224" s="38">
        <v>-0.022485776</v>
      </c>
      <c r="BH224" s="38">
        <v>0.013580984</v>
      </c>
      <c r="BI224" s="38">
        <v>0.005461218</v>
      </c>
      <c r="BJ224" s="38">
        <v>0.01252937</v>
      </c>
      <c r="BK224" s="38">
        <v>-0.010977795</v>
      </c>
      <c r="BL224" s="38">
        <v>-0.013527612</v>
      </c>
      <c r="BM224" s="38">
        <v>0.017646412</v>
      </c>
      <c r="BN224" s="38">
        <v>-0.007308464</v>
      </c>
      <c r="BO224" s="38">
        <v>-0.015365523</v>
      </c>
      <c r="BP224" s="40">
        <v>4.11145E-4</v>
      </c>
      <c r="BQ224" s="40"/>
    </row>
    <row r="225">
      <c r="A225" s="23">
        <v>32386.0</v>
      </c>
      <c r="B225" s="27">
        <v>-0.0241</v>
      </c>
      <c r="C225" s="27">
        <v>-0.0292</v>
      </c>
      <c r="D225" s="27">
        <v>-0.0217</v>
      </c>
      <c r="E225" s="27">
        <v>-0.0016</v>
      </c>
      <c r="F225" s="27">
        <v>-0.024</v>
      </c>
      <c r="G225" s="27">
        <v>-0.0481</v>
      </c>
      <c r="H225" s="27">
        <v>-0.0391</v>
      </c>
      <c r="I225" s="27">
        <v>-0.0353</v>
      </c>
      <c r="J225" s="27">
        <v>-0.0499</v>
      </c>
      <c r="K225" s="27">
        <v>-0.0345</v>
      </c>
      <c r="L225" s="34"/>
      <c r="M225" s="38">
        <v>-0.212049895</v>
      </c>
      <c r="N225" s="38">
        <v>-0.180086236</v>
      </c>
      <c r="O225" s="38">
        <v>-0.162541599</v>
      </c>
      <c r="P225" s="38">
        <v>-0.250805416</v>
      </c>
      <c r="Q225" s="38">
        <v>-0.142325428</v>
      </c>
      <c r="R225" s="38">
        <v>-0.011102887</v>
      </c>
      <c r="S225" s="38">
        <v>-0.156545687</v>
      </c>
      <c r="T225" s="38">
        <v>-0.019084141</v>
      </c>
      <c r="U225" s="38">
        <v>-0.189754627</v>
      </c>
      <c r="V225" s="38">
        <v>-0.194730471</v>
      </c>
      <c r="W225" s="34"/>
      <c r="X225" s="38">
        <v>0.001514866</v>
      </c>
      <c r="Y225" s="38">
        <v>-0.00950525</v>
      </c>
      <c r="Z225" s="38">
        <v>-0.018896717</v>
      </c>
      <c r="AA225" s="38">
        <v>0.022570967</v>
      </c>
      <c r="AB225" s="38">
        <v>-0.00640867</v>
      </c>
      <c r="AC225" s="38">
        <v>-0.053733019</v>
      </c>
      <c r="AD225" s="38">
        <v>-0.027534887</v>
      </c>
      <c r="AE225" s="38">
        <v>-0.046029712</v>
      </c>
      <c r="AF225" s="38">
        <v>-0.033400803</v>
      </c>
      <c r="AG225" s="38">
        <v>-0.010753119</v>
      </c>
      <c r="AH225" s="34"/>
      <c r="AI225" s="38">
        <v>0.092247102</v>
      </c>
      <c r="AJ225" s="38">
        <v>0.057291912</v>
      </c>
      <c r="AK225" s="38">
        <v>0.08683293</v>
      </c>
      <c r="AL225" s="38">
        <v>0.079751361</v>
      </c>
      <c r="AM225" s="38">
        <v>0.085978344</v>
      </c>
      <c r="AN225" s="38">
        <v>0.067039054</v>
      </c>
      <c r="AO225" s="38">
        <v>0.064815806</v>
      </c>
      <c r="AP225" s="38">
        <v>0.090345665</v>
      </c>
      <c r="AQ225" s="38">
        <v>0.06960402</v>
      </c>
      <c r="AR225" s="38">
        <v>0.062894463</v>
      </c>
      <c r="AS225" s="34"/>
      <c r="AT225" s="38">
        <v>1.297287252</v>
      </c>
      <c r="AU225" s="38">
        <v>-1.439890467</v>
      </c>
      <c r="AV225" s="38">
        <v>0.87332874</v>
      </c>
      <c r="AW225" s="38">
        <v>0.318804112</v>
      </c>
      <c r="AX225" s="38">
        <v>0.806410099</v>
      </c>
      <c r="AY225" s="38">
        <v>-0.676637299</v>
      </c>
      <c r="AZ225" s="38">
        <v>-0.850729465</v>
      </c>
      <c r="BA225" s="38">
        <v>1.148394589</v>
      </c>
      <c r="BB225" s="38">
        <v>-0.475786756</v>
      </c>
      <c r="BC225" s="38">
        <v>-1.001180805</v>
      </c>
      <c r="BD225" s="40">
        <v>0.639882313</v>
      </c>
      <c r="BE225" s="23">
        <v>32386.0</v>
      </c>
      <c r="BF225" s="38">
        <v>0.020273841</v>
      </c>
      <c r="BG225" s="38">
        <v>-0.022502426</v>
      </c>
      <c r="BH225" s="38">
        <v>0.013648271</v>
      </c>
      <c r="BI225" s="38">
        <v>0.00498223</v>
      </c>
      <c r="BJ225" s="38">
        <v>0.012602475</v>
      </c>
      <c r="BK225" s="38">
        <v>-0.010574402</v>
      </c>
      <c r="BL225" s="38">
        <v>-0.013295093</v>
      </c>
      <c r="BM225" s="38">
        <v>0.017946966</v>
      </c>
      <c r="BN225" s="38">
        <v>-0.007435535</v>
      </c>
      <c r="BO225" s="38">
        <v>-0.015646327</v>
      </c>
      <c r="BP225" s="40">
        <v>8.90202E-4</v>
      </c>
      <c r="BQ225" s="40"/>
    </row>
    <row r="226">
      <c r="A226" s="23">
        <v>32416.0</v>
      </c>
      <c r="B226" s="27">
        <v>-0.0075</v>
      </c>
      <c r="C226" s="27">
        <v>0.0016</v>
      </c>
      <c r="D226" s="27">
        <v>0.0991</v>
      </c>
      <c r="E226" s="27">
        <v>0.074</v>
      </c>
      <c r="F226" s="27">
        <v>0.068</v>
      </c>
      <c r="G226" s="27">
        <v>0.0244</v>
      </c>
      <c r="H226" s="27">
        <v>0.0195</v>
      </c>
      <c r="I226" s="27">
        <v>-0.003</v>
      </c>
      <c r="J226" s="27">
        <v>0.0445</v>
      </c>
      <c r="K226" s="27">
        <v>0.0418</v>
      </c>
      <c r="L226" s="34"/>
      <c r="M226" s="38">
        <v>-0.250438298</v>
      </c>
      <c r="N226" s="38">
        <v>-0.160799229</v>
      </c>
      <c r="O226" s="38">
        <v>-0.028413196</v>
      </c>
      <c r="P226" s="38">
        <v>-0.174992558</v>
      </c>
      <c r="Q226" s="38">
        <v>-0.107087144</v>
      </c>
      <c r="R226" s="38">
        <v>0.023677128</v>
      </c>
      <c r="S226" s="38">
        <v>-0.123755419</v>
      </c>
      <c r="T226" s="38">
        <v>-0.030824333</v>
      </c>
      <c r="U226" s="38">
        <v>-0.198971801</v>
      </c>
      <c r="V226" s="38">
        <v>-0.142210486</v>
      </c>
      <c r="W226" s="34"/>
      <c r="X226" s="38">
        <v>0.020800573</v>
      </c>
      <c r="Y226" s="38">
        <v>0.020703662</v>
      </c>
      <c r="Z226" s="38">
        <v>0.096150207</v>
      </c>
      <c r="AA226" s="38">
        <v>0.091593319</v>
      </c>
      <c r="AB226" s="38">
        <v>0.084241581</v>
      </c>
      <c r="AC226" s="38">
        <v>0.021594923</v>
      </c>
      <c r="AD226" s="38">
        <v>0.031358224</v>
      </c>
      <c r="AE226" s="38">
        <v>-0.010967542</v>
      </c>
      <c r="AF226" s="38">
        <v>0.066110261</v>
      </c>
      <c r="AG226" s="38">
        <v>0.06121679</v>
      </c>
      <c r="AH226" s="34"/>
      <c r="AI226" s="38">
        <v>0.092157246</v>
      </c>
      <c r="AJ226" s="38">
        <v>0.055914258</v>
      </c>
      <c r="AK226" s="38">
        <v>0.087280075</v>
      </c>
      <c r="AL226" s="38">
        <v>0.081108043</v>
      </c>
      <c r="AM226" s="38">
        <v>0.087596277</v>
      </c>
      <c r="AN226" s="38">
        <v>0.067239926</v>
      </c>
      <c r="AO226" s="38">
        <v>0.064271394</v>
      </c>
      <c r="AP226" s="38">
        <v>0.090321439</v>
      </c>
      <c r="AQ226" s="38">
        <v>0.069799446</v>
      </c>
      <c r="AR226" s="38">
        <v>0.062782721</v>
      </c>
      <c r="AS226" s="34"/>
      <c r="AT226" s="38">
        <v>1.229187518</v>
      </c>
      <c r="AU226" s="38">
        <v>-1.502203144</v>
      </c>
      <c r="AV226" s="38">
        <v>0.86162792</v>
      </c>
      <c r="AW226" s="38">
        <v>0.396483253</v>
      </c>
      <c r="AX226" s="38">
        <v>0.885457927</v>
      </c>
      <c r="AY226" s="38">
        <v>-0.648663616</v>
      </c>
      <c r="AZ226" s="38">
        <v>-0.872381951</v>
      </c>
      <c r="BA226" s="38">
        <v>1.090835065</v>
      </c>
      <c r="BB226" s="38">
        <v>-0.45576976</v>
      </c>
      <c r="BC226" s="38">
        <v>-0.984573212</v>
      </c>
      <c r="BD226" s="40">
        <v>0.625816813</v>
      </c>
      <c r="BE226" s="23">
        <v>32416.0</v>
      </c>
      <c r="BF226" s="38">
        <v>0.019641331</v>
      </c>
      <c r="BG226" s="38">
        <v>-0.02400388</v>
      </c>
      <c r="BH226" s="38">
        <v>0.013768053</v>
      </c>
      <c r="BI226" s="38">
        <v>0.006335452</v>
      </c>
      <c r="BJ226" s="38">
        <v>0.014148836</v>
      </c>
      <c r="BK226" s="38">
        <v>-0.010365072</v>
      </c>
      <c r="BL226" s="38">
        <v>-0.013939893</v>
      </c>
      <c r="BM226" s="38">
        <v>0.017430581</v>
      </c>
      <c r="BN226" s="38">
        <v>-0.007282798</v>
      </c>
      <c r="BO226" s="38">
        <v>-0.01573261</v>
      </c>
      <c r="BP226" s="40">
        <v>8.35109E-4</v>
      </c>
      <c r="BQ226" s="40"/>
    </row>
    <row r="227">
      <c r="A227" s="23">
        <v>32447.0</v>
      </c>
      <c r="B227" s="27">
        <v>0.0216</v>
      </c>
      <c r="C227" s="27">
        <v>0.0352</v>
      </c>
      <c r="D227" s="27">
        <v>0.055</v>
      </c>
      <c r="E227" s="27">
        <v>0.0431</v>
      </c>
      <c r="F227" s="27">
        <v>0.0546</v>
      </c>
      <c r="G227" s="27">
        <v>0.0079</v>
      </c>
      <c r="H227" s="27">
        <v>0.0142</v>
      </c>
      <c r="I227" s="27">
        <v>0.0231</v>
      </c>
      <c r="J227" s="27">
        <v>0.0245</v>
      </c>
      <c r="K227" s="27">
        <v>0.0297</v>
      </c>
      <c r="L227" s="34"/>
      <c r="M227" s="38">
        <v>0.305539423</v>
      </c>
      <c r="N227" s="38">
        <v>0.1084789</v>
      </c>
      <c r="O227" s="38">
        <v>0.311815663</v>
      </c>
      <c r="P227" s="38">
        <v>0.113673511</v>
      </c>
      <c r="Q227" s="38">
        <v>0.113089764</v>
      </c>
      <c r="R227" s="38">
        <v>0.178940558</v>
      </c>
      <c r="S227" s="38">
        <v>0.144773983</v>
      </c>
      <c r="T227" s="38">
        <v>0.32776271</v>
      </c>
      <c r="U227" s="38">
        <v>0.107990036</v>
      </c>
      <c r="V227" s="38">
        <v>0.122253974</v>
      </c>
      <c r="W227" s="34"/>
      <c r="X227" s="38">
        <v>-0.001178545</v>
      </c>
      <c r="Y227" s="38">
        <v>0.025899536</v>
      </c>
      <c r="Z227" s="38">
        <v>0.028920902</v>
      </c>
      <c r="AA227" s="38">
        <v>0.038599063</v>
      </c>
      <c r="AB227" s="38">
        <v>0.055138869</v>
      </c>
      <c r="AC227" s="38">
        <v>-0.007033858</v>
      </c>
      <c r="AD227" s="38">
        <v>-0.001174309</v>
      </c>
      <c r="AE227" s="38">
        <v>-0.00340378</v>
      </c>
      <c r="AF227" s="38">
        <v>0.01505388</v>
      </c>
      <c r="AG227" s="38">
        <v>0.018942403</v>
      </c>
      <c r="AH227" s="34"/>
      <c r="AI227" s="38">
        <v>0.092169292</v>
      </c>
      <c r="AJ227" s="38">
        <v>0.056036018</v>
      </c>
      <c r="AK227" s="38">
        <v>0.087136719</v>
      </c>
      <c r="AL227" s="38">
        <v>0.08054255</v>
      </c>
      <c r="AM227" s="38">
        <v>0.087649539</v>
      </c>
      <c r="AN227" s="38">
        <v>0.067230592</v>
      </c>
      <c r="AO227" s="38">
        <v>0.064287343</v>
      </c>
      <c r="AP227" s="38">
        <v>0.089816704</v>
      </c>
      <c r="AQ227" s="38">
        <v>0.069234908</v>
      </c>
      <c r="AR227" s="38">
        <v>0.062710482</v>
      </c>
      <c r="AS227" s="34"/>
      <c r="AT227" s="38">
        <v>1.249650501</v>
      </c>
      <c r="AU227" s="38">
        <v>-1.488965459</v>
      </c>
      <c r="AV227" s="38">
        <v>0.868221323</v>
      </c>
      <c r="AW227" s="38">
        <v>0.368435555</v>
      </c>
      <c r="AX227" s="38">
        <v>0.907089027</v>
      </c>
      <c r="AY227" s="38">
        <v>-0.640505371</v>
      </c>
      <c r="AZ227" s="38">
        <v>-0.863580391</v>
      </c>
      <c r="BA227" s="38">
        <v>1.07134295</v>
      </c>
      <c r="BB227" s="38">
        <v>-0.488594155</v>
      </c>
      <c r="BC227" s="38">
        <v>-0.98309398</v>
      </c>
      <c r="BD227" s="40">
        <v>0.626809613</v>
      </c>
      <c r="BE227" s="23">
        <v>32447.0</v>
      </c>
      <c r="BF227" s="38">
        <v>0.019936684</v>
      </c>
      <c r="BG227" s="38">
        <v>-0.023754669</v>
      </c>
      <c r="BH227" s="38">
        <v>0.013851436</v>
      </c>
      <c r="BI227" s="38">
        <v>0.00587795</v>
      </c>
      <c r="BJ227" s="38">
        <v>0.014471524</v>
      </c>
      <c r="BK227" s="38">
        <v>-0.010218499</v>
      </c>
      <c r="BL227" s="38">
        <v>-0.013777395</v>
      </c>
      <c r="BM227" s="38">
        <v>0.017091999</v>
      </c>
      <c r="BN227" s="38">
        <v>-0.007794937</v>
      </c>
      <c r="BO227" s="38">
        <v>-0.015684092</v>
      </c>
      <c r="BP227" s="40">
        <v>8.60148E-4</v>
      </c>
      <c r="BQ227" s="40"/>
    </row>
    <row r="228">
      <c r="A228" s="23">
        <v>32477.0</v>
      </c>
      <c r="B228" s="27">
        <v>-0.082</v>
      </c>
      <c r="C228" s="27">
        <v>-0.0302</v>
      </c>
      <c r="D228" s="27">
        <v>-7.0E-4</v>
      </c>
      <c r="E228" s="27">
        <v>-0.0256</v>
      </c>
      <c r="F228" s="27">
        <v>-0.0106</v>
      </c>
      <c r="G228" s="27">
        <v>0.0607</v>
      </c>
      <c r="H228" s="27">
        <v>-0.0232</v>
      </c>
      <c r="I228" s="27">
        <v>-0.0283</v>
      </c>
      <c r="J228" s="27">
        <v>-0.0274</v>
      </c>
      <c r="K228" s="27">
        <v>-0.0163</v>
      </c>
      <c r="L228" s="34"/>
      <c r="M228" s="38">
        <v>0.150159335</v>
      </c>
      <c r="N228" s="38">
        <v>0.110451082</v>
      </c>
      <c r="O228" s="38">
        <v>0.403960925</v>
      </c>
      <c r="P228" s="38">
        <v>0.269204276</v>
      </c>
      <c r="Q228" s="38">
        <v>0.133479326</v>
      </c>
      <c r="R228" s="38">
        <v>0.257106176</v>
      </c>
      <c r="S228" s="38">
        <v>0.277150461</v>
      </c>
      <c r="T228" s="38">
        <v>0.262453433</v>
      </c>
      <c r="U228" s="38">
        <v>0.198974338</v>
      </c>
      <c r="V228" s="38">
        <v>0.207062448</v>
      </c>
      <c r="W228" s="34"/>
      <c r="X228" s="38">
        <v>-0.090911517</v>
      </c>
      <c r="Y228" s="38">
        <v>-0.040274385</v>
      </c>
      <c r="Z228" s="38">
        <v>-0.03125073</v>
      </c>
      <c r="AA228" s="38">
        <v>-0.03703311</v>
      </c>
      <c r="AB228" s="38">
        <v>-0.013669936</v>
      </c>
      <c r="AC228" s="38">
        <v>0.040404989</v>
      </c>
      <c r="AD228" s="38">
        <v>-0.049767035</v>
      </c>
      <c r="AE228" s="38">
        <v>-0.049317955</v>
      </c>
      <c r="AF228" s="38">
        <v>-0.042217338</v>
      </c>
      <c r="AG228" s="38">
        <v>-0.033935665</v>
      </c>
      <c r="AH228" s="34"/>
      <c r="AI228" s="38">
        <v>0.092758961</v>
      </c>
      <c r="AJ228" s="38">
        <v>0.05564405</v>
      </c>
      <c r="AK228" s="38">
        <v>0.085824117</v>
      </c>
      <c r="AL228" s="38">
        <v>0.079366782</v>
      </c>
      <c r="AM228" s="38">
        <v>0.087588644</v>
      </c>
      <c r="AN228" s="38">
        <v>0.067520112</v>
      </c>
      <c r="AO228" s="38">
        <v>0.065000269</v>
      </c>
      <c r="AP228" s="38">
        <v>0.089846258</v>
      </c>
      <c r="AQ228" s="38">
        <v>0.069607398</v>
      </c>
      <c r="AR228" s="38">
        <v>0.062693668</v>
      </c>
      <c r="AS228" s="34"/>
      <c r="AT228" s="38">
        <v>1.313666848</v>
      </c>
      <c r="AU228" s="38">
        <v>-1.525323079</v>
      </c>
      <c r="AV228" s="38">
        <v>0.783207483</v>
      </c>
      <c r="AW228" s="38">
        <v>0.289273714</v>
      </c>
      <c r="AX228" s="38">
        <v>0.918179546</v>
      </c>
      <c r="AY228" s="38">
        <v>-0.616900576</v>
      </c>
      <c r="AZ228" s="38">
        <v>-0.809648137</v>
      </c>
      <c r="BA228" s="38">
        <v>1.090868721</v>
      </c>
      <c r="BB228" s="38">
        <v>-0.457240091</v>
      </c>
      <c r="BC228" s="38">
        <v>-0.986084429</v>
      </c>
      <c r="BD228" s="40">
        <v>0.625152759</v>
      </c>
      <c r="BE228" s="23">
        <v>32477.0</v>
      </c>
      <c r="BF228" s="38">
        <v>0.021013534</v>
      </c>
      <c r="BG228" s="38">
        <v>-0.024399206</v>
      </c>
      <c r="BH228" s="38">
        <v>0.012528258</v>
      </c>
      <c r="BI228" s="38">
        <v>0.004627248</v>
      </c>
      <c r="BJ228" s="38">
        <v>0.014687283</v>
      </c>
      <c r="BK228" s="38">
        <v>-0.009867997</v>
      </c>
      <c r="BL228" s="38">
        <v>-0.012951205</v>
      </c>
      <c r="BM228" s="38">
        <v>0.017449635</v>
      </c>
      <c r="BN228" s="38">
        <v>-0.007314054</v>
      </c>
      <c r="BO228" s="38">
        <v>-0.015773496</v>
      </c>
      <c r="BP228" s="40">
        <v>-0.001546728</v>
      </c>
      <c r="BQ228" s="40"/>
    </row>
    <row r="229">
      <c r="A229" s="23">
        <v>32508.0</v>
      </c>
      <c r="B229" s="27">
        <v>0.0165</v>
      </c>
      <c r="C229" s="27">
        <v>0.0336</v>
      </c>
      <c r="D229" s="27">
        <v>0.0638</v>
      </c>
      <c r="E229" s="27">
        <v>0.0506</v>
      </c>
      <c r="F229" s="27">
        <v>0.0129</v>
      </c>
      <c r="G229" s="27">
        <v>0.0305</v>
      </c>
      <c r="H229" s="27">
        <v>0.0473</v>
      </c>
      <c r="I229" s="27">
        <v>-0.0208</v>
      </c>
      <c r="J229" s="27">
        <v>0.0034</v>
      </c>
      <c r="K229" s="27">
        <v>0.0154</v>
      </c>
      <c r="L229" s="34"/>
      <c r="M229" s="38">
        <v>0.153490429</v>
      </c>
      <c r="N229" s="38">
        <v>0.07273171</v>
      </c>
      <c r="O229" s="38">
        <v>0.560742694</v>
      </c>
      <c r="P229" s="38">
        <v>0.354256878</v>
      </c>
      <c r="Q229" s="38">
        <v>0.24917912</v>
      </c>
      <c r="R229" s="38">
        <v>0.396505518</v>
      </c>
      <c r="S229" s="38">
        <v>0.285674936</v>
      </c>
      <c r="T229" s="38">
        <v>0.189917017</v>
      </c>
      <c r="U229" s="38">
        <v>0.096492443</v>
      </c>
      <c r="V229" s="38">
        <v>0.146145621</v>
      </c>
      <c r="W229" s="34"/>
      <c r="X229" s="38">
        <v>0.008654825</v>
      </c>
      <c r="Y229" s="38">
        <v>0.029294288</v>
      </c>
      <c r="Z229" s="38">
        <v>0.029710124</v>
      </c>
      <c r="AA229" s="38">
        <v>0.032677592</v>
      </c>
      <c r="AB229" s="38">
        <v>0.004311983</v>
      </c>
      <c r="AC229" s="38">
        <v>-8.16008E-4</v>
      </c>
      <c r="AD229" s="38">
        <v>0.024908518</v>
      </c>
      <c r="AE229" s="38">
        <v>-0.034622607</v>
      </c>
      <c r="AF229" s="38">
        <v>-0.002790824</v>
      </c>
      <c r="AG229" s="38">
        <v>0.005004054</v>
      </c>
      <c r="AH229" s="34"/>
      <c r="AI229" s="38">
        <v>0.092697015</v>
      </c>
      <c r="AJ229" s="38">
        <v>0.055840595</v>
      </c>
      <c r="AK229" s="38">
        <v>0.085619894</v>
      </c>
      <c r="AL229" s="38">
        <v>0.078709616</v>
      </c>
      <c r="AM229" s="38">
        <v>0.087545296</v>
      </c>
      <c r="AN229" s="38">
        <v>0.06686173</v>
      </c>
      <c r="AO229" s="38">
        <v>0.06506392</v>
      </c>
      <c r="AP229" s="38">
        <v>0.089923548</v>
      </c>
      <c r="AQ229" s="38">
        <v>0.069472586</v>
      </c>
      <c r="AR229" s="38">
        <v>0.062545704</v>
      </c>
      <c r="AS229" s="34"/>
      <c r="AT229" s="38">
        <v>1.322015852</v>
      </c>
      <c r="AU229" s="38">
        <v>-1.499496774</v>
      </c>
      <c r="AV229" s="38">
        <v>0.780232739</v>
      </c>
      <c r="AW229" s="38">
        <v>0.251222109</v>
      </c>
      <c r="AX229" s="38">
        <v>0.927630272</v>
      </c>
      <c r="AY229" s="38">
        <v>-0.655782979</v>
      </c>
      <c r="AZ229" s="38">
        <v>-0.793412811</v>
      </c>
      <c r="BA229" s="38">
        <v>1.109695339</v>
      </c>
      <c r="BB229" s="38">
        <v>-0.455911007</v>
      </c>
      <c r="BC229" s="38">
        <v>-0.98619274</v>
      </c>
      <c r="BD229" s="40">
        <v>0.628197098</v>
      </c>
      <c r="BE229" s="23">
        <v>32508.0</v>
      </c>
      <c r="BF229" s="38">
        <v>0.021044603</v>
      </c>
      <c r="BG229" s="38">
        <v>-0.023869846</v>
      </c>
      <c r="BH229" s="38">
        <v>0.01242019</v>
      </c>
      <c r="BI229" s="38">
        <v>0.003999097</v>
      </c>
      <c r="BJ229" s="38">
        <v>0.014766548</v>
      </c>
      <c r="BK229" s="38">
        <v>-0.010439128</v>
      </c>
      <c r="BL229" s="38">
        <v>-0.012629998</v>
      </c>
      <c r="BM229" s="38">
        <v>0.017664764</v>
      </c>
      <c r="BN229" s="38">
        <v>-0.007257452</v>
      </c>
      <c r="BO229" s="38">
        <v>-0.015698779</v>
      </c>
      <c r="BP229" s="40">
        <v>-7.93535E-4</v>
      </c>
      <c r="BQ229" s="40"/>
    </row>
    <row r="230">
      <c r="A230" s="23">
        <v>32539.0</v>
      </c>
      <c r="B230" s="27">
        <v>0.0479</v>
      </c>
      <c r="C230" s="27">
        <v>0.0742</v>
      </c>
      <c r="D230" s="27">
        <v>0.0588</v>
      </c>
      <c r="E230" s="27">
        <v>0.0044</v>
      </c>
      <c r="F230" s="27">
        <v>0.0152</v>
      </c>
      <c r="G230" s="27">
        <v>0.0454</v>
      </c>
      <c r="H230" s="27">
        <v>0.0722</v>
      </c>
      <c r="I230" s="27">
        <v>0.0178</v>
      </c>
      <c r="J230" s="27">
        <v>0.147</v>
      </c>
      <c r="K230" s="27">
        <v>0.0751</v>
      </c>
      <c r="L230" s="34"/>
      <c r="M230" s="38">
        <v>0.26368017</v>
      </c>
      <c r="N230" s="38">
        <v>0.191604705</v>
      </c>
      <c r="O230" s="38">
        <v>0.843854293</v>
      </c>
      <c r="P230" s="38">
        <v>0.459458928</v>
      </c>
      <c r="Q230" s="38">
        <v>0.300986108</v>
      </c>
      <c r="R230" s="38">
        <v>0.313528394</v>
      </c>
      <c r="S230" s="38">
        <v>0.323107263</v>
      </c>
      <c r="T230" s="38">
        <v>0.110559654</v>
      </c>
      <c r="U230" s="38">
        <v>0.194638126</v>
      </c>
      <c r="V230" s="38">
        <v>0.182748206</v>
      </c>
      <c r="W230" s="34"/>
      <c r="X230" s="38">
        <v>0.029002872</v>
      </c>
      <c r="Y230" s="38">
        <v>0.059343737</v>
      </c>
      <c r="Z230" s="38">
        <v>0.011482842</v>
      </c>
      <c r="AA230" s="38">
        <v>-0.012850592</v>
      </c>
      <c r="AB230" s="38">
        <v>0.00342065</v>
      </c>
      <c r="AC230" s="38">
        <v>0.020230299</v>
      </c>
      <c r="AD230" s="38">
        <v>0.045478184</v>
      </c>
      <c r="AE230" s="38">
        <v>0.010273337</v>
      </c>
      <c r="AF230" s="38">
        <v>0.133694253</v>
      </c>
      <c r="AG230" s="38">
        <v>0.062596641</v>
      </c>
      <c r="AH230" s="34"/>
      <c r="AI230" s="38">
        <v>0.092559672</v>
      </c>
      <c r="AJ230" s="38">
        <v>0.056295865</v>
      </c>
      <c r="AK230" s="38">
        <v>0.085564923</v>
      </c>
      <c r="AL230" s="38">
        <v>0.077853405</v>
      </c>
      <c r="AM230" s="38">
        <v>0.08757209</v>
      </c>
      <c r="AN230" s="38">
        <v>0.067025279</v>
      </c>
      <c r="AO230" s="38">
        <v>0.06483321</v>
      </c>
      <c r="AP230" s="38">
        <v>0.089163095</v>
      </c>
      <c r="AQ230" s="38">
        <v>0.072751282</v>
      </c>
      <c r="AR230" s="38">
        <v>0.063140138</v>
      </c>
      <c r="AS230" s="34"/>
      <c r="AT230" s="38">
        <v>1.332606027</v>
      </c>
      <c r="AU230" s="38">
        <v>-1.529630925</v>
      </c>
      <c r="AV230" s="38">
        <v>0.78052309</v>
      </c>
      <c r="AW230" s="38">
        <v>0.171866868</v>
      </c>
      <c r="AX230" s="38">
        <v>0.938945219</v>
      </c>
      <c r="AY230" s="38">
        <v>-0.682777606</v>
      </c>
      <c r="AZ230" s="38">
        <v>-0.855793697</v>
      </c>
      <c r="BA230" s="38">
        <v>1.064520372</v>
      </c>
      <c r="BB230" s="38">
        <v>-0.230834538</v>
      </c>
      <c r="BC230" s="38">
        <v>-0.98942481</v>
      </c>
      <c r="BD230" s="40">
        <v>0.603485478</v>
      </c>
      <c r="BE230" s="23">
        <v>32539.0</v>
      </c>
      <c r="BF230" s="38">
        <v>0.022081824</v>
      </c>
      <c r="BG230" s="38">
        <v>-0.025346607</v>
      </c>
      <c r="BH230" s="38">
        <v>0.012933585</v>
      </c>
      <c r="BI230" s="38">
        <v>0.002847904</v>
      </c>
      <c r="BJ230" s="38">
        <v>0.015558704</v>
      </c>
      <c r="BK230" s="38">
        <v>-0.011313903</v>
      </c>
      <c r="BL230" s="38">
        <v>-0.01418085</v>
      </c>
      <c r="BM230" s="38">
        <v>0.017639536</v>
      </c>
      <c r="BN230" s="38">
        <v>-0.003825022</v>
      </c>
      <c r="BO230" s="38">
        <v>-0.016395172</v>
      </c>
      <c r="BP230" s="40">
        <v>-0.003110832</v>
      </c>
      <c r="BQ230" s="40"/>
    </row>
    <row r="231">
      <c r="A231" s="23">
        <v>32567.0</v>
      </c>
      <c r="B231" s="27">
        <v>-0.053</v>
      </c>
      <c r="C231" s="27">
        <v>-0.0186</v>
      </c>
      <c r="D231" s="27">
        <v>-0.0461</v>
      </c>
      <c r="E231" s="27">
        <v>-0.0264</v>
      </c>
      <c r="F231" s="27">
        <v>-0.0386</v>
      </c>
      <c r="G231" s="27">
        <v>-0.0064</v>
      </c>
      <c r="H231" s="27">
        <v>-0.0289</v>
      </c>
      <c r="I231" s="27">
        <v>-0.0419</v>
      </c>
      <c r="J231" s="27">
        <v>-0.0205</v>
      </c>
      <c r="K231" s="27">
        <v>-0.0309</v>
      </c>
      <c r="L231" s="34"/>
      <c r="M231" s="38">
        <v>0.20270464</v>
      </c>
      <c r="N231" s="38">
        <v>0.110185838</v>
      </c>
      <c r="O231" s="38">
        <v>0.439065136</v>
      </c>
      <c r="P231" s="38">
        <v>0.216984916</v>
      </c>
      <c r="Q231" s="38">
        <v>0.171871188</v>
      </c>
      <c r="R231" s="38">
        <v>0.20664969</v>
      </c>
      <c r="S231" s="38">
        <v>0.225339755</v>
      </c>
      <c r="T231" s="38">
        <v>0.05102325</v>
      </c>
      <c r="U231" s="38">
        <v>0.180109044</v>
      </c>
      <c r="V231" s="38">
        <v>0.101171046</v>
      </c>
      <c r="W231" s="34"/>
      <c r="X231" s="38">
        <v>-0.066011331</v>
      </c>
      <c r="Y231" s="38">
        <v>-0.029322489</v>
      </c>
      <c r="Z231" s="38">
        <v>-0.073429535</v>
      </c>
      <c r="AA231" s="38">
        <v>-0.033360045</v>
      </c>
      <c r="AB231" s="38">
        <v>-0.043075232</v>
      </c>
      <c r="AC231" s="38">
        <v>-0.026471277</v>
      </c>
      <c r="AD231" s="38">
        <v>-0.05222374</v>
      </c>
      <c r="AE231" s="38">
        <v>-0.043190137</v>
      </c>
      <c r="AF231" s="38">
        <v>-0.036360782</v>
      </c>
      <c r="AG231" s="38">
        <v>-0.039300149</v>
      </c>
      <c r="AH231" s="34"/>
      <c r="AI231" s="38">
        <v>0.092610265</v>
      </c>
      <c r="AJ231" s="38">
        <v>0.056577446</v>
      </c>
      <c r="AK231" s="38">
        <v>0.085802062</v>
      </c>
      <c r="AL231" s="38">
        <v>0.076737714</v>
      </c>
      <c r="AM231" s="38">
        <v>0.084086636</v>
      </c>
      <c r="AN231" s="38">
        <v>0.06643496</v>
      </c>
      <c r="AO231" s="38">
        <v>0.065452887</v>
      </c>
      <c r="AP231" s="38">
        <v>0.085546597</v>
      </c>
      <c r="AQ231" s="38">
        <v>0.072603808</v>
      </c>
      <c r="AR231" s="38">
        <v>0.0630843</v>
      </c>
      <c r="AS231" s="34"/>
      <c r="AT231" s="38">
        <v>1.48841394</v>
      </c>
      <c r="AU231" s="38">
        <v>-1.538789757</v>
      </c>
      <c r="AV231" s="38">
        <v>0.916440429</v>
      </c>
      <c r="AW231" s="38">
        <v>0.154922747</v>
      </c>
      <c r="AX231" s="38">
        <v>0.772323341</v>
      </c>
      <c r="AY231" s="38">
        <v>-0.710636337</v>
      </c>
      <c r="AZ231" s="38">
        <v>-0.793142658</v>
      </c>
      <c r="BA231" s="38">
        <v>0.894978203</v>
      </c>
      <c r="BB231" s="38">
        <v>-0.192376573</v>
      </c>
      <c r="BC231" s="38">
        <v>-0.992133336</v>
      </c>
      <c r="BD231" s="40">
        <v>0.579161377</v>
      </c>
      <c r="BE231" s="23">
        <v>32567.0</v>
      </c>
      <c r="BF231" s="38">
        <v>0.025699468</v>
      </c>
      <c r="BG231" s="38">
        <v>-0.026569274</v>
      </c>
      <c r="BH231" s="38">
        <v>0.015823576</v>
      </c>
      <c r="BI231" s="38">
        <v>0.00267495</v>
      </c>
      <c r="BJ231" s="38">
        <v>0.013335201</v>
      </c>
      <c r="BK231" s="38">
        <v>-0.012270092</v>
      </c>
      <c r="BL231" s="38">
        <v>-0.013694675</v>
      </c>
      <c r="BM231" s="38">
        <v>0.015453002</v>
      </c>
      <c r="BN231" s="38">
        <v>-0.00332164</v>
      </c>
      <c r="BO231" s="38">
        <v>-0.017130516</v>
      </c>
      <c r="BP231" s="40">
        <v>-0.001643002</v>
      </c>
      <c r="BQ231" s="40"/>
    </row>
    <row r="232">
      <c r="A232" s="23">
        <v>32598.0</v>
      </c>
      <c r="B232" s="27">
        <v>-0.0053</v>
      </c>
      <c r="C232" s="27">
        <v>0.0055</v>
      </c>
      <c r="D232" s="27">
        <v>0.0425</v>
      </c>
      <c r="E232" s="27">
        <v>0.021</v>
      </c>
      <c r="F232" s="27">
        <v>0.0488</v>
      </c>
      <c r="G232" s="27">
        <v>0.009</v>
      </c>
      <c r="H232" s="27">
        <v>0.0745</v>
      </c>
      <c r="I232" s="27">
        <v>0.0472</v>
      </c>
      <c r="J232" s="27">
        <v>0.0402</v>
      </c>
      <c r="K232" s="27">
        <v>0.0216</v>
      </c>
      <c r="L232" s="34"/>
      <c r="M232" s="38">
        <v>0.052040982</v>
      </c>
      <c r="N232" s="38">
        <v>0.089968372</v>
      </c>
      <c r="O232" s="38">
        <v>0.622889176</v>
      </c>
      <c r="P232" s="38">
        <v>0.265863498</v>
      </c>
      <c r="Q232" s="38">
        <v>0.195423999</v>
      </c>
      <c r="R232" s="38">
        <v>0.170020573</v>
      </c>
      <c r="S232" s="38">
        <v>0.290059333</v>
      </c>
      <c r="T232" s="38">
        <v>0.037856566</v>
      </c>
      <c r="U232" s="38">
        <v>0.245781617</v>
      </c>
      <c r="V232" s="38">
        <v>0.164996491</v>
      </c>
      <c r="W232" s="34"/>
      <c r="X232" s="38">
        <v>-0.003741757</v>
      </c>
      <c r="Y232" s="38">
        <v>-0.002639669</v>
      </c>
      <c r="Z232" s="38">
        <v>0.012203187</v>
      </c>
      <c r="AA232" s="38">
        <v>0.009518875</v>
      </c>
      <c r="AB232" s="38">
        <v>0.047648325</v>
      </c>
      <c r="AC232" s="38">
        <v>-0.00643844</v>
      </c>
      <c r="AD232" s="38">
        <v>0.047848097</v>
      </c>
      <c r="AE232" s="38">
        <v>0.052763458</v>
      </c>
      <c r="AF232" s="38">
        <v>0.022744467</v>
      </c>
      <c r="AG232" s="38">
        <v>0.010928142</v>
      </c>
      <c r="AH232" s="34"/>
      <c r="AI232" s="38">
        <v>0.092250388</v>
      </c>
      <c r="AJ232" s="38">
        <v>0.055864437</v>
      </c>
      <c r="AK232" s="38">
        <v>0.083972343</v>
      </c>
      <c r="AL232" s="38">
        <v>0.076607539</v>
      </c>
      <c r="AM232" s="38">
        <v>0.081951852</v>
      </c>
      <c r="AN232" s="38">
        <v>0.057371797</v>
      </c>
      <c r="AO232" s="38">
        <v>0.063790214</v>
      </c>
      <c r="AP232" s="38">
        <v>0.079355094</v>
      </c>
      <c r="AQ232" s="38">
        <v>0.072464159</v>
      </c>
      <c r="AR232" s="38">
        <v>0.062926772</v>
      </c>
      <c r="AS232" s="34"/>
      <c r="AT232" s="38">
        <v>1.601245059</v>
      </c>
      <c r="AU232" s="38">
        <v>-1.372117361</v>
      </c>
      <c r="AV232" s="38">
        <v>0.924785376</v>
      </c>
      <c r="AW232" s="38">
        <v>0.322953349</v>
      </c>
      <c r="AX232" s="38">
        <v>0.759676275</v>
      </c>
      <c r="AY232" s="38">
        <v>-1.248939935</v>
      </c>
      <c r="AZ232" s="38">
        <v>-0.724444122</v>
      </c>
      <c r="BA232" s="38">
        <v>0.547476148</v>
      </c>
      <c r="BB232" s="38">
        <v>-0.015632557</v>
      </c>
      <c r="BC232" s="38">
        <v>-0.795002233</v>
      </c>
      <c r="BD232" s="40">
        <v>0.572228239</v>
      </c>
      <c r="BE232" s="23">
        <v>32598.0</v>
      </c>
      <c r="BF232" s="38">
        <v>0.027982629</v>
      </c>
      <c r="BG232" s="38">
        <v>-0.023978498</v>
      </c>
      <c r="BH232" s="38">
        <v>0.016161128</v>
      </c>
      <c r="BI232" s="38">
        <v>0.005643786</v>
      </c>
      <c r="BJ232" s="38">
        <v>0.013275756</v>
      </c>
      <c r="BK232" s="38">
        <v>-0.021825905</v>
      </c>
      <c r="BL232" s="38">
        <v>-0.012660055</v>
      </c>
      <c r="BM232" s="38">
        <v>0.009567444</v>
      </c>
      <c r="BN232" s="38">
        <v>-2.73187E-4</v>
      </c>
      <c r="BO232" s="38">
        <v>-0.013893097</v>
      </c>
      <c r="BP232" s="40">
        <v>1.91417E-4</v>
      </c>
      <c r="BQ232" s="40"/>
    </row>
    <row r="233">
      <c r="A233" s="23">
        <v>32628.0</v>
      </c>
      <c r="B233" s="27">
        <v>0.0434</v>
      </c>
      <c r="C233" s="27">
        <v>0.0177</v>
      </c>
      <c r="D233" s="27">
        <v>0.0363</v>
      </c>
      <c r="E233" s="27">
        <v>0.0441</v>
      </c>
      <c r="F233" s="27">
        <v>0.0022</v>
      </c>
      <c r="G233" s="27">
        <v>0.0017</v>
      </c>
      <c r="H233" s="27">
        <v>0.0389</v>
      </c>
      <c r="I233" s="27">
        <v>0.0369</v>
      </c>
      <c r="J233" s="27">
        <v>0.0164</v>
      </c>
      <c r="K233" s="27">
        <v>0.0534</v>
      </c>
      <c r="L233" s="34"/>
      <c r="M233" s="38">
        <v>0.057696588</v>
      </c>
      <c r="N233" s="38">
        <v>0.098417003</v>
      </c>
      <c r="O233" s="38">
        <v>0.53053769</v>
      </c>
      <c r="P233" s="38">
        <v>0.33157004</v>
      </c>
      <c r="Q233" s="38">
        <v>0.205512171</v>
      </c>
      <c r="R233" s="38">
        <v>0.155386901</v>
      </c>
      <c r="S233" s="38">
        <v>0.295130892</v>
      </c>
      <c r="T233" s="38">
        <v>0.077109757</v>
      </c>
      <c r="U233" s="38">
        <v>0.228196098</v>
      </c>
      <c r="V233" s="38">
        <v>0.217202199</v>
      </c>
      <c r="W233" s="34"/>
      <c r="X233" s="38">
        <v>0.045558409</v>
      </c>
      <c r="Y233" s="38">
        <v>0.010249621</v>
      </c>
      <c r="Z233" s="38">
        <v>0.01570061</v>
      </c>
      <c r="AA233" s="38">
        <v>0.033681474</v>
      </c>
      <c r="AB233" s="38">
        <v>0.003759167</v>
      </c>
      <c r="AC233" s="38">
        <v>-0.006612305</v>
      </c>
      <c r="AD233" s="38">
        <v>0.012438343</v>
      </c>
      <c r="AE233" s="38">
        <v>0.036309095</v>
      </c>
      <c r="AF233" s="38">
        <v>0.001352238</v>
      </c>
      <c r="AG233" s="38">
        <v>0.039987104</v>
      </c>
      <c r="AH233" s="34"/>
      <c r="AI233" s="38">
        <v>0.092339532</v>
      </c>
      <c r="AJ233" s="38">
        <v>0.055863839</v>
      </c>
      <c r="AK233" s="38">
        <v>0.084045933</v>
      </c>
      <c r="AL233" s="38">
        <v>0.076699839</v>
      </c>
      <c r="AM233" s="38">
        <v>0.078258977</v>
      </c>
      <c r="AN233" s="38">
        <v>0.056459458</v>
      </c>
      <c r="AO233" s="38">
        <v>0.063674802</v>
      </c>
      <c r="AP233" s="38">
        <v>0.078209883</v>
      </c>
      <c r="AQ233" s="38">
        <v>0.072036607</v>
      </c>
      <c r="AR233" s="38">
        <v>0.062728847</v>
      </c>
      <c r="AS233" s="34"/>
      <c r="AT233" s="38">
        <v>1.679554211</v>
      </c>
      <c r="AU233" s="38">
        <v>-1.337169563</v>
      </c>
      <c r="AV233" s="38">
        <v>0.993631753</v>
      </c>
      <c r="AW233" s="38">
        <v>0.386072698</v>
      </c>
      <c r="AX233" s="38">
        <v>0.515021291</v>
      </c>
      <c r="AY233" s="38">
        <v>-1.287908883</v>
      </c>
      <c r="AZ233" s="38">
        <v>-0.691163541</v>
      </c>
      <c r="BA233" s="38">
        <v>0.510960944</v>
      </c>
      <c r="BB233" s="38">
        <v>3.99894E-4</v>
      </c>
      <c r="BC233" s="38">
        <v>-0.769398803</v>
      </c>
      <c r="BD233" s="40">
        <v>0.547191483</v>
      </c>
      <c r="BE233" s="23">
        <v>32628.0</v>
      </c>
      <c r="BF233" s="38">
        <v>0.030694085</v>
      </c>
      <c r="BG233" s="38">
        <v>-0.024436959</v>
      </c>
      <c r="BH233" s="38">
        <v>0.018158758</v>
      </c>
      <c r="BI233" s="38">
        <v>0.007055532</v>
      </c>
      <c r="BJ233" s="38">
        <v>0.009412085</v>
      </c>
      <c r="BK233" s="38">
        <v>-0.023536713</v>
      </c>
      <c r="BL233" s="38">
        <v>-0.012631109</v>
      </c>
      <c r="BM233" s="38">
        <v>0.009337882</v>
      </c>
      <c r="BN233" s="39">
        <v>7.30811E-6</v>
      </c>
      <c r="BO233" s="38">
        <v>-0.014060869</v>
      </c>
      <c r="BP233" s="40">
        <v>7.31093E-4</v>
      </c>
      <c r="BQ233" s="40"/>
    </row>
    <row r="234">
      <c r="A234" s="23">
        <v>32659.0</v>
      </c>
      <c r="B234" s="27">
        <v>0.0304</v>
      </c>
      <c r="C234" s="27">
        <v>0.0274</v>
      </c>
      <c r="D234" s="27">
        <v>0.029</v>
      </c>
      <c r="E234" s="27">
        <v>0.0223</v>
      </c>
      <c r="F234" s="27">
        <v>-0.0038</v>
      </c>
      <c r="G234" s="27">
        <v>0.0118</v>
      </c>
      <c r="H234" s="27">
        <v>0.0066</v>
      </c>
      <c r="I234" s="27">
        <v>0.0412</v>
      </c>
      <c r="J234" s="27">
        <v>3.0E-4</v>
      </c>
      <c r="K234" s="27">
        <v>0.0377</v>
      </c>
      <c r="L234" s="34"/>
      <c r="M234" s="38">
        <v>0.004005088</v>
      </c>
      <c r="N234" s="38">
        <v>0.164684082</v>
      </c>
      <c r="O234" s="38">
        <v>0.445331812</v>
      </c>
      <c r="P234" s="38">
        <v>0.335814981</v>
      </c>
      <c r="Q234" s="38">
        <v>0.304817915</v>
      </c>
      <c r="R234" s="38">
        <v>0.221438492</v>
      </c>
      <c r="S234" s="38">
        <v>0.340091365</v>
      </c>
      <c r="T234" s="38">
        <v>0.073420263</v>
      </c>
      <c r="U234" s="38">
        <v>0.238885941</v>
      </c>
      <c r="V234" s="38">
        <v>0.253524999</v>
      </c>
      <c r="W234" s="34"/>
      <c r="X234" s="38">
        <v>0.036306589</v>
      </c>
      <c r="Y234" s="38">
        <v>0.013898517</v>
      </c>
      <c r="Z234" s="38">
        <v>0.013405004</v>
      </c>
      <c r="AA234" s="38">
        <v>0.011987884</v>
      </c>
      <c r="AB234" s="38">
        <v>-0.003604259</v>
      </c>
      <c r="AC234" s="38">
        <v>-0.002347072</v>
      </c>
      <c r="AD234" s="38">
        <v>-0.025117716</v>
      </c>
      <c r="AE234" s="38">
        <v>0.038388187</v>
      </c>
      <c r="AF234" s="38">
        <v>-0.016117352</v>
      </c>
      <c r="AG234" s="38">
        <v>0.018647084</v>
      </c>
      <c r="AH234" s="34"/>
      <c r="AI234" s="38">
        <v>0.092479435</v>
      </c>
      <c r="AJ234" s="38">
        <v>0.055896281</v>
      </c>
      <c r="AK234" s="38">
        <v>0.08104362</v>
      </c>
      <c r="AL234" s="38">
        <v>0.072753117</v>
      </c>
      <c r="AM234" s="38">
        <v>0.075743755</v>
      </c>
      <c r="AN234" s="38">
        <v>0.056470097</v>
      </c>
      <c r="AO234" s="38">
        <v>0.063778323</v>
      </c>
      <c r="AP234" s="38">
        <v>0.075667597</v>
      </c>
      <c r="AQ234" s="38">
        <v>0.071298067</v>
      </c>
      <c r="AR234" s="38">
        <v>0.062626144</v>
      </c>
      <c r="AS234" s="34"/>
      <c r="AT234" s="38">
        <v>1.902976415</v>
      </c>
      <c r="AU234" s="38">
        <v>-1.304614248</v>
      </c>
      <c r="AV234" s="38">
        <v>0.900290491</v>
      </c>
      <c r="AW234" s="38">
        <v>0.17338374</v>
      </c>
      <c r="AX234" s="38">
        <v>0.435601241</v>
      </c>
      <c r="AY234" s="38">
        <v>-1.254302373</v>
      </c>
      <c r="AZ234" s="38">
        <v>-0.613521212</v>
      </c>
      <c r="BA234" s="38">
        <v>0.428923773</v>
      </c>
      <c r="BB234" s="38">
        <v>0.045805805</v>
      </c>
      <c r="BC234" s="38">
        <v>-0.714543631</v>
      </c>
      <c r="BD234" s="40">
        <v>0.550996442</v>
      </c>
      <c r="BE234" s="23">
        <v>32659.0</v>
      </c>
      <c r="BF234" s="38">
        <v>0.034537</v>
      </c>
      <c r="BG234" s="38">
        <v>-0.023677362</v>
      </c>
      <c r="BH234" s="38">
        <v>0.016339316</v>
      </c>
      <c r="BI234" s="38">
        <v>0.003146731</v>
      </c>
      <c r="BJ234" s="38">
        <v>0.0079057</v>
      </c>
      <c r="BK234" s="38">
        <v>-0.022764255</v>
      </c>
      <c r="BL234" s="38">
        <v>-0.011134758</v>
      </c>
      <c r="BM234" s="38">
        <v>0.007784511</v>
      </c>
      <c r="BN234" s="38">
        <v>8.31327E-4</v>
      </c>
      <c r="BO234" s="38">
        <v>-0.012968208</v>
      </c>
      <c r="BP234" s="40">
        <v>4.05062E-4</v>
      </c>
      <c r="BQ234" s="40"/>
    </row>
    <row r="235">
      <c r="A235" s="23">
        <v>32689.0</v>
      </c>
      <c r="B235" s="27">
        <v>0.0039</v>
      </c>
      <c r="C235" s="27">
        <v>0.0155</v>
      </c>
      <c r="D235" s="27">
        <v>0.001</v>
      </c>
      <c r="E235" s="27">
        <v>0.0522</v>
      </c>
      <c r="F235" s="27">
        <v>0.0771</v>
      </c>
      <c r="G235" s="27">
        <v>-0.0377</v>
      </c>
      <c r="H235" s="27">
        <v>0.0182</v>
      </c>
      <c r="I235" s="27">
        <v>-0.0095</v>
      </c>
      <c r="J235" s="27">
        <v>0.017</v>
      </c>
      <c r="K235" s="27">
        <v>-0.0046</v>
      </c>
      <c r="L235" s="34"/>
      <c r="M235" s="38">
        <v>0.025198876</v>
      </c>
      <c r="N235" s="38">
        <v>0.115472209</v>
      </c>
      <c r="O235" s="38">
        <v>0.353320821</v>
      </c>
      <c r="P235" s="38">
        <v>0.329776398</v>
      </c>
      <c r="Q235" s="38">
        <v>0.276722978</v>
      </c>
      <c r="R235" s="38">
        <v>0.141220082</v>
      </c>
      <c r="S235" s="38">
        <v>0.279920188</v>
      </c>
      <c r="T235" s="38">
        <v>-0.001218438</v>
      </c>
      <c r="U235" s="38">
        <v>0.207534342</v>
      </c>
      <c r="V235" s="38">
        <v>0.193371627</v>
      </c>
      <c r="W235" s="34"/>
      <c r="X235" s="38">
        <v>0.006477134</v>
      </c>
      <c r="Y235" s="38">
        <v>0.005747947</v>
      </c>
      <c r="Z235" s="38">
        <v>-0.015510132</v>
      </c>
      <c r="AA235" s="38">
        <v>0.030394748</v>
      </c>
      <c r="AB235" s="38">
        <v>0.077760479</v>
      </c>
      <c r="AC235" s="38">
        <v>-0.0458428</v>
      </c>
      <c r="AD235" s="38">
        <v>-0.005415578</v>
      </c>
      <c r="AE235" s="38">
        <v>-0.010910583</v>
      </c>
      <c r="AF235" s="38">
        <v>0.001343262</v>
      </c>
      <c r="AG235" s="38">
        <v>-0.018871721</v>
      </c>
      <c r="AH235" s="34"/>
      <c r="AI235" s="38">
        <v>0.091313653</v>
      </c>
      <c r="AJ235" s="38">
        <v>0.055750661</v>
      </c>
      <c r="AK235" s="38">
        <v>0.080526254</v>
      </c>
      <c r="AL235" s="38">
        <v>0.072282837</v>
      </c>
      <c r="AM235" s="38">
        <v>0.067154359</v>
      </c>
      <c r="AN235" s="38">
        <v>0.056723356</v>
      </c>
      <c r="AO235" s="38">
        <v>0.06366888</v>
      </c>
      <c r="AP235" s="38">
        <v>0.070086567</v>
      </c>
      <c r="AQ235" s="38">
        <v>0.071214795</v>
      </c>
      <c r="AR235" s="38">
        <v>0.06272737</v>
      </c>
      <c r="AS235" s="34"/>
      <c r="AT235" s="38">
        <v>2.057491169</v>
      </c>
      <c r="AU235" s="38">
        <v>-1.243120893</v>
      </c>
      <c r="AV235" s="38">
        <v>1.05630942</v>
      </c>
      <c r="AW235" s="38">
        <v>0.291235349</v>
      </c>
      <c r="AX235" s="38">
        <v>-0.184740169</v>
      </c>
      <c r="AY235" s="38">
        <v>-1.152844773</v>
      </c>
      <c r="AZ235" s="38">
        <v>-0.508228585</v>
      </c>
      <c r="BA235" s="38">
        <v>0.08739887</v>
      </c>
      <c r="BB235" s="38">
        <v>0.192110044</v>
      </c>
      <c r="BC235" s="38">
        <v>-0.595610432</v>
      </c>
      <c r="BD235" s="40">
        <v>0.562812391</v>
      </c>
      <c r="BE235" s="23">
        <v>32689.0</v>
      </c>
      <c r="BF235" s="38">
        <v>0.036557318</v>
      </c>
      <c r="BG235" s="38">
        <v>-0.02208766</v>
      </c>
      <c r="BH235" s="38">
        <v>0.018768411</v>
      </c>
      <c r="BI235" s="38">
        <v>0.005174644</v>
      </c>
      <c r="BJ235" s="38">
        <v>-0.003282447</v>
      </c>
      <c r="BK235" s="38">
        <v>-0.020483642</v>
      </c>
      <c r="BL235" s="38">
        <v>-0.00903016</v>
      </c>
      <c r="BM235" s="38">
        <v>0.001552895</v>
      </c>
      <c r="BN235" s="38">
        <v>0.003413394</v>
      </c>
      <c r="BO235" s="38">
        <v>-0.010582753</v>
      </c>
      <c r="BP235" s="40">
        <v>0.001213535</v>
      </c>
      <c r="BQ235" s="40"/>
    </row>
    <row r="236">
      <c r="A236" s="23">
        <v>32720.0</v>
      </c>
      <c r="B236" s="27">
        <v>0.0862</v>
      </c>
      <c r="C236" s="27">
        <v>0.0624</v>
      </c>
      <c r="D236" s="27">
        <v>0.0609</v>
      </c>
      <c r="E236" s="27">
        <v>0.0544</v>
      </c>
      <c r="F236" s="27">
        <v>0.0534</v>
      </c>
      <c r="G236" s="27">
        <v>0.082</v>
      </c>
      <c r="H236" s="27">
        <v>0.0458</v>
      </c>
      <c r="I236" s="27">
        <v>-0.0115</v>
      </c>
      <c r="J236" s="27">
        <v>0.0742</v>
      </c>
      <c r="K236" s="27">
        <v>0.0908</v>
      </c>
      <c r="L236" s="34"/>
      <c r="M236" s="38">
        <v>0.068403263</v>
      </c>
      <c r="N236" s="38">
        <v>0.206349478</v>
      </c>
      <c r="O236" s="38">
        <v>0.437919976</v>
      </c>
      <c r="P236" s="38">
        <v>0.353865165</v>
      </c>
      <c r="Q236" s="38">
        <v>0.277398928</v>
      </c>
      <c r="R236" s="38">
        <v>0.188105934</v>
      </c>
      <c r="S236" s="38">
        <v>0.266246734</v>
      </c>
      <c r="T236" s="38">
        <v>0.010574464</v>
      </c>
      <c r="U236" s="38">
        <v>0.287888029</v>
      </c>
      <c r="V236" s="38">
        <v>0.306979053</v>
      </c>
      <c r="W236" s="34"/>
      <c r="X236" s="38">
        <v>0.083270125</v>
      </c>
      <c r="Y236" s="38">
        <v>0.044038162</v>
      </c>
      <c r="Z236" s="38">
        <v>0.040930607</v>
      </c>
      <c r="AA236" s="38">
        <v>0.025285915</v>
      </c>
      <c r="AB236" s="38">
        <v>0.044409625</v>
      </c>
      <c r="AC236" s="38">
        <v>0.072841675</v>
      </c>
      <c r="AD236" s="38">
        <v>0.022790544</v>
      </c>
      <c r="AE236" s="38">
        <v>-0.010485824</v>
      </c>
      <c r="AF236" s="38">
        <v>0.05374467</v>
      </c>
      <c r="AG236" s="38">
        <v>0.068201227</v>
      </c>
      <c r="AH236" s="34"/>
      <c r="AI236" s="38">
        <v>0.091199696</v>
      </c>
      <c r="AJ236" s="38">
        <v>0.055152491</v>
      </c>
      <c r="AK236" s="38">
        <v>0.080803745</v>
      </c>
      <c r="AL236" s="38">
        <v>0.070612641</v>
      </c>
      <c r="AM236" s="38">
        <v>0.067161957</v>
      </c>
      <c r="AN236" s="38">
        <v>0.058514091</v>
      </c>
      <c r="AO236" s="38">
        <v>0.062723537</v>
      </c>
      <c r="AP236" s="38">
        <v>0.069000979</v>
      </c>
      <c r="AQ236" s="38">
        <v>0.069868566</v>
      </c>
      <c r="AR236" s="38">
        <v>0.06202384</v>
      </c>
      <c r="AS236" s="34"/>
      <c r="AT236" s="38">
        <v>2.104874357</v>
      </c>
      <c r="AU236" s="38">
        <v>-1.268308815</v>
      </c>
      <c r="AV236" s="38">
        <v>1.132054218</v>
      </c>
      <c r="AW236" s="38">
        <v>0.178402938</v>
      </c>
      <c r="AX236" s="38">
        <v>-0.144501117</v>
      </c>
      <c r="AY236" s="38">
        <v>-0.953740984</v>
      </c>
      <c r="AZ236" s="38">
        <v>-0.559834345</v>
      </c>
      <c r="BA236" s="38">
        <v>0.027588723</v>
      </c>
      <c r="BB236" s="38">
        <v>0.108774795</v>
      </c>
      <c r="BC236" s="38">
        <v>-0.625309769</v>
      </c>
      <c r="BD236" s="40">
        <v>0.553054893</v>
      </c>
      <c r="BE236" s="23">
        <v>32720.0</v>
      </c>
      <c r="BF236" s="38">
        <v>0.03805905</v>
      </c>
      <c r="BG236" s="38">
        <v>-0.022932784</v>
      </c>
      <c r="BH236" s="38">
        <v>0.020469111</v>
      </c>
      <c r="BI236" s="38">
        <v>0.003225773</v>
      </c>
      <c r="BJ236" s="38">
        <v>-0.002612781</v>
      </c>
      <c r="BK236" s="38">
        <v>-0.017244961</v>
      </c>
      <c r="BL236" s="38">
        <v>-0.010122582</v>
      </c>
      <c r="BM236" s="38">
        <v>4.98842E-4</v>
      </c>
      <c r="BN236" s="38">
        <v>0.001966799</v>
      </c>
      <c r="BO236" s="38">
        <v>-0.011306468</v>
      </c>
      <c r="BP236" s="40">
        <v>2.03032E-4</v>
      </c>
      <c r="BQ236" s="40"/>
    </row>
    <row r="237">
      <c r="A237" s="23">
        <v>32751.0</v>
      </c>
      <c r="B237" s="27">
        <v>0.0727</v>
      </c>
      <c r="C237" s="27">
        <v>0.012</v>
      </c>
      <c r="D237" s="27">
        <v>0.0371</v>
      </c>
      <c r="E237" s="27">
        <v>0.0361</v>
      </c>
      <c r="F237" s="27">
        <v>0.0688</v>
      </c>
      <c r="G237" s="27">
        <v>-0.0177</v>
      </c>
      <c r="H237" s="27">
        <v>0.0357</v>
      </c>
      <c r="I237" s="27">
        <v>0.0681</v>
      </c>
      <c r="J237" s="27">
        <v>0.0331</v>
      </c>
      <c r="K237" s="27">
        <v>0.0143</v>
      </c>
      <c r="L237" s="34"/>
      <c r="M237" s="38">
        <v>0.174306202</v>
      </c>
      <c r="N237" s="38">
        <v>0.257520456</v>
      </c>
      <c r="O237" s="38">
        <v>0.524360594</v>
      </c>
      <c r="P237" s="38">
        <v>0.405014387</v>
      </c>
      <c r="Q237" s="38">
        <v>0.398793726</v>
      </c>
      <c r="R237" s="38">
        <v>0.226000072</v>
      </c>
      <c r="S237" s="38">
        <v>0.364856853</v>
      </c>
      <c r="T237" s="38">
        <v>0.118892575</v>
      </c>
      <c r="U237" s="38">
        <v>0.40037491</v>
      </c>
      <c r="V237" s="38">
        <v>0.373052925</v>
      </c>
      <c r="W237" s="34"/>
      <c r="X237" s="38">
        <v>0.055925426</v>
      </c>
      <c r="Y237" s="38">
        <v>-0.013881065</v>
      </c>
      <c r="Z237" s="38">
        <v>0.015188864</v>
      </c>
      <c r="AA237" s="38">
        <v>-0.0070261</v>
      </c>
      <c r="AB237" s="38">
        <v>0.059113291</v>
      </c>
      <c r="AC237" s="38">
        <v>-0.031354481</v>
      </c>
      <c r="AD237" s="38">
        <v>0.001562322</v>
      </c>
      <c r="AE237" s="38">
        <v>0.064043285</v>
      </c>
      <c r="AF237" s="38">
        <v>-7.38111E-4</v>
      </c>
      <c r="AG237" s="38">
        <v>-0.022106659</v>
      </c>
      <c r="AH237" s="34"/>
      <c r="AI237" s="38">
        <v>0.091428137</v>
      </c>
      <c r="AJ237" s="38">
        <v>0.05484933</v>
      </c>
      <c r="AK237" s="38">
        <v>0.080826481</v>
      </c>
      <c r="AL237" s="38">
        <v>0.068414038</v>
      </c>
      <c r="AM237" s="38">
        <v>0.067745186</v>
      </c>
      <c r="AN237" s="38">
        <v>0.058502713</v>
      </c>
      <c r="AO237" s="38">
        <v>0.061623073</v>
      </c>
      <c r="AP237" s="38">
        <v>0.069676214</v>
      </c>
      <c r="AQ237" s="38">
        <v>0.069689937</v>
      </c>
      <c r="AR237" s="38">
        <v>0.061950144</v>
      </c>
      <c r="AS237" s="34"/>
      <c r="AT237" s="38">
        <v>2.117922568</v>
      </c>
      <c r="AU237" s="38">
        <v>-1.256604436</v>
      </c>
      <c r="AV237" s="38">
        <v>1.139881568</v>
      </c>
      <c r="AW237" s="38">
        <v>-0.005211128</v>
      </c>
      <c r="AX237" s="38">
        <v>-0.066915163</v>
      </c>
      <c r="AY237" s="38">
        <v>-0.919566702</v>
      </c>
      <c r="AZ237" s="38">
        <v>-0.63170224</v>
      </c>
      <c r="BA237" s="38">
        <v>0.111229132</v>
      </c>
      <c r="BB237" s="38">
        <v>0.112495114</v>
      </c>
      <c r="BC237" s="38">
        <v>-0.601528712</v>
      </c>
      <c r="BD237" s="40">
        <v>0.554654212</v>
      </c>
      <c r="BE237" s="23">
        <v>32751.0</v>
      </c>
      <c r="BF237" s="38">
        <v>0.038184558</v>
      </c>
      <c r="BG237" s="38">
        <v>-0.022655637</v>
      </c>
      <c r="BH237" s="38">
        <v>0.020551211</v>
      </c>
      <c r="BI237" s="39">
        <v>-9.39527E-5</v>
      </c>
      <c r="BJ237" s="38">
        <v>-0.00120643</v>
      </c>
      <c r="BK237" s="38">
        <v>-0.016579099</v>
      </c>
      <c r="BL237" s="38">
        <v>-0.011389118</v>
      </c>
      <c r="BM237" s="38">
        <v>0.002005378</v>
      </c>
      <c r="BN237" s="38">
        <v>0.002028203</v>
      </c>
      <c r="BO237" s="38">
        <v>-0.010845112</v>
      </c>
      <c r="BP237" s="40">
        <v>0.003069131</v>
      </c>
      <c r="BQ237" s="40"/>
    </row>
    <row r="238">
      <c r="A238" s="23">
        <v>32781.0</v>
      </c>
      <c r="B238" s="27">
        <v>-0.0153</v>
      </c>
      <c r="C238" s="27">
        <v>-0.0151</v>
      </c>
      <c r="D238" s="27">
        <v>0.0175</v>
      </c>
      <c r="E238" s="27">
        <v>-0.0021</v>
      </c>
      <c r="F238" s="27">
        <v>-0.0335</v>
      </c>
      <c r="G238" s="27">
        <v>0.0218</v>
      </c>
      <c r="H238" s="27">
        <v>-0.0104</v>
      </c>
      <c r="I238" s="27">
        <v>0.0115</v>
      </c>
      <c r="J238" s="27">
        <v>-0.0334</v>
      </c>
      <c r="K238" s="27">
        <v>-0.0029</v>
      </c>
      <c r="L238" s="34"/>
      <c r="M238" s="38">
        <v>0.165058684</v>
      </c>
      <c r="N238" s="38">
        <v>0.236478802</v>
      </c>
      <c r="O238" s="38">
        <v>0.411124286</v>
      </c>
      <c r="P238" s="38">
        <v>0.305421943</v>
      </c>
      <c r="Q238" s="38">
        <v>0.265827409</v>
      </c>
      <c r="R238" s="38">
        <v>0.222908914</v>
      </c>
      <c r="S238" s="38">
        <v>0.324835824</v>
      </c>
      <c r="T238" s="38">
        <v>0.135206899</v>
      </c>
      <c r="U238" s="38">
        <v>0.295921476</v>
      </c>
      <c r="V238" s="38">
        <v>0.314148461</v>
      </c>
      <c r="W238" s="34"/>
      <c r="X238" s="38">
        <v>-0.032272489</v>
      </c>
      <c r="Y238" s="38">
        <v>-0.037521954</v>
      </c>
      <c r="Z238" s="38">
        <v>0.001548082</v>
      </c>
      <c r="AA238" s="38">
        <v>-0.026930505</v>
      </c>
      <c r="AB238" s="38">
        <v>-0.03598768</v>
      </c>
      <c r="AC238" s="38">
        <v>0.010381929</v>
      </c>
      <c r="AD238" s="38">
        <v>-0.038191668</v>
      </c>
      <c r="AE238" s="38">
        <v>0.00338252</v>
      </c>
      <c r="AF238" s="38">
        <v>-0.058143904</v>
      </c>
      <c r="AG238" s="38">
        <v>-0.029665495</v>
      </c>
      <c r="AH238" s="34"/>
      <c r="AI238" s="38">
        <v>0.091648966</v>
      </c>
      <c r="AJ238" s="38">
        <v>0.055161365</v>
      </c>
      <c r="AK238" s="38">
        <v>0.075667212</v>
      </c>
      <c r="AL238" s="38">
        <v>0.066868393</v>
      </c>
      <c r="AM238" s="38">
        <v>0.061968421</v>
      </c>
      <c r="AN238" s="38">
        <v>0.05731742</v>
      </c>
      <c r="AO238" s="38">
        <v>0.061357143</v>
      </c>
      <c r="AP238" s="38">
        <v>0.068619383</v>
      </c>
      <c r="AQ238" s="38">
        <v>0.069061572</v>
      </c>
      <c r="AR238" s="38">
        <v>0.058895889</v>
      </c>
      <c r="AS238" s="34"/>
      <c r="AT238" s="38">
        <v>2.319215515</v>
      </c>
      <c r="AU238" s="38">
        <v>-1.066719592</v>
      </c>
      <c r="AV238" s="38">
        <v>0.836158737</v>
      </c>
      <c r="AW238" s="38">
        <v>0.019655913</v>
      </c>
      <c r="AX238" s="38">
        <v>-0.435046121</v>
      </c>
      <c r="AY238" s="38">
        <v>-0.866644482</v>
      </c>
      <c r="AZ238" s="38">
        <v>-0.491770797</v>
      </c>
      <c r="BA238" s="38">
        <v>0.182142312</v>
      </c>
      <c r="BB238" s="38">
        <v>0.223176033</v>
      </c>
      <c r="BC238" s="38">
        <v>-0.720167517</v>
      </c>
      <c r="BD238" s="40">
        <v>0.585871794</v>
      </c>
      <c r="BE238" s="23">
        <v>32781.0</v>
      </c>
      <c r="BF238" s="38">
        <v>0.039585717</v>
      </c>
      <c r="BG238" s="38">
        <v>-0.018207389</v>
      </c>
      <c r="BH238" s="38">
        <v>0.014272043</v>
      </c>
      <c r="BI238" s="38">
        <v>3.35499E-4</v>
      </c>
      <c r="BJ238" s="38">
        <v>-0.00742562</v>
      </c>
      <c r="BK238" s="38">
        <v>-0.014792391</v>
      </c>
      <c r="BL238" s="38">
        <v>-0.00839383</v>
      </c>
      <c r="BM238" s="38">
        <v>0.003108911</v>
      </c>
      <c r="BN238" s="38">
        <v>0.003809298</v>
      </c>
      <c r="BO238" s="38">
        <v>-0.012292237</v>
      </c>
      <c r="BP238" s="41">
        <v>-9.83569E-5</v>
      </c>
      <c r="BQ238" s="41"/>
    </row>
    <row r="239">
      <c r="A239" s="23">
        <v>32812.0</v>
      </c>
      <c r="B239" s="27">
        <v>-0.0504</v>
      </c>
      <c r="C239" s="27">
        <v>-0.0039</v>
      </c>
      <c r="D239" s="27">
        <v>-0.0627</v>
      </c>
      <c r="E239" s="27">
        <v>-0.0645</v>
      </c>
      <c r="F239" s="27">
        <v>-0.0907</v>
      </c>
      <c r="G239" s="27">
        <v>-0.0025</v>
      </c>
      <c r="H239" s="27">
        <v>-0.0459</v>
      </c>
      <c r="I239" s="27">
        <v>-0.0623</v>
      </c>
      <c r="J239" s="27">
        <v>-0.0725</v>
      </c>
      <c r="K239" s="27">
        <v>-0.0235</v>
      </c>
      <c r="L239" s="34"/>
      <c r="M239" s="38">
        <v>0.082873355</v>
      </c>
      <c r="N239" s="38">
        <v>0.189825614</v>
      </c>
      <c r="O239" s="38">
        <v>0.253700618</v>
      </c>
      <c r="P239" s="38">
        <v>0.170778892</v>
      </c>
      <c r="Q239" s="38">
        <v>0.091424667</v>
      </c>
      <c r="R239" s="38">
        <v>0.210343494</v>
      </c>
      <c r="S239" s="38">
        <v>0.246328072</v>
      </c>
      <c r="T239" s="38">
        <v>0.040494941</v>
      </c>
      <c r="U239" s="38">
        <v>0.173143929</v>
      </c>
      <c r="V239" s="38">
        <v>0.246283726</v>
      </c>
      <c r="W239" s="34"/>
      <c r="X239" s="38">
        <v>-0.058731077</v>
      </c>
      <c r="Y239" s="38">
        <v>-0.021640848</v>
      </c>
      <c r="Z239" s="38">
        <v>-0.078449031</v>
      </c>
      <c r="AA239" s="38">
        <v>-0.081698607</v>
      </c>
      <c r="AB239" s="38">
        <v>-0.093318728</v>
      </c>
      <c r="AC239" s="38">
        <v>-0.013729968</v>
      </c>
      <c r="AD239" s="38">
        <v>-0.067562188</v>
      </c>
      <c r="AE239" s="38">
        <v>-0.064042403</v>
      </c>
      <c r="AF239" s="38">
        <v>-0.089265819</v>
      </c>
      <c r="AG239" s="38">
        <v>-0.048298495</v>
      </c>
      <c r="AH239" s="34"/>
      <c r="AI239" s="38">
        <v>0.091503717</v>
      </c>
      <c r="AJ239" s="38">
        <v>0.055298856</v>
      </c>
      <c r="AK239" s="38">
        <v>0.076637791</v>
      </c>
      <c r="AL239" s="38">
        <v>0.068696483</v>
      </c>
      <c r="AM239" s="38">
        <v>0.064047917</v>
      </c>
      <c r="AN239" s="38">
        <v>0.052901271</v>
      </c>
      <c r="AO239" s="38">
        <v>0.062541844</v>
      </c>
      <c r="AP239" s="38">
        <v>0.06595437</v>
      </c>
      <c r="AQ239" s="38">
        <v>0.070771174</v>
      </c>
      <c r="AR239" s="38">
        <v>0.059590332</v>
      </c>
      <c r="AS239" s="34"/>
      <c r="AT239" s="38">
        <v>2.204908884</v>
      </c>
      <c r="AU239" s="38">
        <v>-1.025789074</v>
      </c>
      <c r="AV239" s="38">
        <v>0.878365525</v>
      </c>
      <c r="AW239" s="38">
        <v>0.169732336</v>
      </c>
      <c r="AX239" s="38">
        <v>-0.245077023</v>
      </c>
      <c r="AY239" s="38">
        <v>-1.239734725</v>
      </c>
      <c r="AZ239" s="38">
        <v>-0.379469616</v>
      </c>
      <c r="BA239" s="38">
        <v>-0.07495694</v>
      </c>
      <c r="BB239" s="38">
        <v>0.354864905</v>
      </c>
      <c r="BC239" s="38">
        <v>-0.642844273</v>
      </c>
      <c r="BD239" s="40">
        <v>0.570275809</v>
      </c>
      <c r="BE239" s="23">
        <v>32812.0</v>
      </c>
      <c r="BF239" s="38">
        <v>0.038663903</v>
      </c>
      <c r="BG239" s="38">
        <v>-0.017987596</v>
      </c>
      <c r="BH239" s="38">
        <v>0.015402469</v>
      </c>
      <c r="BI239" s="38">
        <v>0.00297632</v>
      </c>
      <c r="BJ239" s="38">
        <v>-0.004297517</v>
      </c>
      <c r="BK239" s="38">
        <v>-0.021739213</v>
      </c>
      <c r="BL239" s="38">
        <v>-0.006654142</v>
      </c>
      <c r="BM239" s="38">
        <v>-0.001314398</v>
      </c>
      <c r="BN239" s="38">
        <v>0.006222689</v>
      </c>
      <c r="BO239" s="38">
        <v>-0.011272515</v>
      </c>
      <c r="BP239" s="40">
        <v>-0.00192857</v>
      </c>
      <c r="BQ239" s="40"/>
    </row>
    <row r="240">
      <c r="A240" s="23">
        <v>32842.0</v>
      </c>
      <c r="B240" s="27">
        <v>-0.0235</v>
      </c>
      <c r="C240" s="27">
        <v>0.0014</v>
      </c>
      <c r="D240" s="27">
        <v>0.0384</v>
      </c>
      <c r="E240" s="27">
        <v>0.0719</v>
      </c>
      <c r="F240" s="27">
        <v>0.0246</v>
      </c>
      <c r="G240" s="27">
        <v>0.056</v>
      </c>
      <c r="H240" s="27">
        <v>0.0255</v>
      </c>
      <c r="I240" s="27">
        <v>-0.0168</v>
      </c>
      <c r="J240" s="27">
        <v>0.0625</v>
      </c>
      <c r="K240" s="27">
        <v>0.0198</v>
      </c>
      <c r="L240" s="34"/>
      <c r="M240" s="38">
        <v>0.15187757</v>
      </c>
      <c r="N240" s="38">
        <v>0.228555416</v>
      </c>
      <c r="O240" s="38">
        <v>0.30276647</v>
      </c>
      <c r="P240" s="38">
        <v>0.287958322</v>
      </c>
      <c r="Q240" s="38">
        <v>0.130338557</v>
      </c>
      <c r="R240" s="38">
        <v>0.205067339</v>
      </c>
      <c r="S240" s="38">
        <v>0.308422336</v>
      </c>
      <c r="T240" s="38">
        <v>0.052773879</v>
      </c>
      <c r="U240" s="38">
        <v>0.281489749</v>
      </c>
      <c r="V240" s="38">
        <v>0.292113254</v>
      </c>
      <c r="W240" s="34"/>
      <c r="X240" s="38">
        <v>-0.0339672</v>
      </c>
      <c r="Y240" s="38">
        <v>-0.018517176</v>
      </c>
      <c r="Z240" s="38">
        <v>0.021754438</v>
      </c>
      <c r="AA240" s="38">
        <v>0.048892591</v>
      </c>
      <c r="AB240" s="38">
        <v>0.024344418</v>
      </c>
      <c r="AC240" s="38">
        <v>0.043341269</v>
      </c>
      <c r="AD240" s="38">
        <v>0.001622598</v>
      </c>
      <c r="AE240" s="38">
        <v>-0.013458027</v>
      </c>
      <c r="AF240" s="38">
        <v>0.041576468</v>
      </c>
      <c r="AG240" s="38">
        <v>-0.005711607</v>
      </c>
      <c r="AH240" s="34"/>
      <c r="AI240" s="38">
        <v>0.091578969</v>
      </c>
      <c r="AJ240" s="38">
        <v>0.055413486</v>
      </c>
      <c r="AK240" s="38">
        <v>0.076627508</v>
      </c>
      <c r="AL240" s="38">
        <v>0.068917546</v>
      </c>
      <c r="AM240" s="38">
        <v>0.061389616</v>
      </c>
      <c r="AN240" s="38">
        <v>0.053551464</v>
      </c>
      <c r="AO240" s="38">
        <v>0.062474253</v>
      </c>
      <c r="AP240" s="38">
        <v>0.065963658</v>
      </c>
      <c r="AQ240" s="38">
        <v>0.071011582</v>
      </c>
      <c r="AR240" s="38">
        <v>0.059634312</v>
      </c>
      <c r="AS240" s="34"/>
      <c r="AT240" s="38">
        <v>2.216583166</v>
      </c>
      <c r="AU240" s="38">
        <v>-0.999910434</v>
      </c>
      <c r="AV240" s="38">
        <v>0.886826895</v>
      </c>
      <c r="AW240" s="38">
        <v>0.201116607</v>
      </c>
      <c r="AX240" s="38">
        <v>-0.468404149</v>
      </c>
      <c r="AY240" s="38">
        <v>-1.165515415</v>
      </c>
      <c r="AZ240" s="38">
        <v>-0.37193842</v>
      </c>
      <c r="BA240" s="38">
        <v>-0.061596933</v>
      </c>
      <c r="BB240" s="38">
        <v>0.3873564</v>
      </c>
      <c r="BC240" s="38">
        <v>-0.624517717</v>
      </c>
      <c r="BD240" s="40">
        <v>0.575949617</v>
      </c>
      <c r="BE240" s="23">
        <v>32842.0</v>
      </c>
      <c r="BF240" s="38">
        <v>0.038485713</v>
      </c>
      <c r="BG240" s="38">
        <v>-0.017361075</v>
      </c>
      <c r="BH240" s="38">
        <v>0.015397647</v>
      </c>
      <c r="BI240" s="38">
        <v>0.003491913</v>
      </c>
      <c r="BJ240" s="38">
        <v>-0.008132728</v>
      </c>
      <c r="BK240" s="38">
        <v>-0.020236413</v>
      </c>
      <c r="BL240" s="38">
        <v>-0.006457829</v>
      </c>
      <c r="BM240" s="38">
        <v>-0.001069485</v>
      </c>
      <c r="BN240" s="38">
        <v>0.006725526</v>
      </c>
      <c r="BO240" s="38">
        <v>-0.01084327</v>
      </c>
      <c r="BP240" s="40">
        <v>-0.001434801</v>
      </c>
      <c r="BQ240" s="40"/>
    </row>
    <row r="241">
      <c r="A241" s="23">
        <v>32873.0</v>
      </c>
      <c r="B241" s="27">
        <v>0.0424</v>
      </c>
      <c r="C241" s="27">
        <v>0.0149</v>
      </c>
      <c r="D241" s="27">
        <v>0.0609</v>
      </c>
      <c r="E241" s="27">
        <v>0.1376</v>
      </c>
      <c r="F241" s="27">
        <v>0.0365</v>
      </c>
      <c r="G241" s="27">
        <v>0.0036</v>
      </c>
      <c r="H241" s="27">
        <v>0.0366</v>
      </c>
      <c r="I241" s="27">
        <v>-0.0138</v>
      </c>
      <c r="J241" s="27">
        <v>0.0696</v>
      </c>
      <c r="K241" s="27">
        <v>0.0217</v>
      </c>
      <c r="L241" s="34"/>
      <c r="M241" s="38">
        <v>0.181247893</v>
      </c>
      <c r="N241" s="38">
        <v>0.206352907</v>
      </c>
      <c r="O241" s="38">
        <v>0.299145251</v>
      </c>
      <c r="P241" s="38">
        <v>0.394590194</v>
      </c>
      <c r="Q241" s="38">
        <v>0.156681002</v>
      </c>
      <c r="R241" s="38">
        <v>0.173684279</v>
      </c>
      <c r="S241" s="38">
        <v>0.295071121</v>
      </c>
      <c r="T241" s="38">
        <v>0.060287323</v>
      </c>
      <c r="U241" s="38">
        <v>0.366037942</v>
      </c>
      <c r="V241" s="38">
        <v>0.300127324</v>
      </c>
      <c r="W241" s="34"/>
      <c r="X241" s="38">
        <v>0.029634241</v>
      </c>
      <c r="Y241" s="38">
        <v>-0.002590301</v>
      </c>
      <c r="Z241" s="38">
        <v>0.043699262</v>
      </c>
      <c r="AA241" s="38">
        <v>0.104417012</v>
      </c>
      <c r="AB241" s="38">
        <v>0.030237202</v>
      </c>
      <c r="AC241" s="38">
        <v>-0.008113146</v>
      </c>
      <c r="AD241" s="38">
        <v>0.014106091</v>
      </c>
      <c r="AE241" s="38">
        <v>-0.009723866</v>
      </c>
      <c r="AF241" s="38">
        <v>0.041089636</v>
      </c>
      <c r="AG241" s="38">
        <v>-0.004174936</v>
      </c>
      <c r="AH241" s="34"/>
      <c r="AI241" s="38">
        <v>0.091476407</v>
      </c>
      <c r="AJ241" s="38">
        <v>0.055409377</v>
      </c>
      <c r="AK241" s="38">
        <v>0.076537574</v>
      </c>
      <c r="AL241" s="38">
        <v>0.07049619</v>
      </c>
      <c r="AM241" s="38">
        <v>0.060992238</v>
      </c>
      <c r="AN241" s="38">
        <v>0.053547824</v>
      </c>
      <c r="AO241" s="38">
        <v>0.062425131</v>
      </c>
      <c r="AP241" s="38">
        <v>0.065955798</v>
      </c>
      <c r="AQ241" s="38">
        <v>0.071232031</v>
      </c>
      <c r="AR241" s="38">
        <v>0.059113819</v>
      </c>
      <c r="AS241" s="34"/>
      <c r="AT241" s="38">
        <v>2.185444936</v>
      </c>
      <c r="AU241" s="38">
        <v>-0.998303605</v>
      </c>
      <c r="AV241" s="38">
        <v>0.866747839</v>
      </c>
      <c r="AW241" s="38">
        <v>0.333456116</v>
      </c>
      <c r="AX241" s="38">
        <v>-0.505487101</v>
      </c>
      <c r="AY241" s="38">
        <v>-1.162628675</v>
      </c>
      <c r="AZ241" s="38">
        <v>-0.379001246</v>
      </c>
      <c r="BA241" s="38">
        <v>-0.067338334</v>
      </c>
      <c r="BB241" s="38">
        <v>0.398411114</v>
      </c>
      <c r="BC241" s="38">
        <v>-0.671301044</v>
      </c>
      <c r="BD241" s="40">
        <v>0.580188018</v>
      </c>
      <c r="BE241" s="23">
        <v>32873.0</v>
      </c>
      <c r="BF241" s="38">
        <v>0.037667874</v>
      </c>
      <c r="BG241" s="38">
        <v>-0.017206553</v>
      </c>
      <c r="BH241" s="38">
        <v>0.014939085</v>
      </c>
      <c r="BI241" s="38">
        <v>0.00574738</v>
      </c>
      <c r="BJ241" s="38">
        <v>-0.008712471</v>
      </c>
      <c r="BK241" s="38">
        <v>-0.020038826</v>
      </c>
      <c r="BL241" s="38">
        <v>-0.006532387</v>
      </c>
      <c r="BM241" s="38">
        <v>-0.00116063</v>
      </c>
      <c r="BN241" s="38">
        <v>0.006866931</v>
      </c>
      <c r="BO241" s="38">
        <v>-0.011570405</v>
      </c>
      <c r="BP241" s="40">
        <v>0.002432824</v>
      </c>
      <c r="BQ241" s="40"/>
    </row>
    <row r="242">
      <c r="A242" s="23">
        <v>32904.0</v>
      </c>
      <c r="B242" s="27">
        <v>0.0189</v>
      </c>
      <c r="C242" s="27">
        <v>-0.0668</v>
      </c>
      <c r="D242" s="27">
        <v>-0.0604</v>
      </c>
      <c r="E242" s="27">
        <v>0.0256</v>
      </c>
      <c r="F242" s="27">
        <v>-0.0167</v>
      </c>
      <c r="G242" s="27">
        <v>-0.0569</v>
      </c>
      <c r="H242" s="27">
        <v>-0.0424</v>
      </c>
      <c r="I242" s="27">
        <v>-0.0636</v>
      </c>
      <c r="J242" s="27">
        <v>-0.0338</v>
      </c>
      <c r="K242" s="27">
        <v>-0.0657</v>
      </c>
      <c r="L242" s="34"/>
      <c r="M242" s="38">
        <v>0.148653188</v>
      </c>
      <c r="N242" s="38">
        <v>0.04804577</v>
      </c>
      <c r="O242" s="38">
        <v>0.152971397</v>
      </c>
      <c r="P242" s="38">
        <v>0.423957765</v>
      </c>
      <c r="Q242" s="38">
        <v>0.12044152</v>
      </c>
      <c r="R242" s="38">
        <v>0.058759927</v>
      </c>
      <c r="S242" s="38">
        <v>0.156685637</v>
      </c>
      <c r="T242" s="38">
        <v>-0.024509019</v>
      </c>
      <c r="U242" s="38">
        <v>0.150658646</v>
      </c>
      <c r="V242" s="38">
        <v>0.129836284</v>
      </c>
      <c r="W242" s="34"/>
      <c r="X242" s="38">
        <v>0.008874558</v>
      </c>
      <c r="Y242" s="38">
        <v>-0.071657751</v>
      </c>
      <c r="Z242" s="38">
        <v>-0.07273568</v>
      </c>
      <c r="AA242" s="38">
        <v>-0.019877107</v>
      </c>
      <c r="AB242" s="38">
        <v>-0.02368179</v>
      </c>
      <c r="AC242" s="38">
        <v>-0.060961142</v>
      </c>
      <c r="AD242" s="38">
        <v>-0.056222948</v>
      </c>
      <c r="AE242" s="38">
        <v>-0.046930122</v>
      </c>
      <c r="AF242" s="38">
        <v>-0.04767126</v>
      </c>
      <c r="AG242" s="38">
        <v>-0.078462764</v>
      </c>
      <c r="AH242" s="34"/>
      <c r="AI242" s="38">
        <v>0.091439294</v>
      </c>
      <c r="AJ242" s="38">
        <v>0.054518262</v>
      </c>
      <c r="AK242" s="38">
        <v>0.077700692</v>
      </c>
      <c r="AL242" s="38">
        <v>0.06737407</v>
      </c>
      <c r="AM242" s="38">
        <v>0.060089768</v>
      </c>
      <c r="AN242" s="38">
        <v>0.053620659</v>
      </c>
      <c r="AO242" s="38">
        <v>0.06318784</v>
      </c>
      <c r="AP242" s="38">
        <v>0.065441844</v>
      </c>
      <c r="AQ242" s="38">
        <v>0.071301103</v>
      </c>
      <c r="AR242" s="38">
        <v>0.058456995</v>
      </c>
      <c r="AS242" s="34"/>
      <c r="AT242" s="38">
        <v>2.177630547</v>
      </c>
      <c r="AU242" s="38">
        <v>-1.022226014</v>
      </c>
      <c r="AV242" s="38">
        <v>0.98693918</v>
      </c>
      <c r="AW242" s="38">
        <v>0.091955816</v>
      </c>
      <c r="AX242" s="38">
        <v>-0.539357037</v>
      </c>
      <c r="AY242" s="38">
        <v>-1.100019046</v>
      </c>
      <c r="AZ242" s="38">
        <v>-0.270854609</v>
      </c>
      <c r="BA242" s="38">
        <v>-0.07550559</v>
      </c>
      <c r="BB242" s="38">
        <v>0.432302281</v>
      </c>
      <c r="BC242" s="38">
        <v>-0.680865528</v>
      </c>
      <c r="BD242" s="40">
        <v>0.560732342</v>
      </c>
      <c r="BE242" s="23">
        <v>32904.0</v>
      </c>
      <c r="BF242" s="38">
        <v>0.038835473</v>
      </c>
      <c r="BG242" s="38">
        <v>-0.018230195</v>
      </c>
      <c r="BH242" s="38">
        <v>0.017600896</v>
      </c>
      <c r="BI242" s="38">
        <v>0.001639924</v>
      </c>
      <c r="BJ242" s="38">
        <v>-0.009618797</v>
      </c>
      <c r="BK242" s="38">
        <v>-0.019617542</v>
      </c>
      <c r="BL242" s="38">
        <v>-0.004830373</v>
      </c>
      <c r="BM242" s="38">
        <v>-0.001346553</v>
      </c>
      <c r="BN242" s="38">
        <v>0.007709601</v>
      </c>
      <c r="BO242" s="38">
        <v>-0.012142434</v>
      </c>
      <c r="BP242" s="40">
        <v>0.003271955</v>
      </c>
      <c r="BQ242" s="40"/>
    </row>
    <row r="243">
      <c r="A243" s="23">
        <v>32932.0</v>
      </c>
      <c r="B243" s="27">
        <v>-0.0586</v>
      </c>
      <c r="C243" s="27">
        <v>0.002</v>
      </c>
      <c r="D243" s="27">
        <v>-0.0238</v>
      </c>
      <c r="E243" s="27">
        <v>-0.0139</v>
      </c>
      <c r="F243" s="27">
        <v>-0.0457</v>
      </c>
      <c r="G243" s="27">
        <v>-0.0738</v>
      </c>
      <c r="H243" s="27">
        <v>-0.025</v>
      </c>
      <c r="I243" s="27">
        <v>-0.0274</v>
      </c>
      <c r="J243" s="27">
        <v>-0.0306</v>
      </c>
      <c r="K243" s="27">
        <v>0.014</v>
      </c>
      <c r="L243" s="34"/>
      <c r="M243" s="38">
        <v>0.141907425</v>
      </c>
      <c r="N243" s="38">
        <v>0.069971363</v>
      </c>
      <c r="O243" s="38">
        <v>0.180031265</v>
      </c>
      <c r="P243" s="38">
        <v>0.442235055</v>
      </c>
      <c r="Q243" s="38">
        <v>0.112113722</v>
      </c>
      <c r="R243" s="38">
        <v>-0.013017088</v>
      </c>
      <c r="S243" s="38">
        <v>0.16133519</v>
      </c>
      <c r="T243" s="38">
        <v>-0.009753972</v>
      </c>
      <c r="U243" s="38">
        <v>0.138760934</v>
      </c>
      <c r="V243" s="38">
        <v>0.182137868</v>
      </c>
      <c r="W243" s="34"/>
      <c r="X243" s="38">
        <v>-0.06866635</v>
      </c>
      <c r="Y243" s="38">
        <v>-4.54539E-4</v>
      </c>
      <c r="Z243" s="38">
        <v>-0.034815506</v>
      </c>
      <c r="AA243" s="38">
        <v>-0.060743151</v>
      </c>
      <c r="AB243" s="38">
        <v>-0.054740921</v>
      </c>
      <c r="AC243" s="38">
        <v>-0.074776778</v>
      </c>
      <c r="AD243" s="38">
        <v>-0.038228775</v>
      </c>
      <c r="AE243" s="38">
        <v>-0.009834792</v>
      </c>
      <c r="AF243" s="38">
        <v>-0.040691351</v>
      </c>
      <c r="AG243" s="38">
        <v>0.002784839</v>
      </c>
      <c r="AH243" s="34"/>
      <c r="AI243" s="38">
        <v>0.091846382</v>
      </c>
      <c r="AJ243" s="38">
        <v>0.054478067</v>
      </c>
      <c r="AK243" s="38">
        <v>0.077963899</v>
      </c>
      <c r="AL243" s="38">
        <v>0.068081078</v>
      </c>
      <c r="AM243" s="38">
        <v>0.060204086</v>
      </c>
      <c r="AN243" s="38">
        <v>0.053574881</v>
      </c>
      <c r="AO243" s="38">
        <v>0.063538317</v>
      </c>
      <c r="AP243" s="38">
        <v>0.065294496</v>
      </c>
      <c r="AQ243" s="38">
        <v>0.071114745</v>
      </c>
      <c r="AR243" s="38">
        <v>0.058451464</v>
      </c>
      <c r="AS243" s="34"/>
      <c r="AT243" s="38">
        <v>2.177437005</v>
      </c>
      <c r="AU243" s="38">
        <v>-1.027048795</v>
      </c>
      <c r="AV243" s="38">
        <v>0.986957297</v>
      </c>
      <c r="AW243" s="38">
        <v>0.139464995</v>
      </c>
      <c r="AX243" s="38">
        <v>-0.536019261</v>
      </c>
      <c r="AY243" s="38">
        <v>-1.104500654</v>
      </c>
      <c r="AZ243" s="38">
        <v>-0.250095329</v>
      </c>
      <c r="BA243" s="38">
        <v>-0.099495825</v>
      </c>
      <c r="BB243" s="38">
        <v>0.399614348</v>
      </c>
      <c r="BC243" s="38">
        <v>-0.686313781</v>
      </c>
      <c r="BD243" s="40">
        <v>0.551858177</v>
      </c>
      <c r="BE243" s="23">
        <v>32932.0</v>
      </c>
      <c r="BF243" s="38">
        <v>0.03945646</v>
      </c>
      <c r="BG243" s="38">
        <v>-0.018610738</v>
      </c>
      <c r="BH243" s="38">
        <v>0.017884256</v>
      </c>
      <c r="BI243" s="38">
        <v>0.002527189</v>
      </c>
      <c r="BJ243" s="38">
        <v>-0.009712989</v>
      </c>
      <c r="BK243" s="38">
        <v>-0.020014212</v>
      </c>
      <c r="BL243" s="38">
        <v>-0.004531877</v>
      </c>
      <c r="BM243" s="38">
        <v>-0.001802924</v>
      </c>
      <c r="BN243" s="38">
        <v>0.007241251</v>
      </c>
      <c r="BO243" s="38">
        <v>-0.012436416</v>
      </c>
      <c r="BP243" s="40">
        <v>-0.001113169</v>
      </c>
      <c r="BQ243" s="40"/>
    </row>
    <row r="244">
      <c r="A244" s="23">
        <v>32963.0</v>
      </c>
      <c r="B244" s="27">
        <v>-0.0162</v>
      </c>
      <c r="C244" s="27">
        <v>-0.0081</v>
      </c>
      <c r="D244" s="27">
        <v>0.0614</v>
      </c>
      <c r="E244" s="27">
        <v>0.0981</v>
      </c>
      <c r="F244" s="27">
        <v>0.0372</v>
      </c>
      <c r="G244" s="27">
        <v>-0.1444</v>
      </c>
      <c r="H244" s="27">
        <v>0.0467</v>
      </c>
      <c r="I244" s="27">
        <v>-0.0854</v>
      </c>
      <c r="J244" s="27">
        <v>-0.002</v>
      </c>
      <c r="K244" s="27">
        <v>0.0228</v>
      </c>
      <c r="L244" s="34"/>
      <c r="M244" s="38">
        <v>0.129370834</v>
      </c>
      <c r="N244" s="38">
        <v>0.055488512</v>
      </c>
      <c r="O244" s="38">
        <v>0.201498763</v>
      </c>
      <c r="P244" s="38">
        <v>0.551124456</v>
      </c>
      <c r="Q244" s="38">
        <v>0.09979637</v>
      </c>
      <c r="R244" s="38">
        <v>-0.163051429</v>
      </c>
      <c r="S244" s="38">
        <v>0.131253965</v>
      </c>
      <c r="T244" s="38">
        <v>-0.135108015</v>
      </c>
      <c r="U244" s="38">
        <v>0.092649489</v>
      </c>
      <c r="V244" s="38">
        <v>0.183540213</v>
      </c>
      <c r="W244" s="34"/>
      <c r="X244" s="38">
        <v>-0.022194235</v>
      </c>
      <c r="Y244" s="38">
        <v>-0.009032787</v>
      </c>
      <c r="Z244" s="38">
        <v>0.050200045</v>
      </c>
      <c r="AA244" s="38">
        <v>0.047627762</v>
      </c>
      <c r="AB244" s="38">
        <v>0.028609499</v>
      </c>
      <c r="AC244" s="38">
        <v>-0.128709224</v>
      </c>
      <c r="AD244" s="38">
        <v>0.036254454</v>
      </c>
      <c r="AE244" s="38">
        <v>-0.037668826</v>
      </c>
      <c r="AF244" s="38">
        <v>-0.006192072</v>
      </c>
      <c r="AG244" s="38">
        <v>0.012071345</v>
      </c>
      <c r="AH244" s="34"/>
      <c r="AI244" s="38">
        <v>0.091938134</v>
      </c>
      <c r="AJ244" s="38">
        <v>0.053985143</v>
      </c>
      <c r="AK244" s="38">
        <v>0.078245145</v>
      </c>
      <c r="AL244" s="38">
        <v>0.067833743</v>
      </c>
      <c r="AM244" s="38">
        <v>0.060128224</v>
      </c>
      <c r="AN244" s="38">
        <v>0.057114814</v>
      </c>
      <c r="AO244" s="38">
        <v>0.062281315</v>
      </c>
      <c r="AP244" s="38">
        <v>0.06273955</v>
      </c>
      <c r="AQ244" s="38">
        <v>0.071114536</v>
      </c>
      <c r="AR244" s="38">
        <v>0.05846328</v>
      </c>
      <c r="AS244" s="34"/>
      <c r="AT244" s="38">
        <v>2.222469789</v>
      </c>
      <c r="AU244" s="38">
        <v>-1.078391717</v>
      </c>
      <c r="AV244" s="38">
        <v>1.031558109</v>
      </c>
      <c r="AW244" s="38">
        <v>0.126053833</v>
      </c>
      <c r="AX244" s="38">
        <v>-0.544113448</v>
      </c>
      <c r="AY244" s="38">
        <v>-0.806196844</v>
      </c>
      <c r="AZ244" s="38">
        <v>-0.356853982</v>
      </c>
      <c r="BA244" s="38">
        <v>-0.317000253</v>
      </c>
      <c r="BB244" s="38">
        <v>0.411392109</v>
      </c>
      <c r="BC244" s="38">
        <v>-0.688917595</v>
      </c>
      <c r="BD244" s="40">
        <v>0.537534736</v>
      </c>
      <c r="BE244" s="23">
        <v>32963.0</v>
      </c>
      <c r="BF244" s="38">
        <v>0.041345603</v>
      </c>
      <c r="BG244" s="38">
        <v>-0.020061805</v>
      </c>
      <c r="BH244" s="38">
        <v>0.019190539</v>
      </c>
      <c r="BI244" s="38">
        <v>0.002345036</v>
      </c>
      <c r="BJ244" s="38">
        <v>-0.010122387</v>
      </c>
      <c r="BK244" s="38">
        <v>-0.014998042</v>
      </c>
      <c r="BL244" s="38">
        <v>-0.006638715</v>
      </c>
      <c r="BM244" s="38">
        <v>-0.005897298</v>
      </c>
      <c r="BN244" s="38">
        <v>0.007653312</v>
      </c>
      <c r="BO244" s="38">
        <v>-0.012816243</v>
      </c>
      <c r="BP244" s="40">
        <v>0.003031371</v>
      </c>
      <c r="BQ244" s="40"/>
    </row>
    <row r="245">
      <c r="A245" s="23">
        <v>32993.0</v>
      </c>
      <c r="B245" s="27">
        <v>-0.0637</v>
      </c>
      <c r="C245" s="27">
        <v>-0.0803</v>
      </c>
      <c r="D245" s="27">
        <v>0.0452</v>
      </c>
      <c r="E245" s="27">
        <v>-0.0792</v>
      </c>
      <c r="F245" s="27">
        <v>0.01</v>
      </c>
      <c r="G245" s="27">
        <v>0.0175</v>
      </c>
      <c r="H245" s="27">
        <v>-0.0431</v>
      </c>
      <c r="I245" s="27">
        <v>0.0805</v>
      </c>
      <c r="J245" s="27">
        <v>-0.0619</v>
      </c>
      <c r="K245" s="27">
        <v>-0.0212</v>
      </c>
      <c r="L245" s="34"/>
      <c r="M245" s="38">
        <v>0.013453507</v>
      </c>
      <c r="N245" s="38">
        <v>-0.046082227</v>
      </c>
      <c r="O245" s="38">
        <v>0.211749353</v>
      </c>
      <c r="P245" s="38">
        <v>0.367956587</v>
      </c>
      <c r="Q245" s="38">
        <v>0.108358542</v>
      </c>
      <c r="R245" s="38">
        <v>-0.149884276</v>
      </c>
      <c r="S245" s="38">
        <v>0.042008001</v>
      </c>
      <c r="T245" s="38">
        <v>-0.098713522</v>
      </c>
      <c r="U245" s="38">
        <v>0.008481787</v>
      </c>
      <c r="V245" s="38">
        <v>0.099716372</v>
      </c>
      <c r="W245" s="34"/>
      <c r="X245" s="38">
        <v>-0.059728884</v>
      </c>
      <c r="Y245" s="38">
        <v>-0.073945977</v>
      </c>
      <c r="Z245" s="38">
        <v>0.032974155</v>
      </c>
      <c r="AA245" s="38">
        <v>-0.119003458</v>
      </c>
      <c r="AB245" s="38">
        <v>7.47245E-4</v>
      </c>
      <c r="AC245" s="38">
        <v>0.046971569</v>
      </c>
      <c r="AD245" s="38">
        <v>-0.046162066</v>
      </c>
      <c r="AE245" s="38">
        <v>0.124924013</v>
      </c>
      <c r="AF245" s="38">
        <v>-0.060599755</v>
      </c>
      <c r="AG245" s="38">
        <v>-0.026652221</v>
      </c>
      <c r="AH245" s="34"/>
      <c r="AI245" s="38">
        <v>0.092525333</v>
      </c>
      <c r="AJ245" s="38">
        <v>0.054836926</v>
      </c>
      <c r="AK245" s="38">
        <v>0.07827336</v>
      </c>
      <c r="AL245" s="38">
        <v>0.071416746</v>
      </c>
      <c r="AM245" s="38">
        <v>0.059009082</v>
      </c>
      <c r="AN245" s="38">
        <v>0.057180088</v>
      </c>
      <c r="AO245" s="38">
        <v>0.062757464</v>
      </c>
      <c r="AP245" s="38">
        <v>0.066062737</v>
      </c>
      <c r="AQ245" s="38">
        <v>0.071878407</v>
      </c>
      <c r="AR245" s="38">
        <v>0.058348787</v>
      </c>
      <c r="AS245" s="34"/>
      <c r="AT245" s="38">
        <v>2.169718522</v>
      </c>
      <c r="AU245" s="38">
        <v>-1.062880001</v>
      </c>
      <c r="AV245" s="38">
        <v>0.947302636</v>
      </c>
      <c r="AW245" s="38">
        <v>0.359199257</v>
      </c>
      <c r="AX245" s="38">
        <v>-0.705027086</v>
      </c>
      <c r="AY245" s="38">
        <v>-0.861903057</v>
      </c>
      <c r="AZ245" s="38">
        <v>-0.383522042</v>
      </c>
      <c r="BA245" s="38">
        <v>-0.100023211</v>
      </c>
      <c r="BB245" s="38">
        <v>0.398796698</v>
      </c>
      <c r="BC245" s="38">
        <v>-0.761661716</v>
      </c>
      <c r="BD245" s="40">
        <v>0.551680897</v>
      </c>
      <c r="BE245" s="23">
        <v>32993.0</v>
      </c>
      <c r="BF245" s="38">
        <v>0.039329231</v>
      </c>
      <c r="BG245" s="38">
        <v>-0.01926621</v>
      </c>
      <c r="BH245" s="38">
        <v>0.017171206</v>
      </c>
      <c r="BI245" s="38">
        <v>0.006510997</v>
      </c>
      <c r="BJ245" s="38">
        <v>-0.012779618</v>
      </c>
      <c r="BK245" s="38">
        <v>-0.015623217</v>
      </c>
      <c r="BL245" s="38">
        <v>-0.006951882</v>
      </c>
      <c r="BM245" s="38">
        <v>-0.001813063</v>
      </c>
      <c r="BN245" s="38">
        <v>0.007228757</v>
      </c>
      <c r="BO245" s="38">
        <v>-0.013806201</v>
      </c>
      <c r="BP245" s="40">
        <v>-0.001097077</v>
      </c>
      <c r="BQ245" s="40"/>
    </row>
    <row r="246">
      <c r="A246" s="23">
        <v>33024.0</v>
      </c>
      <c r="B246" s="27">
        <v>0.0652</v>
      </c>
      <c r="C246" s="27">
        <v>0.0807</v>
      </c>
      <c r="D246" s="27">
        <v>0.0316</v>
      </c>
      <c r="E246" s="27">
        <v>0.0187</v>
      </c>
      <c r="F246" s="27">
        <v>0.0752</v>
      </c>
      <c r="G246" s="27">
        <v>0.0951</v>
      </c>
      <c r="H246" s="27">
        <v>0.049</v>
      </c>
      <c r="I246" s="27">
        <v>0.0391</v>
      </c>
      <c r="J246" s="27">
        <v>0.1198</v>
      </c>
      <c r="K246" s="27">
        <v>0.0916</v>
      </c>
      <c r="L246" s="34"/>
      <c r="M246" s="38">
        <v>0.047665496</v>
      </c>
      <c r="N246" s="38">
        <v>0.003448354</v>
      </c>
      <c r="O246" s="38">
        <v>0.214821984</v>
      </c>
      <c r="P246" s="38">
        <v>0.363156814</v>
      </c>
      <c r="Q246" s="38">
        <v>0.196256328</v>
      </c>
      <c r="R246" s="38">
        <v>-0.079852779</v>
      </c>
      <c r="S246" s="38">
        <v>0.085884571</v>
      </c>
      <c r="T246" s="38">
        <v>-0.100527978</v>
      </c>
      <c r="U246" s="38">
        <v>0.129039048</v>
      </c>
      <c r="V246" s="38">
        <v>0.156824232</v>
      </c>
      <c r="W246" s="34"/>
      <c r="X246" s="38">
        <v>0.068593143</v>
      </c>
      <c r="Y246" s="38">
        <v>0.087126125</v>
      </c>
      <c r="Z246" s="38">
        <v>0.018061496</v>
      </c>
      <c r="AA246" s="38">
        <v>-0.014257659</v>
      </c>
      <c r="AB246" s="38">
        <v>0.061206596</v>
      </c>
      <c r="AC246" s="38">
        <v>0.10730778</v>
      </c>
      <c r="AD246" s="38">
        <v>0.043991221</v>
      </c>
      <c r="AE246" s="38">
        <v>0.071378994</v>
      </c>
      <c r="AF246" s="38">
        <v>0.115557299</v>
      </c>
      <c r="AG246" s="38">
        <v>0.082557894</v>
      </c>
      <c r="AH246" s="34"/>
      <c r="AI246" s="38">
        <v>0.093073818</v>
      </c>
      <c r="AJ246" s="38">
        <v>0.05667157</v>
      </c>
      <c r="AK246" s="38">
        <v>0.077441433</v>
      </c>
      <c r="AL246" s="38">
        <v>0.071516502</v>
      </c>
      <c r="AM246" s="38">
        <v>0.056926464</v>
      </c>
      <c r="AN246" s="38">
        <v>0.059958107</v>
      </c>
      <c r="AO246" s="38">
        <v>0.062944971</v>
      </c>
      <c r="AP246" s="38">
        <v>0.067021889</v>
      </c>
      <c r="AQ246" s="38">
        <v>0.074358679</v>
      </c>
      <c r="AR246" s="38">
        <v>0.059658309</v>
      </c>
      <c r="AS246" s="34"/>
      <c r="AT246" s="38">
        <v>2.191349938</v>
      </c>
      <c r="AU246" s="38">
        <v>-0.984634251</v>
      </c>
      <c r="AV246" s="38">
        <v>0.827472382</v>
      </c>
      <c r="AW246" s="38">
        <v>0.310540441</v>
      </c>
      <c r="AX246" s="38">
        <v>-0.962395578</v>
      </c>
      <c r="AY246" s="38">
        <v>-0.697894042</v>
      </c>
      <c r="AZ246" s="38">
        <v>-0.437299279</v>
      </c>
      <c r="BA246" s="38">
        <v>-0.081600775</v>
      </c>
      <c r="BB246" s="38">
        <v>0.5585116</v>
      </c>
      <c r="BC246" s="38">
        <v>-0.724050436</v>
      </c>
      <c r="BD246" s="40">
        <v>0.549521251</v>
      </c>
      <c r="BE246" s="23">
        <v>33024.0</v>
      </c>
      <c r="BF246" s="38">
        <v>0.039877438</v>
      </c>
      <c r="BG246" s="38">
        <v>-0.017918038</v>
      </c>
      <c r="BH246" s="38">
        <v>0.01505806</v>
      </c>
      <c r="BI246" s="38">
        <v>0.005651109</v>
      </c>
      <c r="BJ246" s="38">
        <v>-0.017513346</v>
      </c>
      <c r="BK246" s="38">
        <v>-0.012700037</v>
      </c>
      <c r="BL246" s="38">
        <v>-0.007957823</v>
      </c>
      <c r="BM246" s="38">
        <v>-0.001484943</v>
      </c>
      <c r="BN246" s="38">
        <v>0.010163603</v>
      </c>
      <c r="BO246" s="38">
        <v>-0.013176022</v>
      </c>
      <c r="BP246" s="40">
        <v>-0.001585658</v>
      </c>
      <c r="BQ246" s="40"/>
    </row>
    <row r="247">
      <c r="A247" s="23">
        <v>33054.0</v>
      </c>
      <c r="B247" s="27">
        <v>0.0123</v>
      </c>
      <c r="C247" s="27">
        <v>-0.0102</v>
      </c>
      <c r="D247" s="27">
        <v>-0.0354</v>
      </c>
      <c r="E247" s="27">
        <v>0.0247</v>
      </c>
      <c r="F247" s="27">
        <v>-0.0012</v>
      </c>
      <c r="G247" s="27">
        <v>-0.0471</v>
      </c>
      <c r="H247" s="27">
        <v>-0.0051</v>
      </c>
      <c r="I247" s="27">
        <v>0.0488</v>
      </c>
      <c r="J247" s="27">
        <v>0.0184</v>
      </c>
      <c r="K247" s="27">
        <v>-0.0045</v>
      </c>
      <c r="L247" s="34"/>
      <c r="M247" s="38">
        <v>0.05647782</v>
      </c>
      <c r="N247" s="38">
        <v>-0.021900133</v>
      </c>
      <c r="O247" s="38">
        <v>0.170642634</v>
      </c>
      <c r="P247" s="38">
        <v>0.327616641</v>
      </c>
      <c r="Q247" s="38">
        <v>0.10922993</v>
      </c>
      <c r="R247" s="38">
        <v>-0.088907164</v>
      </c>
      <c r="S247" s="38">
        <v>0.061083129</v>
      </c>
      <c r="T247" s="38">
        <v>-0.047607646</v>
      </c>
      <c r="U247" s="38">
        <v>0.13054794</v>
      </c>
      <c r="V247" s="38">
        <v>0.156957881</v>
      </c>
      <c r="W247" s="34"/>
      <c r="X247" s="38">
        <v>0.012820079</v>
      </c>
      <c r="Y247" s="38">
        <v>-0.005407524</v>
      </c>
      <c r="Z247" s="38">
        <v>-0.048812406</v>
      </c>
      <c r="AA247" s="38">
        <v>-0.00497334</v>
      </c>
      <c r="AB247" s="38">
        <v>-0.012441761</v>
      </c>
      <c r="AC247" s="38">
        <v>-0.043142769</v>
      </c>
      <c r="AD247" s="38">
        <v>-0.0086727</v>
      </c>
      <c r="AE247" s="38">
        <v>0.067305639</v>
      </c>
      <c r="AF247" s="38">
        <v>0.012136721</v>
      </c>
      <c r="AG247" s="38">
        <v>-0.016057214</v>
      </c>
      <c r="AH247" s="34"/>
      <c r="AI247" s="38">
        <v>0.092830266</v>
      </c>
      <c r="AJ247" s="38">
        <v>0.056661202</v>
      </c>
      <c r="AK247" s="38">
        <v>0.076849442</v>
      </c>
      <c r="AL247" s="38">
        <v>0.070663323</v>
      </c>
      <c r="AM247" s="38">
        <v>0.056866058</v>
      </c>
      <c r="AN247" s="38">
        <v>0.057657057</v>
      </c>
      <c r="AO247" s="38">
        <v>0.062289989</v>
      </c>
      <c r="AP247" s="38">
        <v>0.067439328</v>
      </c>
      <c r="AQ247" s="38">
        <v>0.074315859</v>
      </c>
      <c r="AR247" s="38">
        <v>0.059680267</v>
      </c>
      <c r="AS247" s="34"/>
      <c r="AT247" s="38">
        <v>2.190353426</v>
      </c>
      <c r="AU247" s="38">
        <v>-0.9403747</v>
      </c>
      <c r="AV247" s="38">
        <v>0.807082516</v>
      </c>
      <c r="AW247" s="38">
        <v>0.271623313</v>
      </c>
      <c r="AX247" s="38">
        <v>-0.922642708</v>
      </c>
      <c r="AY247" s="38">
        <v>-0.854175227</v>
      </c>
      <c r="AZ247" s="38">
        <v>-0.453157149</v>
      </c>
      <c r="BA247" s="38">
        <v>-0.007439746</v>
      </c>
      <c r="BB247" s="38">
        <v>0.587780152</v>
      </c>
      <c r="BC247" s="38">
        <v>-0.679049877</v>
      </c>
      <c r="BD247" s="40">
        <v>0.561606768</v>
      </c>
      <c r="BE247" s="23">
        <v>33054.0</v>
      </c>
      <c r="BF247" s="38">
        <v>0.03900155</v>
      </c>
      <c r="BG247" s="38">
        <v>-0.016744362</v>
      </c>
      <c r="BH247" s="38">
        <v>0.014370954</v>
      </c>
      <c r="BI247" s="38">
        <v>0.004836539</v>
      </c>
      <c r="BJ247" s="38">
        <v>-0.016428625</v>
      </c>
      <c r="BK247" s="38">
        <v>-0.01520949</v>
      </c>
      <c r="BL247" s="38">
        <v>-0.00806894</v>
      </c>
      <c r="BM247" s="38">
        <v>-1.32473E-4</v>
      </c>
      <c r="BN247" s="38">
        <v>0.010466045</v>
      </c>
      <c r="BO247" s="38">
        <v>-0.012091198</v>
      </c>
      <c r="BP247" s="40">
        <v>0.001114925</v>
      </c>
      <c r="BQ247" s="40"/>
    </row>
    <row r="248">
      <c r="A248" s="23">
        <v>33085.0</v>
      </c>
      <c r="B248" s="27">
        <v>0.0501</v>
      </c>
      <c r="C248" s="27">
        <v>0.0096</v>
      </c>
      <c r="D248" s="27">
        <v>-0.0366</v>
      </c>
      <c r="E248" s="27">
        <v>0.0269</v>
      </c>
      <c r="F248" s="27">
        <v>-0.0368</v>
      </c>
      <c r="G248" s="27">
        <v>-0.0513</v>
      </c>
      <c r="H248" s="27">
        <v>0.0077</v>
      </c>
      <c r="I248" s="27">
        <v>-7.0E-4</v>
      </c>
      <c r="J248" s="27">
        <v>-0.0192</v>
      </c>
      <c r="K248" s="27">
        <v>-0.0023</v>
      </c>
      <c r="L248" s="34"/>
      <c r="M248" s="38">
        <v>0.021373797</v>
      </c>
      <c r="N248" s="38">
        <v>-0.070537352</v>
      </c>
      <c r="O248" s="38">
        <v>0.063037257</v>
      </c>
      <c r="P248" s="38">
        <v>0.292942474</v>
      </c>
      <c r="Q248" s="38">
        <v>0.014275418</v>
      </c>
      <c r="R248" s="38">
        <v>-0.201199899</v>
      </c>
      <c r="S248" s="38">
        <v>0.022373465</v>
      </c>
      <c r="T248" s="38">
        <v>-0.037190315</v>
      </c>
      <c r="U248" s="38">
        <v>0.03221681</v>
      </c>
      <c r="V248" s="38">
        <v>0.05821815</v>
      </c>
      <c r="W248" s="34"/>
      <c r="X248" s="38">
        <v>0.052639563</v>
      </c>
      <c r="Y248" s="38">
        <v>0.017790276</v>
      </c>
      <c r="Z248" s="38">
        <v>-0.045384509</v>
      </c>
      <c r="AA248" s="38">
        <v>0.001158005</v>
      </c>
      <c r="AB248" s="38">
        <v>-0.04037377</v>
      </c>
      <c r="AC248" s="38">
        <v>-0.026923249</v>
      </c>
      <c r="AD248" s="38">
        <v>0.0081239</v>
      </c>
      <c r="AE248" s="38">
        <v>0.012184312</v>
      </c>
      <c r="AF248" s="38">
        <v>-0.02003376</v>
      </c>
      <c r="AG248" s="38">
        <v>-0.005957252</v>
      </c>
      <c r="AH248" s="34"/>
      <c r="AI248" s="38">
        <v>0.092031557</v>
      </c>
      <c r="AJ248" s="38">
        <v>0.056488766</v>
      </c>
      <c r="AK248" s="38">
        <v>0.077312526</v>
      </c>
      <c r="AL248" s="38">
        <v>0.070238368</v>
      </c>
      <c r="AM248" s="38">
        <v>0.057503308</v>
      </c>
      <c r="AN248" s="38">
        <v>0.057199349</v>
      </c>
      <c r="AO248" s="38">
        <v>0.062193833</v>
      </c>
      <c r="AP248" s="38">
        <v>0.063979185</v>
      </c>
      <c r="AQ248" s="38">
        <v>0.073755288</v>
      </c>
      <c r="AR248" s="38">
        <v>0.059704119</v>
      </c>
      <c r="AS248" s="34"/>
      <c r="AT248" s="38">
        <v>2.190715056</v>
      </c>
      <c r="AU248" s="38">
        <v>-0.924980768</v>
      </c>
      <c r="AV248" s="38">
        <v>0.900438664</v>
      </c>
      <c r="AW248" s="38">
        <v>0.280315036</v>
      </c>
      <c r="AX248" s="38">
        <v>-0.836045561</v>
      </c>
      <c r="AY248" s="38">
        <v>-0.862690772</v>
      </c>
      <c r="AZ248" s="38">
        <v>-0.424872242</v>
      </c>
      <c r="BA248" s="38">
        <v>-0.268367567</v>
      </c>
      <c r="BB248" s="38">
        <v>0.588609698</v>
      </c>
      <c r="BC248" s="38">
        <v>-0.643121543</v>
      </c>
      <c r="BD248" s="40">
        <v>0.543586605</v>
      </c>
      <c r="BE248" s="23">
        <v>33085.0</v>
      </c>
      <c r="BF248" s="38">
        <v>0.040301123</v>
      </c>
      <c r="BG248" s="38">
        <v>-0.017016254</v>
      </c>
      <c r="BH248" s="38">
        <v>0.016564769</v>
      </c>
      <c r="BI248" s="38">
        <v>0.005156769</v>
      </c>
      <c r="BJ248" s="38">
        <v>-0.015380172</v>
      </c>
      <c r="BK248" s="38">
        <v>-0.015870346</v>
      </c>
      <c r="BL248" s="38">
        <v>-0.007816091</v>
      </c>
      <c r="BM248" s="38">
        <v>-0.004936979</v>
      </c>
      <c r="BN248" s="38">
        <v>0.01082826</v>
      </c>
      <c r="BO248" s="38">
        <v>-0.011831078</v>
      </c>
      <c r="BP248" s="40">
        <v>0.002548542</v>
      </c>
      <c r="BQ248" s="40"/>
    </row>
    <row r="249">
      <c r="A249" s="23">
        <v>33116.0</v>
      </c>
      <c r="B249" s="27">
        <v>-0.0414</v>
      </c>
      <c r="C249" s="27">
        <v>-0.0486</v>
      </c>
      <c r="D249" s="27">
        <v>-0.1365</v>
      </c>
      <c r="E249" s="27">
        <v>-0.1573</v>
      </c>
      <c r="F249" s="27">
        <v>-0.1422</v>
      </c>
      <c r="G249" s="27">
        <v>-0.1137</v>
      </c>
      <c r="H249" s="27">
        <v>-0.0864</v>
      </c>
      <c r="I249" s="27">
        <v>-0.1194</v>
      </c>
      <c r="J249" s="27">
        <v>-0.0696</v>
      </c>
      <c r="K249" s="27">
        <v>-0.0923</v>
      </c>
      <c r="L249" s="34"/>
      <c r="M249" s="38">
        <v>-0.087255879</v>
      </c>
      <c r="N249" s="38">
        <v>-0.126125144</v>
      </c>
      <c r="O249" s="38">
        <v>-0.114929797</v>
      </c>
      <c r="P249" s="38">
        <v>0.051619762</v>
      </c>
      <c r="Q249" s="38">
        <v>-0.185992521</v>
      </c>
      <c r="R249" s="38">
        <v>-0.279284653</v>
      </c>
      <c r="S249" s="38">
        <v>-0.098171737</v>
      </c>
      <c r="T249" s="38">
        <v>-0.20626416</v>
      </c>
      <c r="U249" s="38">
        <v>-0.070362806</v>
      </c>
      <c r="V249" s="38">
        <v>-0.052984171</v>
      </c>
      <c r="W249" s="34"/>
      <c r="X249" s="38">
        <v>-0.035521963</v>
      </c>
      <c r="Y249" s="38">
        <v>-0.042197167</v>
      </c>
      <c r="Z249" s="38">
        <v>-0.134066638</v>
      </c>
      <c r="AA249" s="38">
        <v>-0.162864211</v>
      </c>
      <c r="AB249" s="38">
        <v>-0.12812081</v>
      </c>
      <c r="AC249" s="38">
        <v>-0.071757441</v>
      </c>
      <c r="AD249" s="38">
        <v>-0.079282675</v>
      </c>
      <c r="AE249" s="38">
        <v>-0.098975699</v>
      </c>
      <c r="AF249" s="38">
        <v>-0.064233257</v>
      </c>
      <c r="AG249" s="38">
        <v>-0.088911777</v>
      </c>
      <c r="AH249" s="34"/>
      <c r="AI249" s="38">
        <v>0.092227562</v>
      </c>
      <c r="AJ249" s="38">
        <v>0.056227217</v>
      </c>
      <c r="AK249" s="38">
        <v>0.080813052</v>
      </c>
      <c r="AL249" s="38">
        <v>0.075741092</v>
      </c>
      <c r="AM249" s="38">
        <v>0.060386132</v>
      </c>
      <c r="AN249" s="38">
        <v>0.057821105</v>
      </c>
      <c r="AO249" s="38">
        <v>0.063146568</v>
      </c>
      <c r="AP249" s="38">
        <v>0.065611737</v>
      </c>
      <c r="AQ249" s="38">
        <v>0.072950416</v>
      </c>
      <c r="AR249" s="38">
        <v>0.061763077</v>
      </c>
      <c r="AS249" s="34"/>
      <c r="AT249" s="38">
        <v>2.040720585</v>
      </c>
      <c r="AU249" s="38">
        <v>-1.077721402</v>
      </c>
      <c r="AV249" s="38">
        <v>1.051966566</v>
      </c>
      <c r="AW249" s="38">
        <v>0.612620434</v>
      </c>
      <c r="AX249" s="38">
        <v>-0.71746557</v>
      </c>
      <c r="AY249" s="38">
        <v>-0.939654697</v>
      </c>
      <c r="AZ249" s="38">
        <v>-0.47834952</v>
      </c>
      <c r="BA249" s="38">
        <v>-0.264810273</v>
      </c>
      <c r="BB249" s="38">
        <v>0.370884889</v>
      </c>
      <c r="BC249" s="38">
        <v>-0.598191011</v>
      </c>
      <c r="BD249" s="40">
        <v>0.543453352</v>
      </c>
      <c r="BE249" s="23">
        <v>33116.0</v>
      </c>
      <c r="BF249" s="38">
        <v>0.03755098</v>
      </c>
      <c r="BG249" s="38">
        <v>-0.019830983</v>
      </c>
      <c r="BH249" s="38">
        <v>0.019357072</v>
      </c>
      <c r="BI249" s="38">
        <v>0.011272733</v>
      </c>
      <c r="BJ249" s="38">
        <v>-0.013201972</v>
      </c>
      <c r="BK249" s="38">
        <v>-0.017290439</v>
      </c>
      <c r="BL249" s="38">
        <v>-0.008802035</v>
      </c>
      <c r="BM249" s="38">
        <v>-0.004872732</v>
      </c>
      <c r="BN249" s="38">
        <v>0.006824595</v>
      </c>
      <c r="BO249" s="38">
        <v>-0.011007219</v>
      </c>
      <c r="BP249" s="40">
        <v>0.001681028</v>
      </c>
      <c r="BQ249" s="40"/>
    </row>
    <row r="250">
      <c r="A250" s="23">
        <v>33146.0</v>
      </c>
      <c r="B250" s="27">
        <v>-0.0715</v>
      </c>
      <c r="C250" s="27">
        <v>-0.0463</v>
      </c>
      <c r="D250" s="27">
        <v>-0.1128</v>
      </c>
      <c r="E250" s="27">
        <v>-0.1819</v>
      </c>
      <c r="F250" s="27">
        <v>-0.117</v>
      </c>
      <c r="G250" s="27">
        <v>-0.1947</v>
      </c>
      <c r="H250" s="27">
        <v>-0.0537</v>
      </c>
      <c r="I250" s="27">
        <v>-0.1862</v>
      </c>
      <c r="J250" s="27">
        <v>-0.0794</v>
      </c>
      <c r="K250" s="27">
        <v>-0.0472</v>
      </c>
      <c r="L250" s="34"/>
      <c r="M250" s="38">
        <v>-0.139345548</v>
      </c>
      <c r="N250" s="38">
        <v>-0.153729576</v>
      </c>
      <c r="O250" s="38">
        <v>-0.228260685</v>
      </c>
      <c r="P250" s="38">
        <v>-0.137860951</v>
      </c>
      <c r="Q250" s="38">
        <v>-0.256329339</v>
      </c>
      <c r="R250" s="38">
        <v>-0.43202367</v>
      </c>
      <c r="S250" s="38">
        <v>-0.137642383</v>
      </c>
      <c r="T250" s="38">
        <v>-0.361388188</v>
      </c>
      <c r="U250" s="38">
        <v>-0.114599005</v>
      </c>
      <c r="V250" s="38">
        <v>-0.095073991</v>
      </c>
      <c r="W250" s="34"/>
      <c r="X250" s="38">
        <v>-0.064502036</v>
      </c>
      <c r="Y250" s="38">
        <v>-0.034051662</v>
      </c>
      <c r="Z250" s="38">
        <v>-0.096087852</v>
      </c>
      <c r="AA250" s="38">
        <v>-0.166501873</v>
      </c>
      <c r="AB250" s="38">
        <v>-0.093491668</v>
      </c>
      <c r="AC250" s="38">
        <v>-0.122708995</v>
      </c>
      <c r="AD250" s="38">
        <v>-0.0389615</v>
      </c>
      <c r="AE250" s="38">
        <v>-0.141817024</v>
      </c>
      <c r="AF250" s="38">
        <v>-0.065807259</v>
      </c>
      <c r="AG250" s="38">
        <v>-0.036167597</v>
      </c>
      <c r="AH250" s="34"/>
      <c r="AI250" s="38">
        <v>0.092610573</v>
      </c>
      <c r="AJ250" s="38">
        <v>0.055465075</v>
      </c>
      <c r="AK250" s="38">
        <v>0.081784343</v>
      </c>
      <c r="AL250" s="38">
        <v>0.08070068</v>
      </c>
      <c r="AM250" s="38">
        <v>0.062509592</v>
      </c>
      <c r="AN250" s="38">
        <v>0.060693025</v>
      </c>
      <c r="AO250" s="38">
        <v>0.063149726</v>
      </c>
      <c r="AP250" s="38">
        <v>0.069468848</v>
      </c>
      <c r="AQ250" s="38">
        <v>0.073905369</v>
      </c>
      <c r="AR250" s="38">
        <v>0.060982641</v>
      </c>
      <c r="AS250" s="34"/>
      <c r="AT250" s="38">
        <v>1.898541692</v>
      </c>
      <c r="AU250" s="38">
        <v>-1.238069942</v>
      </c>
      <c r="AV250" s="38">
        <v>0.984361453</v>
      </c>
      <c r="AW250" s="38">
        <v>0.892855695</v>
      </c>
      <c r="AX250" s="38">
        <v>-0.6432222</v>
      </c>
      <c r="AY250" s="38">
        <v>-0.796615429</v>
      </c>
      <c r="AZ250" s="38">
        <v>-0.58916853</v>
      </c>
      <c r="BA250" s="38">
        <v>-0.055574071</v>
      </c>
      <c r="BB250" s="38">
        <v>0.319051198</v>
      </c>
      <c r="BC250" s="38">
        <v>-0.772159866</v>
      </c>
      <c r="BD250" s="40">
        <v>0.526818832</v>
      </c>
      <c r="BE250" s="23">
        <v>33146.0</v>
      </c>
      <c r="BF250" s="38">
        <v>0.036037848</v>
      </c>
      <c r="BG250" s="38">
        <v>-0.023500867</v>
      </c>
      <c r="BH250" s="38">
        <v>0.018685009</v>
      </c>
      <c r="BI250" s="38">
        <v>0.01694806</v>
      </c>
      <c r="BJ250" s="38">
        <v>-0.012209552</v>
      </c>
      <c r="BK250" s="38">
        <v>-0.015121241</v>
      </c>
      <c r="BL250" s="38">
        <v>-0.011183513</v>
      </c>
      <c r="BM250" s="38">
        <v>-0.001054899</v>
      </c>
      <c r="BN250" s="38">
        <v>0.006056184</v>
      </c>
      <c r="BO250" s="38">
        <v>-0.014657029</v>
      </c>
      <c r="BP250" s="40">
        <v>2.6722E-4</v>
      </c>
      <c r="BQ250" s="40"/>
    </row>
    <row r="251">
      <c r="A251" s="23">
        <v>33177.0</v>
      </c>
      <c r="B251" s="27">
        <v>-0.0444</v>
      </c>
      <c r="C251" s="27">
        <v>-0.0202</v>
      </c>
      <c r="D251" s="27">
        <v>0.0778</v>
      </c>
      <c r="E251" s="27">
        <v>0.0959</v>
      </c>
      <c r="F251" s="27">
        <v>0.0162</v>
      </c>
      <c r="G251" s="27">
        <v>0.1676</v>
      </c>
      <c r="H251" s="27">
        <v>0.012</v>
      </c>
      <c r="I251" s="27">
        <v>0.1103</v>
      </c>
      <c r="J251" s="27">
        <v>0.0411</v>
      </c>
      <c r="K251" s="27">
        <v>-0.004</v>
      </c>
      <c r="L251" s="34"/>
      <c r="M251" s="38">
        <v>-0.13387356</v>
      </c>
      <c r="N251" s="38">
        <v>-0.167616435</v>
      </c>
      <c r="O251" s="38">
        <v>-0.112585842</v>
      </c>
      <c r="P251" s="38">
        <v>0.009927116</v>
      </c>
      <c r="Q251" s="38">
        <v>-0.168934814</v>
      </c>
      <c r="R251" s="38">
        <v>-0.335180181</v>
      </c>
      <c r="S251" s="38">
        <v>-0.085318097</v>
      </c>
      <c r="T251" s="38">
        <v>-0.243865477</v>
      </c>
      <c r="U251" s="38">
        <v>-0.006097882</v>
      </c>
      <c r="V251" s="38">
        <v>-0.077024703</v>
      </c>
      <c r="W251" s="34"/>
      <c r="X251" s="38">
        <v>-0.036005089</v>
      </c>
      <c r="Y251" s="38">
        <v>-5.29471E-4</v>
      </c>
      <c r="Z251" s="38">
        <v>0.090756044</v>
      </c>
      <c r="AA251" s="38">
        <v>0.104496784</v>
      </c>
      <c r="AB251" s="38">
        <v>0.0385659</v>
      </c>
      <c r="AC251" s="38">
        <v>0.258402075</v>
      </c>
      <c r="AD251" s="38">
        <v>0.025226457</v>
      </c>
      <c r="AE251" s="38">
        <v>0.174169252</v>
      </c>
      <c r="AF251" s="38">
        <v>0.048802401</v>
      </c>
      <c r="AG251" s="38">
        <v>0.009822055</v>
      </c>
      <c r="AH251" s="34"/>
      <c r="AI251" s="38">
        <v>0.05838042</v>
      </c>
      <c r="AJ251" s="38">
        <v>0.04065573</v>
      </c>
      <c r="AK251" s="38">
        <v>0.074645576</v>
      </c>
      <c r="AL251" s="38">
        <v>0.07426762</v>
      </c>
      <c r="AM251" s="38">
        <v>0.057716688</v>
      </c>
      <c r="AN251" s="38">
        <v>0.071061499</v>
      </c>
      <c r="AO251" s="38">
        <v>0.049108455</v>
      </c>
      <c r="AP251" s="38">
        <v>0.059811851</v>
      </c>
      <c r="AQ251" s="38">
        <v>0.05856705</v>
      </c>
      <c r="AR251" s="38">
        <v>0.04828197</v>
      </c>
      <c r="AS251" s="34"/>
      <c r="AT251" s="38">
        <v>-0.076082175</v>
      </c>
      <c r="AU251" s="38">
        <v>-1.627428952</v>
      </c>
      <c r="AV251" s="38">
        <v>1.347519414</v>
      </c>
      <c r="AW251" s="38">
        <v>1.314438968</v>
      </c>
      <c r="AX251" s="38">
        <v>-0.134175023</v>
      </c>
      <c r="AY251" s="38">
        <v>1.033824432</v>
      </c>
      <c r="AZ251" s="38">
        <v>-0.887607337</v>
      </c>
      <c r="BA251" s="38">
        <v>0.049203288</v>
      </c>
      <c r="BB251" s="38">
        <v>-0.059747438</v>
      </c>
      <c r="BC251" s="38">
        <v>-0.959945176</v>
      </c>
      <c r="BD251" s="40">
        <v>0.582726774</v>
      </c>
      <c r="BE251" s="23">
        <v>33177.0</v>
      </c>
      <c r="BF251" s="38">
        <v>-0.001305623</v>
      </c>
      <c r="BG251" s="38">
        <v>-0.027927822</v>
      </c>
      <c r="BH251" s="38">
        <v>0.023124378</v>
      </c>
      <c r="BI251" s="38">
        <v>0.022556694</v>
      </c>
      <c r="BJ251" s="38">
        <v>-0.002302537</v>
      </c>
      <c r="BK251" s="38">
        <v>0.017741152</v>
      </c>
      <c r="BL251" s="38">
        <v>-0.015231964</v>
      </c>
      <c r="BM251" s="38">
        <v>8.44363E-4</v>
      </c>
      <c r="BN251" s="38">
        <v>-0.001025308</v>
      </c>
      <c r="BO251" s="38">
        <v>-0.016473332</v>
      </c>
      <c r="BP251" s="40">
        <v>-7.2028E-4</v>
      </c>
      <c r="BQ251" s="40"/>
    </row>
    <row r="252">
      <c r="A252" s="23">
        <v>33207.0</v>
      </c>
      <c r="B252" s="27">
        <v>0.0153</v>
      </c>
      <c r="C252" s="27">
        <v>0.0249</v>
      </c>
      <c r="D252" s="27">
        <v>-0.0141</v>
      </c>
      <c r="E252" s="27">
        <v>0.0076</v>
      </c>
      <c r="F252" s="27">
        <v>-0.1094</v>
      </c>
      <c r="G252" s="27">
        <v>-0.1002</v>
      </c>
      <c r="H252" s="27">
        <v>-0.0023</v>
      </c>
      <c r="I252" s="27">
        <v>-0.0158</v>
      </c>
      <c r="J252" s="27">
        <v>0.0551</v>
      </c>
      <c r="K252" s="27">
        <v>0.0648</v>
      </c>
      <c r="L252" s="34"/>
      <c r="M252" s="38">
        <v>-0.099414548</v>
      </c>
      <c r="N252" s="38">
        <v>-0.148054238</v>
      </c>
      <c r="O252" s="38">
        <v>-0.157425378</v>
      </c>
      <c r="P252" s="38">
        <v>-0.050702472</v>
      </c>
      <c r="Q252" s="38">
        <v>-0.277632518</v>
      </c>
      <c r="R252" s="38">
        <v>-0.433506394</v>
      </c>
      <c r="S252" s="38">
        <v>-0.110100461</v>
      </c>
      <c r="T252" s="38">
        <v>-0.243068466</v>
      </c>
      <c r="U252" s="38">
        <v>-0.012958237</v>
      </c>
      <c r="V252" s="38">
        <v>-0.036369771</v>
      </c>
      <c r="W252" s="34"/>
      <c r="X252" s="38">
        <v>0.011991633</v>
      </c>
      <c r="Y252" s="38">
        <v>0.038680103</v>
      </c>
      <c r="Z252" s="38">
        <v>-0.013242784</v>
      </c>
      <c r="AA252" s="38">
        <v>0.008813711</v>
      </c>
      <c r="AB252" s="38">
        <v>-0.087254576</v>
      </c>
      <c r="AC252" s="38">
        <v>-0.027697586</v>
      </c>
      <c r="AD252" s="38">
        <v>0.001533861</v>
      </c>
      <c r="AE252" s="38">
        <v>0.027261076</v>
      </c>
      <c r="AF252" s="38">
        <v>0.055379625</v>
      </c>
      <c r="AG252" s="38">
        <v>0.067100389</v>
      </c>
      <c r="AH252" s="34"/>
      <c r="AI252" s="38">
        <v>0.057511804</v>
      </c>
      <c r="AJ252" s="38">
        <v>0.040815224</v>
      </c>
      <c r="AK252" s="38">
        <v>0.074629768</v>
      </c>
      <c r="AL252" s="38">
        <v>0.072348624</v>
      </c>
      <c r="AM252" s="38">
        <v>0.059930728</v>
      </c>
      <c r="AN252" s="38">
        <v>0.071150786</v>
      </c>
      <c r="AO252" s="38">
        <v>0.04768769</v>
      </c>
      <c r="AP252" s="38">
        <v>0.05987974</v>
      </c>
      <c r="AQ252" s="38">
        <v>0.058437646</v>
      </c>
      <c r="AR252" s="38">
        <v>0.048767852</v>
      </c>
      <c r="AS252" s="34"/>
      <c r="AT252" s="38">
        <v>-0.14269157</v>
      </c>
      <c r="AU252" s="38">
        <v>-1.627847749</v>
      </c>
      <c r="AV252" s="38">
        <v>1.379946661</v>
      </c>
      <c r="AW252" s="38">
        <v>1.177039457</v>
      </c>
      <c r="AX252" s="38">
        <v>0.072471028</v>
      </c>
      <c r="AY252" s="38">
        <v>1.070492152</v>
      </c>
      <c r="AZ252" s="38">
        <v>-1.016543822</v>
      </c>
      <c r="BA252" s="38">
        <v>0.067935682</v>
      </c>
      <c r="BB252" s="38">
        <v>-0.060338174</v>
      </c>
      <c r="BC252" s="38">
        <v>-0.920463666</v>
      </c>
      <c r="BD252" s="40">
        <v>0.605223224</v>
      </c>
      <c r="BE252" s="23">
        <v>33207.0</v>
      </c>
      <c r="BF252" s="38">
        <v>-0.002357668</v>
      </c>
      <c r="BG252" s="38">
        <v>-0.02689665</v>
      </c>
      <c r="BH252" s="38">
        <v>0.022800623</v>
      </c>
      <c r="BI252" s="38">
        <v>0.019448022</v>
      </c>
      <c r="BJ252" s="38">
        <v>0.001197426</v>
      </c>
      <c r="BK252" s="38">
        <v>0.017687559</v>
      </c>
      <c r="BL252" s="38">
        <v>-0.01679618</v>
      </c>
      <c r="BM252" s="38">
        <v>0.00112249</v>
      </c>
      <c r="BN252" s="38">
        <v>-9.96957E-4</v>
      </c>
      <c r="BO252" s="38">
        <v>-0.015208664</v>
      </c>
      <c r="BP252" s="40">
        <v>-0.003496649</v>
      </c>
      <c r="BQ252" s="40"/>
    </row>
    <row r="253">
      <c r="A253" s="23">
        <v>33238.0</v>
      </c>
      <c r="B253" s="27">
        <v>-0.0234</v>
      </c>
      <c r="C253" s="27">
        <v>0.0383</v>
      </c>
      <c r="D253" s="27">
        <v>-0.0424</v>
      </c>
      <c r="E253" s="27">
        <v>-0.0375</v>
      </c>
      <c r="F253" s="27">
        <v>0.0337</v>
      </c>
      <c r="G253" s="27">
        <v>0.0706</v>
      </c>
      <c r="H253" s="27">
        <v>-0.0019</v>
      </c>
      <c r="I253" s="27">
        <v>-0.0193</v>
      </c>
      <c r="J253" s="27">
        <v>-4.0E-4</v>
      </c>
      <c r="K253" s="27">
        <v>0.0269</v>
      </c>
      <c r="L253" s="34"/>
      <c r="M253" s="38">
        <v>-0.156279441</v>
      </c>
      <c r="N253" s="38">
        <v>-0.128410353</v>
      </c>
      <c r="O253" s="38">
        <v>-0.239466306</v>
      </c>
      <c r="P253" s="38">
        <v>-0.196840256</v>
      </c>
      <c r="Q253" s="38">
        <v>-0.279585608</v>
      </c>
      <c r="R253" s="38">
        <v>-0.395705189</v>
      </c>
      <c r="S253" s="38">
        <v>-0.143111198</v>
      </c>
      <c r="T253" s="38">
        <v>-0.247305989</v>
      </c>
      <c r="U253" s="38">
        <v>-0.077488267</v>
      </c>
      <c r="V253" s="38">
        <v>-0.031473945</v>
      </c>
      <c r="W253" s="34"/>
      <c r="X253" s="38">
        <v>-0.025383858</v>
      </c>
      <c r="Y253" s="38">
        <v>0.04651468</v>
      </c>
      <c r="Z253" s="38">
        <v>-0.041254477</v>
      </c>
      <c r="AA253" s="38">
        <v>-0.037747267</v>
      </c>
      <c r="AB253" s="38">
        <v>0.062163867</v>
      </c>
      <c r="AC253" s="38">
        <v>0.143437257</v>
      </c>
      <c r="AD253" s="38">
        <v>-0.005377927</v>
      </c>
      <c r="AE253" s="38">
        <v>0.021212352</v>
      </c>
      <c r="AF253" s="38">
        <v>-6.78685E-4</v>
      </c>
      <c r="AG253" s="38">
        <v>0.021825618</v>
      </c>
      <c r="AH253" s="34"/>
      <c r="AI253" s="38">
        <v>0.057481629</v>
      </c>
      <c r="AJ253" s="38">
        <v>0.039521238</v>
      </c>
      <c r="AK253" s="38">
        <v>0.07513738</v>
      </c>
      <c r="AL253" s="38">
        <v>0.072406689</v>
      </c>
      <c r="AM253" s="38">
        <v>0.059848101</v>
      </c>
      <c r="AN253" s="38">
        <v>0.073806664</v>
      </c>
      <c r="AO253" s="38">
        <v>0.044191244</v>
      </c>
      <c r="AP253" s="38">
        <v>0.059717045</v>
      </c>
      <c r="AQ253" s="38">
        <v>0.053402797</v>
      </c>
      <c r="AR253" s="38">
        <v>0.045413934</v>
      </c>
      <c r="AS253" s="34"/>
      <c r="AT253" s="38">
        <v>-0.047822678</v>
      </c>
      <c r="AU253" s="38">
        <v>-1.453473468</v>
      </c>
      <c r="AV253" s="38">
        <v>1.333985914</v>
      </c>
      <c r="AW253" s="38">
        <v>1.120271292</v>
      </c>
      <c r="AX253" s="38">
        <v>0.137386801</v>
      </c>
      <c r="AY253" s="38">
        <v>1.229838792</v>
      </c>
      <c r="AZ253" s="38">
        <v>-1.087980422</v>
      </c>
      <c r="BA253" s="38">
        <v>0.127129816</v>
      </c>
      <c r="BB253" s="38">
        <v>-0.367048076</v>
      </c>
      <c r="BC253" s="38">
        <v>-0.99228797</v>
      </c>
      <c r="BD253" s="40">
        <v>0.574186025</v>
      </c>
      <c r="BE253" s="23">
        <v>33238.0</v>
      </c>
      <c r="BF253" s="38">
        <v>-8.32878E-4</v>
      </c>
      <c r="BG253" s="38">
        <v>-0.025313634</v>
      </c>
      <c r="BH253" s="38">
        <v>0.023232643</v>
      </c>
      <c r="BI253" s="38">
        <v>0.019510598</v>
      </c>
      <c r="BJ253" s="38">
        <v>0.002392723</v>
      </c>
      <c r="BK253" s="38">
        <v>0.021418821</v>
      </c>
      <c r="BL253" s="38">
        <v>-0.018948222</v>
      </c>
      <c r="BM253" s="38">
        <v>0.002214088</v>
      </c>
      <c r="BN253" s="38">
        <v>-0.006392494</v>
      </c>
      <c r="BO253" s="38">
        <v>-0.017281646</v>
      </c>
      <c r="BP253" s="40">
        <v>-0.001782321</v>
      </c>
      <c r="BQ253" s="40"/>
    </row>
    <row r="254">
      <c r="A254" s="23">
        <v>33269.0</v>
      </c>
      <c r="B254" s="27">
        <v>0.0434</v>
      </c>
      <c r="C254" s="27">
        <v>0.0029</v>
      </c>
      <c r="D254" s="27">
        <v>0.0274</v>
      </c>
      <c r="E254" s="27">
        <v>0.0175</v>
      </c>
      <c r="F254" s="27">
        <v>-0.0396</v>
      </c>
      <c r="G254" s="27">
        <v>-0.0042</v>
      </c>
      <c r="H254" s="27">
        <v>-0.0128</v>
      </c>
      <c r="I254" s="27">
        <v>0.0415</v>
      </c>
      <c r="J254" s="27">
        <v>0.0198</v>
      </c>
      <c r="K254" s="27">
        <v>0.0468</v>
      </c>
      <c r="L254" s="34"/>
      <c r="M254" s="38">
        <v>-0.135994683</v>
      </c>
      <c r="N254" s="38">
        <v>-0.06337131</v>
      </c>
      <c r="O254" s="38">
        <v>-0.16845108</v>
      </c>
      <c r="P254" s="38">
        <v>-0.203170835</v>
      </c>
      <c r="Q254" s="38">
        <v>-0.296385271</v>
      </c>
      <c r="R254" s="38">
        <v>-0.36193438</v>
      </c>
      <c r="S254" s="38">
        <v>-0.116680851</v>
      </c>
      <c r="T254" s="38">
        <v>-0.162808721</v>
      </c>
      <c r="U254" s="38">
        <v>-0.026287244</v>
      </c>
      <c r="V254" s="38">
        <v>0.085176977</v>
      </c>
      <c r="W254" s="34"/>
      <c r="X254" s="38">
        <v>0.043102518</v>
      </c>
      <c r="Y254" s="38">
        <v>0.004659472</v>
      </c>
      <c r="Z254" s="38">
        <v>0.025542894</v>
      </c>
      <c r="AA254" s="38">
        <v>0.019530167</v>
      </c>
      <c r="AB254" s="38">
        <v>-0.019025849</v>
      </c>
      <c r="AC254" s="38">
        <v>0.042981991</v>
      </c>
      <c r="AD254" s="38">
        <v>-0.014483629</v>
      </c>
      <c r="AE254" s="38">
        <v>0.068304155</v>
      </c>
      <c r="AF254" s="38">
        <v>0.017933315</v>
      </c>
      <c r="AG254" s="38">
        <v>0.03595989</v>
      </c>
      <c r="AH254" s="34"/>
      <c r="AI254" s="38">
        <v>0.057694273</v>
      </c>
      <c r="AJ254" s="38">
        <v>0.039500816</v>
      </c>
      <c r="AK254" s="38">
        <v>0.074752705</v>
      </c>
      <c r="AL254" s="38">
        <v>0.072374334</v>
      </c>
      <c r="AM254" s="38">
        <v>0.060035676</v>
      </c>
      <c r="AN254" s="38">
        <v>0.071498245</v>
      </c>
      <c r="AO254" s="38">
        <v>0.042162089</v>
      </c>
      <c r="AP254" s="38">
        <v>0.059134957</v>
      </c>
      <c r="AQ254" s="38">
        <v>0.051355404</v>
      </c>
      <c r="AR254" s="38">
        <v>0.042868018</v>
      </c>
      <c r="AS254" s="34"/>
      <c r="AT254" s="38">
        <v>0.042638608</v>
      </c>
      <c r="AU254" s="38">
        <v>-1.351027533</v>
      </c>
      <c r="AV254" s="38">
        <v>1.349358926</v>
      </c>
      <c r="AW254" s="38">
        <v>1.167169507</v>
      </c>
      <c r="AX254" s="38">
        <v>0.221996201</v>
      </c>
      <c r="AY254" s="38">
        <v>1.100058845</v>
      </c>
      <c r="AZ254" s="38">
        <v>-1.147167054</v>
      </c>
      <c r="BA254" s="38">
        <v>0.152998801</v>
      </c>
      <c r="BB254" s="38">
        <v>-0.442935216</v>
      </c>
      <c r="BC254" s="38">
        <v>-1.093091085</v>
      </c>
      <c r="BD254" s="40">
        <v>0.564222691</v>
      </c>
      <c r="BE254" s="23">
        <v>33269.0</v>
      </c>
      <c r="BF254" s="38">
        <v>7.55705E-4</v>
      </c>
      <c r="BG254" s="38">
        <v>-0.023944934</v>
      </c>
      <c r="BH254" s="38">
        <v>0.023915361</v>
      </c>
      <c r="BI254" s="38">
        <v>0.020686327</v>
      </c>
      <c r="BJ254" s="38">
        <v>0.003934549</v>
      </c>
      <c r="BK254" s="38">
        <v>0.019496891</v>
      </c>
      <c r="BL254" s="38">
        <v>-0.020331814</v>
      </c>
      <c r="BM254" s="38">
        <v>0.002711674</v>
      </c>
      <c r="BN254" s="38">
        <v>-0.007850362</v>
      </c>
      <c r="BO254" s="38">
        <v>-0.019373398</v>
      </c>
      <c r="BP254" s="41">
        <v>8.12399E-5</v>
      </c>
      <c r="BQ254" s="41"/>
    </row>
    <row r="255">
      <c r="A255" s="23">
        <v>33297.0</v>
      </c>
      <c r="B255" s="27">
        <v>0.0702</v>
      </c>
      <c r="C255" s="27">
        <v>0.0539</v>
      </c>
      <c r="D255" s="27">
        <v>0.1237</v>
      </c>
      <c r="E255" s="27">
        <v>0.0955</v>
      </c>
      <c r="F255" s="27">
        <v>0.1717</v>
      </c>
      <c r="G255" s="27">
        <v>0.14</v>
      </c>
      <c r="H255" s="27">
        <v>0.1015</v>
      </c>
      <c r="I255" s="27">
        <v>0.1447</v>
      </c>
      <c r="J255" s="27">
        <v>0.1067</v>
      </c>
      <c r="K255" s="27">
        <v>0.0683</v>
      </c>
      <c r="L255" s="34"/>
      <c r="M255" s="38">
        <v>-0.017827031</v>
      </c>
      <c r="N255" s="38">
        <v>-0.014808253</v>
      </c>
      <c r="O255" s="38">
        <v>-0.042809193</v>
      </c>
      <c r="P255" s="38">
        <v>-0.114741932</v>
      </c>
      <c r="Q255" s="38">
        <v>-0.136065768</v>
      </c>
      <c r="R255" s="38">
        <v>-0.214657306</v>
      </c>
      <c r="S255" s="38">
        <v>-0.002025227</v>
      </c>
      <c r="T255" s="38">
        <v>-0.014713795</v>
      </c>
      <c r="U255" s="38">
        <v>0.111670086</v>
      </c>
      <c r="V255" s="38">
        <v>0.143304033</v>
      </c>
      <c r="W255" s="34"/>
      <c r="X255" s="38">
        <v>0.063230924</v>
      </c>
      <c r="Y255" s="38">
        <v>0.051150585</v>
      </c>
      <c r="Z255" s="38">
        <v>0.109902761</v>
      </c>
      <c r="AA255" s="38">
        <v>0.087505896</v>
      </c>
      <c r="AB255" s="38">
        <v>0.181382255</v>
      </c>
      <c r="AC255" s="38">
        <v>0.167526024</v>
      </c>
      <c r="AD255" s="38">
        <v>0.097196112</v>
      </c>
      <c r="AE255" s="38">
        <v>0.150690588</v>
      </c>
      <c r="AF255" s="38">
        <v>0.094446682</v>
      </c>
      <c r="AG255" s="38">
        <v>0.053693244</v>
      </c>
      <c r="AH255" s="34"/>
      <c r="AI255" s="38">
        <v>0.057693192</v>
      </c>
      <c r="AJ255" s="38">
        <v>0.037682853</v>
      </c>
      <c r="AK255" s="38">
        <v>0.060912671</v>
      </c>
      <c r="AL255" s="38">
        <v>0.064920079</v>
      </c>
      <c r="AM255" s="38">
        <v>0.064444185</v>
      </c>
      <c r="AN255" s="38">
        <v>0.075626783</v>
      </c>
      <c r="AO255" s="38">
        <v>0.043395711</v>
      </c>
      <c r="AP255" s="38">
        <v>0.06392863</v>
      </c>
      <c r="AQ255" s="38">
        <v>0.053102258</v>
      </c>
      <c r="AR255" s="38">
        <v>0.04151624</v>
      </c>
      <c r="AS255" s="34"/>
      <c r="AT255" s="38">
        <v>0.112459177</v>
      </c>
      <c r="AU255" s="38">
        <v>-1.529013102</v>
      </c>
      <c r="AV255" s="38">
        <v>0.376556947</v>
      </c>
      <c r="AW255" s="38">
        <v>0.705289435</v>
      </c>
      <c r="AX255" s="38">
        <v>0.666251337</v>
      </c>
      <c r="AY255" s="38">
        <v>1.58357333</v>
      </c>
      <c r="AZ255" s="38">
        <v>-1.060380418</v>
      </c>
      <c r="BA255" s="38">
        <v>0.62395969</v>
      </c>
      <c r="BB255" s="38">
        <v>-0.264140683</v>
      </c>
      <c r="BC255" s="38">
        <v>-1.214555714</v>
      </c>
      <c r="BD255" s="40">
        <v>0.561756286</v>
      </c>
      <c r="BE255" s="23">
        <v>33297.0</v>
      </c>
      <c r="BF255" s="38">
        <v>0.002001921</v>
      </c>
      <c r="BG255" s="38">
        <v>-0.027218442</v>
      </c>
      <c r="BH255" s="38">
        <v>0.006703208</v>
      </c>
      <c r="BI255" s="38">
        <v>0.012555079</v>
      </c>
      <c r="BJ255" s="38">
        <v>0.011860149</v>
      </c>
      <c r="BK255" s="38">
        <v>0.028189686</v>
      </c>
      <c r="BL255" s="38">
        <v>-0.018876165</v>
      </c>
      <c r="BM255" s="38">
        <v>0.011107302</v>
      </c>
      <c r="BN255" s="38">
        <v>-0.004702051</v>
      </c>
      <c r="BO255" s="38">
        <v>-0.021620688</v>
      </c>
      <c r="BP255" s="40">
        <v>0.003269145</v>
      </c>
      <c r="BQ255" s="40"/>
    </row>
    <row r="256">
      <c r="A256" s="23">
        <v>33328.0</v>
      </c>
      <c r="B256" s="27">
        <v>0.0292</v>
      </c>
      <c r="C256" s="27">
        <v>0.0055</v>
      </c>
      <c r="D256" s="27">
        <v>0.0304</v>
      </c>
      <c r="E256" s="27">
        <v>-0.0343</v>
      </c>
      <c r="F256" s="27">
        <v>0.0072</v>
      </c>
      <c r="G256" s="27">
        <v>-0.0049</v>
      </c>
      <c r="H256" s="27">
        <v>0.0735</v>
      </c>
      <c r="I256" s="27">
        <v>0.0829</v>
      </c>
      <c r="J256" s="27">
        <v>0.0379</v>
      </c>
      <c r="K256" s="27">
        <v>0.0236</v>
      </c>
      <c r="L256" s="34"/>
      <c r="M256" s="38">
        <v>0.027556389</v>
      </c>
      <c r="N256" s="38">
        <v>-0.001263953</v>
      </c>
      <c r="O256" s="38">
        <v>-0.070795664</v>
      </c>
      <c r="P256" s="38">
        <v>-0.221498059</v>
      </c>
      <c r="Q256" s="38">
        <v>-0.161002056</v>
      </c>
      <c r="R256" s="38">
        <v>-0.08662922</v>
      </c>
      <c r="S256" s="38">
        <v>0.023552971</v>
      </c>
      <c r="T256" s="38">
        <v>0.166631307</v>
      </c>
      <c r="U256" s="38">
        <v>0.156127274</v>
      </c>
      <c r="V256" s="38">
        <v>0.144203198</v>
      </c>
      <c r="W256" s="34"/>
      <c r="X256" s="38">
        <v>0.019611922</v>
      </c>
      <c r="Y256" s="38">
        <v>0.001986272</v>
      </c>
      <c r="Z256" s="38">
        <v>0.024978449</v>
      </c>
      <c r="AA256" s="38">
        <v>-0.031810591</v>
      </c>
      <c r="AB256" s="38">
        <v>0.015488733</v>
      </c>
      <c r="AC256" s="38">
        <v>0.002856802</v>
      </c>
      <c r="AD256" s="38">
        <v>0.066260822</v>
      </c>
      <c r="AE256" s="38">
        <v>0.064006691</v>
      </c>
      <c r="AF256" s="38">
        <v>0.019122069</v>
      </c>
      <c r="AG256" s="38">
        <v>0.008070794</v>
      </c>
      <c r="AH256" s="34"/>
      <c r="AI256" s="38">
        <v>0.049020944</v>
      </c>
      <c r="AJ256" s="38">
        <v>0.036714499</v>
      </c>
      <c r="AK256" s="38">
        <v>0.060501865</v>
      </c>
      <c r="AL256" s="38">
        <v>0.065169738</v>
      </c>
      <c r="AM256" s="38">
        <v>0.063783606</v>
      </c>
      <c r="AN256" s="38">
        <v>0.07551091</v>
      </c>
      <c r="AO256" s="38">
        <v>0.044050655</v>
      </c>
      <c r="AP256" s="38">
        <v>0.064383866</v>
      </c>
      <c r="AQ256" s="38">
        <v>0.053039213</v>
      </c>
      <c r="AR256" s="38">
        <v>0.04151301</v>
      </c>
      <c r="AS256" s="34"/>
      <c r="AT256" s="38">
        <v>-0.51006099</v>
      </c>
      <c r="AU256" s="38">
        <v>-1.498899935</v>
      </c>
      <c r="AV256" s="38">
        <v>0.412446039</v>
      </c>
      <c r="AW256" s="38">
        <v>0.787515721</v>
      </c>
      <c r="AX256" s="38">
        <v>0.676138217</v>
      </c>
      <c r="AY256" s="38">
        <v>1.618442419</v>
      </c>
      <c r="AZ256" s="38">
        <v>-0.9094302</v>
      </c>
      <c r="BA256" s="38">
        <v>0.724369849</v>
      </c>
      <c r="BB256" s="38">
        <v>-0.187187826</v>
      </c>
      <c r="BC256" s="38">
        <v>-1.113333295</v>
      </c>
      <c r="BD256" s="40">
        <v>0.600641038</v>
      </c>
      <c r="BE256" s="23">
        <v>33328.0</v>
      </c>
      <c r="BF256" s="38">
        <v>-0.008491944</v>
      </c>
      <c r="BG256" s="38">
        <v>-0.024955004</v>
      </c>
      <c r="BH256" s="38">
        <v>0.006866764</v>
      </c>
      <c r="BI256" s="38">
        <v>0.013111254</v>
      </c>
      <c r="BJ256" s="38">
        <v>0.011256943</v>
      </c>
      <c r="BK256" s="38">
        <v>0.026945252</v>
      </c>
      <c r="BL256" s="38">
        <v>-0.015140993</v>
      </c>
      <c r="BM256" s="38">
        <v>0.012059946</v>
      </c>
      <c r="BN256" s="38">
        <v>-0.003116467</v>
      </c>
      <c r="BO256" s="38">
        <v>-0.018535751</v>
      </c>
      <c r="BP256" s="40">
        <v>-0.001527284</v>
      </c>
      <c r="BQ256" s="40"/>
    </row>
    <row r="257">
      <c r="A257" s="23">
        <v>33358.0</v>
      </c>
      <c r="B257" s="27">
        <v>0.0713</v>
      </c>
      <c r="C257" s="27">
        <v>0.0037</v>
      </c>
      <c r="D257" s="27">
        <v>-0.0113</v>
      </c>
      <c r="E257" s="27">
        <v>0.0577</v>
      </c>
      <c r="F257" s="27">
        <v>-0.0115</v>
      </c>
      <c r="G257" s="27">
        <v>-0.008</v>
      </c>
      <c r="H257" s="27">
        <v>0.0403</v>
      </c>
      <c r="I257" s="27">
        <v>-0.0276</v>
      </c>
      <c r="J257" s="27">
        <v>0.0101</v>
      </c>
      <c r="K257" s="27">
        <v>0.0032</v>
      </c>
      <c r="L257" s="34"/>
      <c r="M257" s="38">
        <v>0.175729326</v>
      </c>
      <c r="N257" s="38">
        <v>0.089895692</v>
      </c>
      <c r="O257" s="38">
        <v>-0.121034819</v>
      </c>
      <c r="P257" s="38">
        <v>-0.105821613</v>
      </c>
      <c r="Q257" s="38">
        <v>-0.178855574</v>
      </c>
      <c r="R257" s="38">
        <v>-0.109516844</v>
      </c>
      <c r="S257" s="38">
        <v>0.112694036</v>
      </c>
      <c r="T257" s="38">
        <v>0.049878883</v>
      </c>
      <c r="U257" s="38">
        <v>0.244851529</v>
      </c>
      <c r="V257" s="38">
        <v>0.172698742</v>
      </c>
      <c r="W257" s="34"/>
      <c r="X257" s="38">
        <v>0.060502463</v>
      </c>
      <c r="Y257" s="38">
        <v>-0.00571581</v>
      </c>
      <c r="Z257" s="38">
        <v>-0.021171929</v>
      </c>
      <c r="AA257" s="38">
        <v>0.05585605</v>
      </c>
      <c r="AB257" s="39">
        <v>-1.11249E-6</v>
      </c>
      <c r="AC257" s="38">
        <v>0.002254028</v>
      </c>
      <c r="AD257" s="38">
        <v>0.027406088</v>
      </c>
      <c r="AE257" s="38">
        <v>-0.034312485</v>
      </c>
      <c r="AF257" s="38">
        <v>-0.01686259</v>
      </c>
      <c r="AG257" s="38">
        <v>-0.015105118</v>
      </c>
      <c r="AH257" s="34"/>
      <c r="AI257" s="38">
        <v>0.048603346</v>
      </c>
      <c r="AJ257" s="38">
        <v>0.036456283</v>
      </c>
      <c r="AK257" s="38">
        <v>0.056527645</v>
      </c>
      <c r="AL257" s="38">
        <v>0.065632425</v>
      </c>
      <c r="AM257" s="38">
        <v>0.063716105</v>
      </c>
      <c r="AN257" s="38">
        <v>0.075508662</v>
      </c>
      <c r="AO257" s="38">
        <v>0.043429904</v>
      </c>
      <c r="AP257" s="38">
        <v>0.064556043</v>
      </c>
      <c r="AQ257" s="38">
        <v>0.052236848</v>
      </c>
      <c r="AR257" s="38">
        <v>0.041218081</v>
      </c>
      <c r="AS257" s="34"/>
      <c r="AT257" s="38">
        <v>-0.492576869</v>
      </c>
      <c r="AU257" s="38">
        <v>-1.459946275</v>
      </c>
      <c r="AV257" s="38">
        <v>0.138499517</v>
      </c>
      <c r="AW257" s="38">
        <v>0.863587221</v>
      </c>
      <c r="AX257" s="38">
        <v>0.710975092</v>
      </c>
      <c r="AY257" s="38">
        <v>1.650112333</v>
      </c>
      <c r="AZ257" s="38">
        <v>-0.904580087</v>
      </c>
      <c r="BA257" s="38">
        <v>0.777866177</v>
      </c>
      <c r="BB257" s="38">
        <v>-0.20321154</v>
      </c>
      <c r="BC257" s="38">
        <v>-1.080725568</v>
      </c>
      <c r="BD257" s="40">
        <v>0.5987018</v>
      </c>
      <c r="BE257" s="23">
        <v>33358.0</v>
      </c>
      <c r="BF257" s="38">
        <v>-0.008227416</v>
      </c>
      <c r="BG257" s="38">
        <v>-0.024385199</v>
      </c>
      <c r="BH257" s="38">
        <v>0.002313331</v>
      </c>
      <c r="BI257" s="38">
        <v>0.01442433</v>
      </c>
      <c r="BJ257" s="38">
        <v>0.011875279</v>
      </c>
      <c r="BK257" s="38">
        <v>0.027561506</v>
      </c>
      <c r="BL257" s="38">
        <v>-0.015109026</v>
      </c>
      <c r="BM257" s="38">
        <v>0.012992548</v>
      </c>
      <c r="BN257" s="38">
        <v>-0.003394203</v>
      </c>
      <c r="BO257" s="38">
        <v>-0.018051149</v>
      </c>
      <c r="BP257" s="40">
        <v>-0.001397482</v>
      </c>
      <c r="BQ257" s="40"/>
    </row>
    <row r="258">
      <c r="A258" s="23">
        <v>33389.0</v>
      </c>
      <c r="B258" s="27">
        <v>-0.0053</v>
      </c>
      <c r="C258" s="27">
        <v>0.0306</v>
      </c>
      <c r="D258" s="27">
        <v>0.0393</v>
      </c>
      <c r="E258" s="27">
        <v>0.0611</v>
      </c>
      <c r="F258" s="27">
        <v>0.0559</v>
      </c>
      <c r="G258" s="27">
        <v>0.0064</v>
      </c>
      <c r="H258" s="27">
        <v>0.0114</v>
      </c>
      <c r="I258" s="27">
        <v>0.0503</v>
      </c>
      <c r="J258" s="27">
        <v>0.0065</v>
      </c>
      <c r="K258" s="27">
        <v>0.0408</v>
      </c>
      <c r="L258" s="34"/>
      <c r="M258" s="38">
        <v>0.097931397</v>
      </c>
      <c r="N258" s="38">
        <v>0.039392155</v>
      </c>
      <c r="O258" s="38">
        <v>-0.114504412</v>
      </c>
      <c r="P258" s="38">
        <v>-0.068591782</v>
      </c>
      <c r="Q258" s="38">
        <v>-0.193582947</v>
      </c>
      <c r="R258" s="38">
        <v>-0.181688136</v>
      </c>
      <c r="S258" s="38">
        <v>0.072841616</v>
      </c>
      <c r="T258" s="38">
        <v>0.061235488</v>
      </c>
      <c r="U258" s="38">
        <v>0.118892081</v>
      </c>
      <c r="V258" s="38">
        <v>0.118144449</v>
      </c>
      <c r="W258" s="34"/>
      <c r="X258" s="38">
        <v>-0.015738055</v>
      </c>
      <c r="Y258" s="38">
        <v>0.025469875</v>
      </c>
      <c r="Z258" s="38">
        <v>0.03737889</v>
      </c>
      <c r="AA258" s="38">
        <v>0.054464433</v>
      </c>
      <c r="AB258" s="38">
        <v>0.069868535</v>
      </c>
      <c r="AC258" s="38">
        <v>0.022900673</v>
      </c>
      <c r="AD258" s="38">
        <v>6.90111E-4</v>
      </c>
      <c r="AE258" s="38">
        <v>0.04182392</v>
      </c>
      <c r="AF258" s="38">
        <v>-0.008790455</v>
      </c>
      <c r="AG258" s="38">
        <v>0.026900642</v>
      </c>
      <c r="AH258" s="34"/>
      <c r="AI258" s="38">
        <v>0.045449248</v>
      </c>
      <c r="AJ258" s="38">
        <v>0.036561951</v>
      </c>
      <c r="AK258" s="38">
        <v>0.053969419</v>
      </c>
      <c r="AL258" s="38">
        <v>0.065710942</v>
      </c>
      <c r="AM258" s="38">
        <v>0.063774435</v>
      </c>
      <c r="AN258" s="38">
        <v>0.075010162</v>
      </c>
      <c r="AO258" s="38">
        <v>0.04338815</v>
      </c>
      <c r="AP258" s="38">
        <v>0.064760618</v>
      </c>
      <c r="AQ258" s="38">
        <v>0.052190065</v>
      </c>
      <c r="AR258" s="38">
        <v>0.041069478</v>
      </c>
      <c r="AS258" s="34"/>
      <c r="AT258" s="38">
        <v>-0.688546774</v>
      </c>
      <c r="AU258" s="38">
        <v>-1.388761945</v>
      </c>
      <c r="AV258" s="38">
        <v>-0.017256811</v>
      </c>
      <c r="AW258" s="38">
        <v>0.907838002</v>
      </c>
      <c r="AX258" s="38">
        <v>0.755263898</v>
      </c>
      <c r="AY258" s="38">
        <v>1.640507944</v>
      </c>
      <c r="AZ258" s="38">
        <v>-0.850937204</v>
      </c>
      <c r="BA258" s="38">
        <v>0.832963555</v>
      </c>
      <c r="BB258" s="38">
        <v>-0.157449142</v>
      </c>
      <c r="BC258" s="38">
        <v>-1.033621523</v>
      </c>
      <c r="BD258" s="40">
        <v>0.603999558</v>
      </c>
      <c r="BE258" s="23">
        <v>33389.0</v>
      </c>
      <c r="BF258" s="38">
        <v>-0.011399789</v>
      </c>
      <c r="BG258" s="38">
        <v>-0.022992764</v>
      </c>
      <c r="BH258" s="38">
        <v>-2.85709E-4</v>
      </c>
      <c r="BI258" s="38">
        <v>0.015030441</v>
      </c>
      <c r="BJ258" s="38">
        <v>0.012504378</v>
      </c>
      <c r="BK258" s="38">
        <v>0.027160747</v>
      </c>
      <c r="BL258" s="38">
        <v>-0.014088375</v>
      </c>
      <c r="BM258" s="38">
        <v>0.013790797</v>
      </c>
      <c r="BN258" s="38">
        <v>-0.002606776</v>
      </c>
      <c r="BO258" s="38">
        <v>-0.017112952</v>
      </c>
      <c r="BP258" s="40">
        <v>8.31279E-4</v>
      </c>
      <c r="BQ258" s="40"/>
    </row>
    <row r="259">
      <c r="A259" s="23">
        <v>33419.0</v>
      </c>
      <c r="B259" s="27">
        <v>0.0016</v>
      </c>
      <c r="C259" s="27">
        <v>-0.0273</v>
      </c>
      <c r="D259" s="27">
        <v>-0.0527</v>
      </c>
      <c r="E259" s="27">
        <v>-0.0493</v>
      </c>
      <c r="F259" s="27">
        <v>-0.0411</v>
      </c>
      <c r="G259" s="27">
        <v>-0.0751</v>
      </c>
      <c r="H259" s="27">
        <v>-0.0167</v>
      </c>
      <c r="I259" s="27">
        <v>-0.0396</v>
      </c>
      <c r="J259" s="27">
        <v>-0.0345</v>
      </c>
      <c r="K259" s="27">
        <v>-0.0465</v>
      </c>
      <c r="L259" s="34"/>
      <c r="M259" s="38">
        <v>0.086334864</v>
      </c>
      <c r="N259" s="38">
        <v>0.021465697</v>
      </c>
      <c r="O259" s="38">
        <v>-0.130471331</v>
      </c>
      <c r="P259" s="38">
        <v>-0.13587557</v>
      </c>
      <c r="Q259" s="38">
        <v>-0.2257571</v>
      </c>
      <c r="R259" s="38">
        <v>-0.205711315</v>
      </c>
      <c r="S259" s="38">
        <v>0.060291884</v>
      </c>
      <c r="T259" s="38">
        <v>-0.028232402</v>
      </c>
      <c r="U259" s="38">
        <v>0.060805268</v>
      </c>
      <c r="V259" s="38">
        <v>0.070895644</v>
      </c>
      <c r="W259" s="34"/>
      <c r="X259" s="38">
        <v>-0.005837095</v>
      </c>
      <c r="Y259" s="38">
        <v>-0.032554701</v>
      </c>
      <c r="Z259" s="38">
        <v>-0.049917586</v>
      </c>
      <c r="AA259" s="38">
        <v>-0.054770703</v>
      </c>
      <c r="AB259" s="38">
        <v>-0.034127147</v>
      </c>
      <c r="AC259" s="38">
        <v>-0.058898049</v>
      </c>
      <c r="AD259" s="38">
        <v>-0.027808616</v>
      </c>
      <c r="AE259" s="38">
        <v>-0.037913772</v>
      </c>
      <c r="AF259" s="38">
        <v>-0.0445368</v>
      </c>
      <c r="AG259" s="38">
        <v>-0.057605842</v>
      </c>
      <c r="AH259" s="34"/>
      <c r="AI259" s="38">
        <v>0.045469697</v>
      </c>
      <c r="AJ259" s="38">
        <v>0.034774713</v>
      </c>
      <c r="AK259" s="38">
        <v>0.05315579</v>
      </c>
      <c r="AL259" s="38">
        <v>0.064859479</v>
      </c>
      <c r="AM259" s="38">
        <v>0.060687462</v>
      </c>
      <c r="AN259" s="38">
        <v>0.075766402</v>
      </c>
      <c r="AO259" s="38">
        <v>0.041010638</v>
      </c>
      <c r="AP259" s="38">
        <v>0.065042349</v>
      </c>
      <c r="AQ259" s="38">
        <v>0.051527307</v>
      </c>
      <c r="AR259" s="38">
        <v>0.040937541</v>
      </c>
      <c r="AS259" s="34"/>
      <c r="AT259" s="38">
        <v>-0.599918021</v>
      </c>
      <c r="AU259" s="38">
        <v>-1.416899247</v>
      </c>
      <c r="AV259" s="38">
        <v>-0.012783548</v>
      </c>
      <c r="AW259" s="38">
        <v>0.881251817</v>
      </c>
      <c r="AX259" s="38">
        <v>0.562554827</v>
      </c>
      <c r="AY259" s="38">
        <v>1.714422893</v>
      </c>
      <c r="AZ259" s="38">
        <v>-0.940541972</v>
      </c>
      <c r="BA259" s="38">
        <v>0.895221108</v>
      </c>
      <c r="BB259" s="38">
        <v>-0.137182096</v>
      </c>
      <c r="BC259" s="38">
        <v>-0.946125761</v>
      </c>
      <c r="BD259" s="40">
        <v>0.603152269</v>
      </c>
      <c r="BE259" s="23">
        <v>33419.0</v>
      </c>
      <c r="BF259" s="38">
        <v>-0.009946378</v>
      </c>
      <c r="BG259" s="38">
        <v>-0.023491568</v>
      </c>
      <c r="BH259" s="38">
        <v>-2.11946E-4</v>
      </c>
      <c r="BI259" s="38">
        <v>0.014610769</v>
      </c>
      <c r="BJ259" s="38">
        <v>0.009326912</v>
      </c>
      <c r="BK259" s="38">
        <v>0.028424379</v>
      </c>
      <c r="BL259" s="38">
        <v>-0.015593773</v>
      </c>
      <c r="BM259" s="38">
        <v>0.014842373</v>
      </c>
      <c r="BN259" s="38">
        <v>-0.002274419</v>
      </c>
      <c r="BO259" s="38">
        <v>-0.01568635</v>
      </c>
      <c r="BP259" s="40">
        <v>-0.002096623</v>
      </c>
      <c r="BQ259" s="40"/>
    </row>
    <row r="260">
      <c r="A260" s="23">
        <v>33450.0</v>
      </c>
      <c r="B260" s="27">
        <v>0.0495</v>
      </c>
      <c r="C260" s="27">
        <v>0.0259</v>
      </c>
      <c r="D260" s="27">
        <v>0.0085</v>
      </c>
      <c r="E260" s="27">
        <v>-0.0049</v>
      </c>
      <c r="F260" s="27">
        <v>-0.0235</v>
      </c>
      <c r="G260" s="27">
        <v>0.0301</v>
      </c>
      <c r="H260" s="27">
        <v>0.0233</v>
      </c>
      <c r="I260" s="27">
        <v>-0.0252</v>
      </c>
      <c r="J260" s="27">
        <v>0.0762</v>
      </c>
      <c r="K260" s="27">
        <v>0.0461</v>
      </c>
      <c r="L260" s="34"/>
      <c r="M260" s="38">
        <v>0.085627394</v>
      </c>
      <c r="N260" s="38">
        <v>0.037981737</v>
      </c>
      <c r="O260" s="38">
        <v>-0.089787035</v>
      </c>
      <c r="P260" s="38">
        <v>-0.162565929</v>
      </c>
      <c r="Q260" s="38">
        <v>-0.215030148</v>
      </c>
      <c r="R260" s="38">
        <v>-0.137561055</v>
      </c>
      <c r="S260" s="38">
        <v>0.076728107</v>
      </c>
      <c r="T260" s="38">
        <v>-0.052036533</v>
      </c>
      <c r="U260" s="38">
        <v>0.164036082</v>
      </c>
      <c r="V260" s="38">
        <v>0.122806194</v>
      </c>
      <c r="W260" s="34"/>
      <c r="X260" s="38">
        <v>0.041834661</v>
      </c>
      <c r="Y260" s="38">
        <v>0.022059525</v>
      </c>
      <c r="Z260" s="38">
        <v>0.015350486</v>
      </c>
      <c r="AA260" s="38">
        <v>-8.98359E-4</v>
      </c>
      <c r="AB260" s="38">
        <v>-0.006930234</v>
      </c>
      <c r="AC260" s="38">
        <v>0.043856366</v>
      </c>
      <c r="AD260" s="38">
        <v>0.014619944</v>
      </c>
      <c r="AE260" s="38">
        <v>-0.019154814</v>
      </c>
      <c r="AF260" s="38">
        <v>0.058890645</v>
      </c>
      <c r="AG260" s="38">
        <v>0.034134804</v>
      </c>
      <c r="AH260" s="34"/>
      <c r="AI260" s="38">
        <v>0.044646368</v>
      </c>
      <c r="AJ260" s="38">
        <v>0.034953176</v>
      </c>
      <c r="AK260" s="38">
        <v>0.053229173</v>
      </c>
      <c r="AL260" s="38">
        <v>0.063982208</v>
      </c>
      <c r="AM260" s="38">
        <v>0.059552349</v>
      </c>
      <c r="AN260" s="38">
        <v>0.075923282</v>
      </c>
      <c r="AO260" s="38">
        <v>0.039203649</v>
      </c>
      <c r="AP260" s="38">
        <v>0.064650081</v>
      </c>
      <c r="AQ260" s="38">
        <v>0.052215918</v>
      </c>
      <c r="AR260" s="38">
        <v>0.041227006</v>
      </c>
      <c r="AS260" s="34"/>
      <c r="AT260" s="38">
        <v>-0.633410872</v>
      </c>
      <c r="AU260" s="38">
        <v>-1.372078817</v>
      </c>
      <c r="AV260" s="38">
        <v>0.020640225</v>
      </c>
      <c r="AW260" s="38">
        <v>0.840073301</v>
      </c>
      <c r="AX260" s="38">
        <v>0.502496731</v>
      </c>
      <c r="AY260" s="38">
        <v>1.7500407</v>
      </c>
      <c r="AZ260" s="38">
        <v>-1.048172289</v>
      </c>
      <c r="BA260" s="38">
        <v>0.890968465</v>
      </c>
      <c r="BB260" s="38">
        <v>-0.056574698</v>
      </c>
      <c r="BC260" s="38">
        <v>-0.893982746</v>
      </c>
      <c r="BD260" s="40">
        <v>0.603833427</v>
      </c>
      <c r="BE260" s="23">
        <v>33450.0</v>
      </c>
      <c r="BF260" s="38">
        <v>-0.010489828</v>
      </c>
      <c r="BG260" s="38">
        <v>-0.022722803</v>
      </c>
      <c r="BH260" s="38">
        <v>3.4182E-4</v>
      </c>
      <c r="BI260" s="38">
        <v>0.013912335</v>
      </c>
      <c r="BJ260" s="38">
        <v>0.008321777</v>
      </c>
      <c r="BK260" s="38">
        <v>0.028982177</v>
      </c>
      <c r="BL260" s="38">
        <v>-0.017358633</v>
      </c>
      <c r="BM260" s="38">
        <v>0.014755203</v>
      </c>
      <c r="BN260" s="38">
        <v>-9.36926E-4</v>
      </c>
      <c r="BO260" s="38">
        <v>-0.014805122</v>
      </c>
      <c r="BP260" s="40">
        <v>-0.002170816</v>
      </c>
      <c r="BQ260" s="40"/>
    </row>
    <row r="261">
      <c r="A261" s="23">
        <v>33481.0</v>
      </c>
      <c r="B261" s="27">
        <v>-0.0161</v>
      </c>
      <c r="C261" s="27">
        <v>0.0015</v>
      </c>
      <c r="D261" s="27">
        <v>0.0602</v>
      </c>
      <c r="E261" s="27">
        <v>0.0133</v>
      </c>
      <c r="F261" s="27">
        <v>-0.0312</v>
      </c>
      <c r="G261" s="27">
        <v>-0.0587</v>
      </c>
      <c r="H261" s="27">
        <v>-0.006</v>
      </c>
      <c r="I261" s="27">
        <v>0.0255</v>
      </c>
      <c r="J261" s="27">
        <v>0.0268</v>
      </c>
      <c r="K261" s="27">
        <v>0.0235</v>
      </c>
      <c r="L261" s="34"/>
      <c r="M261" s="38">
        <v>0.114313151</v>
      </c>
      <c r="N261" s="38">
        <v>0.092630734</v>
      </c>
      <c r="O261" s="38">
        <v>0.117601176</v>
      </c>
      <c r="P261" s="38">
        <v>0.006903544</v>
      </c>
      <c r="Q261" s="38">
        <v>-0.113440366</v>
      </c>
      <c r="R261" s="38">
        <v>-0.084043279</v>
      </c>
      <c r="S261" s="38">
        <v>0.171511424</v>
      </c>
      <c r="T261" s="38">
        <v>0.104024104</v>
      </c>
      <c r="U261" s="38">
        <v>0.284557437</v>
      </c>
      <c r="V261" s="38">
        <v>0.266003071</v>
      </c>
      <c r="W261" s="34"/>
      <c r="X261" s="38">
        <v>-0.026095183</v>
      </c>
      <c r="Y261" s="38">
        <v>-0.007452938</v>
      </c>
      <c r="Z261" s="38">
        <v>0.052983092</v>
      </c>
      <c r="AA261" s="38">
        <v>0.010095163</v>
      </c>
      <c r="AB261" s="38">
        <v>-0.019503152</v>
      </c>
      <c r="AC261" s="38">
        <v>-0.050205973</v>
      </c>
      <c r="AD261" s="38">
        <v>-0.020292513</v>
      </c>
      <c r="AE261" s="38">
        <v>0.012091274</v>
      </c>
      <c r="AF261" s="38">
        <v>-0.006750571</v>
      </c>
      <c r="AG261" s="38">
        <v>-0.002444686</v>
      </c>
      <c r="AH261" s="34"/>
      <c r="AI261" s="38">
        <v>0.044895296</v>
      </c>
      <c r="AJ261" s="38">
        <v>0.034936422</v>
      </c>
      <c r="AK261" s="38">
        <v>0.053886164</v>
      </c>
      <c r="AL261" s="38">
        <v>0.063883476</v>
      </c>
      <c r="AM261" s="38">
        <v>0.059666723</v>
      </c>
      <c r="AN261" s="38">
        <v>0.075845747</v>
      </c>
      <c r="AO261" s="38">
        <v>0.039085335</v>
      </c>
      <c r="AP261" s="38">
        <v>0.063971829</v>
      </c>
      <c r="AQ261" s="38">
        <v>0.051858276</v>
      </c>
      <c r="AR261" s="38">
        <v>0.041171881</v>
      </c>
      <c r="AS261" s="34"/>
      <c r="AT261" s="38">
        <v>-0.614926966</v>
      </c>
      <c r="AU261" s="38">
        <v>-1.378057033</v>
      </c>
      <c r="AV261" s="38">
        <v>0.074026581</v>
      </c>
      <c r="AW261" s="38">
        <v>0.840102028</v>
      </c>
      <c r="AX261" s="38">
        <v>0.516980035</v>
      </c>
      <c r="AY261" s="38">
        <v>1.756748649</v>
      </c>
      <c r="AZ261" s="38">
        <v>-1.060133509</v>
      </c>
      <c r="BA261" s="38">
        <v>0.84687235</v>
      </c>
      <c r="BB261" s="38">
        <v>-0.081366763</v>
      </c>
      <c r="BC261" s="38">
        <v>-0.900245372</v>
      </c>
      <c r="BD261" s="40">
        <v>0.605354243</v>
      </c>
      <c r="BE261" s="23">
        <v>33481.0</v>
      </c>
      <c r="BF261" s="38">
        <v>-0.010158134</v>
      </c>
      <c r="BG261" s="38">
        <v>-0.022764473</v>
      </c>
      <c r="BH261" s="38">
        <v>0.001222864</v>
      </c>
      <c r="BI261" s="38">
        <v>0.013877858</v>
      </c>
      <c r="BJ261" s="38">
        <v>0.008540124</v>
      </c>
      <c r="BK261" s="38">
        <v>0.029020176</v>
      </c>
      <c r="BL261" s="38">
        <v>-0.017512614</v>
      </c>
      <c r="BM261" s="38">
        <v>0.013989699</v>
      </c>
      <c r="BN261" s="38">
        <v>-0.001344118</v>
      </c>
      <c r="BO261" s="38">
        <v>-0.014871381</v>
      </c>
      <c r="BP261" s="40">
        <v>-0.001514844</v>
      </c>
      <c r="BQ261" s="40"/>
    </row>
    <row r="262">
      <c r="A262" s="23">
        <v>33511.0</v>
      </c>
      <c r="B262" s="27">
        <v>0.0188</v>
      </c>
      <c r="C262" s="27">
        <v>-0.0345</v>
      </c>
      <c r="D262" s="27">
        <v>0.0134</v>
      </c>
      <c r="E262" s="27">
        <v>-0.0267</v>
      </c>
      <c r="F262" s="27">
        <v>-0.0422</v>
      </c>
      <c r="G262" s="27">
        <v>0.0561</v>
      </c>
      <c r="H262" s="27">
        <v>-0.0253</v>
      </c>
      <c r="I262" s="27">
        <v>0.0283</v>
      </c>
      <c r="J262" s="27">
        <v>-0.003</v>
      </c>
      <c r="K262" s="27">
        <v>-0.0177</v>
      </c>
      <c r="L262" s="34"/>
      <c r="M262" s="38">
        <v>0.222707584</v>
      </c>
      <c r="N262" s="38">
        <v>0.106157375</v>
      </c>
      <c r="O262" s="38">
        <v>0.276592303</v>
      </c>
      <c r="P262" s="38">
        <v>0.197912714</v>
      </c>
      <c r="Q262" s="38">
        <v>-0.038386364</v>
      </c>
      <c r="R262" s="38">
        <v>0.201298264</v>
      </c>
      <c r="S262" s="38">
        <v>0.206700204</v>
      </c>
      <c r="T262" s="38">
        <v>0.394990918</v>
      </c>
      <c r="U262" s="38">
        <v>0.391182955</v>
      </c>
      <c r="V262" s="38">
        <v>0.305261417</v>
      </c>
      <c r="W262" s="34"/>
      <c r="X262" s="38">
        <v>0.003213981</v>
      </c>
      <c r="Y262" s="38">
        <v>-0.044311997</v>
      </c>
      <c r="Z262" s="38">
        <v>-0.005897437</v>
      </c>
      <c r="AA262" s="38">
        <v>-0.042320683</v>
      </c>
      <c r="AB262" s="38">
        <v>-0.037357312</v>
      </c>
      <c r="AC262" s="38">
        <v>0.041289936</v>
      </c>
      <c r="AD262" s="38">
        <v>-0.041856772</v>
      </c>
      <c r="AE262" s="38">
        <v>-0.022813299</v>
      </c>
      <c r="AF262" s="38">
        <v>-0.046326727</v>
      </c>
      <c r="AG262" s="38">
        <v>-0.045746267</v>
      </c>
      <c r="AH262" s="34"/>
      <c r="AI262" s="38">
        <v>0.044774286</v>
      </c>
      <c r="AJ262" s="38">
        <v>0.035591466</v>
      </c>
      <c r="AK262" s="38">
        <v>0.051357613</v>
      </c>
      <c r="AL262" s="38">
        <v>0.06218113</v>
      </c>
      <c r="AM262" s="38">
        <v>0.05848786</v>
      </c>
      <c r="AN262" s="38">
        <v>0.076028808</v>
      </c>
      <c r="AO262" s="38">
        <v>0.03923496</v>
      </c>
      <c r="AP262" s="38">
        <v>0.064113624</v>
      </c>
      <c r="AQ262" s="38">
        <v>0.051440468</v>
      </c>
      <c r="AR262" s="38">
        <v>0.040713791</v>
      </c>
      <c r="AS262" s="34"/>
      <c r="AT262" s="38">
        <v>-0.5939033</v>
      </c>
      <c r="AU262" s="38">
        <v>-1.309789982</v>
      </c>
      <c r="AV262" s="38">
        <v>-0.080671401</v>
      </c>
      <c r="AW262" s="38">
        <v>0.76312302</v>
      </c>
      <c r="AX262" s="38">
        <v>0.475198109</v>
      </c>
      <c r="AY262" s="38">
        <v>1.842679028</v>
      </c>
      <c r="AZ262" s="38">
        <v>-1.025745593</v>
      </c>
      <c r="BA262" s="38">
        <v>0.91377903</v>
      </c>
      <c r="BB262" s="38">
        <v>-0.074212079</v>
      </c>
      <c r="BC262" s="38">
        <v>-0.910456831</v>
      </c>
      <c r="BD262" s="40">
        <v>0.613495748</v>
      </c>
      <c r="BE262" s="23">
        <v>33511.0</v>
      </c>
      <c r="BF262" s="38">
        <v>-0.009680642</v>
      </c>
      <c r="BG262" s="38">
        <v>-0.021349618</v>
      </c>
      <c r="BH262" s="38">
        <v>-0.001314946</v>
      </c>
      <c r="BI262" s="38">
        <v>0.012438929</v>
      </c>
      <c r="BJ262" s="38">
        <v>0.007745744</v>
      </c>
      <c r="BK262" s="38">
        <v>0.030035726</v>
      </c>
      <c r="BL262" s="38">
        <v>-0.016719685</v>
      </c>
      <c r="BM262" s="38">
        <v>0.014894627</v>
      </c>
      <c r="BN262" s="38">
        <v>-0.001209659</v>
      </c>
      <c r="BO262" s="38">
        <v>-0.014840475</v>
      </c>
      <c r="BP262" s="40">
        <v>0.002612964</v>
      </c>
      <c r="BQ262" s="40"/>
    </row>
    <row r="263">
      <c r="A263" s="23">
        <v>33542.0</v>
      </c>
      <c r="B263" s="27">
        <v>0.0813</v>
      </c>
      <c r="C263" s="27">
        <v>0.0378</v>
      </c>
      <c r="D263" s="27">
        <v>-0.0055</v>
      </c>
      <c r="E263" s="27">
        <v>-0.0152</v>
      </c>
      <c r="F263" s="27">
        <v>-0.0323</v>
      </c>
      <c r="G263" s="27">
        <v>0.026</v>
      </c>
      <c r="H263" s="27">
        <v>0.0193</v>
      </c>
      <c r="I263" s="27">
        <v>-0.027</v>
      </c>
      <c r="J263" s="27">
        <v>-0.0177</v>
      </c>
      <c r="K263" s="27">
        <v>0.0165</v>
      </c>
      <c r="L263" s="34"/>
      <c r="M263" s="38">
        <v>0.383600458</v>
      </c>
      <c r="N263" s="38">
        <v>0.171637229</v>
      </c>
      <c r="O263" s="38">
        <v>0.17787109</v>
      </c>
      <c r="P263" s="38">
        <v>0.07640246</v>
      </c>
      <c r="Q263" s="38">
        <v>-0.084275439</v>
      </c>
      <c r="R263" s="38">
        <v>0.055557485</v>
      </c>
      <c r="S263" s="38">
        <v>0.215393177</v>
      </c>
      <c r="T263" s="38">
        <v>0.222413615</v>
      </c>
      <c r="U263" s="38">
        <v>0.312622555</v>
      </c>
      <c r="V263" s="38">
        <v>0.332106048</v>
      </c>
      <c r="W263" s="34"/>
      <c r="X263" s="38">
        <v>0.054903402</v>
      </c>
      <c r="Y263" s="38">
        <v>0.024691473</v>
      </c>
      <c r="Z263" s="38">
        <v>-0.015536326</v>
      </c>
      <c r="AA263" s="38">
        <v>-0.017785582</v>
      </c>
      <c r="AB263" s="38">
        <v>-0.018617064</v>
      </c>
      <c r="AC263" s="38">
        <v>0.022435401</v>
      </c>
      <c r="AD263" s="38">
        <v>0.003662899</v>
      </c>
      <c r="AE263" s="38">
        <v>-0.053921198</v>
      </c>
      <c r="AF263" s="38">
        <v>-0.052593368</v>
      </c>
      <c r="AG263" s="38">
        <v>-0.014074447</v>
      </c>
      <c r="AH263" s="34"/>
      <c r="AI263" s="38">
        <v>0.04566434</v>
      </c>
      <c r="AJ263" s="38">
        <v>0.035566646</v>
      </c>
      <c r="AK263" s="38">
        <v>0.051128666</v>
      </c>
      <c r="AL263" s="38">
        <v>0.061753256</v>
      </c>
      <c r="AM263" s="38">
        <v>0.057851068</v>
      </c>
      <c r="AN263" s="38">
        <v>0.076031899</v>
      </c>
      <c r="AO263" s="38">
        <v>0.039251309</v>
      </c>
      <c r="AP263" s="38">
        <v>0.064957618</v>
      </c>
      <c r="AQ263" s="38">
        <v>0.052165885</v>
      </c>
      <c r="AR263" s="38">
        <v>0.040649328</v>
      </c>
      <c r="AS263" s="34"/>
      <c r="AT263" s="38">
        <v>-0.534181059</v>
      </c>
      <c r="AU263" s="38">
        <v>-1.323046665</v>
      </c>
      <c r="AV263" s="38">
        <v>-0.10728957</v>
      </c>
      <c r="AW263" s="38">
        <v>0.722738959</v>
      </c>
      <c r="AX263" s="38">
        <v>0.417887017</v>
      </c>
      <c r="AY263" s="38">
        <v>1.838234405</v>
      </c>
      <c r="AZ263" s="38">
        <v>-1.035188509</v>
      </c>
      <c r="BA263" s="38">
        <v>0.973074512</v>
      </c>
      <c r="BB263" s="38">
        <v>-0.026258566</v>
      </c>
      <c r="BC263" s="38">
        <v>-0.925970523</v>
      </c>
      <c r="BD263" s="40">
        <v>0.613291842</v>
      </c>
      <c r="BE263" s="23">
        <v>33542.0</v>
      </c>
      <c r="BF263" s="38">
        <v>-0.008710063</v>
      </c>
      <c r="BG263" s="38">
        <v>-0.021572872</v>
      </c>
      <c r="BH263" s="38">
        <v>-0.001749405</v>
      </c>
      <c r="BI263" s="38">
        <v>0.011784585</v>
      </c>
      <c r="BJ263" s="38">
        <v>0.006813836</v>
      </c>
      <c r="BK263" s="38">
        <v>0.029973241</v>
      </c>
      <c r="BL263" s="38">
        <v>-0.016879215</v>
      </c>
      <c r="BM263" s="38">
        <v>0.015866419</v>
      </c>
      <c r="BN263" s="38">
        <v>-4.28158E-4</v>
      </c>
      <c r="BO263" s="38">
        <v>-0.015098367</v>
      </c>
      <c r="BP263" s="40">
        <v>-0.002196201</v>
      </c>
      <c r="BQ263" s="40"/>
    </row>
    <row r="264">
      <c r="A264" s="23">
        <v>33572.0</v>
      </c>
      <c r="B264" s="27">
        <v>-0.0589</v>
      </c>
      <c r="C264" s="27">
        <v>-0.0167</v>
      </c>
      <c r="D264" s="27">
        <v>-0.0531</v>
      </c>
      <c r="E264" s="27">
        <v>-0.0123</v>
      </c>
      <c r="F264" s="27">
        <v>0.0275</v>
      </c>
      <c r="G264" s="27">
        <v>-0.0759</v>
      </c>
      <c r="H264" s="27">
        <v>-0.0232</v>
      </c>
      <c r="I264" s="27">
        <v>-0.073</v>
      </c>
      <c r="J264" s="27">
        <v>-0.0604</v>
      </c>
      <c r="K264" s="27">
        <v>-0.0412</v>
      </c>
      <c r="L264" s="34"/>
      <c r="M264" s="38">
        <v>0.282475823</v>
      </c>
      <c r="N264" s="38">
        <v>0.124108319</v>
      </c>
      <c r="O264" s="38">
        <v>0.131231478</v>
      </c>
      <c r="P264" s="38">
        <v>0.055120619</v>
      </c>
      <c r="Q264" s="38">
        <v>0.056425206</v>
      </c>
      <c r="R264" s="38">
        <v>0.084024</v>
      </c>
      <c r="S264" s="38">
        <v>0.189961486</v>
      </c>
      <c r="T264" s="38">
        <v>0.151339956</v>
      </c>
      <c r="U264" s="38">
        <v>0.168838234</v>
      </c>
      <c r="V264" s="38">
        <v>0.199605048</v>
      </c>
      <c r="W264" s="34"/>
      <c r="X264" s="38">
        <v>-0.08720414</v>
      </c>
      <c r="Y264" s="38">
        <v>-0.026446277</v>
      </c>
      <c r="Z264" s="38">
        <v>-0.058472184</v>
      </c>
      <c r="AA264" s="38">
        <v>-0.011344063</v>
      </c>
      <c r="AB264" s="38">
        <v>0.028154961</v>
      </c>
      <c r="AC264" s="38">
        <v>-0.082826632</v>
      </c>
      <c r="AD264" s="38">
        <v>-0.036932254</v>
      </c>
      <c r="AE264" s="38">
        <v>-0.089553174</v>
      </c>
      <c r="AF264" s="38">
        <v>-0.075146282</v>
      </c>
      <c r="AG264" s="38">
        <v>-0.057706236</v>
      </c>
      <c r="AH264" s="34"/>
      <c r="AI264" s="38">
        <v>0.045451287</v>
      </c>
      <c r="AJ264" s="38">
        <v>0.035195389</v>
      </c>
      <c r="AK264" s="38">
        <v>0.051753428</v>
      </c>
      <c r="AL264" s="38">
        <v>0.061542394</v>
      </c>
      <c r="AM264" s="38">
        <v>0.057995542</v>
      </c>
      <c r="AN264" s="38">
        <v>0.07728715</v>
      </c>
      <c r="AO264" s="38">
        <v>0.03887395</v>
      </c>
      <c r="AP264" s="38">
        <v>0.066310638</v>
      </c>
      <c r="AQ264" s="38">
        <v>0.053200908</v>
      </c>
      <c r="AR264" s="38">
        <v>0.041389202</v>
      </c>
      <c r="AS264" s="34"/>
      <c r="AT264" s="38">
        <v>-0.563103938</v>
      </c>
      <c r="AU264" s="38">
        <v>-1.338425165</v>
      </c>
      <c r="AV264" s="38">
        <v>-0.08667728</v>
      </c>
      <c r="AW264" s="38">
        <v>0.653345034</v>
      </c>
      <c r="AX264" s="38">
        <v>0.385211571</v>
      </c>
      <c r="AY264" s="38">
        <v>1.843610771</v>
      </c>
      <c r="AZ264" s="38">
        <v>-1.060334808</v>
      </c>
      <c r="BA264" s="38">
        <v>1.01381284</v>
      </c>
      <c r="BB264" s="38">
        <v>0.022748789</v>
      </c>
      <c r="BC264" s="38">
        <v>-0.870187814</v>
      </c>
      <c r="BD264" s="40">
        <v>0.60255366</v>
      </c>
      <c r="BE264" s="23">
        <v>33572.0</v>
      </c>
      <c r="BF264" s="38">
        <v>-0.009345291</v>
      </c>
      <c r="BG264" s="38">
        <v>-0.022212547</v>
      </c>
      <c r="BH264" s="38">
        <v>-0.001438499</v>
      </c>
      <c r="BI264" s="38">
        <v>0.010842935</v>
      </c>
      <c r="BJ264" s="38">
        <v>0.006392984</v>
      </c>
      <c r="BK264" s="38">
        <v>0.030596624</v>
      </c>
      <c r="BL264" s="38">
        <v>-0.017597351</v>
      </c>
      <c r="BM264" s="38">
        <v>0.016825271</v>
      </c>
      <c r="BN264" s="38">
        <v>3.7754E-4</v>
      </c>
      <c r="BO264" s="38">
        <v>-0.014441665</v>
      </c>
      <c r="BP264" s="40">
        <v>-0.001387559</v>
      </c>
      <c r="BQ264" s="40"/>
    </row>
    <row r="265">
      <c r="A265" s="23">
        <v>33603.0</v>
      </c>
      <c r="B265" s="27">
        <v>0.0339</v>
      </c>
      <c r="C265" s="27">
        <v>0.0221</v>
      </c>
      <c r="D265" s="27">
        <v>0.0164</v>
      </c>
      <c r="E265" s="27">
        <v>0.0011</v>
      </c>
      <c r="F265" s="27">
        <v>-0.0198</v>
      </c>
      <c r="G265" s="27">
        <v>-0.0122</v>
      </c>
      <c r="H265" s="27">
        <v>0.0024</v>
      </c>
      <c r="I265" s="27">
        <v>-0.0035</v>
      </c>
      <c r="J265" s="27">
        <v>0.0249</v>
      </c>
      <c r="K265" s="27">
        <v>0.1134</v>
      </c>
      <c r="L265" s="34"/>
      <c r="M265" s="38">
        <v>0.35771811</v>
      </c>
      <c r="N265" s="38">
        <v>0.106604151</v>
      </c>
      <c r="O265" s="38">
        <v>0.200709481</v>
      </c>
      <c r="P265" s="38">
        <v>0.09746248</v>
      </c>
      <c r="Q265" s="38">
        <v>0.001749511</v>
      </c>
      <c r="R265" s="38">
        <v>1.64414E-4</v>
      </c>
      <c r="S265" s="38">
        <v>0.195097962</v>
      </c>
      <c r="T265" s="38">
        <v>0.169873674</v>
      </c>
      <c r="U265" s="38">
        <v>0.198366293</v>
      </c>
      <c r="V265" s="38">
        <v>0.300664471</v>
      </c>
      <c r="W265" s="34"/>
      <c r="X265" s="38">
        <v>0.003488146</v>
      </c>
      <c r="Y265" s="38">
        <v>0.013305423</v>
      </c>
      <c r="Z265" s="38">
        <v>0.00703971</v>
      </c>
      <c r="AA265" s="38">
        <v>-0.002128518</v>
      </c>
      <c r="AB265" s="38">
        <v>-0.01467087</v>
      </c>
      <c r="AC265" s="38">
        <v>-0.008182136</v>
      </c>
      <c r="AD265" s="38">
        <v>-0.012176799</v>
      </c>
      <c r="AE265" s="38">
        <v>-0.021433004</v>
      </c>
      <c r="AF265" s="38">
        <v>0.007584836</v>
      </c>
      <c r="AG265" s="38">
        <v>0.088235079</v>
      </c>
      <c r="AH265" s="34"/>
      <c r="AI265" s="38">
        <v>0.045439863</v>
      </c>
      <c r="AJ265" s="38">
        <v>0.034915952</v>
      </c>
      <c r="AK265" s="38">
        <v>0.051469705</v>
      </c>
      <c r="AL265" s="38">
        <v>0.06118783</v>
      </c>
      <c r="AM265" s="38">
        <v>0.058049163</v>
      </c>
      <c r="AN265" s="38">
        <v>0.077311123</v>
      </c>
      <c r="AO265" s="38">
        <v>0.038604395</v>
      </c>
      <c r="AP265" s="38">
        <v>0.066108776</v>
      </c>
      <c r="AQ265" s="38">
        <v>0.05322004</v>
      </c>
      <c r="AR265" s="38">
        <v>0.044002959</v>
      </c>
      <c r="AS265" s="34"/>
      <c r="AT265" s="38">
        <v>-0.582182707</v>
      </c>
      <c r="AU265" s="38">
        <v>-1.389289081</v>
      </c>
      <c r="AV265" s="38">
        <v>-0.119738332</v>
      </c>
      <c r="AW265" s="38">
        <v>0.625570196</v>
      </c>
      <c r="AX265" s="38">
        <v>0.384857582</v>
      </c>
      <c r="AY265" s="38">
        <v>1.862107836</v>
      </c>
      <c r="AZ265" s="38">
        <v>-1.106412736</v>
      </c>
      <c r="BA265" s="38">
        <v>1.002970458</v>
      </c>
      <c r="BB265" s="38">
        <v>0.014499438</v>
      </c>
      <c r="BC265" s="38">
        <v>-0.692382654</v>
      </c>
      <c r="BD265" s="40">
        <v>0.60427565</v>
      </c>
      <c r="BE265" s="23">
        <v>33603.0</v>
      </c>
      <c r="BF265" s="38">
        <v>-0.00963439</v>
      </c>
      <c r="BG265" s="38">
        <v>-0.022990982</v>
      </c>
      <c r="BH265" s="38">
        <v>-0.001981518</v>
      </c>
      <c r="BI265" s="38">
        <v>0.010352398</v>
      </c>
      <c r="BJ265" s="38">
        <v>0.006368908</v>
      </c>
      <c r="BK265" s="38">
        <v>0.030815537</v>
      </c>
      <c r="BL265" s="38">
        <v>-0.018309736</v>
      </c>
      <c r="BM265" s="38">
        <v>0.016597896</v>
      </c>
      <c r="BN265" s="38">
        <v>2.39947E-4</v>
      </c>
      <c r="BO265" s="38">
        <v>-0.01145806</v>
      </c>
      <c r="BP265" s="40">
        <v>-0.003052325</v>
      </c>
      <c r="BQ265" s="40"/>
    </row>
    <row r="266">
      <c r="A266" s="23">
        <v>33634.0</v>
      </c>
      <c r="B266" s="27">
        <v>-0.016</v>
      </c>
      <c r="C266" s="27">
        <v>0.0291</v>
      </c>
      <c r="D266" s="27">
        <v>0.0593</v>
      </c>
      <c r="E266" s="27">
        <v>0.0682</v>
      </c>
      <c r="F266" s="27">
        <v>0.0782</v>
      </c>
      <c r="G266" s="27">
        <v>-0.0397</v>
      </c>
      <c r="H266" s="27">
        <v>0.0567</v>
      </c>
      <c r="I266" s="27">
        <v>0.0425</v>
      </c>
      <c r="J266" s="27">
        <v>0.0349</v>
      </c>
      <c r="K266" s="27">
        <v>-0.0174</v>
      </c>
      <c r="L266" s="34"/>
      <c r="M266" s="38">
        <v>0.280352791</v>
      </c>
      <c r="N266" s="38">
        <v>0.135506046</v>
      </c>
      <c r="O266" s="38">
        <v>0.238022572</v>
      </c>
      <c r="P266" s="38">
        <v>0.152151316</v>
      </c>
      <c r="Q266" s="38">
        <v>0.124555381</v>
      </c>
      <c r="R266" s="38">
        <v>-0.035479672</v>
      </c>
      <c r="S266" s="38">
        <v>0.279322786</v>
      </c>
      <c r="T266" s="38">
        <v>0.17097488</v>
      </c>
      <c r="U266" s="38">
        <v>0.216093089</v>
      </c>
      <c r="V266" s="38">
        <v>0.220874822</v>
      </c>
      <c r="W266" s="34"/>
      <c r="X266" s="38">
        <v>-0.04079083</v>
      </c>
      <c r="Y266" s="38">
        <v>0.018379328</v>
      </c>
      <c r="Z266" s="38">
        <v>0.04811456</v>
      </c>
      <c r="AA266" s="38">
        <v>0.060914057</v>
      </c>
      <c r="AB266" s="38">
        <v>0.070255191</v>
      </c>
      <c r="AC266" s="38">
        <v>-0.03259462</v>
      </c>
      <c r="AD266" s="38">
        <v>0.037150783</v>
      </c>
      <c r="AE266" s="38">
        <v>0.023095988</v>
      </c>
      <c r="AF266" s="38">
        <v>0.015247552</v>
      </c>
      <c r="AG266" s="38">
        <v>-0.038869562</v>
      </c>
      <c r="AH266" s="34"/>
      <c r="AI266" s="38">
        <v>0.04576378</v>
      </c>
      <c r="AJ266" s="38">
        <v>0.03355545</v>
      </c>
      <c r="AK266" s="38">
        <v>0.052153236</v>
      </c>
      <c r="AL266" s="38">
        <v>0.062215797</v>
      </c>
      <c r="AM266" s="38">
        <v>0.059209193</v>
      </c>
      <c r="AN266" s="38">
        <v>0.077499316</v>
      </c>
      <c r="AO266" s="38">
        <v>0.038323351</v>
      </c>
      <c r="AP266" s="38">
        <v>0.066157997</v>
      </c>
      <c r="AQ266" s="38">
        <v>0.048074395</v>
      </c>
      <c r="AR266" s="38">
        <v>0.043176562</v>
      </c>
      <c r="AS266" s="34"/>
      <c r="AT266" s="38">
        <v>-0.503910284</v>
      </c>
      <c r="AU266" s="38">
        <v>-1.402112768</v>
      </c>
      <c r="AV266" s="38">
        <v>-0.033819395</v>
      </c>
      <c r="AW266" s="38">
        <v>0.706512558</v>
      </c>
      <c r="AX266" s="38">
        <v>0.485307976</v>
      </c>
      <c r="AY266" s="38">
        <v>1.830965637</v>
      </c>
      <c r="AZ266" s="38">
        <v>-1.051324384</v>
      </c>
      <c r="BA266" s="38">
        <v>0.996551729</v>
      </c>
      <c r="BB266" s="38">
        <v>-0.33391161</v>
      </c>
      <c r="BC266" s="38">
        <v>-0.69425946</v>
      </c>
      <c r="BD266" s="40">
        <v>0.605175183</v>
      </c>
      <c r="BE266" s="23">
        <v>33634.0</v>
      </c>
      <c r="BF266" s="38">
        <v>-0.008326685</v>
      </c>
      <c r="BG266" s="38">
        <v>-0.023168709</v>
      </c>
      <c r="BH266" s="38">
        <v>-5.58836E-4</v>
      </c>
      <c r="BI266" s="38">
        <v>0.011674513</v>
      </c>
      <c r="BJ266" s="38">
        <v>0.008019297</v>
      </c>
      <c r="BK266" s="38">
        <v>0.030255134</v>
      </c>
      <c r="BL266" s="38">
        <v>-0.017372232</v>
      </c>
      <c r="BM266" s="38">
        <v>0.016467161</v>
      </c>
      <c r="BN266" s="38">
        <v>-0.005517602</v>
      </c>
      <c r="BO266" s="38">
        <v>-0.011472041</v>
      </c>
      <c r="BP266" s="40">
        <v>-7.77903E-4</v>
      </c>
      <c r="BQ266" s="40"/>
    </row>
    <row r="267">
      <c r="A267" s="23">
        <v>33663.0</v>
      </c>
      <c r="B267" s="27">
        <v>0.0031</v>
      </c>
      <c r="C267" s="27">
        <v>-0.0014</v>
      </c>
      <c r="D267" s="27">
        <v>0.0566</v>
      </c>
      <c r="E267" s="27">
        <v>0.0407</v>
      </c>
      <c r="F267" s="27">
        <v>7.0E-4</v>
      </c>
      <c r="G267" s="27">
        <v>-0.0574</v>
      </c>
      <c r="H267" s="27">
        <v>0.0182</v>
      </c>
      <c r="I267" s="27">
        <v>0.0542</v>
      </c>
      <c r="J267" s="27">
        <v>0.0046</v>
      </c>
      <c r="K267" s="27">
        <v>0.0107</v>
      </c>
      <c r="L267" s="34"/>
      <c r="M267" s="38">
        <v>0.200072974</v>
      </c>
      <c r="N267" s="38">
        <v>0.075968875</v>
      </c>
      <c r="O267" s="38">
        <v>0.164008524</v>
      </c>
      <c r="P267" s="38">
        <v>0.09451689</v>
      </c>
      <c r="Q267" s="38">
        <v>-0.039633863</v>
      </c>
      <c r="R267" s="38">
        <v>-0.202484084</v>
      </c>
      <c r="S267" s="38">
        <v>0.182526948</v>
      </c>
      <c r="T267" s="38">
        <v>0.078377588</v>
      </c>
      <c r="U267" s="38">
        <v>0.103910625</v>
      </c>
      <c r="V267" s="38">
        <v>0.155066511</v>
      </c>
      <c r="W267" s="34"/>
      <c r="X267" s="38">
        <v>-0.011361685</v>
      </c>
      <c r="Y267" s="38">
        <v>-0.006102367</v>
      </c>
      <c r="Z267" s="38">
        <v>0.049288905</v>
      </c>
      <c r="AA267" s="38">
        <v>0.036130589</v>
      </c>
      <c r="AB267" s="38">
        <v>0.008686223</v>
      </c>
      <c r="AC267" s="38">
        <v>-0.036818254</v>
      </c>
      <c r="AD267" s="38">
        <v>0.006507327</v>
      </c>
      <c r="AE267" s="38">
        <v>0.044530623</v>
      </c>
      <c r="AF267" s="38">
        <v>8.27718E-4</v>
      </c>
      <c r="AG267" s="38">
        <v>-4.64892E-4</v>
      </c>
      <c r="AH267" s="34"/>
      <c r="AI267" s="38">
        <v>0.044378401</v>
      </c>
      <c r="AJ267" s="38">
        <v>0.033226995</v>
      </c>
      <c r="AK267" s="38">
        <v>0.051459861</v>
      </c>
      <c r="AL267" s="38">
        <v>0.062389764</v>
      </c>
      <c r="AM267" s="38">
        <v>0.058705926</v>
      </c>
      <c r="AN267" s="38">
        <v>0.077629806</v>
      </c>
      <c r="AO267" s="38">
        <v>0.03746256</v>
      </c>
      <c r="AP267" s="38">
        <v>0.065834218</v>
      </c>
      <c r="AQ267" s="38">
        <v>0.047761743</v>
      </c>
      <c r="AR267" s="38">
        <v>0.042699777</v>
      </c>
      <c r="AS267" s="34"/>
      <c r="AT267" s="38">
        <v>-0.561293972</v>
      </c>
      <c r="AU267" s="38">
        <v>-1.36618231</v>
      </c>
      <c r="AV267" s="38">
        <v>-0.050167024</v>
      </c>
      <c r="AW267" s="38">
        <v>0.738733615</v>
      </c>
      <c r="AX267" s="38">
        <v>0.472840858</v>
      </c>
      <c r="AY267" s="38">
        <v>1.83873225</v>
      </c>
      <c r="AZ267" s="38">
        <v>-1.060466897</v>
      </c>
      <c r="BA267" s="38">
        <v>0.987348039</v>
      </c>
      <c r="BB267" s="38">
        <v>-0.317090495</v>
      </c>
      <c r="BC267" s="38">
        <v>-0.682454064</v>
      </c>
      <c r="BD267" s="40">
        <v>0.604524279</v>
      </c>
      <c r="BE267" s="23">
        <v>33663.0</v>
      </c>
      <c r="BF267" s="38">
        <v>-0.009284887</v>
      </c>
      <c r="BG267" s="38">
        <v>-0.022599296</v>
      </c>
      <c r="BH267" s="38">
        <v>-8.2986E-4</v>
      </c>
      <c r="BI267" s="38">
        <v>0.012220082</v>
      </c>
      <c r="BJ267" s="38">
        <v>0.007821702</v>
      </c>
      <c r="BK267" s="38">
        <v>0.030416185</v>
      </c>
      <c r="BL267" s="38">
        <v>-0.017542172</v>
      </c>
      <c r="BM267" s="38">
        <v>0.016332645</v>
      </c>
      <c r="BN267" s="38">
        <v>-0.00524529</v>
      </c>
      <c r="BO267" s="38">
        <v>-0.011289109</v>
      </c>
      <c r="BP267" s="40">
        <v>-8.54459E-4</v>
      </c>
      <c r="BQ267" s="40"/>
    </row>
    <row r="268">
      <c r="A268" s="23">
        <v>33694.0</v>
      </c>
      <c r="B268" s="27">
        <v>-0.0137</v>
      </c>
      <c r="C268" s="27">
        <v>-0.0486</v>
      </c>
      <c r="D268" s="27">
        <v>-0.0107</v>
      </c>
      <c r="E268" s="27">
        <v>-0.0172</v>
      </c>
      <c r="F268" s="27">
        <v>-0.0474</v>
      </c>
      <c r="G268" s="27">
        <v>-0.0802</v>
      </c>
      <c r="H268" s="27">
        <v>-0.0097</v>
      </c>
      <c r="I268" s="27">
        <v>-0.036</v>
      </c>
      <c r="J268" s="27">
        <v>-0.0448</v>
      </c>
      <c r="K268" s="27">
        <v>-0.0192</v>
      </c>
      <c r="L268" s="34"/>
      <c r="M268" s="38">
        <v>0.150068986</v>
      </c>
      <c r="N268" s="38">
        <v>0.018042456</v>
      </c>
      <c r="O268" s="38">
        <v>0.117570172</v>
      </c>
      <c r="P268" s="38">
        <v>0.113935027</v>
      </c>
      <c r="Q268" s="38">
        <v>-0.091691315</v>
      </c>
      <c r="R268" s="38">
        <v>-0.262806883</v>
      </c>
      <c r="S268" s="38">
        <v>0.090846751</v>
      </c>
      <c r="T268" s="38">
        <v>-0.040011602</v>
      </c>
      <c r="U268" s="38">
        <v>0.015899377</v>
      </c>
      <c r="V268" s="38">
        <v>0.106798679</v>
      </c>
      <c r="W268" s="34"/>
      <c r="X268" s="38">
        <v>-0.02741063</v>
      </c>
      <c r="Y268" s="38">
        <v>-0.050171486</v>
      </c>
      <c r="Z268" s="38">
        <v>-0.017863027</v>
      </c>
      <c r="AA268" s="38">
        <v>-0.025657306</v>
      </c>
      <c r="AB268" s="38">
        <v>-0.034413563</v>
      </c>
      <c r="AC268" s="38">
        <v>-0.053425707</v>
      </c>
      <c r="AD268" s="38">
        <v>-0.016108367</v>
      </c>
      <c r="AE268" s="38">
        <v>-0.033884465</v>
      </c>
      <c r="AF268" s="38">
        <v>-0.039691627</v>
      </c>
      <c r="AG268" s="38">
        <v>-0.026286707</v>
      </c>
      <c r="AH268" s="34"/>
      <c r="AI268" s="38">
        <v>0.044641392</v>
      </c>
      <c r="AJ268" s="38">
        <v>0.034229063</v>
      </c>
      <c r="AK268" s="38">
        <v>0.051498098</v>
      </c>
      <c r="AL268" s="38">
        <v>0.062461762</v>
      </c>
      <c r="AM268" s="38">
        <v>0.058539164</v>
      </c>
      <c r="AN268" s="38">
        <v>0.078176568</v>
      </c>
      <c r="AO268" s="38">
        <v>0.036505895</v>
      </c>
      <c r="AP268" s="38">
        <v>0.065825621</v>
      </c>
      <c r="AQ268" s="38">
        <v>0.0479279</v>
      </c>
      <c r="AR268" s="38">
        <v>0.042855618</v>
      </c>
      <c r="AS268" s="34"/>
      <c r="AT268" s="38">
        <v>-0.548627871</v>
      </c>
      <c r="AU268" s="38">
        <v>-1.297835263</v>
      </c>
      <c r="AV268" s="38">
        <v>-0.055261292</v>
      </c>
      <c r="AW268" s="38">
        <v>0.73361681</v>
      </c>
      <c r="AX268" s="38">
        <v>0.451370657</v>
      </c>
      <c r="AY268" s="38">
        <v>1.864357931</v>
      </c>
      <c r="AZ268" s="38">
        <v>-1.134008376</v>
      </c>
      <c r="BA268" s="38">
        <v>0.975659474</v>
      </c>
      <c r="BB268" s="38">
        <v>-0.312150876</v>
      </c>
      <c r="BC268" s="38">
        <v>-0.677121196</v>
      </c>
      <c r="BD268" s="40">
        <v>0.603878132</v>
      </c>
      <c r="BE268" s="23">
        <v>33694.0</v>
      </c>
      <c r="BF268" s="38">
        <v>-0.009085076</v>
      </c>
      <c r="BG268" s="38">
        <v>-0.021491675</v>
      </c>
      <c r="BH268" s="38">
        <v>-9.15107E-4</v>
      </c>
      <c r="BI268" s="38">
        <v>0.012148425</v>
      </c>
      <c r="BJ268" s="38">
        <v>0.007474532</v>
      </c>
      <c r="BK268" s="38">
        <v>0.030873082</v>
      </c>
      <c r="BL268" s="38">
        <v>-0.018778762</v>
      </c>
      <c r="BM268" s="38">
        <v>0.016156562</v>
      </c>
      <c r="BN268" s="38">
        <v>-0.005169104</v>
      </c>
      <c r="BO268" s="38">
        <v>-0.011212878</v>
      </c>
      <c r="BP268" s="40">
        <v>-0.001750721</v>
      </c>
      <c r="BQ268" s="40"/>
    </row>
    <row r="269">
      <c r="A269" s="23">
        <v>33724.0</v>
      </c>
      <c r="B269" s="27">
        <v>0.0523</v>
      </c>
      <c r="C269" s="27">
        <v>-0.0081</v>
      </c>
      <c r="D269" s="27">
        <v>0.053</v>
      </c>
      <c r="E269" s="27">
        <v>0.0017</v>
      </c>
      <c r="F269" s="27">
        <v>0.014</v>
      </c>
      <c r="G269" s="27">
        <v>-0.0596</v>
      </c>
      <c r="H269" s="27">
        <v>0.0515</v>
      </c>
      <c r="I269" s="27">
        <v>-0.0227</v>
      </c>
      <c r="J269" s="27">
        <v>0.098</v>
      </c>
      <c r="K269" s="27">
        <v>0.0285</v>
      </c>
      <c r="L269" s="34"/>
      <c r="M269" s="38">
        <v>0.129680176</v>
      </c>
      <c r="N269" s="38">
        <v>0.006134621</v>
      </c>
      <c r="O269" s="38">
        <v>0.190272853</v>
      </c>
      <c r="P269" s="38">
        <v>0.055036774</v>
      </c>
      <c r="Q269" s="38">
        <v>-0.068214134</v>
      </c>
      <c r="R269" s="38">
        <v>-0.301119754</v>
      </c>
      <c r="S269" s="38">
        <v>0.102617996</v>
      </c>
      <c r="T269" s="38">
        <v>-0.035096629</v>
      </c>
      <c r="U269" s="38">
        <v>0.104315263</v>
      </c>
      <c r="V269" s="38">
        <v>0.13476687</v>
      </c>
      <c r="W269" s="34"/>
      <c r="X269" s="38">
        <v>0.040533287</v>
      </c>
      <c r="Y269" s="38">
        <v>-0.007277247</v>
      </c>
      <c r="Z269" s="38">
        <v>0.04016169</v>
      </c>
      <c r="AA269" s="38">
        <v>-7.07695E-4</v>
      </c>
      <c r="AB269" s="38">
        <v>0.02570381</v>
      </c>
      <c r="AC269" s="38">
        <v>-0.026677766</v>
      </c>
      <c r="AD269" s="38">
        <v>0.045882498</v>
      </c>
      <c r="AE269" s="38">
        <v>-0.019162254</v>
      </c>
      <c r="AF269" s="38">
        <v>0.095187925</v>
      </c>
      <c r="AG269" s="38">
        <v>0.019479687</v>
      </c>
      <c r="AH269" s="34"/>
      <c r="AI269" s="38">
        <v>0.044507039</v>
      </c>
      <c r="AJ269" s="38">
        <v>0.034171835</v>
      </c>
      <c r="AK269" s="38">
        <v>0.051884074</v>
      </c>
      <c r="AL269" s="38">
        <v>0.062129751</v>
      </c>
      <c r="AM269" s="38">
        <v>0.058679504</v>
      </c>
      <c r="AN269" s="38">
        <v>0.078304867</v>
      </c>
      <c r="AO269" s="38">
        <v>0.037361654</v>
      </c>
      <c r="AP269" s="38">
        <v>0.065793436</v>
      </c>
      <c r="AQ269" s="38">
        <v>0.050745556</v>
      </c>
      <c r="AR269" s="38">
        <v>0.04241662</v>
      </c>
      <c r="AS269" s="34"/>
      <c r="AT269" s="38">
        <v>-0.587507309</v>
      </c>
      <c r="AU269" s="38">
        <v>-1.337842453</v>
      </c>
      <c r="AV269" s="38">
        <v>-0.051935082</v>
      </c>
      <c r="AW269" s="38">
        <v>0.691900429</v>
      </c>
      <c r="AX269" s="38">
        <v>0.441412706</v>
      </c>
      <c r="AY269" s="38">
        <v>1.866212806</v>
      </c>
      <c r="AZ269" s="38">
        <v>-1.106261813</v>
      </c>
      <c r="BA269" s="38">
        <v>0.957883754</v>
      </c>
      <c r="BB269" s="38">
        <v>-0.13459142</v>
      </c>
      <c r="BC269" s="38">
        <v>-0.739271619</v>
      </c>
      <c r="BD269" s="40">
        <v>0.614988685</v>
      </c>
      <c r="BE269" s="23">
        <v>33724.0</v>
      </c>
      <c r="BF269" s="38">
        <v>-0.00955314</v>
      </c>
      <c r="BG269" s="38">
        <v>-0.021753936</v>
      </c>
      <c r="BH269" s="38">
        <v>-8.44488E-4</v>
      </c>
      <c r="BI269" s="38">
        <v>0.01125062</v>
      </c>
      <c r="BJ269" s="38">
        <v>0.007177574</v>
      </c>
      <c r="BK269" s="38">
        <v>0.030345482</v>
      </c>
      <c r="BL269" s="38">
        <v>-0.017988328</v>
      </c>
      <c r="BM269" s="38">
        <v>0.015575632</v>
      </c>
      <c r="BN269" s="38">
        <v>-0.002188519</v>
      </c>
      <c r="BO269" s="38">
        <v>-0.012020898</v>
      </c>
      <c r="BP269" s="40">
        <v>-0.004222529</v>
      </c>
      <c r="BQ269" s="40"/>
    </row>
    <row r="270">
      <c r="A270" s="23">
        <v>33755.0</v>
      </c>
      <c r="B270" s="27">
        <v>0.0146</v>
      </c>
      <c r="C270" s="27">
        <v>0.0116</v>
      </c>
      <c r="D270" s="27">
        <v>0.0077</v>
      </c>
      <c r="E270" s="27">
        <v>0.0325</v>
      </c>
      <c r="F270" s="27">
        <v>-0.008</v>
      </c>
      <c r="G270" s="27">
        <v>0.0348</v>
      </c>
      <c r="H270" s="27">
        <v>0.0134</v>
      </c>
      <c r="I270" s="27">
        <v>0.061</v>
      </c>
      <c r="J270" s="27">
        <v>0.0244</v>
      </c>
      <c r="K270" s="27">
        <v>0.0034</v>
      </c>
      <c r="L270" s="34"/>
      <c r="M270" s="38">
        <v>0.152311751</v>
      </c>
      <c r="N270" s="38">
        <v>-0.012436732</v>
      </c>
      <c r="O270" s="38">
        <v>0.154113423</v>
      </c>
      <c r="P270" s="38">
        <v>0.026541695</v>
      </c>
      <c r="Q270" s="38">
        <v>-0.124634803</v>
      </c>
      <c r="R270" s="38">
        <v>-0.281379518</v>
      </c>
      <c r="S270" s="38">
        <v>0.10473609</v>
      </c>
      <c r="T270" s="38">
        <v>-0.025301158</v>
      </c>
      <c r="U270" s="38">
        <v>0.123972662</v>
      </c>
      <c r="V270" s="38">
        <v>0.093941081</v>
      </c>
      <c r="W270" s="34"/>
      <c r="X270" s="38">
        <v>9.5344E-4</v>
      </c>
      <c r="Y270" s="38">
        <v>0.01421134</v>
      </c>
      <c r="Z270" s="38">
        <v>-0.003496946</v>
      </c>
      <c r="AA270" s="38">
        <v>0.032876056</v>
      </c>
      <c r="AB270" s="38">
        <v>0.009493327</v>
      </c>
      <c r="AC270" s="38">
        <v>0.067595856</v>
      </c>
      <c r="AD270" s="38">
        <v>0.006793911</v>
      </c>
      <c r="AE270" s="38">
        <v>0.064491137</v>
      </c>
      <c r="AF270" s="38">
        <v>0.016534112</v>
      </c>
      <c r="AG270" s="38">
        <v>-0.001128234</v>
      </c>
      <c r="AH270" s="34"/>
      <c r="AI270" s="38">
        <v>0.044099936</v>
      </c>
      <c r="AJ270" s="38">
        <v>0.034176207</v>
      </c>
      <c r="AK270" s="38">
        <v>0.05183318</v>
      </c>
      <c r="AL270" s="38">
        <v>0.062390317</v>
      </c>
      <c r="AM270" s="38">
        <v>0.058684892</v>
      </c>
      <c r="AN270" s="38">
        <v>0.079093737</v>
      </c>
      <c r="AO270" s="38">
        <v>0.037211189</v>
      </c>
      <c r="AP270" s="38">
        <v>0.066297189</v>
      </c>
      <c r="AQ270" s="38">
        <v>0.05078291</v>
      </c>
      <c r="AR270" s="38">
        <v>0.042262755</v>
      </c>
      <c r="AS270" s="34"/>
      <c r="AT270" s="38">
        <v>-0.610058564</v>
      </c>
      <c r="AU270" s="38">
        <v>-1.315388522</v>
      </c>
      <c r="AV270" s="38">
        <v>-0.060417506</v>
      </c>
      <c r="AW270" s="38">
        <v>0.68993209</v>
      </c>
      <c r="AX270" s="38">
        <v>0.426568644</v>
      </c>
      <c r="AY270" s="38">
        <v>1.877129292</v>
      </c>
      <c r="AZ270" s="38">
        <v>-1.099676902</v>
      </c>
      <c r="BA270" s="38">
        <v>0.96761335</v>
      </c>
      <c r="BB270" s="38">
        <v>-0.135065492</v>
      </c>
      <c r="BC270" s="38">
        <v>-0.74063639</v>
      </c>
      <c r="BD270" s="40">
        <v>0.622057413</v>
      </c>
      <c r="BE270" s="23">
        <v>33755.0</v>
      </c>
      <c r="BF270" s="38">
        <v>-0.00980711</v>
      </c>
      <c r="BG270" s="38">
        <v>-0.021145774</v>
      </c>
      <c r="BH270" s="38">
        <v>-9.71253E-4</v>
      </c>
      <c r="BI270" s="38">
        <v>0.011091132</v>
      </c>
      <c r="BJ270" s="38">
        <v>0.006857384</v>
      </c>
      <c r="BK270" s="38">
        <v>0.030176142</v>
      </c>
      <c r="BL270" s="38">
        <v>-0.017678061</v>
      </c>
      <c r="BM270" s="38">
        <v>0.015555049</v>
      </c>
      <c r="BN270" s="38">
        <v>-0.002171271</v>
      </c>
      <c r="BO270" s="38">
        <v>-0.011906238</v>
      </c>
      <c r="BP270" s="40">
        <v>0.001580481</v>
      </c>
      <c r="BQ270" s="40"/>
    </row>
    <row r="271">
      <c r="A271" s="23">
        <v>33785.0</v>
      </c>
      <c r="B271" s="27">
        <v>-0.0203</v>
      </c>
      <c r="C271" s="27">
        <v>-0.0032</v>
      </c>
      <c r="D271" s="27">
        <v>-0.063</v>
      </c>
      <c r="E271" s="27">
        <v>-0.0339</v>
      </c>
      <c r="F271" s="27">
        <v>-0.0781</v>
      </c>
      <c r="G271" s="27">
        <v>-0.1034</v>
      </c>
      <c r="H271" s="27">
        <v>-0.0414</v>
      </c>
      <c r="I271" s="27">
        <v>-0.0987</v>
      </c>
      <c r="J271" s="27">
        <v>-0.0744</v>
      </c>
      <c r="K271" s="27">
        <v>-0.016</v>
      </c>
      <c r="L271" s="34"/>
      <c r="M271" s="38">
        <v>0.127131189</v>
      </c>
      <c r="N271" s="38">
        <v>0.01200332</v>
      </c>
      <c r="O271" s="38">
        <v>0.141588814</v>
      </c>
      <c r="P271" s="38">
        <v>0.04315402</v>
      </c>
      <c r="Q271" s="38">
        <v>-0.158415004</v>
      </c>
      <c r="R271" s="38">
        <v>-0.303324208</v>
      </c>
      <c r="S271" s="38">
        <v>0.076992992</v>
      </c>
      <c r="T271" s="38">
        <v>-0.085251643</v>
      </c>
      <c r="U271" s="38">
        <v>0.077442249</v>
      </c>
      <c r="V271" s="38">
        <v>0.1289896</v>
      </c>
      <c r="W271" s="34"/>
      <c r="X271" s="38">
        <v>-0.031542621</v>
      </c>
      <c r="Y271" s="38">
        <v>-0.002396899</v>
      </c>
      <c r="Z271" s="38">
        <v>-0.073294602</v>
      </c>
      <c r="AA271" s="38">
        <v>-0.036127934</v>
      </c>
      <c r="AB271" s="38">
        <v>-0.056376709</v>
      </c>
      <c r="AC271" s="38">
        <v>-0.072411755</v>
      </c>
      <c r="AD271" s="38">
        <v>-0.046713099</v>
      </c>
      <c r="AE271" s="38">
        <v>-0.089105306</v>
      </c>
      <c r="AF271" s="38">
        <v>-0.078076486</v>
      </c>
      <c r="AG271" s="38">
        <v>-0.023714783</v>
      </c>
      <c r="AH271" s="34"/>
      <c r="AI271" s="38">
        <v>0.044401578</v>
      </c>
      <c r="AJ271" s="38">
        <v>0.034145923</v>
      </c>
      <c r="AK271" s="38">
        <v>0.053180637</v>
      </c>
      <c r="AL271" s="38">
        <v>0.062313559</v>
      </c>
      <c r="AM271" s="38">
        <v>0.058010094</v>
      </c>
      <c r="AN271" s="38">
        <v>0.079679776</v>
      </c>
      <c r="AO271" s="38">
        <v>0.037931163</v>
      </c>
      <c r="AP271" s="38">
        <v>0.068161924</v>
      </c>
      <c r="AQ271" s="38">
        <v>0.052362153</v>
      </c>
      <c r="AR271" s="38">
        <v>0.042322238</v>
      </c>
      <c r="AS271" s="34"/>
      <c r="AT271" s="38">
        <v>-0.621638555</v>
      </c>
      <c r="AU271" s="38">
        <v>-1.342067479</v>
      </c>
      <c r="AV271" s="38">
        <v>-0.00493612</v>
      </c>
      <c r="AW271" s="38">
        <v>0.636624215</v>
      </c>
      <c r="AX271" s="38">
        <v>0.33431872</v>
      </c>
      <c r="AY271" s="38">
        <v>1.856548769</v>
      </c>
      <c r="AZ271" s="38">
        <v>-1.076165745</v>
      </c>
      <c r="BA271" s="38">
        <v>1.047454251</v>
      </c>
      <c r="BB271" s="38">
        <v>-0.062432119</v>
      </c>
      <c r="BC271" s="38">
        <v>-0.767705938</v>
      </c>
      <c r="BD271" s="40">
        <v>0.637341848</v>
      </c>
      <c r="BE271" s="23">
        <v>33785.0</v>
      </c>
      <c r="BF271" s="38">
        <v>-0.009753613</v>
      </c>
      <c r="BG271" s="38">
        <v>-0.021057263</v>
      </c>
      <c r="BH271" s="39">
        <v>-7.74485E-5</v>
      </c>
      <c r="BI271" s="38">
        <v>0.00998874</v>
      </c>
      <c r="BJ271" s="38">
        <v>0.005245517</v>
      </c>
      <c r="BK271" s="38">
        <v>0.02912956</v>
      </c>
      <c r="BL271" s="38">
        <v>-0.01688522</v>
      </c>
      <c r="BM271" s="38">
        <v>0.016434732</v>
      </c>
      <c r="BN271" s="38">
        <v>-9.7957E-4</v>
      </c>
      <c r="BO271" s="38">
        <v>-0.012045434</v>
      </c>
      <c r="BP271" s="40">
        <v>-0.004154984</v>
      </c>
      <c r="BQ271" s="40"/>
    </row>
    <row r="272">
      <c r="A272" s="23">
        <v>33816.0</v>
      </c>
      <c r="B272" s="27">
        <v>-0.0191</v>
      </c>
      <c r="C272" s="27">
        <v>0.0116</v>
      </c>
      <c r="D272" s="27">
        <v>-0.0686</v>
      </c>
      <c r="E272" s="27">
        <v>-0.0851</v>
      </c>
      <c r="F272" s="27">
        <v>-0.1108</v>
      </c>
      <c r="G272" s="27">
        <v>-6.0E-4</v>
      </c>
      <c r="H272" s="27">
        <v>-0.0308</v>
      </c>
      <c r="I272" s="27">
        <v>-0.0979</v>
      </c>
      <c r="J272" s="27">
        <v>-0.0476</v>
      </c>
      <c r="K272" s="27">
        <v>0.041</v>
      </c>
      <c r="L272" s="34"/>
      <c r="M272" s="38">
        <v>0.053520901</v>
      </c>
      <c r="N272" s="38">
        <v>-0.002151247</v>
      </c>
      <c r="O272" s="38">
        <v>0.054367992</v>
      </c>
      <c r="P272" s="38">
        <v>-0.040983332</v>
      </c>
      <c r="Q272" s="38">
        <v>-0.233718107</v>
      </c>
      <c r="R272" s="38">
        <v>-0.324058589</v>
      </c>
      <c r="S272" s="38">
        <v>0.020020185</v>
      </c>
      <c r="T272" s="38">
        <v>-0.153488842</v>
      </c>
      <c r="U272" s="38">
        <v>-0.046545159</v>
      </c>
      <c r="V272" s="38">
        <v>0.123487554</v>
      </c>
      <c r="W272" s="34"/>
      <c r="X272" s="38">
        <v>-0.02408381</v>
      </c>
      <c r="Y272" s="38">
        <v>0.013518791</v>
      </c>
      <c r="Z272" s="38">
        <v>-0.069815238</v>
      </c>
      <c r="AA272" s="38">
        <v>-0.078532587</v>
      </c>
      <c r="AB272" s="38">
        <v>-0.077398529</v>
      </c>
      <c r="AC272" s="38">
        <v>0.03670436</v>
      </c>
      <c r="AD272" s="38">
        <v>-0.031017272</v>
      </c>
      <c r="AE272" s="38">
        <v>-0.07672883</v>
      </c>
      <c r="AF272" s="38">
        <v>-0.033628156</v>
      </c>
      <c r="AG272" s="38">
        <v>0.034023051</v>
      </c>
      <c r="AH272" s="34"/>
      <c r="AI272" s="38">
        <v>0.042143465</v>
      </c>
      <c r="AJ272" s="38">
        <v>0.033316483</v>
      </c>
      <c r="AK272" s="38">
        <v>0.053804857</v>
      </c>
      <c r="AL272" s="38">
        <v>0.063205555</v>
      </c>
      <c r="AM272" s="38">
        <v>0.058806034</v>
      </c>
      <c r="AN272" s="38">
        <v>0.078983684</v>
      </c>
      <c r="AO272" s="38">
        <v>0.037917116</v>
      </c>
      <c r="AP272" s="38">
        <v>0.069473976</v>
      </c>
      <c r="AQ272" s="38">
        <v>0.051649391</v>
      </c>
      <c r="AR272" s="38">
        <v>0.041039132</v>
      </c>
      <c r="AS272" s="34"/>
      <c r="AT272" s="38">
        <v>-0.737461156</v>
      </c>
      <c r="AU272" s="38">
        <v>-1.335188841</v>
      </c>
      <c r="AV272" s="38">
        <v>0.052201417</v>
      </c>
      <c r="AW272" s="38">
        <v>0.688778835</v>
      </c>
      <c r="AX272" s="38">
        <v>0.390861011</v>
      </c>
      <c r="AY272" s="38">
        <v>1.757210266</v>
      </c>
      <c r="AZ272" s="38">
        <v>-1.023652501</v>
      </c>
      <c r="BA272" s="38">
        <v>1.113251112</v>
      </c>
      <c r="BB272" s="38">
        <v>-0.093758044</v>
      </c>
      <c r="BC272" s="38">
        <v>-0.812242099</v>
      </c>
      <c r="BD272" s="40">
        <v>0.649988196</v>
      </c>
      <c r="BE272" s="23">
        <v>33816.0</v>
      </c>
      <c r="BF272" s="38">
        <v>-0.011345762</v>
      </c>
      <c r="BG272" s="38">
        <v>-0.02054174</v>
      </c>
      <c r="BH272" s="38">
        <v>8.03113E-4</v>
      </c>
      <c r="BI272" s="38">
        <v>0.01059679</v>
      </c>
      <c r="BJ272" s="38">
        <v>0.006013356</v>
      </c>
      <c r="BK272" s="38">
        <v>0.027034495</v>
      </c>
      <c r="BL272" s="38">
        <v>-0.015748786</v>
      </c>
      <c r="BM272" s="38">
        <v>0.017127251</v>
      </c>
      <c r="BN272" s="38">
        <v>-0.001442458</v>
      </c>
      <c r="BO272" s="38">
        <v>-0.012496259</v>
      </c>
      <c r="BP272" s="40">
        <v>-0.003036229</v>
      </c>
      <c r="BQ272" s="40"/>
    </row>
    <row r="273">
      <c r="A273" s="23">
        <v>33847.0</v>
      </c>
      <c r="B273" s="27">
        <v>-0.0413</v>
      </c>
      <c r="C273" s="27">
        <v>-0.0126</v>
      </c>
      <c r="D273" s="27">
        <v>-0.0297</v>
      </c>
      <c r="E273" s="27">
        <v>-0.0504</v>
      </c>
      <c r="F273" s="27">
        <v>-0.0316</v>
      </c>
      <c r="G273" s="27">
        <v>0.1405</v>
      </c>
      <c r="H273" s="27">
        <v>-0.0235</v>
      </c>
      <c r="I273" s="27">
        <v>-0.0627</v>
      </c>
      <c r="J273" s="27">
        <v>-0.0351</v>
      </c>
      <c r="K273" s="27">
        <v>-0.0247</v>
      </c>
      <c r="L273" s="34"/>
      <c r="M273" s="38">
        <v>0.026562764</v>
      </c>
      <c r="N273" s="38">
        <v>-0.016195736</v>
      </c>
      <c r="O273" s="38">
        <v>-0.035051466</v>
      </c>
      <c r="P273" s="38">
        <v>-0.101251971</v>
      </c>
      <c r="Q273" s="38">
        <v>-0.233980158</v>
      </c>
      <c r="R273" s="38">
        <v>-0.180999493</v>
      </c>
      <c r="S273" s="38">
        <v>0.002017131</v>
      </c>
      <c r="T273" s="38">
        <v>-0.226287085</v>
      </c>
      <c r="U273" s="38">
        <v>-0.103956754</v>
      </c>
      <c r="V273" s="38">
        <v>0.070588169</v>
      </c>
      <c r="W273" s="34"/>
      <c r="X273" s="38">
        <v>-0.041040742</v>
      </c>
      <c r="Y273" s="38">
        <v>-0.009836845</v>
      </c>
      <c r="Z273" s="38">
        <v>-0.020792237</v>
      </c>
      <c r="AA273" s="38">
        <v>-0.03504126</v>
      </c>
      <c r="AB273" s="38">
        <v>0.006117488</v>
      </c>
      <c r="AC273" s="38">
        <v>0.16355407</v>
      </c>
      <c r="AD273" s="38">
        <v>-0.021213508</v>
      </c>
      <c r="AE273" s="38">
        <v>-0.027500131</v>
      </c>
      <c r="AF273" s="38">
        <v>-0.012437176</v>
      </c>
      <c r="AG273" s="38">
        <v>-0.027137786</v>
      </c>
      <c r="AH273" s="34"/>
      <c r="AI273" s="38">
        <v>0.041310594</v>
      </c>
      <c r="AJ273" s="38">
        <v>0.033288086</v>
      </c>
      <c r="AK273" s="38">
        <v>0.053745105</v>
      </c>
      <c r="AL273" s="38">
        <v>0.063350418</v>
      </c>
      <c r="AM273" s="38">
        <v>0.057814612</v>
      </c>
      <c r="AN273" s="38">
        <v>0.08328087</v>
      </c>
      <c r="AO273" s="38">
        <v>0.037990876</v>
      </c>
      <c r="AP273" s="38">
        <v>0.068855175</v>
      </c>
      <c r="AQ273" s="38">
        <v>0.051652117</v>
      </c>
      <c r="AR273" s="38">
        <v>0.041110605</v>
      </c>
      <c r="AS273" s="34"/>
      <c r="AT273" s="38">
        <v>-0.764343388</v>
      </c>
      <c r="AU273" s="38">
        <v>-1.278369792</v>
      </c>
      <c r="AV273" s="38">
        <v>0.03237349</v>
      </c>
      <c r="AW273" s="38">
        <v>0.64781505</v>
      </c>
      <c r="AX273" s="38">
        <v>0.293119132</v>
      </c>
      <c r="AY273" s="38">
        <v>1.924819598</v>
      </c>
      <c r="AZ273" s="38">
        <v>-0.977047785</v>
      </c>
      <c r="BA273" s="38">
        <v>1.000521512</v>
      </c>
      <c r="BB273" s="38">
        <v>-0.101730568</v>
      </c>
      <c r="BC273" s="38">
        <v>-0.777157248</v>
      </c>
      <c r="BD273" s="40">
        <v>0.673918805</v>
      </c>
      <c r="BE273" s="23">
        <v>33847.0</v>
      </c>
      <c r="BF273" s="38">
        <v>-0.011341773</v>
      </c>
      <c r="BG273" s="38">
        <v>-0.018969196</v>
      </c>
      <c r="BH273" s="38">
        <v>4.80377E-4</v>
      </c>
      <c r="BI273" s="38">
        <v>0.009612657</v>
      </c>
      <c r="BJ273" s="38">
        <v>0.004349473</v>
      </c>
      <c r="BK273" s="38">
        <v>0.028561595</v>
      </c>
      <c r="BL273" s="38">
        <v>-0.014498004</v>
      </c>
      <c r="BM273" s="38">
        <v>0.014846321</v>
      </c>
      <c r="BN273" s="38">
        <v>-0.001509537</v>
      </c>
      <c r="BO273" s="38">
        <v>-0.011531912</v>
      </c>
      <c r="BP273" s="40">
        <v>0.003433279</v>
      </c>
      <c r="BQ273" s="40"/>
    </row>
    <row r="274">
      <c r="A274" s="23">
        <v>33877.0</v>
      </c>
      <c r="B274" s="27">
        <v>-0.0396</v>
      </c>
      <c r="C274" s="27">
        <v>-0.0304</v>
      </c>
      <c r="D274" s="27">
        <v>0.027</v>
      </c>
      <c r="E274" s="27">
        <v>-0.0338</v>
      </c>
      <c r="F274" s="27">
        <v>-0.0605</v>
      </c>
      <c r="G274" s="27">
        <v>-0.0477</v>
      </c>
      <c r="H274" s="27">
        <v>0.0256</v>
      </c>
      <c r="I274" s="27">
        <v>-0.0487</v>
      </c>
      <c r="J274" s="27">
        <v>0.0971</v>
      </c>
      <c r="K274" s="27">
        <v>0.0101</v>
      </c>
      <c r="L274" s="34"/>
      <c r="M274" s="38">
        <v>-0.032289619</v>
      </c>
      <c r="N274" s="38">
        <v>-0.012117966</v>
      </c>
      <c r="O274" s="38">
        <v>-0.022070948</v>
      </c>
      <c r="P274" s="38">
        <v>-0.107784723</v>
      </c>
      <c r="Q274" s="38">
        <v>-0.248594471</v>
      </c>
      <c r="R274" s="38">
        <v>-0.261474973</v>
      </c>
      <c r="S274" s="38">
        <v>0.054292175</v>
      </c>
      <c r="T274" s="38">
        <v>-0.284232295</v>
      </c>
      <c r="U274" s="38">
        <v>-0.01398258</v>
      </c>
      <c r="V274" s="38">
        <v>0.100919431</v>
      </c>
      <c r="W274" s="34"/>
      <c r="X274" s="38">
        <v>-0.032431247</v>
      </c>
      <c r="Y274" s="38">
        <v>-0.027550353</v>
      </c>
      <c r="Z274" s="38">
        <v>0.035652207</v>
      </c>
      <c r="AA274" s="38">
        <v>-0.016038808</v>
      </c>
      <c r="AB274" s="38">
        <v>-0.022716108</v>
      </c>
      <c r="AC274" s="38">
        <v>-0.023726796</v>
      </c>
      <c r="AD274" s="38">
        <v>0.025477603</v>
      </c>
      <c r="AE274" s="38">
        <v>-0.003692552</v>
      </c>
      <c r="AF274" s="38">
        <v>0.110129028</v>
      </c>
      <c r="AG274" s="38">
        <v>0.006102459</v>
      </c>
      <c r="AH274" s="34"/>
      <c r="AI274" s="38">
        <v>0.041313437</v>
      </c>
      <c r="AJ274" s="38">
        <v>0.033038468</v>
      </c>
      <c r="AK274" s="38">
        <v>0.054188433</v>
      </c>
      <c r="AL274" s="38">
        <v>0.06329309</v>
      </c>
      <c r="AM274" s="38">
        <v>0.057662013</v>
      </c>
      <c r="AN274" s="38">
        <v>0.083425843</v>
      </c>
      <c r="AO274" s="38">
        <v>0.037923711</v>
      </c>
      <c r="AP274" s="38">
        <v>0.06885721</v>
      </c>
      <c r="AQ274" s="38">
        <v>0.054371486</v>
      </c>
      <c r="AR274" s="38">
        <v>0.040911023</v>
      </c>
      <c r="AS274" s="34"/>
      <c r="AT274" s="38">
        <v>-0.776863076</v>
      </c>
      <c r="AU274" s="38">
        <v>-1.30443797</v>
      </c>
      <c r="AV274" s="38">
        <v>0.043988845</v>
      </c>
      <c r="AW274" s="38">
        <v>0.624460897</v>
      </c>
      <c r="AX274" s="38">
        <v>0.265448695</v>
      </c>
      <c r="AY274" s="38">
        <v>1.908034852</v>
      </c>
      <c r="AZ274" s="38">
        <v>-0.992976798</v>
      </c>
      <c r="BA274" s="38">
        <v>0.979204246</v>
      </c>
      <c r="BB274" s="38">
        <v>0.0556595</v>
      </c>
      <c r="BC274" s="38">
        <v>-0.80251919</v>
      </c>
      <c r="BD274" s="40">
        <v>0.666293183</v>
      </c>
      <c r="BE274" s="23">
        <v>33877.0</v>
      </c>
      <c r="BF274" s="38">
        <v>-0.011659478</v>
      </c>
      <c r="BG274" s="38">
        <v>-0.019577537</v>
      </c>
      <c r="BH274" s="38">
        <v>6.60203E-4</v>
      </c>
      <c r="BI274" s="38">
        <v>0.009372164</v>
      </c>
      <c r="BJ274" s="38">
        <v>0.003983962</v>
      </c>
      <c r="BK274" s="38">
        <v>0.028636566</v>
      </c>
      <c r="BL274" s="38">
        <v>-0.014903001</v>
      </c>
      <c r="BM274" s="38">
        <v>0.014696297</v>
      </c>
      <c r="BN274" s="38">
        <v>8.3536E-4</v>
      </c>
      <c r="BO274" s="38">
        <v>-0.012044536</v>
      </c>
      <c r="BP274" s="40">
        <v>-0.002266375</v>
      </c>
      <c r="BQ274" s="40"/>
    </row>
    <row r="275">
      <c r="A275" s="23">
        <v>33908.0</v>
      </c>
      <c r="B275" s="27">
        <v>-0.0372</v>
      </c>
      <c r="C275" s="27">
        <v>0.0171</v>
      </c>
      <c r="D275" s="27">
        <v>0.0048</v>
      </c>
      <c r="E275" s="27">
        <v>0.0161</v>
      </c>
      <c r="F275" s="27">
        <v>0.248</v>
      </c>
      <c r="G275" s="27">
        <v>-0.0229</v>
      </c>
      <c r="H275" s="27">
        <v>-0.0134</v>
      </c>
      <c r="I275" s="27">
        <v>0.0434</v>
      </c>
      <c r="J275" s="27">
        <v>0.0453</v>
      </c>
      <c r="K275" s="27">
        <v>0.0054</v>
      </c>
      <c r="L275" s="34"/>
      <c r="M275" s="38">
        <v>-0.138354717</v>
      </c>
      <c r="N275" s="38">
        <v>-0.031784021</v>
      </c>
      <c r="O275" s="38">
        <v>-0.011907065</v>
      </c>
      <c r="P275" s="38">
        <v>-0.079415566</v>
      </c>
      <c r="Q275" s="38">
        <v>-0.030904693</v>
      </c>
      <c r="R275" s="38">
        <v>-0.296662934</v>
      </c>
      <c r="S275" s="38">
        <v>0.020461044</v>
      </c>
      <c r="T275" s="38">
        <v>-0.232379715</v>
      </c>
      <c r="U275" s="38">
        <v>0.049253511</v>
      </c>
      <c r="V275" s="38">
        <v>0.088863343</v>
      </c>
      <c r="W275" s="34"/>
      <c r="X275" s="38">
        <v>-0.019843967</v>
      </c>
      <c r="Y275" s="38">
        <v>0.021831745</v>
      </c>
      <c r="Z275" s="38">
        <v>0.011286866</v>
      </c>
      <c r="AA275" s="38">
        <v>0.031863631</v>
      </c>
      <c r="AB275" s="38">
        <v>0.256501242</v>
      </c>
      <c r="AC275" s="38">
        <v>0.004529142</v>
      </c>
      <c r="AD275" s="38">
        <v>-0.012229822</v>
      </c>
      <c r="AE275" s="38">
        <v>0.081604697</v>
      </c>
      <c r="AF275" s="38">
        <v>0.045542588</v>
      </c>
      <c r="AG275" s="38">
        <v>0.002061503</v>
      </c>
      <c r="AH275" s="34"/>
      <c r="AI275" s="38">
        <v>0.040405912</v>
      </c>
      <c r="AJ275" s="38">
        <v>0.033144814</v>
      </c>
      <c r="AK275" s="38">
        <v>0.052781605</v>
      </c>
      <c r="AL275" s="38">
        <v>0.062424536</v>
      </c>
      <c r="AM275" s="38">
        <v>0.070550277</v>
      </c>
      <c r="AN275" s="38">
        <v>0.083362613</v>
      </c>
      <c r="AO275" s="38">
        <v>0.036366271</v>
      </c>
      <c r="AP275" s="38">
        <v>0.069237992</v>
      </c>
      <c r="AQ275" s="38">
        <v>0.052784223</v>
      </c>
      <c r="AR275" s="38">
        <v>0.040182041</v>
      </c>
      <c r="AS275" s="34"/>
      <c r="AT275" s="38">
        <v>-0.812801036</v>
      </c>
      <c r="AU275" s="38">
        <v>-1.243022478</v>
      </c>
      <c r="AV275" s="38">
        <v>-0.079538865</v>
      </c>
      <c r="AW275" s="38">
        <v>0.491806692</v>
      </c>
      <c r="AX275" s="38">
        <v>0.973258387</v>
      </c>
      <c r="AY275" s="38">
        <v>1.732391758</v>
      </c>
      <c r="AZ275" s="38">
        <v>-1.052150545</v>
      </c>
      <c r="BA275" s="38">
        <v>0.895505239</v>
      </c>
      <c r="BB275" s="38">
        <v>-0.079383739</v>
      </c>
      <c r="BC275" s="38">
        <v>-0.826065414</v>
      </c>
      <c r="BD275" s="40">
        <v>0.689036363</v>
      </c>
      <c r="BE275" s="23">
        <v>33908.0</v>
      </c>
      <c r="BF275" s="38">
        <v>-0.011796199</v>
      </c>
      <c r="BG275" s="38">
        <v>-0.018040013</v>
      </c>
      <c r="BH275" s="38">
        <v>-0.001154349</v>
      </c>
      <c r="BI275" s="38">
        <v>0.007137601</v>
      </c>
      <c r="BJ275" s="38">
        <v>0.014124921</v>
      </c>
      <c r="BK275" s="38">
        <v>0.02514224</v>
      </c>
      <c r="BL275" s="38">
        <v>-0.015269884</v>
      </c>
      <c r="BM275" s="38">
        <v>0.012996487</v>
      </c>
      <c r="BN275" s="38">
        <v>-0.001152098</v>
      </c>
      <c r="BO275" s="38">
        <v>-0.011988706</v>
      </c>
      <c r="BP275" s="40">
        <v>0.001395072</v>
      </c>
      <c r="BQ275" s="40"/>
    </row>
    <row r="276">
      <c r="A276" s="23">
        <v>33938.0</v>
      </c>
      <c r="B276" s="27">
        <v>0.0261</v>
      </c>
      <c r="C276" s="27">
        <v>-0.0107</v>
      </c>
      <c r="D276" s="27">
        <v>0.02</v>
      </c>
      <c r="E276" s="27">
        <v>0.0301</v>
      </c>
      <c r="F276" s="27">
        <v>-0.0031</v>
      </c>
      <c r="G276" s="27">
        <v>0.0357</v>
      </c>
      <c r="H276" s="27">
        <v>0.0183</v>
      </c>
      <c r="I276" s="27">
        <v>0.1136</v>
      </c>
      <c r="J276" s="27">
        <v>0.0499</v>
      </c>
      <c r="K276" s="27">
        <v>0.0325</v>
      </c>
      <c r="L276" s="34"/>
      <c r="M276" s="38">
        <v>-0.060533677</v>
      </c>
      <c r="N276" s="38">
        <v>-0.025891237</v>
      </c>
      <c r="O276" s="38">
        <v>0.064436726</v>
      </c>
      <c r="P276" s="38">
        <v>-0.039905174</v>
      </c>
      <c r="Q276" s="38">
        <v>-0.059760739</v>
      </c>
      <c r="R276" s="38">
        <v>-0.211754465</v>
      </c>
      <c r="S276" s="38">
        <v>0.063833322</v>
      </c>
      <c r="T276" s="38">
        <v>-0.077865464</v>
      </c>
      <c r="U276" s="38">
        <v>0.172500791</v>
      </c>
      <c r="V276" s="38">
        <v>0.172512172</v>
      </c>
      <c r="W276" s="34"/>
      <c r="X276" s="38">
        <v>0.037045002</v>
      </c>
      <c r="Y276" s="38">
        <v>-0.007088228</v>
      </c>
      <c r="Z276" s="38">
        <v>0.016988551</v>
      </c>
      <c r="AA276" s="38">
        <v>0.039238677</v>
      </c>
      <c r="AB276" s="38">
        <v>-7.96762E-4</v>
      </c>
      <c r="AC276" s="38">
        <v>0.056445216</v>
      </c>
      <c r="AD276" s="38">
        <v>0.015455495</v>
      </c>
      <c r="AE276" s="38">
        <v>0.125678455</v>
      </c>
      <c r="AF276" s="38">
        <v>0.03112888</v>
      </c>
      <c r="AG276" s="38">
        <v>0.01888969</v>
      </c>
      <c r="AH276" s="34"/>
      <c r="AI276" s="38">
        <v>0.040702362</v>
      </c>
      <c r="AJ276" s="38">
        <v>0.033037971</v>
      </c>
      <c r="AK276" s="38">
        <v>0.052723721</v>
      </c>
      <c r="AL276" s="38">
        <v>0.062200053</v>
      </c>
      <c r="AM276" s="38">
        <v>0.070465338</v>
      </c>
      <c r="AN276" s="38">
        <v>0.08355977</v>
      </c>
      <c r="AO276" s="38">
        <v>0.036484336</v>
      </c>
      <c r="AP276" s="38">
        <v>0.072034594</v>
      </c>
      <c r="AQ276" s="38">
        <v>0.052589282</v>
      </c>
      <c r="AR276" s="38">
        <v>0.040323901</v>
      </c>
      <c r="AS276" s="34"/>
      <c r="AT276" s="38">
        <v>-0.799062409</v>
      </c>
      <c r="AU276" s="38">
        <v>-1.245774913</v>
      </c>
      <c r="AV276" s="38">
        <v>-0.098407656</v>
      </c>
      <c r="AW276" s="38">
        <v>0.453912353</v>
      </c>
      <c r="AX276" s="38">
        <v>0.935647462</v>
      </c>
      <c r="AY276" s="38">
        <v>1.698845395</v>
      </c>
      <c r="AZ276" s="38">
        <v>-1.044906485</v>
      </c>
      <c r="BA276" s="38">
        <v>1.027110236</v>
      </c>
      <c r="BB276" s="38">
        <v>-0.106243312</v>
      </c>
      <c r="BC276" s="38">
        <v>-0.82112067</v>
      </c>
      <c r="BD276" s="40">
        <v>0.693750781</v>
      </c>
      <c r="BE276" s="23">
        <v>33938.0</v>
      </c>
      <c r="BF276" s="38">
        <v>-0.011518004</v>
      </c>
      <c r="BG276" s="38">
        <v>-0.017957096</v>
      </c>
      <c r="BH276" s="38">
        <v>-0.001418487</v>
      </c>
      <c r="BI276" s="38">
        <v>0.006542873</v>
      </c>
      <c r="BJ276" s="38">
        <v>0.013486795</v>
      </c>
      <c r="BK276" s="38">
        <v>0.024487834</v>
      </c>
      <c r="BL276" s="38">
        <v>-0.015061698</v>
      </c>
      <c r="BM276" s="38">
        <v>0.014805176</v>
      </c>
      <c r="BN276" s="38">
        <v>-0.001531433</v>
      </c>
      <c r="BO276" s="38">
        <v>-0.01183596</v>
      </c>
      <c r="BP276" s="40">
        <v>0.00167752</v>
      </c>
      <c r="BQ276" s="40"/>
    </row>
    <row r="277">
      <c r="A277" s="23">
        <v>33969.0</v>
      </c>
      <c r="B277" s="27">
        <v>0.082</v>
      </c>
      <c r="C277" s="27">
        <v>0.0129</v>
      </c>
      <c r="D277" s="27">
        <v>0.0431</v>
      </c>
      <c r="E277" s="27">
        <v>-0.0038</v>
      </c>
      <c r="F277" s="27">
        <v>0.0395</v>
      </c>
      <c r="G277" s="27">
        <v>-0.012</v>
      </c>
      <c r="H277" s="27">
        <v>0.0233</v>
      </c>
      <c r="I277" s="27">
        <v>6.0E-4</v>
      </c>
      <c r="J277" s="27">
        <v>0.0378</v>
      </c>
      <c r="K277" s="27">
        <v>0.0103</v>
      </c>
      <c r="L277" s="34"/>
      <c r="M277" s="38">
        <v>-0.016810229</v>
      </c>
      <c r="N277" s="38">
        <v>-0.034696045</v>
      </c>
      <c r="O277" s="38">
        <v>0.092371962</v>
      </c>
      <c r="P277" s="38">
        <v>-0.044573965</v>
      </c>
      <c r="Q277" s="38">
        <v>-0.002809901</v>
      </c>
      <c r="R277" s="38">
        <v>-0.211536985</v>
      </c>
      <c r="S277" s="38">
        <v>0.085945078</v>
      </c>
      <c r="T277" s="38">
        <v>-0.07405351</v>
      </c>
      <c r="U277" s="38">
        <v>0.187310752</v>
      </c>
      <c r="V277" s="38">
        <v>0.063932817</v>
      </c>
      <c r="W277" s="34"/>
      <c r="X277" s="38">
        <v>0.086760533</v>
      </c>
      <c r="Y277" s="38">
        <v>0.017322645</v>
      </c>
      <c r="Z277" s="38">
        <v>0.036960527</v>
      </c>
      <c r="AA277" s="38">
        <v>0.005040341</v>
      </c>
      <c r="AB277" s="38">
        <v>0.030445892</v>
      </c>
      <c r="AC277" s="38">
        <v>0.007538116</v>
      </c>
      <c r="AD277" s="38">
        <v>0.017960535</v>
      </c>
      <c r="AE277" s="38">
        <v>0.008048051</v>
      </c>
      <c r="AF277" s="38">
        <v>0.017639508</v>
      </c>
      <c r="AG277" s="38">
        <v>0.00877089</v>
      </c>
      <c r="AH277" s="34"/>
      <c r="AI277" s="38">
        <v>0.043071674</v>
      </c>
      <c r="AJ277" s="38">
        <v>0.033190989</v>
      </c>
      <c r="AK277" s="38">
        <v>0.052564471</v>
      </c>
      <c r="AL277" s="38">
        <v>0.059259694</v>
      </c>
      <c r="AM277" s="38">
        <v>0.070467643</v>
      </c>
      <c r="AN277" s="38">
        <v>0.083524284</v>
      </c>
      <c r="AO277" s="38">
        <v>0.036539019</v>
      </c>
      <c r="AP277" s="38">
        <v>0.071968053</v>
      </c>
      <c r="AQ277" s="38">
        <v>0.05223274</v>
      </c>
      <c r="AR277" s="38">
        <v>0.040354264</v>
      </c>
      <c r="AS277" s="34"/>
      <c r="AT277" s="38">
        <v>-0.669258416</v>
      </c>
      <c r="AU277" s="38">
        <v>-1.257286287</v>
      </c>
      <c r="AV277" s="38">
        <v>-0.104314841</v>
      </c>
      <c r="AW277" s="38">
        <v>0.294137026</v>
      </c>
      <c r="AX277" s="38">
        <v>0.96115421</v>
      </c>
      <c r="AY277" s="38">
        <v>1.738192271</v>
      </c>
      <c r="AZ277" s="38">
        <v>-1.058035432</v>
      </c>
      <c r="BA277" s="38">
        <v>1.050447856</v>
      </c>
      <c r="BB277" s="38">
        <v>-0.12405711</v>
      </c>
      <c r="BC277" s="38">
        <v>-0.830979278</v>
      </c>
      <c r="BD277" s="40">
        <v>0.695349654</v>
      </c>
      <c r="BE277" s="23">
        <v>33969.0</v>
      </c>
      <c r="BF277" s="38">
        <v>-0.009624775</v>
      </c>
      <c r="BG277" s="38">
        <v>-0.018081353</v>
      </c>
      <c r="BH277" s="38">
        <v>-0.001500178</v>
      </c>
      <c r="BI277" s="38">
        <v>0.004230059</v>
      </c>
      <c r="BJ277" s="38">
        <v>0.013822603</v>
      </c>
      <c r="BK277" s="38">
        <v>0.024997385</v>
      </c>
      <c r="BL277" s="38">
        <v>-0.015215876</v>
      </c>
      <c r="BM277" s="38">
        <v>0.015106757</v>
      </c>
      <c r="BN277" s="38">
        <v>-0.001784097</v>
      </c>
      <c r="BO277" s="38">
        <v>-0.011950524</v>
      </c>
      <c r="BP277" s="40">
        <v>-0.001543809</v>
      </c>
      <c r="BQ277" s="40"/>
    </row>
    <row r="278">
      <c r="A278" s="23">
        <v>34000.0</v>
      </c>
      <c r="B278" s="27">
        <v>-0.0177</v>
      </c>
      <c r="C278" s="27">
        <v>-0.0188</v>
      </c>
      <c r="D278" s="27">
        <v>-0.0391</v>
      </c>
      <c r="E278" s="27">
        <v>0.0272</v>
      </c>
      <c r="F278" s="27">
        <v>0.1035</v>
      </c>
      <c r="G278" s="27">
        <v>-0.0028</v>
      </c>
      <c r="H278" s="27">
        <v>0.0183</v>
      </c>
      <c r="I278" s="27">
        <v>0.0845</v>
      </c>
      <c r="J278" s="27">
        <v>-0.0064</v>
      </c>
      <c r="K278" s="27">
        <v>0.0081</v>
      </c>
      <c r="L278" s="34"/>
      <c r="M278" s="38">
        <v>-0.018441923</v>
      </c>
      <c r="N278" s="38">
        <v>-0.079569165</v>
      </c>
      <c r="O278" s="38">
        <v>-0.009138066</v>
      </c>
      <c r="P278" s="38">
        <v>-0.081193101</v>
      </c>
      <c r="Q278" s="38">
        <v>0.020632271</v>
      </c>
      <c r="R278" s="38">
        <v>-0.181211565</v>
      </c>
      <c r="S278" s="38">
        <v>0.046442441</v>
      </c>
      <c r="T278" s="38">
        <v>-0.036763751</v>
      </c>
      <c r="U278" s="38">
        <v>0.139947935</v>
      </c>
      <c r="V278" s="38">
        <v>0.091518663</v>
      </c>
      <c r="W278" s="34"/>
      <c r="X278" s="38">
        <v>-0.015726538</v>
      </c>
      <c r="Y278" s="38">
        <v>-0.012194705</v>
      </c>
      <c r="Z278" s="38">
        <v>-0.035275659</v>
      </c>
      <c r="AA278" s="38">
        <v>0.038574801</v>
      </c>
      <c r="AB278" s="38">
        <v>0.08834809</v>
      </c>
      <c r="AC278" s="38">
        <v>0.014701458</v>
      </c>
      <c r="AD278" s="38">
        <v>0.016297847</v>
      </c>
      <c r="AE278" s="38">
        <v>0.08638871</v>
      </c>
      <c r="AF278" s="38">
        <v>-0.020044925</v>
      </c>
      <c r="AG278" s="38">
        <v>0.002850631</v>
      </c>
      <c r="AH278" s="34"/>
      <c r="AI278" s="38">
        <v>0.043092409</v>
      </c>
      <c r="AJ278" s="38">
        <v>0.030994644</v>
      </c>
      <c r="AK278" s="38">
        <v>0.051511017</v>
      </c>
      <c r="AL278" s="38">
        <v>0.059767031</v>
      </c>
      <c r="AM278" s="38">
        <v>0.071714115</v>
      </c>
      <c r="AN278" s="38">
        <v>0.082724835</v>
      </c>
      <c r="AO278" s="38">
        <v>0.03544949</v>
      </c>
      <c r="AP278" s="38">
        <v>0.072444583</v>
      </c>
      <c r="AQ278" s="38">
        <v>0.051695169</v>
      </c>
      <c r="AR278" s="38">
        <v>0.038097602</v>
      </c>
      <c r="AS278" s="34"/>
      <c r="AT278" s="38">
        <v>-0.607607234</v>
      </c>
      <c r="AU278" s="38">
        <v>-1.297380112</v>
      </c>
      <c r="AV278" s="38">
        <v>-0.1276072</v>
      </c>
      <c r="AW278" s="38">
        <v>0.343122317</v>
      </c>
      <c r="AX278" s="38">
        <v>1.024303868</v>
      </c>
      <c r="AY278" s="38">
        <v>1.652097209</v>
      </c>
      <c r="AZ278" s="38">
        <v>-1.043380112</v>
      </c>
      <c r="BA278" s="38">
        <v>1.065952651</v>
      </c>
      <c r="BB278" s="38">
        <v>-0.117107475</v>
      </c>
      <c r="BC278" s="38">
        <v>-0.892393913</v>
      </c>
      <c r="BD278" s="40">
        <v>0.707024271</v>
      </c>
      <c r="BE278" s="23">
        <v>34000.0</v>
      </c>
      <c r="BF278" s="38">
        <v>-0.008593867</v>
      </c>
      <c r="BG278" s="38">
        <v>-0.018349867</v>
      </c>
      <c r="BH278" s="38">
        <v>-0.001804849</v>
      </c>
      <c r="BI278" s="38">
        <v>0.004853049</v>
      </c>
      <c r="BJ278" s="38">
        <v>0.014487535</v>
      </c>
      <c r="BK278" s="38">
        <v>0.023366909</v>
      </c>
      <c r="BL278" s="38">
        <v>-0.014757345</v>
      </c>
      <c r="BM278" s="38">
        <v>0.015076606</v>
      </c>
      <c r="BN278" s="38">
        <v>-0.001656343</v>
      </c>
      <c r="BO278" s="38">
        <v>-0.012621829</v>
      </c>
      <c r="BP278" s="40">
        <v>0.002956629</v>
      </c>
      <c r="BQ278" s="40"/>
    </row>
    <row r="279">
      <c r="A279" s="23">
        <v>34028.0</v>
      </c>
      <c r="B279" s="27">
        <v>0.052</v>
      </c>
      <c r="C279" s="27">
        <v>0.0391</v>
      </c>
      <c r="D279" s="27">
        <v>0.1154</v>
      </c>
      <c r="E279" s="27">
        <v>0.0747</v>
      </c>
      <c r="F279" s="27">
        <v>0.0748</v>
      </c>
      <c r="G279" s="27">
        <v>-0.0143</v>
      </c>
      <c r="H279" s="27">
        <v>0.0534</v>
      </c>
      <c r="I279" s="27">
        <v>0.0224</v>
      </c>
      <c r="J279" s="27">
        <v>0.0244</v>
      </c>
      <c r="K279" s="27">
        <v>0.0125</v>
      </c>
      <c r="L279" s="34"/>
      <c r="M279" s="38">
        <v>0.029477882</v>
      </c>
      <c r="N279" s="38">
        <v>-0.042279778</v>
      </c>
      <c r="O279" s="38">
        <v>0.046018799</v>
      </c>
      <c r="P279" s="38">
        <v>-0.051163504</v>
      </c>
      <c r="Q279" s="38">
        <v>0.096248035</v>
      </c>
      <c r="R279" s="38">
        <v>-0.143746983</v>
      </c>
      <c r="S279" s="38">
        <v>0.082663384</v>
      </c>
      <c r="T279" s="38">
        <v>-0.065824802</v>
      </c>
      <c r="U279" s="38">
        <v>0.162363991</v>
      </c>
      <c r="V279" s="38">
        <v>0.093396353</v>
      </c>
      <c r="W279" s="34"/>
      <c r="X279" s="38">
        <v>0.051306119</v>
      </c>
      <c r="Y279" s="38">
        <v>0.042560706</v>
      </c>
      <c r="Z279" s="38">
        <v>0.112901546</v>
      </c>
      <c r="AA279" s="38">
        <v>0.082795482</v>
      </c>
      <c r="AB279" s="38">
        <v>0.03461221</v>
      </c>
      <c r="AC279" s="38">
        <v>-0.001603136</v>
      </c>
      <c r="AD279" s="38">
        <v>0.046192223</v>
      </c>
      <c r="AE279" s="38">
        <v>0.023874936</v>
      </c>
      <c r="AF279" s="38">
        <v>0.007226854</v>
      </c>
      <c r="AG279" s="38">
        <v>0.004843343</v>
      </c>
      <c r="AH279" s="34"/>
      <c r="AI279" s="38">
        <v>0.042463421</v>
      </c>
      <c r="AJ279" s="38">
        <v>0.031780399</v>
      </c>
      <c r="AK279" s="38">
        <v>0.054632916</v>
      </c>
      <c r="AL279" s="38">
        <v>0.060919085</v>
      </c>
      <c r="AM279" s="38">
        <v>0.07108803</v>
      </c>
      <c r="AN279" s="38">
        <v>0.08150612</v>
      </c>
      <c r="AO279" s="38">
        <v>0.03564205</v>
      </c>
      <c r="AP279" s="38">
        <v>0.072364825</v>
      </c>
      <c r="AQ279" s="38">
        <v>0.051181113</v>
      </c>
      <c r="AR279" s="38">
        <v>0.038101246</v>
      </c>
      <c r="AS279" s="34"/>
      <c r="AT279" s="38">
        <v>-0.669357619</v>
      </c>
      <c r="AU279" s="38">
        <v>-1.290919783</v>
      </c>
      <c r="AV279" s="38">
        <v>0.03869093</v>
      </c>
      <c r="AW279" s="38">
        <v>0.404434358</v>
      </c>
      <c r="AX279" s="38">
        <v>0.996086417</v>
      </c>
      <c r="AY279" s="38">
        <v>1.602234248</v>
      </c>
      <c r="AZ279" s="38">
        <v>-1.066240306</v>
      </c>
      <c r="BA279" s="38">
        <v>1.070373239</v>
      </c>
      <c r="BB279" s="38">
        <v>-0.162142724</v>
      </c>
      <c r="BC279" s="38">
        <v>-0.923158759</v>
      </c>
      <c r="BD279" s="40">
        <v>0.707790148</v>
      </c>
      <c r="BE279" s="23">
        <v>34028.0</v>
      </c>
      <c r="BF279" s="38">
        <v>-0.009457007</v>
      </c>
      <c r="BG279" s="38">
        <v>-0.018238736</v>
      </c>
      <c r="BH279" s="38">
        <v>5.46644E-4</v>
      </c>
      <c r="BI279" s="38">
        <v>0.005714043</v>
      </c>
      <c r="BJ279" s="38">
        <v>0.014073188</v>
      </c>
      <c r="BK279" s="38">
        <v>0.022637137</v>
      </c>
      <c r="BL279" s="38">
        <v>-0.015064356</v>
      </c>
      <c r="BM279" s="38">
        <v>0.015122748</v>
      </c>
      <c r="BN279" s="38">
        <v>-0.00229083</v>
      </c>
      <c r="BO279" s="38">
        <v>-0.013042831</v>
      </c>
      <c r="BP279" s="40">
        <v>-9.09374E-4</v>
      </c>
      <c r="BQ279" s="40"/>
    </row>
    <row r="280">
      <c r="A280" s="23">
        <v>34059.0</v>
      </c>
      <c r="B280" s="27">
        <v>0.0248</v>
      </c>
      <c r="C280" s="27">
        <v>0.0313</v>
      </c>
      <c r="D280" s="27">
        <v>0.0246</v>
      </c>
      <c r="E280" s="27">
        <v>0.0076</v>
      </c>
      <c r="F280" s="27">
        <v>-0.0766</v>
      </c>
      <c r="G280" s="27">
        <v>0.113</v>
      </c>
      <c r="H280" s="27">
        <v>0.0428</v>
      </c>
      <c r="I280" s="27">
        <v>0.0372</v>
      </c>
      <c r="J280" s="27">
        <v>0.0129</v>
      </c>
      <c r="K280" s="27">
        <v>0.0199</v>
      </c>
      <c r="L280" s="34"/>
      <c r="M280" s="38">
        <v>0.069585649</v>
      </c>
      <c r="N280" s="38">
        <v>0.038162305</v>
      </c>
      <c r="O280" s="38">
        <v>0.083379615</v>
      </c>
      <c r="P280" s="38">
        <v>-0.027291011</v>
      </c>
      <c r="Q280" s="38">
        <v>0.062623275</v>
      </c>
      <c r="R280" s="38">
        <v>0.036103553</v>
      </c>
      <c r="S280" s="38">
        <v>0.140081469</v>
      </c>
      <c r="T280" s="38">
        <v>0.005028663</v>
      </c>
      <c r="U280" s="38">
        <v>0.232570397</v>
      </c>
      <c r="V280" s="38">
        <v>0.136950649</v>
      </c>
      <c r="W280" s="34"/>
      <c r="X280" s="38">
        <v>0.017845183</v>
      </c>
      <c r="Y280" s="38">
        <v>0.027375862</v>
      </c>
      <c r="Z280" s="38">
        <v>0.013440457</v>
      </c>
      <c r="AA280" s="38">
        <v>0.011367664</v>
      </c>
      <c r="AB280" s="38">
        <v>-0.118358467</v>
      </c>
      <c r="AC280" s="38">
        <v>0.105999642</v>
      </c>
      <c r="AD280" s="38">
        <v>0.026506621</v>
      </c>
      <c r="AE280" s="38">
        <v>0.0277678</v>
      </c>
      <c r="AF280" s="38">
        <v>-0.014285669</v>
      </c>
      <c r="AG280" s="38">
        <v>0.006595195</v>
      </c>
      <c r="AH280" s="34"/>
      <c r="AI280" s="38">
        <v>0.042367231</v>
      </c>
      <c r="AJ280" s="38">
        <v>0.032011393</v>
      </c>
      <c r="AK280" s="38">
        <v>0.054043523</v>
      </c>
      <c r="AL280" s="38">
        <v>0.060339259</v>
      </c>
      <c r="AM280" s="38">
        <v>0.074068782</v>
      </c>
      <c r="AN280" s="38">
        <v>0.079396549</v>
      </c>
      <c r="AO280" s="38">
        <v>0.035413148</v>
      </c>
      <c r="AP280" s="38">
        <v>0.07186333</v>
      </c>
      <c r="AQ280" s="38">
        <v>0.0512415</v>
      </c>
      <c r="AR280" s="38">
        <v>0.03806868</v>
      </c>
      <c r="AS280" s="34"/>
      <c r="AT280" s="38">
        <v>-0.673224049</v>
      </c>
      <c r="AU280" s="38">
        <v>-1.27872461</v>
      </c>
      <c r="AV280" s="38">
        <v>0.00948277</v>
      </c>
      <c r="AW280" s="38">
        <v>0.377591243</v>
      </c>
      <c r="AX280" s="38">
        <v>1.180349459</v>
      </c>
      <c r="AY280" s="38">
        <v>1.491861294</v>
      </c>
      <c r="AZ280" s="38">
        <v>-1.079825725</v>
      </c>
      <c r="BA280" s="38">
        <v>1.051397825</v>
      </c>
      <c r="BB280" s="38">
        <v>-0.154350043</v>
      </c>
      <c r="BC280" s="38">
        <v>-0.924558163</v>
      </c>
      <c r="BD280" s="40">
        <v>0.696018849</v>
      </c>
      <c r="BE280" s="23">
        <v>34059.0</v>
      </c>
      <c r="BF280" s="38">
        <v>-0.009672497</v>
      </c>
      <c r="BG280" s="38">
        <v>-0.018371982</v>
      </c>
      <c r="BH280" s="38">
        <v>1.36243E-4</v>
      </c>
      <c r="BI280" s="38">
        <v>0.005425015</v>
      </c>
      <c r="BJ280" s="38">
        <v>0.016958585</v>
      </c>
      <c r="BK280" s="38">
        <v>0.021434208</v>
      </c>
      <c r="BL280" s="38">
        <v>-0.015514317</v>
      </c>
      <c r="BM280" s="38">
        <v>0.015105881</v>
      </c>
      <c r="BN280" s="38">
        <v>-0.002217613</v>
      </c>
      <c r="BO280" s="38">
        <v>-0.013283522</v>
      </c>
      <c r="BP280" s="40">
        <v>3.59833E-4</v>
      </c>
      <c r="BQ280" s="40"/>
    </row>
    <row r="281">
      <c r="A281" s="23">
        <v>34089.0</v>
      </c>
      <c r="B281" s="27">
        <v>0.0034</v>
      </c>
      <c r="C281" s="27">
        <v>0.0486</v>
      </c>
      <c r="D281" s="27">
        <v>-0.0374</v>
      </c>
      <c r="E281" s="27">
        <v>-0.03</v>
      </c>
      <c r="F281" s="27">
        <v>0.1315</v>
      </c>
      <c r="G281" s="27">
        <v>0.1395</v>
      </c>
      <c r="H281" s="27">
        <v>-0.022</v>
      </c>
      <c r="I281" s="27">
        <v>0.0154</v>
      </c>
      <c r="J281" s="27">
        <v>-0.0133</v>
      </c>
      <c r="K281" s="27">
        <v>-0.0227</v>
      </c>
      <c r="L281" s="34"/>
      <c r="M281" s="38">
        <v>0.019889634</v>
      </c>
      <c r="N281" s="38">
        <v>0.097478835</v>
      </c>
      <c r="O281" s="38">
        <v>-0.009591058</v>
      </c>
      <c r="P281" s="38">
        <v>-0.05813093</v>
      </c>
      <c r="Q281" s="38">
        <v>0.185705299</v>
      </c>
      <c r="R281" s="38">
        <v>0.255431099</v>
      </c>
      <c r="S281" s="38">
        <v>0.060328356</v>
      </c>
      <c r="T281" s="38">
        <v>0.044178205</v>
      </c>
      <c r="U281" s="38">
        <v>0.107683495</v>
      </c>
      <c r="V281" s="38">
        <v>0.080303056</v>
      </c>
      <c r="W281" s="34"/>
      <c r="X281" s="38">
        <v>-8.41727E-4</v>
      </c>
      <c r="Y281" s="38">
        <v>0.038454421</v>
      </c>
      <c r="Z281" s="38">
        <v>-0.037375069</v>
      </c>
      <c r="AA281" s="38">
        <v>-0.025637228</v>
      </c>
      <c r="AB281" s="38">
        <v>0.066148456</v>
      </c>
      <c r="AC281" s="38">
        <v>0.090066927</v>
      </c>
      <c r="AD281" s="38">
        <v>-0.029382941</v>
      </c>
      <c r="AE281" s="38">
        <v>-0.001488194</v>
      </c>
      <c r="AF281" s="38">
        <v>-0.025677354</v>
      </c>
      <c r="AG281" s="38">
        <v>-0.029057211</v>
      </c>
      <c r="AH281" s="34"/>
      <c r="AI281" s="38">
        <v>0.041033714</v>
      </c>
      <c r="AJ281" s="38">
        <v>0.029733132</v>
      </c>
      <c r="AK281" s="38">
        <v>0.054119324</v>
      </c>
      <c r="AL281" s="38">
        <v>0.057222477</v>
      </c>
      <c r="AM281" s="38">
        <v>0.074770201</v>
      </c>
      <c r="AN281" s="38">
        <v>0.080179069</v>
      </c>
      <c r="AO281" s="38">
        <v>0.034866741</v>
      </c>
      <c r="AP281" s="38">
        <v>0.069400045</v>
      </c>
      <c r="AQ281" s="38">
        <v>0.050325013</v>
      </c>
      <c r="AR281" s="38">
        <v>0.038121262</v>
      </c>
      <c r="AS281" s="34"/>
      <c r="AT281" s="38">
        <v>-0.684179227</v>
      </c>
      <c r="AU281" s="38">
        <v>-1.331535447</v>
      </c>
      <c r="AV281" s="38">
        <v>0.065432646</v>
      </c>
      <c r="AW281" s="38">
        <v>0.243197422</v>
      </c>
      <c r="AX281" s="38">
        <v>1.248422527</v>
      </c>
      <c r="AY281" s="38">
        <v>1.558270631</v>
      </c>
      <c r="AZ281" s="38">
        <v>-1.037455616</v>
      </c>
      <c r="BA281" s="38">
        <v>0.940792007</v>
      </c>
      <c r="BB281" s="38">
        <v>-0.151925251</v>
      </c>
      <c r="BC281" s="38">
        <v>-0.851019693</v>
      </c>
      <c r="BD281" s="40">
        <v>0.702432547</v>
      </c>
      <c r="BE281" s="23">
        <v>34089.0</v>
      </c>
      <c r="BF281" s="38">
        <v>-0.009740141</v>
      </c>
      <c r="BG281" s="38">
        <v>-0.018956061</v>
      </c>
      <c r="BH281" s="38">
        <v>9.31515E-4</v>
      </c>
      <c r="BI281" s="38">
        <v>0.003462217</v>
      </c>
      <c r="BJ281" s="38">
        <v>0.017772846</v>
      </c>
      <c r="BK281" s="38">
        <v>0.022183918</v>
      </c>
      <c r="BL281" s="38">
        <v>-0.01476947</v>
      </c>
      <c r="BM281" s="38">
        <v>0.013393343</v>
      </c>
      <c r="BN281" s="38">
        <v>-0.002162845</v>
      </c>
      <c r="BO281" s="38">
        <v>-0.012115323</v>
      </c>
      <c r="BP281" s="40">
        <v>0.005032608</v>
      </c>
      <c r="BQ281" s="40"/>
    </row>
    <row r="282">
      <c r="A282" s="23">
        <v>34120.0</v>
      </c>
      <c r="B282" s="27">
        <v>0.0251</v>
      </c>
      <c r="C282" s="27">
        <v>0.014</v>
      </c>
      <c r="D282" s="27">
        <v>-0.0211</v>
      </c>
      <c r="E282" s="27">
        <v>1.0E-4</v>
      </c>
      <c r="F282" s="27">
        <v>0.0127</v>
      </c>
      <c r="G282" s="27">
        <v>-0.0135</v>
      </c>
      <c r="H282" s="27">
        <v>0.0221</v>
      </c>
      <c r="I282" s="27">
        <v>0.0611</v>
      </c>
      <c r="J282" s="27">
        <v>0.013</v>
      </c>
      <c r="K282" s="27">
        <v>0.0249</v>
      </c>
      <c r="L282" s="34"/>
      <c r="M282" s="38">
        <v>0.030426481</v>
      </c>
      <c r="N282" s="38">
        <v>0.100105196</v>
      </c>
      <c r="O282" s="38">
        <v>-0.03793426</v>
      </c>
      <c r="P282" s="38">
        <v>-0.087661238</v>
      </c>
      <c r="Q282" s="38">
        <v>0.210468743</v>
      </c>
      <c r="R282" s="38">
        <v>0.196853916</v>
      </c>
      <c r="S282" s="38">
        <v>0.069517605</v>
      </c>
      <c r="T282" s="38">
        <v>0.044284592</v>
      </c>
      <c r="U282" s="38">
        <v>0.095349123</v>
      </c>
      <c r="V282" s="38">
        <v>0.103478931</v>
      </c>
      <c r="W282" s="34"/>
      <c r="X282" s="38">
        <v>0.018009737</v>
      </c>
      <c r="Y282" s="38">
        <v>4.0972E-4</v>
      </c>
      <c r="Z282" s="38">
        <v>-0.01664078</v>
      </c>
      <c r="AA282" s="38">
        <v>0.007450341</v>
      </c>
      <c r="AB282" s="38">
        <v>-0.073091174</v>
      </c>
      <c r="AC282" s="38">
        <v>-0.072332566</v>
      </c>
      <c r="AD282" s="38">
        <v>0.013286721</v>
      </c>
      <c r="AE282" s="38">
        <v>0.046070607</v>
      </c>
      <c r="AF282" s="38">
        <v>8.79562E-4</v>
      </c>
      <c r="AG282" s="38">
        <v>0.015665496</v>
      </c>
      <c r="AH282" s="34"/>
      <c r="AI282" s="38">
        <v>0.039584489</v>
      </c>
      <c r="AJ282" s="38">
        <v>0.026259076</v>
      </c>
      <c r="AK282" s="38">
        <v>0.054076614</v>
      </c>
      <c r="AL282" s="38">
        <v>0.057207733</v>
      </c>
      <c r="AM282" s="38">
        <v>0.075307032</v>
      </c>
      <c r="AN282" s="38">
        <v>0.080078376</v>
      </c>
      <c r="AO282" s="38">
        <v>0.034192107</v>
      </c>
      <c r="AP282" s="38">
        <v>0.068905599</v>
      </c>
      <c r="AQ282" s="38">
        <v>0.046549156</v>
      </c>
      <c r="AR282" s="38">
        <v>0.035591892</v>
      </c>
      <c r="AS282" s="34"/>
      <c r="AT282" s="38">
        <v>-0.658862713</v>
      </c>
      <c r="AU282" s="38">
        <v>-1.379051471</v>
      </c>
      <c r="AV282" s="38">
        <v>0.124382407</v>
      </c>
      <c r="AW282" s="38">
        <v>0.293607699</v>
      </c>
      <c r="AX282" s="38">
        <v>1.271807086</v>
      </c>
      <c r="AY282" s="38">
        <v>1.52968038</v>
      </c>
      <c r="AZ282" s="38">
        <v>-0.950300804</v>
      </c>
      <c r="BA282" s="38">
        <v>0.925833606</v>
      </c>
      <c r="BB282" s="38">
        <v>-0.282448539</v>
      </c>
      <c r="BC282" s="38">
        <v>-0.87464765</v>
      </c>
      <c r="BD282" s="40">
        <v>0.704444345</v>
      </c>
      <c r="BE282" s="23">
        <v>34120.0</v>
      </c>
      <c r="BF282" s="38">
        <v>-0.009352942</v>
      </c>
      <c r="BG282" s="38">
        <v>-0.019576443</v>
      </c>
      <c r="BH282" s="38">
        <v>0.001765681</v>
      </c>
      <c r="BI282" s="38">
        <v>0.004167933</v>
      </c>
      <c r="BJ282" s="38">
        <v>0.018054046</v>
      </c>
      <c r="BK282" s="38">
        <v>0.021714709</v>
      </c>
      <c r="BL282" s="38">
        <v>-0.013490076</v>
      </c>
      <c r="BM282" s="38">
        <v>0.01314275</v>
      </c>
      <c r="BN282" s="38">
        <v>-0.004009522</v>
      </c>
      <c r="BO282" s="38">
        <v>-0.012416136</v>
      </c>
      <c r="BP282" s="40">
        <v>-4.41514E-4</v>
      </c>
      <c r="BQ282" s="40"/>
    </row>
    <row r="283">
      <c r="A283" s="23">
        <v>34150.0</v>
      </c>
      <c r="B283" s="27">
        <v>-0.0027</v>
      </c>
      <c r="C283" s="27">
        <v>-5.0E-4</v>
      </c>
      <c r="D283" s="27">
        <v>0.0447</v>
      </c>
      <c r="E283" s="27">
        <v>0.0269</v>
      </c>
      <c r="F283" s="27">
        <v>0.0213</v>
      </c>
      <c r="G283" s="27">
        <v>-0.0166</v>
      </c>
      <c r="H283" s="27">
        <v>0.0532</v>
      </c>
      <c r="I283" s="27">
        <v>0.0221</v>
      </c>
      <c r="J283" s="27">
        <v>0.0242</v>
      </c>
      <c r="K283" s="27">
        <v>0.0024</v>
      </c>
      <c r="L283" s="34"/>
      <c r="M283" s="38">
        <v>0.048874524</v>
      </c>
      <c r="N283" s="38">
        <v>0.103035743</v>
      </c>
      <c r="O283" s="38">
        <v>0.072710365</v>
      </c>
      <c r="P283" s="38">
        <v>-0.030214947</v>
      </c>
      <c r="Q283" s="38">
        <v>0.340922068</v>
      </c>
      <c r="R283" s="38">
        <v>0.312612742</v>
      </c>
      <c r="S283" s="38">
        <v>0.175012959</v>
      </c>
      <c r="T283" s="38">
        <v>0.184251589</v>
      </c>
      <c r="U283" s="38">
        <v>0.212064296</v>
      </c>
      <c r="V283" s="38">
        <v>0.124149384</v>
      </c>
      <c r="W283" s="34"/>
      <c r="X283" s="38">
        <v>-0.010096966</v>
      </c>
      <c r="Y283" s="38">
        <v>-0.012341431</v>
      </c>
      <c r="Z283" s="38">
        <v>0.03826642</v>
      </c>
      <c r="AA283" s="38">
        <v>0.030076463</v>
      </c>
      <c r="AB283" s="38">
        <v>-0.086904124</v>
      </c>
      <c r="AC283" s="38">
        <v>-0.075882091</v>
      </c>
      <c r="AD283" s="38">
        <v>0.033878133</v>
      </c>
      <c r="AE283" s="38">
        <v>-0.012864386</v>
      </c>
      <c r="AF283" s="38">
        <v>0.003667252</v>
      </c>
      <c r="AG283" s="38">
        <v>-0.007643148</v>
      </c>
      <c r="AH283" s="34"/>
      <c r="AI283" s="38">
        <v>0.039592739</v>
      </c>
      <c r="AJ283" s="38">
        <v>0.026350102</v>
      </c>
      <c r="AK283" s="38">
        <v>0.053874699</v>
      </c>
      <c r="AL283" s="38">
        <v>0.057448915</v>
      </c>
      <c r="AM283" s="38">
        <v>0.076743442</v>
      </c>
      <c r="AN283" s="38">
        <v>0.080920579</v>
      </c>
      <c r="AO283" s="38">
        <v>0.034558252</v>
      </c>
      <c r="AP283" s="38">
        <v>0.068329874</v>
      </c>
      <c r="AQ283" s="38">
        <v>0.046511644</v>
      </c>
      <c r="AR283" s="38">
        <v>0.035514996</v>
      </c>
      <c r="AS283" s="34"/>
      <c r="AT283" s="38">
        <v>-0.660645505</v>
      </c>
      <c r="AU283" s="38">
        <v>-1.366652652</v>
      </c>
      <c r="AV283" s="38">
        <v>0.100771242</v>
      </c>
      <c r="AW283" s="38">
        <v>0.291324041</v>
      </c>
      <c r="AX283" s="38">
        <v>1.319976729</v>
      </c>
      <c r="AY283" s="38">
        <v>1.542673167</v>
      </c>
      <c r="AZ283" s="38">
        <v>-0.929050038</v>
      </c>
      <c r="BA283" s="38">
        <v>0.871422634</v>
      </c>
      <c r="BB283" s="38">
        <v>-0.291776656</v>
      </c>
      <c r="BC283" s="38">
        <v>-0.878042962</v>
      </c>
      <c r="BD283" s="40">
        <v>0.706747658</v>
      </c>
      <c r="BE283" s="23">
        <v>34150.0</v>
      </c>
      <c r="BF283" s="38">
        <v>-0.009347686</v>
      </c>
      <c r="BG283" s="38">
        <v>-0.019337208</v>
      </c>
      <c r="BH283" s="38">
        <v>0.001425845</v>
      </c>
      <c r="BI283" s="38">
        <v>0.004122038</v>
      </c>
      <c r="BJ283" s="38">
        <v>0.018676775</v>
      </c>
      <c r="BK283" s="38">
        <v>0.021827779</v>
      </c>
      <c r="BL283" s="38">
        <v>-0.013145428</v>
      </c>
      <c r="BM283" s="38">
        <v>0.012330039</v>
      </c>
      <c r="BN283" s="38">
        <v>-0.004128442</v>
      </c>
      <c r="BO283" s="38">
        <v>-0.012423712</v>
      </c>
      <c r="BP283" s="40">
        <v>-3.04137E-4</v>
      </c>
      <c r="BQ283" s="40"/>
    </row>
    <row r="284">
      <c r="A284" s="23">
        <v>34181.0</v>
      </c>
      <c r="B284" s="27">
        <v>0.0589</v>
      </c>
      <c r="C284" s="27">
        <v>-0.0054</v>
      </c>
      <c r="D284" s="27">
        <v>0.0614</v>
      </c>
      <c r="E284" s="27">
        <v>0.0656</v>
      </c>
      <c r="F284" s="27">
        <v>0.0706</v>
      </c>
      <c r="G284" s="27">
        <v>0.0445</v>
      </c>
      <c r="H284" s="27">
        <v>0.0363</v>
      </c>
      <c r="I284" s="27">
        <v>0.0513</v>
      </c>
      <c r="J284" s="27">
        <v>0.0166</v>
      </c>
      <c r="K284" s="27">
        <v>-0.0017</v>
      </c>
      <c r="L284" s="34"/>
      <c r="M284" s="38">
        <v>0.132207394</v>
      </c>
      <c r="N284" s="38">
        <v>0.084559232</v>
      </c>
      <c r="O284" s="38">
        <v>0.222424482</v>
      </c>
      <c r="P284" s="38">
        <v>0.129573713</v>
      </c>
      <c r="Q284" s="38">
        <v>0.614522387</v>
      </c>
      <c r="R284" s="38">
        <v>0.371817692</v>
      </c>
      <c r="S284" s="38">
        <v>0.256390048</v>
      </c>
      <c r="T284" s="38">
        <v>0.380119391</v>
      </c>
      <c r="U284" s="38">
        <v>0.293843117</v>
      </c>
      <c r="V284" s="38">
        <v>0.078025336</v>
      </c>
      <c r="W284" s="34"/>
      <c r="X284" s="38">
        <v>0.045590776</v>
      </c>
      <c r="Y284" s="38">
        <v>-0.015238224</v>
      </c>
      <c r="Z284" s="38">
        <v>0.033470033</v>
      </c>
      <c r="AA284" s="38">
        <v>0.057207603</v>
      </c>
      <c r="AB284" s="38">
        <v>-0.082986588</v>
      </c>
      <c r="AC284" s="38">
        <v>-0.0090707</v>
      </c>
      <c r="AD284" s="38">
        <v>0.005259322</v>
      </c>
      <c r="AE284" s="38">
        <v>-0.008166376</v>
      </c>
      <c r="AF284" s="38">
        <v>-0.011750971</v>
      </c>
      <c r="AG284" s="38">
        <v>-0.006673521</v>
      </c>
      <c r="AH284" s="34"/>
      <c r="AI284" s="38">
        <v>0.039349507</v>
      </c>
      <c r="AJ284" s="38">
        <v>0.026399499</v>
      </c>
      <c r="AK284" s="38">
        <v>0.053565634</v>
      </c>
      <c r="AL284" s="38">
        <v>0.058256447</v>
      </c>
      <c r="AM284" s="38">
        <v>0.077716297</v>
      </c>
      <c r="AN284" s="38">
        <v>0.080726479</v>
      </c>
      <c r="AO284" s="38">
        <v>0.034549037</v>
      </c>
      <c r="AP284" s="38">
        <v>0.068385748</v>
      </c>
      <c r="AQ284" s="38">
        <v>0.046427215</v>
      </c>
      <c r="AR284" s="38">
        <v>0.035518421</v>
      </c>
      <c r="AS284" s="34"/>
      <c r="AT284" s="38">
        <v>-0.673618447</v>
      </c>
      <c r="AU284" s="38">
        <v>-1.358345167</v>
      </c>
      <c r="AV284" s="38">
        <v>0.078053798</v>
      </c>
      <c r="AW284" s="38">
        <v>0.326078734</v>
      </c>
      <c r="AX284" s="38">
        <v>1.355010828</v>
      </c>
      <c r="AY284" s="38">
        <v>1.514173048</v>
      </c>
      <c r="AZ284" s="38">
        <v>-0.927441458</v>
      </c>
      <c r="BA284" s="38">
        <v>0.861661648</v>
      </c>
      <c r="BB284" s="38">
        <v>-0.29938736</v>
      </c>
      <c r="BC284" s="38">
        <v>-0.876185624</v>
      </c>
      <c r="BD284" s="40">
        <v>0.713092853</v>
      </c>
      <c r="BE284" s="23">
        <v>34181.0</v>
      </c>
      <c r="BF284" s="38">
        <v>-0.009446434</v>
      </c>
      <c r="BG284" s="38">
        <v>-0.019048644</v>
      </c>
      <c r="BH284" s="38">
        <v>0.001094581</v>
      </c>
      <c r="BI284" s="38">
        <v>0.004572739</v>
      </c>
      <c r="BJ284" s="38">
        <v>0.019001885</v>
      </c>
      <c r="BK284" s="38">
        <v>0.021233883</v>
      </c>
      <c r="BL284" s="38">
        <v>-0.0130059</v>
      </c>
      <c r="BM284" s="38">
        <v>0.012083442</v>
      </c>
      <c r="BN284" s="38">
        <v>-0.004198434</v>
      </c>
      <c r="BO284" s="38">
        <v>-0.012287118</v>
      </c>
      <c r="BP284" s="40">
        <v>0.002309685</v>
      </c>
      <c r="BQ284" s="40"/>
    </row>
    <row r="285">
      <c r="A285" s="23">
        <v>34212.0</v>
      </c>
      <c r="B285" s="27">
        <v>0.0696</v>
      </c>
      <c r="C285" s="27">
        <v>0.0354</v>
      </c>
      <c r="D285" s="27">
        <v>0.0655</v>
      </c>
      <c r="E285" s="27">
        <v>0.0709</v>
      </c>
      <c r="F285" s="27">
        <v>0.1106</v>
      </c>
      <c r="G285" s="27">
        <v>0.0221</v>
      </c>
      <c r="H285" s="27">
        <v>0.0581</v>
      </c>
      <c r="I285" s="27">
        <v>0.133</v>
      </c>
      <c r="J285" s="27">
        <v>0.0624</v>
      </c>
      <c r="K285" s="27">
        <v>0.0354</v>
      </c>
      <c r="L285" s="34"/>
      <c r="M285" s="38">
        <v>0.263144099</v>
      </c>
      <c r="N285" s="38">
        <v>0.137192394</v>
      </c>
      <c r="O285" s="38">
        <v>0.342286281</v>
      </c>
      <c r="P285" s="38">
        <v>0.273901843</v>
      </c>
      <c r="Q285" s="38">
        <v>0.851571883</v>
      </c>
      <c r="R285" s="38">
        <v>0.22934795</v>
      </c>
      <c r="S285" s="38">
        <v>0.361481754</v>
      </c>
      <c r="T285" s="38">
        <v>0.668303017</v>
      </c>
      <c r="U285" s="38">
        <v>0.424557569</v>
      </c>
      <c r="V285" s="38">
        <v>0.144494187</v>
      </c>
      <c r="W285" s="34"/>
      <c r="X285" s="38">
        <v>0.044980249</v>
      </c>
      <c r="Y285" s="38">
        <v>0.022356192</v>
      </c>
      <c r="Z285" s="38">
        <v>0.016813782</v>
      </c>
      <c r="AA285" s="38">
        <v>0.046038041</v>
      </c>
      <c r="AB285" s="38">
        <v>-0.057522811</v>
      </c>
      <c r="AC285" s="38">
        <v>-0.014552738</v>
      </c>
      <c r="AD285" s="38">
        <v>0.014139744</v>
      </c>
      <c r="AE285" s="38">
        <v>0.036672853</v>
      </c>
      <c r="AF285" s="38">
        <v>0.023456551</v>
      </c>
      <c r="AG285" s="38">
        <v>0.022690237</v>
      </c>
      <c r="AH285" s="34"/>
      <c r="AI285" s="38">
        <v>0.039481667</v>
      </c>
      <c r="AJ285" s="38">
        <v>0.025473995</v>
      </c>
      <c r="AK285" s="38">
        <v>0.048209238</v>
      </c>
      <c r="AL285" s="38">
        <v>0.051502175</v>
      </c>
      <c r="AM285" s="38">
        <v>0.075257374</v>
      </c>
      <c r="AN285" s="38">
        <v>0.079564955</v>
      </c>
      <c r="AO285" s="38">
        <v>0.031592527</v>
      </c>
      <c r="AP285" s="38">
        <v>0.066001843</v>
      </c>
      <c r="AQ285" s="38">
        <v>0.045201821</v>
      </c>
      <c r="AR285" s="38">
        <v>0.032294685</v>
      </c>
      <c r="AS285" s="34"/>
      <c r="AT285" s="38">
        <v>-0.532574423</v>
      </c>
      <c r="AU285" s="38">
        <v>-1.280354855</v>
      </c>
      <c r="AV285" s="38">
        <v>-0.066664968</v>
      </c>
      <c r="AW285" s="38">
        <v>0.109124009</v>
      </c>
      <c r="AX285" s="38">
        <v>1.377262857</v>
      </c>
      <c r="AY285" s="38">
        <v>1.607217199</v>
      </c>
      <c r="AZ285" s="38">
        <v>-0.95372539</v>
      </c>
      <c r="BA285" s="38">
        <v>0.883169004</v>
      </c>
      <c r="BB285" s="38">
        <v>-0.227211786</v>
      </c>
      <c r="BC285" s="38">
        <v>-0.916241647</v>
      </c>
      <c r="BD285" s="40">
        <v>0.705906859</v>
      </c>
      <c r="BE285" s="23">
        <v>34212.0</v>
      </c>
      <c r="BF285" s="38">
        <v>-0.007544542</v>
      </c>
      <c r="BG285" s="38">
        <v>-0.018137731</v>
      </c>
      <c r="BH285" s="38">
        <v>-9.44388E-4</v>
      </c>
      <c r="BI285" s="38">
        <v>0.00154587</v>
      </c>
      <c r="BJ285" s="38">
        <v>0.019510546</v>
      </c>
      <c r="BK285" s="38">
        <v>0.02276812</v>
      </c>
      <c r="BL285" s="38">
        <v>-0.013510641</v>
      </c>
      <c r="BM285" s="38">
        <v>0.012511127</v>
      </c>
      <c r="BN285" s="38">
        <v>-0.003218722</v>
      </c>
      <c r="BO285" s="38">
        <v>-0.012979639</v>
      </c>
      <c r="BP285" s="40">
        <v>0.001789441</v>
      </c>
      <c r="BQ285" s="40"/>
    </row>
    <row r="286">
      <c r="A286" s="23">
        <v>34242.0</v>
      </c>
      <c r="B286" s="27">
        <v>0.0141</v>
      </c>
      <c r="C286" s="27">
        <v>-0.0408</v>
      </c>
      <c r="D286" s="27">
        <v>-0.0383</v>
      </c>
      <c r="E286" s="27">
        <v>-0.0123</v>
      </c>
      <c r="F286" s="27">
        <v>-0.0685</v>
      </c>
      <c r="G286" s="27">
        <v>-0.0366</v>
      </c>
      <c r="H286" s="27">
        <v>-0.0236</v>
      </c>
      <c r="I286" s="27">
        <v>-0.0519</v>
      </c>
      <c r="J286" s="27">
        <v>-0.0164</v>
      </c>
      <c r="K286" s="27">
        <v>-0.0105</v>
      </c>
      <c r="L286" s="34"/>
      <c r="M286" s="38">
        <v>0.333850606</v>
      </c>
      <c r="N286" s="38">
        <v>0.125095732</v>
      </c>
      <c r="O286" s="38">
        <v>0.256903135</v>
      </c>
      <c r="P286" s="38">
        <v>0.302225246</v>
      </c>
      <c r="Q286" s="38">
        <v>0.835899875</v>
      </c>
      <c r="R286" s="38">
        <v>0.243651377</v>
      </c>
      <c r="S286" s="38">
        <v>0.29618024</v>
      </c>
      <c r="T286" s="38">
        <v>0.662798755</v>
      </c>
      <c r="U286" s="38">
        <v>0.277206882</v>
      </c>
      <c r="V286" s="38">
        <v>0.121138151</v>
      </c>
      <c r="W286" s="34"/>
      <c r="X286" s="38">
        <v>-0.019635929</v>
      </c>
      <c r="Y286" s="38">
        <v>-0.053265532</v>
      </c>
      <c r="Z286" s="38">
        <v>-0.075434851</v>
      </c>
      <c r="AA286" s="38">
        <v>-0.063534327</v>
      </c>
      <c r="AB286" s="38">
        <v>-0.206480904</v>
      </c>
      <c r="AC286" s="38">
        <v>-0.07253647</v>
      </c>
      <c r="AD286" s="38">
        <v>-0.057927978</v>
      </c>
      <c r="AE286" s="38">
        <v>-0.152624827</v>
      </c>
      <c r="AF286" s="38">
        <v>-0.043261797</v>
      </c>
      <c r="AG286" s="38">
        <v>-0.023338211</v>
      </c>
      <c r="AH286" s="34"/>
      <c r="AI286" s="38">
        <v>0.037949497</v>
      </c>
      <c r="AJ286" s="38">
        <v>0.026475416</v>
      </c>
      <c r="AK286" s="38">
        <v>0.047060319</v>
      </c>
      <c r="AL286" s="38">
        <v>0.043914998</v>
      </c>
      <c r="AM286" s="38">
        <v>0.081430759</v>
      </c>
      <c r="AN286" s="38">
        <v>0.077503888</v>
      </c>
      <c r="AO286" s="38">
        <v>0.032497875</v>
      </c>
      <c r="AP286" s="38">
        <v>0.06674221</v>
      </c>
      <c r="AQ286" s="38">
        <v>0.044366351</v>
      </c>
      <c r="AR286" s="38">
        <v>0.031921945</v>
      </c>
      <c r="AS286" s="34"/>
      <c r="AT286" s="38">
        <v>-0.565883675</v>
      </c>
      <c r="AU286" s="38">
        <v>-1.154186286</v>
      </c>
      <c r="AV286" s="38">
        <v>-0.098750798</v>
      </c>
      <c r="AW286" s="38">
        <v>-0.260018668</v>
      </c>
      <c r="AX286" s="38">
        <v>1.663500955</v>
      </c>
      <c r="AY286" s="38">
        <v>1.462161215</v>
      </c>
      <c r="AZ286" s="38">
        <v>-0.845400947</v>
      </c>
      <c r="BA286" s="38">
        <v>0.910385177</v>
      </c>
      <c r="BB286" s="38">
        <v>-0.236876761</v>
      </c>
      <c r="BC286" s="38">
        <v>-0.874930213</v>
      </c>
      <c r="BD286" s="40">
        <v>0.680354748</v>
      </c>
      <c r="BE286" s="23">
        <v>34242.0</v>
      </c>
      <c r="BF286" s="38">
        <v>-0.00831748</v>
      </c>
      <c r="BG286" s="38">
        <v>-0.016964478</v>
      </c>
      <c r="BH286" s="38">
        <v>-0.00145146</v>
      </c>
      <c r="BI286" s="38">
        <v>-0.00382181</v>
      </c>
      <c r="BJ286" s="38">
        <v>0.024450494</v>
      </c>
      <c r="BK286" s="38">
        <v>0.021491159</v>
      </c>
      <c r="BL286" s="38">
        <v>-0.012425884</v>
      </c>
      <c r="BM286" s="38">
        <v>0.013381037</v>
      </c>
      <c r="BN286" s="38">
        <v>-0.003481665</v>
      </c>
      <c r="BO286" s="38">
        <v>-0.012859912</v>
      </c>
      <c r="BP286" s="40">
        <v>-0.001659564</v>
      </c>
      <c r="BQ286" s="40"/>
    </row>
    <row r="287">
      <c r="A287" s="23">
        <v>34273.0</v>
      </c>
      <c r="B287" s="27">
        <v>0.0788</v>
      </c>
      <c r="C287" s="27">
        <v>0.0848</v>
      </c>
      <c r="D287" s="27">
        <v>0.0409</v>
      </c>
      <c r="E287" s="27">
        <v>0.0876</v>
      </c>
      <c r="F287" s="27">
        <v>-0.0127</v>
      </c>
      <c r="G287" s="27">
        <v>0.0195</v>
      </c>
      <c r="H287" s="27">
        <v>0.0867</v>
      </c>
      <c r="I287" s="27">
        <v>0.0841</v>
      </c>
      <c r="J287" s="27">
        <v>0.0463</v>
      </c>
      <c r="K287" s="27">
        <v>0.0169</v>
      </c>
      <c r="L287" s="34"/>
      <c r="M287" s="38">
        <v>0.494573897</v>
      </c>
      <c r="N287" s="38">
        <v>0.199973031</v>
      </c>
      <c r="O287" s="38">
        <v>0.302046864</v>
      </c>
      <c r="P287" s="38">
        <v>0.393889208</v>
      </c>
      <c r="Q287" s="38">
        <v>0.452384793</v>
      </c>
      <c r="R287" s="38">
        <v>0.297687072</v>
      </c>
      <c r="S287" s="38">
        <v>0.427705616</v>
      </c>
      <c r="T287" s="38">
        <v>0.727609603</v>
      </c>
      <c r="U287" s="38">
        <v>0.278348186</v>
      </c>
      <c r="V287" s="38">
        <v>0.134039804</v>
      </c>
      <c r="W287" s="34"/>
      <c r="X287" s="38">
        <v>0.040925079</v>
      </c>
      <c r="Y287" s="38">
        <v>0.077116333</v>
      </c>
      <c r="Z287" s="38">
        <v>0.012721688</v>
      </c>
      <c r="AA287" s="38">
        <v>0.051145546</v>
      </c>
      <c r="AB287" s="38">
        <v>-0.058197027</v>
      </c>
      <c r="AC287" s="38">
        <v>-0.005159044</v>
      </c>
      <c r="AD287" s="38">
        <v>0.05614699</v>
      </c>
      <c r="AE287" s="38">
        <v>0.034006765</v>
      </c>
      <c r="AF287" s="38">
        <v>0.024790732</v>
      </c>
      <c r="AG287" s="38">
        <v>0.002832636</v>
      </c>
      <c r="AH287" s="34"/>
      <c r="AI287" s="38">
        <v>0.037749893</v>
      </c>
      <c r="AJ287" s="38">
        <v>0.02916723</v>
      </c>
      <c r="AK287" s="38">
        <v>0.044850406</v>
      </c>
      <c r="AL287" s="38">
        <v>0.041446753</v>
      </c>
      <c r="AM287" s="38">
        <v>0.081659025</v>
      </c>
      <c r="AN287" s="38">
        <v>0.065464021</v>
      </c>
      <c r="AO287" s="38">
        <v>0.033447103</v>
      </c>
      <c r="AP287" s="38">
        <v>0.060823292</v>
      </c>
      <c r="AQ287" s="38">
        <v>0.043848926</v>
      </c>
      <c r="AR287" s="38">
        <v>0.031900988</v>
      </c>
      <c r="AS287" s="34"/>
      <c r="AT287" s="38">
        <v>-0.546978904</v>
      </c>
      <c r="AU287" s="38">
        <v>-1.052535744</v>
      </c>
      <c r="AV287" s="38">
        <v>-0.128727207</v>
      </c>
      <c r="AW287" s="38">
        <v>-0.329217454</v>
      </c>
      <c r="AX287" s="38">
        <v>2.039463388</v>
      </c>
      <c r="AY287" s="38">
        <v>1.085505918</v>
      </c>
      <c r="AZ287" s="38">
        <v>-0.80043228</v>
      </c>
      <c r="BA287" s="38">
        <v>0.81214644</v>
      </c>
      <c r="BB287" s="38">
        <v>-0.187718852</v>
      </c>
      <c r="BC287" s="38">
        <v>-0.891505305</v>
      </c>
      <c r="BD287" s="40">
        <v>0.675145263</v>
      </c>
      <c r="BE287" s="23">
        <v>34273.0</v>
      </c>
      <c r="BF287" s="38">
        <v>-0.008101648</v>
      </c>
      <c r="BG287" s="38">
        <v>-0.015589767</v>
      </c>
      <c r="BH287" s="38">
        <v>-0.001906659</v>
      </c>
      <c r="BI287" s="38">
        <v>-0.004876246</v>
      </c>
      <c r="BJ287" s="38">
        <v>0.030207772</v>
      </c>
      <c r="BK287" s="38">
        <v>0.016078109</v>
      </c>
      <c r="BL287" s="38">
        <v>-0.011855705</v>
      </c>
      <c r="BM287" s="38">
        <v>0.01202921</v>
      </c>
      <c r="BN287" s="38">
        <v>-0.002780422</v>
      </c>
      <c r="BO287" s="38">
        <v>-0.013204644</v>
      </c>
      <c r="BP287" s="40">
        <v>-0.00271026</v>
      </c>
      <c r="BQ287" s="40"/>
    </row>
    <row r="288">
      <c r="A288" s="23">
        <v>34303.0</v>
      </c>
      <c r="B288" s="27">
        <v>-0.0535</v>
      </c>
      <c r="C288" s="27">
        <v>-0.0113</v>
      </c>
      <c r="D288" s="27">
        <v>-0.0232</v>
      </c>
      <c r="E288" s="27">
        <v>-0.0038</v>
      </c>
      <c r="F288" s="27">
        <v>-0.0602</v>
      </c>
      <c r="G288" s="27">
        <v>-0.1603</v>
      </c>
      <c r="H288" s="27">
        <v>-0.0121</v>
      </c>
      <c r="I288" s="27">
        <v>-0.0507</v>
      </c>
      <c r="J288" s="27">
        <v>0.0046</v>
      </c>
      <c r="K288" s="27">
        <v>-0.0074</v>
      </c>
      <c r="L288" s="34"/>
      <c r="M288" s="38">
        <v>0.378547384</v>
      </c>
      <c r="N288" s="38">
        <v>0.199185113</v>
      </c>
      <c r="O288" s="38">
        <v>0.246904646</v>
      </c>
      <c r="P288" s="38">
        <v>0.34809651</v>
      </c>
      <c r="Q288" s="38">
        <v>0.369206858</v>
      </c>
      <c r="R288" s="38">
        <v>0.052127982</v>
      </c>
      <c r="S288" s="38">
        <v>0.385073451</v>
      </c>
      <c r="T288" s="38">
        <v>0.472837982</v>
      </c>
      <c r="U288" s="38">
        <v>0.223175474</v>
      </c>
      <c r="V288" s="38">
        <v>0.090217602</v>
      </c>
      <c r="W288" s="34"/>
      <c r="X288" s="38">
        <v>-0.088708792</v>
      </c>
      <c r="Y288" s="38">
        <v>-0.027167486</v>
      </c>
      <c r="Z288" s="38">
        <v>-0.050413729</v>
      </c>
      <c r="AA288" s="38">
        <v>-0.045814841</v>
      </c>
      <c r="AB288" s="38">
        <v>-0.094522242</v>
      </c>
      <c r="AC288" s="38">
        <v>-0.171224941</v>
      </c>
      <c r="AD288" s="38">
        <v>-0.051891113</v>
      </c>
      <c r="AE288" s="38">
        <v>-0.096641221</v>
      </c>
      <c r="AF288" s="38">
        <v>-0.015941429</v>
      </c>
      <c r="AG288" s="38">
        <v>-0.020631934</v>
      </c>
      <c r="AH288" s="34"/>
      <c r="AI288" s="38">
        <v>0.040961153</v>
      </c>
      <c r="AJ288" s="38">
        <v>0.02909899</v>
      </c>
      <c r="AK288" s="38">
        <v>0.04570459</v>
      </c>
      <c r="AL288" s="38">
        <v>0.042403946</v>
      </c>
      <c r="AM288" s="38">
        <v>0.081878334</v>
      </c>
      <c r="AN288" s="38">
        <v>0.071805452</v>
      </c>
      <c r="AO288" s="38">
        <v>0.034794772</v>
      </c>
      <c r="AP288" s="38">
        <v>0.063155492</v>
      </c>
      <c r="AQ288" s="38">
        <v>0.043027361</v>
      </c>
      <c r="AR288" s="38">
        <v>0.030158411</v>
      </c>
      <c r="AS288" s="34"/>
      <c r="AT288" s="38">
        <v>-0.408488198</v>
      </c>
      <c r="AU288" s="38">
        <v>-1.068852623</v>
      </c>
      <c r="AV288" s="38">
        <v>-0.144421951</v>
      </c>
      <c r="AW288" s="38">
        <v>-0.328168198</v>
      </c>
      <c r="AX288" s="38">
        <v>1.869363581</v>
      </c>
      <c r="AY288" s="38">
        <v>1.308608128</v>
      </c>
      <c r="AZ288" s="38">
        <v>-0.751769508</v>
      </c>
      <c r="BA288" s="38">
        <v>0.827066449</v>
      </c>
      <c r="BB288" s="38">
        <v>-0.29346282</v>
      </c>
      <c r="BC288" s="38">
        <v>-1.009874861</v>
      </c>
      <c r="BD288" s="40">
        <v>0.637027616</v>
      </c>
      <c r="BE288" s="23">
        <v>34303.0</v>
      </c>
      <c r="BF288" s="38">
        <v>-0.00641241</v>
      </c>
      <c r="BG288" s="38">
        <v>-0.016778749</v>
      </c>
      <c r="BH288" s="38">
        <v>-0.002267122</v>
      </c>
      <c r="BI288" s="38">
        <v>-0.005151554</v>
      </c>
      <c r="BJ288" s="38">
        <v>0.029345095</v>
      </c>
      <c r="BK288" s="38">
        <v>0.020542408</v>
      </c>
      <c r="BL288" s="38">
        <v>-0.011801208</v>
      </c>
      <c r="BM288" s="38">
        <v>0.012983212</v>
      </c>
      <c r="BN288" s="38">
        <v>-0.004606752</v>
      </c>
      <c r="BO288" s="38">
        <v>-0.015852921</v>
      </c>
      <c r="BP288" s="40">
        <v>-0.004104631</v>
      </c>
      <c r="BQ288" s="40"/>
    </row>
    <row r="289">
      <c r="A289" s="23">
        <v>34334.0</v>
      </c>
      <c r="B289" s="27">
        <v>0.0774</v>
      </c>
      <c r="C289" s="27">
        <v>0.0355</v>
      </c>
      <c r="D289" s="27">
        <v>0.0815</v>
      </c>
      <c r="E289" s="27">
        <v>0.0751</v>
      </c>
      <c r="F289" s="27">
        <v>0.1307</v>
      </c>
      <c r="G289" s="27">
        <v>0.0541</v>
      </c>
      <c r="H289" s="27">
        <v>0.0668</v>
      </c>
      <c r="I289" s="27">
        <v>0.0996</v>
      </c>
      <c r="J289" s="27">
        <v>0.0812</v>
      </c>
      <c r="K289" s="27">
        <v>0.0115</v>
      </c>
      <c r="L289" s="34"/>
      <c r="M289" s="38">
        <v>0.372648262</v>
      </c>
      <c r="N289" s="38">
        <v>0.22596198</v>
      </c>
      <c r="O289" s="38">
        <v>0.29278367</v>
      </c>
      <c r="P289" s="38">
        <v>0.454798665</v>
      </c>
      <c r="Q289" s="38">
        <v>0.489352182</v>
      </c>
      <c r="R289" s="38">
        <v>0.122428491</v>
      </c>
      <c r="S289" s="38">
        <v>0.444065896</v>
      </c>
      <c r="T289" s="38">
        <v>0.618633838</v>
      </c>
      <c r="U289" s="38">
        <v>0.274247004</v>
      </c>
      <c r="V289" s="38">
        <v>0.091461887</v>
      </c>
      <c r="W289" s="34"/>
      <c r="X289" s="38">
        <v>0.051631348</v>
      </c>
      <c r="Y289" s="38">
        <v>0.019620859</v>
      </c>
      <c r="Z289" s="38">
        <v>0.055064646</v>
      </c>
      <c r="AA289" s="38">
        <v>0.032787492</v>
      </c>
      <c r="AB289" s="38">
        <v>0.097827715</v>
      </c>
      <c r="AC289" s="38">
        <v>0.046452783</v>
      </c>
      <c r="AD289" s="38">
        <v>0.031440891</v>
      </c>
      <c r="AE289" s="38">
        <v>0.054916323</v>
      </c>
      <c r="AF289" s="38">
        <v>0.058396229</v>
      </c>
      <c r="AG289" s="38">
        <v>0.002721079</v>
      </c>
      <c r="AH289" s="34"/>
      <c r="AI289" s="38">
        <v>0.041382603</v>
      </c>
      <c r="AJ289" s="38">
        <v>0.028305049</v>
      </c>
      <c r="AK289" s="38">
        <v>0.045794539</v>
      </c>
      <c r="AL289" s="38">
        <v>0.041930245</v>
      </c>
      <c r="AM289" s="38">
        <v>0.082918701</v>
      </c>
      <c r="AN289" s="38">
        <v>0.068178602</v>
      </c>
      <c r="AO289" s="38">
        <v>0.035045282</v>
      </c>
      <c r="AP289" s="38">
        <v>0.063659223</v>
      </c>
      <c r="AQ289" s="38">
        <v>0.044066995</v>
      </c>
      <c r="AR289" s="38">
        <v>0.029938712</v>
      </c>
      <c r="AS289" s="34"/>
      <c r="AT289" s="38">
        <v>-0.378426186</v>
      </c>
      <c r="AU289" s="38">
        <v>-1.112748929</v>
      </c>
      <c r="AV289" s="38">
        <v>-0.13068986</v>
      </c>
      <c r="AW289" s="38">
        <v>-0.347675301</v>
      </c>
      <c r="AX289" s="38">
        <v>1.953883157</v>
      </c>
      <c r="AY289" s="38">
        <v>1.126206187</v>
      </c>
      <c r="AZ289" s="38">
        <v>-0.734275522</v>
      </c>
      <c r="BA289" s="38">
        <v>0.872436822</v>
      </c>
      <c r="BB289" s="38">
        <v>-0.227693882</v>
      </c>
      <c r="BC289" s="38">
        <v>-1.021016486</v>
      </c>
      <c r="BD289" s="40">
        <v>0.647820158</v>
      </c>
      <c r="BE289" s="23">
        <v>34334.0</v>
      </c>
      <c r="BF289" s="38">
        <v>-0.005841532</v>
      </c>
      <c r="BG289" s="38">
        <v>-0.017176819</v>
      </c>
      <c r="BH289" s="38">
        <v>-0.002017379</v>
      </c>
      <c r="BI289" s="38">
        <v>-0.005366849</v>
      </c>
      <c r="BJ289" s="38">
        <v>0.030160889</v>
      </c>
      <c r="BK289" s="38">
        <v>0.01738455</v>
      </c>
      <c r="BL289" s="38">
        <v>-0.011334558</v>
      </c>
      <c r="BM289" s="38">
        <v>0.013467269</v>
      </c>
      <c r="BN289" s="38">
        <v>-0.00351477</v>
      </c>
      <c r="BO289" s="38">
        <v>-0.015760801</v>
      </c>
      <c r="BP289" s="40">
        <v>0.003232165</v>
      </c>
      <c r="BQ289" s="40"/>
    </row>
    <row r="290">
      <c r="A290" s="23">
        <v>34365.0</v>
      </c>
      <c r="B290" s="27">
        <v>0.0593</v>
      </c>
      <c r="C290" s="27">
        <v>0.0649</v>
      </c>
      <c r="D290" s="27">
        <v>0.0417</v>
      </c>
      <c r="E290" s="27">
        <v>-0.0248</v>
      </c>
      <c r="F290" s="27">
        <v>0.0885</v>
      </c>
      <c r="G290" s="27">
        <v>0.1365</v>
      </c>
      <c r="H290" s="27">
        <v>0.0522</v>
      </c>
      <c r="I290" s="27">
        <v>0.1062</v>
      </c>
      <c r="J290" s="27">
        <v>0.0314</v>
      </c>
      <c r="K290" s="27">
        <v>0.0357</v>
      </c>
      <c r="L290" s="34"/>
      <c r="M290" s="38">
        <v>0.480240056</v>
      </c>
      <c r="N290" s="38">
        <v>0.330536868</v>
      </c>
      <c r="O290" s="38">
        <v>0.401533368</v>
      </c>
      <c r="P290" s="38">
        <v>0.381042394</v>
      </c>
      <c r="Q290" s="38">
        <v>0.469161909</v>
      </c>
      <c r="R290" s="38">
        <v>0.279171817</v>
      </c>
      <c r="S290" s="38">
        <v>0.492186834</v>
      </c>
      <c r="T290" s="38">
        <v>0.65095416</v>
      </c>
      <c r="U290" s="38">
        <v>0.3226794</v>
      </c>
      <c r="V290" s="38">
        <v>0.121385555</v>
      </c>
      <c r="W290" s="34"/>
      <c r="X290" s="38">
        <v>0.024900515</v>
      </c>
      <c r="Y290" s="38">
        <v>0.032000928</v>
      </c>
      <c r="Z290" s="38">
        <v>0.005964315</v>
      </c>
      <c r="AA290" s="38">
        <v>-0.065967218</v>
      </c>
      <c r="AB290" s="38">
        <v>0.047346668</v>
      </c>
      <c r="AC290" s="38">
        <v>0.115324643</v>
      </c>
      <c r="AD290" s="38">
        <v>0.007530925</v>
      </c>
      <c r="AE290" s="38">
        <v>0.052491173</v>
      </c>
      <c r="AF290" s="38">
        <v>0.001958432</v>
      </c>
      <c r="AG290" s="38">
        <v>0.025747252</v>
      </c>
      <c r="AH290" s="34"/>
      <c r="AI290" s="38">
        <v>0.041029894</v>
      </c>
      <c r="AJ290" s="38">
        <v>0.028713665</v>
      </c>
      <c r="AK290" s="38">
        <v>0.045681066</v>
      </c>
      <c r="AL290" s="38">
        <v>0.043667766</v>
      </c>
      <c r="AM290" s="38">
        <v>0.083303773</v>
      </c>
      <c r="AN290" s="38">
        <v>0.0704497</v>
      </c>
      <c r="AO290" s="38">
        <v>0.03488321</v>
      </c>
      <c r="AP290" s="38">
        <v>0.063265866</v>
      </c>
      <c r="AQ290" s="38">
        <v>0.043991202</v>
      </c>
      <c r="AR290" s="38">
        <v>0.029634234</v>
      </c>
      <c r="AS290" s="34"/>
      <c r="AT290" s="38">
        <v>-0.410415275</v>
      </c>
      <c r="AU290" s="38">
        <v>-1.090537822</v>
      </c>
      <c r="AV290" s="38">
        <v>-0.153569839</v>
      </c>
      <c r="AW290" s="38">
        <v>-0.26474761</v>
      </c>
      <c r="AX290" s="38">
        <v>1.92401828</v>
      </c>
      <c r="AY290" s="38">
        <v>1.214195109</v>
      </c>
      <c r="AZ290" s="38">
        <v>-0.749845322</v>
      </c>
      <c r="BA290" s="38">
        <v>0.817491916</v>
      </c>
      <c r="BB290" s="38">
        <v>-0.246886952</v>
      </c>
      <c r="BC290" s="38">
        <v>-1.039702485</v>
      </c>
      <c r="BD290" s="40">
        <v>0.661494976</v>
      </c>
      <c r="BE290" s="23">
        <v>34365.0</v>
      </c>
      <c r="BF290" s="38">
        <v>-0.00620436</v>
      </c>
      <c r="BG290" s="38">
        <v>-0.016485958</v>
      </c>
      <c r="BH290" s="38">
        <v>-0.002321557</v>
      </c>
      <c r="BI290" s="38">
        <v>-0.004002262</v>
      </c>
      <c r="BJ290" s="38">
        <v>0.029085909</v>
      </c>
      <c r="BK290" s="38">
        <v>0.018355319</v>
      </c>
      <c r="BL290" s="38">
        <v>-0.011335616</v>
      </c>
      <c r="BM290" s="38">
        <v>0.012358248</v>
      </c>
      <c r="BN290" s="38">
        <v>-0.003732257</v>
      </c>
      <c r="BO290" s="38">
        <v>-0.015717466</v>
      </c>
      <c r="BP290" s="40">
        <v>0.003794074</v>
      </c>
      <c r="BQ290" s="40"/>
    </row>
    <row r="291">
      <c r="A291" s="23">
        <v>34393.0</v>
      </c>
      <c r="B291" s="27">
        <v>-0.0556</v>
      </c>
      <c r="C291" s="27">
        <v>-0.0302</v>
      </c>
      <c r="D291" s="27">
        <v>-0.0383</v>
      </c>
      <c r="E291" s="27">
        <v>-0.0399</v>
      </c>
      <c r="F291" s="27">
        <v>-0.0148</v>
      </c>
      <c r="G291" s="27">
        <v>-7.0E-4</v>
      </c>
      <c r="H291" s="27">
        <v>-0.0376</v>
      </c>
      <c r="I291" s="27">
        <v>-0.0589</v>
      </c>
      <c r="J291" s="27">
        <v>-0.0413</v>
      </c>
      <c r="K291" s="27">
        <v>-0.0287</v>
      </c>
      <c r="L291" s="34"/>
      <c r="M291" s="38">
        <v>0.328770176</v>
      </c>
      <c r="N291" s="38">
        <v>0.241755508</v>
      </c>
      <c r="O291" s="38">
        <v>0.20849063</v>
      </c>
      <c r="P291" s="38">
        <v>0.233777544</v>
      </c>
      <c r="Q291" s="38">
        <v>0.346664862</v>
      </c>
      <c r="R291" s="38">
        <v>0.296753415</v>
      </c>
      <c r="S291" s="38">
        <v>0.363197541</v>
      </c>
      <c r="T291" s="38">
        <v>0.519680946</v>
      </c>
      <c r="U291" s="38">
        <v>0.237886558</v>
      </c>
      <c r="V291" s="38">
        <v>0.075804156</v>
      </c>
      <c r="W291" s="34"/>
      <c r="X291" s="38">
        <v>-0.086425265</v>
      </c>
      <c r="Y291" s="38">
        <v>-0.061616034</v>
      </c>
      <c r="Z291" s="38">
        <v>-0.062590811</v>
      </c>
      <c r="AA291" s="38">
        <v>-0.063616298</v>
      </c>
      <c r="AB291" s="38">
        <v>-0.050889836</v>
      </c>
      <c r="AC291" s="38">
        <v>-0.034678378</v>
      </c>
      <c r="AD291" s="38">
        <v>-0.072926469</v>
      </c>
      <c r="AE291" s="38">
        <v>-0.110135783</v>
      </c>
      <c r="AF291" s="38">
        <v>-0.064610065</v>
      </c>
      <c r="AG291" s="38">
        <v>-0.032515064</v>
      </c>
      <c r="AH291" s="34"/>
      <c r="AI291" s="38">
        <v>0.042596618</v>
      </c>
      <c r="AJ291" s="38">
        <v>0.029539316</v>
      </c>
      <c r="AK291" s="38">
        <v>0.043487033</v>
      </c>
      <c r="AL291" s="38">
        <v>0.042868709</v>
      </c>
      <c r="AM291" s="38">
        <v>0.077504156</v>
      </c>
      <c r="AN291" s="38">
        <v>0.064879894</v>
      </c>
      <c r="AO291" s="38">
        <v>0.033655046</v>
      </c>
      <c r="AP291" s="38">
        <v>0.060989799</v>
      </c>
      <c r="AQ291" s="38">
        <v>0.042443888</v>
      </c>
      <c r="AR291" s="38">
        <v>0.028605993</v>
      </c>
      <c r="AS291" s="34"/>
      <c r="AT291" s="38">
        <v>-0.252054543</v>
      </c>
      <c r="AU291" s="38">
        <v>-1.062597905</v>
      </c>
      <c r="AV291" s="38">
        <v>-0.196781284</v>
      </c>
      <c r="AW291" s="38">
        <v>-0.23516426</v>
      </c>
      <c r="AX291" s="38">
        <v>1.914861152</v>
      </c>
      <c r="AY291" s="38">
        <v>1.131199158</v>
      </c>
      <c r="AZ291" s="38">
        <v>-0.807110365</v>
      </c>
      <c r="BA291" s="38">
        <v>0.889718137</v>
      </c>
      <c r="BB291" s="38">
        <v>-0.261535362</v>
      </c>
      <c r="BC291" s="38">
        <v>-1.120534729</v>
      </c>
      <c r="BD291" s="40">
        <v>0.634002066</v>
      </c>
      <c r="BE291" s="23">
        <v>34393.0</v>
      </c>
      <c r="BF291" s="38">
        <v>-0.003975611</v>
      </c>
      <c r="BG291" s="38">
        <v>-0.016760165</v>
      </c>
      <c r="BH291" s="38">
        <v>-0.003103796</v>
      </c>
      <c r="BI291" s="38">
        <v>-0.003709203</v>
      </c>
      <c r="BJ291" s="38">
        <v>0.030202759</v>
      </c>
      <c r="BK291" s="38">
        <v>0.0178422</v>
      </c>
      <c r="BL291" s="38">
        <v>-0.012730406</v>
      </c>
      <c r="BM291" s="38">
        <v>0.014033363</v>
      </c>
      <c r="BN291" s="38">
        <v>-0.00412515</v>
      </c>
      <c r="BO291" s="38">
        <v>-0.017673992</v>
      </c>
      <c r="BP291" s="40">
        <v>9.50671E-4</v>
      </c>
      <c r="BQ291" s="40"/>
    </row>
    <row r="292">
      <c r="A292" s="23">
        <v>34424.0</v>
      </c>
      <c r="B292" s="27">
        <v>-0.0578</v>
      </c>
      <c r="C292" s="27">
        <v>-0.022</v>
      </c>
      <c r="D292" s="27">
        <v>-0.0623</v>
      </c>
      <c r="E292" s="27">
        <v>0.012</v>
      </c>
      <c r="F292" s="27">
        <v>0.1078</v>
      </c>
      <c r="G292" s="27">
        <v>-0.0555</v>
      </c>
      <c r="H292" s="27">
        <v>-0.0534</v>
      </c>
      <c r="I292" s="27">
        <v>-0.0659</v>
      </c>
      <c r="J292" s="27">
        <v>-0.0659</v>
      </c>
      <c r="K292" s="27">
        <v>-0.0439</v>
      </c>
      <c r="L292" s="34"/>
      <c r="M292" s="38">
        <v>0.221720933</v>
      </c>
      <c r="N292" s="38">
        <v>0.177620972</v>
      </c>
      <c r="O292" s="38">
        <v>0.105920259</v>
      </c>
      <c r="P292" s="38">
        <v>0.239208584</v>
      </c>
      <c r="Q292" s="38">
        <v>0.615525234</v>
      </c>
      <c r="R292" s="38">
        <v>0.100414108</v>
      </c>
      <c r="S292" s="38">
        <v>0.237437636</v>
      </c>
      <c r="T292" s="38">
        <v>0.368605664</v>
      </c>
      <c r="U292" s="38">
        <v>0.141538448</v>
      </c>
      <c r="V292" s="38">
        <v>0.008501387</v>
      </c>
      <c r="W292" s="34"/>
      <c r="X292" s="38">
        <v>-0.076727952</v>
      </c>
      <c r="Y292" s="38">
        <v>-0.040257738</v>
      </c>
      <c r="Z292" s="38">
        <v>-0.073740582</v>
      </c>
      <c r="AA292" s="38">
        <v>-0.008564781</v>
      </c>
      <c r="AB292" s="38">
        <v>0.05563635</v>
      </c>
      <c r="AC292" s="38">
        <v>-0.067403816</v>
      </c>
      <c r="AD292" s="38">
        <v>-0.074944564</v>
      </c>
      <c r="AE292" s="38">
        <v>-0.096394449</v>
      </c>
      <c r="AF292" s="38">
        <v>-0.077007572</v>
      </c>
      <c r="AG292" s="38">
        <v>-0.035686814</v>
      </c>
      <c r="AH292" s="34"/>
      <c r="AI292" s="38">
        <v>0.044422714</v>
      </c>
      <c r="AJ292" s="38">
        <v>0.030314236</v>
      </c>
      <c r="AK292" s="38">
        <v>0.045043196</v>
      </c>
      <c r="AL292" s="38">
        <v>0.042521044</v>
      </c>
      <c r="AM292" s="38">
        <v>0.078141659</v>
      </c>
      <c r="AN292" s="38">
        <v>0.065791757</v>
      </c>
      <c r="AO292" s="38">
        <v>0.034071288</v>
      </c>
      <c r="AP292" s="38">
        <v>0.061858686</v>
      </c>
      <c r="AQ292" s="38">
        <v>0.044069475</v>
      </c>
      <c r="AR292" s="38">
        <v>0.029058497</v>
      </c>
      <c r="AS292" s="34"/>
      <c r="AT292" s="38">
        <v>-0.192351644</v>
      </c>
      <c r="AU292" s="38">
        <v>-1.065924052</v>
      </c>
      <c r="AV292" s="38">
        <v>-0.153932479</v>
      </c>
      <c r="AW292" s="38">
        <v>-0.310099734</v>
      </c>
      <c r="AX292" s="38">
        <v>1.895466785</v>
      </c>
      <c r="AY292" s="38">
        <v>1.130782365</v>
      </c>
      <c r="AZ292" s="38">
        <v>-0.833293904</v>
      </c>
      <c r="BA292" s="38">
        <v>0.887253421</v>
      </c>
      <c r="BB292" s="38">
        <v>-0.214223569</v>
      </c>
      <c r="BC292" s="38">
        <v>-1.14367719</v>
      </c>
      <c r="BD292" s="40">
        <v>0.643573596</v>
      </c>
      <c r="BE292" s="23">
        <v>34424.0</v>
      </c>
      <c r="BF292" s="38">
        <v>-0.002988806</v>
      </c>
      <c r="BG292" s="38">
        <v>-0.016562582</v>
      </c>
      <c r="BH292" s="38">
        <v>-0.00239184</v>
      </c>
      <c r="BI292" s="38">
        <v>-0.004818404</v>
      </c>
      <c r="BJ292" s="38">
        <v>0.029452215</v>
      </c>
      <c r="BK292" s="38">
        <v>0.017570366</v>
      </c>
      <c r="BL292" s="38">
        <v>-0.012947919</v>
      </c>
      <c r="BM292" s="38">
        <v>0.013786355</v>
      </c>
      <c r="BN292" s="38">
        <v>-0.003328657</v>
      </c>
      <c r="BO292" s="38">
        <v>-0.017770729</v>
      </c>
      <c r="BP292" s="40">
        <v>0.003813419</v>
      </c>
      <c r="BQ292" s="40"/>
    </row>
    <row r="293">
      <c r="A293" s="23">
        <v>34454.0</v>
      </c>
      <c r="B293" s="27">
        <v>0.0181</v>
      </c>
      <c r="C293" s="27">
        <v>-0.012</v>
      </c>
      <c r="D293" s="27">
        <v>0.0403</v>
      </c>
      <c r="E293" s="27">
        <v>0.052</v>
      </c>
      <c r="F293" s="27">
        <v>0.0907</v>
      </c>
      <c r="G293" s="27">
        <v>0.0299</v>
      </c>
      <c r="H293" s="27">
        <v>0.0462</v>
      </c>
      <c r="I293" s="27">
        <v>0.0155</v>
      </c>
      <c r="J293" s="27">
        <v>0.0146</v>
      </c>
      <c r="K293" s="27">
        <v>0.0136</v>
      </c>
      <c r="L293" s="34"/>
      <c r="M293" s="38">
        <v>0.239621467</v>
      </c>
      <c r="N293" s="38">
        <v>0.109528947</v>
      </c>
      <c r="O293" s="38">
        <v>0.195216681</v>
      </c>
      <c r="P293" s="38">
        <v>0.344000571</v>
      </c>
      <c r="Q293" s="38">
        <v>0.557275025</v>
      </c>
      <c r="R293" s="38">
        <v>-0.005431923</v>
      </c>
      <c r="S293" s="38">
        <v>0.323806704</v>
      </c>
      <c r="T293" s="38">
        <v>0.368722522</v>
      </c>
      <c r="U293" s="38">
        <v>0.173826094</v>
      </c>
      <c r="V293" s="38">
        <v>0.046005883</v>
      </c>
      <c r="W293" s="34"/>
      <c r="X293" s="38">
        <v>9.05784E-4</v>
      </c>
      <c r="Y293" s="38">
        <v>-0.021453454</v>
      </c>
      <c r="Z293" s="38">
        <v>0.022723669</v>
      </c>
      <c r="AA293" s="38">
        <v>0.026043773</v>
      </c>
      <c r="AB293" s="38">
        <v>0.037443295</v>
      </c>
      <c r="AC293" s="38">
        <v>0.03095878</v>
      </c>
      <c r="AD293" s="38">
        <v>0.020746049</v>
      </c>
      <c r="AE293" s="38">
        <v>-0.008635212</v>
      </c>
      <c r="AF293" s="38">
        <v>0.003727757</v>
      </c>
      <c r="AG293" s="38">
        <v>0.020362462</v>
      </c>
      <c r="AH293" s="34"/>
      <c r="AI293" s="38">
        <v>0.043156501</v>
      </c>
      <c r="AJ293" s="38">
        <v>0.030504356</v>
      </c>
      <c r="AK293" s="38">
        <v>0.045084837</v>
      </c>
      <c r="AL293" s="38">
        <v>0.041734941</v>
      </c>
      <c r="AM293" s="38">
        <v>0.078487714</v>
      </c>
      <c r="AN293" s="38">
        <v>0.066037854</v>
      </c>
      <c r="AO293" s="38">
        <v>0.033920283</v>
      </c>
      <c r="AP293" s="38">
        <v>0.061679883</v>
      </c>
      <c r="AQ293" s="38">
        <v>0.044040397</v>
      </c>
      <c r="AR293" s="38">
        <v>0.029271013</v>
      </c>
      <c r="AS293" s="34"/>
      <c r="AT293" s="38">
        <v>-0.260427576</v>
      </c>
      <c r="AU293" s="38">
        <v>-1.038409158</v>
      </c>
      <c r="AV293" s="38">
        <v>-0.141854043</v>
      </c>
      <c r="AW293" s="38">
        <v>-0.347839405</v>
      </c>
      <c r="AX293" s="38">
        <v>1.912092023</v>
      </c>
      <c r="AY293" s="38">
        <v>1.146548944</v>
      </c>
      <c r="AZ293" s="38">
        <v>-0.828363481</v>
      </c>
      <c r="BA293" s="38">
        <v>0.878576949</v>
      </c>
      <c r="BB293" s="38">
        <v>-0.20607672</v>
      </c>
      <c r="BC293" s="38">
        <v>-1.114247534</v>
      </c>
      <c r="BD293" s="40">
        <v>0.647954096</v>
      </c>
      <c r="BE293" s="23">
        <v>34454.0</v>
      </c>
      <c r="BF293" s="38">
        <v>-0.004019229</v>
      </c>
      <c r="BG293" s="38">
        <v>-0.016025968</v>
      </c>
      <c r="BH293" s="38">
        <v>-0.002189261</v>
      </c>
      <c r="BI293" s="38">
        <v>-0.005368272</v>
      </c>
      <c r="BJ293" s="38">
        <v>0.029509683</v>
      </c>
      <c r="BK293" s="38">
        <v>0.01769491</v>
      </c>
      <c r="BL293" s="38">
        <v>-0.012784293</v>
      </c>
      <c r="BM293" s="38">
        <v>0.013559247</v>
      </c>
      <c r="BN293" s="38">
        <v>-0.003180422</v>
      </c>
      <c r="BO293" s="38">
        <v>-0.017196396</v>
      </c>
      <c r="BP293" s="40">
        <v>0.00231921</v>
      </c>
      <c r="BQ293" s="40"/>
    </row>
    <row r="294">
      <c r="A294" s="23">
        <v>34485.0</v>
      </c>
      <c r="B294" s="27">
        <v>0.0126</v>
      </c>
      <c r="C294" s="27">
        <v>0.0157</v>
      </c>
      <c r="D294" s="27">
        <v>-0.0572</v>
      </c>
      <c r="E294" s="27">
        <v>-0.0655</v>
      </c>
      <c r="F294" s="27">
        <v>-0.0766</v>
      </c>
      <c r="G294" s="27">
        <v>0.0539</v>
      </c>
      <c r="H294" s="27">
        <v>-0.0397</v>
      </c>
      <c r="I294" s="27">
        <v>0.0031</v>
      </c>
      <c r="J294" s="27">
        <v>-0.0494</v>
      </c>
      <c r="K294" s="27">
        <v>0.016</v>
      </c>
      <c r="L294" s="34"/>
      <c r="M294" s="38">
        <v>0.224484911</v>
      </c>
      <c r="N294" s="38">
        <v>0.111297443</v>
      </c>
      <c r="O294" s="38">
        <v>0.151199502</v>
      </c>
      <c r="P294" s="38">
        <v>0.25592655</v>
      </c>
      <c r="Q294" s="38">
        <v>0.419920869</v>
      </c>
      <c r="R294" s="38">
        <v>0.062541669</v>
      </c>
      <c r="S294" s="38">
        <v>0.243770135</v>
      </c>
      <c r="T294" s="38">
        <v>0.293869528</v>
      </c>
      <c r="U294" s="38">
        <v>0.101452625</v>
      </c>
      <c r="V294" s="38">
        <v>0.03697197</v>
      </c>
      <c r="W294" s="34"/>
      <c r="X294" s="38">
        <v>-0.002041817</v>
      </c>
      <c r="Y294" s="38">
        <v>0.006619384</v>
      </c>
      <c r="Z294" s="38">
        <v>-0.070853488</v>
      </c>
      <c r="AA294" s="38">
        <v>-0.088168781</v>
      </c>
      <c r="AB294" s="38">
        <v>-0.120649679</v>
      </c>
      <c r="AC294" s="38">
        <v>0.047493083</v>
      </c>
      <c r="AD294" s="38">
        <v>-0.058513977</v>
      </c>
      <c r="AE294" s="38">
        <v>-0.01649929</v>
      </c>
      <c r="AF294" s="38">
        <v>-0.054055946</v>
      </c>
      <c r="AG294" s="38">
        <v>0.022694802</v>
      </c>
      <c r="AH294" s="34"/>
      <c r="AI294" s="38">
        <v>0.043098488</v>
      </c>
      <c r="AJ294" s="38">
        <v>0.030198219</v>
      </c>
      <c r="AK294" s="38">
        <v>0.046110478</v>
      </c>
      <c r="AL294" s="38">
        <v>0.043318712</v>
      </c>
      <c r="AM294" s="38">
        <v>0.079634321</v>
      </c>
      <c r="AN294" s="38">
        <v>0.06643702</v>
      </c>
      <c r="AO294" s="38">
        <v>0.035149472</v>
      </c>
      <c r="AP294" s="38">
        <v>0.061149834</v>
      </c>
      <c r="AQ294" s="38">
        <v>0.044817345</v>
      </c>
      <c r="AR294" s="38">
        <v>0.029156451</v>
      </c>
      <c r="AS294" s="34"/>
      <c r="AT294" s="38">
        <v>-0.293835713</v>
      </c>
      <c r="AU294" s="38">
        <v>-1.082132176</v>
      </c>
      <c r="AV294" s="38">
        <v>-0.109782135</v>
      </c>
      <c r="AW294" s="38">
        <v>-0.280378514</v>
      </c>
      <c r="AX294" s="38">
        <v>1.93875864</v>
      </c>
      <c r="AY294" s="38">
        <v>1.132311447</v>
      </c>
      <c r="AZ294" s="38">
        <v>-0.779576045</v>
      </c>
      <c r="BA294" s="38">
        <v>0.80922749</v>
      </c>
      <c r="BB294" s="38">
        <v>-0.188801538</v>
      </c>
      <c r="BC294" s="38">
        <v>-1.145791455</v>
      </c>
      <c r="BD294" s="40">
        <v>0.649427978</v>
      </c>
      <c r="BE294" s="23">
        <v>34485.0</v>
      </c>
      <c r="BF294" s="38">
        <v>-0.004524531</v>
      </c>
      <c r="BG294" s="38">
        <v>-0.016662851</v>
      </c>
      <c r="BH294" s="38">
        <v>-0.001690444</v>
      </c>
      <c r="BI294" s="38">
        <v>-0.004317315</v>
      </c>
      <c r="BJ294" s="38">
        <v>0.029853328</v>
      </c>
      <c r="BK294" s="38">
        <v>0.01743552</v>
      </c>
      <c r="BL294" s="38">
        <v>-0.012004042</v>
      </c>
      <c r="BM294" s="38">
        <v>0.012460619</v>
      </c>
      <c r="BN294" s="38">
        <v>-0.002907197</v>
      </c>
      <c r="BO294" s="38">
        <v>-0.017643087</v>
      </c>
      <c r="BP294" s="40">
        <v>-7.0102E-4</v>
      </c>
      <c r="BQ294" s="40"/>
    </row>
    <row r="295">
      <c r="A295" s="23">
        <v>34515.0</v>
      </c>
      <c r="B295" s="27">
        <v>-0.0416</v>
      </c>
      <c r="C295" s="27">
        <v>-0.0682</v>
      </c>
      <c r="D295" s="27">
        <v>-0.0661</v>
      </c>
      <c r="E295" s="27">
        <v>-0.0288</v>
      </c>
      <c r="F295" s="27">
        <v>-0.0707</v>
      </c>
      <c r="G295" s="27">
        <v>-0.0108</v>
      </c>
      <c r="H295" s="27">
        <v>-0.0405</v>
      </c>
      <c r="I295" s="27">
        <v>-0.0829</v>
      </c>
      <c r="J295" s="27">
        <v>-0.0171</v>
      </c>
      <c r="K295" s="27">
        <v>-0.0287</v>
      </c>
      <c r="L295" s="34"/>
      <c r="M295" s="38">
        <v>0.176754765</v>
      </c>
      <c r="N295" s="38">
        <v>0.036086824</v>
      </c>
      <c r="O295" s="38">
        <v>0.029049475</v>
      </c>
      <c r="P295" s="38">
        <v>0.187784203</v>
      </c>
      <c r="Q295" s="38">
        <v>0.292029308</v>
      </c>
      <c r="R295" s="38">
        <v>0.068821855</v>
      </c>
      <c r="S295" s="38">
        <v>0.133183265</v>
      </c>
      <c r="T295" s="38">
        <v>0.160915849</v>
      </c>
      <c r="U295" s="38">
        <v>0.057027458</v>
      </c>
      <c r="V295" s="38">
        <v>0.00478525</v>
      </c>
      <c r="W295" s="34"/>
      <c r="X295" s="38">
        <v>-0.053456493</v>
      </c>
      <c r="Y295" s="38">
        <v>-0.069453404</v>
      </c>
      <c r="Z295" s="38">
        <v>-0.060805551</v>
      </c>
      <c r="AA295" s="38">
        <v>-0.041489778</v>
      </c>
      <c r="AB295" s="38">
        <v>-0.097685045</v>
      </c>
      <c r="AC295" s="38">
        <v>-0.018907214</v>
      </c>
      <c r="AD295" s="38">
        <v>-0.047382724</v>
      </c>
      <c r="AE295" s="38">
        <v>-0.092272812</v>
      </c>
      <c r="AF295" s="38">
        <v>-0.015294904</v>
      </c>
      <c r="AG295" s="38">
        <v>-0.017942264</v>
      </c>
      <c r="AH295" s="34"/>
      <c r="AI295" s="38">
        <v>0.043932641</v>
      </c>
      <c r="AJ295" s="38">
        <v>0.031863711</v>
      </c>
      <c r="AK295" s="38">
        <v>0.046460595</v>
      </c>
      <c r="AL295" s="38">
        <v>0.0429138</v>
      </c>
      <c r="AM295" s="38">
        <v>0.080848255</v>
      </c>
      <c r="AN295" s="38">
        <v>0.065791231</v>
      </c>
      <c r="AO295" s="38">
        <v>0.035665728</v>
      </c>
      <c r="AP295" s="38">
        <v>0.062572255</v>
      </c>
      <c r="AQ295" s="38">
        <v>0.044349588</v>
      </c>
      <c r="AR295" s="38">
        <v>0.027754071</v>
      </c>
      <c r="AS295" s="34"/>
      <c r="AT295" s="38">
        <v>-0.257574633</v>
      </c>
      <c r="AU295" s="38">
        <v>-0.983462955</v>
      </c>
      <c r="AV295" s="38">
        <v>-0.105530302</v>
      </c>
      <c r="AW295" s="38">
        <v>-0.318853065</v>
      </c>
      <c r="AX295" s="38">
        <v>1.962722591</v>
      </c>
      <c r="AY295" s="38">
        <v>1.057114805</v>
      </c>
      <c r="AZ295" s="38">
        <v>-0.754789841</v>
      </c>
      <c r="BA295" s="38">
        <v>0.863508793</v>
      </c>
      <c r="BB295" s="38">
        <v>-0.232497263</v>
      </c>
      <c r="BC295" s="38">
        <v>-1.23063813</v>
      </c>
      <c r="BD295" s="40">
        <v>0.653562081</v>
      </c>
      <c r="BE295" s="23">
        <v>34515.0</v>
      </c>
      <c r="BF295" s="38">
        <v>-0.003941089</v>
      </c>
      <c r="BG295" s="38">
        <v>-0.015047736</v>
      </c>
      <c r="BH295" s="38">
        <v>-0.001614694</v>
      </c>
      <c r="BI295" s="38">
        <v>-0.004878696</v>
      </c>
      <c r="BJ295" s="38">
        <v>0.030031158</v>
      </c>
      <c r="BK295" s="38">
        <v>0.016174666</v>
      </c>
      <c r="BL295" s="38">
        <v>-0.011548862</v>
      </c>
      <c r="BM295" s="38">
        <v>0.013212345</v>
      </c>
      <c r="BN295" s="38">
        <v>-0.003557386</v>
      </c>
      <c r="BO295" s="38">
        <v>-0.018829705</v>
      </c>
      <c r="BP295" s="40">
        <v>-7.3098E-4</v>
      </c>
      <c r="BQ295" s="40"/>
    </row>
    <row r="296">
      <c r="A296" s="23">
        <v>34546.0</v>
      </c>
      <c r="B296" s="27">
        <v>0.039</v>
      </c>
      <c r="C296" s="27">
        <v>0.0464</v>
      </c>
      <c r="D296" s="27">
        <v>0.0926</v>
      </c>
      <c r="E296" s="27">
        <v>0.0474</v>
      </c>
      <c r="F296" s="27">
        <v>0.0578</v>
      </c>
      <c r="G296" s="27">
        <v>-0.0208</v>
      </c>
      <c r="H296" s="27">
        <v>0.0592</v>
      </c>
      <c r="I296" s="27">
        <v>0.0513</v>
      </c>
      <c r="J296" s="27">
        <v>0.0585</v>
      </c>
      <c r="K296" s="27">
        <v>0.0332</v>
      </c>
      <c r="L296" s="34"/>
      <c r="M296" s="38">
        <v>0.154694211</v>
      </c>
      <c r="N296" s="38">
        <v>0.08998124</v>
      </c>
      <c r="O296" s="38">
        <v>0.05928365</v>
      </c>
      <c r="P296" s="38">
        <v>0.167519943</v>
      </c>
      <c r="Q296" s="38">
        <v>0.276554259</v>
      </c>
      <c r="R296" s="38">
        <v>0.001956988</v>
      </c>
      <c r="S296" s="38">
        <v>0.158227586</v>
      </c>
      <c r="T296" s="38">
        <v>0.16088769</v>
      </c>
      <c r="U296" s="38">
        <v>0.100561958</v>
      </c>
      <c r="V296" s="38">
        <v>0.039967201</v>
      </c>
      <c r="W296" s="34"/>
      <c r="X296" s="38">
        <v>0.029850575</v>
      </c>
      <c r="Y296" s="38">
        <v>0.040987977</v>
      </c>
      <c r="Z296" s="38">
        <v>0.094806005</v>
      </c>
      <c r="AA296" s="38">
        <v>0.037228888</v>
      </c>
      <c r="AB296" s="38">
        <v>0.034959015</v>
      </c>
      <c r="AC296" s="38">
        <v>-0.022972621</v>
      </c>
      <c r="AD296" s="38">
        <v>0.050906292</v>
      </c>
      <c r="AE296" s="38">
        <v>0.043449485</v>
      </c>
      <c r="AF296" s="38">
        <v>0.055251992</v>
      </c>
      <c r="AG296" s="38">
        <v>0.038103472</v>
      </c>
      <c r="AH296" s="34"/>
      <c r="AI296" s="38">
        <v>0.043622617</v>
      </c>
      <c r="AJ296" s="38">
        <v>0.032431564</v>
      </c>
      <c r="AK296" s="38">
        <v>0.049185111</v>
      </c>
      <c r="AL296" s="38">
        <v>0.043407801</v>
      </c>
      <c r="AM296" s="38">
        <v>0.081240795</v>
      </c>
      <c r="AN296" s="38">
        <v>0.065431829</v>
      </c>
      <c r="AO296" s="38">
        <v>0.036737989</v>
      </c>
      <c r="AP296" s="38">
        <v>0.06315472</v>
      </c>
      <c r="AQ296" s="38">
        <v>0.044204787</v>
      </c>
      <c r="AR296" s="38">
        <v>0.02790919</v>
      </c>
      <c r="AS296" s="34"/>
      <c r="AT296" s="38">
        <v>-0.308956916</v>
      </c>
      <c r="AU296" s="38">
        <v>-0.985578781</v>
      </c>
      <c r="AV296" s="38">
        <v>0.027356796</v>
      </c>
      <c r="AW296" s="38">
        <v>-0.321944901</v>
      </c>
      <c r="AX296" s="38">
        <v>1.96547431</v>
      </c>
      <c r="AY296" s="38">
        <v>1.009649039</v>
      </c>
      <c r="AZ296" s="38">
        <v>-0.725208163</v>
      </c>
      <c r="BA296" s="38">
        <v>0.871972798</v>
      </c>
      <c r="BB296" s="38">
        <v>-0.273758364</v>
      </c>
      <c r="BC296" s="38">
        <v>-1.259005818</v>
      </c>
      <c r="BD296" s="40">
        <v>0.645075806</v>
      </c>
      <c r="BE296" s="23">
        <v>34546.0</v>
      </c>
      <c r="BF296" s="38">
        <v>-0.004789467</v>
      </c>
      <c r="BG296" s="38">
        <v>-0.015278496</v>
      </c>
      <c r="BH296" s="38">
        <v>4.24087E-4</v>
      </c>
      <c r="BI296" s="38">
        <v>-0.004990807</v>
      </c>
      <c r="BJ296" s="38">
        <v>0.030468889</v>
      </c>
      <c r="BK296" s="38">
        <v>0.015651634</v>
      </c>
      <c r="BL296" s="38">
        <v>-0.011242216</v>
      </c>
      <c r="BM296" s="38">
        <v>0.013517369</v>
      </c>
      <c r="BN296" s="38">
        <v>-0.004243817</v>
      </c>
      <c r="BO296" s="38">
        <v>-0.019517176</v>
      </c>
      <c r="BP296" s="40">
        <v>-6.74544E-4</v>
      </c>
      <c r="BQ296" s="40"/>
    </row>
    <row r="297">
      <c r="A297" s="23">
        <v>34577.0</v>
      </c>
      <c r="B297" s="27">
        <v>0.0396</v>
      </c>
      <c r="C297" s="27">
        <v>0.0484</v>
      </c>
      <c r="D297" s="27">
        <v>3.0E-4</v>
      </c>
      <c r="E297" s="27">
        <v>0.0299</v>
      </c>
      <c r="F297" s="27">
        <v>-0.0263</v>
      </c>
      <c r="G297" s="27">
        <v>0.0069</v>
      </c>
      <c r="H297" s="27">
        <v>0.0295</v>
      </c>
      <c r="I297" s="27">
        <v>-0.0097</v>
      </c>
      <c r="J297" s="27">
        <v>0.0573</v>
      </c>
      <c r="K297" s="27">
        <v>0.0388</v>
      </c>
      <c r="L297" s="34"/>
      <c r="M297" s="38">
        <v>0.122306932</v>
      </c>
      <c r="N297" s="38">
        <v>0.103754638</v>
      </c>
      <c r="O297" s="38">
        <v>-0.005496807</v>
      </c>
      <c r="P297" s="38">
        <v>0.12276182</v>
      </c>
      <c r="Q297" s="38">
        <v>0.119133447</v>
      </c>
      <c r="R297" s="38">
        <v>-0.012873804</v>
      </c>
      <c r="S297" s="38">
        <v>0.126933847</v>
      </c>
      <c r="T297" s="38">
        <v>0.01465362</v>
      </c>
      <c r="U297" s="38">
        <v>0.095237407</v>
      </c>
      <c r="V297" s="38">
        <v>0.043355127</v>
      </c>
      <c r="W297" s="34"/>
      <c r="X297" s="38">
        <v>0.033044841</v>
      </c>
      <c r="Y297" s="38">
        <v>0.041136204</v>
      </c>
      <c r="Z297" s="38">
        <v>0.008864125</v>
      </c>
      <c r="AA297" s="38">
        <v>0.021463003</v>
      </c>
      <c r="AB297" s="38">
        <v>-0.037839106</v>
      </c>
      <c r="AC297" s="38">
        <v>0.008046583</v>
      </c>
      <c r="AD297" s="38">
        <v>0.023365881</v>
      </c>
      <c r="AE297" s="38">
        <v>-0.010385603</v>
      </c>
      <c r="AF297" s="38">
        <v>0.054353043</v>
      </c>
      <c r="AG297" s="38">
        <v>0.042094751</v>
      </c>
      <c r="AH297" s="34"/>
      <c r="AI297" s="38">
        <v>0.043878107</v>
      </c>
      <c r="AJ297" s="38">
        <v>0.033198778</v>
      </c>
      <c r="AK297" s="38">
        <v>0.04833852</v>
      </c>
      <c r="AL297" s="38">
        <v>0.043531079</v>
      </c>
      <c r="AM297" s="38">
        <v>0.081346685</v>
      </c>
      <c r="AN297" s="38">
        <v>0.064945391</v>
      </c>
      <c r="AO297" s="38">
        <v>0.036910913</v>
      </c>
      <c r="AP297" s="38">
        <v>0.063067017</v>
      </c>
      <c r="AQ297" s="38">
        <v>0.045281803</v>
      </c>
      <c r="AR297" s="38">
        <v>0.028855512</v>
      </c>
      <c r="AS297" s="34"/>
      <c r="AT297" s="38">
        <v>-0.311618905</v>
      </c>
      <c r="AU297" s="38">
        <v>-0.969657539</v>
      </c>
      <c r="AV297" s="38">
        <v>-0.03677736</v>
      </c>
      <c r="AW297" s="38">
        <v>-0.333002098</v>
      </c>
      <c r="AX297" s="38">
        <v>1.99711884</v>
      </c>
      <c r="AY297" s="38">
        <v>0.986504349</v>
      </c>
      <c r="AZ297" s="38">
        <v>-0.740923271</v>
      </c>
      <c r="BA297" s="38">
        <v>0.870762772</v>
      </c>
      <c r="BB297" s="38">
        <v>-0.225126052</v>
      </c>
      <c r="BC297" s="38">
        <v>-1.237280734</v>
      </c>
      <c r="BD297" s="40">
        <v>0.655215507</v>
      </c>
      <c r="BE297" s="23">
        <v>34577.0</v>
      </c>
      <c r="BF297" s="38">
        <v>-0.004755976</v>
      </c>
      <c r="BG297" s="38">
        <v>-0.014799063</v>
      </c>
      <c r="BH297" s="38">
        <v>-5.61302E-4</v>
      </c>
      <c r="BI297" s="38">
        <v>-0.005082329</v>
      </c>
      <c r="BJ297" s="38">
        <v>0.030480335</v>
      </c>
      <c r="BK297" s="38">
        <v>0.015056181</v>
      </c>
      <c r="BL297" s="38">
        <v>-0.011308085</v>
      </c>
      <c r="BM297" s="38">
        <v>0.013289716</v>
      </c>
      <c r="BN297" s="38">
        <v>-0.003435908</v>
      </c>
      <c r="BO297" s="38">
        <v>-0.018883569</v>
      </c>
      <c r="BP297" s="40">
        <v>-0.0032361</v>
      </c>
      <c r="BQ297" s="40"/>
    </row>
    <row r="298">
      <c r="A298" s="23">
        <v>34607.0</v>
      </c>
      <c r="B298" s="27">
        <v>-0.0481</v>
      </c>
      <c r="C298" s="27">
        <v>-3.0E-4</v>
      </c>
      <c r="D298" s="27">
        <v>-0.0863</v>
      </c>
      <c r="E298" s="27">
        <v>-0.0753</v>
      </c>
      <c r="F298" s="27">
        <v>-0.012</v>
      </c>
      <c r="G298" s="27">
        <v>-0.0363</v>
      </c>
      <c r="H298" s="27">
        <v>-0.0463</v>
      </c>
      <c r="I298" s="27">
        <v>-0.0449</v>
      </c>
      <c r="J298" s="27">
        <v>-0.0706</v>
      </c>
      <c r="K298" s="27">
        <v>-0.0217</v>
      </c>
      <c r="L298" s="34"/>
      <c r="M298" s="38">
        <v>0.053426907</v>
      </c>
      <c r="N298" s="38">
        <v>0.150282813</v>
      </c>
      <c r="O298" s="38">
        <v>-0.055100543</v>
      </c>
      <c r="P298" s="38">
        <v>0.051120094</v>
      </c>
      <c r="Q298" s="38">
        <v>0.187012148</v>
      </c>
      <c r="R298" s="38">
        <v>-0.012587539</v>
      </c>
      <c r="S298" s="38">
        <v>0.100754061</v>
      </c>
      <c r="T298" s="38">
        <v>0.022066384</v>
      </c>
      <c r="U298" s="38">
        <v>0.034829736</v>
      </c>
      <c r="V298" s="38">
        <v>0.031556269</v>
      </c>
      <c r="W298" s="34"/>
      <c r="X298" s="38">
        <v>-0.052136419</v>
      </c>
      <c r="Y298" s="38">
        <v>-0.014065124</v>
      </c>
      <c r="Z298" s="38">
        <v>-0.070258101</v>
      </c>
      <c r="AA298" s="38">
        <v>-0.07918027</v>
      </c>
      <c r="AB298" s="38">
        <v>-0.028482096</v>
      </c>
      <c r="AC298" s="38">
        <v>-0.036875621</v>
      </c>
      <c r="AD298" s="38">
        <v>-0.051436342</v>
      </c>
      <c r="AE298" s="38">
        <v>-0.045093701</v>
      </c>
      <c r="AF298" s="38">
        <v>-0.07083635</v>
      </c>
      <c r="AG298" s="38">
        <v>-0.019439422</v>
      </c>
      <c r="AH298" s="34"/>
      <c r="AI298" s="38">
        <v>0.044641798</v>
      </c>
      <c r="AJ298" s="38">
        <v>0.032435361</v>
      </c>
      <c r="AK298" s="38">
        <v>0.049642714</v>
      </c>
      <c r="AL298" s="38">
        <v>0.04495163</v>
      </c>
      <c r="AM298" s="38">
        <v>0.081282605</v>
      </c>
      <c r="AN298" s="38">
        <v>0.064790088</v>
      </c>
      <c r="AO298" s="38">
        <v>0.037232457</v>
      </c>
      <c r="AP298" s="38">
        <v>0.063324547</v>
      </c>
      <c r="AQ298" s="38">
        <v>0.046128904</v>
      </c>
      <c r="AR298" s="38">
        <v>0.028001647</v>
      </c>
      <c r="AS298" s="34"/>
      <c r="AT298" s="38">
        <v>-0.282132836</v>
      </c>
      <c r="AU298" s="38">
        <v>-1.030568806</v>
      </c>
      <c r="AV298" s="38">
        <v>0.024497702</v>
      </c>
      <c r="AW298" s="38">
        <v>-0.263135476</v>
      </c>
      <c r="AX298" s="38">
        <v>1.964493272</v>
      </c>
      <c r="AY298" s="38">
        <v>0.953256828</v>
      </c>
      <c r="AZ298" s="38">
        <v>-0.73643556</v>
      </c>
      <c r="BA298" s="38">
        <v>0.86339739</v>
      </c>
      <c r="BB298" s="38">
        <v>-0.190951129</v>
      </c>
      <c r="BC298" s="38">
        <v>-1.302421385</v>
      </c>
      <c r="BD298" s="40">
        <v>0.647992421</v>
      </c>
      <c r="BE298" s="23">
        <v>34607.0</v>
      </c>
      <c r="BF298" s="38">
        <v>-0.004353953</v>
      </c>
      <c r="BG298" s="38">
        <v>-0.015904026</v>
      </c>
      <c r="BH298" s="38">
        <v>3.78055E-4</v>
      </c>
      <c r="BI298" s="38">
        <v>-0.00406078</v>
      </c>
      <c r="BJ298" s="38">
        <v>0.030316609</v>
      </c>
      <c r="BK298" s="38">
        <v>0.014710926</v>
      </c>
      <c r="BL298" s="38">
        <v>-0.011364879</v>
      </c>
      <c r="BM298" s="38">
        <v>0.01332419</v>
      </c>
      <c r="BN298" s="38">
        <v>-0.002946811</v>
      </c>
      <c r="BO298" s="38">
        <v>-0.020099331</v>
      </c>
      <c r="BP298" s="40">
        <v>3.32061E-4</v>
      </c>
      <c r="BQ298" s="40"/>
    </row>
    <row r="299">
      <c r="A299" s="23">
        <v>34638.0</v>
      </c>
      <c r="B299" s="27">
        <v>0.0244</v>
      </c>
      <c r="C299" s="27">
        <v>-0.0043</v>
      </c>
      <c r="D299" s="27">
        <v>0.01</v>
      </c>
      <c r="E299" s="27">
        <v>0.0259</v>
      </c>
      <c r="F299" s="27">
        <v>-0.0634</v>
      </c>
      <c r="G299" s="27">
        <v>0.0066</v>
      </c>
      <c r="H299" s="27">
        <v>0.038</v>
      </c>
      <c r="I299" s="27">
        <v>0.0043</v>
      </c>
      <c r="J299" s="27">
        <v>0.0234</v>
      </c>
      <c r="K299" s="27">
        <v>0.0225</v>
      </c>
      <c r="L299" s="34"/>
      <c r="M299" s="38">
        <v>3.26811E-4</v>
      </c>
      <c r="N299" s="38">
        <v>0.055776855</v>
      </c>
      <c r="O299" s="38">
        <v>-0.083151629</v>
      </c>
      <c r="P299" s="38">
        <v>-0.008457569</v>
      </c>
      <c r="Q299" s="38">
        <v>0.126110768</v>
      </c>
      <c r="R299" s="38">
        <v>-0.025135302</v>
      </c>
      <c r="S299" s="38">
        <v>0.051442983</v>
      </c>
      <c r="T299" s="38">
        <v>-0.053201108</v>
      </c>
      <c r="U299" s="38">
        <v>0.012259515</v>
      </c>
      <c r="V299" s="38">
        <v>0.037149946</v>
      </c>
      <c r="W299" s="34"/>
      <c r="X299" s="38">
        <v>0.026360612</v>
      </c>
      <c r="Y299" s="38">
        <v>-0.00850184</v>
      </c>
      <c r="Z299" s="38">
        <v>0.037598208</v>
      </c>
      <c r="AA299" s="38">
        <v>0.028197907</v>
      </c>
      <c r="AB299" s="38">
        <v>-0.075659368</v>
      </c>
      <c r="AC299" s="38">
        <v>0.009109542</v>
      </c>
      <c r="AD299" s="38">
        <v>0.038721117</v>
      </c>
      <c r="AE299" s="38">
        <v>0.010548941</v>
      </c>
      <c r="AF299" s="38">
        <v>0.031275996</v>
      </c>
      <c r="AG299" s="38">
        <v>0.027813802</v>
      </c>
      <c r="AH299" s="34"/>
      <c r="AI299" s="38">
        <v>0.043814176</v>
      </c>
      <c r="AJ299" s="38">
        <v>0.032190753</v>
      </c>
      <c r="AK299" s="38">
        <v>0.050084747</v>
      </c>
      <c r="AL299" s="38">
        <v>0.045131121</v>
      </c>
      <c r="AM299" s="38">
        <v>0.081963449</v>
      </c>
      <c r="AN299" s="38">
        <v>0.064676296</v>
      </c>
      <c r="AO299" s="38">
        <v>0.037870855</v>
      </c>
      <c r="AP299" s="38">
        <v>0.062919375</v>
      </c>
      <c r="AQ299" s="38">
        <v>0.045701479</v>
      </c>
      <c r="AR299" s="38">
        <v>0.028266233</v>
      </c>
      <c r="AS299" s="34"/>
      <c r="AT299" s="38">
        <v>-0.332520503</v>
      </c>
      <c r="AU299" s="38">
        <v>-1.042002731</v>
      </c>
      <c r="AV299" s="38">
        <v>0.050228909</v>
      </c>
      <c r="AW299" s="38">
        <v>-0.252135484</v>
      </c>
      <c r="AX299" s="38">
        <v>1.99607326</v>
      </c>
      <c r="AY299" s="38">
        <v>0.940882555</v>
      </c>
      <c r="AZ299" s="38">
        <v>-0.695294927</v>
      </c>
      <c r="BA299" s="38">
        <v>0.833641872</v>
      </c>
      <c r="BB299" s="38">
        <v>-0.217321419</v>
      </c>
      <c r="BC299" s="38">
        <v>-1.281551531</v>
      </c>
      <c r="BD299" s="40">
        <v>0.654605426</v>
      </c>
      <c r="BE299" s="23">
        <v>34638.0</v>
      </c>
      <c r="BF299" s="38">
        <v>-0.005079709</v>
      </c>
      <c r="BG299" s="38">
        <v>-0.015918028</v>
      </c>
      <c r="BH299" s="38">
        <v>7.67316E-4</v>
      </c>
      <c r="BI299" s="38">
        <v>-0.003851717</v>
      </c>
      <c r="BJ299" s="38">
        <v>0.03049277</v>
      </c>
      <c r="BK299" s="38">
        <v>0.014373278</v>
      </c>
      <c r="BL299" s="38">
        <v>-0.010621588</v>
      </c>
      <c r="BM299" s="38">
        <v>0.012735028</v>
      </c>
      <c r="BN299" s="38">
        <v>-0.003319884</v>
      </c>
      <c r="BO299" s="38">
        <v>-0.019577466</v>
      </c>
      <c r="BP299" s="40">
        <v>-0.002859019</v>
      </c>
      <c r="BQ299" s="40"/>
    </row>
    <row r="300">
      <c r="A300" s="23">
        <v>34668.0</v>
      </c>
      <c r="B300" s="27">
        <v>-0.0709</v>
      </c>
      <c r="C300" s="27">
        <v>-0.0396</v>
      </c>
      <c r="D300" s="27">
        <v>0.0319</v>
      </c>
      <c r="E300" s="27">
        <v>-0.0132</v>
      </c>
      <c r="F300" s="27">
        <v>-0.0237</v>
      </c>
      <c r="G300" s="27">
        <v>-0.0306</v>
      </c>
      <c r="H300" s="27">
        <v>-0.0125</v>
      </c>
      <c r="I300" s="27">
        <v>0.0267</v>
      </c>
      <c r="J300" s="27">
        <v>-0.0034</v>
      </c>
      <c r="K300" s="27">
        <v>-0.0346</v>
      </c>
      <c r="L300" s="34"/>
      <c r="M300" s="38">
        <v>-0.018031928</v>
      </c>
      <c r="N300" s="38">
        <v>0.025569527</v>
      </c>
      <c r="O300" s="38">
        <v>-0.031427073</v>
      </c>
      <c r="P300" s="38">
        <v>-0.017809681</v>
      </c>
      <c r="Q300" s="38">
        <v>0.169897502</v>
      </c>
      <c r="R300" s="38">
        <v>0.125436598</v>
      </c>
      <c r="S300" s="38">
        <v>0.050997785</v>
      </c>
      <c r="T300" s="38">
        <v>0.023949265</v>
      </c>
      <c r="U300" s="38">
        <v>0.004174031</v>
      </c>
      <c r="V300" s="38">
        <v>0.008669372</v>
      </c>
      <c r="W300" s="34"/>
      <c r="X300" s="38">
        <v>-0.070433468</v>
      </c>
      <c r="Y300" s="38">
        <v>-0.039970554</v>
      </c>
      <c r="Z300" s="38">
        <v>0.047918757</v>
      </c>
      <c r="AA300" s="38">
        <v>-0.012034534</v>
      </c>
      <c r="AB300" s="38">
        <v>-0.037964165</v>
      </c>
      <c r="AC300" s="38">
        <v>-0.041458421</v>
      </c>
      <c r="AD300" s="38">
        <v>-0.013777745</v>
      </c>
      <c r="AE300" s="38">
        <v>0.026722447</v>
      </c>
      <c r="AF300" s="38">
        <v>0.004293709</v>
      </c>
      <c r="AG300" s="38">
        <v>-0.022521042</v>
      </c>
      <c r="AH300" s="34"/>
      <c r="AI300" s="38">
        <v>0.042992795</v>
      </c>
      <c r="AJ300" s="38">
        <v>0.032576403</v>
      </c>
      <c r="AK300" s="38">
        <v>0.049841113</v>
      </c>
      <c r="AL300" s="38">
        <v>0.045136091</v>
      </c>
      <c r="AM300" s="38">
        <v>0.081736201</v>
      </c>
      <c r="AN300" s="38">
        <v>0.063589728</v>
      </c>
      <c r="AO300" s="38">
        <v>0.03745946</v>
      </c>
      <c r="AP300" s="38">
        <v>0.061524557</v>
      </c>
      <c r="AQ300" s="38">
        <v>0.043917201</v>
      </c>
      <c r="AR300" s="38">
        <v>0.026737037</v>
      </c>
      <c r="AS300" s="34"/>
      <c r="AT300" s="38">
        <v>-0.339279983</v>
      </c>
      <c r="AU300" s="38">
        <v>-0.975103224</v>
      </c>
      <c r="AV300" s="38">
        <v>0.078745743</v>
      </c>
      <c r="AW300" s="38">
        <v>-0.208451794</v>
      </c>
      <c r="AX300" s="38">
        <v>2.025642423</v>
      </c>
      <c r="AY300" s="38">
        <v>0.917970053</v>
      </c>
      <c r="AZ300" s="38">
        <v>-0.677038332</v>
      </c>
      <c r="BA300" s="38">
        <v>0.791910693</v>
      </c>
      <c r="BB300" s="38">
        <v>-0.282853668</v>
      </c>
      <c r="BC300" s="38">
        <v>-1.331541911</v>
      </c>
      <c r="BD300" s="40">
        <v>0.660555567</v>
      </c>
      <c r="BE300" s="23">
        <v>34668.0</v>
      </c>
      <c r="BF300" s="38">
        <v>-0.005136282</v>
      </c>
      <c r="BG300" s="38">
        <v>-0.014761865</v>
      </c>
      <c r="BH300" s="38">
        <v>0.001192114</v>
      </c>
      <c r="BI300" s="38">
        <v>-0.003155704</v>
      </c>
      <c r="BJ300" s="38">
        <v>0.030665738</v>
      </c>
      <c r="BK300" s="38">
        <v>0.013896939</v>
      </c>
      <c r="BL300" s="38">
        <v>-0.010249529</v>
      </c>
      <c r="BM300" s="38">
        <v>0.011988555</v>
      </c>
      <c r="BN300" s="38">
        <v>-0.004282057</v>
      </c>
      <c r="BO300" s="38">
        <v>-0.020157909</v>
      </c>
      <c r="BP300" s="40">
        <v>0.001066833</v>
      </c>
      <c r="BQ300" s="40"/>
    </row>
    <row r="301">
      <c r="A301" s="23">
        <v>34699.0</v>
      </c>
      <c r="B301" s="27">
        <v>0.012</v>
      </c>
      <c r="C301" s="27">
        <v>0.0372</v>
      </c>
      <c r="D301" s="27">
        <v>-0.0431</v>
      </c>
      <c r="E301" s="27">
        <v>0.0226</v>
      </c>
      <c r="F301" s="27">
        <v>0.0218</v>
      </c>
      <c r="G301" s="27">
        <v>0.02</v>
      </c>
      <c r="H301" s="27">
        <v>0.013</v>
      </c>
      <c r="I301" s="27">
        <v>-0.0585</v>
      </c>
      <c r="J301" s="27">
        <v>0.0016</v>
      </c>
      <c r="K301" s="27">
        <v>0.0142</v>
      </c>
      <c r="L301" s="34"/>
      <c r="M301" s="38">
        <v>-0.077627924</v>
      </c>
      <c r="N301" s="38">
        <v>0.027185641</v>
      </c>
      <c r="O301" s="38">
        <v>-0.143015186</v>
      </c>
      <c r="P301" s="38">
        <v>-0.065762434</v>
      </c>
      <c r="Q301" s="38">
        <v>0.057141311</v>
      </c>
      <c r="R301" s="38">
        <v>0.089048416</v>
      </c>
      <c r="S301" s="38">
        <v>-0.002014111</v>
      </c>
      <c r="T301" s="38">
        <v>-0.123255034</v>
      </c>
      <c r="U301" s="38">
        <v>-0.069739345</v>
      </c>
      <c r="V301" s="38">
        <v>0.011346224</v>
      </c>
      <c r="W301" s="34"/>
      <c r="X301" s="38">
        <v>0.020950241</v>
      </c>
      <c r="Y301" s="38">
        <v>0.037570524</v>
      </c>
      <c r="Z301" s="38">
        <v>-0.016862641</v>
      </c>
      <c r="AA301" s="38">
        <v>0.027196465</v>
      </c>
      <c r="AB301" s="38">
        <v>0.017598691</v>
      </c>
      <c r="AC301" s="38">
        <v>0.011173062</v>
      </c>
      <c r="AD301" s="38">
        <v>0.016447181</v>
      </c>
      <c r="AE301" s="38">
        <v>-0.052359451</v>
      </c>
      <c r="AF301" s="38">
        <v>0.016864528</v>
      </c>
      <c r="AG301" s="38">
        <v>0.030712166</v>
      </c>
      <c r="AH301" s="34"/>
      <c r="AI301" s="38">
        <v>0.043179921</v>
      </c>
      <c r="AJ301" s="38">
        <v>0.033128819</v>
      </c>
      <c r="AK301" s="38">
        <v>0.049906633</v>
      </c>
      <c r="AL301" s="38">
        <v>0.045366694</v>
      </c>
      <c r="AM301" s="38">
        <v>0.081924188</v>
      </c>
      <c r="AN301" s="38">
        <v>0.063623088</v>
      </c>
      <c r="AO301" s="38">
        <v>0.037532497</v>
      </c>
      <c r="AP301" s="38">
        <v>0.061993702</v>
      </c>
      <c r="AQ301" s="38">
        <v>0.043984723</v>
      </c>
      <c r="AR301" s="38">
        <v>0.022891333</v>
      </c>
      <c r="AS301" s="34"/>
      <c r="AT301" s="38">
        <v>-0.304331632</v>
      </c>
      <c r="AU301" s="38">
        <v>-0.895618542</v>
      </c>
      <c r="AV301" s="38">
        <v>0.091387837</v>
      </c>
      <c r="AW301" s="38">
        <v>-0.175687996</v>
      </c>
      <c r="AX301" s="38">
        <v>1.974918671</v>
      </c>
      <c r="AY301" s="38">
        <v>0.898300358</v>
      </c>
      <c r="AZ301" s="38">
        <v>-0.636558669</v>
      </c>
      <c r="BA301" s="38">
        <v>0.802446698</v>
      </c>
      <c r="BB301" s="38">
        <v>-0.256986711</v>
      </c>
      <c r="BC301" s="38">
        <v>-1.497870012</v>
      </c>
      <c r="BD301" s="40">
        <v>0.638849076</v>
      </c>
      <c r="BE301" s="23">
        <v>34699.0</v>
      </c>
      <c r="BF301" s="38">
        <v>-0.004763748</v>
      </c>
      <c r="BG301" s="38">
        <v>-0.014019251</v>
      </c>
      <c r="BH301" s="38">
        <v>0.001430507</v>
      </c>
      <c r="BI301" s="38">
        <v>-0.00275007</v>
      </c>
      <c r="BJ301" s="38">
        <v>0.030913697</v>
      </c>
      <c r="BK301" s="38">
        <v>0.01406123</v>
      </c>
      <c r="BL301" s="38">
        <v>-0.009964148</v>
      </c>
      <c r="BM301" s="38">
        <v>0.012560818</v>
      </c>
      <c r="BN301" s="38">
        <v>-0.004022651</v>
      </c>
      <c r="BO301" s="38">
        <v>-0.023446383</v>
      </c>
      <c r="BP301" s="40">
        <v>-9.14605E-4</v>
      </c>
      <c r="BQ301" s="40"/>
    </row>
    <row r="302">
      <c r="A302" s="23">
        <v>34730.0</v>
      </c>
      <c r="B302" s="27">
        <v>-0.0374</v>
      </c>
      <c r="C302" s="27">
        <v>-0.0439</v>
      </c>
      <c r="D302" s="27">
        <v>-0.0377</v>
      </c>
      <c r="E302" s="27">
        <v>-0.0409</v>
      </c>
      <c r="F302" s="27">
        <v>0.0541</v>
      </c>
      <c r="G302" s="27">
        <v>-0.0659</v>
      </c>
      <c r="H302" s="27">
        <v>-0.0089</v>
      </c>
      <c r="I302" s="27">
        <v>-0.0072</v>
      </c>
      <c r="J302" s="27">
        <v>-0.0294</v>
      </c>
      <c r="K302" s="27">
        <v>0.0271</v>
      </c>
      <c r="L302" s="34"/>
      <c r="M302" s="38">
        <v>-0.161874043</v>
      </c>
      <c r="N302" s="38">
        <v>-0.077796818</v>
      </c>
      <c r="O302" s="38">
        <v>-0.208363549</v>
      </c>
      <c r="P302" s="38">
        <v>-0.081182613</v>
      </c>
      <c r="Q302" s="38">
        <v>0.023657445</v>
      </c>
      <c r="R302" s="38">
        <v>-0.104900046</v>
      </c>
      <c r="S302" s="38">
        <v>-0.059976793</v>
      </c>
      <c r="T302" s="38">
        <v>-0.213122689</v>
      </c>
      <c r="U302" s="38">
        <v>-0.124556347</v>
      </c>
      <c r="V302" s="38">
        <v>0.002889026</v>
      </c>
      <c r="W302" s="34"/>
      <c r="X302" s="38">
        <v>-0.024997547</v>
      </c>
      <c r="Y302" s="38">
        <v>-0.033208619</v>
      </c>
      <c r="Z302" s="39">
        <v>3.66543E-5</v>
      </c>
      <c r="AA302" s="38">
        <v>-0.036987594</v>
      </c>
      <c r="AB302" s="38">
        <v>0.051010382</v>
      </c>
      <c r="AC302" s="38">
        <v>-0.057451759</v>
      </c>
      <c r="AD302" s="38">
        <v>-0.001782114</v>
      </c>
      <c r="AE302" s="38">
        <v>0.007290696</v>
      </c>
      <c r="AF302" s="38">
        <v>-0.009592043</v>
      </c>
      <c r="AG302" s="38">
        <v>0.033888618</v>
      </c>
      <c r="AH302" s="34"/>
      <c r="AI302" s="38">
        <v>0.042871427</v>
      </c>
      <c r="AJ302" s="38">
        <v>0.033407763</v>
      </c>
      <c r="AK302" s="38">
        <v>0.049208076</v>
      </c>
      <c r="AL302" s="38">
        <v>0.04456822</v>
      </c>
      <c r="AM302" s="38">
        <v>0.081414711</v>
      </c>
      <c r="AN302" s="38">
        <v>0.064096912</v>
      </c>
      <c r="AO302" s="38">
        <v>0.036963864</v>
      </c>
      <c r="AP302" s="38">
        <v>0.061848222</v>
      </c>
      <c r="AQ302" s="38">
        <v>0.043952243</v>
      </c>
      <c r="AR302" s="38">
        <v>0.022514798</v>
      </c>
      <c r="AS302" s="34"/>
      <c r="AT302" s="38">
        <v>-0.306275964</v>
      </c>
      <c r="AU302" s="38">
        <v>-0.862267423</v>
      </c>
      <c r="AV302" s="38">
        <v>0.066002969</v>
      </c>
      <c r="AW302" s="38">
        <v>-0.206589144</v>
      </c>
      <c r="AX302" s="38">
        <v>1.958146852</v>
      </c>
      <c r="AY302" s="38">
        <v>0.940723959</v>
      </c>
      <c r="AZ302" s="38">
        <v>-0.653346041</v>
      </c>
      <c r="BA302" s="38">
        <v>0.80861314</v>
      </c>
      <c r="BB302" s="38">
        <v>-0.242777858</v>
      </c>
      <c r="BC302" s="38">
        <v>-1.502230491</v>
      </c>
      <c r="BD302" s="40">
        <v>0.636892766</v>
      </c>
      <c r="BE302" s="23">
        <v>34730.0</v>
      </c>
      <c r="BF302" s="38">
        <v>-0.004808909</v>
      </c>
      <c r="BG302" s="38">
        <v>-0.013538659</v>
      </c>
      <c r="BH302" s="38">
        <v>0.001036328</v>
      </c>
      <c r="BI302" s="38">
        <v>-0.003243704</v>
      </c>
      <c r="BJ302" s="38">
        <v>0.030745315</v>
      </c>
      <c r="BK302" s="38">
        <v>0.014770524</v>
      </c>
      <c r="BL302" s="38">
        <v>-0.010258337</v>
      </c>
      <c r="BM302" s="38">
        <v>0.012696221</v>
      </c>
      <c r="BN302" s="38">
        <v>-0.003811911</v>
      </c>
      <c r="BO302" s="38">
        <v>-0.023586867</v>
      </c>
      <c r="BP302" s="40">
        <v>0.001077647</v>
      </c>
      <c r="BQ302" s="40"/>
    </row>
    <row r="303">
      <c r="A303" s="23">
        <v>34758.0</v>
      </c>
      <c r="B303" s="27">
        <v>0.0596</v>
      </c>
      <c r="C303" s="27">
        <v>0.0386</v>
      </c>
      <c r="D303" s="27">
        <v>-0.0048</v>
      </c>
      <c r="E303" s="27">
        <v>0.0483</v>
      </c>
      <c r="F303" s="27">
        <v>-0.051</v>
      </c>
      <c r="G303" s="27">
        <v>-0.0698</v>
      </c>
      <c r="H303" s="27">
        <v>-0.006</v>
      </c>
      <c r="I303" s="27">
        <v>-0.0047</v>
      </c>
      <c r="J303" s="27">
        <v>0.0104</v>
      </c>
      <c r="K303" s="27">
        <v>0.039</v>
      </c>
      <c r="L303" s="34"/>
      <c r="M303" s="38">
        <v>-0.059648635</v>
      </c>
      <c r="N303" s="38">
        <v>-0.012378556</v>
      </c>
      <c r="O303" s="38">
        <v>-0.180795725</v>
      </c>
      <c r="P303" s="38">
        <v>0.003163223</v>
      </c>
      <c r="Q303" s="38">
        <v>-0.013966889</v>
      </c>
      <c r="R303" s="38">
        <v>-0.166773871</v>
      </c>
      <c r="S303" s="38">
        <v>-0.029129674</v>
      </c>
      <c r="T303" s="38">
        <v>-0.167784596</v>
      </c>
      <c r="U303" s="38">
        <v>-0.077389098</v>
      </c>
      <c r="V303" s="38">
        <v>0.072731739</v>
      </c>
      <c r="W303" s="34"/>
      <c r="X303" s="38">
        <v>0.067568044</v>
      </c>
      <c r="Y303" s="38">
        <v>0.044595418</v>
      </c>
      <c r="Z303" s="38">
        <v>0.028042422</v>
      </c>
      <c r="AA303" s="38">
        <v>0.04934055</v>
      </c>
      <c r="AB303" s="38">
        <v>-0.051159791</v>
      </c>
      <c r="AC303" s="38">
        <v>-0.054551126</v>
      </c>
      <c r="AD303" s="38">
        <v>-0.001641555</v>
      </c>
      <c r="AE303" s="38">
        <v>0.007041329</v>
      </c>
      <c r="AF303" s="38">
        <v>0.025682023</v>
      </c>
      <c r="AG303" s="38">
        <v>0.034766019</v>
      </c>
      <c r="AH303" s="34"/>
      <c r="AI303" s="38">
        <v>0.044435009</v>
      </c>
      <c r="AJ303" s="38">
        <v>0.034279915</v>
      </c>
      <c r="AK303" s="38">
        <v>0.048702721</v>
      </c>
      <c r="AL303" s="38">
        <v>0.044945882</v>
      </c>
      <c r="AM303" s="38">
        <v>0.08152172</v>
      </c>
      <c r="AN303" s="38">
        <v>0.064433354</v>
      </c>
      <c r="AO303" s="38">
        <v>0.036935865</v>
      </c>
      <c r="AP303" s="38">
        <v>0.061304084</v>
      </c>
      <c r="AQ303" s="38">
        <v>0.044152761</v>
      </c>
      <c r="AR303" s="38">
        <v>0.023133507</v>
      </c>
      <c r="AS303" s="34"/>
      <c r="AT303" s="38">
        <v>-0.235298406</v>
      </c>
      <c r="AU303" s="38">
        <v>-0.840310264</v>
      </c>
      <c r="AV303" s="38">
        <v>0.018959772</v>
      </c>
      <c r="AW303" s="38">
        <v>-0.204862076</v>
      </c>
      <c r="AX303" s="38">
        <v>1.97422306</v>
      </c>
      <c r="AY303" s="38">
        <v>0.956146487</v>
      </c>
      <c r="AZ303" s="38">
        <v>-0.682076237</v>
      </c>
      <c r="BA303" s="38">
        <v>0.769713385</v>
      </c>
      <c r="BB303" s="38">
        <v>-0.252113976</v>
      </c>
      <c r="BC303" s="38">
        <v>-1.504381745</v>
      </c>
      <c r="BD303" s="40">
        <v>0.65874497</v>
      </c>
      <c r="BE303" s="23">
        <v>34758.0</v>
      </c>
      <c r="BF303" s="38">
        <v>-0.00357192</v>
      </c>
      <c r="BG303" s="38">
        <v>-0.01275623</v>
      </c>
      <c r="BH303" s="38">
        <v>2.87817E-4</v>
      </c>
      <c r="BI303" s="38">
        <v>-0.003109884</v>
      </c>
      <c r="BJ303" s="38">
        <v>0.029969459</v>
      </c>
      <c r="BK303" s="38">
        <v>0.014514669</v>
      </c>
      <c r="BL303" s="38">
        <v>-0.010354178</v>
      </c>
      <c r="BM303" s="38">
        <v>0.011684543</v>
      </c>
      <c r="BN303" s="38">
        <v>-0.003827186</v>
      </c>
      <c r="BO303" s="38">
        <v>-0.022837089</v>
      </c>
      <c r="BP303" s="40">
        <v>-0.004526032</v>
      </c>
      <c r="BQ303" s="40"/>
    </row>
    <row r="304">
      <c r="A304" s="23">
        <v>34789.0</v>
      </c>
      <c r="B304" s="27">
        <v>-0.0051</v>
      </c>
      <c r="C304" s="27">
        <v>0.0509</v>
      </c>
      <c r="D304" s="27">
        <v>0.0544</v>
      </c>
      <c r="E304" s="27">
        <v>-0.0869</v>
      </c>
      <c r="F304" s="27">
        <v>-0.0419</v>
      </c>
      <c r="G304" s="27">
        <v>-0.0242</v>
      </c>
      <c r="H304" s="27">
        <v>-0.0218</v>
      </c>
      <c r="I304" s="27">
        <v>-0.0362</v>
      </c>
      <c r="J304" s="27">
        <v>0.0434</v>
      </c>
      <c r="K304" s="27">
        <v>0.0263</v>
      </c>
      <c r="L304" s="34"/>
      <c r="M304" s="38">
        <v>-0.007014014</v>
      </c>
      <c r="N304" s="38">
        <v>0.061237223</v>
      </c>
      <c r="O304" s="38">
        <v>-0.078810951</v>
      </c>
      <c r="P304" s="38">
        <v>-0.094867859</v>
      </c>
      <c r="Q304" s="38">
        <v>-0.14718587</v>
      </c>
      <c r="R304" s="38">
        <v>-0.139101867</v>
      </c>
      <c r="S304" s="38">
        <v>0.003289006</v>
      </c>
      <c r="T304" s="38">
        <v>-0.141305997</v>
      </c>
      <c r="U304" s="38">
        <v>0.030588751</v>
      </c>
      <c r="V304" s="38">
        <v>0.151538997</v>
      </c>
      <c r="W304" s="34"/>
      <c r="X304" s="38">
        <v>-0.004777249</v>
      </c>
      <c r="Y304" s="38">
        <v>0.046631539</v>
      </c>
      <c r="Z304" s="38">
        <v>0.071553551</v>
      </c>
      <c r="AA304" s="38">
        <v>-0.080077415</v>
      </c>
      <c r="AB304" s="38">
        <v>-0.029742152</v>
      </c>
      <c r="AC304" s="38">
        <v>-0.011014221</v>
      </c>
      <c r="AD304" s="38">
        <v>-0.01988763</v>
      </c>
      <c r="AE304" s="38">
        <v>-0.025044323</v>
      </c>
      <c r="AF304" s="38">
        <v>0.04428716</v>
      </c>
      <c r="AG304" s="38">
        <v>0.007378321</v>
      </c>
      <c r="AH304" s="34"/>
      <c r="AI304" s="38">
        <v>0.044211186</v>
      </c>
      <c r="AJ304" s="38">
        <v>0.034062379</v>
      </c>
      <c r="AK304" s="38">
        <v>0.050149356</v>
      </c>
      <c r="AL304" s="38">
        <v>0.046651715</v>
      </c>
      <c r="AM304" s="38">
        <v>0.081496875</v>
      </c>
      <c r="AN304" s="38">
        <v>0.063875148</v>
      </c>
      <c r="AO304" s="38">
        <v>0.03698209</v>
      </c>
      <c r="AP304" s="38">
        <v>0.061206892</v>
      </c>
      <c r="AQ304" s="38">
        <v>0.044151155</v>
      </c>
      <c r="AR304" s="38">
        <v>0.022563823</v>
      </c>
      <c r="AS304" s="34"/>
      <c r="AT304" s="38">
        <v>-0.257185486</v>
      </c>
      <c r="AU304" s="38">
        <v>-0.860839578</v>
      </c>
      <c r="AV304" s="38">
        <v>0.096018719</v>
      </c>
      <c r="AW304" s="38">
        <v>-0.112022069</v>
      </c>
      <c r="AX304" s="38">
        <v>1.960578716</v>
      </c>
      <c r="AY304" s="38">
        <v>0.912433045</v>
      </c>
      <c r="AZ304" s="38">
        <v>-0.687174303</v>
      </c>
      <c r="BA304" s="38">
        <v>0.753724325</v>
      </c>
      <c r="BB304" s="38">
        <v>-0.260756138</v>
      </c>
      <c r="BC304" s="38">
        <v>-1.544777233</v>
      </c>
      <c r="BD304" s="40">
        <v>0.662286196</v>
      </c>
      <c r="BE304" s="23">
        <v>34789.0</v>
      </c>
      <c r="BF304" s="38">
        <v>-0.003883298</v>
      </c>
      <c r="BG304" s="38">
        <v>-0.012998</v>
      </c>
      <c r="BH304" s="38">
        <v>0.001449807</v>
      </c>
      <c r="BI304" s="38">
        <v>-0.001691445</v>
      </c>
      <c r="BJ304" s="38">
        <v>0.029603195</v>
      </c>
      <c r="BK304" s="38">
        <v>0.01377702</v>
      </c>
      <c r="BL304" s="38">
        <v>-0.010375791</v>
      </c>
      <c r="BM304" s="38">
        <v>0.011380644</v>
      </c>
      <c r="BN304" s="38">
        <v>-0.003937212</v>
      </c>
      <c r="BO304" s="38">
        <v>-0.02332492</v>
      </c>
      <c r="BP304" s="40">
        <v>-0.002917245</v>
      </c>
      <c r="BQ304" s="40"/>
    </row>
    <row r="305">
      <c r="A305" s="23">
        <v>34819.0</v>
      </c>
      <c r="B305" s="27">
        <v>0.0759</v>
      </c>
      <c r="C305" s="27">
        <v>-0.0131</v>
      </c>
      <c r="D305" s="27">
        <v>0.0337</v>
      </c>
      <c r="E305" s="27">
        <v>0.0528</v>
      </c>
      <c r="F305" s="27">
        <v>0.0922</v>
      </c>
      <c r="G305" s="27">
        <v>0.0201</v>
      </c>
      <c r="H305" s="27">
        <v>0.0469</v>
      </c>
      <c r="I305" s="27">
        <v>0.0579</v>
      </c>
      <c r="J305" s="27">
        <v>0.0264</v>
      </c>
      <c r="K305" s="27">
        <v>0.031</v>
      </c>
      <c r="L305" s="34"/>
      <c r="M305" s="38">
        <v>0.049305077</v>
      </c>
      <c r="N305" s="38">
        <v>0.060087014</v>
      </c>
      <c r="O305" s="38">
        <v>-0.084712357</v>
      </c>
      <c r="P305" s="38">
        <v>-0.094157085</v>
      </c>
      <c r="Q305" s="38">
        <v>-0.145996899</v>
      </c>
      <c r="R305" s="38">
        <v>-0.147344586</v>
      </c>
      <c r="S305" s="38">
        <v>0.003962495</v>
      </c>
      <c r="T305" s="38">
        <v>-0.105418351</v>
      </c>
      <c r="U305" s="38">
        <v>0.042493608</v>
      </c>
      <c r="V305" s="38">
        <v>0.171242063</v>
      </c>
      <c r="W305" s="34"/>
      <c r="X305" s="38">
        <v>0.071966015</v>
      </c>
      <c r="Y305" s="38">
        <v>-0.019977561</v>
      </c>
      <c r="Z305" s="38">
        <v>0.046812446</v>
      </c>
      <c r="AA305" s="38">
        <v>0.063760615</v>
      </c>
      <c r="AB305" s="38">
        <v>0.103887071</v>
      </c>
      <c r="AC305" s="38">
        <v>0.031526586</v>
      </c>
      <c r="AD305" s="38">
        <v>0.049284461</v>
      </c>
      <c r="AE305" s="38">
        <v>0.066664563</v>
      </c>
      <c r="AF305" s="38">
        <v>0.022455206</v>
      </c>
      <c r="AG305" s="38">
        <v>0.00604419</v>
      </c>
      <c r="AH305" s="34"/>
      <c r="AI305" s="38">
        <v>0.045339449</v>
      </c>
      <c r="AJ305" s="38">
        <v>0.034229362</v>
      </c>
      <c r="AK305" s="38">
        <v>0.050313139</v>
      </c>
      <c r="AL305" s="38">
        <v>0.047975688</v>
      </c>
      <c r="AM305" s="38">
        <v>0.083675587</v>
      </c>
      <c r="AN305" s="38">
        <v>0.063971242</v>
      </c>
      <c r="AO305" s="38">
        <v>0.037112655</v>
      </c>
      <c r="AP305" s="38">
        <v>0.062331549</v>
      </c>
      <c r="AQ305" s="38">
        <v>0.041414669</v>
      </c>
      <c r="AR305" s="38">
        <v>0.022420418</v>
      </c>
      <c r="AS305" s="34"/>
      <c r="AT305" s="38">
        <v>-0.202683348</v>
      </c>
      <c r="AU305" s="38">
        <v>-0.838986241</v>
      </c>
      <c r="AV305" s="38">
        <v>0.082172521</v>
      </c>
      <c r="AW305" s="38">
        <v>-0.051699237</v>
      </c>
      <c r="AX305" s="38">
        <v>1.992924698</v>
      </c>
      <c r="AY305" s="38">
        <v>0.864406816</v>
      </c>
      <c r="AZ305" s="38">
        <v>-0.673852719</v>
      </c>
      <c r="BA305" s="38">
        <v>0.770497437</v>
      </c>
      <c r="BB305" s="38">
        <v>-0.427465471</v>
      </c>
      <c r="BC305" s="38">
        <v>-1.515314456</v>
      </c>
      <c r="BD305" s="40">
        <v>0.666823503</v>
      </c>
      <c r="BE305" s="23">
        <v>34819.0</v>
      </c>
      <c r="BF305" s="38">
        <v>-0.003039535</v>
      </c>
      <c r="BG305" s="38">
        <v>-0.012581834</v>
      </c>
      <c r="BH305" s="38">
        <v>0.001232298</v>
      </c>
      <c r="BI305" s="38">
        <v>-7.75306E-4</v>
      </c>
      <c r="BJ305" s="38">
        <v>0.029886839</v>
      </c>
      <c r="BK305" s="38">
        <v>0.012963053</v>
      </c>
      <c r="BL305" s="38">
        <v>-0.010105413</v>
      </c>
      <c r="BM305" s="38">
        <v>0.011554743</v>
      </c>
      <c r="BN305" s="38">
        <v>-0.006410474</v>
      </c>
      <c r="BO305" s="38">
        <v>-0.022724371</v>
      </c>
      <c r="BP305" s="40">
        <v>0.002187769</v>
      </c>
      <c r="BQ305" s="40"/>
    </row>
    <row r="306">
      <c r="A306" s="23">
        <v>34850.0</v>
      </c>
      <c r="B306" s="27">
        <v>-0.0119</v>
      </c>
      <c r="C306" s="27">
        <v>0.0479</v>
      </c>
      <c r="D306" s="27">
        <v>0.0241</v>
      </c>
      <c r="E306" s="27">
        <v>0.0307</v>
      </c>
      <c r="F306" s="27">
        <v>-0.0215</v>
      </c>
      <c r="G306" s="27">
        <v>-0.0549</v>
      </c>
      <c r="H306" s="27">
        <v>0.0346</v>
      </c>
      <c r="I306" s="27">
        <v>0.0436</v>
      </c>
      <c r="J306" s="27">
        <v>0.0366</v>
      </c>
      <c r="K306" s="27">
        <v>0.0386</v>
      </c>
      <c r="L306" s="34"/>
      <c r="M306" s="38">
        <v>0.023928977</v>
      </c>
      <c r="N306" s="38">
        <v>0.093698739</v>
      </c>
      <c r="O306" s="38">
        <v>-0.00578089</v>
      </c>
      <c r="P306" s="38">
        <v>-9.19248E-4</v>
      </c>
      <c r="Q306" s="38">
        <v>-0.095041888</v>
      </c>
      <c r="R306" s="38">
        <v>-0.235393128</v>
      </c>
      <c r="S306" s="38">
        <v>0.08161408</v>
      </c>
      <c r="T306" s="38">
        <v>-0.069289171</v>
      </c>
      <c r="U306" s="38">
        <v>0.13685802</v>
      </c>
      <c r="V306" s="38">
        <v>0.197279555</v>
      </c>
      <c r="W306" s="34"/>
      <c r="X306" s="38">
        <v>-0.015362105</v>
      </c>
      <c r="Y306" s="38">
        <v>0.037933603</v>
      </c>
      <c r="Z306" s="38">
        <v>0.027493084</v>
      </c>
      <c r="AA306" s="38">
        <v>0.031494702</v>
      </c>
      <c r="AB306" s="38">
        <v>-0.018747197</v>
      </c>
      <c r="AC306" s="38">
        <v>-0.040013099</v>
      </c>
      <c r="AD306" s="38">
        <v>0.029747938</v>
      </c>
      <c r="AE306" s="38">
        <v>0.046444608</v>
      </c>
      <c r="AF306" s="38">
        <v>0.025469724</v>
      </c>
      <c r="AG306" s="38">
        <v>0.008908072</v>
      </c>
      <c r="AH306" s="34"/>
      <c r="AI306" s="38">
        <v>0.045415595</v>
      </c>
      <c r="AJ306" s="38">
        <v>0.034698085</v>
      </c>
      <c r="AK306" s="38">
        <v>0.050511316</v>
      </c>
      <c r="AL306" s="38">
        <v>0.047947881</v>
      </c>
      <c r="AM306" s="38">
        <v>0.083574919</v>
      </c>
      <c r="AN306" s="38">
        <v>0.063209896</v>
      </c>
      <c r="AO306" s="38">
        <v>0.037465925</v>
      </c>
      <c r="AP306" s="38">
        <v>0.061840694</v>
      </c>
      <c r="AQ306" s="38">
        <v>0.041534116</v>
      </c>
      <c r="AR306" s="38">
        <v>0.022415016</v>
      </c>
      <c r="AS306" s="34"/>
      <c r="AT306" s="38">
        <v>-0.199742639</v>
      </c>
      <c r="AU306" s="38">
        <v>-0.821013401</v>
      </c>
      <c r="AV306" s="38">
        <v>0.095645277</v>
      </c>
      <c r="AW306" s="38">
        <v>-0.052951483</v>
      </c>
      <c r="AX306" s="38">
        <v>2.012270602</v>
      </c>
      <c r="AY306" s="38">
        <v>0.831754386</v>
      </c>
      <c r="AZ306" s="38">
        <v>-0.660567719</v>
      </c>
      <c r="BA306" s="38">
        <v>0.752384727</v>
      </c>
      <c r="BB306" s="38">
        <v>-0.424743506</v>
      </c>
      <c r="BC306" s="38">
        <v>-1.533036244</v>
      </c>
      <c r="BD306" s="40">
        <v>0.677307412</v>
      </c>
      <c r="BE306" s="23">
        <v>34850.0</v>
      </c>
      <c r="BF306" s="38">
        <v>-0.002949069</v>
      </c>
      <c r="BG306" s="38">
        <v>-0.012121725</v>
      </c>
      <c r="BH306" s="38">
        <v>0.00141214</v>
      </c>
      <c r="BI306" s="38">
        <v>-7.81794E-4</v>
      </c>
      <c r="BJ306" s="38">
        <v>0.029709856</v>
      </c>
      <c r="BK306" s="38">
        <v>0.012280308</v>
      </c>
      <c r="BL306" s="38">
        <v>-0.009752849</v>
      </c>
      <c r="BM306" s="38">
        <v>0.011108467</v>
      </c>
      <c r="BN306" s="38">
        <v>-0.006271059</v>
      </c>
      <c r="BO306" s="38">
        <v>-0.022634275</v>
      </c>
      <c r="BP306" s="40">
        <v>-0.002873275</v>
      </c>
      <c r="BQ306" s="40"/>
    </row>
    <row r="307">
      <c r="A307" s="23">
        <v>34880.0</v>
      </c>
      <c r="B307" s="27">
        <v>0.004</v>
      </c>
      <c r="C307" s="27">
        <v>0.0206</v>
      </c>
      <c r="D307" s="27">
        <v>-0.0412</v>
      </c>
      <c r="E307" s="27">
        <v>0.0072</v>
      </c>
      <c r="F307" s="27">
        <v>-0.031</v>
      </c>
      <c r="G307" s="27">
        <v>-0.0448</v>
      </c>
      <c r="H307" s="27">
        <v>-0.0103</v>
      </c>
      <c r="I307" s="27">
        <v>0.0017</v>
      </c>
      <c r="J307" s="27">
        <v>-4.0E-4</v>
      </c>
      <c r="K307" s="27">
        <v>0.0242</v>
      </c>
      <c r="L307" s="34"/>
      <c r="M307" s="38">
        <v>0.072619816</v>
      </c>
      <c r="N307" s="38">
        <v>0.197922725</v>
      </c>
      <c r="O307" s="38">
        <v>0.020711426</v>
      </c>
      <c r="P307" s="38">
        <v>0.036142348</v>
      </c>
      <c r="Q307" s="38">
        <v>-0.056364118</v>
      </c>
      <c r="R307" s="38">
        <v>-0.261627545</v>
      </c>
      <c r="S307" s="38">
        <v>0.115669265</v>
      </c>
      <c r="T307" s="38">
        <v>0.016629146</v>
      </c>
      <c r="U307" s="38">
        <v>0.156270559</v>
      </c>
      <c r="V307" s="38">
        <v>0.262449791</v>
      </c>
      <c r="W307" s="34"/>
      <c r="X307" s="38">
        <v>-0.001944889</v>
      </c>
      <c r="Y307" s="38">
        <v>-0.001051602</v>
      </c>
      <c r="Z307" s="38">
        <v>-0.041202686</v>
      </c>
      <c r="AA307" s="38">
        <v>0.005317551</v>
      </c>
      <c r="AB307" s="38">
        <v>-0.029959792</v>
      </c>
      <c r="AC307" s="38">
        <v>-0.020624275</v>
      </c>
      <c r="AD307" s="38">
        <v>-0.018570364</v>
      </c>
      <c r="AE307" s="38">
        <v>-2.67116E-4</v>
      </c>
      <c r="AF307" s="38">
        <v>-0.013676671</v>
      </c>
      <c r="AG307" s="38">
        <v>-0.020293023</v>
      </c>
      <c r="AH307" s="34"/>
      <c r="AI307" s="38">
        <v>0.045095385</v>
      </c>
      <c r="AJ307" s="38">
        <v>0.034693309</v>
      </c>
      <c r="AK307" s="38">
        <v>0.049431687</v>
      </c>
      <c r="AL307" s="38">
        <v>0.04759202</v>
      </c>
      <c r="AM307" s="38">
        <v>0.083320917</v>
      </c>
      <c r="AN307" s="38">
        <v>0.062176459</v>
      </c>
      <c r="AO307" s="38">
        <v>0.036782886</v>
      </c>
      <c r="AP307" s="38">
        <v>0.060090718</v>
      </c>
      <c r="AQ307" s="38">
        <v>0.039327226</v>
      </c>
      <c r="AR307" s="38">
        <v>0.022299122</v>
      </c>
      <c r="AS307" s="34"/>
      <c r="AT307" s="38">
        <v>-0.174190313</v>
      </c>
      <c r="AU307" s="38">
        <v>-0.781086179</v>
      </c>
      <c r="AV307" s="38">
        <v>0.0788057</v>
      </c>
      <c r="AW307" s="38">
        <v>-0.028527355</v>
      </c>
      <c r="AX307" s="38">
        <v>2.056029608</v>
      </c>
      <c r="AY307" s="38">
        <v>0.822383191</v>
      </c>
      <c r="AZ307" s="38">
        <v>-0.659172476</v>
      </c>
      <c r="BA307" s="38">
        <v>0.70069328</v>
      </c>
      <c r="BB307" s="38">
        <v>-0.510726228</v>
      </c>
      <c r="BC307" s="38">
        <v>-1.504209228</v>
      </c>
      <c r="BD307" s="40">
        <v>0.67488781</v>
      </c>
      <c r="BE307" s="23">
        <v>34880.0</v>
      </c>
      <c r="BF307" s="38">
        <v>-0.002581026</v>
      </c>
      <c r="BG307" s="38">
        <v>-0.011573571</v>
      </c>
      <c r="BH307" s="38">
        <v>0.001167686</v>
      </c>
      <c r="BI307" s="38">
        <v>-4.22698E-4</v>
      </c>
      <c r="BJ307" s="38">
        <v>0.030464761</v>
      </c>
      <c r="BK307" s="38">
        <v>0.01218548</v>
      </c>
      <c r="BL307" s="38">
        <v>-0.009767142</v>
      </c>
      <c r="BM307" s="38">
        <v>0.010382367</v>
      </c>
      <c r="BN307" s="38">
        <v>-0.007567572</v>
      </c>
      <c r="BO307" s="38">
        <v>-0.022288286</v>
      </c>
      <c r="BP307" s="40">
        <v>-0.00222204</v>
      </c>
      <c r="BQ307" s="40"/>
    </row>
    <row r="308">
      <c r="A308" s="23">
        <v>34911.0</v>
      </c>
      <c r="B308" s="27">
        <v>0.0482</v>
      </c>
      <c r="C308" s="27">
        <v>0.0166</v>
      </c>
      <c r="D308" s="27">
        <v>0.0298</v>
      </c>
      <c r="E308" s="27">
        <v>0.0566</v>
      </c>
      <c r="F308" s="27">
        <v>0.045</v>
      </c>
      <c r="G308" s="27">
        <v>0.1197</v>
      </c>
      <c r="H308" s="27">
        <v>0.055</v>
      </c>
      <c r="I308" s="27">
        <v>0.052</v>
      </c>
      <c r="J308" s="27">
        <v>0.0499</v>
      </c>
      <c r="K308" s="27">
        <v>0.0336</v>
      </c>
      <c r="L308" s="34"/>
      <c r="M308" s="38">
        <v>0.082068633</v>
      </c>
      <c r="N308" s="38">
        <v>0.163811631</v>
      </c>
      <c r="O308" s="38">
        <v>-0.037928189</v>
      </c>
      <c r="P308" s="38">
        <v>0.045203041</v>
      </c>
      <c r="Q308" s="38">
        <v>-0.067717448</v>
      </c>
      <c r="R308" s="38">
        <v>-0.155660641</v>
      </c>
      <c r="S308" s="38">
        <v>0.111287013</v>
      </c>
      <c r="T308" s="38">
        <v>0.01737388</v>
      </c>
      <c r="U308" s="38">
        <v>0.146831508</v>
      </c>
      <c r="V308" s="38">
        <v>0.26288478</v>
      </c>
      <c r="W308" s="34"/>
      <c r="X308" s="38">
        <v>0.040875999</v>
      </c>
      <c r="Y308" s="38">
        <v>-0.001530667</v>
      </c>
      <c r="Z308" s="38">
        <v>0.035109231</v>
      </c>
      <c r="AA308" s="38">
        <v>0.052843344</v>
      </c>
      <c r="AB308" s="38">
        <v>0.044180387</v>
      </c>
      <c r="AC308" s="38">
        <v>0.130194955</v>
      </c>
      <c r="AD308" s="38">
        <v>0.046144136</v>
      </c>
      <c r="AE308" s="38">
        <v>0.046726265</v>
      </c>
      <c r="AF308" s="38">
        <v>0.035768194</v>
      </c>
      <c r="AG308" s="38">
        <v>-0.008278713</v>
      </c>
      <c r="AH308" s="34"/>
      <c r="AI308" s="38">
        <v>0.045369904</v>
      </c>
      <c r="AJ308" s="38">
        <v>0.034648695</v>
      </c>
      <c r="AK308" s="38">
        <v>0.048150807</v>
      </c>
      <c r="AL308" s="38">
        <v>0.046458927</v>
      </c>
      <c r="AM308" s="38">
        <v>0.083171571</v>
      </c>
      <c r="AN308" s="38">
        <v>0.065692741</v>
      </c>
      <c r="AO308" s="38">
        <v>0.037212312</v>
      </c>
      <c r="AP308" s="38">
        <v>0.059186033</v>
      </c>
      <c r="AQ308" s="38">
        <v>0.039155218</v>
      </c>
      <c r="AR308" s="38">
        <v>0.021810684</v>
      </c>
      <c r="AS308" s="34"/>
      <c r="AT308" s="38">
        <v>-0.15555688</v>
      </c>
      <c r="AU308" s="38">
        <v>-0.769654768</v>
      </c>
      <c r="AV308" s="38">
        <v>0.003729864</v>
      </c>
      <c r="AW308" s="38">
        <v>-0.093178955</v>
      </c>
      <c r="AX308" s="38">
        <v>2.009676839</v>
      </c>
      <c r="AY308" s="38">
        <v>1.008510598</v>
      </c>
      <c r="AZ308" s="38">
        <v>-0.622813882</v>
      </c>
      <c r="BA308" s="38">
        <v>0.635814237</v>
      </c>
      <c r="BB308" s="38">
        <v>-0.511526578</v>
      </c>
      <c r="BC308" s="38">
        <v>-1.505000474</v>
      </c>
      <c r="BD308" s="40">
        <v>0.649572279</v>
      </c>
      <c r="BE308" s="23">
        <v>34911.0</v>
      </c>
      <c r="BF308" s="38">
        <v>-0.002394759</v>
      </c>
      <c r="BG308" s="38">
        <v>-0.011848639</v>
      </c>
      <c r="BH308" s="39">
        <v>5.74203E-5</v>
      </c>
      <c r="BI308" s="38">
        <v>-0.001434466</v>
      </c>
      <c r="BJ308" s="38">
        <v>0.030938464</v>
      </c>
      <c r="BK308" s="38">
        <v>0.015525764</v>
      </c>
      <c r="BL308" s="38">
        <v>-0.009588061</v>
      </c>
      <c r="BM308" s="38">
        <v>0.009788198</v>
      </c>
      <c r="BN308" s="38">
        <v>-0.007874822</v>
      </c>
      <c r="BO308" s="38">
        <v>-0.023169099</v>
      </c>
      <c r="BP308" s="40">
        <v>0.001402453</v>
      </c>
      <c r="BQ308" s="40"/>
    </row>
    <row r="309">
      <c r="A309" s="23">
        <v>34942.0</v>
      </c>
      <c r="B309" s="27">
        <v>1.0E-4</v>
      </c>
      <c r="C309" s="27">
        <v>-0.0206</v>
      </c>
      <c r="D309" s="27">
        <v>-0.0103</v>
      </c>
      <c r="E309" s="27">
        <v>0.0067</v>
      </c>
      <c r="F309" s="27">
        <v>-0.0014</v>
      </c>
      <c r="G309" s="27">
        <v>0.068</v>
      </c>
      <c r="H309" s="27">
        <v>-0.0012</v>
      </c>
      <c r="I309" s="27">
        <v>0.0212</v>
      </c>
      <c r="J309" s="27">
        <v>0.0086</v>
      </c>
      <c r="K309" s="27">
        <v>-3.0E-4</v>
      </c>
      <c r="L309" s="34"/>
      <c r="M309" s="38">
        <v>0.040951798</v>
      </c>
      <c r="N309" s="38">
        <v>0.087183223</v>
      </c>
      <c r="O309" s="38">
        <v>-0.048113339</v>
      </c>
      <c r="P309" s="38">
        <v>0.021734459</v>
      </c>
      <c r="Q309" s="38">
        <v>-0.043892652</v>
      </c>
      <c r="R309" s="38">
        <v>-0.104467545</v>
      </c>
      <c r="S309" s="38">
        <v>0.078137718</v>
      </c>
      <c r="T309" s="38">
        <v>0.049101856</v>
      </c>
      <c r="U309" s="38">
        <v>0.094005288</v>
      </c>
      <c r="V309" s="38">
        <v>0.215303217</v>
      </c>
      <c r="W309" s="34"/>
      <c r="X309" s="38">
        <v>-0.006495756</v>
      </c>
      <c r="Y309" s="38">
        <v>-0.030450429</v>
      </c>
      <c r="Z309" s="38">
        <v>-0.007505449</v>
      </c>
      <c r="AA309" s="38">
        <v>1.5418E-4</v>
      </c>
      <c r="AB309" s="38">
        <v>-0.012488104</v>
      </c>
      <c r="AC309" s="38">
        <v>0.070132407</v>
      </c>
      <c r="AD309" s="38">
        <v>-0.010390119</v>
      </c>
      <c r="AE309" s="38">
        <v>0.009463317</v>
      </c>
      <c r="AF309" s="38">
        <v>-0.003406564</v>
      </c>
      <c r="AG309" s="38">
        <v>-0.030812237</v>
      </c>
      <c r="AH309" s="34"/>
      <c r="AI309" s="38">
        <v>0.044781854</v>
      </c>
      <c r="AJ309" s="38">
        <v>0.035021411</v>
      </c>
      <c r="AK309" s="38">
        <v>0.047998526</v>
      </c>
      <c r="AL309" s="38">
        <v>0.045999786</v>
      </c>
      <c r="AM309" s="38">
        <v>0.083117773</v>
      </c>
      <c r="AN309" s="38">
        <v>0.06072875</v>
      </c>
      <c r="AO309" s="38">
        <v>0.037067594</v>
      </c>
      <c r="AP309" s="38">
        <v>0.058979733</v>
      </c>
      <c r="AQ309" s="38">
        <v>0.039066253</v>
      </c>
      <c r="AR309" s="38">
        <v>0.021965586</v>
      </c>
      <c r="AS309" s="34"/>
      <c r="AT309" s="38">
        <v>-0.159146368</v>
      </c>
      <c r="AU309" s="38">
        <v>-0.736408444</v>
      </c>
      <c r="AV309" s="38">
        <v>0.031097347</v>
      </c>
      <c r="AW309" s="38">
        <v>-0.087114142</v>
      </c>
      <c r="AX309" s="38">
        <v>2.108155748</v>
      </c>
      <c r="AY309" s="38">
        <v>0.784001288</v>
      </c>
      <c r="AZ309" s="38">
        <v>-0.615390966</v>
      </c>
      <c r="BA309" s="38">
        <v>0.680559135</v>
      </c>
      <c r="BB309" s="38">
        <v>-0.497184248</v>
      </c>
      <c r="BC309" s="38">
        <v>-1.50856935</v>
      </c>
      <c r="BD309" s="40">
        <v>0.653064722</v>
      </c>
      <c r="BE309" s="23">
        <v>34942.0</v>
      </c>
      <c r="BF309" s="38">
        <v>-0.002436916</v>
      </c>
      <c r="BG309" s="38">
        <v>-0.011276194</v>
      </c>
      <c r="BH309" s="38">
        <v>4.76176E-4</v>
      </c>
      <c r="BI309" s="38">
        <v>-0.001333928</v>
      </c>
      <c r="BJ309" s="38">
        <v>0.032280962</v>
      </c>
      <c r="BK309" s="38">
        <v>0.012004955</v>
      </c>
      <c r="BL309" s="38">
        <v>-0.009423124</v>
      </c>
      <c r="BM309" s="38">
        <v>0.010421006</v>
      </c>
      <c r="BN309" s="38">
        <v>-0.007613093</v>
      </c>
      <c r="BO309" s="38">
        <v>-0.023099844</v>
      </c>
      <c r="BP309" s="40">
        <v>0.001402798</v>
      </c>
      <c r="BQ309" s="40"/>
    </row>
    <row r="310">
      <c r="A310" s="23">
        <v>34972.0</v>
      </c>
      <c r="B310" s="27">
        <v>-0.0089</v>
      </c>
      <c r="C310" s="27">
        <v>-0.0019</v>
      </c>
      <c r="D310" s="27">
        <v>-0.0454</v>
      </c>
      <c r="E310" s="27">
        <v>-0.0183</v>
      </c>
      <c r="F310" s="27">
        <v>-0.0164</v>
      </c>
      <c r="G310" s="27">
        <v>0.0158</v>
      </c>
      <c r="H310" s="27">
        <v>0.0153</v>
      </c>
      <c r="I310" s="27">
        <v>-0.0159</v>
      </c>
      <c r="J310" s="27">
        <v>0.0084</v>
      </c>
      <c r="K310" s="27">
        <v>0.0445</v>
      </c>
      <c r="L310" s="34"/>
      <c r="M310" s="38">
        <v>0.083822291</v>
      </c>
      <c r="N310" s="38">
        <v>0.085437941</v>
      </c>
      <c r="O310" s="38">
        <v>-0.005550546</v>
      </c>
      <c r="P310" s="38">
        <v>0.08472488</v>
      </c>
      <c r="Q310" s="38">
        <v>-0.048192794</v>
      </c>
      <c r="R310" s="38">
        <v>-0.056031684</v>
      </c>
      <c r="S310" s="38">
        <v>0.14783263</v>
      </c>
      <c r="T310" s="38">
        <v>0.080957966</v>
      </c>
      <c r="U310" s="38">
        <v>0.187022496</v>
      </c>
      <c r="V310" s="38">
        <v>0.297460013</v>
      </c>
      <c r="W310" s="34"/>
      <c r="X310" s="38">
        <v>-0.019364591</v>
      </c>
      <c r="Y310" s="38">
        <v>-0.011080312</v>
      </c>
      <c r="Z310" s="38">
        <v>-0.047312684</v>
      </c>
      <c r="AA310" s="38">
        <v>-0.029882703</v>
      </c>
      <c r="AB310" s="38">
        <v>-0.029020105</v>
      </c>
      <c r="AC310" s="38">
        <v>0.017741015</v>
      </c>
      <c r="AD310" s="38">
        <v>9.96231E-4</v>
      </c>
      <c r="AE310" s="38">
        <v>-0.031498207</v>
      </c>
      <c r="AF310" s="38">
        <v>-0.010750149</v>
      </c>
      <c r="AG310" s="38">
        <v>0.005545907</v>
      </c>
      <c r="AH310" s="34"/>
      <c r="AI310" s="38">
        <v>0.04453401</v>
      </c>
      <c r="AJ310" s="38">
        <v>0.034735938</v>
      </c>
      <c r="AK310" s="38">
        <v>0.048489778</v>
      </c>
      <c r="AL310" s="38">
        <v>0.046230699</v>
      </c>
      <c r="AM310" s="38">
        <v>0.083147937</v>
      </c>
      <c r="AN310" s="38">
        <v>0.060698323</v>
      </c>
      <c r="AO310" s="38">
        <v>0.036843348</v>
      </c>
      <c r="AP310" s="38">
        <v>0.059251809</v>
      </c>
      <c r="AQ310" s="38">
        <v>0.034794359</v>
      </c>
      <c r="AR310" s="38">
        <v>0.021963731</v>
      </c>
      <c r="AS310" s="34"/>
      <c r="AT310" s="38">
        <v>-0.146830512</v>
      </c>
      <c r="AU310" s="38">
        <v>-0.714351295</v>
      </c>
      <c r="AV310" s="38">
        <v>0.082294233</v>
      </c>
      <c r="AW310" s="38">
        <v>-0.048555407</v>
      </c>
      <c r="AX310" s="38">
        <v>2.089753148</v>
      </c>
      <c r="AY310" s="38">
        <v>0.789433716</v>
      </c>
      <c r="AZ310" s="38">
        <v>-0.592286569</v>
      </c>
      <c r="BA310" s="38">
        <v>0.705649199</v>
      </c>
      <c r="BB310" s="38">
        <v>-0.710967486</v>
      </c>
      <c r="BC310" s="38">
        <v>-1.454139027</v>
      </c>
      <c r="BD310" s="40">
        <v>0.63776803</v>
      </c>
      <c r="BE310" s="23">
        <v>34972.0</v>
      </c>
      <c r="BF310" s="38">
        <v>-0.002302256</v>
      </c>
      <c r="BG310" s="38">
        <v>-0.011200801</v>
      </c>
      <c r="BH310" s="38">
        <v>0.001290347</v>
      </c>
      <c r="BI310" s="38">
        <v>-7.61333E-4</v>
      </c>
      <c r="BJ310" s="38">
        <v>0.032766665</v>
      </c>
      <c r="BK310" s="38">
        <v>0.01237807</v>
      </c>
      <c r="BL310" s="38">
        <v>-0.009286865</v>
      </c>
      <c r="BM310" s="38">
        <v>0.011064355</v>
      </c>
      <c r="BN310" s="38">
        <v>-0.011147744</v>
      </c>
      <c r="BO310" s="38">
        <v>-0.022800438</v>
      </c>
      <c r="BP310" s="40">
        <v>-0.001694982</v>
      </c>
      <c r="BQ310" s="40"/>
    </row>
    <row r="311">
      <c r="A311" s="23">
        <v>35003.0</v>
      </c>
      <c r="B311" s="27">
        <v>-0.0324</v>
      </c>
      <c r="C311" s="27">
        <v>-0.0099</v>
      </c>
      <c r="D311" s="27">
        <v>0.0118</v>
      </c>
      <c r="E311" s="27">
        <v>-0.0224</v>
      </c>
      <c r="F311" s="27">
        <v>-0.0579</v>
      </c>
      <c r="G311" s="27">
        <v>-0.0214</v>
      </c>
      <c r="H311" s="27">
        <v>-0.0226</v>
      </c>
      <c r="I311" s="27">
        <v>-0.0387</v>
      </c>
      <c r="J311" s="27">
        <v>0.002</v>
      </c>
      <c r="K311" s="27">
        <v>-8.0E-4</v>
      </c>
      <c r="L311" s="34"/>
      <c r="M311" s="38">
        <v>0.023669998</v>
      </c>
      <c r="N311" s="38">
        <v>0.079351375</v>
      </c>
      <c r="O311" s="38">
        <v>-0.00382543</v>
      </c>
      <c r="P311" s="38">
        <v>0.033602511</v>
      </c>
      <c r="Q311" s="38">
        <v>-0.04264612</v>
      </c>
      <c r="R311" s="38">
        <v>-0.08226034</v>
      </c>
      <c r="S311" s="38">
        <v>0.080785147</v>
      </c>
      <c r="T311" s="38">
        <v>0.034749672</v>
      </c>
      <c r="U311" s="38">
        <v>0.162141329</v>
      </c>
      <c r="V311" s="38">
        <v>0.267892614</v>
      </c>
      <c r="W311" s="34"/>
      <c r="X311" s="38">
        <v>-0.04053859</v>
      </c>
      <c r="Y311" s="38">
        <v>-0.019054117</v>
      </c>
      <c r="Z311" s="38">
        <v>0.01217481</v>
      </c>
      <c r="AA311" s="38">
        <v>-0.032098054</v>
      </c>
      <c r="AB311" s="38">
        <v>-0.073924783</v>
      </c>
      <c r="AC311" s="38">
        <v>-0.019182443</v>
      </c>
      <c r="AD311" s="38">
        <v>-0.032183532</v>
      </c>
      <c r="AE311" s="38">
        <v>-0.053847505</v>
      </c>
      <c r="AF311" s="38">
        <v>-0.013451965</v>
      </c>
      <c r="AG311" s="38">
        <v>-0.036636976</v>
      </c>
      <c r="AH311" s="34"/>
      <c r="AI311" s="38">
        <v>0.044980983</v>
      </c>
      <c r="AJ311" s="38">
        <v>0.034739835</v>
      </c>
      <c r="AK311" s="38">
        <v>0.048494331</v>
      </c>
      <c r="AL311" s="38">
        <v>0.046349037</v>
      </c>
      <c r="AM311" s="38">
        <v>0.069828806</v>
      </c>
      <c r="AN311" s="38">
        <v>0.06076681</v>
      </c>
      <c r="AO311" s="38">
        <v>0.037197216</v>
      </c>
      <c r="AP311" s="38">
        <v>0.058363657</v>
      </c>
      <c r="AQ311" s="38">
        <v>0.034083036</v>
      </c>
      <c r="AR311" s="38">
        <v>0.022948682</v>
      </c>
      <c r="AS311" s="34"/>
      <c r="AT311" s="38">
        <v>-0.055802905</v>
      </c>
      <c r="AU311" s="38">
        <v>-0.775326486</v>
      </c>
      <c r="AV311" s="38">
        <v>0.191038178</v>
      </c>
      <c r="AW311" s="38">
        <v>0.040313953</v>
      </c>
      <c r="AX311" s="38">
        <v>1.689957702</v>
      </c>
      <c r="AY311" s="38">
        <v>1.053279156</v>
      </c>
      <c r="AZ311" s="38">
        <v>-0.602675543</v>
      </c>
      <c r="BA311" s="38">
        <v>0.884438196</v>
      </c>
      <c r="BB311" s="38">
        <v>-0.821471867</v>
      </c>
      <c r="BC311" s="38">
        <v>-1.603750385</v>
      </c>
      <c r="BD311" s="40">
        <v>0.558139388</v>
      </c>
      <c r="BE311" s="23">
        <v>35003.0</v>
      </c>
      <c r="BF311" s="38">
        <v>-9.99802E-4</v>
      </c>
      <c r="BG311" s="38">
        <v>-0.01389127</v>
      </c>
      <c r="BH311" s="38">
        <v>0.003422768</v>
      </c>
      <c r="BI311" s="38">
        <v>7.22292E-4</v>
      </c>
      <c r="BJ311" s="38">
        <v>0.030278417</v>
      </c>
      <c r="BK311" s="38">
        <v>0.018871257</v>
      </c>
      <c r="BL311" s="38">
        <v>-0.01079794</v>
      </c>
      <c r="BM311" s="38">
        <v>0.015846189</v>
      </c>
      <c r="BN311" s="38">
        <v>-0.014718042</v>
      </c>
      <c r="BO311" s="38">
        <v>-0.028733869</v>
      </c>
      <c r="BP311" s="40">
        <v>-0.002164889</v>
      </c>
      <c r="BQ311" s="40"/>
    </row>
    <row r="312">
      <c r="A312" s="23">
        <v>35033.0</v>
      </c>
      <c r="B312" s="27">
        <v>0.0442</v>
      </c>
      <c r="C312" s="27">
        <v>0.0471</v>
      </c>
      <c r="D312" s="27">
        <v>0.0127</v>
      </c>
      <c r="E312" s="27">
        <v>0.0283</v>
      </c>
      <c r="F312" s="27">
        <v>-0.0526</v>
      </c>
      <c r="G312" s="27">
        <v>0.0519</v>
      </c>
      <c r="H312" s="27">
        <v>0.0562</v>
      </c>
      <c r="I312" s="27">
        <v>0.0831</v>
      </c>
      <c r="J312" s="27">
        <v>0.0379</v>
      </c>
      <c r="K312" s="27">
        <v>0.0436</v>
      </c>
      <c r="L312" s="34"/>
      <c r="M312" s="38">
        <v>0.150432385</v>
      </c>
      <c r="N312" s="38">
        <v>0.176799217</v>
      </c>
      <c r="O312" s="38">
        <v>-0.022433652</v>
      </c>
      <c r="P312" s="38">
        <v>0.077027892</v>
      </c>
      <c r="Q312" s="38">
        <v>-0.070994649</v>
      </c>
      <c r="R312" s="38">
        <v>-0.004132269</v>
      </c>
      <c r="S312" s="38">
        <v>0.155941356</v>
      </c>
      <c r="T312" s="38">
        <v>0.091634512</v>
      </c>
      <c r="U312" s="38">
        <v>0.210316581</v>
      </c>
      <c r="V312" s="38">
        <v>0.370641582</v>
      </c>
      <c r="W312" s="34"/>
      <c r="X312" s="38">
        <v>0.029684466</v>
      </c>
      <c r="Y312" s="38">
        <v>0.029273008</v>
      </c>
      <c r="Z312" s="38">
        <v>0.014695643</v>
      </c>
      <c r="AA312" s="38">
        <v>0.018080107</v>
      </c>
      <c r="AB312" s="38">
        <v>-0.051363407</v>
      </c>
      <c r="AC312" s="38">
        <v>0.048307529</v>
      </c>
      <c r="AD312" s="38">
        <v>0.042137147</v>
      </c>
      <c r="AE312" s="38">
        <v>0.069216108</v>
      </c>
      <c r="AF312" s="38">
        <v>0.019137814</v>
      </c>
      <c r="AG312" s="38">
        <v>4.27324E-4</v>
      </c>
      <c r="AH312" s="34"/>
      <c r="AI312" s="38">
        <v>0.044839982</v>
      </c>
      <c r="AJ312" s="38">
        <v>0.035027245</v>
      </c>
      <c r="AK312" s="38">
        <v>0.048476991</v>
      </c>
      <c r="AL312" s="38">
        <v>0.045996036</v>
      </c>
      <c r="AM312" s="38">
        <v>0.069914946</v>
      </c>
      <c r="AN312" s="38">
        <v>0.060559821</v>
      </c>
      <c r="AO312" s="38">
        <v>0.037765303</v>
      </c>
      <c r="AP312" s="38">
        <v>0.055538682</v>
      </c>
      <c r="AQ312" s="38">
        <v>0.033834779</v>
      </c>
      <c r="AR312" s="38">
        <v>0.022770174</v>
      </c>
      <c r="AS312" s="34"/>
      <c r="AT312" s="38">
        <v>-0.045282591</v>
      </c>
      <c r="AU312" s="38">
        <v>-0.747902034</v>
      </c>
      <c r="AV312" s="38">
        <v>0.215137391</v>
      </c>
      <c r="AW312" s="38">
        <v>0.037494129</v>
      </c>
      <c r="AX312" s="38">
        <v>1.750154963</v>
      </c>
      <c r="AY312" s="38">
        <v>1.080301869</v>
      </c>
      <c r="AZ312" s="38">
        <v>-0.551849405</v>
      </c>
      <c r="BA312" s="38">
        <v>0.72077425</v>
      </c>
      <c r="BB312" s="38">
        <v>-0.83328593</v>
      </c>
      <c r="BC312" s="38">
        <v>-1.625542642</v>
      </c>
      <c r="BD312" s="40">
        <v>0.567391487</v>
      </c>
      <c r="BE312" s="23">
        <v>35033.0</v>
      </c>
      <c r="BF312" s="38">
        <v>-7.98084E-4</v>
      </c>
      <c r="BG312" s="38">
        <v>-0.013181411</v>
      </c>
      <c r="BH312" s="38">
        <v>0.003791692</v>
      </c>
      <c r="BI312" s="38">
        <v>6.60816E-4</v>
      </c>
      <c r="BJ312" s="38">
        <v>0.030845633</v>
      </c>
      <c r="BK312" s="38">
        <v>0.019039797</v>
      </c>
      <c r="BL312" s="38">
        <v>-0.009726078</v>
      </c>
      <c r="BM312" s="38">
        <v>0.012703297</v>
      </c>
      <c r="BN312" s="38">
        <v>-0.014686261</v>
      </c>
      <c r="BO312" s="38">
        <v>-0.028649401</v>
      </c>
      <c r="BP312" s="40">
        <v>-0.002345811</v>
      </c>
      <c r="BQ312" s="40"/>
    </row>
    <row r="313">
      <c r="A313" s="23">
        <v>35064.0</v>
      </c>
      <c r="B313" s="27">
        <v>0.0199</v>
      </c>
      <c r="C313" s="27">
        <v>0.0139</v>
      </c>
      <c r="D313" s="27">
        <v>0.0236</v>
      </c>
      <c r="E313" s="27">
        <v>0.0206</v>
      </c>
      <c r="F313" s="27">
        <v>0.0869</v>
      </c>
      <c r="G313" s="27">
        <v>0.0681</v>
      </c>
      <c r="H313" s="27">
        <v>0.034</v>
      </c>
      <c r="I313" s="27">
        <v>0.0321</v>
      </c>
      <c r="J313" s="27">
        <v>0.0113</v>
      </c>
      <c r="K313" s="27">
        <v>0.0147</v>
      </c>
      <c r="L313" s="34"/>
      <c r="M313" s="38">
        <v>0.15942929</v>
      </c>
      <c r="N313" s="38">
        <v>0.150376369</v>
      </c>
      <c r="O313" s="38">
        <v>0.045732232</v>
      </c>
      <c r="P313" s="38">
        <v>0.074958299</v>
      </c>
      <c r="Q313" s="38">
        <v>-0.011801197</v>
      </c>
      <c r="R313" s="38">
        <v>0.042821242</v>
      </c>
      <c r="S313" s="38">
        <v>0.179820427</v>
      </c>
      <c r="T313" s="38">
        <v>0.196641612</v>
      </c>
      <c r="U313" s="38">
        <v>0.222002885</v>
      </c>
      <c r="V313" s="38">
        <v>0.37143505</v>
      </c>
      <c r="W313" s="34"/>
      <c r="X313" s="38">
        <v>0.004588468</v>
      </c>
      <c r="Y313" s="38">
        <v>-0.002567442</v>
      </c>
      <c r="Z313" s="38">
        <v>0.018939627</v>
      </c>
      <c r="AA313" s="38">
        <v>0.010787742</v>
      </c>
      <c r="AB313" s="38">
        <v>0.087236487</v>
      </c>
      <c r="AC313" s="38">
        <v>0.060553085</v>
      </c>
      <c r="AD313" s="38">
        <v>0.017504709</v>
      </c>
      <c r="AE313" s="38">
        <v>0.014967451</v>
      </c>
      <c r="AF313" s="38">
        <v>-0.008209738</v>
      </c>
      <c r="AG313" s="38">
        <v>-0.027554569</v>
      </c>
      <c r="AH313" s="34"/>
      <c r="AI313" s="38">
        <v>0.042492294</v>
      </c>
      <c r="AJ313" s="38">
        <v>0.034934531</v>
      </c>
      <c r="AK313" s="38">
        <v>0.048208341</v>
      </c>
      <c r="AL313" s="38">
        <v>0.046018987</v>
      </c>
      <c r="AM313" s="38">
        <v>0.071762696</v>
      </c>
      <c r="AN313" s="38">
        <v>0.061430274</v>
      </c>
      <c r="AO313" s="38">
        <v>0.037759612</v>
      </c>
      <c r="AP313" s="38">
        <v>0.055590197</v>
      </c>
      <c r="AQ313" s="38">
        <v>0.033731713</v>
      </c>
      <c r="AR313" s="38">
        <v>0.023246234</v>
      </c>
      <c r="AS313" s="34"/>
      <c r="AT313" s="38">
        <v>-0.210027314</v>
      </c>
      <c r="AU313" s="38">
        <v>-0.734733101</v>
      </c>
      <c r="AV313" s="38">
        <v>0.186815344</v>
      </c>
      <c r="AW313" s="38">
        <v>0.034817098</v>
      </c>
      <c r="AX313" s="38">
        <v>1.822101648</v>
      </c>
      <c r="AY313" s="38">
        <v>1.104762184</v>
      </c>
      <c r="AZ313" s="38">
        <v>-0.538598845</v>
      </c>
      <c r="BA313" s="38">
        <v>0.699308596</v>
      </c>
      <c r="BB313" s="38">
        <v>-0.818240011</v>
      </c>
      <c r="BC313" s="38">
        <v>-1.546205598</v>
      </c>
      <c r="BD313" s="40">
        <v>0.58823226</v>
      </c>
      <c r="BE313" s="23">
        <v>35064.0</v>
      </c>
      <c r="BF313" s="38">
        <v>-0.003570483</v>
      </c>
      <c r="BG313" s="38">
        <v>-0.012490527</v>
      </c>
      <c r="BH313" s="38">
        <v>0.003175877</v>
      </c>
      <c r="BI313" s="38">
        <v>5.91894E-4</v>
      </c>
      <c r="BJ313" s="38">
        <v>0.030975888</v>
      </c>
      <c r="BK313" s="38">
        <v>0.018781054</v>
      </c>
      <c r="BL313" s="38">
        <v>-0.009156228</v>
      </c>
      <c r="BM313" s="38">
        <v>0.011888307</v>
      </c>
      <c r="BN313" s="38">
        <v>-0.013910152</v>
      </c>
      <c r="BO313" s="38">
        <v>-0.026285631</v>
      </c>
      <c r="BP313" s="40">
        <v>0.003369425</v>
      </c>
      <c r="BQ313" s="40"/>
    </row>
    <row r="314">
      <c r="A314" s="23">
        <v>35095.0</v>
      </c>
      <c r="B314" s="27">
        <v>0.0288</v>
      </c>
      <c r="C314" s="27">
        <v>0.0612</v>
      </c>
      <c r="D314" s="27">
        <v>0.0868</v>
      </c>
      <c r="E314" s="27">
        <v>0.0844</v>
      </c>
      <c r="F314" s="27">
        <v>0.0504</v>
      </c>
      <c r="G314" s="27">
        <v>0.0229</v>
      </c>
      <c r="H314" s="27">
        <v>0.0454</v>
      </c>
      <c r="I314" s="27">
        <v>0.042</v>
      </c>
      <c r="J314" s="27">
        <v>0.026</v>
      </c>
      <c r="K314" s="27">
        <v>0.0353</v>
      </c>
      <c r="L314" s="34"/>
      <c r="M314" s="38">
        <v>0.239176083</v>
      </c>
      <c r="N314" s="38">
        <v>0.276852402</v>
      </c>
      <c r="O314" s="38">
        <v>0.181116087</v>
      </c>
      <c r="P314" s="38">
        <v>0.215399646</v>
      </c>
      <c r="Q314" s="38">
        <v>-0.015267002</v>
      </c>
      <c r="R314" s="38">
        <v>0.14205765</v>
      </c>
      <c r="S314" s="38">
        <v>0.24441403</v>
      </c>
      <c r="T314" s="38">
        <v>0.255960729</v>
      </c>
      <c r="U314" s="38">
        <v>0.291689893</v>
      </c>
      <c r="V314" s="38">
        <v>0.382427035</v>
      </c>
      <c r="W314" s="34"/>
      <c r="X314" s="38">
        <v>0.009843108</v>
      </c>
      <c r="Y314" s="38">
        <v>0.030563534</v>
      </c>
      <c r="Z314" s="38">
        <v>0.069900838</v>
      </c>
      <c r="AA314" s="38">
        <v>0.067417815</v>
      </c>
      <c r="AB314" s="38">
        <v>0.048694687</v>
      </c>
      <c r="AC314" s="38">
        <v>0.004725971</v>
      </c>
      <c r="AD314" s="38">
        <v>0.024459576</v>
      </c>
      <c r="AE314" s="38">
        <v>0.021638861</v>
      </c>
      <c r="AF314" s="38">
        <v>0.001075574</v>
      </c>
      <c r="AG314" s="38">
        <v>-0.002540999</v>
      </c>
      <c r="AH314" s="34"/>
      <c r="AI314" s="38">
        <v>0.042420617</v>
      </c>
      <c r="AJ314" s="38">
        <v>0.035185283</v>
      </c>
      <c r="AK314" s="38">
        <v>0.049035022</v>
      </c>
      <c r="AL314" s="38">
        <v>0.046923943</v>
      </c>
      <c r="AM314" s="38">
        <v>0.070325678</v>
      </c>
      <c r="AN314" s="38">
        <v>0.061383293</v>
      </c>
      <c r="AO314" s="38">
        <v>0.037877027</v>
      </c>
      <c r="AP314" s="38">
        <v>0.053632594</v>
      </c>
      <c r="AQ314" s="38">
        <v>0.033562782</v>
      </c>
      <c r="AR314" s="38">
        <v>0.023249067</v>
      </c>
      <c r="AS314" s="34"/>
      <c r="AT314" s="38">
        <v>-0.210122283</v>
      </c>
      <c r="AU314" s="38">
        <v>-0.727423869</v>
      </c>
      <c r="AV314" s="38">
        <v>0.262785014</v>
      </c>
      <c r="AW314" s="38">
        <v>0.111850136</v>
      </c>
      <c r="AX314" s="38">
        <v>1.784994046</v>
      </c>
      <c r="AY314" s="38">
        <v>1.145644148</v>
      </c>
      <c r="AZ314" s="38">
        <v>-0.534973402</v>
      </c>
      <c r="BA314" s="38">
        <v>0.591495712</v>
      </c>
      <c r="BB314" s="38">
        <v>-0.843427095</v>
      </c>
      <c r="BC314" s="38">
        <v>-1.580822408</v>
      </c>
      <c r="BD314" s="40">
        <v>0.568424729</v>
      </c>
      <c r="BE314" s="23">
        <v>35095.0</v>
      </c>
      <c r="BF314" s="38">
        <v>-0.003696572</v>
      </c>
      <c r="BG314" s="38">
        <v>-0.012797189</v>
      </c>
      <c r="BH314" s="38">
        <v>0.00462304</v>
      </c>
      <c r="BI314" s="38">
        <v>0.001967721</v>
      </c>
      <c r="BJ314" s="38">
        <v>0.03140247</v>
      </c>
      <c r="BK314" s="38">
        <v>0.02015472</v>
      </c>
      <c r="BL314" s="38">
        <v>-0.009411508</v>
      </c>
      <c r="BM314" s="38">
        <v>0.010405876</v>
      </c>
      <c r="BN314" s="38">
        <v>-0.014837973</v>
      </c>
      <c r="BO314" s="38">
        <v>-0.027810585</v>
      </c>
      <c r="BP314" s="40">
        <v>2.43958E-4</v>
      </c>
      <c r="BQ314" s="40"/>
    </row>
    <row r="315">
      <c r="A315" s="23">
        <v>35124.0</v>
      </c>
      <c r="B315" s="27">
        <v>0.0048</v>
      </c>
      <c r="C315" s="27">
        <v>-0.0119</v>
      </c>
      <c r="D315" s="27">
        <v>-0.0021</v>
      </c>
      <c r="E315" s="27">
        <v>-0.0034</v>
      </c>
      <c r="F315" s="27">
        <v>-0.0328</v>
      </c>
      <c r="G315" s="27">
        <v>-0.0337</v>
      </c>
      <c r="H315" s="27">
        <v>0.0094</v>
      </c>
      <c r="I315" s="27">
        <v>0.0527</v>
      </c>
      <c r="J315" s="27">
        <v>-0.0049</v>
      </c>
      <c r="K315" s="27">
        <v>0.0101</v>
      </c>
      <c r="L315" s="34"/>
      <c r="M315" s="38">
        <v>0.175140065</v>
      </c>
      <c r="N315" s="38">
        <v>0.214765975</v>
      </c>
      <c r="O315" s="38">
        <v>0.184305525</v>
      </c>
      <c r="P315" s="38">
        <v>0.15543616</v>
      </c>
      <c r="Q315" s="38">
        <v>0.003705848</v>
      </c>
      <c r="R315" s="38">
        <v>0.18636309</v>
      </c>
      <c r="S315" s="38">
        <v>0.263792202</v>
      </c>
      <c r="T315" s="38">
        <v>0.328435509</v>
      </c>
      <c r="U315" s="38">
        <v>0.272145457</v>
      </c>
      <c r="V315" s="38">
        <v>0.34397856</v>
      </c>
      <c r="W315" s="34"/>
      <c r="X315" s="38">
        <v>-0.010725523</v>
      </c>
      <c r="Y315" s="38">
        <v>-0.03793115</v>
      </c>
      <c r="Z315" s="38">
        <v>-0.023184987</v>
      </c>
      <c r="AA315" s="38">
        <v>-0.019439169</v>
      </c>
      <c r="AB315" s="38">
        <v>-0.033498936</v>
      </c>
      <c r="AC315" s="38">
        <v>-0.056244612</v>
      </c>
      <c r="AD315" s="38">
        <v>-0.013572029</v>
      </c>
      <c r="AE315" s="38">
        <v>0.029545443</v>
      </c>
      <c r="AF315" s="38">
        <v>-0.028507278</v>
      </c>
      <c r="AG315" s="38">
        <v>-0.023566345</v>
      </c>
      <c r="AH315" s="34"/>
      <c r="AI315" s="38">
        <v>0.041594823</v>
      </c>
      <c r="AJ315" s="38">
        <v>0.035129639</v>
      </c>
      <c r="AK315" s="38">
        <v>0.045638523</v>
      </c>
      <c r="AL315" s="38">
        <v>0.044970153</v>
      </c>
      <c r="AM315" s="38">
        <v>0.069668361</v>
      </c>
      <c r="AN315" s="38">
        <v>0.062081741</v>
      </c>
      <c r="AO315" s="38">
        <v>0.037162965</v>
      </c>
      <c r="AP315" s="38">
        <v>0.053727077</v>
      </c>
      <c r="AQ315" s="38">
        <v>0.033876826</v>
      </c>
      <c r="AR315" s="38">
        <v>0.023577532</v>
      </c>
      <c r="AS315" s="34"/>
      <c r="AT315" s="38">
        <v>-0.227097137</v>
      </c>
      <c r="AU315" s="38">
        <v>-0.693505058</v>
      </c>
      <c r="AV315" s="38">
        <v>0.064621345</v>
      </c>
      <c r="AW315" s="38">
        <v>0.016404148</v>
      </c>
      <c r="AX315" s="38">
        <v>1.79816951</v>
      </c>
      <c r="AY315" s="38">
        <v>1.250859462</v>
      </c>
      <c r="AZ315" s="38">
        <v>-0.546817897</v>
      </c>
      <c r="BA315" s="38">
        <v>0.648141676</v>
      </c>
      <c r="BB315" s="38">
        <v>-0.783884854</v>
      </c>
      <c r="BC315" s="38">
        <v>-1.526891195</v>
      </c>
      <c r="BD315" s="40">
        <v>0.578774168</v>
      </c>
      <c r="BE315" s="23">
        <v>35124.0</v>
      </c>
      <c r="BF315" s="38">
        <v>-0.003923761</v>
      </c>
      <c r="BG315" s="38">
        <v>-0.011982308</v>
      </c>
      <c r="BH315" s="38">
        <v>0.001116521</v>
      </c>
      <c r="BI315" s="38">
        <v>2.83429E-4</v>
      </c>
      <c r="BJ315" s="38">
        <v>0.031068586</v>
      </c>
      <c r="BK315" s="38">
        <v>0.02161222</v>
      </c>
      <c r="BL315" s="38">
        <v>-0.009447863</v>
      </c>
      <c r="BM315" s="38">
        <v>0.011198525</v>
      </c>
      <c r="BN315" s="38">
        <v>-0.013543881</v>
      </c>
      <c r="BO315" s="38">
        <v>-0.026381468</v>
      </c>
      <c r="BP315" s="40">
        <v>-0.001335948</v>
      </c>
      <c r="BQ315" s="40"/>
    </row>
    <row r="316">
      <c r="A316" s="23">
        <v>35155.0</v>
      </c>
      <c r="B316" s="27">
        <v>-0.0269</v>
      </c>
      <c r="C316" s="27">
        <v>0.0127</v>
      </c>
      <c r="D316" s="27">
        <v>0.0291</v>
      </c>
      <c r="E316" s="27">
        <v>7.0E-4</v>
      </c>
      <c r="F316" s="27">
        <v>-0.0314</v>
      </c>
      <c r="G316" s="27">
        <v>0.0515</v>
      </c>
      <c r="H316" s="27">
        <v>0.0339</v>
      </c>
      <c r="I316" s="27">
        <v>-0.0112</v>
      </c>
      <c r="J316" s="27">
        <v>-0.0026</v>
      </c>
      <c r="K316" s="27">
        <v>0.0098</v>
      </c>
      <c r="L316" s="34"/>
      <c r="M316" s="38">
        <v>0.14938596</v>
      </c>
      <c r="N316" s="38">
        <v>0.17054027</v>
      </c>
      <c r="O316" s="38">
        <v>0.155925442</v>
      </c>
      <c r="P316" s="38">
        <v>0.266238023</v>
      </c>
      <c r="Q316" s="38">
        <v>0.014676376</v>
      </c>
      <c r="R316" s="38">
        <v>0.278291282</v>
      </c>
      <c r="S316" s="38">
        <v>0.335709286</v>
      </c>
      <c r="T316" s="38">
        <v>0.362948906</v>
      </c>
      <c r="U316" s="38">
        <v>0.216058769</v>
      </c>
      <c r="V316" s="38">
        <v>0.322284624</v>
      </c>
      <c r="W316" s="34"/>
      <c r="X316" s="38">
        <v>-0.039296653</v>
      </c>
      <c r="Y316" s="38">
        <v>-0.006234098</v>
      </c>
      <c r="Z316" s="38">
        <v>0.014614234</v>
      </c>
      <c r="AA316" s="38">
        <v>-0.0213761</v>
      </c>
      <c r="AB316" s="38">
        <v>-0.029009823</v>
      </c>
      <c r="AC316" s="38">
        <v>0.023632441</v>
      </c>
      <c r="AD316" s="38">
        <v>0.00670344</v>
      </c>
      <c r="AE316" s="38">
        <v>-0.037128916</v>
      </c>
      <c r="AF316" s="38">
        <v>-0.019404166</v>
      </c>
      <c r="AG316" s="38">
        <v>-0.019065672</v>
      </c>
      <c r="AH316" s="34"/>
      <c r="AI316" s="38">
        <v>0.041977248</v>
      </c>
      <c r="AJ316" s="38">
        <v>0.034836156</v>
      </c>
      <c r="AK316" s="38">
        <v>0.045647629</v>
      </c>
      <c r="AL316" s="38">
        <v>0.045054839</v>
      </c>
      <c r="AM316" s="38">
        <v>0.067777881</v>
      </c>
      <c r="AN316" s="38">
        <v>0.059447209</v>
      </c>
      <c r="AO316" s="38">
        <v>0.036901852</v>
      </c>
      <c r="AP316" s="38">
        <v>0.053701646</v>
      </c>
      <c r="AQ316" s="38">
        <v>0.033945866</v>
      </c>
      <c r="AR316" s="38">
        <v>0.023750944</v>
      </c>
      <c r="AS316" s="34"/>
      <c r="AT316" s="38">
        <v>-0.177274695</v>
      </c>
      <c r="AU316" s="38">
        <v>-0.721322954</v>
      </c>
      <c r="AV316" s="38">
        <v>0.102355474</v>
      </c>
      <c r="AW316" s="38">
        <v>0.057193468</v>
      </c>
      <c r="AX316" s="38">
        <v>1.788361837</v>
      </c>
      <c r="AY316" s="38">
        <v>1.153684682</v>
      </c>
      <c r="AZ316" s="38">
        <v>-0.563946733</v>
      </c>
      <c r="BA316" s="38">
        <v>0.715955583</v>
      </c>
      <c r="BB316" s="38">
        <v>-0.789150252</v>
      </c>
      <c r="BC316" s="38">
        <v>-1.565856411</v>
      </c>
      <c r="BD316" s="40">
        <v>0.57083248</v>
      </c>
      <c r="BE316" s="23">
        <v>35155.0</v>
      </c>
      <c r="BF316" s="38">
        <v>-0.003105547</v>
      </c>
      <c r="BG316" s="38">
        <v>-0.012636333</v>
      </c>
      <c r="BH316" s="38">
        <v>0.001793091</v>
      </c>
      <c r="BI316" s="38">
        <v>0.001001931</v>
      </c>
      <c r="BJ316" s="38">
        <v>0.031329013</v>
      </c>
      <c r="BK316" s="38">
        <v>0.020210565</v>
      </c>
      <c r="BL316" s="38">
        <v>-0.009879374</v>
      </c>
      <c r="BM316" s="38">
        <v>0.012542306</v>
      </c>
      <c r="BN316" s="38">
        <v>-0.013824551</v>
      </c>
      <c r="BO316" s="38">
        <v>-0.027431102</v>
      </c>
      <c r="BP316" s="40">
        <v>-5.45544E-4</v>
      </c>
      <c r="BQ316" s="40"/>
    </row>
    <row r="317">
      <c r="A317" s="23">
        <v>35185.0</v>
      </c>
      <c r="B317" s="27">
        <v>0.0438</v>
      </c>
      <c r="C317" s="27">
        <v>0.0404</v>
      </c>
      <c r="D317" s="27">
        <v>0.0468</v>
      </c>
      <c r="E317" s="27">
        <v>8.0E-4</v>
      </c>
      <c r="F317" s="27">
        <v>0.1328</v>
      </c>
      <c r="G317" s="27">
        <v>0.0367</v>
      </c>
      <c r="H317" s="27">
        <v>0.0429</v>
      </c>
      <c r="I317" s="27">
        <v>0.0658</v>
      </c>
      <c r="J317" s="27">
        <v>0.0371</v>
      </c>
      <c r="K317" s="27">
        <v>0.0144</v>
      </c>
      <c r="L317" s="34"/>
      <c r="M317" s="38">
        <v>0.115115635</v>
      </c>
      <c r="N317" s="38">
        <v>0.234023284</v>
      </c>
      <c r="O317" s="38">
        <v>0.17065777</v>
      </c>
      <c r="P317" s="38">
        <v>0.203706868</v>
      </c>
      <c r="Q317" s="38">
        <v>0.052356618</v>
      </c>
      <c r="R317" s="38">
        <v>0.299192866</v>
      </c>
      <c r="S317" s="38">
        <v>0.330599345</v>
      </c>
      <c r="T317" s="38">
        <v>0.373105956</v>
      </c>
      <c r="U317" s="38">
        <v>0.22878751</v>
      </c>
      <c r="V317" s="38">
        <v>0.301092767</v>
      </c>
      <c r="W317" s="34"/>
      <c r="X317" s="38">
        <v>0.035278048</v>
      </c>
      <c r="Y317" s="38">
        <v>0.012446406</v>
      </c>
      <c r="Z317" s="38">
        <v>0.030792874</v>
      </c>
      <c r="AA317" s="38">
        <v>-0.015694458</v>
      </c>
      <c r="AB317" s="38">
        <v>0.131055884</v>
      </c>
      <c r="AC317" s="38">
        <v>0.007560516</v>
      </c>
      <c r="AD317" s="38">
        <v>0.016309117</v>
      </c>
      <c r="AE317" s="38">
        <v>0.041242927</v>
      </c>
      <c r="AF317" s="38">
        <v>0.019760091</v>
      </c>
      <c r="AG317" s="38">
        <v>-0.01072079</v>
      </c>
      <c r="AH317" s="34"/>
      <c r="AI317" s="38">
        <v>0.042428359</v>
      </c>
      <c r="AJ317" s="38">
        <v>0.034268415</v>
      </c>
      <c r="AK317" s="38">
        <v>0.045395711</v>
      </c>
      <c r="AL317" s="38">
        <v>0.044932229</v>
      </c>
      <c r="AM317" s="38">
        <v>0.07096579</v>
      </c>
      <c r="AN317" s="38">
        <v>0.057253008</v>
      </c>
      <c r="AO317" s="38">
        <v>0.036674332</v>
      </c>
      <c r="AP317" s="38">
        <v>0.05428059</v>
      </c>
      <c r="AQ317" s="38">
        <v>0.033843105</v>
      </c>
      <c r="AR317" s="38">
        <v>0.023324727</v>
      </c>
      <c r="AS317" s="34"/>
      <c r="AT317" s="38">
        <v>-0.139189587</v>
      </c>
      <c r="AU317" s="38">
        <v>-0.734378141</v>
      </c>
      <c r="AV317" s="38">
        <v>0.077249936</v>
      </c>
      <c r="AW317" s="38">
        <v>0.043443373</v>
      </c>
      <c r="AX317" s="38">
        <v>1.942338504</v>
      </c>
      <c r="AY317" s="38">
        <v>0.942124416</v>
      </c>
      <c r="AZ317" s="38">
        <v>-0.558889854</v>
      </c>
      <c r="BA317" s="38">
        <v>0.725315422</v>
      </c>
      <c r="BB317" s="38">
        <v>-0.765400345</v>
      </c>
      <c r="BC317" s="38">
        <v>-1.532613724</v>
      </c>
      <c r="BD317" s="40">
        <v>0.536747809</v>
      </c>
      <c r="BE317" s="23">
        <v>35185.0</v>
      </c>
      <c r="BF317" s="38">
        <v>-0.002593203</v>
      </c>
      <c r="BG317" s="38">
        <v>-0.013681996</v>
      </c>
      <c r="BH317" s="38">
        <v>0.001439222</v>
      </c>
      <c r="BI317" s="38">
        <v>8.09381E-4</v>
      </c>
      <c r="BJ317" s="38">
        <v>0.036187172</v>
      </c>
      <c r="BK317" s="38">
        <v>0.017552459</v>
      </c>
      <c r="BL317" s="38">
        <v>-0.010412522</v>
      </c>
      <c r="BM317" s="38">
        <v>0.013513151</v>
      </c>
      <c r="BN317" s="38">
        <v>-0.014259962</v>
      </c>
      <c r="BO317" s="38">
        <v>-0.028553702</v>
      </c>
      <c r="BP317" s="40">
        <v>0.003832537</v>
      </c>
      <c r="BQ317" s="40"/>
    </row>
    <row r="318">
      <c r="A318" s="23">
        <v>35216.0</v>
      </c>
      <c r="B318" s="27">
        <v>-0.0229</v>
      </c>
      <c r="C318" s="27">
        <v>0.023</v>
      </c>
      <c r="D318" s="27">
        <v>-0.0113</v>
      </c>
      <c r="E318" s="27">
        <v>0.0102</v>
      </c>
      <c r="F318" s="27">
        <v>-0.0163</v>
      </c>
      <c r="G318" s="27">
        <v>-0.0211</v>
      </c>
      <c r="H318" s="27">
        <v>0.0438</v>
      </c>
      <c r="I318" s="27">
        <v>0.0044</v>
      </c>
      <c r="J318" s="27">
        <v>-0.0202</v>
      </c>
      <c r="K318" s="27">
        <v>0.0263</v>
      </c>
      <c r="L318" s="34"/>
      <c r="M318" s="38">
        <v>0.102742665</v>
      </c>
      <c r="N318" s="38">
        <v>0.204688205</v>
      </c>
      <c r="O318" s="38">
        <v>0.130241679</v>
      </c>
      <c r="P318" s="38">
        <v>0.179775923</v>
      </c>
      <c r="Q318" s="38">
        <v>0.057949602</v>
      </c>
      <c r="R318" s="38">
        <v>0.345705865</v>
      </c>
      <c r="S318" s="38">
        <v>0.342358298</v>
      </c>
      <c r="T318" s="38">
        <v>0.321537655</v>
      </c>
      <c r="U318" s="38">
        <v>0.161440527</v>
      </c>
      <c r="V318" s="38">
        <v>0.285715346</v>
      </c>
      <c r="W318" s="34"/>
      <c r="X318" s="38">
        <v>-0.031504997</v>
      </c>
      <c r="Y318" s="38">
        <v>-5.60441E-4</v>
      </c>
      <c r="Z318" s="38">
        <v>-0.025051628</v>
      </c>
      <c r="AA318" s="38">
        <v>-0.004556565</v>
      </c>
      <c r="AB318" s="38">
        <v>-0.019571543</v>
      </c>
      <c r="AC318" s="38">
        <v>-0.046076569</v>
      </c>
      <c r="AD318" s="38">
        <v>0.015277955</v>
      </c>
      <c r="AE318" s="38">
        <v>-0.018608931</v>
      </c>
      <c r="AF318" s="38">
        <v>-0.032961016</v>
      </c>
      <c r="AG318" s="38">
        <v>0.002888296</v>
      </c>
      <c r="AH318" s="34"/>
      <c r="AI318" s="38">
        <v>0.042605769</v>
      </c>
      <c r="AJ318" s="38">
        <v>0.034267405</v>
      </c>
      <c r="AK318" s="38">
        <v>0.045524023</v>
      </c>
      <c r="AL318" s="38">
        <v>0.044911443</v>
      </c>
      <c r="AM318" s="38">
        <v>0.070374496</v>
      </c>
      <c r="AN318" s="38">
        <v>0.056555298</v>
      </c>
      <c r="AO318" s="38">
        <v>0.036695649</v>
      </c>
      <c r="AP318" s="38">
        <v>0.05360361</v>
      </c>
      <c r="AQ318" s="38">
        <v>0.034295084</v>
      </c>
      <c r="AR318" s="38">
        <v>0.023168639</v>
      </c>
      <c r="AS318" s="34"/>
      <c r="AT318" s="38">
        <v>-0.118604114</v>
      </c>
      <c r="AU318" s="38">
        <v>-0.738888129</v>
      </c>
      <c r="AV318" s="38">
        <v>0.09848247</v>
      </c>
      <c r="AW318" s="38">
        <v>0.052913104</v>
      </c>
      <c r="AX318" s="38">
        <v>1.947088779</v>
      </c>
      <c r="AY318" s="38">
        <v>0.919089953</v>
      </c>
      <c r="AZ318" s="38">
        <v>-0.558253036</v>
      </c>
      <c r="BA318" s="38">
        <v>0.699516316</v>
      </c>
      <c r="BB318" s="38">
        <v>-0.736829086</v>
      </c>
      <c r="BC318" s="38">
        <v>-1.564516257</v>
      </c>
      <c r="BD318" s="40">
        <v>0.539230337</v>
      </c>
      <c r="BE318" s="23">
        <v>35216.0</v>
      </c>
      <c r="BF318" s="38">
        <v>-0.002199507</v>
      </c>
      <c r="BG318" s="38">
        <v>-0.013702644</v>
      </c>
      <c r="BH318" s="38">
        <v>0.001826353</v>
      </c>
      <c r="BI318" s="38">
        <v>9.81271E-4</v>
      </c>
      <c r="BJ318" s="38">
        <v>0.036108665</v>
      </c>
      <c r="BK318" s="38">
        <v>0.017044478</v>
      </c>
      <c r="BL318" s="38">
        <v>-0.010352775</v>
      </c>
      <c r="BM318" s="38">
        <v>0.012972496</v>
      </c>
      <c r="BN318" s="38">
        <v>-0.013664459</v>
      </c>
      <c r="BO318" s="38">
        <v>-0.029013877</v>
      </c>
      <c r="BP318" s="40">
        <v>-0.002083134</v>
      </c>
      <c r="BQ318" s="40"/>
    </row>
    <row r="319">
      <c r="A319" s="23">
        <v>35246.0</v>
      </c>
      <c r="B319" s="27">
        <v>-0.019</v>
      </c>
      <c r="C319" s="27">
        <v>-0.0313</v>
      </c>
      <c r="D319" s="27">
        <v>0.0124</v>
      </c>
      <c r="E319" s="27">
        <v>0.0168</v>
      </c>
      <c r="F319" s="27">
        <v>-0.0059</v>
      </c>
      <c r="G319" s="27">
        <v>0.0201</v>
      </c>
      <c r="H319" s="27">
        <v>-5.0E-4</v>
      </c>
      <c r="I319" s="27">
        <v>0.0363</v>
      </c>
      <c r="J319" s="27">
        <v>-0.0086</v>
      </c>
      <c r="K319" s="27">
        <v>0.0056</v>
      </c>
      <c r="L319" s="34"/>
      <c r="M319" s="38">
        <v>0.077486455</v>
      </c>
      <c r="N319" s="38">
        <v>0.143444168</v>
      </c>
      <c r="O319" s="38">
        <v>0.193489946</v>
      </c>
      <c r="P319" s="38">
        <v>0.190988891</v>
      </c>
      <c r="Q319" s="38">
        <v>0.085284504</v>
      </c>
      <c r="R319" s="38">
        <v>0.437148172</v>
      </c>
      <c r="S319" s="38">
        <v>0.355645468</v>
      </c>
      <c r="T319" s="38">
        <v>0.367181366</v>
      </c>
      <c r="U319" s="38">
        <v>0.151833882</v>
      </c>
      <c r="V319" s="38">
        <v>0.262318799</v>
      </c>
      <c r="W319" s="34"/>
      <c r="X319" s="38">
        <v>-0.024139858</v>
      </c>
      <c r="Y319" s="38">
        <v>-0.044604197</v>
      </c>
      <c r="Z319" s="38">
        <v>-0.007118025</v>
      </c>
      <c r="AA319" s="38">
        <v>0.001464581</v>
      </c>
      <c r="AB319" s="38">
        <v>-0.010103655</v>
      </c>
      <c r="AC319" s="38">
        <v>-0.007954238</v>
      </c>
      <c r="AD319" s="38">
        <v>-0.030870611</v>
      </c>
      <c r="AE319" s="38">
        <v>0.012198846</v>
      </c>
      <c r="AF319" s="38">
        <v>-0.019474432</v>
      </c>
      <c r="AG319" s="38">
        <v>-0.016070156</v>
      </c>
      <c r="AH319" s="34"/>
      <c r="AI319" s="38">
        <v>0.042745102</v>
      </c>
      <c r="AJ319" s="38">
        <v>0.034977943</v>
      </c>
      <c r="AK319" s="38">
        <v>0.045155244</v>
      </c>
      <c r="AL319" s="38">
        <v>0.044589759</v>
      </c>
      <c r="AM319" s="38">
        <v>0.069391384</v>
      </c>
      <c r="AN319" s="38">
        <v>0.055272877</v>
      </c>
      <c r="AO319" s="38">
        <v>0.03660284</v>
      </c>
      <c r="AP319" s="38">
        <v>0.053687005</v>
      </c>
      <c r="AQ319" s="38">
        <v>0.034429729</v>
      </c>
      <c r="AR319" s="38">
        <v>0.023281633</v>
      </c>
      <c r="AS319" s="34"/>
      <c r="AT319" s="38">
        <v>-0.097402517</v>
      </c>
      <c r="AU319" s="38">
        <v>-0.69392595</v>
      </c>
      <c r="AV319" s="38">
        <v>0.087698163</v>
      </c>
      <c r="AW319" s="38">
        <v>0.044268518</v>
      </c>
      <c r="AX319" s="38">
        <v>1.949051428</v>
      </c>
      <c r="AY319" s="38">
        <v>0.864739747</v>
      </c>
      <c r="AZ319" s="38">
        <v>-0.569132726</v>
      </c>
      <c r="BA319" s="38">
        <v>0.742943651</v>
      </c>
      <c r="BB319" s="38">
        <v>-0.736029195</v>
      </c>
      <c r="BC319" s="38">
        <v>-1.59221112</v>
      </c>
      <c r="BD319" s="40">
        <v>0.538271672</v>
      </c>
      <c r="BE319" s="23">
        <v>35246.0</v>
      </c>
      <c r="BF319" s="38">
        <v>-0.001809542</v>
      </c>
      <c r="BG319" s="38">
        <v>-0.012891742</v>
      </c>
      <c r="BH319" s="38">
        <v>0.001629255</v>
      </c>
      <c r="BI319" s="38">
        <v>8.2242E-4</v>
      </c>
      <c r="BJ319" s="38">
        <v>0.036209437</v>
      </c>
      <c r="BK319" s="38">
        <v>0.016065117</v>
      </c>
      <c r="BL319" s="38">
        <v>-0.010573336</v>
      </c>
      <c r="BM319" s="38">
        <v>0.013802392</v>
      </c>
      <c r="BN319" s="38">
        <v>-0.013673935</v>
      </c>
      <c r="BO319" s="38">
        <v>-0.029580065</v>
      </c>
      <c r="BP319" s="40">
        <v>0.001070589</v>
      </c>
      <c r="BQ319" s="40"/>
    </row>
    <row r="320">
      <c r="A320" s="23">
        <v>35277.0</v>
      </c>
      <c r="B320" s="27">
        <v>-0.0294</v>
      </c>
      <c r="C320" s="27">
        <v>-0.0244</v>
      </c>
      <c r="D320" s="27">
        <v>-0.0563</v>
      </c>
      <c r="E320" s="27">
        <v>-0.0297</v>
      </c>
      <c r="F320" s="27">
        <v>-0.0814</v>
      </c>
      <c r="G320" s="27">
        <v>-0.0704</v>
      </c>
      <c r="H320" s="27">
        <v>-0.047</v>
      </c>
      <c r="I320" s="27">
        <v>-0.0645</v>
      </c>
      <c r="J320" s="27">
        <v>0.0048</v>
      </c>
      <c r="K320" s="27">
        <v>-0.0443</v>
      </c>
      <c r="L320" s="34"/>
      <c r="M320" s="38">
        <v>-0.002213651</v>
      </c>
      <c r="N320" s="38">
        <v>0.097319697</v>
      </c>
      <c r="O320" s="38">
        <v>0.093679977</v>
      </c>
      <c r="P320" s="38">
        <v>0.09370512</v>
      </c>
      <c r="Q320" s="38">
        <v>-0.046014104</v>
      </c>
      <c r="R320" s="38">
        <v>0.193117371</v>
      </c>
      <c r="S320" s="38">
        <v>0.224519097</v>
      </c>
      <c r="T320" s="38">
        <v>0.215809005</v>
      </c>
      <c r="U320" s="38">
        <v>0.102412505</v>
      </c>
      <c r="V320" s="38">
        <v>0.16717334</v>
      </c>
      <c r="W320" s="34"/>
      <c r="X320" s="38">
        <v>-0.028011768</v>
      </c>
      <c r="Y320" s="38">
        <v>-0.029318027</v>
      </c>
      <c r="Z320" s="38">
        <v>-0.064902705</v>
      </c>
      <c r="AA320" s="38">
        <v>-0.038015262</v>
      </c>
      <c r="AB320" s="38">
        <v>-0.077494715</v>
      </c>
      <c r="AC320" s="38">
        <v>-0.084056138</v>
      </c>
      <c r="AD320" s="38">
        <v>-0.064663222</v>
      </c>
      <c r="AE320" s="38">
        <v>-0.079248401</v>
      </c>
      <c r="AF320" s="38">
        <v>-0.001060228</v>
      </c>
      <c r="AG320" s="38">
        <v>-0.058479708</v>
      </c>
      <c r="AH320" s="34"/>
      <c r="AI320" s="38">
        <v>0.042135366</v>
      </c>
      <c r="AJ320" s="38">
        <v>0.035205492</v>
      </c>
      <c r="AK320" s="38">
        <v>0.046164724</v>
      </c>
      <c r="AL320" s="38">
        <v>0.043779735</v>
      </c>
      <c r="AM320" s="38">
        <v>0.069246084</v>
      </c>
      <c r="AN320" s="38">
        <v>0.056858476</v>
      </c>
      <c r="AO320" s="38">
        <v>0.038074043</v>
      </c>
      <c r="AP320" s="38">
        <v>0.055050002</v>
      </c>
      <c r="AQ320" s="38">
        <v>0.034382441</v>
      </c>
      <c r="AR320" s="38">
        <v>0.025162728</v>
      </c>
      <c r="AS320" s="34"/>
      <c r="AT320" s="38">
        <v>-0.192063434</v>
      </c>
      <c r="AU320" s="38">
        <v>-0.730801399</v>
      </c>
      <c r="AV320" s="38">
        <v>0.121184456</v>
      </c>
      <c r="AW320" s="38">
        <v>-0.064227892</v>
      </c>
      <c r="AX320" s="38">
        <v>1.915561261</v>
      </c>
      <c r="AY320" s="38">
        <v>0.952531445</v>
      </c>
      <c r="AZ320" s="38">
        <v>-0.507796316</v>
      </c>
      <c r="BA320" s="38">
        <v>0.811938228</v>
      </c>
      <c r="BB320" s="38">
        <v>-0.794786587</v>
      </c>
      <c r="BC320" s="38">
        <v>-1.511539763</v>
      </c>
      <c r="BD320" s="40">
        <v>0.536433984</v>
      </c>
      <c r="BE320" s="23">
        <v>35277.0</v>
      </c>
      <c r="BF320" s="38">
        <v>-0.003580374</v>
      </c>
      <c r="BG320" s="38">
        <v>-0.013623324</v>
      </c>
      <c r="BH320" s="38">
        <v>0.002259075</v>
      </c>
      <c r="BI320" s="38">
        <v>-0.001197312</v>
      </c>
      <c r="BJ320" s="38">
        <v>0.035709171</v>
      </c>
      <c r="BK320" s="38">
        <v>0.017756732</v>
      </c>
      <c r="BL320" s="38">
        <v>-0.009466147</v>
      </c>
      <c r="BM320" s="38">
        <v>0.015135846</v>
      </c>
      <c r="BN320" s="38">
        <v>-0.014816112</v>
      </c>
      <c r="BO320" s="38">
        <v>-0.028177554</v>
      </c>
      <c r="BP320" s="40">
        <v>-0.002973596</v>
      </c>
      <c r="BQ320" s="40"/>
    </row>
    <row r="321">
      <c r="A321" s="23">
        <v>35308.0</v>
      </c>
      <c r="B321" s="27">
        <v>0.0393</v>
      </c>
      <c r="C321" s="27">
        <v>0.04</v>
      </c>
      <c r="D321" s="27">
        <v>-0.0092</v>
      </c>
      <c r="E321" s="27">
        <v>0.0265</v>
      </c>
      <c r="F321" s="27">
        <v>-0.0157</v>
      </c>
      <c r="G321" s="27">
        <v>-0.0278</v>
      </c>
      <c r="H321" s="27">
        <v>0.019</v>
      </c>
      <c r="I321" s="27">
        <v>0.0161</v>
      </c>
      <c r="J321" s="27">
        <v>0.0478</v>
      </c>
      <c r="K321" s="27">
        <v>0.022</v>
      </c>
      <c r="L321" s="34"/>
      <c r="M321" s="38">
        <v>0.036872339</v>
      </c>
      <c r="N321" s="38">
        <v>0.165218639</v>
      </c>
      <c r="O321" s="38">
        <v>0.094876964</v>
      </c>
      <c r="P321" s="38">
        <v>0.115147558</v>
      </c>
      <c r="Q321" s="38">
        <v>-0.059634725</v>
      </c>
      <c r="R321" s="38">
        <v>0.086126727</v>
      </c>
      <c r="S321" s="38">
        <v>0.249286737</v>
      </c>
      <c r="T321" s="38">
        <v>0.209784995</v>
      </c>
      <c r="U321" s="38">
        <v>0.145306042</v>
      </c>
      <c r="V321" s="38">
        <v>0.19326193</v>
      </c>
      <c r="W321" s="34"/>
      <c r="X321" s="38">
        <v>0.040503015</v>
      </c>
      <c r="Y321" s="38">
        <v>0.024744076</v>
      </c>
      <c r="Z321" s="38">
        <v>-0.014831264</v>
      </c>
      <c r="AA321" s="38">
        <v>0.019369633</v>
      </c>
      <c r="AB321" s="38">
        <v>-0.007793084</v>
      </c>
      <c r="AC321" s="38">
        <v>-0.030740487</v>
      </c>
      <c r="AD321" s="38">
        <v>0.001905992</v>
      </c>
      <c r="AE321" s="38">
        <v>0.004655624</v>
      </c>
      <c r="AF321" s="38">
        <v>0.038185623</v>
      </c>
      <c r="AG321" s="38">
        <v>0.007434048</v>
      </c>
      <c r="AH321" s="34"/>
      <c r="AI321" s="38">
        <v>0.041991392</v>
      </c>
      <c r="AJ321" s="38">
        <v>0.035256115</v>
      </c>
      <c r="AK321" s="38">
        <v>0.046123302</v>
      </c>
      <c r="AL321" s="38">
        <v>0.043114082</v>
      </c>
      <c r="AM321" s="38">
        <v>0.068888675</v>
      </c>
      <c r="AN321" s="38">
        <v>0.056990997</v>
      </c>
      <c r="AO321" s="38">
        <v>0.037969525</v>
      </c>
      <c r="AP321" s="38">
        <v>0.054560685</v>
      </c>
      <c r="AQ321" s="38">
        <v>0.034766422</v>
      </c>
      <c r="AR321" s="38">
        <v>0.024852692</v>
      </c>
      <c r="AS321" s="34"/>
      <c r="AT321" s="38">
        <v>-0.192371857</v>
      </c>
      <c r="AU321" s="38">
        <v>-0.719070879</v>
      </c>
      <c r="AV321" s="38">
        <v>0.130743718</v>
      </c>
      <c r="AW321" s="38">
        <v>-0.104577457</v>
      </c>
      <c r="AX321" s="38">
        <v>1.910997032</v>
      </c>
      <c r="AY321" s="38">
        <v>0.980598006</v>
      </c>
      <c r="AZ321" s="38">
        <v>-0.506882082</v>
      </c>
      <c r="BA321" s="38">
        <v>0.790547506</v>
      </c>
      <c r="BB321" s="38">
        <v>-0.7573649</v>
      </c>
      <c r="BC321" s="38">
        <v>-1.532619089</v>
      </c>
      <c r="BD321" s="40">
        <v>0.530567938</v>
      </c>
      <c r="BE321" s="23">
        <v>35308.0</v>
      </c>
      <c r="BF321" s="38">
        <v>-0.003625772</v>
      </c>
      <c r="BG321" s="38">
        <v>-0.013552852</v>
      </c>
      <c r="BH321" s="38">
        <v>0.002464222</v>
      </c>
      <c r="BI321" s="38">
        <v>-0.001971047</v>
      </c>
      <c r="BJ321" s="38">
        <v>0.036017952</v>
      </c>
      <c r="BK321" s="38">
        <v>0.018482044</v>
      </c>
      <c r="BL321" s="38">
        <v>-0.009553575</v>
      </c>
      <c r="BM321" s="38">
        <v>0.014900024</v>
      </c>
      <c r="BN321" s="38">
        <v>-0.014274607</v>
      </c>
      <c r="BO321" s="38">
        <v>-0.028886387</v>
      </c>
      <c r="BP321" s="40">
        <v>-0.003057453</v>
      </c>
      <c r="BQ321" s="40"/>
    </row>
    <row r="322">
      <c r="A322" s="23">
        <v>35338.0</v>
      </c>
      <c r="B322" s="27">
        <v>9.0E-4</v>
      </c>
      <c r="C322" s="27">
        <v>0.0351</v>
      </c>
      <c r="D322" s="27">
        <v>0.0771</v>
      </c>
      <c r="E322" s="27">
        <v>0.0388</v>
      </c>
      <c r="F322" s="27">
        <v>0.0732</v>
      </c>
      <c r="G322" s="27">
        <v>0.0612</v>
      </c>
      <c r="H322" s="27">
        <v>0.059</v>
      </c>
      <c r="I322" s="27">
        <v>0.0522</v>
      </c>
      <c r="J322" s="27">
        <v>0.0229</v>
      </c>
      <c r="K322" s="27">
        <v>0.0557</v>
      </c>
      <c r="L322" s="34"/>
      <c r="M322" s="38">
        <v>0.047144649</v>
      </c>
      <c r="N322" s="38">
        <v>0.208416235</v>
      </c>
      <c r="O322" s="38">
        <v>0.235333947</v>
      </c>
      <c r="P322" s="38">
        <v>0.180021298</v>
      </c>
      <c r="Q322" s="38">
        <v>0.026040502</v>
      </c>
      <c r="R322" s="38">
        <v>0.134654171</v>
      </c>
      <c r="S322" s="38">
        <v>0.303067764</v>
      </c>
      <c r="T322" s="38">
        <v>0.293481683</v>
      </c>
      <c r="U322" s="38">
        <v>0.16178881</v>
      </c>
      <c r="V322" s="38">
        <v>0.206056296</v>
      </c>
      <c r="W322" s="34"/>
      <c r="X322" s="38">
        <v>5.03701E-4</v>
      </c>
      <c r="Y322" s="38">
        <v>0.012559494</v>
      </c>
      <c r="Z322" s="38">
        <v>0.062983764</v>
      </c>
      <c r="AA322" s="38">
        <v>0.028406885</v>
      </c>
      <c r="AB322" s="38">
        <v>0.07559854</v>
      </c>
      <c r="AC322" s="38">
        <v>0.056916123</v>
      </c>
      <c r="AD322" s="38">
        <v>0.039595256</v>
      </c>
      <c r="AE322" s="38">
        <v>0.039923123</v>
      </c>
      <c r="AF322" s="38">
        <v>0.011949115</v>
      </c>
      <c r="AG322" s="38">
        <v>0.040584251</v>
      </c>
      <c r="AH322" s="34"/>
      <c r="AI322" s="38">
        <v>0.041920303</v>
      </c>
      <c r="AJ322" s="38">
        <v>0.034243529</v>
      </c>
      <c r="AK322" s="38">
        <v>0.045555112</v>
      </c>
      <c r="AL322" s="38">
        <v>0.042301037</v>
      </c>
      <c r="AM322" s="38">
        <v>0.062152204</v>
      </c>
      <c r="AN322" s="38">
        <v>0.056792891</v>
      </c>
      <c r="AO322" s="38">
        <v>0.03745197</v>
      </c>
      <c r="AP322" s="38">
        <v>0.049269775</v>
      </c>
      <c r="AQ322" s="38">
        <v>0.034037264</v>
      </c>
      <c r="AR322" s="38">
        <v>0.025624962</v>
      </c>
      <c r="AS322" s="34"/>
      <c r="AT322" s="38">
        <v>-0.092017884</v>
      </c>
      <c r="AU322" s="38">
        <v>-0.788252458</v>
      </c>
      <c r="AV322" s="38">
        <v>0.237636107</v>
      </c>
      <c r="AW322" s="38">
        <v>-0.057487742</v>
      </c>
      <c r="AX322" s="38">
        <v>1.742886678</v>
      </c>
      <c r="AY322" s="38">
        <v>1.256831142</v>
      </c>
      <c r="AZ322" s="38">
        <v>-0.497267263</v>
      </c>
      <c r="BA322" s="38">
        <v>0.57453236</v>
      </c>
      <c r="BB322" s="38">
        <v>-0.806959376</v>
      </c>
      <c r="BC322" s="38">
        <v>-1.569901564</v>
      </c>
      <c r="BD322" s="40">
        <v>0.527970224</v>
      </c>
      <c r="BE322" s="23">
        <v>35338.0</v>
      </c>
      <c r="BF322" s="38">
        <v>-0.001742861</v>
      </c>
      <c r="BG322" s="38">
        <v>-0.014929866</v>
      </c>
      <c r="BH322" s="38">
        <v>0.004500938</v>
      </c>
      <c r="BI322" s="38">
        <v>-0.001088844</v>
      </c>
      <c r="BJ322" s="38">
        <v>0.033011079</v>
      </c>
      <c r="BK322" s="38">
        <v>0.023804963</v>
      </c>
      <c r="BL322" s="38">
        <v>-0.009418472</v>
      </c>
      <c r="BM322" s="38">
        <v>0.010881908</v>
      </c>
      <c r="BN322" s="38">
        <v>-0.015284183</v>
      </c>
      <c r="BO322" s="38">
        <v>-0.029734661</v>
      </c>
      <c r="BP322" s="40">
        <v>0.001680979</v>
      </c>
      <c r="BQ322" s="40"/>
    </row>
    <row r="323">
      <c r="A323" s="23">
        <v>35369.0</v>
      </c>
      <c r="B323" s="27">
        <v>0.036</v>
      </c>
      <c r="C323" s="27">
        <v>0.0615</v>
      </c>
      <c r="D323" s="27">
        <v>0.0107</v>
      </c>
      <c r="E323" s="27">
        <v>0.0011</v>
      </c>
      <c r="F323" s="27">
        <v>-0.0589</v>
      </c>
      <c r="G323" s="27">
        <v>-0.0472</v>
      </c>
      <c r="H323" s="27">
        <v>0.016</v>
      </c>
      <c r="I323" s="27">
        <v>0.0238</v>
      </c>
      <c r="J323" s="27">
        <v>0.0056</v>
      </c>
      <c r="K323" s="27">
        <v>0.0252</v>
      </c>
      <c r="L323" s="34"/>
      <c r="M323" s="38">
        <v>0.121165774</v>
      </c>
      <c r="N323" s="38">
        <v>0.295534944</v>
      </c>
      <c r="O323" s="38">
        <v>0.23398684</v>
      </c>
      <c r="P323" s="38">
        <v>0.208396699</v>
      </c>
      <c r="Q323" s="38">
        <v>0.024962621</v>
      </c>
      <c r="R323" s="38">
        <v>0.104774929</v>
      </c>
      <c r="S323" s="38">
        <v>0.354529626</v>
      </c>
      <c r="T323" s="38">
        <v>0.377547253</v>
      </c>
      <c r="U323" s="38">
        <v>0.16594508</v>
      </c>
      <c r="V323" s="38">
        <v>0.237536266</v>
      </c>
      <c r="W323" s="34"/>
      <c r="X323" s="38">
        <v>0.030531958</v>
      </c>
      <c r="Y323" s="38">
        <v>0.022541689</v>
      </c>
      <c r="Z323" s="38">
        <v>-0.011262777</v>
      </c>
      <c r="AA323" s="38">
        <v>-0.013327896</v>
      </c>
      <c r="AB323" s="38">
        <v>-0.057551639</v>
      </c>
      <c r="AC323" s="38">
        <v>-0.053323836</v>
      </c>
      <c r="AD323" s="38">
        <v>-0.01095176</v>
      </c>
      <c r="AE323" s="38">
        <v>8.56445E-4</v>
      </c>
      <c r="AF323" s="38">
        <v>-0.007343659</v>
      </c>
      <c r="AG323" s="38">
        <v>0.006112166</v>
      </c>
      <c r="AH323" s="34"/>
      <c r="AI323" s="38">
        <v>0.041636167</v>
      </c>
      <c r="AJ323" s="38">
        <v>0.031821169</v>
      </c>
      <c r="AK323" s="38">
        <v>0.045573462</v>
      </c>
      <c r="AL323" s="38">
        <v>0.04129298</v>
      </c>
      <c r="AM323" s="38">
        <v>0.062137034</v>
      </c>
      <c r="AN323" s="38">
        <v>0.057410028</v>
      </c>
      <c r="AO323" s="38">
        <v>0.036184767</v>
      </c>
      <c r="AP323" s="38">
        <v>0.048852012</v>
      </c>
      <c r="AQ323" s="38">
        <v>0.033816505</v>
      </c>
      <c r="AR323" s="38">
        <v>0.025645388</v>
      </c>
      <c r="AS323" s="34"/>
      <c r="AT323" s="38">
        <v>-0.070135139</v>
      </c>
      <c r="AU323" s="38">
        <v>-0.929763287</v>
      </c>
      <c r="AV323" s="38">
        <v>0.274705363</v>
      </c>
      <c r="AW323" s="38">
        <v>-0.10019255</v>
      </c>
      <c r="AX323" s="38">
        <v>1.725394576</v>
      </c>
      <c r="AY323" s="38">
        <v>1.311388676</v>
      </c>
      <c r="AZ323" s="38">
        <v>-0.547585713</v>
      </c>
      <c r="BA323" s="38">
        <v>0.56185095</v>
      </c>
      <c r="BB323" s="38">
        <v>-0.755005512</v>
      </c>
      <c r="BC323" s="38">
        <v>-1.470657364</v>
      </c>
      <c r="BD323" s="40">
        <v>0.543983487</v>
      </c>
      <c r="BE323" s="23">
        <v>35369.0</v>
      </c>
      <c r="BF323" s="38">
        <v>-0.001289288</v>
      </c>
      <c r="BG323" s="38">
        <v>-0.017091756</v>
      </c>
      <c r="BH323" s="38">
        <v>0.005049884</v>
      </c>
      <c r="BI323" s="38">
        <v>-0.001841831</v>
      </c>
      <c r="BJ323" s="38">
        <v>0.031717775</v>
      </c>
      <c r="BK323" s="38">
        <v>0.024107141</v>
      </c>
      <c r="BL323" s="38">
        <v>-0.010066219</v>
      </c>
      <c r="BM323" s="38">
        <v>0.010328456</v>
      </c>
      <c r="BN323" s="38">
        <v>-0.013879199</v>
      </c>
      <c r="BO323" s="38">
        <v>-0.027034963</v>
      </c>
      <c r="BP323" s="40">
        <v>-0.004727402</v>
      </c>
      <c r="BQ323" s="40"/>
    </row>
    <row r="324">
      <c r="A324" s="23">
        <v>35399.0</v>
      </c>
      <c r="B324" s="27">
        <v>0.0135</v>
      </c>
      <c r="C324" s="27">
        <v>0.078</v>
      </c>
      <c r="D324" s="27">
        <v>0.0766</v>
      </c>
      <c r="E324" s="27">
        <v>0.0561</v>
      </c>
      <c r="F324" s="27">
        <v>0.0779</v>
      </c>
      <c r="G324" s="27">
        <v>0.0197</v>
      </c>
      <c r="H324" s="27">
        <v>0.0805</v>
      </c>
      <c r="I324" s="27">
        <v>0.1015</v>
      </c>
      <c r="J324" s="27">
        <v>0.0243</v>
      </c>
      <c r="K324" s="27">
        <v>0.0753</v>
      </c>
      <c r="L324" s="34"/>
      <c r="M324" s="38">
        <v>0.088233798</v>
      </c>
      <c r="N324" s="38">
        <v>0.333840156</v>
      </c>
      <c r="O324" s="38">
        <v>0.311885307</v>
      </c>
      <c r="P324" s="38">
        <v>0.241044598</v>
      </c>
      <c r="Q324" s="38">
        <v>0.166125339</v>
      </c>
      <c r="R324" s="38">
        <v>0.070977401</v>
      </c>
      <c r="S324" s="38">
        <v>0.38567283</v>
      </c>
      <c r="T324" s="38">
        <v>0.400930305</v>
      </c>
      <c r="U324" s="38">
        <v>0.150726158</v>
      </c>
      <c r="V324" s="38">
        <v>0.275100255</v>
      </c>
      <c r="W324" s="34"/>
      <c r="X324" s="38">
        <v>0.00993626</v>
      </c>
      <c r="Y324" s="38">
        <v>0.034013384</v>
      </c>
      <c r="Z324" s="38">
        <v>0.049059478</v>
      </c>
      <c r="AA324" s="38">
        <v>0.044294214</v>
      </c>
      <c r="AB324" s="38">
        <v>0.06813077</v>
      </c>
      <c r="AC324" s="38">
        <v>0.017339459</v>
      </c>
      <c r="AD324" s="38">
        <v>0.056743737</v>
      </c>
      <c r="AE324" s="38">
        <v>0.080902459</v>
      </c>
      <c r="AF324" s="38">
        <v>0.013707159</v>
      </c>
      <c r="AG324" s="38">
        <v>0.053254033</v>
      </c>
      <c r="AH324" s="34"/>
      <c r="AI324" s="38">
        <v>0.039097166</v>
      </c>
      <c r="AJ324" s="38">
        <v>0.032084769</v>
      </c>
      <c r="AK324" s="38">
        <v>0.045343691</v>
      </c>
      <c r="AL324" s="38">
        <v>0.041470138</v>
      </c>
      <c r="AM324" s="38">
        <v>0.06148181</v>
      </c>
      <c r="AN324" s="38">
        <v>0.049849672</v>
      </c>
      <c r="AO324" s="38">
        <v>0.036491296</v>
      </c>
      <c r="AP324" s="38">
        <v>0.048259975</v>
      </c>
      <c r="AQ324" s="38">
        <v>0.033775183</v>
      </c>
      <c r="AR324" s="38">
        <v>0.02695808</v>
      </c>
      <c r="AS324" s="34"/>
      <c r="AT324" s="38">
        <v>-0.235782103</v>
      </c>
      <c r="AU324" s="38">
        <v>-0.929317775</v>
      </c>
      <c r="AV324" s="38">
        <v>0.382007854</v>
      </c>
      <c r="AW324" s="38">
        <v>-0.001091863</v>
      </c>
      <c r="AX324" s="38">
        <v>1.978090134</v>
      </c>
      <c r="AY324" s="38">
        <v>0.827655626</v>
      </c>
      <c r="AZ324" s="38">
        <v>-0.493506209</v>
      </c>
      <c r="BA324" s="38">
        <v>0.670432369</v>
      </c>
      <c r="BB324" s="38">
        <v>-0.762133563</v>
      </c>
      <c r="BC324" s="38">
        <v>-1.436354469</v>
      </c>
      <c r="BD324" s="40">
        <v>0.530074985</v>
      </c>
      <c r="BE324" s="23">
        <v>35399.0</v>
      </c>
      <c r="BF324" s="38">
        <v>-0.00444809</v>
      </c>
      <c r="BG324" s="38">
        <v>-0.017531817</v>
      </c>
      <c r="BH324" s="38">
        <v>0.007206676</v>
      </c>
      <c r="BI324" s="39">
        <v>-2.05983E-5</v>
      </c>
      <c r="BJ324" s="38">
        <v>0.037317176</v>
      </c>
      <c r="BK324" s="38">
        <v>0.015613935</v>
      </c>
      <c r="BL324" s="38">
        <v>-0.009310121</v>
      </c>
      <c r="BM324" s="38">
        <v>0.012647878</v>
      </c>
      <c r="BN324" s="38">
        <v>-0.014377844</v>
      </c>
      <c r="BO324" s="38">
        <v>-0.027097194</v>
      </c>
      <c r="BP324" s="40">
        <v>-2.54837E-4</v>
      </c>
      <c r="BQ324" s="40"/>
    </row>
    <row r="325">
      <c r="A325" s="23">
        <v>35430.0</v>
      </c>
      <c r="B325" s="27">
        <v>0.0225</v>
      </c>
      <c r="C325" s="27">
        <v>-0.0181</v>
      </c>
      <c r="D325" s="27">
        <v>0.0052</v>
      </c>
      <c r="E325" s="27">
        <v>0.0057</v>
      </c>
      <c r="F325" s="27">
        <v>0.0057</v>
      </c>
      <c r="G325" s="27">
        <v>-0.0504</v>
      </c>
      <c r="H325" s="27">
        <v>0.0267</v>
      </c>
      <c r="I325" s="27">
        <v>0.1063</v>
      </c>
      <c r="J325" s="27">
        <v>0.0159</v>
      </c>
      <c r="K325" s="27">
        <v>-0.0192</v>
      </c>
      <c r="L325" s="34"/>
      <c r="M325" s="38">
        <v>0.0910054</v>
      </c>
      <c r="N325" s="38">
        <v>0.291839499</v>
      </c>
      <c r="O325" s="38">
        <v>0.288350225</v>
      </c>
      <c r="P325" s="38">
        <v>0.222886839</v>
      </c>
      <c r="Q325" s="38">
        <v>0.07909504</v>
      </c>
      <c r="R325" s="38">
        <v>-0.047854049</v>
      </c>
      <c r="S325" s="38">
        <v>0.375898807</v>
      </c>
      <c r="T325" s="38">
        <v>0.501610653</v>
      </c>
      <c r="U325" s="38">
        <v>0.156007284</v>
      </c>
      <c r="V325" s="38">
        <v>0.232392733</v>
      </c>
      <c r="W325" s="34"/>
      <c r="X325" s="38">
        <v>0.017238409</v>
      </c>
      <c r="Y325" s="38">
        <v>-0.061036659</v>
      </c>
      <c r="Z325" s="38">
        <v>-0.028690484</v>
      </c>
      <c r="AA325" s="38">
        <v>-0.008565033</v>
      </c>
      <c r="AB325" s="38">
        <v>-1.35064E-4</v>
      </c>
      <c r="AC325" s="38">
        <v>-0.050392387</v>
      </c>
      <c r="AD325" s="38">
        <v>-0.003558019</v>
      </c>
      <c r="AE325" s="38">
        <v>0.06867327</v>
      </c>
      <c r="AF325" s="38">
        <v>0.004120288</v>
      </c>
      <c r="AG325" s="38">
        <v>-0.040464071</v>
      </c>
      <c r="AH325" s="34"/>
      <c r="AI325" s="38">
        <v>0.038167112</v>
      </c>
      <c r="AJ325" s="38">
        <v>0.033424487</v>
      </c>
      <c r="AK325" s="38">
        <v>0.044814397</v>
      </c>
      <c r="AL325" s="38">
        <v>0.041039351</v>
      </c>
      <c r="AM325" s="38">
        <v>0.059046782</v>
      </c>
      <c r="AN325" s="38">
        <v>0.049936172</v>
      </c>
      <c r="AO325" s="38">
        <v>0.036103372</v>
      </c>
      <c r="AP325" s="38">
        <v>0.048757003</v>
      </c>
      <c r="AQ325" s="38">
        <v>0.032317232</v>
      </c>
      <c r="AR325" s="38">
        <v>0.02782537</v>
      </c>
      <c r="AS325" s="34"/>
      <c r="AT325" s="38">
        <v>-0.312083536</v>
      </c>
      <c r="AU325" s="38">
        <v>-0.809424523</v>
      </c>
      <c r="AV325" s="38">
        <v>0.384992018</v>
      </c>
      <c r="AW325" s="38">
        <v>-0.010882676</v>
      </c>
      <c r="AX325" s="38">
        <v>1.877488307</v>
      </c>
      <c r="AY325" s="38">
        <v>0.922093211</v>
      </c>
      <c r="AZ325" s="38">
        <v>-0.528500093</v>
      </c>
      <c r="BA325" s="38">
        <v>0.798438243</v>
      </c>
      <c r="BB325" s="38">
        <v>-0.925538224</v>
      </c>
      <c r="BC325" s="38">
        <v>-1.396582725</v>
      </c>
      <c r="BD325" s="40">
        <v>0.505302782</v>
      </c>
      <c r="BE325" s="23">
        <v>35430.0</v>
      </c>
      <c r="BF325" s="38">
        <v>-0.006176169</v>
      </c>
      <c r="BG325" s="38">
        <v>-0.016018604</v>
      </c>
      <c r="BH325" s="38">
        <v>0.007619036</v>
      </c>
      <c r="BI325" s="38">
        <v>-2.15369E-4</v>
      </c>
      <c r="BJ325" s="38">
        <v>0.037155709</v>
      </c>
      <c r="BK325" s="38">
        <v>0.01824833</v>
      </c>
      <c r="BL325" s="38">
        <v>-0.010459077</v>
      </c>
      <c r="BM325" s="38">
        <v>0.015801184</v>
      </c>
      <c r="BN325" s="38">
        <v>-0.018316508</v>
      </c>
      <c r="BO325" s="38">
        <v>-0.027638532</v>
      </c>
      <c r="BP325" s="40">
        <v>0.00106955</v>
      </c>
      <c r="BQ325" s="40"/>
    </row>
    <row r="326">
      <c r="A326" s="23">
        <v>35461.0</v>
      </c>
      <c r="B326" s="27">
        <v>-4.0E-4</v>
      </c>
      <c r="C326" s="27">
        <v>0.0318</v>
      </c>
      <c r="D326" s="27">
        <v>0.0872</v>
      </c>
      <c r="E326" s="27">
        <v>0.0581</v>
      </c>
      <c r="F326" s="27">
        <v>0.1708</v>
      </c>
      <c r="G326" s="27">
        <v>-0.0678</v>
      </c>
      <c r="H326" s="27">
        <v>0.0543</v>
      </c>
      <c r="I326" s="27">
        <v>0.0473</v>
      </c>
      <c r="J326" s="27">
        <v>0.0365</v>
      </c>
      <c r="K326" s="27">
        <v>0.0682</v>
      </c>
      <c r="L326" s="34"/>
      <c r="M326" s="38">
        <v>0.060072535</v>
      </c>
      <c r="N326" s="38">
        <v>0.256067516</v>
      </c>
      <c r="O326" s="38">
        <v>0.288740819</v>
      </c>
      <c r="P326" s="38">
        <v>0.193251144</v>
      </c>
      <c r="Q326" s="38">
        <v>0.202774278</v>
      </c>
      <c r="R326" s="38">
        <v>-0.132315254</v>
      </c>
      <c r="S326" s="38">
        <v>0.387644902</v>
      </c>
      <c r="T326" s="38">
        <v>0.509250248</v>
      </c>
      <c r="U326" s="38">
        <v>0.167898738</v>
      </c>
      <c r="V326" s="38">
        <v>0.271522665</v>
      </c>
      <c r="W326" s="34"/>
      <c r="X326" s="38">
        <v>-0.003649136</v>
      </c>
      <c r="Y326" s="38">
        <v>8.58342E-4</v>
      </c>
      <c r="Z326" s="38">
        <v>0.060429919</v>
      </c>
      <c r="AA326" s="38">
        <v>0.049497096</v>
      </c>
      <c r="AB326" s="38">
        <v>0.15643815</v>
      </c>
      <c r="AC326" s="38">
        <v>-0.059558904</v>
      </c>
      <c r="AD326" s="38">
        <v>0.026483262</v>
      </c>
      <c r="AE326" s="38">
        <v>0.008944896</v>
      </c>
      <c r="AF326" s="38">
        <v>0.026389035</v>
      </c>
      <c r="AG326" s="38">
        <v>0.045306849</v>
      </c>
      <c r="AH326" s="34"/>
      <c r="AI326" s="38">
        <v>0.03787471</v>
      </c>
      <c r="AJ326" s="38">
        <v>0.032897271</v>
      </c>
      <c r="AK326" s="38">
        <v>0.045857454</v>
      </c>
      <c r="AL326" s="38">
        <v>0.040527011</v>
      </c>
      <c r="AM326" s="38">
        <v>0.064366676</v>
      </c>
      <c r="AN326" s="38">
        <v>0.046617219</v>
      </c>
      <c r="AO326" s="38">
        <v>0.036362956</v>
      </c>
      <c r="AP326" s="38">
        <v>0.047967797</v>
      </c>
      <c r="AQ326" s="38">
        <v>0.032626749</v>
      </c>
      <c r="AR326" s="38">
        <v>0.028528913</v>
      </c>
      <c r="AS326" s="34"/>
      <c r="AT326" s="38">
        <v>-0.335772827</v>
      </c>
      <c r="AU326" s="38">
        <v>-0.814931404</v>
      </c>
      <c r="AV326" s="38">
        <v>0.432694743</v>
      </c>
      <c r="AW326" s="38">
        <v>-0.080446167</v>
      </c>
      <c r="AX326" s="38">
        <v>2.21450518</v>
      </c>
      <c r="AY326" s="38">
        <v>0.505834349</v>
      </c>
      <c r="AZ326" s="38">
        <v>-0.481303482</v>
      </c>
      <c r="BA326" s="38">
        <v>0.635849219</v>
      </c>
      <c r="BB326" s="38">
        <v>-0.840973486</v>
      </c>
      <c r="BC326" s="38">
        <v>-1.235456124</v>
      </c>
      <c r="BD326" s="40">
        <v>0.531924371</v>
      </c>
      <c r="BE326" s="23">
        <v>35461.0</v>
      </c>
      <c r="BF326" s="38">
        <v>-0.006312417</v>
      </c>
      <c r="BG326" s="38">
        <v>-0.015320437</v>
      </c>
      <c r="BH326" s="38">
        <v>0.008134516</v>
      </c>
      <c r="BI326" s="38">
        <v>-0.001512361</v>
      </c>
      <c r="BJ326" s="38">
        <v>0.041631956</v>
      </c>
      <c r="BK326" s="38">
        <v>0.009509516</v>
      </c>
      <c r="BL326" s="38">
        <v>-0.009048344</v>
      </c>
      <c r="BM326" s="38">
        <v>0.011953752</v>
      </c>
      <c r="BN326" s="38">
        <v>-0.01581002</v>
      </c>
      <c r="BO326" s="38">
        <v>-0.023226161</v>
      </c>
      <c r="BP326" s="40">
        <v>0.002877521</v>
      </c>
      <c r="BQ326" s="40"/>
    </row>
    <row r="327">
      <c r="A327" s="23">
        <v>35489.0</v>
      </c>
      <c r="B327" s="27">
        <v>0.0104</v>
      </c>
      <c r="C327" s="27">
        <v>0.0059</v>
      </c>
      <c r="D327" s="27">
        <v>0.0359</v>
      </c>
      <c r="E327" s="27">
        <v>0.0734</v>
      </c>
      <c r="F327" s="27">
        <v>-0.0614</v>
      </c>
      <c r="G327" s="27">
        <v>0.0175</v>
      </c>
      <c r="H327" s="27">
        <v>0.0748</v>
      </c>
      <c r="I327" s="27">
        <v>-0.002</v>
      </c>
      <c r="J327" s="27">
        <v>0.013</v>
      </c>
      <c r="K327" s="27">
        <v>0.0068</v>
      </c>
      <c r="L327" s="34"/>
      <c r="M327" s="38">
        <v>0.065997536</v>
      </c>
      <c r="N327" s="38">
        <v>0.278755544</v>
      </c>
      <c r="O327" s="38">
        <v>0.337787401</v>
      </c>
      <c r="P327" s="38">
        <v>0.285234572</v>
      </c>
      <c r="Q327" s="38">
        <v>0.167210769</v>
      </c>
      <c r="R327" s="38">
        <v>-0.086313342</v>
      </c>
      <c r="S327" s="38">
        <v>0.477462413</v>
      </c>
      <c r="T327" s="38">
        <v>0.430820551</v>
      </c>
      <c r="U327" s="38">
        <v>0.188905973</v>
      </c>
      <c r="V327" s="38">
        <v>0.26739749</v>
      </c>
      <c r="W327" s="34"/>
      <c r="X327" s="38">
        <v>0.007086047</v>
      </c>
      <c r="Y327" s="38">
        <v>-0.026385632</v>
      </c>
      <c r="Z327" s="38">
        <v>-0.002301995</v>
      </c>
      <c r="AA327" s="38">
        <v>0.054408233</v>
      </c>
      <c r="AB327" s="38">
        <v>-0.075486169</v>
      </c>
      <c r="AC327" s="38">
        <v>0.025359772</v>
      </c>
      <c r="AD327" s="38">
        <v>0.04038033</v>
      </c>
      <c r="AE327" s="38">
        <v>-0.029003797</v>
      </c>
      <c r="AF327" s="38">
        <v>0.001739565</v>
      </c>
      <c r="AG327" s="38">
        <v>-0.01725145</v>
      </c>
      <c r="AH327" s="34"/>
      <c r="AI327" s="38">
        <v>0.035124734</v>
      </c>
      <c r="AJ327" s="38">
        <v>0.031623017</v>
      </c>
      <c r="AK327" s="38">
        <v>0.044451726</v>
      </c>
      <c r="AL327" s="38">
        <v>0.040029238</v>
      </c>
      <c r="AM327" s="38">
        <v>0.065028542</v>
      </c>
      <c r="AN327" s="38">
        <v>0.046658408</v>
      </c>
      <c r="AO327" s="38">
        <v>0.034747016</v>
      </c>
      <c r="AP327" s="38">
        <v>0.044449596</v>
      </c>
      <c r="AQ327" s="38">
        <v>0.030682146</v>
      </c>
      <c r="AR327" s="38">
        <v>0.028137633</v>
      </c>
      <c r="AS327" s="34"/>
      <c r="AT327" s="38">
        <v>-0.457952887</v>
      </c>
      <c r="AU327" s="38">
        <v>-0.780712459</v>
      </c>
      <c r="AV327" s="38">
        <v>0.401732632</v>
      </c>
      <c r="AW327" s="38">
        <v>-0.005896004</v>
      </c>
      <c r="AX327" s="38">
        <v>2.298334526</v>
      </c>
      <c r="AY327" s="38">
        <v>0.605126456</v>
      </c>
      <c r="AZ327" s="38">
        <v>-0.492767815</v>
      </c>
      <c r="BA327" s="38">
        <v>0.401536251</v>
      </c>
      <c r="BB327" s="38">
        <v>-0.867434231</v>
      </c>
      <c r="BC327" s="38">
        <v>-1.101966467</v>
      </c>
      <c r="BD327" s="40">
        <v>0.549583809</v>
      </c>
      <c r="BE327" s="23">
        <v>35489.0</v>
      </c>
      <c r="BF327" s="38">
        <v>-0.008332722</v>
      </c>
      <c r="BG327" s="38">
        <v>-0.014205521</v>
      </c>
      <c r="BH327" s="38">
        <v>0.007309761</v>
      </c>
      <c r="BI327" s="38">
        <v>-1.07281E-4</v>
      </c>
      <c r="BJ327" s="38">
        <v>0.041819546</v>
      </c>
      <c r="BK327" s="38">
        <v>0.011010631</v>
      </c>
      <c r="BL327" s="38">
        <v>-0.0089662</v>
      </c>
      <c r="BM327" s="38">
        <v>0.007306188</v>
      </c>
      <c r="BN327" s="38">
        <v>-0.015783475</v>
      </c>
      <c r="BO327" s="38">
        <v>-0.020050927</v>
      </c>
      <c r="BP327" s="40">
        <v>-0.00342546</v>
      </c>
      <c r="BQ327" s="40"/>
    </row>
    <row r="328">
      <c r="A328" s="23">
        <v>35520.0</v>
      </c>
      <c r="B328" s="27">
        <v>-0.0134</v>
      </c>
      <c r="C328" s="27">
        <v>-0.0401</v>
      </c>
      <c r="D328" s="27">
        <v>0.0184</v>
      </c>
      <c r="E328" s="27">
        <v>0.0608</v>
      </c>
      <c r="F328" s="27">
        <v>0.0117</v>
      </c>
      <c r="G328" s="27">
        <v>-0.0078</v>
      </c>
      <c r="H328" s="27">
        <v>0.0116</v>
      </c>
      <c r="I328" s="27">
        <v>0.029</v>
      </c>
      <c r="J328" s="27">
        <v>0.0041</v>
      </c>
      <c r="K328" s="27">
        <v>-0.0451</v>
      </c>
      <c r="L328" s="34"/>
      <c r="M328" s="38">
        <v>0.080766125</v>
      </c>
      <c r="N328" s="38">
        <v>0.212081887</v>
      </c>
      <c r="O328" s="38">
        <v>0.323875542</v>
      </c>
      <c r="P328" s="38">
        <v>0.362531785</v>
      </c>
      <c r="Q328" s="38">
        <v>0.219174392</v>
      </c>
      <c r="R328" s="38">
        <v>-0.137815821</v>
      </c>
      <c r="S328" s="38">
        <v>0.445646594</v>
      </c>
      <c r="T328" s="38">
        <v>0.489020772</v>
      </c>
      <c r="U328" s="38">
        <v>0.196929975</v>
      </c>
      <c r="V328" s="38">
        <v>0.198579009</v>
      </c>
      <c r="W328" s="34"/>
      <c r="X328" s="38">
        <v>-0.018500661</v>
      </c>
      <c r="Y328" s="38">
        <v>-0.063668785</v>
      </c>
      <c r="Z328" s="38">
        <v>-0.022590233</v>
      </c>
      <c r="AA328" s="38">
        <v>0.025957585</v>
      </c>
      <c r="AB328" s="38">
        <v>-0.006497349</v>
      </c>
      <c r="AC328" s="38">
        <v>0.001339291</v>
      </c>
      <c r="AD328" s="38">
        <v>-0.031765193</v>
      </c>
      <c r="AE328" s="38">
        <v>-0.008402221</v>
      </c>
      <c r="AF328" s="38">
        <v>-0.010628638</v>
      </c>
      <c r="AG328" s="38">
        <v>-0.063388784</v>
      </c>
      <c r="AH328" s="34"/>
      <c r="AI328" s="38">
        <v>0.032791773</v>
      </c>
      <c r="AJ328" s="38">
        <v>0.032642301</v>
      </c>
      <c r="AK328" s="38">
        <v>0.042635432</v>
      </c>
      <c r="AL328" s="38">
        <v>0.040158053</v>
      </c>
      <c r="AM328" s="38">
        <v>0.06425882</v>
      </c>
      <c r="AN328" s="38">
        <v>0.045419445</v>
      </c>
      <c r="AO328" s="38">
        <v>0.032660481</v>
      </c>
      <c r="AP328" s="38">
        <v>0.04120267</v>
      </c>
      <c r="AQ328" s="38">
        <v>0.027645387</v>
      </c>
      <c r="AR328" s="38">
        <v>0.029507986</v>
      </c>
      <c r="AS328" s="34"/>
      <c r="AT328" s="38">
        <v>-0.568407715</v>
      </c>
      <c r="AU328" s="38">
        <v>-0.582334741</v>
      </c>
      <c r="AV328" s="38">
        <v>0.348770691</v>
      </c>
      <c r="AW328" s="38">
        <v>0.117942043</v>
      </c>
      <c r="AX328" s="38">
        <v>2.363519876</v>
      </c>
      <c r="AY328" s="38">
        <v>0.608169824</v>
      </c>
      <c r="AZ328" s="38">
        <v>-0.580640818</v>
      </c>
      <c r="BA328" s="38">
        <v>0.215273775</v>
      </c>
      <c r="BB328" s="38">
        <v>-1.047919841</v>
      </c>
      <c r="BC328" s="38">
        <v>-0.874373094</v>
      </c>
      <c r="BD328" s="40">
        <v>0.510416629</v>
      </c>
      <c r="BE328" s="23">
        <v>35520.0</v>
      </c>
      <c r="BF328" s="38">
        <v>-0.011136152</v>
      </c>
      <c r="BG328" s="38">
        <v>-0.011409008</v>
      </c>
      <c r="BH328" s="38">
        <v>0.006833059</v>
      </c>
      <c r="BI328" s="38">
        <v>0.002310701</v>
      </c>
      <c r="BJ328" s="38">
        <v>0.046305699</v>
      </c>
      <c r="BK328" s="38">
        <v>0.011915165</v>
      </c>
      <c r="BL328" s="38">
        <v>-0.011375821</v>
      </c>
      <c r="BM328" s="38">
        <v>0.004217609</v>
      </c>
      <c r="BN328" s="38">
        <v>-0.020530676</v>
      </c>
      <c r="BO328" s="38">
        <v>-0.017130576</v>
      </c>
      <c r="BP328" s="40">
        <v>0.002159494</v>
      </c>
      <c r="BQ328" s="40"/>
    </row>
    <row r="329">
      <c r="A329" s="23">
        <v>35550.0</v>
      </c>
      <c r="B329" s="27">
        <v>0.03</v>
      </c>
      <c r="C329" s="27">
        <v>0.0354</v>
      </c>
      <c r="D329" s="27">
        <v>-0.0053</v>
      </c>
      <c r="E329" s="27">
        <v>5.0E-4</v>
      </c>
      <c r="F329" s="27">
        <v>0.0406</v>
      </c>
      <c r="G329" s="27">
        <v>0.0624</v>
      </c>
      <c r="H329" s="27">
        <v>0.0279</v>
      </c>
      <c r="I329" s="27">
        <v>0.0904</v>
      </c>
      <c r="J329" s="27">
        <v>0.0306</v>
      </c>
      <c r="K329" s="27">
        <v>0.0656</v>
      </c>
      <c r="L329" s="34"/>
      <c r="M329" s="38">
        <v>0.066487908</v>
      </c>
      <c r="N329" s="38">
        <v>0.206254498</v>
      </c>
      <c r="O329" s="38">
        <v>0.25794355</v>
      </c>
      <c r="P329" s="38">
        <v>0.362129081</v>
      </c>
      <c r="Q329" s="38">
        <v>0.119962784</v>
      </c>
      <c r="R329" s="38">
        <v>-0.116511426</v>
      </c>
      <c r="S329" s="38">
        <v>0.424890043</v>
      </c>
      <c r="T329" s="38">
        <v>0.523377061</v>
      </c>
      <c r="U329" s="38">
        <v>0.18937096</v>
      </c>
      <c r="V329" s="38">
        <v>0.258995109</v>
      </c>
      <c r="W329" s="34"/>
      <c r="X329" s="38">
        <v>0.02455657</v>
      </c>
      <c r="Y329" s="38">
        <v>0.014065814</v>
      </c>
      <c r="Z329" s="38">
        <v>-0.038507418</v>
      </c>
      <c r="AA329" s="38">
        <v>-0.038960988</v>
      </c>
      <c r="AB329" s="38">
        <v>0.034698614</v>
      </c>
      <c r="AC329" s="38">
        <v>0.069566962</v>
      </c>
      <c r="AD329" s="38">
        <v>-0.013026748</v>
      </c>
      <c r="AE329" s="38">
        <v>0.044327274</v>
      </c>
      <c r="AF329" s="38">
        <v>0.014367199</v>
      </c>
      <c r="AG329" s="38">
        <v>0.044164827</v>
      </c>
      <c r="AH329" s="34"/>
      <c r="AI329" s="38">
        <v>0.033029697</v>
      </c>
      <c r="AJ329" s="38">
        <v>0.032615425</v>
      </c>
      <c r="AK329" s="38">
        <v>0.043194046</v>
      </c>
      <c r="AL329" s="38">
        <v>0.040594838</v>
      </c>
      <c r="AM329" s="38">
        <v>0.06420946</v>
      </c>
      <c r="AN329" s="38">
        <v>0.046683289</v>
      </c>
      <c r="AO329" s="38">
        <v>0.032658084</v>
      </c>
      <c r="AP329" s="38">
        <v>0.041676522</v>
      </c>
      <c r="AQ329" s="38">
        <v>0.027701394</v>
      </c>
      <c r="AR329" s="38">
        <v>0.030235429</v>
      </c>
      <c r="AS329" s="34"/>
      <c r="AT329" s="38">
        <v>-0.578930571</v>
      </c>
      <c r="AU329" s="38">
        <v>-0.617426609</v>
      </c>
      <c r="AV329" s="38">
        <v>0.365585944</v>
      </c>
      <c r="AW329" s="38">
        <v>0.124055975</v>
      </c>
      <c r="AX329" s="38">
        <v>2.318431698</v>
      </c>
      <c r="AY329" s="38">
        <v>0.689821927</v>
      </c>
      <c r="AZ329" s="38">
        <v>-0.613462594</v>
      </c>
      <c r="BA329" s="38">
        <v>0.22457087</v>
      </c>
      <c r="BB329" s="38">
        <v>-1.074060244</v>
      </c>
      <c r="BC329" s="38">
        <v>-0.838586395</v>
      </c>
      <c r="BD329" s="40">
        <v>0.490068975</v>
      </c>
      <c r="BE329" s="23">
        <v>35550.0</v>
      </c>
      <c r="BF329" s="38">
        <v>-0.011813247</v>
      </c>
      <c r="BG329" s="38">
        <v>-0.01259877</v>
      </c>
      <c r="BH329" s="38">
        <v>0.007459888</v>
      </c>
      <c r="BI329" s="38">
        <v>0.002531398</v>
      </c>
      <c r="BJ329" s="38">
        <v>0.047308273</v>
      </c>
      <c r="BK329" s="38">
        <v>0.014076017</v>
      </c>
      <c r="BL329" s="38">
        <v>-0.012517883</v>
      </c>
      <c r="BM329" s="38">
        <v>0.004582434</v>
      </c>
      <c r="BN329" s="38">
        <v>-0.021916512</v>
      </c>
      <c r="BO329" s="38">
        <v>-0.017111599</v>
      </c>
      <c r="BP329" s="40">
        <v>1.62147E-4</v>
      </c>
      <c r="BQ329" s="40"/>
    </row>
    <row r="330">
      <c r="A330" s="23">
        <v>35581.0</v>
      </c>
      <c r="B330" s="27">
        <v>0.0455</v>
      </c>
      <c r="C330" s="27">
        <v>0.0694</v>
      </c>
      <c r="D330" s="27">
        <v>-0.021</v>
      </c>
      <c r="E330" s="27">
        <v>0.0266</v>
      </c>
      <c r="F330" s="27">
        <v>-0.0228</v>
      </c>
      <c r="G330" s="27">
        <v>0.0198</v>
      </c>
      <c r="H330" s="27">
        <v>0.0477</v>
      </c>
      <c r="I330" s="27">
        <v>0.064</v>
      </c>
      <c r="J330" s="27">
        <v>0.0371</v>
      </c>
      <c r="K330" s="27">
        <v>0.0564</v>
      </c>
      <c r="L330" s="34"/>
      <c r="M330" s="38">
        <v>0.141142481</v>
      </c>
      <c r="N330" s="38">
        <v>0.260973539</v>
      </c>
      <c r="O330" s="38">
        <v>0.245541716</v>
      </c>
      <c r="P330" s="38">
        <v>0.384168002</v>
      </c>
      <c r="Q330" s="38">
        <v>0.112543765</v>
      </c>
      <c r="R330" s="38">
        <v>-0.07967533</v>
      </c>
      <c r="S330" s="38">
        <v>0.430213697</v>
      </c>
      <c r="T330" s="38">
        <v>0.613864596</v>
      </c>
      <c r="U330" s="38">
        <v>0.25898767</v>
      </c>
      <c r="V330" s="38">
        <v>0.295809312</v>
      </c>
      <c r="W330" s="34"/>
      <c r="X330" s="38">
        <v>0.032744173</v>
      </c>
      <c r="Y330" s="38">
        <v>0.038916829</v>
      </c>
      <c r="Z330" s="38">
        <v>-0.049340537</v>
      </c>
      <c r="AA330" s="38">
        <v>-0.007415529</v>
      </c>
      <c r="AB330" s="38">
        <v>-0.024685099</v>
      </c>
      <c r="AC330" s="38">
        <v>0.023201993</v>
      </c>
      <c r="AD330" s="38">
        <v>0.008369776</v>
      </c>
      <c r="AE330" s="38">
        <v>0.003504622</v>
      </c>
      <c r="AF330" s="38">
        <v>0.015372817</v>
      </c>
      <c r="AG330" s="38">
        <v>0.030925141</v>
      </c>
      <c r="AH330" s="34"/>
      <c r="AI330" s="38">
        <v>0.033430366</v>
      </c>
      <c r="AJ330" s="38">
        <v>0.033305707</v>
      </c>
      <c r="AK330" s="38">
        <v>0.042253783</v>
      </c>
      <c r="AL330" s="38">
        <v>0.037581675</v>
      </c>
      <c r="AM330" s="38">
        <v>0.06116518</v>
      </c>
      <c r="AN330" s="38">
        <v>0.046120184</v>
      </c>
      <c r="AO330" s="38">
        <v>0.030895434</v>
      </c>
      <c r="AP330" s="38">
        <v>0.041506395</v>
      </c>
      <c r="AQ330" s="38">
        <v>0.025895053</v>
      </c>
      <c r="AR330" s="38">
        <v>0.030437388</v>
      </c>
      <c r="AS330" s="34"/>
      <c r="AT330" s="38">
        <v>-0.475132369</v>
      </c>
      <c r="AU330" s="38">
        <v>-0.487398304</v>
      </c>
      <c r="AV330" s="38">
        <v>0.393061367</v>
      </c>
      <c r="AW330" s="38">
        <v>-0.066657909</v>
      </c>
      <c r="AX330" s="38">
        <v>2.253877325</v>
      </c>
      <c r="AY330" s="38">
        <v>0.773501854</v>
      </c>
      <c r="AZ330" s="38">
        <v>-0.724560899</v>
      </c>
      <c r="BA330" s="38">
        <v>0.319520997</v>
      </c>
      <c r="BB330" s="38">
        <v>-1.216581031</v>
      </c>
      <c r="BC330" s="38">
        <v>-0.769631032</v>
      </c>
      <c r="BD330" s="40">
        <v>0.488241614</v>
      </c>
      <c r="BE330" s="23">
        <v>35581.0</v>
      </c>
      <c r="BF330" s="38">
        <v>-0.009731501</v>
      </c>
      <c r="BG330" s="38">
        <v>-0.009982728</v>
      </c>
      <c r="BH330" s="38">
        <v>0.00805055</v>
      </c>
      <c r="BI330" s="38">
        <v>-0.001365265</v>
      </c>
      <c r="BJ330" s="38">
        <v>0.046163155</v>
      </c>
      <c r="BK330" s="38">
        <v>0.015842604</v>
      </c>
      <c r="BL330" s="38">
        <v>-0.014840212</v>
      </c>
      <c r="BM330" s="38">
        <v>0.006544321</v>
      </c>
      <c r="BN330" s="38">
        <v>-0.024917602</v>
      </c>
      <c r="BO330" s="38">
        <v>-0.015763323</v>
      </c>
      <c r="BP330" s="40">
        <v>-0.004384364</v>
      </c>
      <c r="BQ330" s="40"/>
    </row>
    <row r="331">
      <c r="A331" s="23">
        <v>35611.0</v>
      </c>
      <c r="B331" s="27">
        <v>0.0493</v>
      </c>
      <c r="C331" s="27">
        <v>0.0177</v>
      </c>
      <c r="D331" s="27">
        <v>0.1037</v>
      </c>
      <c r="E331" s="27">
        <v>0.0667</v>
      </c>
      <c r="F331" s="27">
        <v>0.101</v>
      </c>
      <c r="G331" s="27">
        <v>0.0555</v>
      </c>
      <c r="H331" s="27">
        <v>0.1012</v>
      </c>
      <c r="I331" s="27">
        <v>0.0937</v>
      </c>
      <c r="J331" s="27">
        <v>-0.0033</v>
      </c>
      <c r="K331" s="27">
        <v>0.0453</v>
      </c>
      <c r="L331" s="34"/>
      <c r="M331" s="38">
        <v>0.220644418</v>
      </c>
      <c r="N331" s="38">
        <v>0.324755975</v>
      </c>
      <c r="O331" s="38">
        <v>0.357884481</v>
      </c>
      <c r="P331" s="38">
        <v>0.452041294</v>
      </c>
      <c r="Q331" s="38">
        <v>0.232226454</v>
      </c>
      <c r="R331" s="38">
        <v>-0.047784605</v>
      </c>
      <c r="S331" s="38">
        <v>0.575727129</v>
      </c>
      <c r="T331" s="38">
        <v>0.703263609</v>
      </c>
      <c r="U331" s="38">
        <v>0.265712744</v>
      </c>
      <c r="V331" s="38">
        <v>0.347042697</v>
      </c>
      <c r="W331" s="34"/>
      <c r="X331" s="38">
        <v>0.026000465</v>
      </c>
      <c r="Y331" s="38">
        <v>-0.025481115</v>
      </c>
      <c r="Z331" s="38">
        <v>0.062912444</v>
      </c>
      <c r="AA331" s="38">
        <v>0.019105507</v>
      </c>
      <c r="AB331" s="38">
        <v>0.086569161</v>
      </c>
      <c r="AC331" s="38">
        <v>0.058144752</v>
      </c>
      <c r="AD331" s="38">
        <v>0.044970917</v>
      </c>
      <c r="AE331" s="38">
        <v>0.022493637</v>
      </c>
      <c r="AF331" s="38">
        <v>-0.027833114</v>
      </c>
      <c r="AG331" s="38">
        <v>0.014502304</v>
      </c>
      <c r="AH331" s="34"/>
      <c r="AI331" s="38">
        <v>0.032236279</v>
      </c>
      <c r="AJ331" s="38">
        <v>0.031497315</v>
      </c>
      <c r="AK331" s="38">
        <v>0.041729934</v>
      </c>
      <c r="AL331" s="38">
        <v>0.036817902</v>
      </c>
      <c r="AM331" s="38">
        <v>0.06061319</v>
      </c>
      <c r="AN331" s="38">
        <v>0.04712065</v>
      </c>
      <c r="AO331" s="38">
        <v>0.030234497</v>
      </c>
      <c r="AP331" s="38">
        <v>0.037988363</v>
      </c>
      <c r="AQ331" s="38">
        <v>0.026271579</v>
      </c>
      <c r="AR331" s="38">
        <v>0.030344638</v>
      </c>
      <c r="AS331" s="34"/>
      <c r="AT331" s="38">
        <v>-0.513851651</v>
      </c>
      <c r="AU331" s="38">
        <v>-0.586190496</v>
      </c>
      <c r="AV331" s="38">
        <v>0.415503595</v>
      </c>
      <c r="AW331" s="38">
        <v>-0.065346264</v>
      </c>
      <c r="AX331" s="38">
        <v>2.26402801</v>
      </c>
      <c r="AY331" s="38">
        <v>0.943212952</v>
      </c>
      <c r="AZ331" s="38">
        <v>-0.709810594</v>
      </c>
      <c r="BA331" s="38">
        <v>0.049232764</v>
      </c>
      <c r="BB331" s="38">
        <v>-1.097749646</v>
      </c>
      <c r="BC331" s="38">
        <v>-0.699028669</v>
      </c>
      <c r="BD331" s="40">
        <v>0.507164684</v>
      </c>
      <c r="BE331" s="23">
        <v>35611.0</v>
      </c>
      <c r="BF331" s="38">
        <v>-0.01013185</v>
      </c>
      <c r="BG331" s="38">
        <v>-0.011558188</v>
      </c>
      <c r="BH331" s="38">
        <v>0.008192676</v>
      </c>
      <c r="BI331" s="38">
        <v>-0.001288462</v>
      </c>
      <c r="BJ331" s="38">
        <v>0.044640885</v>
      </c>
      <c r="BK331" s="38">
        <v>0.018597765</v>
      </c>
      <c r="BL331" s="38">
        <v>-0.013995663</v>
      </c>
      <c r="BM331" s="38">
        <v>9.70745E-4</v>
      </c>
      <c r="BN331" s="38">
        <v>-0.021644836</v>
      </c>
      <c r="BO331" s="38">
        <v>-0.013783071</v>
      </c>
      <c r="BP331" s="40">
        <v>0.00410779</v>
      </c>
      <c r="BQ331" s="40"/>
    </row>
    <row r="332">
      <c r="A332" s="23">
        <v>35642.0</v>
      </c>
      <c r="B332" s="27">
        <v>-0.0023</v>
      </c>
      <c r="C332" s="27">
        <v>0.067</v>
      </c>
      <c r="D332" s="27">
        <v>0.073</v>
      </c>
      <c r="E332" s="27">
        <v>0.157</v>
      </c>
      <c r="F332" s="27">
        <v>0.1137</v>
      </c>
      <c r="G332" s="27">
        <v>0.0033</v>
      </c>
      <c r="H332" s="27">
        <v>0.1415</v>
      </c>
      <c r="I332" s="27">
        <v>-0.0044</v>
      </c>
      <c r="J332" s="27">
        <v>0.0639</v>
      </c>
      <c r="K332" s="27">
        <v>0.0788</v>
      </c>
      <c r="L332" s="34"/>
      <c r="M332" s="38">
        <v>0.25462885</v>
      </c>
      <c r="N332" s="38">
        <v>0.44896196</v>
      </c>
      <c r="O332" s="38">
        <v>0.543932343</v>
      </c>
      <c r="P332" s="38">
        <v>0.731495715</v>
      </c>
      <c r="Q332" s="38">
        <v>0.493960976</v>
      </c>
      <c r="R332" s="38">
        <v>0.027750405</v>
      </c>
      <c r="S332" s="38">
        <v>0.887372579</v>
      </c>
      <c r="T332" s="38">
        <v>0.812522059</v>
      </c>
      <c r="U332" s="38">
        <v>0.340171785</v>
      </c>
      <c r="V332" s="38">
        <v>0.520652057</v>
      </c>
      <c r="W332" s="34"/>
      <c r="X332" s="38">
        <v>-0.039833954</v>
      </c>
      <c r="Y332" s="38">
        <v>0.012694117</v>
      </c>
      <c r="Z332" s="38">
        <v>0.001522558</v>
      </c>
      <c r="AA332" s="38">
        <v>0.071494927</v>
      </c>
      <c r="AB332" s="38">
        <v>0.038599215</v>
      </c>
      <c r="AC332" s="38">
        <v>0.001359101</v>
      </c>
      <c r="AD332" s="38">
        <v>0.044745669</v>
      </c>
      <c r="AE332" s="38">
        <v>-0.092094944</v>
      </c>
      <c r="AF332" s="38">
        <v>0.037459979</v>
      </c>
      <c r="AG332" s="38">
        <v>0.036764127</v>
      </c>
      <c r="AH332" s="34"/>
      <c r="AI332" s="38">
        <v>0.032767333</v>
      </c>
      <c r="AJ332" s="38">
        <v>0.030784688</v>
      </c>
      <c r="AK332" s="38">
        <v>0.039060072</v>
      </c>
      <c r="AL332" s="38">
        <v>0.038068402</v>
      </c>
      <c r="AM332" s="38">
        <v>0.060670376</v>
      </c>
      <c r="AN332" s="38">
        <v>0.046963308</v>
      </c>
      <c r="AO332" s="38">
        <v>0.029999674</v>
      </c>
      <c r="AP332" s="38">
        <v>0.041101501</v>
      </c>
      <c r="AQ332" s="38">
        <v>0.025467367</v>
      </c>
      <c r="AR332" s="38">
        <v>0.030299608</v>
      </c>
      <c r="AS332" s="34"/>
      <c r="AT332" s="38">
        <v>-0.45940053</v>
      </c>
      <c r="AU332" s="38">
        <v>-0.651117557</v>
      </c>
      <c r="AV332" s="38">
        <v>0.149092113</v>
      </c>
      <c r="AW332" s="38">
        <v>0.053200036</v>
      </c>
      <c r="AX332" s="38">
        <v>2.238756363</v>
      </c>
      <c r="AY332" s="38">
        <v>0.913316014</v>
      </c>
      <c r="AZ332" s="38">
        <v>-0.727026493</v>
      </c>
      <c r="BA332" s="38">
        <v>0.346493349</v>
      </c>
      <c r="BB332" s="38">
        <v>-1.165289693</v>
      </c>
      <c r="BC332" s="38">
        <v>-0.698023602</v>
      </c>
      <c r="BD332" s="40">
        <v>0.506818914</v>
      </c>
      <c r="BE332" s="23">
        <v>35642.0</v>
      </c>
      <c r="BF332" s="38">
        <v>-0.009064392</v>
      </c>
      <c r="BG332" s="38">
        <v>-0.012847144</v>
      </c>
      <c r="BH332" s="38">
        <v>0.002941724</v>
      </c>
      <c r="BI332" s="38">
        <v>0.001049685</v>
      </c>
      <c r="BJ332" s="38">
        <v>0.044172707</v>
      </c>
      <c r="BK332" s="38">
        <v>0.018020559</v>
      </c>
      <c r="BL332" s="38">
        <v>-0.014344897</v>
      </c>
      <c r="BM332" s="38">
        <v>0.00683663</v>
      </c>
      <c r="BN332" s="38">
        <v>-0.02299223</v>
      </c>
      <c r="BO332" s="38">
        <v>-0.013772643</v>
      </c>
      <c r="BP332" s="40">
        <v>3.28465E-4</v>
      </c>
      <c r="BQ332" s="40"/>
    </row>
    <row r="333">
      <c r="A333" s="23">
        <v>35673.0</v>
      </c>
      <c r="B333" s="27">
        <v>-0.0554</v>
      </c>
      <c r="C333" s="27">
        <v>-0.0484</v>
      </c>
      <c r="D333" s="27">
        <v>-0.0948</v>
      </c>
      <c r="E333" s="27">
        <v>-0.117</v>
      </c>
      <c r="F333" s="27">
        <v>-0.0431</v>
      </c>
      <c r="G333" s="27">
        <v>-0.072</v>
      </c>
      <c r="H333" s="27">
        <v>-0.1165</v>
      </c>
      <c r="I333" s="27">
        <v>-0.0398</v>
      </c>
      <c r="J333" s="27">
        <v>-0.0068</v>
      </c>
      <c r="K333" s="27">
        <v>-0.0596</v>
      </c>
      <c r="L333" s="34"/>
      <c r="M333" s="38">
        <v>0.140316414</v>
      </c>
      <c r="N333" s="38">
        <v>0.325784618</v>
      </c>
      <c r="O333" s="38">
        <v>0.410540125</v>
      </c>
      <c r="P333" s="38">
        <v>0.489467399</v>
      </c>
      <c r="Q333" s="38">
        <v>0.452345021</v>
      </c>
      <c r="R333" s="38">
        <v>-0.019016174</v>
      </c>
      <c r="S333" s="38">
        <v>0.636365994</v>
      </c>
      <c r="T333" s="38">
        <v>0.712812303</v>
      </c>
      <c r="U333" s="38">
        <v>0.270274596</v>
      </c>
      <c r="V333" s="38">
        <v>0.399217902</v>
      </c>
      <c r="W333" s="34"/>
      <c r="X333" s="38">
        <v>-0.072059402</v>
      </c>
      <c r="Y333" s="38">
        <v>-0.088751175</v>
      </c>
      <c r="Z333" s="38">
        <v>-0.14868831</v>
      </c>
      <c r="AA333" s="38">
        <v>-0.189987396</v>
      </c>
      <c r="AB333" s="38">
        <v>-0.122305573</v>
      </c>
      <c r="AC333" s="38">
        <v>-0.07309069</v>
      </c>
      <c r="AD333" s="38">
        <v>-0.195666641</v>
      </c>
      <c r="AE333" s="38">
        <v>-0.102915059</v>
      </c>
      <c r="AF333" s="38">
        <v>-0.032270613</v>
      </c>
      <c r="AG333" s="38">
        <v>-0.099152748</v>
      </c>
      <c r="AH333" s="34"/>
      <c r="AI333" s="38">
        <v>0.034617404</v>
      </c>
      <c r="AJ333" s="38">
        <v>0.033219875</v>
      </c>
      <c r="AK333" s="38">
        <v>0.046830106</v>
      </c>
      <c r="AL333" s="38">
        <v>0.050165489</v>
      </c>
      <c r="AM333" s="38">
        <v>0.06386347</v>
      </c>
      <c r="AN333" s="38">
        <v>0.048496796</v>
      </c>
      <c r="AO333" s="38">
        <v>0.045108949</v>
      </c>
      <c r="AP333" s="38">
        <v>0.044850797</v>
      </c>
      <c r="AQ333" s="38">
        <v>0.024771604</v>
      </c>
      <c r="AR333" s="38">
        <v>0.033859935</v>
      </c>
      <c r="AS333" s="34"/>
      <c r="AT333" s="38">
        <v>-0.713853963</v>
      </c>
      <c r="AU333" s="38">
        <v>-0.83916821</v>
      </c>
      <c r="AV333" s="38">
        <v>0.381240115</v>
      </c>
      <c r="AW333" s="38">
        <v>0.680318704</v>
      </c>
      <c r="AX333" s="38">
        <v>1.908595343</v>
      </c>
      <c r="AY333" s="38">
        <v>0.530689564</v>
      </c>
      <c r="AZ333" s="38">
        <v>0.226906569</v>
      </c>
      <c r="BA333" s="38">
        <v>0.203758469</v>
      </c>
      <c r="BB333" s="38">
        <v>-1.596711536</v>
      </c>
      <c r="BC333" s="38">
        <v>-0.781775056</v>
      </c>
      <c r="BD333" s="40">
        <v>0.502784623</v>
      </c>
      <c r="BE333" s="23">
        <v>35673.0</v>
      </c>
      <c r="BF333" s="38">
        <v>-0.014198007</v>
      </c>
      <c r="BG333" s="38">
        <v>-0.016690411</v>
      </c>
      <c r="BH333" s="38">
        <v>0.007582573</v>
      </c>
      <c r="BI333" s="38">
        <v>0.013531017</v>
      </c>
      <c r="BJ333" s="38">
        <v>0.037960495</v>
      </c>
      <c r="BK333" s="38">
        <v>0.010555008</v>
      </c>
      <c r="BL333" s="38">
        <v>0.004512997</v>
      </c>
      <c r="BM333" s="38">
        <v>0.004052599</v>
      </c>
      <c r="BN333" s="38">
        <v>-0.031757366</v>
      </c>
      <c r="BO333" s="38">
        <v>-0.015548905</v>
      </c>
      <c r="BP333" s="40">
        <v>-1.03709E-4</v>
      </c>
      <c r="BQ333" s="40"/>
    </row>
    <row r="334">
      <c r="A334" s="23">
        <v>35703.0</v>
      </c>
      <c r="B334" s="27">
        <v>0.0628</v>
      </c>
      <c r="C334" s="27">
        <v>0.054</v>
      </c>
      <c r="D334" s="27">
        <v>0.0815</v>
      </c>
      <c r="E334" s="27">
        <v>0.0565</v>
      </c>
      <c r="F334" s="27">
        <v>0.122</v>
      </c>
      <c r="G334" s="27">
        <v>-0.0114</v>
      </c>
      <c r="H334" s="27">
        <v>0.0679</v>
      </c>
      <c r="I334" s="27">
        <v>0.122</v>
      </c>
      <c r="J334" s="27">
        <v>0.091</v>
      </c>
      <c r="K334" s="27">
        <v>0.052</v>
      </c>
      <c r="L334" s="34"/>
      <c r="M334" s="38">
        <v>0.210791219</v>
      </c>
      <c r="N334" s="38">
        <v>0.349995932</v>
      </c>
      <c r="O334" s="38">
        <v>0.416399757</v>
      </c>
      <c r="P334" s="38">
        <v>0.51490751</v>
      </c>
      <c r="Q334" s="38">
        <v>0.518350678</v>
      </c>
      <c r="R334" s="38">
        <v>-0.086123654</v>
      </c>
      <c r="S334" s="38">
        <v>0.650081671</v>
      </c>
      <c r="T334" s="38">
        <v>0.826445987</v>
      </c>
      <c r="U334" s="38">
        <v>0.354898826</v>
      </c>
      <c r="V334" s="38">
        <v>0.394329534</v>
      </c>
      <c r="W334" s="34"/>
      <c r="X334" s="38">
        <v>0.043799523</v>
      </c>
      <c r="Y334" s="38">
        <v>0.017958667</v>
      </c>
      <c r="Z334" s="38">
        <v>0.04248496</v>
      </c>
      <c r="AA334" s="38">
        <v>0.004980247</v>
      </c>
      <c r="AB334" s="38">
        <v>0.061984278</v>
      </c>
      <c r="AC334" s="38">
        <v>-0.007846301</v>
      </c>
      <c r="AD334" s="38">
        <v>0.011867966</v>
      </c>
      <c r="AE334" s="38">
        <v>0.064152368</v>
      </c>
      <c r="AF334" s="38">
        <v>0.061844466</v>
      </c>
      <c r="AG334" s="38">
        <v>0.019613968</v>
      </c>
      <c r="AH334" s="34"/>
      <c r="AI334" s="38">
        <v>0.034195895</v>
      </c>
      <c r="AJ334" s="38">
        <v>0.033387839</v>
      </c>
      <c r="AK334" s="38">
        <v>0.045611918</v>
      </c>
      <c r="AL334" s="38">
        <v>0.048239596</v>
      </c>
      <c r="AM334" s="38">
        <v>0.064441811</v>
      </c>
      <c r="AN334" s="38">
        <v>0.048141674</v>
      </c>
      <c r="AO334" s="38">
        <v>0.044212278</v>
      </c>
      <c r="AP334" s="38">
        <v>0.045197332</v>
      </c>
      <c r="AQ334" s="38">
        <v>0.023335013</v>
      </c>
      <c r="AR334" s="38">
        <v>0.033917035</v>
      </c>
      <c r="AS334" s="34"/>
      <c r="AT334" s="38">
        <v>-0.694242569</v>
      </c>
      <c r="AU334" s="38">
        <v>-0.765504882</v>
      </c>
      <c r="AV334" s="38">
        <v>0.312533841</v>
      </c>
      <c r="AW334" s="38">
        <v>0.544268215</v>
      </c>
      <c r="AX334" s="38">
        <v>1.97313775</v>
      </c>
      <c r="AY334" s="38">
        <v>0.535632476</v>
      </c>
      <c r="AZ334" s="38">
        <v>0.189099929</v>
      </c>
      <c r="BA334" s="38">
        <v>0.275971658</v>
      </c>
      <c r="BB334" s="38">
        <v>-1.652061247</v>
      </c>
      <c r="BC334" s="38">
        <v>-0.718835172</v>
      </c>
      <c r="BD334" s="40">
        <v>0.503456688</v>
      </c>
      <c r="BE334" s="23">
        <v>35703.0</v>
      </c>
      <c r="BF334" s="38">
        <v>-0.013789519</v>
      </c>
      <c r="BG334" s="38">
        <v>-0.01520498</v>
      </c>
      <c r="BH334" s="38">
        <v>0.00620776</v>
      </c>
      <c r="BI334" s="38">
        <v>0.010810626</v>
      </c>
      <c r="BJ334" s="38">
        <v>0.039191807</v>
      </c>
      <c r="BK334" s="38">
        <v>0.010639097</v>
      </c>
      <c r="BL334" s="38">
        <v>0.003756032</v>
      </c>
      <c r="BM334" s="38">
        <v>0.005481537</v>
      </c>
      <c r="BN334" s="38">
        <v>-0.032814367</v>
      </c>
      <c r="BO334" s="38">
        <v>-0.014277994</v>
      </c>
      <c r="BP334" s="40">
        <v>0.001202696</v>
      </c>
      <c r="BQ334" s="40"/>
    </row>
    <row r="335">
      <c r="A335" s="23">
        <v>35734.0</v>
      </c>
      <c r="B335" s="27">
        <v>-0.1114</v>
      </c>
      <c r="C335" s="27">
        <v>-0.0292</v>
      </c>
      <c r="D335" s="27">
        <v>-0.0946</v>
      </c>
      <c r="E335" s="27">
        <v>-0.0937</v>
      </c>
      <c r="F335" s="27">
        <v>-0.0799</v>
      </c>
      <c r="G335" s="27">
        <v>-0.0965</v>
      </c>
      <c r="H335" s="27">
        <v>-0.0669</v>
      </c>
      <c r="I335" s="27">
        <v>-0.1191</v>
      </c>
      <c r="J335" s="27">
        <v>-0.0732</v>
      </c>
      <c r="K335" s="27">
        <v>-0.0275</v>
      </c>
      <c r="L335" s="34"/>
      <c r="M335" s="38">
        <v>0.038525087</v>
      </c>
      <c r="N335" s="38">
        <v>0.234647328</v>
      </c>
      <c r="O335" s="38">
        <v>0.268864638</v>
      </c>
      <c r="P335" s="38">
        <v>0.371446541</v>
      </c>
      <c r="Q335" s="38">
        <v>0.484444462</v>
      </c>
      <c r="R335" s="38">
        <v>-0.133416808</v>
      </c>
      <c r="S335" s="38">
        <v>0.51549048</v>
      </c>
      <c r="T335" s="38">
        <v>0.571426434</v>
      </c>
      <c r="U335" s="38">
        <v>0.248706521</v>
      </c>
      <c r="V335" s="38">
        <v>0.32262946</v>
      </c>
      <c r="W335" s="34"/>
      <c r="X335" s="38">
        <v>-0.116427084</v>
      </c>
      <c r="Y335" s="38">
        <v>-0.052675716</v>
      </c>
      <c r="Z335" s="38">
        <v>-0.123526674</v>
      </c>
      <c r="AA335" s="38">
        <v>-0.132217105</v>
      </c>
      <c r="AB335" s="38">
        <v>-0.153309307</v>
      </c>
      <c r="AC335" s="38">
        <v>-0.092052276</v>
      </c>
      <c r="AD335" s="38">
        <v>-0.112947477</v>
      </c>
      <c r="AE335" s="38">
        <v>-0.167703013</v>
      </c>
      <c r="AF335" s="38">
        <v>-0.098904993</v>
      </c>
      <c r="AG335" s="38">
        <v>-0.055265523</v>
      </c>
      <c r="AH335" s="34"/>
      <c r="AI335" s="38">
        <v>0.039251094</v>
      </c>
      <c r="AJ335" s="38">
        <v>0.034365919</v>
      </c>
      <c r="AK335" s="38">
        <v>0.050029186</v>
      </c>
      <c r="AL335" s="38">
        <v>0.053058951</v>
      </c>
      <c r="AM335" s="38">
        <v>0.068353164</v>
      </c>
      <c r="AN335" s="38">
        <v>0.050417198</v>
      </c>
      <c r="AO335" s="38">
        <v>0.047813852</v>
      </c>
      <c r="AP335" s="38">
        <v>0.053661505</v>
      </c>
      <c r="AQ335" s="38">
        <v>0.028821637</v>
      </c>
      <c r="AR335" s="38">
        <v>0.034710312</v>
      </c>
      <c r="AS335" s="34"/>
      <c r="AT335" s="38">
        <v>-0.576608993</v>
      </c>
      <c r="AU335" s="38">
        <v>-0.991021019</v>
      </c>
      <c r="AV335" s="38">
        <v>0.3377022</v>
      </c>
      <c r="AW335" s="38">
        <v>0.594718758</v>
      </c>
      <c r="AX335" s="38">
        <v>1.892134911</v>
      </c>
      <c r="AY335" s="38">
        <v>0.370617472</v>
      </c>
      <c r="AZ335" s="38">
        <v>0.149774252</v>
      </c>
      <c r="BA335" s="38">
        <v>0.645833713</v>
      </c>
      <c r="BB335" s="38">
        <v>-1.461345333</v>
      </c>
      <c r="BC335" s="38">
        <v>-0.96180596</v>
      </c>
      <c r="BD335" s="40">
        <v>0.506653223</v>
      </c>
      <c r="BE335" s="23">
        <v>35734.0</v>
      </c>
      <c r="BF335" s="38">
        <v>-0.011380743</v>
      </c>
      <c r="BG335" s="38">
        <v>-0.019560144</v>
      </c>
      <c r="BH335" s="38">
        <v>0.006665352</v>
      </c>
      <c r="BI335" s="38">
        <v>0.011738182</v>
      </c>
      <c r="BJ335" s="38">
        <v>0.037345759</v>
      </c>
      <c r="BK335" s="38">
        <v>0.007315013</v>
      </c>
      <c r="BL335" s="38">
        <v>0.002956149</v>
      </c>
      <c r="BM335" s="38">
        <v>0.012747056</v>
      </c>
      <c r="BN335" s="38">
        <v>-0.028843107</v>
      </c>
      <c r="BO335" s="38">
        <v>-0.018983516</v>
      </c>
      <c r="BP335" s="40">
        <v>-0.001886171</v>
      </c>
      <c r="BQ335" s="40"/>
    </row>
    <row r="336">
      <c r="A336" s="23">
        <v>35764.0</v>
      </c>
      <c r="B336" s="27">
        <v>0.0083</v>
      </c>
      <c r="C336" s="27">
        <v>-0.0204</v>
      </c>
      <c r="D336" s="27">
        <v>0.0473</v>
      </c>
      <c r="E336" s="27">
        <v>0.0602</v>
      </c>
      <c r="F336" s="27">
        <v>0.0477</v>
      </c>
      <c r="G336" s="27">
        <v>-0.0038</v>
      </c>
      <c r="H336" s="27">
        <v>0.0157</v>
      </c>
      <c r="I336" s="27">
        <v>0.0871</v>
      </c>
      <c r="J336" s="27">
        <v>2.0E-4</v>
      </c>
      <c r="K336" s="27">
        <v>0.0482</v>
      </c>
      <c r="L336" s="34"/>
      <c r="M336" s="38">
        <v>0.033266985</v>
      </c>
      <c r="N336" s="38">
        <v>0.121899592</v>
      </c>
      <c r="O336" s="38">
        <v>0.234306973</v>
      </c>
      <c r="P336" s="38">
        <v>0.376880449</v>
      </c>
      <c r="Q336" s="38">
        <v>0.442792209</v>
      </c>
      <c r="R336" s="38">
        <v>-0.153443237</v>
      </c>
      <c r="S336" s="38">
        <v>0.424712349</v>
      </c>
      <c r="T336" s="38">
        <v>0.550875039</v>
      </c>
      <c r="U336" s="38">
        <v>0.219295706</v>
      </c>
      <c r="V336" s="38">
        <v>0.289326234</v>
      </c>
      <c r="W336" s="34"/>
      <c r="X336" s="38">
        <v>0.00895502</v>
      </c>
      <c r="Y336" s="38">
        <v>-0.028932804</v>
      </c>
      <c r="Z336" s="38">
        <v>0.026274166</v>
      </c>
      <c r="AA336" s="38">
        <v>0.028843973</v>
      </c>
      <c r="AB336" s="38">
        <v>0.001809921</v>
      </c>
      <c r="AC336" s="38">
        <v>0.006176803</v>
      </c>
      <c r="AD336" s="38">
        <v>-0.017459049</v>
      </c>
      <c r="AE336" s="38">
        <v>0.049352562</v>
      </c>
      <c r="AF336" s="38">
        <v>-0.018909612</v>
      </c>
      <c r="AG336" s="38">
        <v>0.024727853</v>
      </c>
      <c r="AH336" s="34"/>
      <c r="AI336" s="38">
        <v>0.037457371</v>
      </c>
      <c r="AJ336" s="38">
        <v>0.034092692</v>
      </c>
      <c r="AK336" s="38">
        <v>0.049573285</v>
      </c>
      <c r="AL336" s="38">
        <v>0.05325267</v>
      </c>
      <c r="AM336" s="38">
        <v>0.068017738</v>
      </c>
      <c r="AN336" s="38">
        <v>0.050031775</v>
      </c>
      <c r="AO336" s="38">
        <v>0.047845936</v>
      </c>
      <c r="AP336" s="38">
        <v>0.054101025</v>
      </c>
      <c r="AQ336" s="38">
        <v>0.029046903</v>
      </c>
      <c r="AR336" s="38">
        <v>0.034860092</v>
      </c>
      <c r="AS336" s="34"/>
      <c r="AT336" s="38">
        <v>-0.707047699</v>
      </c>
      <c r="AU336" s="38">
        <v>-0.991256067</v>
      </c>
      <c r="AV336" s="38">
        <v>0.316361795</v>
      </c>
      <c r="AW336" s="38">
        <v>0.627152907</v>
      </c>
      <c r="AX336" s="38">
        <v>1.874331637</v>
      </c>
      <c r="AY336" s="38">
        <v>0.355089678</v>
      </c>
      <c r="AZ336" s="38">
        <v>0.170455786</v>
      </c>
      <c r="BA336" s="38">
        <v>0.698811865</v>
      </c>
      <c r="BB336" s="38">
        <v>-1.417464782</v>
      </c>
      <c r="BC336" s="38">
        <v>-0.926435121</v>
      </c>
      <c r="BD336" s="40">
        <v>0.515154821</v>
      </c>
      <c r="BE336" s="23">
        <v>35764.0</v>
      </c>
      <c r="BF336" s="38">
        <v>-0.013724955</v>
      </c>
      <c r="BG336" s="38">
        <v>-0.019241906</v>
      </c>
      <c r="BH336" s="38">
        <v>0.006141101</v>
      </c>
      <c r="BI336" s="38">
        <v>0.012174067</v>
      </c>
      <c r="BJ336" s="38">
        <v>0.036383851</v>
      </c>
      <c r="BK336" s="38">
        <v>0.006892873</v>
      </c>
      <c r="BL336" s="38">
        <v>0.003308826</v>
      </c>
      <c r="BM336" s="38">
        <v>0.013565084</v>
      </c>
      <c r="BN336" s="38">
        <v>-0.027515316</v>
      </c>
      <c r="BO336" s="38">
        <v>-0.017983625</v>
      </c>
      <c r="BP336" s="40">
        <v>0.003314214</v>
      </c>
      <c r="BQ336" s="40"/>
    </row>
    <row r="337">
      <c r="A337" s="23">
        <v>35795.0</v>
      </c>
      <c r="B337" s="27">
        <v>0.0804</v>
      </c>
      <c r="C337" s="27">
        <v>0.0307</v>
      </c>
      <c r="D337" s="27">
        <v>0.055</v>
      </c>
      <c r="E337" s="27">
        <v>0.0616</v>
      </c>
      <c r="F337" s="27">
        <v>0.0982</v>
      </c>
      <c r="G337" s="27">
        <v>-0.0393</v>
      </c>
      <c r="H337" s="27">
        <v>0.0453</v>
      </c>
      <c r="I337" s="27">
        <v>0.0482</v>
      </c>
      <c r="J337" s="27">
        <v>0.0626</v>
      </c>
      <c r="K337" s="27">
        <v>0.0146</v>
      </c>
      <c r="L337" s="34"/>
      <c r="M337" s="38">
        <v>0.091744674</v>
      </c>
      <c r="N337" s="38">
        <v>0.177661947</v>
      </c>
      <c r="O337" s="38">
        <v>0.295425214</v>
      </c>
      <c r="P337" s="38">
        <v>0.453368209</v>
      </c>
      <c r="Q337" s="38">
        <v>0.575370384</v>
      </c>
      <c r="R337" s="38">
        <v>-0.143557783</v>
      </c>
      <c r="S337" s="38">
        <v>0.450511378</v>
      </c>
      <c r="T337" s="38">
        <v>0.469489558</v>
      </c>
      <c r="U337" s="38">
        <v>0.27535638</v>
      </c>
      <c r="V337" s="38">
        <v>0.333755514</v>
      </c>
      <c r="W337" s="34"/>
      <c r="X337" s="38">
        <v>0.071414175</v>
      </c>
      <c r="Y337" s="38">
        <v>0.015355338</v>
      </c>
      <c r="Z337" s="38">
        <v>0.028456167</v>
      </c>
      <c r="AA337" s="38">
        <v>0.022653296</v>
      </c>
      <c r="AB337" s="38">
        <v>0.037108735</v>
      </c>
      <c r="AC337" s="38">
        <v>-0.030445623</v>
      </c>
      <c r="AD337" s="38">
        <v>0.010951958</v>
      </c>
      <c r="AE337" s="38">
        <v>0.01252192</v>
      </c>
      <c r="AF337" s="38">
        <v>0.040548267</v>
      </c>
      <c r="AG337" s="38">
        <v>-0.011994398</v>
      </c>
      <c r="AH337" s="34"/>
      <c r="AI337" s="38">
        <v>0.039143404</v>
      </c>
      <c r="AJ337" s="38">
        <v>0.033502737</v>
      </c>
      <c r="AK337" s="38">
        <v>0.049705933</v>
      </c>
      <c r="AL337" s="38">
        <v>0.053192107</v>
      </c>
      <c r="AM337" s="38">
        <v>0.068218077</v>
      </c>
      <c r="AN337" s="38">
        <v>0.050181333</v>
      </c>
      <c r="AO337" s="38">
        <v>0.047797163</v>
      </c>
      <c r="AP337" s="38">
        <v>0.053322931</v>
      </c>
      <c r="AQ337" s="38">
        <v>0.029650432</v>
      </c>
      <c r="AR337" s="38">
        <v>0.034435665</v>
      </c>
      <c r="AS337" s="34"/>
      <c r="AT337" s="38">
        <v>-0.577456988</v>
      </c>
      <c r="AU337" s="38">
        <v>-1.058474014</v>
      </c>
      <c r="AV337" s="38">
        <v>0.323279779</v>
      </c>
      <c r="AW337" s="38">
        <v>0.620568958</v>
      </c>
      <c r="AX337" s="38">
        <v>1.901932907</v>
      </c>
      <c r="AY337" s="38">
        <v>0.363820348</v>
      </c>
      <c r="AZ337" s="38">
        <v>0.160506395</v>
      </c>
      <c r="BA337" s="38">
        <v>0.631725201</v>
      </c>
      <c r="BB337" s="38">
        <v>-1.386985549</v>
      </c>
      <c r="BC337" s="38">
        <v>-0.978917037</v>
      </c>
      <c r="BD337" s="40">
        <v>0.519011771</v>
      </c>
      <c r="BE337" s="23">
        <v>35795.0</v>
      </c>
      <c r="BF337" s="38">
        <v>-0.011126087</v>
      </c>
      <c r="BG337" s="38">
        <v>-0.020394027</v>
      </c>
      <c r="BH337" s="38">
        <v>0.006228756</v>
      </c>
      <c r="BI337" s="38">
        <v>0.011956742</v>
      </c>
      <c r="BJ337" s="38">
        <v>0.036645275</v>
      </c>
      <c r="BK337" s="38">
        <v>0.007009867</v>
      </c>
      <c r="BL337" s="38">
        <v>0.003092539</v>
      </c>
      <c r="BM337" s="38">
        <v>0.012171693</v>
      </c>
      <c r="BN337" s="38">
        <v>-0.026723586</v>
      </c>
      <c r="BO337" s="38">
        <v>-0.018861172</v>
      </c>
      <c r="BP337" s="40">
        <v>0.001512079</v>
      </c>
      <c r="BQ337" s="40"/>
    </row>
    <row r="338">
      <c r="A338" s="23">
        <v>35826.0</v>
      </c>
      <c r="B338" s="27">
        <v>0.0135</v>
      </c>
      <c r="C338" s="27">
        <v>0.0032</v>
      </c>
      <c r="D338" s="27">
        <v>0.0539</v>
      </c>
      <c r="E338" s="27">
        <v>0.0473</v>
      </c>
      <c r="F338" s="27">
        <v>0.1128</v>
      </c>
      <c r="G338" s="27">
        <v>0.0624</v>
      </c>
      <c r="H338" s="27">
        <v>0.0257</v>
      </c>
      <c r="I338" s="27">
        <v>0.0984</v>
      </c>
      <c r="J338" s="27">
        <v>0.0552</v>
      </c>
      <c r="K338" s="27">
        <v>0.0127</v>
      </c>
      <c r="L338" s="34"/>
      <c r="M338" s="38">
        <v>0.106889362</v>
      </c>
      <c r="N338" s="38">
        <v>0.144981656</v>
      </c>
      <c r="O338" s="38">
        <v>0.25579501</v>
      </c>
      <c r="P338" s="38">
        <v>0.438502489</v>
      </c>
      <c r="Q338" s="38">
        <v>0.497448224</v>
      </c>
      <c r="R338" s="38">
        <v>-0.023985379</v>
      </c>
      <c r="S338" s="38">
        <v>0.411113375</v>
      </c>
      <c r="T338" s="38">
        <v>0.541195124</v>
      </c>
      <c r="U338" s="38">
        <v>0.298375617</v>
      </c>
      <c r="V338" s="38">
        <v>0.264422845</v>
      </c>
      <c r="W338" s="34"/>
      <c r="X338" s="38">
        <v>0.001156149</v>
      </c>
      <c r="Y338" s="38">
        <v>-0.00736198</v>
      </c>
      <c r="Z338" s="38">
        <v>0.029482116</v>
      </c>
      <c r="AA338" s="38">
        <v>0.007282023</v>
      </c>
      <c r="AB338" s="38">
        <v>0.053485308</v>
      </c>
      <c r="AC338" s="38">
        <v>0.066440289</v>
      </c>
      <c r="AD338" s="38">
        <v>-0.006520585</v>
      </c>
      <c r="AE338" s="38">
        <v>0.058712927</v>
      </c>
      <c r="AF338" s="38">
        <v>0.029063439</v>
      </c>
      <c r="AG338" s="38">
        <v>-0.010419767</v>
      </c>
      <c r="AH338" s="34"/>
      <c r="AI338" s="38">
        <v>0.038867927</v>
      </c>
      <c r="AJ338" s="38">
        <v>0.033161892</v>
      </c>
      <c r="AK338" s="38">
        <v>0.049925641</v>
      </c>
      <c r="AL338" s="38">
        <v>0.052822312</v>
      </c>
      <c r="AM338" s="38">
        <v>0.068268923</v>
      </c>
      <c r="AN338" s="38">
        <v>0.05065075</v>
      </c>
      <c r="AO338" s="38">
        <v>0.047805245</v>
      </c>
      <c r="AP338" s="38">
        <v>0.054109559</v>
      </c>
      <c r="AQ338" s="38">
        <v>0.029885638</v>
      </c>
      <c r="AR338" s="38">
        <v>0.033855964</v>
      </c>
      <c r="AS338" s="34"/>
      <c r="AT338" s="38">
        <v>-0.594647539</v>
      </c>
      <c r="AU338" s="38">
        <v>-1.074746598</v>
      </c>
      <c r="AV338" s="38">
        <v>0.335735388</v>
      </c>
      <c r="AW338" s="38">
        <v>0.579457851</v>
      </c>
      <c r="AX338" s="38">
        <v>1.87911746</v>
      </c>
      <c r="AY338" s="38">
        <v>0.396745201</v>
      </c>
      <c r="AZ338" s="38">
        <v>0.157327805</v>
      </c>
      <c r="BA338" s="38">
        <v>0.687765362</v>
      </c>
      <c r="BB338" s="38">
        <v>-1.350406712</v>
      </c>
      <c r="BC338" s="38">
        <v>-1.016348218</v>
      </c>
      <c r="BD338" s="40">
        <v>0.534766358</v>
      </c>
      <c r="BE338" s="23">
        <v>35826.0</v>
      </c>
      <c r="BF338" s="38">
        <v>-0.011119763</v>
      </c>
      <c r="BG338" s="38">
        <v>-0.020097498</v>
      </c>
      <c r="BH338" s="38">
        <v>0.00627817</v>
      </c>
      <c r="BI338" s="38">
        <v>0.01083572</v>
      </c>
      <c r="BJ338" s="38">
        <v>0.035139037</v>
      </c>
      <c r="BK338" s="38">
        <v>0.007419038</v>
      </c>
      <c r="BL338" s="38">
        <v>0.002941991</v>
      </c>
      <c r="BM338" s="38">
        <v>0.012861044</v>
      </c>
      <c r="BN338" s="38">
        <v>-0.025252275</v>
      </c>
      <c r="BO338" s="38">
        <v>-0.019005463</v>
      </c>
      <c r="BP338" s="40">
        <v>0.004820541</v>
      </c>
      <c r="BQ338" s="40"/>
    </row>
    <row r="339">
      <c r="A339" s="23">
        <v>35854.0</v>
      </c>
      <c r="B339" s="27">
        <v>0.0236</v>
      </c>
      <c r="C339" s="27">
        <v>0.0562</v>
      </c>
      <c r="D339" s="27">
        <v>0.0782</v>
      </c>
      <c r="E339" s="27">
        <v>0.056</v>
      </c>
      <c r="F339" s="27">
        <v>0.0341</v>
      </c>
      <c r="G339" s="27">
        <v>0.0016</v>
      </c>
      <c r="H339" s="27">
        <v>0.0952</v>
      </c>
      <c r="I339" s="27">
        <v>0.1211</v>
      </c>
      <c r="J339" s="27">
        <v>0.0619</v>
      </c>
      <c r="K339" s="27">
        <v>0.0699</v>
      </c>
      <c r="L339" s="34"/>
      <c r="M339" s="38">
        <v>0.121303376</v>
      </c>
      <c r="N339" s="38">
        <v>0.202170047</v>
      </c>
      <c r="O339" s="38">
        <v>0.307117164</v>
      </c>
      <c r="P339" s="38">
        <v>0.41515752</v>
      </c>
      <c r="Q339" s="38">
        <v>0.649732035</v>
      </c>
      <c r="R339" s="38">
        <v>-0.039221775</v>
      </c>
      <c r="S339" s="38">
        <v>0.437957386</v>
      </c>
      <c r="T339" s="38">
        <v>0.731238281</v>
      </c>
      <c r="U339" s="38">
        <v>0.361081646</v>
      </c>
      <c r="V339" s="38">
        <v>0.343734969</v>
      </c>
      <c r="W339" s="34"/>
      <c r="X339" s="38">
        <v>0.009624681</v>
      </c>
      <c r="Y339" s="38">
        <v>0.038125197</v>
      </c>
      <c r="Z339" s="38">
        <v>0.049326995</v>
      </c>
      <c r="AA339" s="38">
        <v>0.018281781</v>
      </c>
      <c r="AB339" s="38">
        <v>-0.050310193</v>
      </c>
      <c r="AC339" s="38">
        <v>0.002859702</v>
      </c>
      <c r="AD339" s="38">
        <v>0.061550179</v>
      </c>
      <c r="AE339" s="38">
        <v>0.069529681</v>
      </c>
      <c r="AF339" s="38">
        <v>0.032217723</v>
      </c>
      <c r="AG339" s="38">
        <v>0.042936631</v>
      </c>
      <c r="AH339" s="34"/>
      <c r="AI339" s="38">
        <v>0.037277352</v>
      </c>
      <c r="AJ339" s="38">
        <v>0.032904508</v>
      </c>
      <c r="AK339" s="38">
        <v>0.050365019</v>
      </c>
      <c r="AL339" s="38">
        <v>0.052265272</v>
      </c>
      <c r="AM339" s="38">
        <v>0.068249734</v>
      </c>
      <c r="AN339" s="38">
        <v>0.049795955</v>
      </c>
      <c r="AO339" s="38">
        <v>0.048941398</v>
      </c>
      <c r="AP339" s="38">
        <v>0.055170263</v>
      </c>
      <c r="AQ339" s="38">
        <v>0.03004098</v>
      </c>
      <c r="AR339" s="38">
        <v>0.034152915</v>
      </c>
      <c r="AS339" s="34"/>
      <c r="AT339" s="38">
        <v>-0.717961962</v>
      </c>
      <c r="AU339" s="38">
        <v>-1.081376731</v>
      </c>
      <c r="AV339" s="38">
        <v>0.369717218</v>
      </c>
      <c r="AW339" s="38">
        <v>0.527641961</v>
      </c>
      <c r="AX339" s="38">
        <v>1.856065626</v>
      </c>
      <c r="AY339" s="38">
        <v>0.322423905</v>
      </c>
      <c r="AZ339" s="38">
        <v>0.251404074</v>
      </c>
      <c r="BA339" s="38">
        <v>0.769067538</v>
      </c>
      <c r="BB339" s="38">
        <v>-1.319356485</v>
      </c>
      <c r="BC339" s="38">
        <v>-0.977625144</v>
      </c>
      <c r="BD339" s="40">
        <v>0.517181655</v>
      </c>
      <c r="BE339" s="23">
        <v>35854.0</v>
      </c>
      <c r="BF339" s="38">
        <v>-0.013882201</v>
      </c>
      <c r="BG339" s="38">
        <v>-0.020909031</v>
      </c>
      <c r="BH339" s="38">
        <v>0.007148692</v>
      </c>
      <c r="BI339" s="38">
        <v>0.010202256</v>
      </c>
      <c r="BJ339" s="38">
        <v>0.035888079</v>
      </c>
      <c r="BK339" s="38">
        <v>0.006234249</v>
      </c>
      <c r="BL339" s="38">
        <v>0.00486104</v>
      </c>
      <c r="BM339" s="38">
        <v>0.014870356</v>
      </c>
      <c r="BN339" s="38">
        <v>-0.025510504</v>
      </c>
      <c r="BO339" s="38">
        <v>-0.018902935</v>
      </c>
      <c r="BP339" s="40">
        <v>-1.3701E-4</v>
      </c>
      <c r="BQ339" s="40"/>
    </row>
    <row r="340">
      <c r="A340" s="23">
        <v>35885.0</v>
      </c>
      <c r="B340" s="27">
        <v>0.0304</v>
      </c>
      <c r="C340" s="27">
        <v>0.0746</v>
      </c>
      <c r="D340" s="27">
        <v>0.1309</v>
      </c>
      <c r="E340" s="27">
        <v>0.0876</v>
      </c>
      <c r="F340" s="27">
        <v>0.2187</v>
      </c>
      <c r="G340" s="27">
        <v>-0.0161</v>
      </c>
      <c r="H340" s="27">
        <v>0.0507</v>
      </c>
      <c r="I340" s="27">
        <v>0.1552</v>
      </c>
      <c r="J340" s="27">
        <v>0.0352</v>
      </c>
      <c r="K340" s="27">
        <v>0.0516</v>
      </c>
      <c r="L340" s="34"/>
      <c r="M340" s="38">
        <v>0.171085337</v>
      </c>
      <c r="N340" s="38">
        <v>0.345847719</v>
      </c>
      <c r="O340" s="38">
        <v>0.451439999</v>
      </c>
      <c r="P340" s="38">
        <v>0.45087259</v>
      </c>
      <c r="Q340" s="38">
        <v>0.987363484</v>
      </c>
      <c r="R340" s="38">
        <v>-0.047213994</v>
      </c>
      <c r="S340" s="38">
        <v>0.493574142</v>
      </c>
      <c r="T340" s="38">
        <v>0.943481968</v>
      </c>
      <c r="U340" s="38">
        <v>0.403216783</v>
      </c>
      <c r="V340" s="38">
        <v>0.479802441</v>
      </c>
      <c r="W340" s="34"/>
      <c r="X340" s="38">
        <v>0.007961204</v>
      </c>
      <c r="Y340" s="38">
        <v>0.037613747</v>
      </c>
      <c r="Z340" s="38">
        <v>0.088559807</v>
      </c>
      <c r="AA340" s="38">
        <v>0.045366406</v>
      </c>
      <c r="AB340" s="38">
        <v>0.10826304</v>
      </c>
      <c r="AC340" s="38">
        <v>-0.016755104</v>
      </c>
      <c r="AD340" s="38">
        <v>0.011218674</v>
      </c>
      <c r="AE340" s="38">
        <v>0.085902227</v>
      </c>
      <c r="AF340" s="38">
        <v>-0.004454031</v>
      </c>
      <c r="AG340" s="38">
        <v>0.007917685</v>
      </c>
      <c r="AH340" s="34"/>
      <c r="AI340" s="38">
        <v>0.037279328</v>
      </c>
      <c r="AJ340" s="38">
        <v>0.032534646</v>
      </c>
      <c r="AK340" s="38">
        <v>0.051103142</v>
      </c>
      <c r="AL340" s="38">
        <v>0.050910881</v>
      </c>
      <c r="AM340" s="38">
        <v>0.070192618</v>
      </c>
      <c r="AN340" s="38">
        <v>0.049845105</v>
      </c>
      <c r="AO340" s="38">
        <v>0.04884764</v>
      </c>
      <c r="AP340" s="38">
        <v>0.056431188</v>
      </c>
      <c r="AQ340" s="38">
        <v>0.029267101</v>
      </c>
      <c r="AR340" s="38">
        <v>0.034158298</v>
      </c>
      <c r="AS340" s="34"/>
      <c r="AT340" s="38">
        <v>-0.692807107</v>
      </c>
      <c r="AU340" s="38">
        <v>-1.067297243</v>
      </c>
      <c r="AV340" s="38">
        <v>0.398284292</v>
      </c>
      <c r="AW340" s="38">
        <v>0.383109438</v>
      </c>
      <c r="AX340" s="38">
        <v>1.904985974</v>
      </c>
      <c r="AY340" s="38">
        <v>0.298989496</v>
      </c>
      <c r="AZ340" s="38">
        <v>0.220261117</v>
      </c>
      <c r="BA340" s="38">
        <v>0.818818453</v>
      </c>
      <c r="BB340" s="38">
        <v>-1.325199363</v>
      </c>
      <c r="BC340" s="38">
        <v>-0.939145058</v>
      </c>
      <c r="BD340" s="40">
        <v>0.545627944</v>
      </c>
      <c r="BE340" s="23">
        <v>35885.0</v>
      </c>
      <c r="BF340" s="38">
        <v>-0.012697427</v>
      </c>
      <c r="BG340" s="38">
        <v>-0.019560898</v>
      </c>
      <c r="BH340" s="38">
        <v>0.007299558</v>
      </c>
      <c r="BI340" s="38">
        <v>0.007021441</v>
      </c>
      <c r="BJ340" s="38">
        <v>0.034913644</v>
      </c>
      <c r="BK340" s="38">
        <v>0.005479732</v>
      </c>
      <c r="BL340" s="38">
        <v>0.004036837</v>
      </c>
      <c r="BM340" s="38">
        <v>0.015006901</v>
      </c>
      <c r="BN340" s="38">
        <v>-0.024287601</v>
      </c>
      <c r="BO340" s="38">
        <v>-0.017212188</v>
      </c>
      <c r="BP340" s="40">
        <v>0.008278391</v>
      </c>
      <c r="BQ340" s="40"/>
    </row>
    <row r="341">
      <c r="A341" s="23">
        <v>35915.0</v>
      </c>
      <c r="B341" s="27">
        <v>0.002</v>
      </c>
      <c r="C341" s="27">
        <v>0.0106</v>
      </c>
      <c r="D341" s="27">
        <v>0.0029</v>
      </c>
      <c r="E341" s="27">
        <v>0.0062</v>
      </c>
      <c r="F341" s="27">
        <v>-0.0479</v>
      </c>
      <c r="G341" s="27">
        <v>-0.0131</v>
      </c>
      <c r="H341" s="27">
        <v>0.0024</v>
      </c>
      <c r="I341" s="27">
        <v>-2.0E-4</v>
      </c>
      <c r="J341" s="27">
        <v>0.0037</v>
      </c>
      <c r="K341" s="27">
        <v>0.0115</v>
      </c>
      <c r="L341" s="34"/>
      <c r="M341" s="38">
        <v>0.139259063</v>
      </c>
      <c r="N341" s="38">
        <v>0.313563912</v>
      </c>
      <c r="O341" s="38">
        <v>0.463326007</v>
      </c>
      <c r="P341" s="38">
        <v>0.459128164</v>
      </c>
      <c r="Q341" s="38">
        <v>0.818439855</v>
      </c>
      <c r="R341" s="38">
        <v>-0.114842465</v>
      </c>
      <c r="S341" s="38">
        <v>0.456512858</v>
      </c>
      <c r="T341" s="38">
        <v>0.782059795</v>
      </c>
      <c r="U341" s="38">
        <v>0.366649514</v>
      </c>
      <c r="V341" s="38">
        <v>0.404743108</v>
      </c>
      <c r="W341" s="34"/>
      <c r="X341" s="38">
        <v>-0.015417002</v>
      </c>
      <c r="Y341" s="38">
        <v>-0.026190586</v>
      </c>
      <c r="Z341" s="38">
        <v>-0.052848796</v>
      </c>
      <c r="AA341" s="38">
        <v>-0.03694496</v>
      </c>
      <c r="AB341" s="38">
        <v>-0.165542968</v>
      </c>
      <c r="AC341" s="38">
        <v>-0.011686686</v>
      </c>
      <c r="AD341" s="38">
        <v>-0.035053818</v>
      </c>
      <c r="AE341" s="38">
        <v>-0.067842776</v>
      </c>
      <c r="AF341" s="38">
        <v>-0.035568953</v>
      </c>
      <c r="AG341" s="38">
        <v>-0.026128396</v>
      </c>
      <c r="AH341" s="34"/>
      <c r="AI341" s="38">
        <v>0.035359956</v>
      </c>
      <c r="AJ341" s="38">
        <v>0.03263285</v>
      </c>
      <c r="AK341" s="38">
        <v>0.051373028</v>
      </c>
      <c r="AL341" s="38">
        <v>0.050289635</v>
      </c>
      <c r="AM341" s="38">
        <v>0.073843431</v>
      </c>
      <c r="AN341" s="38">
        <v>0.049607847</v>
      </c>
      <c r="AO341" s="38">
        <v>0.048499556</v>
      </c>
      <c r="AP341" s="38">
        <v>0.057006736</v>
      </c>
      <c r="AQ341" s="38">
        <v>0.029745336</v>
      </c>
      <c r="AR341" s="38">
        <v>0.034301171</v>
      </c>
      <c r="AS341" s="34"/>
      <c r="AT341" s="38">
        <v>-0.804195127</v>
      </c>
      <c r="AU341" s="38">
        <v>-1.005288568</v>
      </c>
      <c r="AV341" s="38">
        <v>0.376589422</v>
      </c>
      <c r="AW341" s="38">
        <v>0.29670131</v>
      </c>
      <c r="AX341" s="38">
        <v>2.03352962</v>
      </c>
      <c r="AY341" s="38">
        <v>0.246427101</v>
      </c>
      <c r="AZ341" s="38">
        <v>0.164703073</v>
      </c>
      <c r="BA341" s="38">
        <v>0.792012163</v>
      </c>
      <c r="BB341" s="38">
        <v>-1.218210367</v>
      </c>
      <c r="BC341" s="38">
        <v>-0.882268628</v>
      </c>
      <c r="BD341" s="40">
        <v>0.558839202</v>
      </c>
      <c r="BE341" s="23">
        <v>35915.0</v>
      </c>
      <c r="BF341" s="38">
        <v>-0.014390457</v>
      </c>
      <c r="BG341" s="38">
        <v>-0.01798887</v>
      </c>
      <c r="BH341" s="38">
        <v>0.00673878</v>
      </c>
      <c r="BI341" s="38">
        <v>0.005309243</v>
      </c>
      <c r="BJ341" s="38">
        <v>0.036388457</v>
      </c>
      <c r="BK341" s="38">
        <v>0.004409624</v>
      </c>
      <c r="BL341" s="38">
        <v>0.002947235</v>
      </c>
      <c r="BM341" s="38">
        <v>0.014172452</v>
      </c>
      <c r="BN341" s="38">
        <v>-0.021798943</v>
      </c>
      <c r="BO341" s="38">
        <v>-0.015787522</v>
      </c>
      <c r="BP341" s="40">
        <v>-0.002191289</v>
      </c>
      <c r="BQ341" s="40"/>
    </row>
    <row r="342">
      <c r="A342" s="23">
        <v>35946.0</v>
      </c>
      <c r="B342" s="27">
        <v>-0.019</v>
      </c>
      <c r="C342" s="27">
        <v>0.0048</v>
      </c>
      <c r="D342" s="27">
        <v>0.0458</v>
      </c>
      <c r="E342" s="27">
        <v>0.0732</v>
      </c>
      <c r="F342" s="27">
        <v>0.0428</v>
      </c>
      <c r="G342" s="27">
        <v>-0.0088</v>
      </c>
      <c r="H342" s="27">
        <v>0.0466</v>
      </c>
      <c r="I342" s="27">
        <v>5.0E-4</v>
      </c>
      <c r="J342" s="27">
        <v>-0.0125</v>
      </c>
      <c r="K342" s="27">
        <v>-0.0203</v>
      </c>
      <c r="L342" s="34"/>
      <c r="M342" s="38">
        <v>0.069004096</v>
      </c>
      <c r="N342" s="38">
        <v>0.234322789</v>
      </c>
      <c r="O342" s="38">
        <v>0.56320599</v>
      </c>
      <c r="P342" s="38">
        <v>0.525440452</v>
      </c>
      <c r="Q342" s="38">
        <v>0.940482028</v>
      </c>
      <c r="R342" s="38">
        <v>-0.139612985</v>
      </c>
      <c r="S342" s="38">
        <v>0.455040309</v>
      </c>
      <c r="T342" s="38">
        <v>0.675599177</v>
      </c>
      <c r="U342" s="38">
        <v>0.301192756</v>
      </c>
      <c r="V342" s="38">
        <v>0.302844108</v>
      </c>
      <c r="W342" s="34"/>
      <c r="X342" s="38">
        <v>-0.020572807</v>
      </c>
      <c r="Y342" s="38">
        <v>-0.017113635</v>
      </c>
      <c r="Z342" s="38">
        <v>-0.0191882</v>
      </c>
      <c r="AA342" s="38">
        <v>0.024806954</v>
      </c>
      <c r="AB342" s="38">
        <v>-0.065742728</v>
      </c>
      <c r="AC342" s="38">
        <v>-0.004921067</v>
      </c>
      <c r="AD342" s="38">
        <v>0.010380999</v>
      </c>
      <c r="AE342" s="38">
        <v>-0.056703707</v>
      </c>
      <c r="AF342" s="38">
        <v>-0.041960729</v>
      </c>
      <c r="AG342" s="38">
        <v>-0.044439732</v>
      </c>
      <c r="AH342" s="34"/>
      <c r="AI342" s="38">
        <v>0.035431603</v>
      </c>
      <c r="AJ342" s="38">
        <v>0.03183662</v>
      </c>
      <c r="AK342" s="38">
        <v>0.051260054</v>
      </c>
      <c r="AL342" s="38">
        <v>0.050186334</v>
      </c>
      <c r="AM342" s="38">
        <v>0.074588415</v>
      </c>
      <c r="AN342" s="38">
        <v>0.049146534</v>
      </c>
      <c r="AO342" s="38">
        <v>0.048254546</v>
      </c>
      <c r="AP342" s="38">
        <v>0.057507758</v>
      </c>
      <c r="AQ342" s="38">
        <v>0.030288192</v>
      </c>
      <c r="AR342" s="38">
        <v>0.034824036</v>
      </c>
      <c r="AS342" s="34"/>
      <c r="AT342" s="38">
        <v>-0.794822526</v>
      </c>
      <c r="AU342" s="38">
        <v>-1.056947518</v>
      </c>
      <c r="AV342" s="38">
        <v>0.3592948</v>
      </c>
      <c r="AW342" s="38">
        <v>0.28100545</v>
      </c>
      <c r="AX342" s="38">
        <v>2.060261371</v>
      </c>
      <c r="AY342" s="38">
        <v>0.205189412</v>
      </c>
      <c r="AZ342" s="38">
        <v>0.140150895</v>
      </c>
      <c r="BA342" s="38">
        <v>0.814840547</v>
      </c>
      <c r="BB342" s="38">
        <v>-1.169849703</v>
      </c>
      <c r="BC342" s="38">
        <v>-0.839122729</v>
      </c>
      <c r="BD342" s="40">
        <v>0.562168538</v>
      </c>
      <c r="BE342" s="23">
        <v>35946.0</v>
      </c>
      <c r="BF342" s="38">
        <v>-0.01413851</v>
      </c>
      <c r="BG342" s="38">
        <v>-0.018801257</v>
      </c>
      <c r="BH342" s="38">
        <v>0.006391229</v>
      </c>
      <c r="BI342" s="38">
        <v>0.004998598</v>
      </c>
      <c r="BJ342" s="38">
        <v>0.036648464</v>
      </c>
      <c r="BK342" s="38">
        <v>0.003649963</v>
      </c>
      <c r="BL342" s="38">
        <v>0.002493041</v>
      </c>
      <c r="BM342" s="38">
        <v>0.014494595</v>
      </c>
      <c r="BN342" s="38">
        <v>-0.02080959</v>
      </c>
      <c r="BO342" s="38">
        <v>-0.014926533</v>
      </c>
      <c r="BP342" s="40">
        <v>0.003137632</v>
      </c>
      <c r="BQ342" s="40"/>
    </row>
    <row r="343">
      <c r="A343" s="23">
        <v>35976.0</v>
      </c>
      <c r="B343" s="27">
        <v>0.0136</v>
      </c>
      <c r="C343" s="27">
        <v>-0.03</v>
      </c>
      <c r="D343" s="27">
        <v>0.0342</v>
      </c>
      <c r="E343" s="27">
        <v>0.0549</v>
      </c>
      <c r="F343" s="27">
        <v>-0.0385</v>
      </c>
      <c r="G343" s="27">
        <v>0.0158</v>
      </c>
      <c r="H343" s="27">
        <v>-0.0048</v>
      </c>
      <c r="I343" s="27">
        <v>0.0157</v>
      </c>
      <c r="J343" s="27">
        <v>-0.0076</v>
      </c>
      <c r="K343" s="27">
        <v>0.0428</v>
      </c>
      <c r="L343" s="34"/>
      <c r="M343" s="38">
        <v>0.032632085</v>
      </c>
      <c r="N343" s="38">
        <v>0.176374627</v>
      </c>
      <c r="O343" s="38">
        <v>0.464723005</v>
      </c>
      <c r="P343" s="38">
        <v>0.508598887</v>
      </c>
      <c r="Q343" s="38">
        <v>0.694641785</v>
      </c>
      <c r="R343" s="38">
        <v>-0.171964918</v>
      </c>
      <c r="S343" s="38">
        <v>0.315004793</v>
      </c>
      <c r="T343" s="38">
        <v>0.556049783</v>
      </c>
      <c r="U343" s="38">
        <v>0.295614337</v>
      </c>
      <c r="V343" s="38">
        <v>0.299678949</v>
      </c>
      <c r="W343" s="34"/>
      <c r="X343" s="38">
        <v>0.02003821</v>
      </c>
      <c r="Y343" s="38">
        <v>-0.039486117</v>
      </c>
      <c r="Z343" s="38">
        <v>-0.017678078</v>
      </c>
      <c r="AA343" s="38">
        <v>0.004943763</v>
      </c>
      <c r="AB343" s="38">
        <v>-0.110132002</v>
      </c>
      <c r="AC343" s="38">
        <v>0.017689641</v>
      </c>
      <c r="AD343" s="38">
        <v>-0.031001728</v>
      </c>
      <c r="AE343" s="38">
        <v>-0.030960629</v>
      </c>
      <c r="AF343" s="38">
        <v>-0.034181139</v>
      </c>
      <c r="AG343" s="38">
        <v>0.02103096</v>
      </c>
      <c r="AH343" s="34"/>
      <c r="AI343" s="38">
        <v>0.035603966</v>
      </c>
      <c r="AJ343" s="38">
        <v>0.032283999</v>
      </c>
      <c r="AK343" s="38">
        <v>0.050879377</v>
      </c>
      <c r="AL343" s="38">
        <v>0.050185432</v>
      </c>
      <c r="AM343" s="38">
        <v>0.076624716</v>
      </c>
      <c r="AN343" s="38">
        <v>0.049085503</v>
      </c>
      <c r="AO343" s="38">
        <v>0.048423458</v>
      </c>
      <c r="AP343" s="38">
        <v>0.05778705</v>
      </c>
      <c r="AQ343" s="38">
        <v>0.030728318</v>
      </c>
      <c r="AR343" s="38">
        <v>0.035041886</v>
      </c>
      <c r="AS343" s="34"/>
      <c r="AT343" s="38">
        <v>-0.786774317</v>
      </c>
      <c r="AU343" s="38">
        <v>-1.022937873</v>
      </c>
      <c r="AV343" s="38">
        <v>0.299831614</v>
      </c>
      <c r="AW343" s="38">
        <v>0.250468288</v>
      </c>
      <c r="AX343" s="38">
        <v>2.131208619</v>
      </c>
      <c r="AY343" s="38">
        <v>0.172225574</v>
      </c>
      <c r="AZ343" s="38">
        <v>0.125131498</v>
      </c>
      <c r="BA343" s="38">
        <v>0.791204178</v>
      </c>
      <c r="BB343" s="38">
        <v>-1.133600148</v>
      </c>
      <c r="BC343" s="38">
        <v>-0.826757434</v>
      </c>
      <c r="BD343" s="40">
        <v>0.559643702</v>
      </c>
      <c r="BE343" s="23">
        <v>35976.0</v>
      </c>
      <c r="BF343" s="38">
        <v>-0.014058486</v>
      </c>
      <c r="BG343" s="38">
        <v>-0.018278377</v>
      </c>
      <c r="BH343" s="38">
        <v>0.005357545</v>
      </c>
      <c r="BI343" s="38">
        <v>0.004475496</v>
      </c>
      <c r="BJ343" s="38">
        <v>0.038081526</v>
      </c>
      <c r="BK343" s="38">
        <v>0.003077415</v>
      </c>
      <c r="BL343" s="38">
        <v>0.002235914</v>
      </c>
      <c r="BM343" s="38">
        <v>0.014137641</v>
      </c>
      <c r="BN343" s="38">
        <v>-0.020255747</v>
      </c>
      <c r="BO343" s="38">
        <v>-0.014772925</v>
      </c>
      <c r="BP343" s="40">
        <v>-7.52908E-4</v>
      </c>
      <c r="BQ343" s="40"/>
    </row>
    <row r="344">
      <c r="A344" s="23">
        <v>36007.0</v>
      </c>
      <c r="B344" s="27">
        <v>0.0134</v>
      </c>
      <c r="C344" s="27">
        <v>-0.048</v>
      </c>
      <c r="D344" s="27">
        <v>-0.0042</v>
      </c>
      <c r="E344" s="27">
        <v>0.0089</v>
      </c>
      <c r="F344" s="27">
        <v>0.086</v>
      </c>
      <c r="G344" s="27">
        <v>0.0268</v>
      </c>
      <c r="H344" s="27">
        <v>-0.0083</v>
      </c>
      <c r="I344" s="27">
        <v>0.0428</v>
      </c>
      <c r="J344" s="27">
        <v>-5.0E-4</v>
      </c>
      <c r="K344" s="27">
        <v>-0.0101</v>
      </c>
      <c r="L344" s="34"/>
      <c r="M344" s="38">
        <v>0.048924819</v>
      </c>
      <c r="N344" s="38">
        <v>0.049612547</v>
      </c>
      <c r="O344" s="38">
        <v>0.35932977</v>
      </c>
      <c r="P344" s="38">
        <v>0.315442947</v>
      </c>
      <c r="Q344" s="38">
        <v>0.652400142</v>
      </c>
      <c r="R344" s="38">
        <v>-0.152591013</v>
      </c>
      <c r="S344" s="38">
        <v>0.142449931</v>
      </c>
      <c r="T344" s="38">
        <v>0.62988187</v>
      </c>
      <c r="U344" s="38">
        <v>0.217147096</v>
      </c>
      <c r="V344" s="38">
        <v>0.192544559</v>
      </c>
      <c r="W344" s="34"/>
      <c r="X344" s="38">
        <v>0.015390586</v>
      </c>
      <c r="Y344" s="38">
        <v>-0.030855449</v>
      </c>
      <c r="Z344" s="38">
        <v>-0.042360374</v>
      </c>
      <c r="AA344" s="38">
        <v>-0.022042284</v>
      </c>
      <c r="AB344" s="38">
        <v>0.027904948</v>
      </c>
      <c r="AC344" s="38">
        <v>0.0239303</v>
      </c>
      <c r="AD344" s="38">
        <v>-0.022574218</v>
      </c>
      <c r="AE344" s="38">
        <v>-0.007798033</v>
      </c>
      <c r="AF344" s="38">
        <v>-0.017634259</v>
      </c>
      <c r="AG344" s="38">
        <v>-0.017790984</v>
      </c>
      <c r="AH344" s="34"/>
      <c r="AI344" s="38">
        <v>0.035008298</v>
      </c>
      <c r="AJ344" s="38">
        <v>0.032492103</v>
      </c>
      <c r="AK344" s="38">
        <v>0.05098196</v>
      </c>
      <c r="AL344" s="38">
        <v>0.049517917</v>
      </c>
      <c r="AM344" s="38">
        <v>0.076380265</v>
      </c>
      <c r="AN344" s="38">
        <v>0.044084341</v>
      </c>
      <c r="AO344" s="38">
        <v>0.047823316</v>
      </c>
      <c r="AP344" s="38">
        <v>0.057302408</v>
      </c>
      <c r="AQ344" s="38">
        <v>0.030172003</v>
      </c>
      <c r="AR344" s="38">
        <v>0.035099233</v>
      </c>
      <c r="AS344" s="34"/>
      <c r="AT344" s="38">
        <v>-0.776244544</v>
      </c>
      <c r="AU344" s="38">
        <v>-0.95579988</v>
      </c>
      <c r="AV344" s="38">
        <v>0.363633846</v>
      </c>
      <c r="AW344" s="38">
        <v>0.259159962</v>
      </c>
      <c r="AX344" s="38">
        <v>2.176053582</v>
      </c>
      <c r="AY344" s="38">
        <v>-0.128579312</v>
      </c>
      <c r="AZ344" s="38">
        <v>0.138233461</v>
      </c>
      <c r="BA344" s="38">
        <v>0.814660217</v>
      </c>
      <c r="BB344" s="38">
        <v>-1.121361918</v>
      </c>
      <c r="BC344" s="38">
        <v>-0.769755413</v>
      </c>
      <c r="BD344" s="40">
        <v>0.590077128</v>
      </c>
      <c r="BE344" s="23">
        <v>36007.0</v>
      </c>
      <c r="BF344" s="38">
        <v>-0.013154967</v>
      </c>
      <c r="BG344" s="38">
        <v>-0.01619788</v>
      </c>
      <c r="BH344" s="38">
        <v>0.00616248</v>
      </c>
      <c r="BI344" s="38">
        <v>0.004391968</v>
      </c>
      <c r="BJ344" s="38">
        <v>0.036877443</v>
      </c>
      <c r="BK344" s="38">
        <v>-0.002179026</v>
      </c>
      <c r="BL344" s="38">
        <v>0.002342634</v>
      </c>
      <c r="BM344" s="38">
        <v>0.013805995</v>
      </c>
      <c r="BN344" s="38">
        <v>-0.01900365</v>
      </c>
      <c r="BO344" s="38">
        <v>-0.013044997</v>
      </c>
      <c r="BP344" s="40">
        <v>0.004807342</v>
      </c>
      <c r="BQ344" s="40"/>
    </row>
    <row r="345">
      <c r="A345" s="23">
        <v>36038.0</v>
      </c>
      <c r="B345" s="27">
        <v>-0.0826</v>
      </c>
      <c r="C345" s="27">
        <v>-0.1885</v>
      </c>
      <c r="D345" s="27">
        <v>-0.122</v>
      </c>
      <c r="E345" s="27">
        <v>-0.1714</v>
      </c>
      <c r="F345" s="27">
        <v>-0.1475</v>
      </c>
      <c r="G345" s="27">
        <v>-0.1335</v>
      </c>
      <c r="H345" s="27">
        <v>-0.1296</v>
      </c>
      <c r="I345" s="27">
        <v>-0.223</v>
      </c>
      <c r="J345" s="27">
        <v>-0.0938</v>
      </c>
      <c r="K345" s="27">
        <v>-0.1394</v>
      </c>
      <c r="L345" s="34"/>
      <c r="M345" s="38">
        <v>0.018754309</v>
      </c>
      <c r="N345" s="38">
        <v>-0.104919366</v>
      </c>
      <c r="O345" s="38">
        <v>0.318455472</v>
      </c>
      <c r="P345" s="38">
        <v>0.234471139</v>
      </c>
      <c r="Q345" s="38">
        <v>0.472198105</v>
      </c>
      <c r="R345" s="38">
        <v>-0.208691568</v>
      </c>
      <c r="S345" s="38">
        <v>0.125510974</v>
      </c>
      <c r="T345" s="38">
        <v>0.318777995</v>
      </c>
      <c r="U345" s="38">
        <v>0.110549429</v>
      </c>
      <c r="V345" s="38">
        <v>0.091321991</v>
      </c>
      <c r="W345" s="34"/>
      <c r="X345" s="38">
        <v>-0.073816573</v>
      </c>
      <c r="Y345" s="38">
        <v>-0.133303325</v>
      </c>
      <c r="Z345" s="38">
        <v>-0.1541042</v>
      </c>
      <c r="AA345" s="38">
        <v>-0.191239741</v>
      </c>
      <c r="AB345" s="38">
        <v>-0.192406837</v>
      </c>
      <c r="AC345" s="38">
        <v>-0.129319169</v>
      </c>
      <c r="AD345" s="38">
        <v>-0.13668067</v>
      </c>
      <c r="AE345" s="38">
        <v>-0.2499899</v>
      </c>
      <c r="AF345" s="38">
        <v>-0.096597664</v>
      </c>
      <c r="AG345" s="38">
        <v>-0.129970629</v>
      </c>
      <c r="AH345" s="34"/>
      <c r="AI345" s="38">
        <v>0.037043465</v>
      </c>
      <c r="AJ345" s="38">
        <v>0.038448294</v>
      </c>
      <c r="AK345" s="38">
        <v>0.056915725</v>
      </c>
      <c r="AL345" s="38">
        <v>0.058777905</v>
      </c>
      <c r="AM345" s="38">
        <v>0.082560826</v>
      </c>
      <c r="AN345" s="38">
        <v>0.047286875</v>
      </c>
      <c r="AO345" s="38">
        <v>0.052698125</v>
      </c>
      <c r="AP345" s="38">
        <v>0.070887817</v>
      </c>
      <c r="AQ345" s="38">
        <v>0.033984407</v>
      </c>
      <c r="AR345" s="38">
        <v>0.040583125</v>
      </c>
      <c r="AS345" s="34"/>
      <c r="AT345" s="38">
        <v>-0.941688704</v>
      </c>
      <c r="AU345" s="38">
        <v>-0.852754605</v>
      </c>
      <c r="AV345" s="38">
        <v>0.316344383</v>
      </c>
      <c r="AW345" s="38">
        <v>0.434231531</v>
      </c>
      <c r="AX345" s="38">
        <v>1.939832836</v>
      </c>
      <c r="AY345" s="38">
        <v>-0.293219491</v>
      </c>
      <c r="AZ345" s="38">
        <v>0.049345012</v>
      </c>
      <c r="BA345" s="38">
        <v>1.200861439</v>
      </c>
      <c r="BB345" s="38">
        <v>-1.135345358</v>
      </c>
      <c r="BC345" s="38">
        <v>-0.717607043</v>
      </c>
      <c r="BD345" s="40">
        <v>0.592638526</v>
      </c>
      <c r="BE345" s="23">
        <v>36038.0</v>
      </c>
      <c r="BF345" s="38">
        <v>-0.015889765</v>
      </c>
      <c r="BG345" s="38">
        <v>-0.014389119</v>
      </c>
      <c r="BH345" s="38">
        <v>0.005337898</v>
      </c>
      <c r="BI345" s="38">
        <v>0.007327089</v>
      </c>
      <c r="BJ345" s="38">
        <v>0.032732142</v>
      </c>
      <c r="BK345" s="38">
        <v>-0.004947695</v>
      </c>
      <c r="BL345" s="38">
        <v>8.32633E-4</v>
      </c>
      <c r="BM345" s="38">
        <v>0.020262966</v>
      </c>
      <c r="BN345" s="38">
        <v>-0.019157468</v>
      </c>
      <c r="BO345" s="38">
        <v>-0.01210868</v>
      </c>
      <c r="BP345" s="40">
        <v>-0.002294255</v>
      </c>
      <c r="BQ345" s="40"/>
    </row>
    <row r="346">
      <c r="A346" s="23">
        <v>36068.0</v>
      </c>
      <c r="B346" s="27">
        <v>0.03</v>
      </c>
      <c r="C346" s="27">
        <v>9.0E-4</v>
      </c>
      <c r="D346" s="27">
        <v>-0.1138</v>
      </c>
      <c r="E346" s="27">
        <v>-0.0646</v>
      </c>
      <c r="F346" s="27">
        <v>-0.0953</v>
      </c>
      <c r="G346" s="27">
        <v>-0.0621</v>
      </c>
      <c r="H346" s="27">
        <v>-0.108</v>
      </c>
      <c r="I346" s="27">
        <v>-0.0703</v>
      </c>
      <c r="J346" s="27">
        <v>-0.0347</v>
      </c>
      <c r="K346" s="27">
        <v>0.0655</v>
      </c>
      <c r="L346" s="34"/>
      <c r="M346" s="38">
        <v>-0.012678759</v>
      </c>
      <c r="N346" s="38">
        <v>-0.149990964</v>
      </c>
      <c r="O346" s="38">
        <v>0.080330781</v>
      </c>
      <c r="P346" s="38">
        <v>0.092917378</v>
      </c>
      <c r="Q346" s="38">
        <v>0.187096331</v>
      </c>
      <c r="R346" s="38">
        <v>-0.249253096</v>
      </c>
      <c r="S346" s="38">
        <v>-0.059947911</v>
      </c>
      <c r="T346" s="38">
        <v>0.092827608</v>
      </c>
      <c r="U346" s="38">
        <v>-0.017466054</v>
      </c>
      <c r="V346" s="38">
        <v>0.105320019</v>
      </c>
      <c r="W346" s="34"/>
      <c r="X346" s="38">
        <v>0.052426679</v>
      </c>
      <c r="Y346" s="38">
        <v>0.109764769</v>
      </c>
      <c r="Z346" s="38">
        <v>-0.116883925</v>
      </c>
      <c r="AA346" s="38">
        <v>-0.059156205</v>
      </c>
      <c r="AB346" s="38">
        <v>-0.11128087</v>
      </c>
      <c r="AC346" s="38">
        <v>-0.041390013</v>
      </c>
      <c r="AD346" s="38">
        <v>-0.080517548</v>
      </c>
      <c r="AE346" s="38">
        <v>-0.063323378</v>
      </c>
      <c r="AF346" s="38">
        <v>-0.004175828</v>
      </c>
      <c r="AG346" s="38">
        <v>0.096244366</v>
      </c>
      <c r="AH346" s="34"/>
      <c r="AI346" s="38">
        <v>0.038054434</v>
      </c>
      <c r="AJ346" s="38">
        <v>0.043430651</v>
      </c>
      <c r="AK346" s="38">
        <v>0.059468009</v>
      </c>
      <c r="AL346" s="38">
        <v>0.059310581</v>
      </c>
      <c r="AM346" s="38">
        <v>0.084240705</v>
      </c>
      <c r="AN346" s="38">
        <v>0.047440765</v>
      </c>
      <c r="AO346" s="38">
        <v>0.054061186</v>
      </c>
      <c r="AP346" s="38">
        <v>0.071406274</v>
      </c>
      <c r="AQ346" s="38">
        <v>0.033972309</v>
      </c>
      <c r="AR346" s="38">
        <v>0.044140715</v>
      </c>
      <c r="AS346" s="34"/>
      <c r="AT346" s="38">
        <v>-0.995596798</v>
      </c>
      <c r="AU346" s="38">
        <v>-0.650229683</v>
      </c>
      <c r="AV346" s="38">
        <v>0.380007109</v>
      </c>
      <c r="AW346" s="38">
        <v>0.369893979</v>
      </c>
      <c r="AX346" s="38">
        <v>1.971400332</v>
      </c>
      <c r="AY346" s="38">
        <v>-0.39262071</v>
      </c>
      <c r="AZ346" s="38">
        <v>0.032673853</v>
      </c>
      <c r="BA346" s="38">
        <v>1.146918979</v>
      </c>
      <c r="BB346" s="38">
        <v>-1.25783176</v>
      </c>
      <c r="BC346" s="38">
        <v>-0.604615302</v>
      </c>
      <c r="BD346" s="40">
        <v>0.63133515</v>
      </c>
      <c r="BE346" s="23">
        <v>36068.0</v>
      </c>
      <c r="BF346" s="38">
        <v>-0.015769703</v>
      </c>
      <c r="BG346" s="38">
        <v>-0.010299279</v>
      </c>
      <c r="BH346" s="38">
        <v>0.006019103</v>
      </c>
      <c r="BI346" s="38">
        <v>0.005858916</v>
      </c>
      <c r="BJ346" s="38">
        <v>0.031225892</v>
      </c>
      <c r="BK346" s="38">
        <v>-0.006218895</v>
      </c>
      <c r="BL346" s="38">
        <v>5.17536E-4</v>
      </c>
      <c r="BM346" s="38">
        <v>0.018166563</v>
      </c>
      <c r="BN346" s="38">
        <v>-0.01992336</v>
      </c>
      <c r="BO346" s="38">
        <v>-0.009576772</v>
      </c>
      <c r="BP346" s="40">
        <v>-0.00602401</v>
      </c>
      <c r="BQ346" s="40"/>
    </row>
    <row r="347">
      <c r="A347" s="23">
        <v>36099.0</v>
      </c>
      <c r="B347" s="27">
        <v>0.0333</v>
      </c>
      <c r="C347" s="27">
        <v>0.1162</v>
      </c>
      <c r="D347" s="27">
        <v>0.0939</v>
      </c>
      <c r="E347" s="27">
        <v>0.0323</v>
      </c>
      <c r="F347" s="27">
        <v>0.0558</v>
      </c>
      <c r="G347" s="27">
        <v>-2.0E-4</v>
      </c>
      <c r="H347" s="27">
        <v>0.0471</v>
      </c>
      <c r="I347" s="27">
        <v>0.1539</v>
      </c>
      <c r="J347" s="27">
        <v>0.0766</v>
      </c>
      <c r="K347" s="27">
        <v>0.0772</v>
      </c>
      <c r="L347" s="34"/>
      <c r="M347" s="38">
        <v>0.14810958</v>
      </c>
      <c r="N347" s="38">
        <v>-0.022633952</v>
      </c>
      <c r="O347" s="38">
        <v>0.305229533</v>
      </c>
      <c r="P347" s="38">
        <v>0.244926819</v>
      </c>
      <c r="Q347" s="38">
        <v>0.362189817</v>
      </c>
      <c r="R347" s="38">
        <v>-0.169237811</v>
      </c>
      <c r="S347" s="38">
        <v>0.054828849</v>
      </c>
      <c r="T347" s="38">
        <v>0.431519384</v>
      </c>
      <c r="U347" s="38">
        <v>0.141422713</v>
      </c>
      <c r="V347" s="38">
        <v>0.224252164</v>
      </c>
      <c r="W347" s="34"/>
      <c r="X347" s="38">
        <v>0.016984822</v>
      </c>
      <c r="Y347" s="38">
        <v>0.164382317</v>
      </c>
      <c r="Z347" s="38">
        <v>0.06956402</v>
      </c>
      <c r="AA347" s="38">
        <v>0.019806765</v>
      </c>
      <c r="AB347" s="38">
        <v>0.029223083</v>
      </c>
      <c r="AC347" s="38">
        <v>0.018903192</v>
      </c>
      <c r="AD347" s="38">
        <v>0.074573384</v>
      </c>
      <c r="AE347" s="38">
        <v>0.128485906</v>
      </c>
      <c r="AF347" s="38">
        <v>0.079211761</v>
      </c>
      <c r="AG347" s="38">
        <v>0.071931457</v>
      </c>
      <c r="AH347" s="34"/>
      <c r="AI347" s="38">
        <v>0.037550228</v>
      </c>
      <c r="AJ347" s="38">
        <v>0.052015683</v>
      </c>
      <c r="AK347" s="38">
        <v>0.060788369</v>
      </c>
      <c r="AL347" s="38">
        <v>0.059321969</v>
      </c>
      <c r="AM347" s="38">
        <v>0.083816293</v>
      </c>
      <c r="AN347" s="38">
        <v>0.047616206</v>
      </c>
      <c r="AO347" s="38">
        <v>0.055693288</v>
      </c>
      <c r="AP347" s="38">
        <v>0.074412487</v>
      </c>
      <c r="AQ347" s="38">
        <v>0.036726688</v>
      </c>
      <c r="AR347" s="38">
        <v>0.045670174</v>
      </c>
      <c r="AS347" s="34"/>
      <c r="AT347" s="38">
        <v>-1.180861911</v>
      </c>
      <c r="AU347" s="38">
        <v>-0.221803454</v>
      </c>
      <c r="AV347" s="38">
        <v>0.359824964</v>
      </c>
      <c r="AW347" s="38">
        <v>0.262602768</v>
      </c>
      <c r="AX347" s="38">
        <v>1.886574417</v>
      </c>
      <c r="AY347" s="38">
        <v>-0.513488387</v>
      </c>
      <c r="AZ347" s="38">
        <v>0.022021482</v>
      </c>
      <c r="BA347" s="38">
        <v>1.263102851</v>
      </c>
      <c r="BB347" s="38">
        <v>-1.23546255</v>
      </c>
      <c r="BC347" s="38">
        <v>-0.642510181</v>
      </c>
      <c r="BD347" s="40">
        <v>0.613889358</v>
      </c>
      <c r="BE347" s="23">
        <v>36099.0</v>
      </c>
      <c r="BF347" s="38">
        <v>-0.019235745</v>
      </c>
      <c r="BG347" s="38">
        <v>-0.003613085</v>
      </c>
      <c r="BH347" s="38">
        <v>0.005861398</v>
      </c>
      <c r="BI347" s="38">
        <v>0.004277689</v>
      </c>
      <c r="BJ347" s="38">
        <v>0.030731505</v>
      </c>
      <c r="BK347" s="38">
        <v>-0.00836451</v>
      </c>
      <c r="BL347" s="38">
        <v>3.58721E-4</v>
      </c>
      <c r="BM347" s="38">
        <v>0.020575415</v>
      </c>
      <c r="BN347" s="38">
        <v>-0.020125166</v>
      </c>
      <c r="BO347" s="38">
        <v>-0.010466221</v>
      </c>
      <c r="BP347" s="40">
        <v>0.001329989</v>
      </c>
      <c r="BQ347" s="40"/>
    </row>
    <row r="348">
      <c r="A348" s="23">
        <v>36129.0</v>
      </c>
      <c r="B348" s="27">
        <v>0.051</v>
      </c>
      <c r="C348" s="27">
        <v>0.025</v>
      </c>
      <c r="D348" s="27">
        <v>0.0846</v>
      </c>
      <c r="E348" s="27">
        <v>0.0737</v>
      </c>
      <c r="F348" s="27">
        <v>0.1273</v>
      </c>
      <c r="G348" s="27">
        <v>0.1032</v>
      </c>
      <c r="H348" s="27">
        <v>0.0742</v>
      </c>
      <c r="I348" s="27">
        <v>0.0911</v>
      </c>
      <c r="J348" s="27">
        <v>0.0599</v>
      </c>
      <c r="K348" s="27">
        <v>0.0677</v>
      </c>
      <c r="L348" s="34"/>
      <c r="M348" s="38">
        <v>0.196653589</v>
      </c>
      <c r="N348" s="38">
        <v>0.022635198</v>
      </c>
      <c r="O348" s="38">
        <v>0.351806412</v>
      </c>
      <c r="P348" s="38">
        <v>0.260713051</v>
      </c>
      <c r="Q348" s="38">
        <v>0.465798609</v>
      </c>
      <c r="R348" s="38">
        <v>-0.079946884</v>
      </c>
      <c r="S348" s="38">
        <v>0.115598146</v>
      </c>
      <c r="T348" s="38">
        <v>0.436732482</v>
      </c>
      <c r="U348" s="38">
        <v>0.209555325</v>
      </c>
      <c r="V348" s="38">
        <v>0.247027378</v>
      </c>
      <c r="W348" s="34"/>
      <c r="X348" s="38">
        <v>0.024419827</v>
      </c>
      <c r="Y348" s="38">
        <v>0.044987029</v>
      </c>
      <c r="Z348" s="38">
        <v>0.052596263</v>
      </c>
      <c r="AA348" s="38">
        <v>0.058079717</v>
      </c>
      <c r="AB348" s="38">
        <v>0.091380475</v>
      </c>
      <c r="AC348" s="38">
        <v>0.114125357</v>
      </c>
      <c r="AD348" s="38">
        <v>0.084945191</v>
      </c>
      <c r="AE348" s="38">
        <v>0.060612489</v>
      </c>
      <c r="AF348" s="38">
        <v>0.047432542</v>
      </c>
      <c r="AG348" s="38">
        <v>0.054979367</v>
      </c>
      <c r="AH348" s="34"/>
      <c r="AI348" s="38">
        <v>0.0374439</v>
      </c>
      <c r="AJ348" s="38">
        <v>0.052358709</v>
      </c>
      <c r="AK348" s="38">
        <v>0.061494528</v>
      </c>
      <c r="AL348" s="38">
        <v>0.060152354</v>
      </c>
      <c r="AM348" s="38">
        <v>0.085112428</v>
      </c>
      <c r="AN348" s="38">
        <v>0.050957605</v>
      </c>
      <c r="AO348" s="38">
        <v>0.057202063</v>
      </c>
      <c r="AP348" s="38">
        <v>0.07418998</v>
      </c>
      <c r="AQ348" s="38">
        <v>0.037499996</v>
      </c>
      <c r="AR348" s="38">
        <v>0.046680508</v>
      </c>
      <c r="AS348" s="34"/>
      <c r="AT348" s="38">
        <v>-1.253532218</v>
      </c>
      <c r="AU348" s="38">
        <v>-0.262496476</v>
      </c>
      <c r="AV348" s="38">
        <v>0.344546057</v>
      </c>
      <c r="AW348" s="38">
        <v>0.255363351</v>
      </c>
      <c r="AX348" s="38">
        <v>1.913871073</v>
      </c>
      <c r="AY348" s="38">
        <v>-0.35559485</v>
      </c>
      <c r="AZ348" s="38">
        <v>0.059327101</v>
      </c>
      <c r="BA348" s="38">
        <v>1.188113436</v>
      </c>
      <c r="BB348" s="38">
        <v>-1.249804821</v>
      </c>
      <c r="BC348" s="38">
        <v>-0.639792652</v>
      </c>
      <c r="BD348" s="40">
        <v>0.603970935</v>
      </c>
      <c r="BE348" s="23">
        <v>36129.0</v>
      </c>
      <c r="BF348" s="38">
        <v>-0.020754843</v>
      </c>
      <c r="BG348" s="38">
        <v>-0.004346177</v>
      </c>
      <c r="BH348" s="38">
        <v>0.005704679</v>
      </c>
      <c r="BI348" s="38">
        <v>0.004228074</v>
      </c>
      <c r="BJ348" s="38">
        <v>0.031688132</v>
      </c>
      <c r="BK348" s="38">
        <v>-0.005887615</v>
      </c>
      <c r="BL348" s="38">
        <v>9.82284E-4</v>
      </c>
      <c r="BM348" s="38">
        <v>0.019671699</v>
      </c>
      <c r="BN348" s="38">
        <v>-0.020693129</v>
      </c>
      <c r="BO348" s="38">
        <v>-0.010593103</v>
      </c>
      <c r="BP348" s="40">
        <v>0.002776665</v>
      </c>
      <c r="BQ348" s="40"/>
    </row>
    <row r="349">
      <c r="A349" s="23">
        <v>36160.0</v>
      </c>
      <c r="B349" s="27">
        <v>0.0173</v>
      </c>
      <c r="C349" s="27">
        <v>0.0155</v>
      </c>
      <c r="D349" s="27">
        <v>0.0257</v>
      </c>
      <c r="E349" s="27">
        <v>0.0096</v>
      </c>
      <c r="F349" s="27">
        <v>0.0657</v>
      </c>
      <c r="G349" s="27">
        <v>-0.0467</v>
      </c>
      <c r="H349" s="27">
        <v>0.0688</v>
      </c>
      <c r="I349" s="27">
        <v>0.0167</v>
      </c>
      <c r="J349" s="27">
        <v>0.0234</v>
      </c>
      <c r="K349" s="27">
        <v>0.0588</v>
      </c>
      <c r="L349" s="34"/>
      <c r="M349" s="38">
        <v>0.126756767</v>
      </c>
      <c r="N349" s="38">
        <v>0.007476167</v>
      </c>
      <c r="O349" s="38">
        <v>0.314295517</v>
      </c>
      <c r="P349" s="38">
        <v>0.198938477</v>
      </c>
      <c r="Q349" s="38">
        <v>0.42247289</v>
      </c>
      <c r="R349" s="38">
        <v>-0.08695309</v>
      </c>
      <c r="S349" s="38">
        <v>0.14077147</v>
      </c>
      <c r="T349" s="38">
        <v>0.3935113</v>
      </c>
      <c r="U349" s="38">
        <v>0.164963641</v>
      </c>
      <c r="V349" s="38">
        <v>0.301403241</v>
      </c>
      <c r="W349" s="34"/>
      <c r="X349" s="38">
        <v>0.004250861</v>
      </c>
      <c r="Y349" s="38">
        <v>0.035675236</v>
      </c>
      <c r="Z349" s="38">
        <v>-0.002793165</v>
      </c>
      <c r="AA349" s="38">
        <v>0.002804257</v>
      </c>
      <c r="AB349" s="38">
        <v>0.029099834</v>
      </c>
      <c r="AC349" s="38">
        <v>-0.037528653</v>
      </c>
      <c r="AD349" s="38">
        <v>0.073802903</v>
      </c>
      <c r="AE349" s="38">
        <v>-0.006353367</v>
      </c>
      <c r="AF349" s="38">
        <v>0.017352787</v>
      </c>
      <c r="AG349" s="38">
        <v>0.035763541</v>
      </c>
      <c r="AH349" s="34"/>
      <c r="AI349" s="38">
        <v>0.037442882</v>
      </c>
      <c r="AJ349" s="38">
        <v>0.052744334</v>
      </c>
      <c r="AK349" s="38">
        <v>0.061352253</v>
      </c>
      <c r="AL349" s="38">
        <v>0.060108061</v>
      </c>
      <c r="AM349" s="38">
        <v>0.08385752</v>
      </c>
      <c r="AN349" s="38">
        <v>0.049939978</v>
      </c>
      <c r="AO349" s="38">
        <v>0.05860132</v>
      </c>
      <c r="AP349" s="38">
        <v>0.074131958</v>
      </c>
      <c r="AQ349" s="38">
        <v>0.037617442</v>
      </c>
      <c r="AR349" s="38">
        <v>0.046862139</v>
      </c>
      <c r="AS349" s="34"/>
      <c r="AT349" s="38">
        <v>-1.272418016</v>
      </c>
      <c r="AU349" s="38">
        <v>-0.238048391</v>
      </c>
      <c r="AV349" s="38">
        <v>0.343842125</v>
      </c>
      <c r="AW349" s="38">
        <v>0.259735493</v>
      </c>
      <c r="AX349" s="38">
        <v>1.865185669</v>
      </c>
      <c r="AY349" s="38">
        <v>-0.427621246</v>
      </c>
      <c r="AZ349" s="38">
        <v>0.157880593</v>
      </c>
      <c r="BA349" s="38">
        <v>1.207743094</v>
      </c>
      <c r="BB349" s="38">
        <v>-1.260617811</v>
      </c>
      <c r="BC349" s="38">
        <v>-0.635681511</v>
      </c>
      <c r="BD349" s="40">
        <v>0.60075042</v>
      </c>
      <c r="BE349" s="23">
        <v>36160.0</v>
      </c>
      <c r="BF349" s="38">
        <v>-0.021180477</v>
      </c>
      <c r="BG349" s="38">
        <v>-0.003962517</v>
      </c>
      <c r="BH349" s="38">
        <v>0.005723544</v>
      </c>
      <c r="BI349" s="38">
        <v>0.004323517</v>
      </c>
      <c r="BJ349" s="38">
        <v>0.031047597</v>
      </c>
      <c r="BK349" s="38">
        <v>-0.007118118</v>
      </c>
      <c r="BL349" s="38">
        <v>0.002628056</v>
      </c>
      <c r="BM349" s="38">
        <v>0.020103908</v>
      </c>
      <c r="BN349" s="38">
        <v>-0.020984052</v>
      </c>
      <c r="BO349" s="38">
        <v>-0.010581458</v>
      </c>
      <c r="BP349" s="40">
        <v>0.001406277</v>
      </c>
      <c r="BQ349" s="40"/>
    </row>
    <row r="350">
      <c r="A350" s="23">
        <v>36191.0</v>
      </c>
      <c r="B350" s="27">
        <v>0.0351</v>
      </c>
      <c r="C350" s="27">
        <v>0.065</v>
      </c>
      <c r="D350" s="27">
        <v>0.064</v>
      </c>
      <c r="E350" s="27">
        <v>0.0511</v>
      </c>
      <c r="F350" s="27">
        <v>-0.0201</v>
      </c>
      <c r="G350" s="27">
        <v>0.0385</v>
      </c>
      <c r="H350" s="27">
        <v>-0.0437</v>
      </c>
      <c r="I350" s="27">
        <v>0.0164</v>
      </c>
      <c r="J350" s="27">
        <v>0.0023</v>
      </c>
      <c r="K350" s="27">
        <v>0.0429</v>
      </c>
      <c r="L350" s="34"/>
      <c r="M350" s="38">
        <v>0.150758389</v>
      </c>
      <c r="N350" s="38">
        <v>0.069569766</v>
      </c>
      <c r="O350" s="38">
        <v>0.326887698</v>
      </c>
      <c r="P350" s="38">
        <v>0.203341186</v>
      </c>
      <c r="Q350" s="38">
        <v>0.252516189</v>
      </c>
      <c r="R350" s="38">
        <v>-0.107464422</v>
      </c>
      <c r="S350" s="38">
        <v>0.063675122</v>
      </c>
      <c r="T350" s="38">
        <v>0.289536751</v>
      </c>
      <c r="U350" s="38">
        <v>0.106520261</v>
      </c>
      <c r="V350" s="38">
        <v>0.340281455</v>
      </c>
      <c r="W350" s="34"/>
      <c r="X350" s="38">
        <v>0.017099115</v>
      </c>
      <c r="Y350" s="38">
        <v>0.072319224</v>
      </c>
      <c r="Z350" s="38">
        <v>0.034025149</v>
      </c>
      <c r="AA350" s="38">
        <v>0.04563309</v>
      </c>
      <c r="AB350" s="38">
        <v>-0.042653628</v>
      </c>
      <c r="AC350" s="38">
        <v>0.051872556</v>
      </c>
      <c r="AD350" s="38">
        <v>-0.032702999</v>
      </c>
      <c r="AE350" s="38">
        <v>0.009321523</v>
      </c>
      <c r="AF350" s="38">
        <v>0.004377591</v>
      </c>
      <c r="AG350" s="38">
        <v>0.011804726</v>
      </c>
      <c r="AH350" s="34"/>
      <c r="AI350" s="38">
        <v>0.037514276</v>
      </c>
      <c r="AJ350" s="38">
        <v>0.053914841</v>
      </c>
      <c r="AK350" s="38">
        <v>0.060362494</v>
      </c>
      <c r="AL350" s="38">
        <v>0.059464479</v>
      </c>
      <c r="AM350" s="38">
        <v>0.083522075</v>
      </c>
      <c r="AN350" s="38">
        <v>0.050896838</v>
      </c>
      <c r="AO350" s="38">
        <v>0.058584446</v>
      </c>
      <c r="AP350" s="38">
        <v>0.074043112</v>
      </c>
      <c r="AQ350" s="38">
        <v>0.037626956</v>
      </c>
      <c r="AR350" s="38">
        <v>0.046898374</v>
      </c>
      <c r="AS350" s="34"/>
      <c r="AT350" s="38">
        <v>-1.287525331</v>
      </c>
      <c r="AU350" s="38">
        <v>-0.162441929</v>
      </c>
      <c r="AV350" s="38">
        <v>0.279868916</v>
      </c>
      <c r="AW350" s="38">
        <v>0.218264836</v>
      </c>
      <c r="AX350" s="38">
        <v>1.868622733</v>
      </c>
      <c r="AY350" s="38">
        <v>-0.36947776</v>
      </c>
      <c r="AZ350" s="38">
        <v>0.157894322</v>
      </c>
      <c r="BA350" s="38">
        <v>1.218363197</v>
      </c>
      <c r="BB350" s="38">
        <v>-1.279795455</v>
      </c>
      <c r="BC350" s="38">
        <v>-0.643773528</v>
      </c>
      <c r="BD350" s="40">
        <v>0.60112062</v>
      </c>
      <c r="BE350" s="23">
        <v>36191.0</v>
      </c>
      <c r="BF350" s="38">
        <v>-0.021418752</v>
      </c>
      <c r="BG350" s="38">
        <v>-0.002702318</v>
      </c>
      <c r="BH350" s="38">
        <v>0.004655786</v>
      </c>
      <c r="BI350" s="38">
        <v>0.003630966</v>
      </c>
      <c r="BJ350" s="38">
        <v>0.031085654</v>
      </c>
      <c r="BK350" s="38">
        <v>-0.006146483</v>
      </c>
      <c r="BL350" s="38">
        <v>0.002626666</v>
      </c>
      <c r="BM350" s="38">
        <v>0.020268198</v>
      </c>
      <c r="BN350" s="38">
        <v>-0.021290161</v>
      </c>
      <c r="BO350" s="38">
        <v>-0.010709557</v>
      </c>
      <c r="BP350" s="40">
        <v>-0.001598313</v>
      </c>
      <c r="BQ350" s="40"/>
    </row>
    <row r="351">
      <c r="A351" s="23">
        <v>36219.0</v>
      </c>
      <c r="B351" s="27">
        <v>-0.0139</v>
      </c>
      <c r="C351" s="27">
        <v>-0.0578</v>
      </c>
      <c r="D351" s="27">
        <v>-0.0333</v>
      </c>
      <c r="E351" s="27">
        <v>-0.0509</v>
      </c>
      <c r="F351" s="27">
        <v>0.0194</v>
      </c>
      <c r="G351" s="27">
        <v>-0.0019</v>
      </c>
      <c r="H351" s="27">
        <v>0.0274</v>
      </c>
      <c r="I351" s="27">
        <v>0.0147</v>
      </c>
      <c r="J351" s="27">
        <v>0.0482</v>
      </c>
      <c r="K351" s="27">
        <v>-0.0282</v>
      </c>
      <c r="L351" s="34"/>
      <c r="M351" s="38">
        <v>0.108592966</v>
      </c>
      <c r="N351" s="38">
        <v>-0.045798897</v>
      </c>
      <c r="O351" s="38">
        <v>0.189667446</v>
      </c>
      <c r="P351" s="38">
        <v>0.081594355</v>
      </c>
      <c r="Q351" s="38">
        <v>0.234669286</v>
      </c>
      <c r="R351" s="38">
        <v>-0.110564399</v>
      </c>
      <c r="S351" s="38">
        <v>-0.002174498</v>
      </c>
      <c r="T351" s="38">
        <v>0.167209302</v>
      </c>
      <c r="U351" s="38">
        <v>0.092288004</v>
      </c>
      <c r="V351" s="38">
        <v>0.217334039</v>
      </c>
      <c r="W351" s="34"/>
      <c r="X351" s="38">
        <v>-0.024141545</v>
      </c>
      <c r="Y351" s="38">
        <v>-0.037278005</v>
      </c>
      <c r="Z351" s="38">
        <v>-0.036382389</v>
      </c>
      <c r="AA351" s="38">
        <v>-0.035680772</v>
      </c>
      <c r="AB351" s="38">
        <v>0.001506475</v>
      </c>
      <c r="AC351" s="38">
        <v>0.010086142</v>
      </c>
      <c r="AD351" s="38">
        <v>0.052169244</v>
      </c>
      <c r="AE351" s="38">
        <v>0.026817593</v>
      </c>
      <c r="AF351" s="38">
        <v>0.052173721</v>
      </c>
      <c r="AG351" s="38">
        <v>-0.03913157</v>
      </c>
      <c r="AH351" s="34"/>
      <c r="AI351" s="38">
        <v>0.037696857</v>
      </c>
      <c r="AJ351" s="38">
        <v>0.053901925</v>
      </c>
      <c r="AK351" s="38">
        <v>0.060501644</v>
      </c>
      <c r="AL351" s="38">
        <v>0.059633878</v>
      </c>
      <c r="AM351" s="38">
        <v>0.08343248</v>
      </c>
      <c r="AN351" s="38">
        <v>0.050254557</v>
      </c>
      <c r="AO351" s="38">
        <v>0.059345982</v>
      </c>
      <c r="AP351" s="38">
        <v>0.074009827</v>
      </c>
      <c r="AQ351" s="38">
        <v>0.038339091</v>
      </c>
      <c r="AR351" s="38">
        <v>0.047199142</v>
      </c>
      <c r="AS351" s="34"/>
      <c r="AT351" s="38">
        <v>-1.295740396</v>
      </c>
      <c r="AU351" s="38">
        <v>-0.174954805</v>
      </c>
      <c r="AV351" s="38">
        <v>0.281499318</v>
      </c>
      <c r="AW351" s="38">
        <v>0.221482357</v>
      </c>
      <c r="AX351" s="38">
        <v>1.867456972</v>
      </c>
      <c r="AY351" s="38">
        <v>-0.427216452</v>
      </c>
      <c r="AZ351" s="38">
        <v>0.201570706</v>
      </c>
      <c r="BA351" s="38">
        <v>1.215761199</v>
      </c>
      <c r="BB351" s="38">
        <v>-1.25132179</v>
      </c>
      <c r="BC351" s="38">
        <v>-0.638537109</v>
      </c>
      <c r="BD351" s="40">
        <v>0.603567082</v>
      </c>
      <c r="BE351" s="23">
        <v>36219.0</v>
      </c>
      <c r="BF351" s="38">
        <v>-0.021468043</v>
      </c>
      <c r="BG351" s="38">
        <v>-0.00289868</v>
      </c>
      <c r="BH351" s="38">
        <v>0.004663928</v>
      </c>
      <c r="BI351" s="38">
        <v>0.003669557</v>
      </c>
      <c r="BJ351" s="38">
        <v>0.030940338</v>
      </c>
      <c r="BK351" s="38">
        <v>-0.007078193</v>
      </c>
      <c r="BL351" s="38">
        <v>0.003339657</v>
      </c>
      <c r="BM351" s="38">
        <v>0.020142934</v>
      </c>
      <c r="BN351" s="38">
        <v>-0.020732108</v>
      </c>
      <c r="BO351" s="38">
        <v>-0.010579389</v>
      </c>
      <c r="BP351" s="40">
        <v>3.7453E-4</v>
      </c>
      <c r="BQ351" s="40"/>
    </row>
    <row r="352">
      <c r="A352" s="23">
        <v>36250.0</v>
      </c>
      <c r="B352" s="27">
        <v>0.0246</v>
      </c>
      <c r="C352" s="27">
        <v>0.0434</v>
      </c>
      <c r="D352" s="27">
        <v>0.0356</v>
      </c>
      <c r="E352" s="27">
        <v>-0.0107</v>
      </c>
      <c r="F352" s="27">
        <v>0.0561</v>
      </c>
      <c r="G352" s="27">
        <v>0.1368</v>
      </c>
      <c r="H352" s="27">
        <v>0.0273</v>
      </c>
      <c r="I352" s="27">
        <v>-0.0208</v>
      </c>
      <c r="J352" s="27">
        <v>0.0233</v>
      </c>
      <c r="K352" s="27">
        <v>0.0413</v>
      </c>
      <c r="L352" s="34"/>
      <c r="M352" s="38">
        <v>0.102320431</v>
      </c>
      <c r="N352" s="38">
        <v>-0.073438609</v>
      </c>
      <c r="O352" s="38">
        <v>0.089476279</v>
      </c>
      <c r="P352" s="38">
        <v>-0.016218128</v>
      </c>
      <c r="Q352" s="38">
        <v>0.069933142</v>
      </c>
      <c r="R352" s="38">
        <v>0.027574536</v>
      </c>
      <c r="S352" s="38">
        <v>-0.024426109</v>
      </c>
      <c r="T352" s="38">
        <v>-0.010645398</v>
      </c>
      <c r="U352" s="38">
        <v>0.07977756</v>
      </c>
      <c r="V352" s="38">
        <v>0.205334273</v>
      </c>
      <c r="W352" s="34"/>
      <c r="X352" s="38">
        <v>0.015830068</v>
      </c>
      <c r="Y352" s="38">
        <v>0.07186635</v>
      </c>
      <c r="Z352" s="38">
        <v>0.05399774</v>
      </c>
      <c r="AA352" s="38">
        <v>0.024527362</v>
      </c>
      <c r="AB352" s="38">
        <v>0.050821167</v>
      </c>
      <c r="AC352" s="38">
        <v>0.138864759</v>
      </c>
      <c r="AD352" s="38">
        <v>0.048223983</v>
      </c>
      <c r="AE352" s="38">
        <v>0.015974039</v>
      </c>
      <c r="AF352" s="38">
        <v>0.024808295</v>
      </c>
      <c r="AG352" s="38">
        <v>0.033952067</v>
      </c>
      <c r="AH352" s="34"/>
      <c r="AI352" s="38">
        <v>0.037158564</v>
      </c>
      <c r="AJ352" s="38">
        <v>0.055211389</v>
      </c>
      <c r="AK352" s="38">
        <v>0.06126724</v>
      </c>
      <c r="AL352" s="38">
        <v>0.059787308</v>
      </c>
      <c r="AM352" s="38">
        <v>0.083918476</v>
      </c>
      <c r="AN352" s="38">
        <v>0.055524944</v>
      </c>
      <c r="AO352" s="38">
        <v>0.059954185</v>
      </c>
      <c r="AP352" s="38">
        <v>0.073848841</v>
      </c>
      <c r="AQ352" s="38">
        <v>0.038367689</v>
      </c>
      <c r="AR352" s="38">
        <v>0.047405777</v>
      </c>
      <c r="AS352" s="34"/>
      <c r="AT352" s="38">
        <v>-1.389418828</v>
      </c>
      <c r="AU352" s="38">
        <v>-0.140634201</v>
      </c>
      <c r="AV352" s="38">
        <v>0.278272724</v>
      </c>
      <c r="AW352" s="38">
        <v>0.175900077</v>
      </c>
      <c r="AX352" s="38">
        <v>1.845147515</v>
      </c>
      <c r="AY352" s="38">
        <v>-0.118944348</v>
      </c>
      <c r="AZ352" s="38">
        <v>0.187443572</v>
      </c>
      <c r="BA352" s="38">
        <v>1.148591398</v>
      </c>
      <c r="BB352" s="38">
        <v>-1.305778956</v>
      </c>
      <c r="BC352" s="38">
        <v>-0.680578953</v>
      </c>
      <c r="BD352" s="40">
        <v>0.590320955</v>
      </c>
      <c r="BE352" s="23">
        <v>36250.0</v>
      </c>
      <c r="BF352" s="38">
        <v>-0.023536668</v>
      </c>
      <c r="BG352" s="38">
        <v>-0.002382335</v>
      </c>
      <c r="BH352" s="38">
        <v>0.004713923</v>
      </c>
      <c r="BI352" s="38">
        <v>0.002979736</v>
      </c>
      <c r="BJ352" s="38">
        <v>0.031256683</v>
      </c>
      <c r="BK352" s="38">
        <v>-0.00201491</v>
      </c>
      <c r="BL352" s="38">
        <v>0.003175282</v>
      </c>
      <c r="BM352" s="38">
        <v>0.019457066</v>
      </c>
      <c r="BN352" s="38">
        <v>-0.022119814</v>
      </c>
      <c r="BO352" s="38">
        <v>-0.011528965</v>
      </c>
      <c r="BP352" s="40">
        <v>-0.001007171</v>
      </c>
      <c r="BQ352" s="40"/>
    </row>
    <row r="353">
      <c r="A353" s="23">
        <v>36280.0</v>
      </c>
      <c r="B353" s="27">
        <v>0.0504</v>
      </c>
      <c r="C353" s="27">
        <v>0.0605</v>
      </c>
      <c r="D353" s="27">
        <v>0.0472</v>
      </c>
      <c r="E353" s="27">
        <v>0.0867</v>
      </c>
      <c r="F353" s="27">
        <v>-0.0102</v>
      </c>
      <c r="G353" s="27">
        <v>0.0501</v>
      </c>
      <c r="H353" s="27">
        <v>0.0855</v>
      </c>
      <c r="I353" s="27">
        <v>0.0253</v>
      </c>
      <c r="J353" s="27">
        <v>0.0414</v>
      </c>
      <c r="K353" s="27">
        <v>0.0359</v>
      </c>
      <c r="L353" s="34"/>
      <c r="M353" s="38">
        <v>0.155571052</v>
      </c>
      <c r="N353" s="38">
        <v>-0.027645544</v>
      </c>
      <c r="O353" s="38">
        <v>0.137660287</v>
      </c>
      <c r="P353" s="38">
        <v>0.062477316</v>
      </c>
      <c r="Q353" s="38">
        <v>0.112243159</v>
      </c>
      <c r="R353" s="38">
        <v>0.093336236</v>
      </c>
      <c r="S353" s="38">
        <v>0.056454352</v>
      </c>
      <c r="T353" s="38">
        <v>0.014517959</v>
      </c>
      <c r="U353" s="38">
        <v>0.120369346</v>
      </c>
      <c r="V353" s="38">
        <v>0.234365939</v>
      </c>
      <c r="W353" s="34"/>
      <c r="X353" s="38">
        <v>0.027089589</v>
      </c>
      <c r="Y353" s="38">
        <v>0.074662904</v>
      </c>
      <c r="Z353" s="38">
        <v>0.053547934</v>
      </c>
      <c r="AA353" s="38">
        <v>0.105295989</v>
      </c>
      <c r="AB353" s="38">
        <v>-0.023379558</v>
      </c>
      <c r="AC353" s="38">
        <v>0.045514616</v>
      </c>
      <c r="AD353" s="38">
        <v>0.092663378</v>
      </c>
      <c r="AE353" s="38">
        <v>0.054277646</v>
      </c>
      <c r="AF353" s="38">
        <v>0.035259123</v>
      </c>
      <c r="AG353" s="38">
        <v>0.021496964</v>
      </c>
      <c r="AH353" s="34"/>
      <c r="AI353" s="38">
        <v>0.036972527</v>
      </c>
      <c r="AJ353" s="38">
        <v>0.056509894</v>
      </c>
      <c r="AK353" s="38">
        <v>0.061778982</v>
      </c>
      <c r="AL353" s="38">
        <v>0.062495105</v>
      </c>
      <c r="AM353" s="38">
        <v>0.080603681</v>
      </c>
      <c r="AN353" s="38">
        <v>0.056065775</v>
      </c>
      <c r="AO353" s="38">
        <v>0.061957204</v>
      </c>
      <c r="AP353" s="38">
        <v>0.074098426</v>
      </c>
      <c r="AQ353" s="38">
        <v>0.038653396</v>
      </c>
      <c r="AR353" s="38">
        <v>0.047468138</v>
      </c>
      <c r="AS353" s="34"/>
      <c r="AT353" s="38">
        <v>-1.482579427</v>
      </c>
      <c r="AU353" s="38">
        <v>-0.082444193</v>
      </c>
      <c r="AV353" s="38">
        <v>0.295162282</v>
      </c>
      <c r="AW353" s="38">
        <v>0.346482901</v>
      </c>
      <c r="AX353" s="38">
        <v>1.644224581</v>
      </c>
      <c r="AY353" s="38">
        <v>-0.114271748</v>
      </c>
      <c r="AZ353" s="38">
        <v>0.307934459</v>
      </c>
      <c r="BA353" s="38">
        <v>1.178028848</v>
      </c>
      <c r="BB353" s="38">
        <v>-1.362120797</v>
      </c>
      <c r="BC353" s="38">
        <v>-0.730416906</v>
      </c>
      <c r="BD353" s="40">
        <v>0.578487239</v>
      </c>
      <c r="BE353" s="23">
        <v>36280.0</v>
      </c>
      <c r="BF353" s="38">
        <v>-0.025628559</v>
      </c>
      <c r="BG353" s="38">
        <v>-0.001425169</v>
      </c>
      <c r="BH353" s="38">
        <v>0.005102313</v>
      </c>
      <c r="BI353" s="38">
        <v>0.005989465</v>
      </c>
      <c r="BJ353" s="38">
        <v>0.028422832</v>
      </c>
      <c r="BK353" s="38">
        <v>-0.001975355</v>
      </c>
      <c r="BL353" s="38">
        <v>0.005323099</v>
      </c>
      <c r="BM353" s="38">
        <v>0.020363956</v>
      </c>
      <c r="BN353" s="38">
        <v>-0.023546255</v>
      </c>
      <c r="BO353" s="38">
        <v>-0.012626327</v>
      </c>
      <c r="BP353" s="40">
        <v>-0.001836602</v>
      </c>
      <c r="BQ353" s="40"/>
    </row>
    <row r="354">
      <c r="A354" s="23">
        <v>36311.0</v>
      </c>
      <c r="B354" s="27">
        <v>-0.0624</v>
      </c>
      <c r="C354" s="27">
        <v>-0.0139</v>
      </c>
      <c r="D354" s="27">
        <v>-0.0091</v>
      </c>
      <c r="E354" s="27">
        <v>-0.0472</v>
      </c>
      <c r="F354" s="27">
        <v>-0.04</v>
      </c>
      <c r="G354" s="27">
        <v>-0.037</v>
      </c>
      <c r="H354" s="27">
        <v>-0.0436</v>
      </c>
      <c r="I354" s="27">
        <v>0.0109</v>
      </c>
      <c r="J354" s="27">
        <v>-0.0514</v>
      </c>
      <c r="K354" s="27">
        <v>-0.0236</v>
      </c>
      <c r="L354" s="34"/>
      <c r="M354" s="38">
        <v>0.104386002</v>
      </c>
      <c r="N354" s="38">
        <v>-0.045806354</v>
      </c>
      <c r="O354" s="38">
        <v>0.077899018</v>
      </c>
      <c r="P354" s="38">
        <v>-0.056770468</v>
      </c>
      <c r="Q354" s="38">
        <v>0.023992665</v>
      </c>
      <c r="R354" s="38">
        <v>0.062195136</v>
      </c>
      <c r="S354" s="38">
        <v>-0.034563659</v>
      </c>
      <c r="T354" s="38">
        <v>0.025039015</v>
      </c>
      <c r="U354" s="38">
        <v>0.076302692</v>
      </c>
      <c r="V354" s="38">
        <v>0.230225009</v>
      </c>
      <c r="W354" s="34"/>
      <c r="X354" s="38">
        <v>-0.073359617</v>
      </c>
      <c r="Y354" s="38">
        <v>-0.003450684</v>
      </c>
      <c r="Z354" s="38">
        <v>0.007077784</v>
      </c>
      <c r="AA354" s="38">
        <v>-0.022298255</v>
      </c>
      <c r="AB354" s="38">
        <v>-0.037584313</v>
      </c>
      <c r="AC354" s="38">
        <v>-0.040326385</v>
      </c>
      <c r="AD354" s="38">
        <v>-0.035087571</v>
      </c>
      <c r="AE354" s="38">
        <v>0.033360109</v>
      </c>
      <c r="AF354" s="38">
        <v>-0.053897041</v>
      </c>
      <c r="AG354" s="38">
        <v>-0.038245192</v>
      </c>
      <c r="AH354" s="34"/>
      <c r="AI354" s="38">
        <v>0.038662608</v>
      </c>
      <c r="AJ354" s="38">
        <v>0.056518046</v>
      </c>
      <c r="AK354" s="38">
        <v>0.061727049</v>
      </c>
      <c r="AL354" s="38">
        <v>0.062590498</v>
      </c>
      <c r="AM354" s="38">
        <v>0.080719952</v>
      </c>
      <c r="AN354" s="38">
        <v>0.055941042</v>
      </c>
      <c r="AO354" s="38">
        <v>0.062160903</v>
      </c>
      <c r="AP354" s="38">
        <v>0.074264307</v>
      </c>
      <c r="AQ354" s="38">
        <v>0.039359075</v>
      </c>
      <c r="AR354" s="38">
        <v>0.047954113</v>
      </c>
      <c r="AS354" s="34"/>
      <c r="AT354" s="38">
        <v>-1.422339163</v>
      </c>
      <c r="AU354" s="38">
        <v>-0.108307486</v>
      </c>
      <c r="AV354" s="38">
        <v>0.275037644</v>
      </c>
      <c r="AW354" s="38">
        <v>0.338581257</v>
      </c>
      <c r="AX354" s="38">
        <v>1.672778477</v>
      </c>
      <c r="AY354" s="38">
        <v>-0.150770862</v>
      </c>
      <c r="AZ354" s="38">
        <v>0.306966129</v>
      </c>
      <c r="BA354" s="38">
        <v>1.197689481</v>
      </c>
      <c r="BB354" s="38">
        <v>-1.371084175</v>
      </c>
      <c r="BC354" s="38">
        <v>-0.738551301</v>
      </c>
      <c r="BD354" s="40">
        <v>0.582466341</v>
      </c>
      <c r="BE354" s="23">
        <v>36311.0</v>
      </c>
      <c r="BF354" s="38">
        <v>-0.024419251</v>
      </c>
      <c r="BG354" s="38">
        <v>-0.001859463</v>
      </c>
      <c r="BH354" s="38">
        <v>0.004721949</v>
      </c>
      <c r="BI354" s="38">
        <v>0.00581289</v>
      </c>
      <c r="BJ354" s="38">
        <v>0.028718887</v>
      </c>
      <c r="BK354" s="38">
        <v>-0.002588491</v>
      </c>
      <c r="BL354" s="38">
        <v>0.005270109</v>
      </c>
      <c r="BM354" s="38">
        <v>0.020562381</v>
      </c>
      <c r="BN354" s="38">
        <v>-0.023539286</v>
      </c>
      <c r="BO354" s="38">
        <v>-0.012679725</v>
      </c>
      <c r="BP354" s="40">
        <v>0.001723019</v>
      </c>
      <c r="BQ354" s="40"/>
    </row>
    <row r="355">
      <c r="A355" s="23">
        <v>36341.0</v>
      </c>
      <c r="B355" s="27">
        <v>0.0289</v>
      </c>
      <c r="C355" s="27">
        <v>0.044</v>
      </c>
      <c r="D355" s="27">
        <v>0.0417</v>
      </c>
      <c r="E355" s="27">
        <v>0.0674</v>
      </c>
      <c r="F355" s="27">
        <v>-0.012</v>
      </c>
      <c r="G355" s="27">
        <v>0.088</v>
      </c>
      <c r="H355" s="27">
        <v>0.0142</v>
      </c>
      <c r="I355" s="27">
        <v>0.0162</v>
      </c>
      <c r="J355" s="27">
        <v>0.0198</v>
      </c>
      <c r="K355" s="27">
        <v>0.0535</v>
      </c>
      <c r="L355" s="34"/>
      <c r="M355" s="38">
        <v>0.12098715</v>
      </c>
      <c r="N355" s="38">
        <v>0.027056934</v>
      </c>
      <c r="O355" s="38">
        <v>0.085717541</v>
      </c>
      <c r="P355" s="38">
        <v>-0.045538522</v>
      </c>
      <c r="Q355" s="38">
        <v>0.052254378</v>
      </c>
      <c r="R355" s="38">
        <v>0.137688336</v>
      </c>
      <c r="S355" s="38">
        <v>-0.016166111</v>
      </c>
      <c r="T355" s="38">
        <v>0.02558439</v>
      </c>
      <c r="U355" s="38">
        <v>0.106018647</v>
      </c>
      <c r="V355" s="38">
        <v>0.242876697</v>
      </c>
      <c r="W355" s="34"/>
      <c r="X355" s="38">
        <v>0.014939947</v>
      </c>
      <c r="Y355" s="38">
        <v>0.046661132</v>
      </c>
      <c r="Z355" s="38">
        <v>0.055296175</v>
      </c>
      <c r="AA355" s="38">
        <v>0.094272694</v>
      </c>
      <c r="AB355" s="38">
        <v>-0.010789136</v>
      </c>
      <c r="AC355" s="38">
        <v>0.076371475</v>
      </c>
      <c r="AD355" s="38">
        <v>0.025079601</v>
      </c>
      <c r="AE355" s="38">
        <v>0.034028433</v>
      </c>
      <c r="AF355" s="38">
        <v>0.016072943</v>
      </c>
      <c r="AG355" s="38">
        <v>0.037921736</v>
      </c>
      <c r="AH355" s="34"/>
      <c r="AI355" s="38">
        <v>0.038501226</v>
      </c>
      <c r="AJ355" s="38">
        <v>0.056343714</v>
      </c>
      <c r="AK355" s="38">
        <v>0.062538405</v>
      </c>
      <c r="AL355" s="38">
        <v>0.064611881</v>
      </c>
      <c r="AM355" s="38">
        <v>0.080719911</v>
      </c>
      <c r="AN355" s="38">
        <v>0.057371586</v>
      </c>
      <c r="AO355" s="38">
        <v>0.062113231</v>
      </c>
      <c r="AP355" s="38">
        <v>0.074457223</v>
      </c>
      <c r="AQ355" s="38">
        <v>0.039243009</v>
      </c>
      <c r="AR355" s="38">
        <v>0.048233061</v>
      </c>
      <c r="AS355" s="34"/>
      <c r="AT355" s="38">
        <v>-1.450048011</v>
      </c>
      <c r="AU355" s="38">
        <v>-0.150714146</v>
      </c>
      <c r="AV355" s="38">
        <v>0.300398504</v>
      </c>
      <c r="AW355" s="38">
        <v>0.451394135</v>
      </c>
      <c r="AX355" s="38">
        <v>1.624420499</v>
      </c>
      <c r="AY355" s="38">
        <v>-0.075861995</v>
      </c>
      <c r="AZ355" s="38">
        <v>0.269436289</v>
      </c>
      <c r="BA355" s="38">
        <v>1.168356138</v>
      </c>
      <c r="BB355" s="38">
        <v>-1.396029564</v>
      </c>
      <c r="BC355" s="38">
        <v>-0.741351849</v>
      </c>
      <c r="BD355" s="40">
        <v>0.582740738</v>
      </c>
      <c r="BE355" s="23">
        <v>36341.0</v>
      </c>
      <c r="BF355" s="38">
        <v>-0.024883244</v>
      </c>
      <c r="BG355" s="38">
        <v>-0.002586298</v>
      </c>
      <c r="BH355" s="38">
        <v>0.005154925</v>
      </c>
      <c r="BI355" s="38">
        <v>0.007746054</v>
      </c>
      <c r="BJ355" s="38">
        <v>0.027875527</v>
      </c>
      <c r="BK355" s="38">
        <v>-0.001301814</v>
      </c>
      <c r="BL355" s="38">
        <v>0.004623605</v>
      </c>
      <c r="BM355" s="38">
        <v>0.02004933</v>
      </c>
      <c r="BN355" s="38">
        <v>-0.023956272</v>
      </c>
      <c r="BO355" s="38">
        <v>-0.012721813</v>
      </c>
      <c r="BP355" s="40">
        <v>-0.001504846</v>
      </c>
      <c r="BQ355" s="40"/>
    </row>
    <row r="356">
      <c r="A356" s="23">
        <v>36372.0</v>
      </c>
      <c r="B356" s="27">
        <v>0.0128</v>
      </c>
      <c r="C356" s="27">
        <v>0.0212</v>
      </c>
      <c r="D356" s="27">
        <v>-0.0313</v>
      </c>
      <c r="E356" s="27">
        <v>-0.0519</v>
      </c>
      <c r="F356" s="27">
        <v>-0.0675</v>
      </c>
      <c r="G356" s="27">
        <v>0.0429</v>
      </c>
      <c r="H356" s="27">
        <v>-0.0054</v>
      </c>
      <c r="I356" s="27">
        <v>-0.0786</v>
      </c>
      <c r="J356" s="27">
        <v>-0.0122</v>
      </c>
      <c r="K356" s="27">
        <v>-0.0327</v>
      </c>
      <c r="L356" s="34"/>
      <c r="M356" s="38">
        <v>0.120359397</v>
      </c>
      <c r="N356" s="38">
        <v>0.101668304</v>
      </c>
      <c r="O356" s="38">
        <v>0.05621441</v>
      </c>
      <c r="P356" s="38">
        <v>-0.103002613</v>
      </c>
      <c r="Q356" s="38">
        <v>-0.096419583</v>
      </c>
      <c r="R356" s="38">
        <v>0.155612709</v>
      </c>
      <c r="S356" s="38">
        <v>-0.013278231</v>
      </c>
      <c r="T356" s="38">
        <v>-0.093833702</v>
      </c>
      <c r="U356" s="38">
        <v>0.093058863</v>
      </c>
      <c r="V356" s="38">
        <v>0.214511023</v>
      </c>
      <c r="W356" s="34"/>
      <c r="X356" s="38">
        <v>-0.001943071</v>
      </c>
      <c r="Y356" s="38">
        <v>0.012503833</v>
      </c>
      <c r="Z356" s="38">
        <v>-0.018095137</v>
      </c>
      <c r="AA356" s="38">
        <v>-0.02963572</v>
      </c>
      <c r="AB356" s="38">
        <v>-0.052215305</v>
      </c>
      <c r="AC356" s="38">
        <v>0.015720417</v>
      </c>
      <c r="AD356" s="38">
        <v>0.002466834</v>
      </c>
      <c r="AE356" s="38">
        <v>-0.05112307</v>
      </c>
      <c r="AF356" s="38">
        <v>-0.016010969</v>
      </c>
      <c r="AG356" s="38">
        <v>-0.044882972</v>
      </c>
      <c r="AH356" s="34"/>
      <c r="AI356" s="38">
        <v>0.038173696</v>
      </c>
      <c r="AJ356" s="38">
        <v>0.056023488</v>
      </c>
      <c r="AK356" s="38">
        <v>0.061702333</v>
      </c>
      <c r="AL356" s="38">
        <v>0.064483487</v>
      </c>
      <c r="AM356" s="38">
        <v>0.080230031</v>
      </c>
      <c r="AN356" s="38">
        <v>0.055487569</v>
      </c>
      <c r="AO356" s="38">
        <v>0.061124482</v>
      </c>
      <c r="AP356" s="38">
        <v>0.073741555</v>
      </c>
      <c r="AQ356" s="38">
        <v>0.039369206</v>
      </c>
      <c r="AR356" s="38">
        <v>0.047789253</v>
      </c>
      <c r="AS356" s="34"/>
      <c r="AT356" s="38">
        <v>-1.445267481</v>
      </c>
      <c r="AU356" s="38">
        <v>-0.131658413</v>
      </c>
      <c r="AV356" s="38">
        <v>0.286261407</v>
      </c>
      <c r="AW356" s="38">
        <v>0.490933203</v>
      </c>
      <c r="AX356" s="38">
        <v>1.649759186</v>
      </c>
      <c r="AY356" s="38">
        <v>-0.171097998</v>
      </c>
      <c r="AZ356" s="38">
        <v>0.243735969</v>
      </c>
      <c r="BA356" s="38">
        <v>1.172256656</v>
      </c>
      <c r="BB356" s="38">
        <v>-1.357287004</v>
      </c>
      <c r="BC356" s="38">
        <v>-0.737635526</v>
      </c>
      <c r="BD356" s="40">
        <v>0.59568114</v>
      </c>
      <c r="BE356" s="23">
        <v>36372.0</v>
      </c>
      <c r="BF356" s="38">
        <v>-0.024262435</v>
      </c>
      <c r="BG356" s="38">
        <v>-0.002210216</v>
      </c>
      <c r="BH356" s="38">
        <v>0.004805615</v>
      </c>
      <c r="BI356" s="38">
        <v>0.008241544</v>
      </c>
      <c r="BJ356" s="38">
        <v>0.02769534</v>
      </c>
      <c r="BK356" s="38">
        <v>-0.002872308</v>
      </c>
      <c r="BL356" s="38">
        <v>0.004091719</v>
      </c>
      <c r="BM356" s="38">
        <v>0.019679264</v>
      </c>
      <c r="BN356" s="38">
        <v>-0.022785462</v>
      </c>
      <c r="BO356" s="38">
        <v>-0.01238306</v>
      </c>
      <c r="BP356" s="40">
        <v>-0.003766337</v>
      </c>
      <c r="BQ356" s="40"/>
    </row>
    <row r="357">
      <c r="A357" s="23">
        <v>36403.0</v>
      </c>
      <c r="B357" s="27">
        <v>-0.0329</v>
      </c>
      <c r="C357" s="27">
        <v>-0.0218</v>
      </c>
      <c r="D357" s="27">
        <v>0.0501</v>
      </c>
      <c r="E357" s="27">
        <v>0.0308</v>
      </c>
      <c r="F357" s="27">
        <v>0.0356</v>
      </c>
      <c r="G357" s="27">
        <v>-0.0512</v>
      </c>
      <c r="H357" s="27">
        <v>0.0368</v>
      </c>
      <c r="I357" s="27">
        <v>0.0385</v>
      </c>
      <c r="J357" s="27">
        <v>0.0036</v>
      </c>
      <c r="K357" s="27">
        <v>-0.0066</v>
      </c>
      <c r="L357" s="34"/>
      <c r="M357" s="38">
        <v>0.181059356</v>
      </c>
      <c r="N357" s="38">
        <v>0.327999643</v>
      </c>
      <c r="O357" s="38">
        <v>0.263273629</v>
      </c>
      <c r="P357" s="38">
        <v>0.115839526</v>
      </c>
      <c r="Q357" s="38">
        <v>0.097650904</v>
      </c>
      <c r="R357" s="38">
        <v>0.265357575</v>
      </c>
      <c r="S357" s="38">
        <v>0.175336377</v>
      </c>
      <c r="T357" s="38">
        <v>0.211146071</v>
      </c>
      <c r="U357" s="38">
        <v>0.21049484</v>
      </c>
      <c r="V357" s="38">
        <v>0.401920835</v>
      </c>
      <c r="W357" s="34"/>
      <c r="X357" s="38">
        <v>-0.061894767</v>
      </c>
      <c r="Y357" s="38">
        <v>-0.054794506</v>
      </c>
      <c r="Z357" s="38">
        <v>0.029467756</v>
      </c>
      <c r="AA357" s="38">
        <v>0.028684055</v>
      </c>
      <c r="AB357" s="38">
        <v>0.031851328</v>
      </c>
      <c r="AC357" s="38">
        <v>-0.120395313</v>
      </c>
      <c r="AD357" s="38">
        <v>0.025419765</v>
      </c>
      <c r="AE357" s="38">
        <v>0.033811381</v>
      </c>
      <c r="AF357" s="38">
        <v>-0.01445817</v>
      </c>
      <c r="AG357" s="38">
        <v>-0.050698462</v>
      </c>
      <c r="AH357" s="34"/>
      <c r="AI357" s="38">
        <v>0.03904639</v>
      </c>
      <c r="AJ357" s="38">
        <v>0.056874984</v>
      </c>
      <c r="AK357" s="38">
        <v>0.061880869</v>
      </c>
      <c r="AL357" s="38">
        <v>0.064578301</v>
      </c>
      <c r="AM357" s="38">
        <v>0.080531595</v>
      </c>
      <c r="AN357" s="38">
        <v>0.059014804</v>
      </c>
      <c r="AO357" s="38">
        <v>0.061253348</v>
      </c>
      <c r="AP357" s="38">
        <v>0.073940454</v>
      </c>
      <c r="AQ357" s="38">
        <v>0.038995854</v>
      </c>
      <c r="AR357" s="38">
        <v>0.048622427</v>
      </c>
      <c r="AS357" s="34"/>
      <c r="AT357" s="38">
        <v>-1.439590392</v>
      </c>
      <c r="AU357" s="38">
        <v>-0.118480803</v>
      </c>
      <c r="AV357" s="38">
        <v>0.252458232</v>
      </c>
      <c r="AW357" s="38">
        <v>0.452339634</v>
      </c>
      <c r="AX357" s="38">
        <v>1.634488298</v>
      </c>
      <c r="AY357" s="38">
        <v>0.040081115</v>
      </c>
      <c r="AZ357" s="38">
        <v>0.205958578</v>
      </c>
      <c r="BA357" s="38">
        <v>1.146080809</v>
      </c>
      <c r="BB357" s="38">
        <v>-1.44333517</v>
      </c>
      <c r="BC357" s="38">
        <v>-0.730000301</v>
      </c>
      <c r="BD357" s="40">
        <v>0.573129686</v>
      </c>
      <c r="BE357" s="23">
        <v>36403.0</v>
      </c>
      <c r="BF357" s="38">
        <v>-0.025118057</v>
      </c>
      <c r="BG357" s="38">
        <v>-0.00206726</v>
      </c>
      <c r="BH357" s="38">
        <v>0.004404906</v>
      </c>
      <c r="BI357" s="38">
        <v>0.007892448</v>
      </c>
      <c r="BJ357" s="38">
        <v>0.028518647</v>
      </c>
      <c r="BK357" s="38">
        <v>6.99338E-4</v>
      </c>
      <c r="BL357" s="38">
        <v>0.003593577</v>
      </c>
      <c r="BM357" s="38">
        <v>0.019996884</v>
      </c>
      <c r="BN357" s="38">
        <v>-0.025183396</v>
      </c>
      <c r="BO357" s="38">
        <v>-0.012737088</v>
      </c>
      <c r="BP357" s="40">
        <v>0.003382082</v>
      </c>
      <c r="BQ357" s="40"/>
    </row>
    <row r="358">
      <c r="A358" s="23">
        <v>36433.0</v>
      </c>
      <c r="B358" s="27">
        <v>-0.0198</v>
      </c>
      <c r="C358" s="27">
        <v>0.0132</v>
      </c>
      <c r="D358" s="27">
        <v>0.002</v>
      </c>
      <c r="E358" s="27">
        <v>-0.0215</v>
      </c>
      <c r="F358" s="27">
        <v>0.012</v>
      </c>
      <c r="G358" s="27">
        <v>0.0301</v>
      </c>
      <c r="H358" s="27">
        <v>-0.0442</v>
      </c>
      <c r="I358" s="27">
        <v>-0.0223</v>
      </c>
      <c r="J358" s="27">
        <v>-0.0394</v>
      </c>
      <c r="K358" s="27">
        <v>-0.03</v>
      </c>
      <c r="L358" s="34"/>
      <c r="M358" s="38">
        <v>0.123951887</v>
      </c>
      <c r="N358" s="38">
        <v>0.344323352</v>
      </c>
      <c r="O358" s="38">
        <v>0.428398471</v>
      </c>
      <c r="P358" s="38">
        <v>0.167240379</v>
      </c>
      <c r="Q358" s="38">
        <v>0.227844697</v>
      </c>
      <c r="R358" s="38">
        <v>0.389662987</v>
      </c>
      <c r="S358" s="38">
        <v>0.259523236</v>
      </c>
      <c r="T358" s="38">
        <v>0.273568242</v>
      </c>
      <c r="U358" s="38">
        <v>0.204673139</v>
      </c>
      <c r="V358" s="38">
        <v>0.276335965</v>
      </c>
      <c r="W358" s="34"/>
      <c r="X358" s="38">
        <v>-0.032508519</v>
      </c>
      <c r="Y358" s="38">
        <v>-0.017324929</v>
      </c>
      <c r="Z358" s="38">
        <v>-0.043704051</v>
      </c>
      <c r="AA358" s="38">
        <v>-0.029958098</v>
      </c>
      <c r="AB358" s="38">
        <v>-0.005176545</v>
      </c>
      <c r="AC358" s="38">
        <v>-0.035720997</v>
      </c>
      <c r="AD358" s="38">
        <v>-0.06364966</v>
      </c>
      <c r="AE358" s="38">
        <v>-0.034961135</v>
      </c>
      <c r="AF358" s="38">
        <v>-0.055184401</v>
      </c>
      <c r="AG358" s="38">
        <v>-0.05147774</v>
      </c>
      <c r="AH358" s="34"/>
      <c r="AI358" s="38">
        <v>0.039405698</v>
      </c>
      <c r="AJ358" s="38">
        <v>0.056979807</v>
      </c>
      <c r="AK358" s="38">
        <v>0.061291661</v>
      </c>
      <c r="AL358" s="38">
        <v>0.064607484</v>
      </c>
      <c r="AM358" s="38">
        <v>0.079227034</v>
      </c>
      <c r="AN358" s="38">
        <v>0.058570769</v>
      </c>
      <c r="AO358" s="38">
        <v>0.061868883</v>
      </c>
      <c r="AP358" s="38">
        <v>0.073896647</v>
      </c>
      <c r="AQ358" s="38">
        <v>0.040067761</v>
      </c>
      <c r="AR358" s="38">
        <v>0.048941101</v>
      </c>
      <c r="AS358" s="34"/>
      <c r="AT358" s="38">
        <v>-1.467625142</v>
      </c>
      <c r="AU358" s="38">
        <v>-0.115831498</v>
      </c>
      <c r="AV358" s="38">
        <v>0.215834638</v>
      </c>
      <c r="AW358" s="38">
        <v>0.470886474</v>
      </c>
      <c r="AX358" s="38">
        <v>1.595416503</v>
      </c>
      <c r="AY358" s="38">
        <v>0.006544664</v>
      </c>
      <c r="AZ358" s="38">
        <v>0.260234291</v>
      </c>
      <c r="BA358" s="38">
        <v>1.185405234</v>
      </c>
      <c r="BB358" s="38">
        <v>-1.416699531</v>
      </c>
      <c r="BC358" s="38">
        <v>-0.734165634</v>
      </c>
      <c r="BD358" s="40">
        <v>0.570882223</v>
      </c>
      <c r="BE358" s="23">
        <v>36433.0</v>
      </c>
      <c r="BF358" s="38">
        <v>-0.02570802</v>
      </c>
      <c r="BG358" s="38">
        <v>-0.002028991</v>
      </c>
      <c r="BH358" s="38">
        <v>0.003780721</v>
      </c>
      <c r="BI358" s="38">
        <v>0.0082484</v>
      </c>
      <c r="BJ358" s="38">
        <v>0.027946509</v>
      </c>
      <c r="BK358" s="38">
        <v>1.14641E-4</v>
      </c>
      <c r="BL358" s="38">
        <v>0.004558458</v>
      </c>
      <c r="BM358" s="38">
        <v>0.020764445</v>
      </c>
      <c r="BN358" s="38">
        <v>-0.024815969</v>
      </c>
      <c r="BO358" s="38">
        <v>-0.012860194</v>
      </c>
      <c r="BP358" s="40">
        <v>0.00144053</v>
      </c>
      <c r="BQ358" s="40"/>
    </row>
    <row r="359">
      <c r="A359" s="23">
        <v>36464.0</v>
      </c>
      <c r="B359" s="27">
        <v>3.0E-4</v>
      </c>
      <c r="C359" s="27">
        <v>0.0682</v>
      </c>
      <c r="D359" s="27">
        <v>0.0691</v>
      </c>
      <c r="E359" s="27">
        <v>0.0681</v>
      </c>
      <c r="F359" s="27">
        <v>-0.018</v>
      </c>
      <c r="G359" s="27">
        <v>0.0223</v>
      </c>
      <c r="H359" s="27">
        <v>0.0481</v>
      </c>
      <c r="I359" s="27">
        <v>0.025</v>
      </c>
      <c r="J359" s="27">
        <v>0.033</v>
      </c>
      <c r="K359" s="27">
        <v>0.0651</v>
      </c>
      <c r="L359" s="34"/>
      <c r="M359" s="38">
        <v>0.088020275</v>
      </c>
      <c r="N359" s="38">
        <v>0.286545795</v>
      </c>
      <c r="O359" s="38">
        <v>0.396043972</v>
      </c>
      <c r="P359" s="38">
        <v>0.207641195</v>
      </c>
      <c r="Q359" s="38">
        <v>0.141965052</v>
      </c>
      <c r="R359" s="38">
        <v>0.420920334</v>
      </c>
      <c r="S359" s="38">
        <v>0.26077654</v>
      </c>
      <c r="T359" s="38">
        <v>0.131296764</v>
      </c>
      <c r="U359" s="38">
        <v>0.155800978</v>
      </c>
      <c r="V359" s="38">
        <v>0.26205984</v>
      </c>
      <c r="W359" s="34"/>
      <c r="X359" s="38">
        <v>-0.003376493</v>
      </c>
      <c r="Y359" s="38">
        <v>0.044395406</v>
      </c>
      <c r="Z359" s="38">
        <v>0.031280197</v>
      </c>
      <c r="AA359" s="38">
        <v>0.056869682</v>
      </c>
      <c r="AB359" s="38">
        <v>-0.023520498</v>
      </c>
      <c r="AC359" s="38">
        <v>-0.030456978</v>
      </c>
      <c r="AD359" s="38">
        <v>0.031345009</v>
      </c>
      <c r="AE359" s="38">
        <v>0.031487475</v>
      </c>
      <c r="AF359" s="38">
        <v>0.025787611</v>
      </c>
      <c r="AG359" s="38">
        <v>0.048741153</v>
      </c>
      <c r="AH359" s="34"/>
      <c r="AI359" s="38">
        <v>0.039021103</v>
      </c>
      <c r="AJ359" s="38">
        <v>0.057296429</v>
      </c>
      <c r="AK359" s="38">
        <v>0.061552173</v>
      </c>
      <c r="AL359" s="38">
        <v>0.06526388</v>
      </c>
      <c r="AM359" s="38">
        <v>0.078858681</v>
      </c>
      <c r="AN359" s="38">
        <v>0.058104256</v>
      </c>
      <c r="AO359" s="38">
        <v>0.062068278</v>
      </c>
      <c r="AP359" s="38">
        <v>0.074083758</v>
      </c>
      <c r="AQ359" s="38">
        <v>0.040284996</v>
      </c>
      <c r="AR359" s="38">
        <v>0.049624439</v>
      </c>
      <c r="AS359" s="34"/>
      <c r="AT359" s="38">
        <v>-1.509475019</v>
      </c>
      <c r="AU359" s="38">
        <v>-0.101637551</v>
      </c>
      <c r="AV359" s="38">
        <v>0.226203186</v>
      </c>
      <c r="AW359" s="38">
        <v>0.512134084</v>
      </c>
      <c r="AX359" s="38">
        <v>1.559407927</v>
      </c>
      <c r="AY359" s="38">
        <v>-0.039406695</v>
      </c>
      <c r="AZ359" s="38">
        <v>0.265961255</v>
      </c>
      <c r="BA359" s="38">
        <v>1.191572347</v>
      </c>
      <c r="BB359" s="38">
        <v>-1.412111198</v>
      </c>
      <c r="BC359" s="38">
        <v>-0.692648338</v>
      </c>
      <c r="BD359" s="40">
        <v>0.563378839</v>
      </c>
      <c r="BE359" s="23">
        <v>36464.0</v>
      </c>
      <c r="BF359" s="38">
        <v>-0.02679325</v>
      </c>
      <c r="BG359" s="38">
        <v>-0.001804071</v>
      </c>
      <c r="BH359" s="38">
        <v>0.004015117</v>
      </c>
      <c r="BI359" s="38">
        <v>0.009090403</v>
      </c>
      <c r="BJ359" s="38">
        <v>0.027679562</v>
      </c>
      <c r="BK359" s="38">
        <v>-6.99471E-4</v>
      </c>
      <c r="BL359" s="38">
        <v>0.004720824</v>
      </c>
      <c r="BM359" s="38">
        <v>0.021150463</v>
      </c>
      <c r="BN359" s="38">
        <v>-0.025065038</v>
      </c>
      <c r="BO359" s="38">
        <v>-0.012294539</v>
      </c>
      <c r="BP359" s="40">
        <v>-7.41539E-4</v>
      </c>
      <c r="BQ359" s="40"/>
    </row>
    <row r="360">
      <c r="A360" s="23">
        <v>36494.0</v>
      </c>
      <c r="B360" s="27">
        <v>0.0556</v>
      </c>
      <c r="C360" s="27">
        <v>0.0418</v>
      </c>
      <c r="D360" s="27">
        <v>0.0783</v>
      </c>
      <c r="E360" s="27">
        <v>0.0728</v>
      </c>
      <c r="F360" s="27">
        <v>0.0686</v>
      </c>
      <c r="G360" s="27">
        <v>0.0213</v>
      </c>
      <c r="H360" s="27">
        <v>0.0372</v>
      </c>
      <c r="I360" s="27">
        <v>0.1337</v>
      </c>
      <c r="J360" s="27">
        <v>0.043</v>
      </c>
      <c r="K360" s="27">
        <v>0.0212</v>
      </c>
      <c r="L360" s="34"/>
      <c r="M360" s="38">
        <v>0.092758981</v>
      </c>
      <c r="N360" s="38">
        <v>0.307700526</v>
      </c>
      <c r="O360" s="38">
        <v>0.3879</v>
      </c>
      <c r="P360" s="38">
        <v>0.206675478</v>
      </c>
      <c r="Q360" s="38">
        <v>0.082503615</v>
      </c>
      <c r="R360" s="38">
        <v>0.315322405</v>
      </c>
      <c r="S360" s="38">
        <v>0.217320807</v>
      </c>
      <c r="T360" s="38">
        <v>0.175533445</v>
      </c>
      <c r="U360" s="38">
        <v>0.137330054</v>
      </c>
      <c r="V360" s="38">
        <v>0.207063727</v>
      </c>
      <c r="W360" s="34"/>
      <c r="X360" s="38">
        <v>0.051621457</v>
      </c>
      <c r="Y360" s="38">
        <v>0.015857001</v>
      </c>
      <c r="Z360" s="38">
        <v>0.040288169</v>
      </c>
      <c r="AA360" s="38">
        <v>0.059574626</v>
      </c>
      <c r="AB360" s="38">
        <v>0.066834568</v>
      </c>
      <c r="AC360" s="38">
        <v>-0.018383597</v>
      </c>
      <c r="AD360" s="38">
        <v>0.023093477</v>
      </c>
      <c r="AE360" s="38">
        <v>0.13338293</v>
      </c>
      <c r="AF360" s="38">
        <v>0.037279808</v>
      </c>
      <c r="AG360" s="38">
        <v>0.012668208</v>
      </c>
      <c r="AH360" s="34"/>
      <c r="AI360" s="38">
        <v>0.040005533</v>
      </c>
      <c r="AJ360" s="38">
        <v>0.057111528</v>
      </c>
      <c r="AK360" s="38">
        <v>0.061359044</v>
      </c>
      <c r="AL360" s="38">
        <v>0.065599021</v>
      </c>
      <c r="AM360" s="38">
        <v>0.07882222</v>
      </c>
      <c r="AN360" s="38">
        <v>0.058106165</v>
      </c>
      <c r="AO360" s="38">
        <v>0.06144827</v>
      </c>
      <c r="AP360" s="38">
        <v>0.076191809</v>
      </c>
      <c r="AQ360" s="38">
        <v>0.040695913</v>
      </c>
      <c r="AR360" s="38">
        <v>0.048843525</v>
      </c>
      <c r="AS360" s="34"/>
      <c r="AT360" s="38">
        <v>-1.435107795</v>
      </c>
      <c r="AU360" s="38">
        <v>-0.13019909</v>
      </c>
      <c r="AV360" s="38">
        <v>0.193817135</v>
      </c>
      <c r="AW360" s="38">
        <v>0.517258282</v>
      </c>
      <c r="AX360" s="38">
        <v>1.525972918</v>
      </c>
      <c r="AY360" s="38">
        <v>-0.054324499</v>
      </c>
      <c r="AZ360" s="38">
        <v>0.200623611</v>
      </c>
      <c r="BA360" s="38">
        <v>1.325315447</v>
      </c>
      <c r="BB360" s="38">
        <v>-1.382442988</v>
      </c>
      <c r="BC360" s="38">
        <v>-0.760913019</v>
      </c>
      <c r="BD360" s="40">
        <v>0.566099331</v>
      </c>
      <c r="BE360" s="23">
        <v>36494.0</v>
      </c>
      <c r="BF360" s="38">
        <v>-0.025350812</v>
      </c>
      <c r="BG360" s="38">
        <v>-0.002299934</v>
      </c>
      <c r="BH360" s="38">
        <v>0.00342373</v>
      </c>
      <c r="BI360" s="38">
        <v>0.009137235</v>
      </c>
      <c r="BJ360" s="38">
        <v>0.026955922</v>
      </c>
      <c r="BK360" s="38">
        <v>-9.59628E-4</v>
      </c>
      <c r="BL360" s="38">
        <v>0.003543965</v>
      </c>
      <c r="BM360" s="38">
        <v>0.023411359</v>
      </c>
      <c r="BN360" s="38">
        <v>-0.024420502</v>
      </c>
      <c r="BO360" s="38">
        <v>-0.013441334</v>
      </c>
      <c r="BP360" s="40">
        <v>0.002964552</v>
      </c>
      <c r="BQ360" s="40"/>
    </row>
    <row r="361">
      <c r="A361" s="23">
        <v>36525.0</v>
      </c>
      <c r="B361" s="27">
        <v>0.0263</v>
      </c>
      <c r="C361" s="27">
        <v>0.128</v>
      </c>
      <c r="D361" s="27">
        <v>0.1192</v>
      </c>
      <c r="E361" s="27">
        <v>0.1766</v>
      </c>
      <c r="F361" s="27">
        <v>0.1503</v>
      </c>
      <c r="G361" s="27">
        <v>0.0639</v>
      </c>
      <c r="H361" s="27">
        <v>0.0994</v>
      </c>
      <c r="I361" s="27">
        <v>0.0622</v>
      </c>
      <c r="J361" s="27">
        <v>0.0446</v>
      </c>
      <c r="K361" s="27">
        <v>0.0695</v>
      </c>
      <c r="L361" s="34"/>
      <c r="M361" s="38">
        <v>0.102457948</v>
      </c>
      <c r="N361" s="38">
        <v>0.452602632</v>
      </c>
      <c r="O361" s="38">
        <v>0.514358059</v>
      </c>
      <c r="P361" s="38">
        <v>0.406314303</v>
      </c>
      <c r="Q361" s="38">
        <v>0.168414637</v>
      </c>
      <c r="R361" s="38">
        <v>0.467909722</v>
      </c>
      <c r="S361" s="38">
        <v>0.252146135</v>
      </c>
      <c r="T361" s="38">
        <v>0.228137074</v>
      </c>
      <c r="U361" s="38">
        <v>0.160818339</v>
      </c>
      <c r="V361" s="38">
        <v>0.2192222</v>
      </c>
      <c r="W361" s="34"/>
      <c r="X361" s="38">
        <v>0.019025936</v>
      </c>
      <c r="Y361" s="38">
        <v>0.092464267</v>
      </c>
      <c r="Z361" s="38">
        <v>0.061749422</v>
      </c>
      <c r="AA361" s="38">
        <v>0.139113744</v>
      </c>
      <c r="AB361" s="38">
        <v>0.140177075</v>
      </c>
      <c r="AC361" s="38">
        <v>0.012315198</v>
      </c>
      <c r="AD361" s="38">
        <v>0.082913063</v>
      </c>
      <c r="AE361" s="38">
        <v>0.051931982</v>
      </c>
      <c r="AF361" s="38">
        <v>0.034959767</v>
      </c>
      <c r="AG361" s="38">
        <v>0.0600859</v>
      </c>
      <c r="AH361" s="34"/>
      <c r="AI361" s="38">
        <v>0.040030303</v>
      </c>
      <c r="AJ361" s="38">
        <v>0.057820392</v>
      </c>
      <c r="AK361" s="38">
        <v>0.062115839</v>
      </c>
      <c r="AL361" s="38">
        <v>0.069430317</v>
      </c>
      <c r="AM361" s="38">
        <v>0.082705226</v>
      </c>
      <c r="AN361" s="38">
        <v>0.057517335</v>
      </c>
      <c r="AO361" s="38">
        <v>0.062990987</v>
      </c>
      <c r="AP361" s="38">
        <v>0.075824932</v>
      </c>
      <c r="AQ361" s="38">
        <v>0.04108368</v>
      </c>
      <c r="AR361" s="38">
        <v>0.049380108</v>
      </c>
      <c r="AS361" s="34"/>
      <c r="AT361" s="38">
        <v>-1.424816878</v>
      </c>
      <c r="AU361" s="38">
        <v>-0.148476611</v>
      </c>
      <c r="AV361" s="38">
        <v>0.15969791</v>
      </c>
      <c r="AW361" s="38">
        <v>0.684471188</v>
      </c>
      <c r="AX361" s="38">
        <v>1.636872338</v>
      </c>
      <c r="AY361" s="38">
        <v>-0.17021922</v>
      </c>
      <c r="AZ361" s="38">
        <v>0.222484987</v>
      </c>
      <c r="BA361" s="38">
        <v>1.143249406</v>
      </c>
      <c r="BB361" s="38">
        <v>-1.34924292</v>
      </c>
      <c r="BC361" s="38">
        <v>-0.7540202</v>
      </c>
      <c r="BD361" s="40">
        <v>0.592267123</v>
      </c>
      <c r="BE361" s="23">
        <v>36525.0</v>
      </c>
      <c r="BF361" s="38">
        <v>-0.024056998</v>
      </c>
      <c r="BG361" s="38">
        <v>-0.00250692</v>
      </c>
      <c r="BH361" s="38">
        <v>0.002696383</v>
      </c>
      <c r="BI361" s="38">
        <v>0.011556799</v>
      </c>
      <c r="BJ361" s="38">
        <v>0.0276374</v>
      </c>
      <c r="BK361" s="38">
        <v>-0.002874028</v>
      </c>
      <c r="BL361" s="38">
        <v>0.003756497</v>
      </c>
      <c r="BM361" s="38">
        <v>0.019302935</v>
      </c>
      <c r="BN361" s="38">
        <v>-0.022780986</v>
      </c>
      <c r="BO361" s="38">
        <v>-0.012731083</v>
      </c>
      <c r="BP361" s="40">
        <v>0.004836002</v>
      </c>
      <c r="BQ361" s="40"/>
    </row>
    <row r="362">
      <c r="A362" s="23">
        <v>36556.0</v>
      </c>
      <c r="B362" s="27">
        <v>-0.0114</v>
      </c>
      <c r="C362" s="27">
        <v>9.0E-4</v>
      </c>
      <c r="D362" s="27">
        <v>-0.0438</v>
      </c>
      <c r="E362" s="27">
        <v>-0.0114</v>
      </c>
      <c r="F362" s="27">
        <v>-0.0302</v>
      </c>
      <c r="G362" s="27">
        <v>6.0E-4</v>
      </c>
      <c r="H362" s="27">
        <v>-0.099</v>
      </c>
      <c r="I362" s="27">
        <v>-0.0529</v>
      </c>
      <c r="J362" s="27">
        <v>-0.0969</v>
      </c>
      <c r="K362" s="27">
        <v>-0.0538</v>
      </c>
      <c r="L362" s="34"/>
      <c r="M362" s="38">
        <v>0.052908496</v>
      </c>
      <c r="N362" s="38">
        <v>0.365141114</v>
      </c>
      <c r="O362" s="38">
        <v>0.360992989</v>
      </c>
      <c r="P362" s="38">
        <v>0.322689668</v>
      </c>
      <c r="Q362" s="38">
        <v>0.156341418</v>
      </c>
      <c r="R362" s="38">
        <v>0.414383541</v>
      </c>
      <c r="S362" s="38">
        <v>0.179620061</v>
      </c>
      <c r="T362" s="38">
        <v>0.14431221</v>
      </c>
      <c r="U362" s="38">
        <v>0.045986278</v>
      </c>
      <c r="V362" s="38">
        <v>0.106140704</v>
      </c>
      <c r="W362" s="34"/>
      <c r="X362" s="38">
        <v>-0.007994757</v>
      </c>
      <c r="Y362" s="38">
        <v>-0.037922171</v>
      </c>
      <c r="Z362" s="38">
        <v>-0.081076894</v>
      </c>
      <c r="AA362" s="38">
        <v>-0.043622489</v>
      </c>
      <c r="AB362" s="38">
        <v>-0.044931963</v>
      </c>
      <c r="AC362" s="38">
        <v>-0.048928943</v>
      </c>
      <c r="AD362" s="38">
        <v>-0.112017817</v>
      </c>
      <c r="AE362" s="38">
        <v>-0.05612149</v>
      </c>
      <c r="AF362" s="38">
        <v>-0.09301287</v>
      </c>
      <c r="AG362" s="38">
        <v>-0.05092919</v>
      </c>
      <c r="AH362" s="34"/>
      <c r="AI362" s="38">
        <v>0.040044287</v>
      </c>
      <c r="AJ362" s="38">
        <v>0.058326968</v>
      </c>
      <c r="AK362" s="38">
        <v>0.062638399</v>
      </c>
      <c r="AL362" s="38">
        <v>0.06949888</v>
      </c>
      <c r="AM362" s="38">
        <v>0.07806681</v>
      </c>
      <c r="AN362" s="38">
        <v>0.057224989</v>
      </c>
      <c r="AO362" s="38">
        <v>0.065628922</v>
      </c>
      <c r="AP362" s="38">
        <v>0.076422172</v>
      </c>
      <c r="AQ362" s="38">
        <v>0.043787047</v>
      </c>
      <c r="AR362" s="38">
        <v>0.049575115</v>
      </c>
      <c r="AS362" s="34"/>
      <c r="AT362" s="38">
        <v>-1.552529872</v>
      </c>
      <c r="AU362" s="38">
        <v>-0.138757542</v>
      </c>
      <c r="AV362" s="38">
        <v>0.194638926</v>
      </c>
      <c r="AW362" s="38">
        <v>0.725149621</v>
      </c>
      <c r="AX362" s="38">
        <v>1.387694784</v>
      </c>
      <c r="AY362" s="38">
        <v>-0.223971913</v>
      </c>
      <c r="AZ362" s="38">
        <v>0.425891622</v>
      </c>
      <c r="BA362" s="38">
        <v>1.260517468</v>
      </c>
      <c r="BB362" s="38">
        <v>-1.263107848</v>
      </c>
      <c r="BC362" s="38">
        <v>-0.815525246</v>
      </c>
      <c r="BD362" s="40">
        <v>0.572922626</v>
      </c>
      <c r="BE362" s="23">
        <v>36556.0</v>
      </c>
      <c r="BF362" s="38">
        <v>-0.027098421</v>
      </c>
      <c r="BG362" s="38">
        <v>-0.002421925</v>
      </c>
      <c r="BH362" s="38">
        <v>0.003397299</v>
      </c>
      <c r="BI362" s="38">
        <v>0.012657025</v>
      </c>
      <c r="BJ362" s="38">
        <v>0.02422133</v>
      </c>
      <c r="BK362" s="38">
        <v>-0.003909287</v>
      </c>
      <c r="BL362" s="38">
        <v>0.007433667</v>
      </c>
      <c r="BM362" s="38">
        <v>0.022001531</v>
      </c>
      <c r="BN362" s="38">
        <v>-0.022046744</v>
      </c>
      <c r="BO362" s="38">
        <v>-0.014234474</v>
      </c>
      <c r="BP362" s="40">
        <v>6.83479E-4</v>
      </c>
      <c r="BQ362" s="40"/>
    </row>
    <row r="363">
      <c r="A363" s="23">
        <v>36585.0</v>
      </c>
      <c r="B363" s="27">
        <v>0.0139</v>
      </c>
      <c r="C363" s="27">
        <v>0.0611</v>
      </c>
      <c r="D363" s="27">
        <v>0.1067</v>
      </c>
      <c r="E363" s="27">
        <v>0.122</v>
      </c>
      <c r="F363" s="27">
        <v>0.1395</v>
      </c>
      <c r="G363" s="27">
        <v>-3.0E-4</v>
      </c>
      <c r="H363" s="27">
        <v>0.0799</v>
      </c>
      <c r="I363" s="27">
        <v>0.1167</v>
      </c>
      <c r="J363" s="27">
        <v>-0.0046</v>
      </c>
      <c r="K363" s="27">
        <v>-0.024</v>
      </c>
      <c r="L363" s="34"/>
      <c r="M363" s="38">
        <v>0.082582273</v>
      </c>
      <c r="N363" s="38">
        <v>0.537345079</v>
      </c>
      <c r="O363" s="38">
        <v>0.557995634</v>
      </c>
      <c r="P363" s="38">
        <v>0.563618873</v>
      </c>
      <c r="Q363" s="38">
        <v>0.292647788</v>
      </c>
      <c r="R363" s="38">
        <v>0.416643059</v>
      </c>
      <c r="S363" s="38">
        <v>0.239819198</v>
      </c>
      <c r="T363" s="38">
        <v>0.259303529</v>
      </c>
      <c r="U363" s="38">
        <v>-0.006733798</v>
      </c>
      <c r="V363" s="38">
        <v>0.110890096</v>
      </c>
      <c r="W363" s="34"/>
      <c r="X363" s="38">
        <v>0.011266647</v>
      </c>
      <c r="Y363" s="38">
        <v>0.006964072</v>
      </c>
      <c r="Z363" s="38">
        <v>0.040468743</v>
      </c>
      <c r="AA363" s="38">
        <v>0.060307368</v>
      </c>
      <c r="AB363" s="38">
        <v>0.119985877</v>
      </c>
      <c r="AC363" s="38">
        <v>-0.041516263</v>
      </c>
      <c r="AD363" s="38">
        <v>0.065998324</v>
      </c>
      <c r="AE363" s="38">
        <v>0.105531309</v>
      </c>
      <c r="AF363" s="38">
        <v>0.018053998</v>
      </c>
      <c r="AG363" s="38">
        <v>-0.014262577</v>
      </c>
      <c r="AH363" s="34"/>
      <c r="AI363" s="38">
        <v>0.040075569</v>
      </c>
      <c r="AJ363" s="38">
        <v>0.058037845</v>
      </c>
      <c r="AK363" s="38">
        <v>0.063080012</v>
      </c>
      <c r="AL363" s="38">
        <v>0.069629333</v>
      </c>
      <c r="AM363" s="38">
        <v>0.080280768</v>
      </c>
      <c r="AN363" s="38">
        <v>0.057500696</v>
      </c>
      <c r="AO363" s="38">
        <v>0.066235661</v>
      </c>
      <c r="AP363" s="38">
        <v>0.078233138</v>
      </c>
      <c r="AQ363" s="38">
        <v>0.043904131</v>
      </c>
      <c r="AR363" s="38">
        <v>0.049548994</v>
      </c>
      <c r="AS363" s="34"/>
      <c r="AT363" s="38">
        <v>-1.51697283</v>
      </c>
      <c r="AU363" s="38">
        <v>-0.192765023</v>
      </c>
      <c r="AV363" s="38">
        <v>0.178951634</v>
      </c>
      <c r="AW363" s="38">
        <v>0.661778068</v>
      </c>
      <c r="AX363" s="38">
        <v>1.447018946</v>
      </c>
      <c r="AY363" s="38">
        <v>-0.232364519</v>
      </c>
      <c r="AZ363" s="38">
        <v>0.411591104</v>
      </c>
      <c r="BA363" s="38">
        <v>1.296064417</v>
      </c>
      <c r="BB363" s="38">
        <v>-1.234725085</v>
      </c>
      <c r="BC363" s="38">
        <v>-0.818576712</v>
      </c>
      <c r="BD363" s="40">
        <v>0.624440087</v>
      </c>
      <c r="BE363" s="23">
        <v>36585.0</v>
      </c>
      <c r="BF363" s="38">
        <v>-0.024293329</v>
      </c>
      <c r="BG363" s="38">
        <v>-0.003087006</v>
      </c>
      <c r="BH363" s="38">
        <v>0.002865793</v>
      </c>
      <c r="BI363" s="38">
        <v>0.010597943</v>
      </c>
      <c r="BJ363" s="38">
        <v>0.023173063</v>
      </c>
      <c r="BK363" s="38">
        <v>-0.003721166</v>
      </c>
      <c r="BL363" s="38">
        <v>0.006591363</v>
      </c>
      <c r="BM363" s="38">
        <v>0.020755625</v>
      </c>
      <c r="BN363" s="38">
        <v>-0.019773315</v>
      </c>
      <c r="BO363" s="38">
        <v>-0.013108971</v>
      </c>
      <c r="BP363" s="40">
        <v>0.008368826</v>
      </c>
      <c r="BQ363" s="40"/>
    </row>
    <row r="364">
      <c r="A364" s="23">
        <v>36616.0</v>
      </c>
      <c r="B364" s="27">
        <v>0.0056</v>
      </c>
      <c r="C364" s="27">
        <v>0.0904</v>
      </c>
      <c r="D364" s="27">
        <v>0.0166</v>
      </c>
      <c r="E364" s="27">
        <v>-0.0108</v>
      </c>
      <c r="F364" s="27">
        <v>-0.0582</v>
      </c>
      <c r="G364" s="27">
        <v>0.0107</v>
      </c>
      <c r="H364" s="27">
        <v>0.0351</v>
      </c>
      <c r="I364" s="27">
        <v>0.0036</v>
      </c>
      <c r="J364" s="27">
        <v>0.0643</v>
      </c>
      <c r="K364" s="27">
        <v>0.0995</v>
      </c>
      <c r="L364" s="34"/>
      <c r="M364" s="38">
        <v>0.062554218</v>
      </c>
      <c r="N364" s="38">
        <v>0.606556727</v>
      </c>
      <c r="O364" s="38">
        <v>0.529266547</v>
      </c>
      <c r="P364" s="38">
        <v>0.563548695</v>
      </c>
      <c r="Q364" s="38">
        <v>0.152694095</v>
      </c>
      <c r="R364" s="38">
        <v>0.259590098</v>
      </c>
      <c r="S364" s="38">
        <v>0.249219126</v>
      </c>
      <c r="T364" s="38">
        <v>0.290720957</v>
      </c>
      <c r="U364" s="38">
        <v>0.033051034</v>
      </c>
      <c r="V364" s="38">
        <v>0.173047883</v>
      </c>
      <c r="W364" s="34"/>
      <c r="X364" s="38">
        <v>0.007552048</v>
      </c>
      <c r="Y364" s="38">
        <v>0.026463681</v>
      </c>
      <c r="Z364" s="38">
        <v>-0.04873774</v>
      </c>
      <c r="AA364" s="38">
        <v>-0.076064029</v>
      </c>
      <c r="AB364" s="38">
        <v>-0.071581796</v>
      </c>
      <c r="AC364" s="38">
        <v>-0.013577485</v>
      </c>
      <c r="AD364" s="38">
        <v>0.019522293</v>
      </c>
      <c r="AE364" s="38">
        <v>-0.015072287</v>
      </c>
      <c r="AF364" s="38">
        <v>0.078365634</v>
      </c>
      <c r="AG364" s="38">
        <v>0.099524473</v>
      </c>
      <c r="AH364" s="34"/>
      <c r="AI364" s="38">
        <v>0.039990425</v>
      </c>
      <c r="AJ364" s="38">
        <v>0.056770015</v>
      </c>
      <c r="AK364" s="38">
        <v>0.063460951</v>
      </c>
      <c r="AL364" s="38">
        <v>0.070760258</v>
      </c>
      <c r="AM364" s="38">
        <v>0.081012045</v>
      </c>
      <c r="AN364" s="38">
        <v>0.057539091</v>
      </c>
      <c r="AO364" s="38">
        <v>0.066108886</v>
      </c>
      <c r="AP364" s="38">
        <v>0.07827051</v>
      </c>
      <c r="AQ364" s="38">
        <v>0.045804447</v>
      </c>
      <c r="AR364" s="38">
        <v>0.05106282</v>
      </c>
      <c r="AS364" s="34"/>
      <c r="AT364" s="38">
        <v>-1.568368445</v>
      </c>
      <c r="AU364" s="38">
        <v>-0.320399033</v>
      </c>
      <c r="AV364" s="38">
        <v>0.177234297</v>
      </c>
      <c r="AW364" s="38">
        <v>0.720114782</v>
      </c>
      <c r="AX364" s="38">
        <v>1.48258369</v>
      </c>
      <c r="AY364" s="38">
        <v>-0.263199597</v>
      </c>
      <c r="AZ364" s="38">
        <v>0.37417249</v>
      </c>
      <c r="BA364" s="38">
        <v>1.278684123</v>
      </c>
      <c r="BB364" s="38">
        <v>-1.135954939</v>
      </c>
      <c r="BC364" s="38">
        <v>-0.744867368</v>
      </c>
      <c r="BD364" s="40">
        <v>0.65410132</v>
      </c>
      <c r="BE364" s="23">
        <v>36616.0</v>
      </c>
      <c r="BF364" s="38">
        <v>-0.023977454</v>
      </c>
      <c r="BG364" s="38">
        <v>-0.004898309</v>
      </c>
      <c r="BH364" s="38">
        <v>0.002709585</v>
      </c>
      <c r="BI364" s="38">
        <v>0.011009224</v>
      </c>
      <c r="BJ364" s="38">
        <v>0.022665964</v>
      </c>
      <c r="BK364" s="38">
        <v>-0.004023835</v>
      </c>
      <c r="BL364" s="38">
        <v>0.005720406</v>
      </c>
      <c r="BM364" s="38">
        <v>0.019548716</v>
      </c>
      <c r="BN364" s="38">
        <v>-0.017366651</v>
      </c>
      <c r="BO364" s="38">
        <v>-0.011387645</v>
      </c>
      <c r="BP364" s="40">
        <v>-0.004142677</v>
      </c>
      <c r="BQ364" s="40"/>
    </row>
    <row r="365">
      <c r="A365" s="23">
        <v>36646.0</v>
      </c>
      <c r="B365" s="27">
        <v>0.0106</v>
      </c>
      <c r="C365" s="27">
        <v>-0.0174</v>
      </c>
      <c r="D365" s="27">
        <v>0.0156</v>
      </c>
      <c r="E365" s="27">
        <v>-0.0391</v>
      </c>
      <c r="F365" s="27">
        <v>-0.0165</v>
      </c>
      <c r="G365" s="27">
        <v>-0.0254</v>
      </c>
      <c r="H365" s="27">
        <v>0.0147</v>
      </c>
      <c r="I365" s="27">
        <v>-0.0265</v>
      </c>
      <c r="J365" s="27">
        <v>-0.0239</v>
      </c>
      <c r="K365" s="27">
        <v>-0.0326</v>
      </c>
      <c r="L365" s="34"/>
      <c r="M365" s="38">
        <v>0.022309738</v>
      </c>
      <c r="N365" s="38">
        <v>0.488554736</v>
      </c>
      <c r="O365" s="38">
        <v>0.483072231</v>
      </c>
      <c r="P365" s="38">
        <v>0.382508937</v>
      </c>
      <c r="Q365" s="38">
        <v>0.145360674</v>
      </c>
      <c r="R365" s="38">
        <v>0.168999763</v>
      </c>
      <c r="S365" s="38">
        <v>0.167719866</v>
      </c>
      <c r="T365" s="38">
        <v>0.225512421</v>
      </c>
      <c r="U365" s="38">
        <v>-0.031712853</v>
      </c>
      <c r="V365" s="38">
        <v>0.095495754</v>
      </c>
      <c r="W365" s="34"/>
      <c r="X365" s="38">
        <v>0.020254161</v>
      </c>
      <c r="Y365" s="38">
        <v>-0.07378338</v>
      </c>
      <c r="Z365" s="38">
        <v>-0.038020327</v>
      </c>
      <c r="AA365" s="38">
        <v>-0.074300435</v>
      </c>
      <c r="AB365" s="38">
        <v>-0.02639143</v>
      </c>
      <c r="AC365" s="38">
        <v>-0.042571883</v>
      </c>
      <c r="AD365" s="38">
        <v>0.0048264</v>
      </c>
      <c r="AE365" s="38">
        <v>-0.038816176</v>
      </c>
      <c r="AF365" s="38">
        <v>-0.008379747</v>
      </c>
      <c r="AG365" s="38">
        <v>-0.030058993</v>
      </c>
      <c r="AH365" s="34"/>
      <c r="AI365" s="38">
        <v>0.039919668</v>
      </c>
      <c r="AJ365" s="38">
        <v>0.05849247</v>
      </c>
      <c r="AK365" s="38">
        <v>0.063453384</v>
      </c>
      <c r="AL365" s="38">
        <v>0.07156763</v>
      </c>
      <c r="AM365" s="38">
        <v>0.080726473</v>
      </c>
      <c r="AN365" s="38">
        <v>0.05662987</v>
      </c>
      <c r="AO365" s="38">
        <v>0.066072891</v>
      </c>
      <c r="AP365" s="38">
        <v>0.078258526</v>
      </c>
      <c r="AQ365" s="38">
        <v>0.045779928</v>
      </c>
      <c r="AR365" s="38">
        <v>0.050891669</v>
      </c>
      <c r="AS365" s="34"/>
      <c r="AT365" s="38">
        <v>-1.577941358</v>
      </c>
      <c r="AU365" s="38">
        <v>-0.199419811</v>
      </c>
      <c r="AV365" s="38">
        <v>0.16879202</v>
      </c>
      <c r="AW365" s="38">
        <v>0.771052451</v>
      </c>
      <c r="AX365" s="38">
        <v>1.450845503</v>
      </c>
      <c r="AY365" s="38">
        <v>-0.337666845</v>
      </c>
      <c r="AZ365" s="38">
        <v>0.363218622</v>
      </c>
      <c r="BA365" s="38">
        <v>1.267668049</v>
      </c>
      <c r="BB365" s="38">
        <v>-1.142977666</v>
      </c>
      <c r="BC365" s="38">
        <v>-0.763570965</v>
      </c>
      <c r="BD365" s="40">
        <v>0.6549378</v>
      </c>
      <c r="BE365" s="23">
        <v>36646.0</v>
      </c>
      <c r="BF365" s="38">
        <v>-0.024092996</v>
      </c>
      <c r="BG365" s="38">
        <v>-0.003044866</v>
      </c>
      <c r="BH365" s="38">
        <v>0.002577222</v>
      </c>
      <c r="BI365" s="38">
        <v>0.011772911</v>
      </c>
      <c r="BJ365" s="38">
        <v>0.022152417</v>
      </c>
      <c r="BK365" s="38">
        <v>-0.005155709</v>
      </c>
      <c r="BL365" s="38">
        <v>0.005545849</v>
      </c>
      <c r="BM365" s="38">
        <v>0.019355549</v>
      </c>
      <c r="BN365" s="38">
        <v>-0.017451698</v>
      </c>
      <c r="BO365" s="38">
        <v>-0.011658679</v>
      </c>
      <c r="BP365" s="40">
        <v>-4.78646E-4</v>
      </c>
      <c r="BQ365" s="40"/>
    </row>
    <row r="366">
      <c r="A366" s="23">
        <v>36677.0</v>
      </c>
      <c r="B366" s="27">
        <v>-0.0151</v>
      </c>
      <c r="C366" s="27">
        <v>-0.0081</v>
      </c>
      <c r="D366" s="27">
        <v>0.0111</v>
      </c>
      <c r="E366" s="27">
        <v>-0.0443</v>
      </c>
      <c r="F366" s="27">
        <v>0.0292</v>
      </c>
      <c r="G366" s="27">
        <v>-0.0543</v>
      </c>
      <c r="H366" s="27">
        <v>0.0155</v>
      </c>
      <c r="I366" s="27">
        <v>-0.047</v>
      </c>
      <c r="J366" s="27">
        <v>0.0106</v>
      </c>
      <c r="K366" s="27">
        <v>-0.0267</v>
      </c>
      <c r="L366" s="34"/>
      <c r="M366" s="38">
        <v>0.073855227</v>
      </c>
      <c r="N366" s="38">
        <v>0.497349172</v>
      </c>
      <c r="O366" s="38">
        <v>0.513357754</v>
      </c>
      <c r="P366" s="38">
        <v>0.386691196</v>
      </c>
      <c r="Q366" s="38">
        <v>0.227949396</v>
      </c>
      <c r="R366" s="38">
        <v>0.148006638</v>
      </c>
      <c r="S366" s="38">
        <v>0.239806631</v>
      </c>
      <c r="T366" s="38">
        <v>0.155426412</v>
      </c>
      <c r="U366" s="38">
        <v>0.031579318</v>
      </c>
      <c r="V366" s="38">
        <v>0.091959782</v>
      </c>
      <c r="W366" s="34"/>
      <c r="X366" s="38">
        <v>-0.01649642</v>
      </c>
      <c r="Y366" s="38">
        <v>-0.058389511</v>
      </c>
      <c r="Z366" s="38">
        <v>-0.045285081</v>
      </c>
      <c r="AA366" s="38">
        <v>-0.078657568</v>
      </c>
      <c r="AB366" s="38">
        <v>0.01419082</v>
      </c>
      <c r="AC366" s="38">
        <v>-0.067328387</v>
      </c>
      <c r="AD366" s="38">
        <v>-5.8869E-4</v>
      </c>
      <c r="AE366" s="38">
        <v>-0.050238761</v>
      </c>
      <c r="AF366" s="38">
        <v>0.019160957</v>
      </c>
      <c r="AG366" s="38">
        <v>-0.018927661</v>
      </c>
      <c r="AH366" s="34"/>
      <c r="AI366" s="38">
        <v>0.039584849</v>
      </c>
      <c r="AJ366" s="38">
        <v>0.059288187</v>
      </c>
      <c r="AK366" s="38">
        <v>0.063373685</v>
      </c>
      <c r="AL366" s="38">
        <v>0.072747593</v>
      </c>
      <c r="AM366" s="38">
        <v>0.080783402</v>
      </c>
      <c r="AN366" s="38">
        <v>0.057380657</v>
      </c>
      <c r="AO366" s="38">
        <v>0.06606048</v>
      </c>
      <c r="AP366" s="38">
        <v>0.078724643</v>
      </c>
      <c r="AQ366" s="38">
        <v>0.045818363</v>
      </c>
      <c r="AR366" s="38">
        <v>0.050757618</v>
      </c>
      <c r="AS366" s="34"/>
      <c r="AT366" s="38">
        <v>-1.599185494</v>
      </c>
      <c r="AU366" s="38">
        <v>-0.158240233</v>
      </c>
      <c r="AV366" s="38">
        <v>0.14054054</v>
      </c>
      <c r="AW366" s="38">
        <v>0.826073559</v>
      </c>
      <c r="AX366" s="38">
        <v>1.413748611</v>
      </c>
      <c r="AY366" s="38">
        <v>-0.2977418</v>
      </c>
      <c r="AZ366" s="38">
        <v>0.337031383</v>
      </c>
      <c r="BA366" s="38">
        <v>1.263187429</v>
      </c>
      <c r="BB366" s="38">
        <v>-1.143315888</v>
      </c>
      <c r="BC366" s="38">
        <v>-0.782098107</v>
      </c>
      <c r="BD366" s="40">
        <v>0.644160714</v>
      </c>
      <c r="BE366" s="23">
        <v>36677.0</v>
      </c>
      <c r="BF366" s="38">
        <v>-0.024825877</v>
      </c>
      <c r="BG366" s="38">
        <v>-0.002456533</v>
      </c>
      <c r="BH366" s="38">
        <v>0.002181762</v>
      </c>
      <c r="BI366" s="38">
        <v>0.012824029</v>
      </c>
      <c r="BJ366" s="38">
        <v>0.021947141</v>
      </c>
      <c r="BK366" s="38">
        <v>-0.004622166</v>
      </c>
      <c r="BL366" s="38">
        <v>0.005232101</v>
      </c>
      <c r="BM366" s="38">
        <v>0.019609818</v>
      </c>
      <c r="BN366" s="38">
        <v>-0.017748923</v>
      </c>
      <c r="BO366" s="38">
        <v>-0.012141351</v>
      </c>
      <c r="BP366" s="40">
        <v>1.26752E-4</v>
      </c>
      <c r="BQ366" s="40"/>
    </row>
    <row r="367">
      <c r="A367" s="23">
        <v>36707.0</v>
      </c>
      <c r="B367" s="27">
        <v>0.0879</v>
      </c>
      <c r="C367" s="27">
        <v>0.1141</v>
      </c>
      <c r="D367" s="27">
        <v>0.0067</v>
      </c>
      <c r="E367" s="27">
        <v>-0.0351</v>
      </c>
      <c r="F367" s="27">
        <v>0.0365</v>
      </c>
      <c r="G367" s="27">
        <v>0.0503</v>
      </c>
      <c r="H367" s="27">
        <v>0.02</v>
      </c>
      <c r="I367" s="27">
        <v>-0.0063</v>
      </c>
      <c r="J367" s="27">
        <v>-0.0042</v>
      </c>
      <c r="K367" s="27">
        <v>0.0237</v>
      </c>
      <c r="L367" s="34"/>
      <c r="M367" s="38">
        <v>0.135441966</v>
      </c>
      <c r="N367" s="38">
        <v>0.59779736</v>
      </c>
      <c r="O367" s="38">
        <v>0.462535996</v>
      </c>
      <c r="P367" s="38">
        <v>0.253530227</v>
      </c>
      <c r="Q367" s="38">
        <v>0.288158448</v>
      </c>
      <c r="R367" s="38">
        <v>0.108220266</v>
      </c>
      <c r="S367" s="38">
        <v>0.246943815</v>
      </c>
      <c r="T367" s="38">
        <v>0.129782747</v>
      </c>
      <c r="U367" s="38">
        <v>0.007349263</v>
      </c>
      <c r="V367" s="38">
        <v>0.061099399</v>
      </c>
      <c r="W367" s="34"/>
      <c r="X367" s="38">
        <v>0.074804241</v>
      </c>
      <c r="Y367" s="38">
        <v>0.061612331</v>
      </c>
      <c r="Z367" s="38">
        <v>-0.039553396</v>
      </c>
      <c r="AA367" s="38">
        <v>-0.050763417</v>
      </c>
      <c r="AB367" s="38">
        <v>0.014323961</v>
      </c>
      <c r="AC367" s="38">
        <v>0.042861647</v>
      </c>
      <c r="AD367" s="38">
        <v>0.003823149</v>
      </c>
      <c r="AE367" s="38">
        <v>-0.004671085</v>
      </c>
      <c r="AF367" s="38">
        <v>0.006083852</v>
      </c>
      <c r="AG367" s="38">
        <v>0.038728969</v>
      </c>
      <c r="AH367" s="34"/>
      <c r="AI367" s="38">
        <v>0.041367455</v>
      </c>
      <c r="AJ367" s="38">
        <v>0.059751781</v>
      </c>
      <c r="AK367" s="38">
        <v>0.062595525</v>
      </c>
      <c r="AL367" s="38">
        <v>0.073094222</v>
      </c>
      <c r="AM367" s="38">
        <v>0.07922776</v>
      </c>
      <c r="AN367" s="38">
        <v>0.056941487</v>
      </c>
      <c r="AO367" s="38">
        <v>0.065624704</v>
      </c>
      <c r="AP367" s="38">
        <v>0.078630183</v>
      </c>
      <c r="AQ367" s="38">
        <v>0.045555324</v>
      </c>
      <c r="AR367" s="38">
        <v>0.051107651</v>
      </c>
      <c r="AS367" s="34"/>
      <c r="AT367" s="38">
        <v>-1.524891347</v>
      </c>
      <c r="AU367" s="38">
        <v>-0.124737316</v>
      </c>
      <c r="AV367" s="38">
        <v>0.091842794</v>
      </c>
      <c r="AW367" s="38">
        <v>0.891425699</v>
      </c>
      <c r="AX367" s="38">
        <v>1.35855715</v>
      </c>
      <c r="AY367" s="38">
        <v>-0.33876989</v>
      </c>
      <c r="AZ367" s="38">
        <v>0.3225457</v>
      </c>
      <c r="BA367" s="38">
        <v>1.313045602</v>
      </c>
      <c r="BB367" s="38">
        <v>-1.205942367</v>
      </c>
      <c r="BC367" s="38">
        <v>-0.783076025</v>
      </c>
      <c r="BD367" s="40">
        <v>0.645018358</v>
      </c>
      <c r="BE367" s="23">
        <v>36707.0</v>
      </c>
      <c r="BF367" s="38">
        <v>-0.023641053</v>
      </c>
      <c r="BG367" s="38">
        <v>-0.001933857</v>
      </c>
      <c r="BH367" s="38">
        <v>0.001423879</v>
      </c>
      <c r="BI367" s="38">
        <v>0.01382016</v>
      </c>
      <c r="BJ367" s="38">
        <v>0.021062302</v>
      </c>
      <c r="BK367" s="38">
        <v>-0.005252097</v>
      </c>
      <c r="BL367" s="38">
        <v>0.005000566</v>
      </c>
      <c r="BM367" s="38">
        <v>0.020356717</v>
      </c>
      <c r="BN367" s="38">
        <v>-0.018696249</v>
      </c>
      <c r="BO367" s="38">
        <v>-0.012140368</v>
      </c>
      <c r="BP367" s="40">
        <v>-0.002561818</v>
      </c>
      <c r="BQ367" s="40"/>
    </row>
    <row r="368">
      <c r="A368" s="23">
        <v>36738.0</v>
      </c>
      <c r="B368" s="27">
        <v>-0.0278</v>
      </c>
      <c r="C368" s="27">
        <v>0.0327</v>
      </c>
      <c r="D368" s="27">
        <v>0.0179</v>
      </c>
      <c r="E368" s="27">
        <v>0.0304</v>
      </c>
      <c r="F368" s="27">
        <v>-0.0077</v>
      </c>
      <c r="G368" s="27">
        <v>-0.0835</v>
      </c>
      <c r="H368" s="27">
        <v>-0.0116</v>
      </c>
      <c r="I368" s="27">
        <v>0.0108</v>
      </c>
      <c r="J368" s="27">
        <v>0.0167</v>
      </c>
      <c r="K368" s="27">
        <v>-0.0181</v>
      </c>
      <c r="L368" s="34"/>
      <c r="M368" s="38">
        <v>0.089877603</v>
      </c>
      <c r="N368" s="38">
        <v>0.615798681</v>
      </c>
      <c r="O368" s="38">
        <v>0.536784434</v>
      </c>
      <c r="P368" s="38">
        <v>0.362254791</v>
      </c>
      <c r="Q368" s="38">
        <v>0.370784345</v>
      </c>
      <c r="R368" s="38">
        <v>-0.026124788</v>
      </c>
      <c r="S368" s="38">
        <v>0.239190497</v>
      </c>
      <c r="T368" s="38">
        <v>0.239439314</v>
      </c>
      <c r="U368" s="38">
        <v>0.036797161</v>
      </c>
      <c r="V368" s="38">
        <v>0.077062444</v>
      </c>
      <c r="W368" s="34"/>
      <c r="X368" s="38">
        <v>-0.032903915</v>
      </c>
      <c r="Y368" s="38">
        <v>-0.029751</v>
      </c>
      <c r="Z368" s="38">
        <v>-0.03438828</v>
      </c>
      <c r="AA368" s="38">
        <v>0.003583312</v>
      </c>
      <c r="AB368" s="38">
        <v>-0.035571833</v>
      </c>
      <c r="AC368" s="38">
        <v>-0.08076974</v>
      </c>
      <c r="AD368" s="38">
        <v>-0.025851386</v>
      </c>
      <c r="AE368" s="38">
        <v>0.002614118</v>
      </c>
      <c r="AF368" s="38">
        <v>0.022682154</v>
      </c>
      <c r="AG368" s="38">
        <v>-0.009907731</v>
      </c>
      <c r="AH368" s="34"/>
      <c r="AI368" s="38">
        <v>0.041195744</v>
      </c>
      <c r="AJ368" s="38">
        <v>0.06007817</v>
      </c>
      <c r="AK368" s="38">
        <v>0.062750217</v>
      </c>
      <c r="AL368" s="38">
        <v>0.071953961</v>
      </c>
      <c r="AM368" s="38">
        <v>0.078868611</v>
      </c>
      <c r="AN368" s="38">
        <v>0.058219722</v>
      </c>
      <c r="AO368" s="38">
        <v>0.065285487</v>
      </c>
      <c r="AP368" s="38">
        <v>0.077065496</v>
      </c>
      <c r="AQ368" s="38">
        <v>0.045292468</v>
      </c>
      <c r="AR368" s="38">
        <v>0.050770469</v>
      </c>
      <c r="AS368" s="34"/>
      <c r="AT368" s="38">
        <v>-1.560793398</v>
      </c>
      <c r="AU368" s="38">
        <v>-0.083691564</v>
      </c>
      <c r="AV368" s="38">
        <v>0.125332766</v>
      </c>
      <c r="AW368" s="38">
        <v>0.845307409</v>
      </c>
      <c r="AX368" s="38">
        <v>1.386214741</v>
      </c>
      <c r="AY368" s="38">
        <v>-0.229070977</v>
      </c>
      <c r="AZ368" s="38">
        <v>0.323657526</v>
      </c>
      <c r="BA368" s="38">
        <v>1.245163747</v>
      </c>
      <c r="BB368" s="38">
        <v>-1.240321927</v>
      </c>
      <c r="BC368" s="38">
        <v>-0.811798325</v>
      </c>
      <c r="BD368" s="40">
        <v>0.631661959</v>
      </c>
      <c r="BE368" s="23">
        <v>36738.0</v>
      </c>
      <c r="BF368" s="38">
        <v>-0.024709314</v>
      </c>
      <c r="BG368" s="38">
        <v>-0.001324942</v>
      </c>
      <c r="BH368" s="38">
        <v>0.001984175</v>
      </c>
      <c r="BI368" s="38">
        <v>0.013382275</v>
      </c>
      <c r="BJ368" s="38">
        <v>0.021945516</v>
      </c>
      <c r="BK368" s="38">
        <v>-0.00362648</v>
      </c>
      <c r="BL368" s="38">
        <v>0.005123904</v>
      </c>
      <c r="BM368" s="38">
        <v>0.019712502</v>
      </c>
      <c r="BN368" s="38">
        <v>-0.01963585</v>
      </c>
      <c r="BO368" s="38">
        <v>-0.012851784</v>
      </c>
      <c r="BP368" s="40">
        <v>0.001387732</v>
      </c>
      <c r="BQ368" s="40"/>
    </row>
    <row r="369">
      <c r="A369" s="23">
        <v>36769.0</v>
      </c>
      <c r="B369" s="27">
        <v>0.0124</v>
      </c>
      <c r="C369" s="27">
        <v>0.08</v>
      </c>
      <c r="D369" s="27">
        <v>0.0163</v>
      </c>
      <c r="E369" s="27">
        <v>-0.0066</v>
      </c>
      <c r="F369" s="27">
        <v>0.0273</v>
      </c>
      <c r="G369" s="27">
        <v>0.0363</v>
      </c>
      <c r="H369" s="27">
        <v>0.0439</v>
      </c>
      <c r="I369" s="27">
        <v>0.0216</v>
      </c>
      <c r="J369" s="27">
        <v>0.0429</v>
      </c>
      <c r="K369" s="27">
        <v>0.0517</v>
      </c>
      <c r="L369" s="34"/>
      <c r="M369" s="38">
        <v>0.140865725</v>
      </c>
      <c r="N369" s="38">
        <v>0.78391828</v>
      </c>
      <c r="O369" s="38">
        <v>0.487375936</v>
      </c>
      <c r="P369" s="38">
        <v>0.312787074</v>
      </c>
      <c r="Q369" s="38">
        <v>0.359811032</v>
      </c>
      <c r="R369" s="38">
        <v>0.063642577</v>
      </c>
      <c r="S369" s="38">
        <v>0.247714295</v>
      </c>
      <c r="T369" s="38">
        <v>0.219266498</v>
      </c>
      <c r="U369" s="38">
        <v>0.077436981</v>
      </c>
      <c r="V369" s="38">
        <v>0.140313026</v>
      </c>
      <c r="W369" s="34"/>
      <c r="X369" s="38">
        <v>-0.006504196</v>
      </c>
      <c r="Y369" s="38">
        <v>0.007044558</v>
      </c>
      <c r="Z369" s="38">
        <v>-0.025714041</v>
      </c>
      <c r="AA369" s="38">
        <v>-0.024419113</v>
      </c>
      <c r="AB369" s="38">
        <v>0.00357401</v>
      </c>
      <c r="AC369" s="38">
        <v>0.034517856</v>
      </c>
      <c r="AD369" s="38">
        <v>0.03250767</v>
      </c>
      <c r="AE369" s="38">
        <v>0.014886086</v>
      </c>
      <c r="AF369" s="38">
        <v>0.042509243</v>
      </c>
      <c r="AG369" s="38">
        <v>0.050815698</v>
      </c>
      <c r="AH369" s="34"/>
      <c r="AI369" s="38">
        <v>0.039348421</v>
      </c>
      <c r="AJ369" s="38">
        <v>0.057793698</v>
      </c>
      <c r="AK369" s="38">
        <v>0.058012039</v>
      </c>
      <c r="AL369" s="38">
        <v>0.0647947</v>
      </c>
      <c r="AM369" s="38">
        <v>0.076639044</v>
      </c>
      <c r="AN369" s="38">
        <v>0.057619837</v>
      </c>
      <c r="AO369" s="38">
        <v>0.056483021</v>
      </c>
      <c r="AP369" s="38">
        <v>0.074973966</v>
      </c>
      <c r="AQ369" s="38">
        <v>0.045409946</v>
      </c>
      <c r="AR369" s="38">
        <v>0.048513256</v>
      </c>
      <c r="AS369" s="34"/>
      <c r="AT369" s="38">
        <v>-1.560187057</v>
      </c>
      <c r="AU369" s="38">
        <v>-0.013840578</v>
      </c>
      <c r="AV369" s="38">
        <v>0.004463885</v>
      </c>
      <c r="AW369" s="38">
        <v>0.573083312</v>
      </c>
      <c r="AX369" s="38">
        <v>1.566045337</v>
      </c>
      <c r="AY369" s="38">
        <v>-0.028416159</v>
      </c>
      <c r="AZ369" s="38">
        <v>-0.123720227</v>
      </c>
      <c r="BA369" s="38">
        <v>1.42645469</v>
      </c>
      <c r="BB369" s="38">
        <v>-1.05202348</v>
      </c>
      <c r="BC369" s="38">
        <v>-0.791859722</v>
      </c>
      <c r="BD369" s="40">
        <v>0.617851679</v>
      </c>
      <c r="BE369" s="23">
        <v>36769.0</v>
      </c>
      <c r="BF369" s="38">
        <v>-0.025251806</v>
      </c>
      <c r="BG369" s="38">
        <v>-2.24011E-4</v>
      </c>
      <c r="BH369" s="39">
        <v>7.22485E-5</v>
      </c>
      <c r="BI369" s="38">
        <v>0.009275419</v>
      </c>
      <c r="BJ369" s="38">
        <v>0.025346623</v>
      </c>
      <c r="BK369" s="38">
        <v>-4.59919E-4</v>
      </c>
      <c r="BL369" s="38">
        <v>-0.002002426</v>
      </c>
      <c r="BM369" s="38">
        <v>0.023087332</v>
      </c>
      <c r="BN369" s="38">
        <v>-0.01702712</v>
      </c>
      <c r="BO369" s="38">
        <v>-0.01281634</v>
      </c>
      <c r="BP369" s="40">
        <v>-8.56846E-4</v>
      </c>
      <c r="BQ369" s="40"/>
    </row>
    <row r="370">
      <c r="A370" s="23">
        <v>36799.0</v>
      </c>
      <c r="B370" s="27">
        <v>0.0238</v>
      </c>
      <c r="C370" s="27">
        <v>-0.0827</v>
      </c>
      <c r="D370" s="27">
        <v>-0.0573</v>
      </c>
      <c r="E370" s="27">
        <v>-0.0461</v>
      </c>
      <c r="F370" s="27">
        <v>-0.0523</v>
      </c>
      <c r="G370" s="27">
        <v>-0.0369</v>
      </c>
      <c r="H370" s="27">
        <v>-0.0322</v>
      </c>
      <c r="I370" s="27">
        <v>0.0167</v>
      </c>
      <c r="J370" s="27">
        <v>-0.0438</v>
      </c>
      <c r="K370" s="27">
        <v>-0.0546</v>
      </c>
      <c r="L370" s="34"/>
      <c r="M370" s="38">
        <v>0.191604966</v>
      </c>
      <c r="N370" s="38">
        <v>0.615064325</v>
      </c>
      <c r="O370" s="38">
        <v>0.399312457</v>
      </c>
      <c r="P370" s="38">
        <v>0.279796271</v>
      </c>
      <c r="Q370" s="38">
        <v>0.273352478</v>
      </c>
      <c r="R370" s="38">
        <v>-0.005544649</v>
      </c>
      <c r="S370" s="38">
        <v>0.263351816</v>
      </c>
      <c r="T370" s="38">
        <v>0.267941203</v>
      </c>
      <c r="U370" s="38">
        <v>0.072456613</v>
      </c>
      <c r="V370" s="38">
        <v>0.111317004</v>
      </c>
      <c r="W370" s="34"/>
      <c r="X370" s="38">
        <v>-0.013772641</v>
      </c>
      <c r="Y370" s="38">
        <v>-0.144172392</v>
      </c>
      <c r="Z370" s="38">
        <v>-0.091776112</v>
      </c>
      <c r="AA370" s="38">
        <v>-0.064320412</v>
      </c>
      <c r="AB370" s="38">
        <v>-0.070165818</v>
      </c>
      <c r="AC370" s="38">
        <v>-0.036218171</v>
      </c>
      <c r="AD370" s="38">
        <v>-0.050736032</v>
      </c>
      <c r="AE370" s="38">
        <v>0.002878729</v>
      </c>
      <c r="AF370" s="38">
        <v>-0.045669131</v>
      </c>
      <c r="AG370" s="38">
        <v>-0.052626966</v>
      </c>
      <c r="AH370" s="34"/>
      <c r="AI370" s="38">
        <v>0.038739029</v>
      </c>
      <c r="AJ370" s="38">
        <v>0.063194031</v>
      </c>
      <c r="AK370" s="38">
        <v>0.05923659</v>
      </c>
      <c r="AL370" s="38">
        <v>0.065623124</v>
      </c>
      <c r="AM370" s="38">
        <v>0.076285423</v>
      </c>
      <c r="AN370" s="38">
        <v>0.057832544</v>
      </c>
      <c r="AO370" s="38">
        <v>0.057186773</v>
      </c>
      <c r="AP370" s="38">
        <v>0.074281815</v>
      </c>
      <c r="AQ370" s="38">
        <v>0.04500793</v>
      </c>
      <c r="AR370" s="38">
        <v>0.049338788</v>
      </c>
      <c r="AS370" s="34"/>
      <c r="AT370" s="38">
        <v>-1.660468914</v>
      </c>
      <c r="AU370" s="38">
        <v>0.376635256</v>
      </c>
      <c r="AV370" s="38">
        <v>0.046980025</v>
      </c>
      <c r="AW370" s="38">
        <v>0.578978938</v>
      </c>
      <c r="AX370" s="38">
        <v>1.467149565</v>
      </c>
      <c r="AY370" s="38">
        <v>-0.069977143</v>
      </c>
      <c r="AZ370" s="38">
        <v>-0.123769914</v>
      </c>
      <c r="BA370" s="38">
        <v>1.30024887</v>
      </c>
      <c r="BB370" s="38">
        <v>-1.138268807</v>
      </c>
      <c r="BC370" s="38">
        <v>-0.777507876</v>
      </c>
      <c r="BD370" s="40">
        <v>0.591653607</v>
      </c>
      <c r="BE370" s="23">
        <v>36799.0</v>
      </c>
      <c r="BF370" s="38">
        <v>-0.028064883</v>
      </c>
      <c r="BG370" s="38">
        <v>0.006365807</v>
      </c>
      <c r="BH370" s="38">
        <v>7.94046E-4</v>
      </c>
      <c r="BI370" s="38">
        <v>0.009785776</v>
      </c>
      <c r="BJ370" s="38">
        <v>0.024797441</v>
      </c>
      <c r="BK370" s="38">
        <v>-0.001182738</v>
      </c>
      <c r="BL370" s="38">
        <v>-0.002091932</v>
      </c>
      <c r="BM370" s="38">
        <v>0.021976522</v>
      </c>
      <c r="BN370" s="38">
        <v>-0.019238771</v>
      </c>
      <c r="BO370" s="38">
        <v>-0.013141268</v>
      </c>
      <c r="BP370" s="40">
        <v>-4.27733E-4</v>
      </c>
      <c r="BQ370" s="40"/>
    </row>
    <row r="371">
      <c r="A371" s="23">
        <v>36830.0</v>
      </c>
      <c r="B371" s="27">
        <v>-0.0231</v>
      </c>
      <c r="C371" s="27">
        <v>-0.0741</v>
      </c>
      <c r="D371" s="27">
        <v>0.0156</v>
      </c>
      <c r="E371" s="27">
        <v>0.0477</v>
      </c>
      <c r="F371" s="27">
        <v>0.0645</v>
      </c>
      <c r="G371" s="27">
        <v>-0.048</v>
      </c>
      <c r="H371" s="27">
        <v>0.0316</v>
      </c>
      <c r="I371" s="27">
        <v>-0.0349</v>
      </c>
      <c r="J371" s="27">
        <v>0.0245</v>
      </c>
      <c r="K371" s="27">
        <v>-0.0074</v>
      </c>
      <c r="L371" s="34"/>
      <c r="M371" s="38">
        <v>0.163809127</v>
      </c>
      <c r="N371" s="38">
        <v>0.399889689</v>
      </c>
      <c r="O371" s="38">
        <v>0.329319144</v>
      </c>
      <c r="P371" s="38">
        <v>0.255358844</v>
      </c>
      <c r="Q371" s="38">
        <v>0.380386425</v>
      </c>
      <c r="R371" s="38">
        <v>-0.073966581</v>
      </c>
      <c r="S371" s="38">
        <v>0.243404937</v>
      </c>
      <c r="T371" s="38">
        <v>0.193866113</v>
      </c>
      <c r="U371" s="38">
        <v>0.063655023</v>
      </c>
      <c r="V371" s="38">
        <v>0.035679451</v>
      </c>
      <c r="W371" s="34"/>
      <c r="X371" s="38">
        <v>-0.048772397</v>
      </c>
      <c r="Y371" s="38">
        <v>-0.104996229</v>
      </c>
      <c r="Z371" s="38">
        <v>-0.006251168</v>
      </c>
      <c r="AA371" s="38">
        <v>0.034352438</v>
      </c>
      <c r="AB371" s="38">
        <v>0.040908184</v>
      </c>
      <c r="AC371" s="38">
        <v>-0.041125932</v>
      </c>
      <c r="AD371" s="38">
        <v>0.016836025</v>
      </c>
      <c r="AE371" s="38">
        <v>-0.040158677</v>
      </c>
      <c r="AF371" s="38">
        <v>0.024917002</v>
      </c>
      <c r="AG371" s="38">
        <v>0.009976117</v>
      </c>
      <c r="AH371" s="34"/>
      <c r="AI371" s="38">
        <v>0.034332487</v>
      </c>
      <c r="AJ371" s="38">
        <v>0.065134121</v>
      </c>
      <c r="AK371" s="38">
        <v>0.055816241</v>
      </c>
      <c r="AL371" s="38">
        <v>0.062052453</v>
      </c>
      <c r="AM371" s="38">
        <v>0.07287697</v>
      </c>
      <c r="AN371" s="38">
        <v>0.056302289</v>
      </c>
      <c r="AO371" s="38">
        <v>0.053715044</v>
      </c>
      <c r="AP371" s="38">
        <v>0.068734099</v>
      </c>
      <c r="AQ371" s="38">
        <v>0.041797094</v>
      </c>
      <c r="AR371" s="38">
        <v>0.048361568</v>
      </c>
      <c r="AS371" s="34"/>
      <c r="AT371" s="38">
        <v>-1.794252159</v>
      </c>
      <c r="AU371" s="38">
        <v>0.766755221</v>
      </c>
      <c r="AV371" s="38">
        <v>-0.007981601</v>
      </c>
      <c r="AW371" s="38">
        <v>0.510529442</v>
      </c>
      <c r="AX371" s="38">
        <v>1.410535831</v>
      </c>
      <c r="AY371" s="38">
        <v>0.032430998</v>
      </c>
      <c r="AZ371" s="38">
        <v>-0.182685995</v>
      </c>
      <c r="BA371" s="38">
        <v>1.066076039</v>
      </c>
      <c r="BB371" s="38">
        <v>-1.173606088</v>
      </c>
      <c r="BC371" s="38">
        <v>-0.627801687</v>
      </c>
      <c r="BD371" s="40">
        <v>0.541979938</v>
      </c>
      <c r="BE371" s="23">
        <v>36830.0</v>
      </c>
      <c r="BF371" s="38">
        <v>-0.033105509</v>
      </c>
      <c r="BG371" s="38">
        <v>0.014147299</v>
      </c>
      <c r="BH371" s="38">
        <v>-1.47267E-4</v>
      </c>
      <c r="BI371" s="38">
        <v>0.009419711</v>
      </c>
      <c r="BJ371" s="38">
        <v>0.02602561</v>
      </c>
      <c r="BK371" s="38">
        <v>5.9838E-4</v>
      </c>
      <c r="BL371" s="38">
        <v>-0.003370715</v>
      </c>
      <c r="BM371" s="38">
        <v>0.019670028</v>
      </c>
      <c r="BN371" s="38">
        <v>-0.02165405</v>
      </c>
      <c r="BO371" s="38">
        <v>-0.011583486</v>
      </c>
      <c r="BP371" s="40">
        <v>0.001103904</v>
      </c>
      <c r="BQ371" s="40"/>
    </row>
    <row r="372">
      <c r="A372" s="23">
        <v>36860.0</v>
      </c>
      <c r="B372" s="27">
        <v>0.0091</v>
      </c>
      <c r="C372" s="27">
        <v>-0.0837</v>
      </c>
      <c r="D372" s="27">
        <v>-0.0722</v>
      </c>
      <c r="E372" s="27">
        <v>-0.0984</v>
      </c>
      <c r="F372" s="27">
        <v>-0.0085</v>
      </c>
      <c r="G372" s="27">
        <v>-0.0275</v>
      </c>
      <c r="H372" s="27">
        <v>-0.0352</v>
      </c>
      <c r="I372" s="27">
        <v>-0.0979</v>
      </c>
      <c r="J372" s="27">
        <v>-0.0361</v>
      </c>
      <c r="K372" s="27">
        <v>-0.0792</v>
      </c>
      <c r="L372" s="34"/>
      <c r="M372" s="38">
        <v>0.112573071</v>
      </c>
      <c r="N372" s="38">
        <v>0.2312207</v>
      </c>
      <c r="O372" s="38">
        <v>0.143809086</v>
      </c>
      <c r="P372" s="38">
        <v>0.055007086</v>
      </c>
      <c r="Q372" s="38">
        <v>0.280741492</v>
      </c>
      <c r="R372" s="38">
        <v>-0.118184135</v>
      </c>
      <c r="S372" s="38">
        <v>0.156610129</v>
      </c>
      <c r="T372" s="38">
        <v>-0.050074392</v>
      </c>
      <c r="U372" s="38">
        <v>-0.016970254</v>
      </c>
      <c r="V372" s="38">
        <v>-0.066158207</v>
      </c>
      <c r="W372" s="34"/>
      <c r="X372" s="38">
        <v>-0.00328666</v>
      </c>
      <c r="Y372" s="38">
        <v>-0.10068761</v>
      </c>
      <c r="Z372" s="38">
        <v>-0.077179564</v>
      </c>
      <c r="AA372" s="38">
        <v>-0.091071011</v>
      </c>
      <c r="AB372" s="38">
        <v>-0.02688737</v>
      </c>
      <c r="AC372" s="38">
        <v>-0.019630749</v>
      </c>
      <c r="AD372" s="38">
        <v>-0.045269354</v>
      </c>
      <c r="AE372" s="38">
        <v>-0.071920708</v>
      </c>
      <c r="AF372" s="38">
        <v>-0.02873557</v>
      </c>
      <c r="AG372" s="38">
        <v>-0.044438004</v>
      </c>
      <c r="AH372" s="34"/>
      <c r="AI372" s="38">
        <v>0.034318471</v>
      </c>
      <c r="AJ372" s="38">
        <v>0.067225924</v>
      </c>
      <c r="AK372" s="38">
        <v>0.056838335</v>
      </c>
      <c r="AL372" s="38">
        <v>0.06372633</v>
      </c>
      <c r="AM372" s="38">
        <v>0.072926993</v>
      </c>
      <c r="AN372" s="38">
        <v>0.056308892</v>
      </c>
      <c r="AO372" s="38">
        <v>0.054254349</v>
      </c>
      <c r="AP372" s="38">
        <v>0.069551049</v>
      </c>
      <c r="AQ372" s="38">
        <v>0.041983428</v>
      </c>
      <c r="AR372" s="38">
        <v>0.04888041</v>
      </c>
      <c r="AS372" s="34"/>
      <c r="AT372" s="38">
        <v>-1.803867342</v>
      </c>
      <c r="AU372" s="38">
        <v>0.860083717</v>
      </c>
      <c r="AV372" s="38">
        <v>0.019179089</v>
      </c>
      <c r="AW372" s="38">
        <v>0.576781693</v>
      </c>
      <c r="AX372" s="38">
        <v>1.321601259</v>
      </c>
      <c r="AY372" s="38">
        <v>-0.023680814</v>
      </c>
      <c r="AZ372" s="38">
        <v>-0.190001882</v>
      </c>
      <c r="BA372" s="38">
        <v>1.048309116</v>
      </c>
      <c r="BB372" s="38">
        <v>-1.183367461</v>
      </c>
      <c r="BC372" s="38">
        <v>-0.625037375</v>
      </c>
      <c r="BD372" s="40">
        <v>0.547542202</v>
      </c>
      <c r="BE372" s="23">
        <v>36860.0</v>
      </c>
      <c r="BF372" s="38">
        <v>-0.032944809</v>
      </c>
      <c r="BG372" s="38">
        <v>0.015708081</v>
      </c>
      <c r="BH372" s="38">
        <v>3.50276E-4</v>
      </c>
      <c r="BI372" s="38">
        <v>0.010534013</v>
      </c>
      <c r="BJ372" s="38">
        <v>0.024136975</v>
      </c>
      <c r="BK372" s="38">
        <v>-4.32493E-4</v>
      </c>
      <c r="BL372" s="38">
        <v>-0.003470087</v>
      </c>
      <c r="BM372" s="38">
        <v>0.019145723</v>
      </c>
      <c r="BN372" s="38">
        <v>-0.021612352</v>
      </c>
      <c r="BO372" s="38">
        <v>-0.011415328</v>
      </c>
      <c r="BP372" s="40">
        <v>-0.002746995</v>
      </c>
      <c r="BQ372" s="40"/>
    </row>
    <row r="373">
      <c r="A373" s="23">
        <v>36891.0</v>
      </c>
      <c r="B373" s="27">
        <v>-0.0218</v>
      </c>
      <c r="C373" s="27">
        <v>-0.0012</v>
      </c>
      <c r="D373" s="27">
        <v>-4.0E-4</v>
      </c>
      <c r="E373" s="27">
        <v>0.0051</v>
      </c>
      <c r="F373" s="27">
        <v>-0.0539</v>
      </c>
      <c r="G373" s="27">
        <v>-0.0317</v>
      </c>
      <c r="H373" s="27">
        <v>-0.0266</v>
      </c>
      <c r="I373" s="27">
        <v>0.0045</v>
      </c>
      <c r="J373" s="27">
        <v>0.0143</v>
      </c>
      <c r="K373" s="27">
        <v>-0.0019</v>
      </c>
      <c r="L373" s="34"/>
      <c r="M373" s="38">
        <v>0.060419174</v>
      </c>
      <c r="N373" s="38">
        <v>0.090168735</v>
      </c>
      <c r="O373" s="38">
        <v>0.021643248</v>
      </c>
      <c r="P373" s="38">
        <v>-0.098794337</v>
      </c>
      <c r="Q373" s="38">
        <v>0.053446592</v>
      </c>
      <c r="R373" s="38">
        <v>-0.197409269</v>
      </c>
      <c r="S373" s="38">
        <v>0.02399952</v>
      </c>
      <c r="T373" s="38">
        <v>-0.101699018</v>
      </c>
      <c r="U373" s="38">
        <v>-0.04549907</v>
      </c>
      <c r="V373" s="38">
        <v>-0.12842729</v>
      </c>
      <c r="W373" s="34"/>
      <c r="X373" s="38">
        <v>-0.024829567</v>
      </c>
      <c r="Y373" s="38">
        <v>-0.007148248</v>
      </c>
      <c r="Z373" s="38">
        <v>0.018099238</v>
      </c>
      <c r="AA373" s="38">
        <v>0.039805225</v>
      </c>
      <c r="AB373" s="38">
        <v>-0.048779178</v>
      </c>
      <c r="AC373" s="38">
        <v>-0.016719472</v>
      </c>
      <c r="AD373" s="38">
        <v>-0.020479528</v>
      </c>
      <c r="AE373" s="38">
        <v>0.043131766</v>
      </c>
      <c r="AF373" s="38">
        <v>0.027312246</v>
      </c>
      <c r="AG373" s="38">
        <v>0.053069592</v>
      </c>
      <c r="AH373" s="34"/>
      <c r="AI373" s="38">
        <v>0.032394342</v>
      </c>
      <c r="AJ373" s="38">
        <v>0.067200117</v>
      </c>
      <c r="AK373" s="38">
        <v>0.056677581</v>
      </c>
      <c r="AL373" s="38">
        <v>0.06397994</v>
      </c>
      <c r="AM373" s="38">
        <v>0.07279742</v>
      </c>
      <c r="AN373" s="38">
        <v>0.056189027</v>
      </c>
      <c r="AO373" s="38">
        <v>0.054406711</v>
      </c>
      <c r="AP373" s="38">
        <v>0.069853036</v>
      </c>
      <c r="AQ373" s="38">
        <v>0.041709878</v>
      </c>
      <c r="AR373" s="38">
        <v>0.049548395</v>
      </c>
      <c r="AS373" s="34"/>
      <c r="AT373" s="38">
        <v>-1.886186205</v>
      </c>
      <c r="AU373" s="38">
        <v>0.840002373</v>
      </c>
      <c r="AV373" s="38">
        <v>0.015816826</v>
      </c>
      <c r="AW373" s="38">
        <v>0.58777957</v>
      </c>
      <c r="AX373" s="38">
        <v>1.278415339</v>
      </c>
      <c r="AY373" s="38">
        <v>-0.022449532</v>
      </c>
      <c r="AZ373" s="38">
        <v>-0.162050747</v>
      </c>
      <c r="BA373" s="38">
        <v>1.04779425</v>
      </c>
      <c r="BB373" s="38">
        <v>-1.156539802</v>
      </c>
      <c r="BC373" s="38">
        <v>-0.542582072</v>
      </c>
      <c r="BD373" s="40">
        <v>0.544983482</v>
      </c>
      <c r="BE373" s="23">
        <v>36891.0</v>
      </c>
      <c r="BF373" s="38">
        <v>-0.03460997</v>
      </c>
      <c r="BG373" s="38">
        <v>0.015413355</v>
      </c>
      <c r="BH373" s="38">
        <v>2.90226E-4</v>
      </c>
      <c r="BI373" s="38">
        <v>0.010785273</v>
      </c>
      <c r="BJ373" s="38">
        <v>0.023457873</v>
      </c>
      <c r="BK373" s="38">
        <v>-4.1193E-4</v>
      </c>
      <c r="BL373" s="38">
        <v>-0.002973498</v>
      </c>
      <c r="BM373" s="38">
        <v>0.019226165</v>
      </c>
      <c r="BN373" s="38">
        <v>-0.021221557</v>
      </c>
      <c r="BO373" s="38">
        <v>-0.009955936</v>
      </c>
      <c r="BP373" s="40">
        <v>-6.43471E-4</v>
      </c>
      <c r="BQ373" s="40"/>
    </row>
    <row r="374">
      <c r="A374" s="23">
        <v>36922.0</v>
      </c>
      <c r="B374" s="27">
        <v>0.0527</v>
      </c>
      <c r="C374" s="27">
        <v>0.0485</v>
      </c>
      <c r="D374" s="27">
        <v>0.0116</v>
      </c>
      <c r="E374" s="27">
        <v>0.0472</v>
      </c>
      <c r="F374" s="27">
        <v>0.0272</v>
      </c>
      <c r="G374" s="27">
        <v>0.0062</v>
      </c>
      <c r="H374" s="27">
        <v>0.0028</v>
      </c>
      <c r="I374" s="27">
        <v>0.1052</v>
      </c>
      <c r="J374" s="27">
        <v>0.0055</v>
      </c>
      <c r="K374" s="27">
        <v>0.0363</v>
      </c>
      <c r="L374" s="34"/>
      <c r="M374" s="38">
        <v>0.129228266</v>
      </c>
      <c r="N374" s="38">
        <v>0.142016911</v>
      </c>
      <c r="O374" s="38">
        <v>0.0807481</v>
      </c>
      <c r="P374" s="38">
        <v>-0.045336853</v>
      </c>
      <c r="Q374" s="38">
        <v>0.115846437</v>
      </c>
      <c r="R374" s="38">
        <v>-0.192970357</v>
      </c>
      <c r="S374" s="38">
        <v>0.139699671</v>
      </c>
      <c r="T374" s="38">
        <v>0.048333558</v>
      </c>
      <c r="U374" s="38">
        <v>0.062733447</v>
      </c>
      <c r="V374" s="38">
        <v>-0.045425954</v>
      </c>
      <c r="W374" s="34"/>
      <c r="X374" s="38">
        <v>0.039851905</v>
      </c>
      <c r="Y374" s="38">
        <v>0.040061664</v>
      </c>
      <c r="Z374" s="38">
        <v>0.021724018</v>
      </c>
      <c r="AA374" s="38">
        <v>0.069769549</v>
      </c>
      <c r="AB374" s="38">
        <v>0.028910651</v>
      </c>
      <c r="AC374" s="38">
        <v>0.020225464</v>
      </c>
      <c r="AD374" s="38">
        <v>-0.003584195</v>
      </c>
      <c r="AE374" s="38">
        <v>0.120274463</v>
      </c>
      <c r="AF374" s="38">
        <v>0.004304647</v>
      </c>
      <c r="AG374" s="38">
        <v>0.066822381</v>
      </c>
      <c r="AH374" s="34"/>
      <c r="AI374" s="38">
        <v>0.033115032</v>
      </c>
      <c r="AJ374" s="38">
        <v>0.067493816</v>
      </c>
      <c r="AK374" s="38">
        <v>0.056546765</v>
      </c>
      <c r="AL374" s="38">
        <v>0.065065586</v>
      </c>
      <c r="AM374" s="38">
        <v>0.072290111</v>
      </c>
      <c r="AN374" s="38">
        <v>0.054997301</v>
      </c>
      <c r="AO374" s="38">
        <v>0.054392661</v>
      </c>
      <c r="AP374" s="38">
        <v>0.071948186</v>
      </c>
      <c r="AQ374" s="38">
        <v>0.041479415</v>
      </c>
      <c r="AR374" s="38">
        <v>0.050578664</v>
      </c>
      <c r="AS374" s="34"/>
      <c r="AT374" s="38">
        <v>-1.836609134</v>
      </c>
      <c r="AU374" s="38">
        <v>0.830274285</v>
      </c>
      <c r="AV374" s="38">
        <v>-0.018927092</v>
      </c>
      <c r="AW374" s="38">
        <v>0.641907906</v>
      </c>
      <c r="AX374" s="38">
        <v>1.202339772</v>
      </c>
      <c r="AY374" s="38">
        <v>-0.139124475</v>
      </c>
      <c r="AZ374" s="38">
        <v>-0.18602852</v>
      </c>
      <c r="BA374" s="38">
        <v>1.175815465</v>
      </c>
      <c r="BB374" s="38">
        <v>-1.187754532</v>
      </c>
      <c r="BC374" s="38">
        <v>-0.481893675</v>
      </c>
      <c r="BD374" s="40">
        <v>0.546784051</v>
      </c>
      <c r="BE374" s="23">
        <v>36922.0</v>
      </c>
      <c r="BF374" s="38">
        <v>-0.033589296</v>
      </c>
      <c r="BG374" s="38">
        <v>0.015184684</v>
      </c>
      <c r="BH374" s="38">
        <v>-3.46153E-4</v>
      </c>
      <c r="BI374" s="38">
        <v>0.011739697</v>
      </c>
      <c r="BJ374" s="38">
        <v>0.021989299</v>
      </c>
      <c r="BK374" s="38">
        <v>-0.002544414</v>
      </c>
      <c r="BL374" s="38">
        <v>-0.00340223</v>
      </c>
      <c r="BM374" s="38">
        <v>0.021504202</v>
      </c>
      <c r="BN374" s="38">
        <v>-0.021722553</v>
      </c>
      <c r="BO374" s="38">
        <v>-0.008813236</v>
      </c>
      <c r="BP374" s="40">
        <v>0.001607747</v>
      </c>
      <c r="BQ374" s="40"/>
    </row>
    <row r="375">
      <c r="A375" s="23">
        <v>36950.0</v>
      </c>
      <c r="B375" s="27">
        <v>-1.0E-4</v>
      </c>
      <c r="C375" s="27">
        <v>-0.1431</v>
      </c>
      <c r="D375" s="27">
        <v>-0.102</v>
      </c>
      <c r="E375" s="27">
        <v>-0.071</v>
      </c>
      <c r="F375" s="27">
        <v>-0.0903</v>
      </c>
      <c r="G375" s="27">
        <v>-0.0367</v>
      </c>
      <c r="H375" s="27">
        <v>-0.0544</v>
      </c>
      <c r="I375" s="27">
        <v>-0.046</v>
      </c>
      <c r="J375" s="27">
        <v>-0.054</v>
      </c>
      <c r="K375" s="27">
        <v>-0.0897</v>
      </c>
      <c r="L375" s="34"/>
      <c r="M375" s="38">
        <v>0.11362367</v>
      </c>
      <c r="N375" s="38">
        <v>-0.077691677</v>
      </c>
      <c r="O375" s="38">
        <v>-0.123072231</v>
      </c>
      <c r="P375" s="38">
        <v>-0.209519539</v>
      </c>
      <c r="Q375" s="38">
        <v>-0.109219199</v>
      </c>
      <c r="R375" s="38">
        <v>-0.222357175</v>
      </c>
      <c r="S375" s="38">
        <v>-0.002038465</v>
      </c>
      <c r="T375" s="38">
        <v>-0.104441987</v>
      </c>
      <c r="U375" s="38">
        <v>0.010028611</v>
      </c>
      <c r="V375" s="38">
        <v>-0.1096585</v>
      </c>
      <c r="W375" s="34"/>
      <c r="X375" s="38">
        <v>-0.010952176</v>
      </c>
      <c r="Y375" s="38">
        <v>-0.138968009</v>
      </c>
      <c r="Z375" s="38">
        <v>-0.066833995</v>
      </c>
      <c r="AA375" s="38">
        <v>-0.037492811</v>
      </c>
      <c r="AB375" s="38">
        <v>-0.068739758</v>
      </c>
      <c r="AC375" s="38">
        <v>-0.019318296</v>
      </c>
      <c r="AD375" s="38">
        <v>-0.043471944</v>
      </c>
      <c r="AE375" s="38">
        <v>-0.01957882</v>
      </c>
      <c r="AF375" s="38">
        <v>-0.050535354</v>
      </c>
      <c r="AG375" s="38">
        <v>-0.05773634</v>
      </c>
      <c r="AH375" s="34"/>
      <c r="AI375" s="38">
        <v>0.033116239</v>
      </c>
      <c r="AJ375" s="38">
        <v>0.071169957</v>
      </c>
      <c r="AK375" s="38">
        <v>0.05650125</v>
      </c>
      <c r="AL375" s="38">
        <v>0.065285378</v>
      </c>
      <c r="AM375" s="38">
        <v>0.072636805</v>
      </c>
      <c r="AN375" s="38">
        <v>0.055002342</v>
      </c>
      <c r="AO375" s="38">
        <v>0.054038514</v>
      </c>
      <c r="AP375" s="38">
        <v>0.071225549</v>
      </c>
      <c r="AQ375" s="38">
        <v>0.042090437</v>
      </c>
      <c r="AR375" s="38">
        <v>0.05125118</v>
      </c>
      <c r="AS375" s="34"/>
      <c r="AT375" s="38">
        <v>-1.834906759</v>
      </c>
      <c r="AU375" s="38">
        <v>1.060531865</v>
      </c>
      <c r="AV375" s="38">
        <v>-0.055583595</v>
      </c>
      <c r="AW375" s="38">
        <v>0.61278482</v>
      </c>
      <c r="AX375" s="38">
        <v>1.17214166</v>
      </c>
      <c r="AY375" s="38">
        <v>-0.169632765</v>
      </c>
      <c r="AZ375" s="38">
        <v>-0.242968725</v>
      </c>
      <c r="BA375" s="38">
        <v>1.064761691</v>
      </c>
      <c r="BB375" s="38">
        <v>-1.15207626</v>
      </c>
      <c r="BC375" s="38">
        <v>-0.455051933</v>
      </c>
      <c r="BD375" s="40">
        <v>0.546846138</v>
      </c>
      <c r="BE375" s="23">
        <v>36950.0</v>
      </c>
      <c r="BF375" s="38">
        <v>-0.033554352</v>
      </c>
      <c r="BG375" s="38">
        <v>0.019393606</v>
      </c>
      <c r="BH375" s="38">
        <v>-0.001016439</v>
      </c>
      <c r="BI375" s="38">
        <v>0.0112058</v>
      </c>
      <c r="BJ375" s="38">
        <v>0.021434579</v>
      </c>
      <c r="BK375" s="38">
        <v>-0.00310202</v>
      </c>
      <c r="BL375" s="38">
        <v>-0.004443091</v>
      </c>
      <c r="BM375" s="38">
        <v>0.019470956</v>
      </c>
      <c r="BN375" s="38">
        <v>-0.021067649</v>
      </c>
      <c r="BO375" s="38">
        <v>-0.008321389</v>
      </c>
      <c r="BP375" s="40">
        <v>-0.003699125</v>
      </c>
      <c r="BQ375" s="40"/>
    </row>
    <row r="376">
      <c r="A376" s="23">
        <v>36981.0</v>
      </c>
      <c r="B376" s="27">
        <v>-0.0404</v>
      </c>
      <c r="C376" s="27">
        <v>-0.0657</v>
      </c>
      <c r="D376" s="27">
        <v>-0.0321</v>
      </c>
      <c r="E376" s="27">
        <v>-0.0686</v>
      </c>
      <c r="F376" s="27">
        <v>-0.0252</v>
      </c>
      <c r="G376" s="27">
        <v>0.0375</v>
      </c>
      <c r="H376" s="27">
        <v>-0.0538</v>
      </c>
      <c r="I376" s="27">
        <v>-0.0177</v>
      </c>
      <c r="J376" s="27">
        <v>-0.0313</v>
      </c>
      <c r="K376" s="27">
        <v>-0.064</v>
      </c>
      <c r="L376" s="34"/>
      <c r="M376" s="38">
        <v>0.062654115</v>
      </c>
      <c r="N376" s="38">
        <v>-0.209707007</v>
      </c>
      <c r="O376" s="38">
        <v>-0.165028633</v>
      </c>
      <c r="P376" s="38">
        <v>-0.255751912</v>
      </c>
      <c r="Q376" s="38">
        <v>-0.078014096</v>
      </c>
      <c r="R376" s="38">
        <v>-0.201736616</v>
      </c>
      <c r="S376" s="38">
        <v>-0.087707511</v>
      </c>
      <c r="T376" s="38">
        <v>-0.123407266</v>
      </c>
      <c r="U376" s="38">
        <v>-0.080720016</v>
      </c>
      <c r="V376" s="38">
        <v>-0.242098686</v>
      </c>
      <c r="W376" s="34"/>
      <c r="X376" s="38">
        <v>-0.040096415</v>
      </c>
      <c r="Y376" s="38">
        <v>-0.039114581</v>
      </c>
      <c r="Z376" s="38">
        <v>0.024188929</v>
      </c>
      <c r="AA376" s="38">
        <v>-0.024767973</v>
      </c>
      <c r="AB376" s="39">
        <v>-2.5449E-5</v>
      </c>
      <c r="AC376" s="38">
        <v>0.054924526</v>
      </c>
      <c r="AD376" s="38">
        <v>-0.032105571</v>
      </c>
      <c r="AE376" s="38">
        <v>0.00956821</v>
      </c>
      <c r="AF376" s="38">
        <v>-0.018996871</v>
      </c>
      <c r="AG376" s="38">
        <v>-0.003939451</v>
      </c>
      <c r="AH376" s="34"/>
      <c r="AI376" s="38">
        <v>0.033712839</v>
      </c>
      <c r="AJ376" s="38">
        <v>0.071082916</v>
      </c>
      <c r="AK376" s="38">
        <v>0.054228726</v>
      </c>
      <c r="AL376" s="38">
        <v>0.064895506</v>
      </c>
      <c r="AM376" s="38">
        <v>0.06969382</v>
      </c>
      <c r="AN376" s="38">
        <v>0.055968981</v>
      </c>
      <c r="AO376" s="38">
        <v>0.054290436</v>
      </c>
      <c r="AP376" s="38">
        <v>0.069822263</v>
      </c>
      <c r="AQ376" s="38">
        <v>0.042208868</v>
      </c>
      <c r="AR376" s="38">
        <v>0.051257475</v>
      </c>
      <c r="AS376" s="34"/>
      <c r="AT376" s="38">
        <v>-1.847318005</v>
      </c>
      <c r="AU376" s="38">
        <v>1.153742011</v>
      </c>
      <c r="AV376" s="38">
        <v>-0.199758975</v>
      </c>
      <c r="AW376" s="38">
        <v>0.656852792</v>
      </c>
      <c r="AX376" s="38">
        <v>1.042188621</v>
      </c>
      <c r="AY376" s="38">
        <v>-0.060005184</v>
      </c>
      <c r="AZ376" s="38">
        <v>-0.194803276</v>
      </c>
      <c r="BA376" s="38">
        <v>1.052503428</v>
      </c>
      <c r="BB376" s="38">
        <v>-1.16503165</v>
      </c>
      <c r="BC376" s="38">
        <v>-0.438369762</v>
      </c>
      <c r="BD376" s="40">
        <v>0.478101417</v>
      </c>
      <c r="BE376" s="23">
        <v>36981.0</v>
      </c>
      <c r="BF376" s="38">
        <v>-0.038638622</v>
      </c>
      <c r="BG376" s="38">
        <v>0.024131742</v>
      </c>
      <c r="BH376" s="38">
        <v>-0.004178172</v>
      </c>
      <c r="BI376" s="38">
        <v>0.013738775</v>
      </c>
      <c r="BJ376" s="38">
        <v>0.021798484</v>
      </c>
      <c r="BK376" s="38">
        <v>-0.001255072</v>
      </c>
      <c r="BL376" s="38">
        <v>-0.004074518</v>
      </c>
      <c r="BM376" s="38">
        <v>0.022014229</v>
      </c>
      <c r="BN376" s="38">
        <v>-0.024367877</v>
      </c>
      <c r="BO376" s="38">
        <v>-0.00916897</v>
      </c>
      <c r="BP376" s="40">
        <v>-2.24241E-4</v>
      </c>
      <c r="BQ376" s="40"/>
    </row>
    <row r="377">
      <c r="A377" s="23">
        <v>37011.0</v>
      </c>
      <c r="B377" s="27">
        <v>0.0684</v>
      </c>
      <c r="C377" s="27">
        <v>0.0453</v>
      </c>
      <c r="D377" s="27">
        <v>0.0868</v>
      </c>
      <c r="E377" s="27">
        <v>0.0659</v>
      </c>
      <c r="F377" s="27">
        <v>0.0509</v>
      </c>
      <c r="G377" s="27">
        <v>0.0528</v>
      </c>
      <c r="H377" s="27">
        <v>0.0673</v>
      </c>
      <c r="I377" s="27">
        <v>0.046</v>
      </c>
      <c r="J377" s="27">
        <v>0.0559</v>
      </c>
      <c r="K377" s="27">
        <v>0.0776</v>
      </c>
      <c r="L377" s="34"/>
      <c r="M377" s="38">
        <v>0.123456301</v>
      </c>
      <c r="N377" s="38">
        <v>-0.159288439</v>
      </c>
      <c r="O377" s="38">
        <v>-0.106494455</v>
      </c>
      <c r="P377" s="38">
        <v>-0.174422752</v>
      </c>
      <c r="Q377" s="38">
        <v>-0.014815097</v>
      </c>
      <c r="R377" s="38">
        <v>-0.137691962</v>
      </c>
      <c r="S377" s="38">
        <v>-0.040468385</v>
      </c>
      <c r="T377" s="38">
        <v>-0.05809629</v>
      </c>
      <c r="U377" s="38">
        <v>-0.005570126</v>
      </c>
      <c r="V377" s="38">
        <v>-0.155743126</v>
      </c>
      <c r="W377" s="34"/>
      <c r="X377" s="38">
        <v>0.057345292</v>
      </c>
      <c r="Y377" s="38">
        <v>0.071809971</v>
      </c>
      <c r="Z377" s="38">
        <v>0.128708956</v>
      </c>
      <c r="AA377" s="38">
        <v>0.102248017</v>
      </c>
      <c r="AB377" s="38">
        <v>0.059985278</v>
      </c>
      <c r="AC377" s="38">
        <v>0.06207442</v>
      </c>
      <c r="AD377" s="38">
        <v>0.086290001</v>
      </c>
      <c r="AE377" s="38">
        <v>0.059361488</v>
      </c>
      <c r="AF377" s="38">
        <v>0.063202175</v>
      </c>
      <c r="AG377" s="38">
        <v>0.125063725</v>
      </c>
      <c r="AH377" s="34"/>
      <c r="AI377" s="38">
        <v>0.035053318</v>
      </c>
      <c r="AJ377" s="38">
        <v>0.072103249</v>
      </c>
      <c r="AK377" s="38">
        <v>0.058670725</v>
      </c>
      <c r="AL377" s="38">
        <v>0.06695009</v>
      </c>
      <c r="AM377" s="38">
        <v>0.065810314</v>
      </c>
      <c r="AN377" s="38">
        <v>0.057097692</v>
      </c>
      <c r="AO377" s="38">
        <v>0.055799195</v>
      </c>
      <c r="AP377" s="38">
        <v>0.06944094</v>
      </c>
      <c r="AQ377" s="38">
        <v>0.043027208</v>
      </c>
      <c r="AR377" s="38">
        <v>0.054886925</v>
      </c>
      <c r="AS377" s="34"/>
      <c r="AT377" s="38">
        <v>-1.947160923</v>
      </c>
      <c r="AU377" s="38">
        <v>1.212722175</v>
      </c>
      <c r="AV377" s="38">
        <v>0.067100426</v>
      </c>
      <c r="AW377" s="38">
        <v>0.77322398</v>
      </c>
      <c r="AX377" s="38">
        <v>0.676015697</v>
      </c>
      <c r="AY377" s="38">
        <v>-0.067059086</v>
      </c>
      <c r="AZ377" s="38">
        <v>-0.177804148</v>
      </c>
      <c r="BA377" s="38">
        <v>0.985661481</v>
      </c>
      <c r="BB377" s="38">
        <v>-1.267090556</v>
      </c>
      <c r="BC377" s="38">
        <v>-0.255609045</v>
      </c>
      <c r="BD377" s="40">
        <v>0.485782428</v>
      </c>
      <c r="BE377" s="23">
        <v>37011.0</v>
      </c>
      <c r="BF377" s="38">
        <v>-0.040082984</v>
      </c>
      <c r="BG377" s="38">
        <v>0.024964307</v>
      </c>
      <c r="BH377" s="38">
        <v>0.001381286</v>
      </c>
      <c r="BI377" s="38">
        <v>0.015917084</v>
      </c>
      <c r="BJ377" s="38">
        <v>0.013916018</v>
      </c>
      <c r="BK377" s="38">
        <v>-0.001380435</v>
      </c>
      <c r="BL377" s="38">
        <v>-0.00366016</v>
      </c>
      <c r="BM377" s="38">
        <v>0.020290184</v>
      </c>
      <c r="BN377" s="38">
        <v>-0.026083499</v>
      </c>
      <c r="BO377" s="38">
        <v>-0.005261801</v>
      </c>
      <c r="BP377" s="40">
        <v>-0.001300789</v>
      </c>
      <c r="BQ377" s="40"/>
    </row>
    <row r="378">
      <c r="A378" s="23">
        <v>37042.0</v>
      </c>
      <c r="B378" s="27">
        <v>0.0133</v>
      </c>
      <c r="C378" s="27">
        <v>0.0247</v>
      </c>
      <c r="D378" s="27">
        <v>-0.0218</v>
      </c>
      <c r="E378" s="27">
        <v>-0.0206</v>
      </c>
      <c r="F378" s="27">
        <v>-0.0442</v>
      </c>
      <c r="G378" s="27">
        <v>-0.0405</v>
      </c>
      <c r="H378" s="27">
        <v>0.0051</v>
      </c>
      <c r="I378" s="27">
        <v>-0.0245</v>
      </c>
      <c r="J378" s="27">
        <v>-0.0263</v>
      </c>
      <c r="K378" s="27">
        <v>0.0056</v>
      </c>
      <c r="L378" s="34"/>
      <c r="M378" s="38">
        <v>0.155923726</v>
      </c>
      <c r="N378" s="38">
        <v>-0.131512333</v>
      </c>
      <c r="O378" s="38">
        <v>-0.135580268</v>
      </c>
      <c r="P378" s="38">
        <v>-0.153913381</v>
      </c>
      <c r="Q378" s="38">
        <v>-0.085149826</v>
      </c>
      <c r="R378" s="38">
        <v>-0.125068367</v>
      </c>
      <c r="S378" s="38">
        <v>-0.050296056</v>
      </c>
      <c r="T378" s="38">
        <v>-0.035942205</v>
      </c>
      <c r="U378" s="38">
        <v>-0.0419444</v>
      </c>
      <c r="V378" s="38">
        <v>-0.127750364</v>
      </c>
      <c r="W378" s="34"/>
      <c r="X378" s="38">
        <v>-0.007822459</v>
      </c>
      <c r="Y378" s="38">
        <v>0.043140758</v>
      </c>
      <c r="Z378" s="38">
        <v>0.00696268</v>
      </c>
      <c r="AA378" s="38">
        <v>0.004025599</v>
      </c>
      <c r="AB378" s="38">
        <v>-0.029122816</v>
      </c>
      <c r="AC378" s="38">
        <v>-0.034995073</v>
      </c>
      <c r="AD378" s="38">
        <v>0.020820629</v>
      </c>
      <c r="AE378" s="38">
        <v>-0.013649023</v>
      </c>
      <c r="AF378" s="38">
        <v>-0.018546799</v>
      </c>
      <c r="AG378" s="38">
        <v>0.034147977</v>
      </c>
      <c r="AH378" s="34"/>
      <c r="AI378" s="38">
        <v>0.034905646</v>
      </c>
      <c r="AJ378" s="38">
        <v>0.072438993</v>
      </c>
      <c r="AK378" s="38">
        <v>0.058688689</v>
      </c>
      <c r="AL378" s="38">
        <v>0.066824238</v>
      </c>
      <c r="AM378" s="38">
        <v>0.065185269</v>
      </c>
      <c r="AN378" s="38">
        <v>0.057330185</v>
      </c>
      <c r="AO378" s="38">
        <v>0.055863875</v>
      </c>
      <c r="AP378" s="38">
        <v>0.068717844</v>
      </c>
      <c r="AQ378" s="38">
        <v>0.042504607</v>
      </c>
      <c r="AR378" s="38">
        <v>0.054343668</v>
      </c>
      <c r="AS378" s="34"/>
      <c r="AT378" s="38">
        <v>-1.937038534</v>
      </c>
      <c r="AU378" s="38">
        <v>1.255261752</v>
      </c>
      <c r="AV378" s="38">
        <v>0.08576576</v>
      </c>
      <c r="AW378" s="38">
        <v>0.777713545</v>
      </c>
      <c r="AX378" s="38">
        <v>0.638315331</v>
      </c>
      <c r="AY378" s="38">
        <v>-0.029778233</v>
      </c>
      <c r="AZ378" s="38">
        <v>-0.154491374</v>
      </c>
      <c r="BA378" s="38">
        <v>0.938769235</v>
      </c>
      <c r="BB378" s="38">
        <v>-1.290728905</v>
      </c>
      <c r="BC378" s="38">
        <v>-0.283788577</v>
      </c>
      <c r="BD378" s="40">
        <v>0.476730261</v>
      </c>
      <c r="BE378" s="23">
        <v>37042.0</v>
      </c>
      <c r="BF378" s="38">
        <v>-0.040631751</v>
      </c>
      <c r="BG378" s="38">
        <v>0.02633065</v>
      </c>
      <c r="BH378" s="38">
        <v>0.001799042</v>
      </c>
      <c r="BI378" s="38">
        <v>0.016313492</v>
      </c>
      <c r="BJ378" s="38">
        <v>0.013389444</v>
      </c>
      <c r="BK378" s="38">
        <v>-6.24635E-4</v>
      </c>
      <c r="BL378" s="38">
        <v>-0.003240645</v>
      </c>
      <c r="BM378" s="38">
        <v>0.019691832</v>
      </c>
      <c r="BN378" s="38">
        <v>-0.027074617</v>
      </c>
      <c r="BO378" s="38">
        <v>-0.005952812</v>
      </c>
      <c r="BP378" s="40">
        <v>-6.94473E-4</v>
      </c>
      <c r="BQ378" s="40"/>
    </row>
    <row r="379">
      <c r="A379" s="23">
        <v>37072.0</v>
      </c>
      <c r="B379" s="27">
        <v>0.0293</v>
      </c>
      <c r="C379" s="27">
        <v>-0.056</v>
      </c>
      <c r="D379" s="27">
        <v>-0.0365</v>
      </c>
      <c r="E379" s="27">
        <v>-0.0048</v>
      </c>
      <c r="F379" s="27">
        <v>-0.041</v>
      </c>
      <c r="G379" s="27">
        <v>-0.0128</v>
      </c>
      <c r="H379" s="27">
        <v>-0.0224</v>
      </c>
      <c r="I379" s="27">
        <v>-0.0697</v>
      </c>
      <c r="J379" s="27">
        <v>-0.0243</v>
      </c>
      <c r="K379" s="27">
        <v>-0.0231</v>
      </c>
      <c r="L379" s="34"/>
      <c r="M379" s="38">
        <v>0.093733312</v>
      </c>
      <c r="N379" s="38">
        <v>-0.264104758</v>
      </c>
      <c r="O379" s="38">
        <v>-0.172644087</v>
      </c>
      <c r="P379" s="38">
        <v>-0.127371681</v>
      </c>
      <c r="Q379" s="38">
        <v>-0.153535562</v>
      </c>
      <c r="R379" s="38">
        <v>-0.177654812</v>
      </c>
      <c r="S379" s="38">
        <v>-0.089825464</v>
      </c>
      <c r="T379" s="38">
        <v>-0.097421307</v>
      </c>
      <c r="U379" s="38">
        <v>-0.06132789</v>
      </c>
      <c r="V379" s="38">
        <v>-0.167624217</v>
      </c>
      <c r="W379" s="34"/>
      <c r="X379" s="38">
        <v>0.022488355</v>
      </c>
      <c r="Y379" s="38">
        <v>-0.031012085</v>
      </c>
      <c r="Z379" s="38">
        <v>-0.005209366</v>
      </c>
      <c r="AA379" s="38">
        <v>0.015745483</v>
      </c>
      <c r="AB379" s="38">
        <v>-0.014702687</v>
      </c>
      <c r="AC379" s="38">
        <v>-0.002633296</v>
      </c>
      <c r="AD379" s="38">
        <v>-0.00461352</v>
      </c>
      <c r="AE379" s="38">
        <v>-0.049201099</v>
      </c>
      <c r="AF379" s="38">
        <v>-0.010285801</v>
      </c>
      <c r="AG379" s="38">
        <v>0.00801314</v>
      </c>
      <c r="AH379" s="34"/>
      <c r="AI379" s="38">
        <v>0.034947878</v>
      </c>
      <c r="AJ379" s="38">
        <v>0.072321506</v>
      </c>
      <c r="AK379" s="38">
        <v>0.058661631</v>
      </c>
      <c r="AL379" s="38">
        <v>0.066871534</v>
      </c>
      <c r="AM379" s="38">
        <v>0.062801562</v>
      </c>
      <c r="AN379" s="38">
        <v>0.057201355</v>
      </c>
      <c r="AO379" s="38">
        <v>0.055568702</v>
      </c>
      <c r="AP379" s="38">
        <v>0.069064736</v>
      </c>
      <c r="AQ379" s="38">
        <v>0.042084172</v>
      </c>
      <c r="AR379" s="38">
        <v>0.054305716</v>
      </c>
      <c r="AS379" s="34"/>
      <c r="AT379" s="38">
        <v>-1.918438032</v>
      </c>
      <c r="AU379" s="38">
        <v>1.277415982</v>
      </c>
      <c r="AV379" s="38">
        <v>0.109347283</v>
      </c>
      <c r="AW379" s="38">
        <v>0.811383787</v>
      </c>
      <c r="AX379" s="38">
        <v>0.463356673</v>
      </c>
      <c r="AY379" s="38">
        <v>-0.015522299</v>
      </c>
      <c r="AZ379" s="38">
        <v>-0.155131965</v>
      </c>
      <c r="BA379" s="38">
        <v>0.9989265</v>
      </c>
      <c r="BB379" s="38">
        <v>-1.3082068</v>
      </c>
      <c r="BC379" s="38">
        <v>-0.263131129</v>
      </c>
      <c r="BD379" s="40">
        <v>0.487523924</v>
      </c>
      <c r="BE379" s="23">
        <v>37072.0</v>
      </c>
      <c r="BF379" s="38">
        <v>-0.039350644</v>
      </c>
      <c r="BG379" s="38">
        <v>0.026202119</v>
      </c>
      <c r="BH379" s="38">
        <v>0.002242911</v>
      </c>
      <c r="BI379" s="38">
        <v>0.016642953</v>
      </c>
      <c r="BJ379" s="38">
        <v>0.009504286</v>
      </c>
      <c r="BK379" s="38">
        <v>-3.18391E-4</v>
      </c>
      <c r="BL379" s="38">
        <v>-0.003182038</v>
      </c>
      <c r="BM379" s="38">
        <v>0.020489794</v>
      </c>
      <c r="BN379" s="38">
        <v>-0.026833694</v>
      </c>
      <c r="BO379" s="38">
        <v>-0.005397297</v>
      </c>
      <c r="BP379" s="40">
        <v>-0.003856305</v>
      </c>
      <c r="BQ379" s="40"/>
    </row>
    <row r="380">
      <c r="A380" s="23">
        <v>37103.0</v>
      </c>
      <c r="B380" s="27">
        <v>-0.05</v>
      </c>
      <c r="C380" s="27">
        <v>0.0025</v>
      </c>
      <c r="D380" s="27">
        <v>-0.0278</v>
      </c>
      <c r="E380" s="27">
        <v>-0.0282</v>
      </c>
      <c r="F380" s="27">
        <v>-0.0118</v>
      </c>
      <c r="G380" s="27">
        <v>-0.0733</v>
      </c>
      <c r="H380" s="27">
        <v>-0.0408</v>
      </c>
      <c r="I380" s="27">
        <v>-0.0363</v>
      </c>
      <c r="J380" s="27">
        <v>-0.0122</v>
      </c>
      <c r="K380" s="27">
        <v>-0.0096</v>
      </c>
      <c r="L380" s="34"/>
      <c r="M380" s="38">
        <v>0.068772349</v>
      </c>
      <c r="N380" s="38">
        <v>-0.285666936</v>
      </c>
      <c r="O380" s="38">
        <v>-0.209762511</v>
      </c>
      <c r="P380" s="38">
        <v>-0.176988573</v>
      </c>
      <c r="Q380" s="38">
        <v>-0.157035503</v>
      </c>
      <c r="R380" s="38">
        <v>-0.168493706</v>
      </c>
      <c r="S380" s="38">
        <v>-0.116689715</v>
      </c>
      <c r="T380" s="38">
        <v>-0.139469933</v>
      </c>
      <c r="U380" s="38">
        <v>-0.087979995</v>
      </c>
      <c r="V380" s="38">
        <v>-0.160401324</v>
      </c>
      <c r="W380" s="34"/>
      <c r="X380" s="38">
        <v>-0.05073689</v>
      </c>
      <c r="Y380" s="38">
        <v>0.03110767</v>
      </c>
      <c r="Z380" s="38">
        <v>0.007711752</v>
      </c>
      <c r="AA380" s="38">
        <v>-0.005517003</v>
      </c>
      <c r="AB380" s="38">
        <v>0.027099163</v>
      </c>
      <c r="AC380" s="38">
        <v>-0.062150416</v>
      </c>
      <c r="AD380" s="38">
        <v>-0.017662686</v>
      </c>
      <c r="AE380" s="38">
        <v>-0.00481764</v>
      </c>
      <c r="AF380" s="38">
        <v>0.010493528</v>
      </c>
      <c r="AG380" s="38">
        <v>0.019138981</v>
      </c>
      <c r="AH380" s="34"/>
      <c r="AI380" s="38">
        <v>0.03585419</v>
      </c>
      <c r="AJ380" s="38">
        <v>0.072303739</v>
      </c>
      <c r="AK380" s="38">
        <v>0.058387709</v>
      </c>
      <c r="AL380" s="38">
        <v>0.066770779</v>
      </c>
      <c r="AM380" s="38">
        <v>0.062789589</v>
      </c>
      <c r="AN380" s="38">
        <v>0.057734385</v>
      </c>
      <c r="AO380" s="38">
        <v>0.055506649</v>
      </c>
      <c r="AP380" s="38">
        <v>0.069050098</v>
      </c>
      <c r="AQ380" s="38">
        <v>0.041929109</v>
      </c>
      <c r="AR380" s="38">
        <v>0.054137644</v>
      </c>
      <c r="AS380" s="34"/>
      <c r="AT380" s="38">
        <v>-1.874969886</v>
      </c>
      <c r="AU380" s="38">
        <v>1.290145699</v>
      </c>
      <c r="AV380" s="38">
        <v>0.081739978</v>
      </c>
      <c r="AW380" s="38">
        <v>0.809688255</v>
      </c>
      <c r="AX380" s="38">
        <v>0.463979551</v>
      </c>
      <c r="AY380" s="38">
        <v>0.025008279</v>
      </c>
      <c r="AZ380" s="38">
        <v>-0.16843832</v>
      </c>
      <c r="BA380" s="38">
        <v>1.007614155</v>
      </c>
      <c r="BB380" s="38">
        <v>-1.347451107</v>
      </c>
      <c r="BC380" s="38">
        <v>-0.287316604</v>
      </c>
      <c r="BD380" s="40">
        <v>0.485388463</v>
      </c>
      <c r="BE380" s="23">
        <v>37103.0</v>
      </c>
      <c r="BF380" s="38">
        <v>-0.038628233</v>
      </c>
      <c r="BG380" s="38">
        <v>0.026579653</v>
      </c>
      <c r="BH380" s="38">
        <v>0.001684012</v>
      </c>
      <c r="BI380" s="38">
        <v>0.016681242</v>
      </c>
      <c r="BJ380" s="38">
        <v>0.009558932</v>
      </c>
      <c r="BK380" s="38">
        <v>5.15222E-4</v>
      </c>
      <c r="BL380" s="38">
        <v>-0.003470176</v>
      </c>
      <c r="BM380" s="38">
        <v>0.020758923</v>
      </c>
      <c r="BN380" s="38">
        <v>-0.027760262</v>
      </c>
      <c r="BO380" s="38">
        <v>-0.005919313</v>
      </c>
      <c r="BP380" s="40">
        <v>0.00117784</v>
      </c>
      <c r="BQ380" s="40"/>
    </row>
    <row r="381">
      <c r="A381" s="23">
        <v>37134.0</v>
      </c>
      <c r="B381" s="27">
        <v>-0.0305</v>
      </c>
      <c r="C381" s="27">
        <v>-0.0411</v>
      </c>
      <c r="D381" s="27">
        <v>-0.0697</v>
      </c>
      <c r="E381" s="27">
        <v>-0.1054</v>
      </c>
      <c r="F381" s="27">
        <v>-0.0467</v>
      </c>
      <c r="G381" s="27">
        <v>-0.0709</v>
      </c>
      <c r="H381" s="27">
        <v>-0.0419</v>
      </c>
      <c r="I381" s="27">
        <v>-0.0201</v>
      </c>
      <c r="J381" s="27">
        <v>-0.0268</v>
      </c>
      <c r="K381" s="27">
        <v>-0.0669</v>
      </c>
      <c r="L381" s="34"/>
      <c r="M381" s="38">
        <v>0.023477346</v>
      </c>
      <c r="N381" s="38">
        <v>-0.365753629</v>
      </c>
      <c r="O381" s="38">
        <v>-0.276658587</v>
      </c>
      <c r="P381" s="38">
        <v>-0.258837868</v>
      </c>
      <c r="Q381" s="38">
        <v>-0.217750992</v>
      </c>
      <c r="R381" s="38">
        <v>-0.254509837</v>
      </c>
      <c r="S381" s="38">
        <v>-0.189327377</v>
      </c>
      <c r="T381" s="38">
        <v>-0.174572932</v>
      </c>
      <c r="U381" s="38">
        <v>-0.148893346</v>
      </c>
      <c r="V381" s="38">
        <v>-0.255057951</v>
      </c>
      <c r="W381" s="34"/>
      <c r="X381" s="38">
        <v>-0.015334894</v>
      </c>
      <c r="Y381" s="38">
        <v>-0.011922594</v>
      </c>
      <c r="Z381" s="38">
        <v>-0.028619324</v>
      </c>
      <c r="AA381" s="38">
        <v>-0.075435846</v>
      </c>
      <c r="AB381" s="38">
        <v>-0.006252574</v>
      </c>
      <c r="AC381" s="38">
        <v>-0.047900138</v>
      </c>
      <c r="AD381" s="38">
        <v>-0.00765348</v>
      </c>
      <c r="AE381" s="38">
        <v>0.018761575</v>
      </c>
      <c r="AF381" s="38">
        <v>0.006690704</v>
      </c>
      <c r="AG381" s="38">
        <v>-0.029209038</v>
      </c>
      <c r="AH381" s="34"/>
      <c r="AI381" s="38">
        <v>0.033752408</v>
      </c>
      <c r="AJ381" s="38">
        <v>0.06856102</v>
      </c>
      <c r="AK381" s="38">
        <v>0.05272949</v>
      </c>
      <c r="AL381" s="38">
        <v>0.059671226</v>
      </c>
      <c r="AM381" s="38">
        <v>0.053975841</v>
      </c>
      <c r="AN381" s="38">
        <v>0.054334759</v>
      </c>
      <c r="AO381" s="38">
        <v>0.050024481</v>
      </c>
      <c r="AP381" s="38">
        <v>0.053376204</v>
      </c>
      <c r="AQ381" s="38">
        <v>0.03814693</v>
      </c>
      <c r="AR381" s="38">
        <v>0.04907138</v>
      </c>
      <c r="AS381" s="34"/>
      <c r="AT381" s="38">
        <v>-1.782904156</v>
      </c>
      <c r="AU381" s="38">
        <v>1.740860326</v>
      </c>
      <c r="AV381" s="38">
        <v>0.13819415</v>
      </c>
      <c r="AW381" s="38">
        <v>0.840923762</v>
      </c>
      <c r="AX381" s="38">
        <v>0.264365482</v>
      </c>
      <c r="AY381" s="38">
        <v>0.300699641</v>
      </c>
      <c r="AZ381" s="38">
        <v>-0.135640739</v>
      </c>
      <c r="BA381" s="38">
        <v>0.203662709</v>
      </c>
      <c r="BB381" s="38">
        <v>-1.338035537</v>
      </c>
      <c r="BC381" s="38">
        <v>-0.232125636</v>
      </c>
      <c r="BD381" s="40">
        <v>0.4207237</v>
      </c>
      <c r="BE381" s="23">
        <v>37134.0</v>
      </c>
      <c r="BF381" s="38">
        <v>-0.042377079</v>
      </c>
      <c r="BG381" s="38">
        <v>0.041377758</v>
      </c>
      <c r="BH381" s="38">
        <v>0.003284677</v>
      </c>
      <c r="BI381" s="38">
        <v>0.019987554</v>
      </c>
      <c r="BJ381" s="38">
        <v>0.006283589</v>
      </c>
      <c r="BK381" s="38">
        <v>0.0071472</v>
      </c>
      <c r="BL381" s="38">
        <v>-0.003223986</v>
      </c>
      <c r="BM381" s="38">
        <v>0.004840771</v>
      </c>
      <c r="BN381" s="38">
        <v>-0.031803189</v>
      </c>
      <c r="BO381" s="38">
        <v>-0.005517294</v>
      </c>
      <c r="BP381" s="40">
        <v>-0.00140516</v>
      </c>
      <c r="BQ381" s="40"/>
    </row>
    <row r="382">
      <c r="A382" s="23">
        <v>37164.0</v>
      </c>
      <c r="B382" s="27">
        <v>-0.0681</v>
      </c>
      <c r="C382" s="27">
        <v>-0.0761</v>
      </c>
      <c r="D382" s="27">
        <v>-0.1192</v>
      </c>
      <c r="E382" s="27">
        <v>-0.1646</v>
      </c>
      <c r="F382" s="27">
        <v>-0.14</v>
      </c>
      <c r="G382" s="27">
        <v>-0.0918</v>
      </c>
      <c r="H382" s="27">
        <v>-0.1356</v>
      </c>
      <c r="I382" s="27">
        <v>-0.1161</v>
      </c>
      <c r="J382" s="27">
        <v>-0.078</v>
      </c>
      <c r="K382" s="27">
        <v>-0.0767</v>
      </c>
      <c r="L382" s="34"/>
      <c r="M382" s="38">
        <v>-0.068372388</v>
      </c>
      <c r="N382" s="38">
        <v>-0.361165586</v>
      </c>
      <c r="O382" s="38">
        <v>-0.324135076</v>
      </c>
      <c r="P382" s="38">
        <v>-0.350911588</v>
      </c>
      <c r="Q382" s="38">
        <v>-0.290100399</v>
      </c>
      <c r="R382" s="38">
        <v>-0.296977268</v>
      </c>
      <c r="S382" s="38">
        <v>-0.275945163</v>
      </c>
      <c r="T382" s="38">
        <v>-0.282393256</v>
      </c>
      <c r="U382" s="38">
        <v>-0.179341868</v>
      </c>
      <c r="V382" s="38">
        <v>-0.272470448</v>
      </c>
      <c r="W382" s="34"/>
      <c r="X382" s="38">
        <v>-0.039157387</v>
      </c>
      <c r="Y382" s="38">
        <v>-0.058680825</v>
      </c>
      <c r="Z382" s="38">
        <v>-0.069361307</v>
      </c>
      <c r="AA382" s="38">
        <v>-0.117029186</v>
      </c>
      <c r="AB382" s="38">
        <v>-0.071176891</v>
      </c>
      <c r="AC382" s="38">
        <v>-0.069993456</v>
      </c>
      <c r="AD382" s="38">
        <v>-0.090278925</v>
      </c>
      <c r="AE382" s="38">
        <v>-0.052141212</v>
      </c>
      <c r="AF382" s="38">
        <v>-0.038777244</v>
      </c>
      <c r="AG382" s="38">
        <v>-0.036900327</v>
      </c>
      <c r="AH382" s="34"/>
      <c r="AI382" s="38">
        <v>0.033134917</v>
      </c>
      <c r="AJ382" s="38">
        <v>0.066941603</v>
      </c>
      <c r="AK382" s="38">
        <v>0.050308909</v>
      </c>
      <c r="AL382" s="38">
        <v>0.06214745</v>
      </c>
      <c r="AM382" s="38">
        <v>0.051990789</v>
      </c>
      <c r="AN382" s="38">
        <v>0.055077296</v>
      </c>
      <c r="AO382" s="38">
        <v>0.050542275</v>
      </c>
      <c r="AP382" s="38">
        <v>0.052949779</v>
      </c>
      <c r="AQ382" s="38">
        <v>0.038885904</v>
      </c>
      <c r="AR382" s="38">
        <v>0.047583772</v>
      </c>
      <c r="AS382" s="34"/>
      <c r="AT382" s="38">
        <v>-1.804263809</v>
      </c>
      <c r="AU382" s="38">
        <v>1.618382154</v>
      </c>
      <c r="AV382" s="38">
        <v>-0.065539862</v>
      </c>
      <c r="AW382" s="38">
        <v>1.133013996</v>
      </c>
      <c r="AX382" s="38">
        <v>0.104736534</v>
      </c>
      <c r="AY382" s="38">
        <v>0.417219682</v>
      </c>
      <c r="AZ382" s="38">
        <v>-0.041913494</v>
      </c>
      <c r="BA382" s="38">
        <v>0.201826288</v>
      </c>
      <c r="BB382" s="38">
        <v>-1.222024178</v>
      </c>
      <c r="BC382" s="38">
        <v>-0.341437311</v>
      </c>
      <c r="BD382" s="40">
        <v>0.407848303</v>
      </c>
      <c r="BE382" s="23">
        <v>37164.0</v>
      </c>
      <c r="BF382" s="38">
        <v>-0.0442386</v>
      </c>
      <c r="BG382" s="38">
        <v>0.039680983</v>
      </c>
      <c r="BH382" s="38">
        <v>-0.001606967</v>
      </c>
      <c r="BI382" s="38">
        <v>0.02778028</v>
      </c>
      <c r="BJ382" s="38">
        <v>0.002568027</v>
      </c>
      <c r="BK382" s="38">
        <v>0.010229776</v>
      </c>
      <c r="BL382" s="38">
        <v>-0.001027674</v>
      </c>
      <c r="BM382" s="38">
        <v>0.004948563</v>
      </c>
      <c r="BN382" s="38">
        <v>-0.029962713</v>
      </c>
      <c r="BO382" s="38">
        <v>-0.008371674</v>
      </c>
      <c r="BP382" s="40">
        <v>-0.002699267</v>
      </c>
      <c r="BQ382" s="40"/>
    </row>
    <row r="383">
      <c r="A383" s="23">
        <v>37195.0</v>
      </c>
      <c r="B383" s="27">
        <v>0.0642</v>
      </c>
      <c r="C383" s="27">
        <v>0.0055</v>
      </c>
      <c r="D383" s="27">
        <v>0.0618</v>
      </c>
      <c r="E383" s="27">
        <v>0.0556</v>
      </c>
      <c r="F383" s="27">
        <v>0.0434</v>
      </c>
      <c r="G383" s="27">
        <v>0.0254</v>
      </c>
      <c r="H383" s="27">
        <v>0.0144</v>
      </c>
      <c r="I383" s="27">
        <v>0.057</v>
      </c>
      <c r="J383" s="27">
        <v>0.0301</v>
      </c>
      <c r="K383" s="27">
        <v>0.0143</v>
      </c>
      <c r="L383" s="34"/>
      <c r="M383" s="38">
        <v>0.014827437</v>
      </c>
      <c r="N383" s="38">
        <v>-0.306284668</v>
      </c>
      <c r="O383" s="38">
        <v>-0.29339756</v>
      </c>
      <c r="P383" s="38">
        <v>-0.346026275</v>
      </c>
      <c r="Q383" s="38">
        <v>-0.304203158</v>
      </c>
      <c r="R383" s="38">
        <v>-0.24278726</v>
      </c>
      <c r="S383" s="38">
        <v>-0.28797285</v>
      </c>
      <c r="T383" s="38">
        <v>-0.214082102</v>
      </c>
      <c r="U383" s="38">
        <v>-0.174842447</v>
      </c>
      <c r="V383" s="38">
        <v>-0.256561287</v>
      </c>
      <c r="W383" s="34"/>
      <c r="X383" s="38">
        <v>0.089267846</v>
      </c>
      <c r="Y383" s="38">
        <v>0.02592322</v>
      </c>
      <c r="Z383" s="38">
        <v>0.111833039</v>
      </c>
      <c r="AA383" s="38">
        <v>0.115865805</v>
      </c>
      <c r="AB383" s="38">
        <v>0.125803165</v>
      </c>
      <c r="AC383" s="38">
        <v>0.045801824</v>
      </c>
      <c r="AD383" s="38">
        <v>0.070929998</v>
      </c>
      <c r="AE383" s="38">
        <v>0.113365358</v>
      </c>
      <c r="AF383" s="38">
        <v>0.07385004</v>
      </c>
      <c r="AG383" s="38">
        <v>0.058296823</v>
      </c>
      <c r="AH383" s="34"/>
      <c r="AI383" s="38">
        <v>0.036382138</v>
      </c>
      <c r="AJ383" s="38">
        <v>0.060961663</v>
      </c>
      <c r="AK383" s="38">
        <v>0.052441685</v>
      </c>
      <c r="AL383" s="38">
        <v>0.064920069</v>
      </c>
      <c r="AM383" s="38">
        <v>0.055832402</v>
      </c>
      <c r="AN383" s="38">
        <v>0.05561002</v>
      </c>
      <c r="AO383" s="38">
        <v>0.050408263</v>
      </c>
      <c r="AP383" s="38">
        <v>0.05206318</v>
      </c>
      <c r="AQ383" s="38">
        <v>0.038610057</v>
      </c>
      <c r="AR383" s="38">
        <v>0.047119943</v>
      </c>
      <c r="AS383" s="34"/>
      <c r="AT383" s="38">
        <v>-1.681178605</v>
      </c>
      <c r="AU383" s="38">
        <v>1.063995736</v>
      </c>
      <c r="AV383" s="38">
        <v>0.112438503</v>
      </c>
      <c r="AW383" s="38">
        <v>1.506091912</v>
      </c>
      <c r="AX383" s="38">
        <v>0.491132145</v>
      </c>
      <c r="AY383" s="38">
        <v>0.466295284</v>
      </c>
      <c r="AZ383" s="38">
        <v>-0.114665098</v>
      </c>
      <c r="BA383" s="38">
        <v>0.070165052</v>
      </c>
      <c r="BB383" s="38">
        <v>-1.432352553</v>
      </c>
      <c r="BC383" s="38">
        <v>-0.481922375</v>
      </c>
      <c r="BD383" s="40">
        <v>0.42992907</v>
      </c>
      <c r="BE383" s="23">
        <v>37195.0</v>
      </c>
      <c r="BF383" s="38">
        <v>-0.039103627</v>
      </c>
      <c r="BG383" s="38">
        <v>0.024748169</v>
      </c>
      <c r="BH383" s="38">
        <v>0.00261528</v>
      </c>
      <c r="BI383" s="38">
        <v>0.035031172</v>
      </c>
      <c r="BJ383" s="38">
        <v>0.011423562</v>
      </c>
      <c r="BK383" s="38">
        <v>0.010845865</v>
      </c>
      <c r="BL383" s="38">
        <v>-0.00266707</v>
      </c>
      <c r="BM383" s="38">
        <v>0.001632015</v>
      </c>
      <c r="BN383" s="38">
        <v>-0.03331602</v>
      </c>
      <c r="BO383" s="38">
        <v>-0.011209346</v>
      </c>
      <c r="BP383" s="40">
        <v>-0.001561804</v>
      </c>
      <c r="BQ383" s="40"/>
    </row>
    <row r="384">
      <c r="A384" s="23">
        <v>37225.0</v>
      </c>
      <c r="B384" s="27">
        <v>0.0447</v>
      </c>
      <c r="C384" s="27">
        <v>0.0815</v>
      </c>
      <c r="D384" s="27">
        <v>0.0356</v>
      </c>
      <c r="E384" s="27">
        <v>0.0943</v>
      </c>
      <c r="F384" s="27">
        <v>0.0246</v>
      </c>
      <c r="G384" s="27">
        <v>0.0167</v>
      </c>
      <c r="H384" s="27">
        <v>0.0507</v>
      </c>
      <c r="I384" s="27">
        <v>0.0731</v>
      </c>
      <c r="J384" s="27">
        <v>0.042</v>
      </c>
      <c r="K384" s="27">
        <v>0.0766</v>
      </c>
      <c r="L384" s="34"/>
      <c r="M384" s="38">
        <v>0.050630931</v>
      </c>
      <c r="N384" s="38">
        <v>-0.181247518</v>
      </c>
      <c r="O384" s="38">
        <v>-0.211307426</v>
      </c>
      <c r="P384" s="38">
        <v>-0.20627738</v>
      </c>
      <c r="Q384" s="38">
        <v>-0.280996683</v>
      </c>
      <c r="R384" s="38">
        <v>-0.208326749</v>
      </c>
      <c r="S384" s="38">
        <v>-0.224622848</v>
      </c>
      <c r="T384" s="38">
        <v>-0.065052663</v>
      </c>
      <c r="U384" s="38">
        <v>-0.107968276</v>
      </c>
      <c r="V384" s="38">
        <v>-0.130749778</v>
      </c>
      <c r="W384" s="34"/>
      <c r="X384" s="38">
        <v>0.050797979</v>
      </c>
      <c r="Y384" s="38">
        <v>0.096862683</v>
      </c>
      <c r="Z384" s="38">
        <v>0.065276896</v>
      </c>
      <c r="AA384" s="38">
        <v>0.12553606</v>
      </c>
      <c r="AB384" s="38">
        <v>0.084142707</v>
      </c>
      <c r="AC384" s="38">
        <v>0.032385655</v>
      </c>
      <c r="AD384" s="38">
        <v>0.087670422</v>
      </c>
      <c r="AE384" s="38">
        <v>0.091146782</v>
      </c>
      <c r="AF384" s="38">
        <v>0.062753263</v>
      </c>
      <c r="AG384" s="38">
        <v>0.099156827</v>
      </c>
      <c r="AH384" s="34"/>
      <c r="AI384" s="38">
        <v>0.037156193</v>
      </c>
      <c r="AJ384" s="38">
        <v>0.062726653</v>
      </c>
      <c r="AK384" s="38">
        <v>0.052842267</v>
      </c>
      <c r="AL384" s="38">
        <v>0.067421575</v>
      </c>
      <c r="AM384" s="38">
        <v>0.055520178</v>
      </c>
      <c r="AN384" s="38">
        <v>0.05214096</v>
      </c>
      <c r="AO384" s="38">
        <v>0.05052945</v>
      </c>
      <c r="AP384" s="38">
        <v>0.053100078</v>
      </c>
      <c r="AQ384" s="38">
        <v>0.039152654</v>
      </c>
      <c r="AR384" s="38">
        <v>0.048905217</v>
      </c>
      <c r="AS384" s="34"/>
      <c r="AT384" s="38">
        <v>-1.60527045</v>
      </c>
      <c r="AU384" s="38">
        <v>1.169460149</v>
      </c>
      <c r="AV384" s="38">
        <v>0.096874472</v>
      </c>
      <c r="AW384" s="38">
        <v>1.678920798</v>
      </c>
      <c r="AX384" s="38">
        <v>0.387463002</v>
      </c>
      <c r="AY384" s="38">
        <v>0.020773505</v>
      </c>
      <c r="AZ384" s="38">
        <v>-0.154096532</v>
      </c>
      <c r="BA384" s="38">
        <v>0.12485037</v>
      </c>
      <c r="BB384" s="38">
        <v>-1.388628231</v>
      </c>
      <c r="BC384" s="38">
        <v>-0.330347084</v>
      </c>
      <c r="BD384" s="40">
        <v>0.455858537</v>
      </c>
      <c r="BE384" s="23">
        <v>37225.0</v>
      </c>
      <c r="BF384" s="38">
        <v>-0.035214224</v>
      </c>
      <c r="BG384" s="38">
        <v>0.025654014</v>
      </c>
      <c r="BH384" s="38">
        <v>0.002125099</v>
      </c>
      <c r="BI384" s="38">
        <v>0.036829864</v>
      </c>
      <c r="BJ384" s="38">
        <v>0.008499632</v>
      </c>
      <c r="BK384" s="38">
        <v>4.55701E-4</v>
      </c>
      <c r="BL384" s="38">
        <v>-0.003380359</v>
      </c>
      <c r="BM384" s="38">
        <v>0.002738796</v>
      </c>
      <c r="BN384" s="38">
        <v>-0.030461824</v>
      </c>
      <c r="BO384" s="38">
        <v>-0.007246702</v>
      </c>
      <c r="BP384" s="40">
        <v>0.001851826</v>
      </c>
      <c r="BQ384" s="40"/>
    </row>
    <row r="385">
      <c r="A385" s="23">
        <v>37256.0</v>
      </c>
      <c r="B385" s="27">
        <v>0.0276</v>
      </c>
      <c r="C385" s="27">
        <v>0.0315</v>
      </c>
      <c r="D385" s="27">
        <v>0.0376</v>
      </c>
      <c r="E385" s="27">
        <v>0.0363</v>
      </c>
      <c r="F385" s="27">
        <v>0.0186</v>
      </c>
      <c r="G385" s="27">
        <v>-0.0073</v>
      </c>
      <c r="H385" s="27">
        <v>0.0311</v>
      </c>
      <c r="I385" s="27">
        <v>0.0041</v>
      </c>
      <c r="J385" s="27">
        <v>0.0031</v>
      </c>
      <c r="K385" s="27">
        <v>0.006</v>
      </c>
      <c r="L385" s="34"/>
      <c r="M385" s="38">
        <v>0.103673694</v>
      </c>
      <c r="N385" s="38">
        <v>-0.154399879</v>
      </c>
      <c r="O385" s="38">
        <v>-0.181387049</v>
      </c>
      <c r="P385" s="38">
        <v>-0.181622007</v>
      </c>
      <c r="Q385" s="38">
        <v>-0.22594955</v>
      </c>
      <c r="R385" s="38">
        <v>-0.188425145</v>
      </c>
      <c r="S385" s="38">
        <v>-0.178612835</v>
      </c>
      <c r="T385" s="38">
        <v>-0.065384303</v>
      </c>
      <c r="U385" s="38">
        <v>-0.11780066</v>
      </c>
      <c r="V385" s="38">
        <v>-0.123918033</v>
      </c>
      <c r="W385" s="34"/>
      <c r="X385" s="38">
        <v>0.018873639</v>
      </c>
      <c r="Y385" s="38">
        <v>0.040743029</v>
      </c>
      <c r="Z385" s="38">
        <v>0.059596665</v>
      </c>
      <c r="AA385" s="38">
        <v>0.057511961</v>
      </c>
      <c r="AB385" s="38">
        <v>0.056189321</v>
      </c>
      <c r="AC385" s="38">
        <v>0.009558255</v>
      </c>
      <c r="AD385" s="38">
        <v>0.053955321</v>
      </c>
      <c r="AE385" s="38">
        <v>0.017196194</v>
      </c>
      <c r="AF385" s="38">
        <v>0.018198696</v>
      </c>
      <c r="AG385" s="38">
        <v>0.022353401</v>
      </c>
      <c r="AH385" s="34"/>
      <c r="AI385" s="38">
        <v>0.037281334</v>
      </c>
      <c r="AJ385" s="38">
        <v>0.062819239</v>
      </c>
      <c r="AK385" s="38">
        <v>0.053732963</v>
      </c>
      <c r="AL385" s="38">
        <v>0.067942072</v>
      </c>
      <c r="AM385" s="38">
        <v>0.05605666</v>
      </c>
      <c r="AN385" s="38">
        <v>0.051966967</v>
      </c>
      <c r="AO385" s="38">
        <v>0.049892945</v>
      </c>
      <c r="AP385" s="38">
        <v>0.05298955</v>
      </c>
      <c r="AQ385" s="38">
        <v>0.03915923</v>
      </c>
      <c r="AR385" s="38">
        <v>0.048752425</v>
      </c>
      <c r="AS385" s="34"/>
      <c r="AT385" s="38">
        <v>-1.579212364</v>
      </c>
      <c r="AU385" s="38">
        <v>1.149828256</v>
      </c>
      <c r="AV385" s="38">
        <v>0.178847433</v>
      </c>
      <c r="AW385" s="38">
        <v>1.697266305</v>
      </c>
      <c r="AX385" s="38">
        <v>0.42716317</v>
      </c>
      <c r="AY385" s="38">
        <v>-0.009871016</v>
      </c>
      <c r="AZ385" s="38">
        <v>-0.231505944</v>
      </c>
      <c r="BA385" s="38">
        <v>0.099404581</v>
      </c>
      <c r="BB385" s="38">
        <v>-1.378535922</v>
      </c>
      <c r="BC385" s="38">
        <v>-0.3533845</v>
      </c>
      <c r="BD385" s="40">
        <v>0.462504507</v>
      </c>
      <c r="BE385" s="23">
        <v>37256.0</v>
      </c>
      <c r="BF385" s="38">
        <v>-0.034144799</v>
      </c>
      <c r="BG385" s="38">
        <v>0.024860909</v>
      </c>
      <c r="BH385" s="38">
        <v>0.003866934</v>
      </c>
      <c r="BI385" s="38">
        <v>0.036697292</v>
      </c>
      <c r="BJ385" s="38">
        <v>0.00923587</v>
      </c>
      <c r="BK385" s="38">
        <v>-2.13425E-4</v>
      </c>
      <c r="BL385" s="38">
        <v>-0.005005485</v>
      </c>
      <c r="BM385" s="38">
        <v>0.002149267</v>
      </c>
      <c r="BN385" s="38">
        <v>-0.029805892</v>
      </c>
      <c r="BO385" s="38">
        <v>-0.007640671</v>
      </c>
      <c r="BP385" s="40">
        <v>0.001176185</v>
      </c>
      <c r="BQ385" s="40"/>
    </row>
    <row r="386">
      <c r="A386" s="23">
        <v>37287.0</v>
      </c>
      <c r="B386" s="27">
        <v>0.013</v>
      </c>
      <c r="C386" s="27">
        <v>-0.0112</v>
      </c>
      <c r="D386" s="27">
        <v>-0.0314</v>
      </c>
      <c r="E386" s="27">
        <v>-0.0129</v>
      </c>
      <c r="F386" s="27">
        <v>-0.0024</v>
      </c>
      <c r="G386" s="27">
        <v>-0.0592</v>
      </c>
      <c r="H386" s="27">
        <v>-0.0061</v>
      </c>
      <c r="I386" s="27">
        <v>-0.0439</v>
      </c>
      <c r="J386" s="27">
        <v>-0.0136</v>
      </c>
      <c r="K386" s="27">
        <v>-0.0144</v>
      </c>
      <c r="L386" s="34"/>
      <c r="M386" s="38">
        <v>0.062039398</v>
      </c>
      <c r="N386" s="38">
        <v>-0.202555859</v>
      </c>
      <c r="O386" s="38">
        <v>-0.216176917</v>
      </c>
      <c r="P386" s="38">
        <v>-0.228616252</v>
      </c>
      <c r="Q386" s="38">
        <v>-0.248286582</v>
      </c>
      <c r="R386" s="38">
        <v>-0.241121949</v>
      </c>
      <c r="S386" s="38">
        <v>-0.185833013</v>
      </c>
      <c r="T386" s="38">
        <v>-0.191537483</v>
      </c>
      <c r="U386" s="38">
        <v>-0.134584461</v>
      </c>
      <c r="V386" s="38">
        <v>-0.166778605</v>
      </c>
      <c r="W386" s="34"/>
      <c r="X386" s="38">
        <v>0.013100839</v>
      </c>
      <c r="Y386" s="38">
        <v>-6.61568E-4</v>
      </c>
      <c r="Z386" s="38">
        <v>-0.010694697</v>
      </c>
      <c r="AA386" s="38">
        <v>0.009199586</v>
      </c>
      <c r="AB386" s="38">
        <v>0.031339269</v>
      </c>
      <c r="AC386" s="38">
        <v>-0.040634156</v>
      </c>
      <c r="AD386" s="38">
        <v>0.013437043</v>
      </c>
      <c r="AE386" s="38">
        <v>-0.01588602</v>
      </c>
      <c r="AF386" s="38">
        <v>0.00133612</v>
      </c>
      <c r="AG386" s="38">
        <v>0.004024341</v>
      </c>
      <c r="AH386" s="34"/>
      <c r="AI386" s="38">
        <v>0.03723676</v>
      </c>
      <c r="AJ386" s="38">
        <v>0.061521198</v>
      </c>
      <c r="AK386" s="38">
        <v>0.05350314</v>
      </c>
      <c r="AL386" s="38">
        <v>0.067641999</v>
      </c>
      <c r="AM386" s="38">
        <v>0.055638884</v>
      </c>
      <c r="AN386" s="38">
        <v>0.051275599</v>
      </c>
      <c r="AO386" s="38">
        <v>0.049427904</v>
      </c>
      <c r="AP386" s="38">
        <v>0.053225442</v>
      </c>
      <c r="AQ386" s="38">
        <v>0.039168626</v>
      </c>
      <c r="AR386" s="38">
        <v>0.048758706</v>
      </c>
      <c r="AS386" s="34"/>
      <c r="AT386" s="38">
        <v>-1.586728095</v>
      </c>
      <c r="AU386" s="38">
        <v>1.07014461</v>
      </c>
      <c r="AV386" s="38">
        <v>0.192917868</v>
      </c>
      <c r="AW386" s="38">
        <v>1.739799362</v>
      </c>
      <c r="AX386" s="38">
        <v>0.42658186</v>
      </c>
      <c r="AY386" s="38">
        <v>-0.050789348</v>
      </c>
      <c r="AZ386" s="38">
        <v>-0.252939072</v>
      </c>
      <c r="BA386" s="38">
        <v>0.162535908</v>
      </c>
      <c r="BB386" s="38">
        <v>-1.375369584</v>
      </c>
      <c r="BC386" s="38">
        <v>-0.326153508</v>
      </c>
      <c r="BD386" s="40">
        <v>0.465038852</v>
      </c>
      <c r="BE386" s="23">
        <v>37287.0</v>
      </c>
      <c r="BF386" s="38">
        <v>-0.034120334</v>
      </c>
      <c r="BG386" s="38">
        <v>0.02301194</v>
      </c>
      <c r="BH386" s="38">
        <v>0.004148425</v>
      </c>
      <c r="BI386" s="38">
        <v>0.037411914</v>
      </c>
      <c r="BJ386" s="38">
        <v>0.009173037</v>
      </c>
      <c r="BK386" s="38">
        <v>-0.001092153</v>
      </c>
      <c r="BL386" s="38">
        <v>-0.005439095</v>
      </c>
      <c r="BM386" s="38">
        <v>0.003495104</v>
      </c>
      <c r="BN386" s="38">
        <v>-0.029575369</v>
      </c>
      <c r="BO386" s="38">
        <v>-0.007013468</v>
      </c>
      <c r="BP386" s="40">
        <v>-8.76398E-4</v>
      </c>
      <c r="BQ386" s="40"/>
    </row>
    <row r="387">
      <c r="A387" s="23">
        <v>37315.0</v>
      </c>
      <c r="B387" s="27">
        <v>-0.0128</v>
      </c>
      <c r="C387" s="27">
        <v>-0.0017</v>
      </c>
      <c r="D387" s="27">
        <v>0.0038</v>
      </c>
      <c r="E387" s="27">
        <v>-0.0179</v>
      </c>
      <c r="F387" s="27">
        <v>-0.007</v>
      </c>
      <c r="G387" s="27">
        <v>0.0419</v>
      </c>
      <c r="H387" s="27">
        <v>-0.002</v>
      </c>
      <c r="I387" s="27">
        <v>0.0094</v>
      </c>
      <c r="J387" s="27">
        <v>-0.0056</v>
      </c>
      <c r="K387" s="27">
        <v>-0.02</v>
      </c>
      <c r="L387" s="34"/>
      <c r="M387" s="38">
        <v>0.048644272</v>
      </c>
      <c r="N387" s="38">
        <v>-0.071049761</v>
      </c>
      <c r="O387" s="38">
        <v>-0.123826285</v>
      </c>
      <c r="P387" s="38">
        <v>-0.184534754</v>
      </c>
      <c r="Q387" s="38">
        <v>-0.179470651</v>
      </c>
      <c r="R387" s="38">
        <v>-0.179207988</v>
      </c>
      <c r="S387" s="38">
        <v>-0.140702055</v>
      </c>
      <c r="T387" s="38">
        <v>-0.144577137</v>
      </c>
      <c r="U387" s="38">
        <v>-0.090368899</v>
      </c>
      <c r="V387" s="38">
        <v>-0.102961697</v>
      </c>
      <c r="W387" s="34"/>
      <c r="X387" s="38">
        <v>-0.010271922</v>
      </c>
      <c r="Y387" s="38">
        <v>0.002911401</v>
      </c>
      <c r="Z387" s="38">
        <v>0.018481129</v>
      </c>
      <c r="AA387" s="38">
        <v>3.54686E-4</v>
      </c>
      <c r="AB387" s="38">
        <v>0.017139654</v>
      </c>
      <c r="AC387" s="38">
        <v>0.060368012</v>
      </c>
      <c r="AD387" s="38">
        <v>0.011266675</v>
      </c>
      <c r="AE387" s="38">
        <v>0.033235213</v>
      </c>
      <c r="AF387" s="38">
        <v>0.00500093</v>
      </c>
      <c r="AG387" s="38">
        <v>-0.007089373</v>
      </c>
      <c r="AH387" s="34"/>
      <c r="AI387" s="38">
        <v>0.037045717</v>
      </c>
      <c r="AJ387" s="38">
        <v>0.061262054</v>
      </c>
      <c r="AK387" s="38">
        <v>0.053176573</v>
      </c>
      <c r="AL387" s="38">
        <v>0.067252256</v>
      </c>
      <c r="AM387" s="38">
        <v>0.055660547</v>
      </c>
      <c r="AN387" s="38">
        <v>0.052485623</v>
      </c>
      <c r="AO387" s="38">
        <v>0.048862909</v>
      </c>
      <c r="AP387" s="38">
        <v>0.053281137</v>
      </c>
      <c r="AQ387" s="38">
        <v>0.038397354</v>
      </c>
      <c r="AR387" s="38">
        <v>0.048140065</v>
      </c>
      <c r="AS387" s="34"/>
      <c r="AT387" s="38">
        <v>-1.572352547</v>
      </c>
      <c r="AU387" s="38">
        <v>1.051683689</v>
      </c>
      <c r="AV387" s="38">
        <v>0.175556282</v>
      </c>
      <c r="AW387" s="38">
        <v>1.700770563</v>
      </c>
      <c r="AX387" s="38">
        <v>0.444715037</v>
      </c>
      <c r="AY387" s="38">
        <v>0.100686307</v>
      </c>
      <c r="AZ387" s="38">
        <v>-0.291864132</v>
      </c>
      <c r="BA387" s="38">
        <v>0.186886616</v>
      </c>
      <c r="BB387" s="38">
        <v>-1.425891715</v>
      </c>
      <c r="BC387" s="38">
        <v>-0.370190101</v>
      </c>
      <c r="BD387" s="40">
        <v>0.442997903</v>
      </c>
      <c r="BE387" s="23">
        <v>37315.0</v>
      </c>
      <c r="BF387" s="38">
        <v>-0.035493453</v>
      </c>
      <c r="BG387" s="38">
        <v>0.02374015</v>
      </c>
      <c r="BH387" s="38">
        <v>0.003962915</v>
      </c>
      <c r="BI387" s="38">
        <v>0.038392294</v>
      </c>
      <c r="BJ387" s="38">
        <v>0.010038762</v>
      </c>
      <c r="BK387" s="38">
        <v>0.002272839</v>
      </c>
      <c r="BL387" s="38">
        <v>-0.006588386</v>
      </c>
      <c r="BM387" s="38">
        <v>0.004218679</v>
      </c>
      <c r="BN387" s="38">
        <v>-0.032187324</v>
      </c>
      <c r="BO387" s="38">
        <v>-0.008356475</v>
      </c>
      <c r="BP387" s="41">
        <v>-1.71875E-5</v>
      </c>
      <c r="BQ387" s="41"/>
    </row>
    <row r="388">
      <c r="A388" s="23">
        <v>37346.0</v>
      </c>
      <c r="B388" s="27">
        <v>-1.0E-4</v>
      </c>
      <c r="C388" s="27">
        <v>0.0298</v>
      </c>
      <c r="D388" s="27">
        <v>0.0441</v>
      </c>
      <c r="E388" s="27">
        <v>0.0708</v>
      </c>
      <c r="F388" s="27">
        <v>0.0546</v>
      </c>
      <c r="G388" s="27">
        <v>0.0481</v>
      </c>
      <c r="H388" s="27">
        <v>0.0778</v>
      </c>
      <c r="I388" s="27">
        <v>0.0122</v>
      </c>
      <c r="J388" s="27">
        <v>0.0392</v>
      </c>
      <c r="K388" s="27">
        <v>0.037</v>
      </c>
      <c r="L388" s="34"/>
      <c r="M388" s="38">
        <v>0.092719075</v>
      </c>
      <c r="N388" s="38">
        <v>0.023855497</v>
      </c>
      <c r="O388" s="38">
        <v>-0.054884985</v>
      </c>
      <c r="P388" s="38">
        <v>-0.06247481</v>
      </c>
      <c r="Q388" s="38">
        <v>-0.11229117</v>
      </c>
      <c r="R388" s="38">
        <v>-0.170831633</v>
      </c>
      <c r="S388" s="38">
        <v>-0.021185516</v>
      </c>
      <c r="T388" s="38">
        <v>-0.118538906</v>
      </c>
      <c r="U388" s="38">
        <v>-0.024133672</v>
      </c>
      <c r="V388" s="38">
        <v>-0.006121025</v>
      </c>
      <c r="W388" s="34"/>
      <c r="X388" s="38">
        <v>-0.007107651</v>
      </c>
      <c r="Y388" s="38">
        <v>0.026807961</v>
      </c>
      <c r="Z388" s="38">
        <v>0.051738033</v>
      </c>
      <c r="AA388" s="38">
        <v>0.077413292</v>
      </c>
      <c r="AB388" s="38">
        <v>0.070777003</v>
      </c>
      <c r="AC388" s="38">
        <v>0.063485398</v>
      </c>
      <c r="AD388" s="38">
        <v>0.08125768</v>
      </c>
      <c r="AE388" s="38">
        <v>0.030813569</v>
      </c>
      <c r="AF388" s="38">
        <v>0.044188427</v>
      </c>
      <c r="AG388" s="38">
        <v>0.041957517</v>
      </c>
      <c r="AH388" s="34"/>
      <c r="AI388" s="38">
        <v>0.03697864</v>
      </c>
      <c r="AJ388" s="38">
        <v>0.060143695</v>
      </c>
      <c r="AK388" s="38">
        <v>0.053115862</v>
      </c>
      <c r="AL388" s="38">
        <v>0.06818643</v>
      </c>
      <c r="AM388" s="38">
        <v>0.056207744</v>
      </c>
      <c r="AN388" s="38">
        <v>0.047759328</v>
      </c>
      <c r="AO388" s="38">
        <v>0.049949731</v>
      </c>
      <c r="AP388" s="38">
        <v>0.053354673</v>
      </c>
      <c r="AQ388" s="38">
        <v>0.038806034</v>
      </c>
      <c r="AR388" s="38">
        <v>0.048271826</v>
      </c>
      <c r="AS388" s="34"/>
      <c r="AT388" s="38">
        <v>-1.536235871</v>
      </c>
      <c r="AU388" s="38">
        <v>0.952581146</v>
      </c>
      <c r="AV388" s="38">
        <v>0.197521846</v>
      </c>
      <c r="AW388" s="38">
        <v>1.816679916</v>
      </c>
      <c r="AX388" s="38">
        <v>0.529708845</v>
      </c>
      <c r="AY388" s="38">
        <v>-0.377975671</v>
      </c>
      <c r="AZ388" s="38">
        <v>-0.142642274</v>
      </c>
      <c r="BA388" s="38">
        <v>0.223179361</v>
      </c>
      <c r="BB388" s="38">
        <v>-1.339903543</v>
      </c>
      <c r="BC388" s="38">
        <v>-0.322913753</v>
      </c>
      <c r="BD388" s="40">
        <v>0.475639924</v>
      </c>
      <c r="BE388" s="23">
        <v>37346.0</v>
      </c>
      <c r="BF388" s="38">
        <v>-0.032298295</v>
      </c>
      <c r="BG388" s="38">
        <v>0.020027359</v>
      </c>
      <c r="BH388" s="38">
        <v>0.00415276</v>
      </c>
      <c r="BI388" s="38">
        <v>0.038194437</v>
      </c>
      <c r="BJ388" s="38">
        <v>0.011136762</v>
      </c>
      <c r="BK388" s="38">
        <v>-0.007946677</v>
      </c>
      <c r="BL388" s="38">
        <v>-0.002998955</v>
      </c>
      <c r="BM388" s="38">
        <v>0.004692191</v>
      </c>
      <c r="BN388" s="38">
        <v>-0.028170544</v>
      </c>
      <c r="BO388" s="38">
        <v>-0.006789038</v>
      </c>
      <c r="BP388" s="40">
        <v>0.002225172</v>
      </c>
      <c r="BQ388" s="40"/>
    </row>
    <row r="389">
      <c r="A389" s="23">
        <v>37376.0</v>
      </c>
      <c r="B389" s="27">
        <v>-0.0185</v>
      </c>
      <c r="C389" s="27">
        <v>-0.0239</v>
      </c>
      <c r="D389" s="27">
        <v>-0.0467</v>
      </c>
      <c r="E389" s="27">
        <v>-0.0607</v>
      </c>
      <c r="F389" s="27">
        <v>-0.0257</v>
      </c>
      <c r="G389" s="27">
        <v>0.0252</v>
      </c>
      <c r="H389" s="27">
        <v>-0.0367</v>
      </c>
      <c r="I389" s="27">
        <v>-0.0052</v>
      </c>
      <c r="J389" s="27">
        <v>-0.0197</v>
      </c>
      <c r="K389" s="27">
        <v>-0.0651</v>
      </c>
      <c r="L389" s="34"/>
      <c r="M389" s="38">
        <v>0.003847081</v>
      </c>
      <c r="N389" s="38">
        <v>-0.043912079</v>
      </c>
      <c r="O389" s="38">
        <v>-0.17094589</v>
      </c>
      <c r="P389" s="38">
        <v>-0.173783485</v>
      </c>
      <c r="Q389" s="38">
        <v>-0.176996226</v>
      </c>
      <c r="R389" s="38">
        <v>-0.192548764</v>
      </c>
      <c r="S389" s="38">
        <v>-0.116562463</v>
      </c>
      <c r="T389" s="38">
        <v>-0.161702117</v>
      </c>
      <c r="U389" s="38">
        <v>-0.094074164</v>
      </c>
      <c r="V389" s="38">
        <v>-0.137753802</v>
      </c>
      <c r="W389" s="34"/>
      <c r="X389" s="38">
        <v>-0.005759057</v>
      </c>
      <c r="Y389" s="38">
        <v>-0.022094223</v>
      </c>
      <c r="Z389" s="38">
        <v>-0.031658353</v>
      </c>
      <c r="AA389" s="38">
        <v>-0.04786565</v>
      </c>
      <c r="AB389" s="38">
        <v>-0.005130848</v>
      </c>
      <c r="AC389" s="38">
        <v>0.042766629</v>
      </c>
      <c r="AD389" s="38">
        <v>-0.02707232</v>
      </c>
      <c r="AE389" s="38">
        <v>0.016324974</v>
      </c>
      <c r="AF389" s="38">
        <v>-0.010276235</v>
      </c>
      <c r="AG389" s="38">
        <v>-0.050552348</v>
      </c>
      <c r="AH389" s="34"/>
      <c r="AI389" s="38">
        <v>0.036701791</v>
      </c>
      <c r="AJ389" s="38">
        <v>0.05867088</v>
      </c>
      <c r="AK389" s="38">
        <v>0.052689406</v>
      </c>
      <c r="AL389" s="38">
        <v>0.066824834</v>
      </c>
      <c r="AM389" s="38">
        <v>0.05600419</v>
      </c>
      <c r="AN389" s="38">
        <v>0.047670399</v>
      </c>
      <c r="AO389" s="38">
        <v>0.048125354</v>
      </c>
      <c r="AP389" s="38">
        <v>0.052916402</v>
      </c>
      <c r="AQ389" s="38">
        <v>0.038575803</v>
      </c>
      <c r="AR389" s="38">
        <v>0.049277307</v>
      </c>
      <c r="AS389" s="34"/>
      <c r="AT389" s="38">
        <v>-1.568727207</v>
      </c>
      <c r="AU389" s="38">
        <v>0.885266454</v>
      </c>
      <c r="AV389" s="38">
        <v>0.21712313</v>
      </c>
      <c r="AW389" s="38">
        <v>1.796080322</v>
      </c>
      <c r="AX389" s="38">
        <v>0.587391472</v>
      </c>
      <c r="AY389" s="38">
        <v>-0.343510557</v>
      </c>
      <c r="AZ389" s="38">
        <v>-0.292691096</v>
      </c>
      <c r="BA389" s="38">
        <v>0.242479098</v>
      </c>
      <c r="BB389" s="38">
        <v>-1.359396099</v>
      </c>
      <c r="BC389" s="38">
        <v>-0.164015518</v>
      </c>
      <c r="BD389" s="40">
        <v>0.477722529</v>
      </c>
      <c r="BE389" s="23">
        <v>37376.0</v>
      </c>
      <c r="BF389" s="38">
        <v>-0.032837622</v>
      </c>
      <c r="BG389" s="38">
        <v>0.018530976</v>
      </c>
      <c r="BH389" s="38">
        <v>0.004544963</v>
      </c>
      <c r="BI389" s="38">
        <v>0.037596726</v>
      </c>
      <c r="BJ389" s="38">
        <v>0.012295662</v>
      </c>
      <c r="BK389" s="38">
        <v>-0.007190587</v>
      </c>
      <c r="BL389" s="38">
        <v>-0.006126801</v>
      </c>
      <c r="BM389" s="38">
        <v>0.005075731</v>
      </c>
      <c r="BN389" s="38">
        <v>-0.028455767</v>
      </c>
      <c r="BO389" s="38">
        <v>-0.00343328</v>
      </c>
      <c r="BP389" s="40">
        <v>-0.001795285</v>
      </c>
      <c r="BQ389" s="40"/>
    </row>
    <row r="390">
      <c r="A390" s="23">
        <v>37407.0</v>
      </c>
      <c r="B390" s="27">
        <v>0.0078</v>
      </c>
      <c r="C390" s="27">
        <v>-0.0056</v>
      </c>
      <c r="D390" s="27">
        <v>-0.0326</v>
      </c>
      <c r="E390" s="27">
        <v>-0.0457</v>
      </c>
      <c r="F390" s="27">
        <v>-0.0558</v>
      </c>
      <c r="G390" s="27">
        <v>0.0268</v>
      </c>
      <c r="H390" s="27">
        <v>-0.0301</v>
      </c>
      <c r="I390" s="27">
        <v>-0.0311</v>
      </c>
      <c r="J390" s="27">
        <v>-0.0203</v>
      </c>
      <c r="K390" s="27">
        <v>-0.0079</v>
      </c>
      <c r="L390" s="34"/>
      <c r="M390" s="38">
        <v>-0.001658464</v>
      </c>
      <c r="N390" s="38">
        <v>-0.072207187</v>
      </c>
      <c r="O390" s="38">
        <v>-0.180085084</v>
      </c>
      <c r="P390" s="38">
        <v>-0.194978805</v>
      </c>
      <c r="Q390" s="38">
        <v>-0.186958942</v>
      </c>
      <c r="R390" s="38">
        <v>-0.135934545</v>
      </c>
      <c r="S390" s="38">
        <v>-0.147469886</v>
      </c>
      <c r="T390" s="38">
        <v>-0.16735901</v>
      </c>
      <c r="U390" s="38">
        <v>-0.088451921</v>
      </c>
      <c r="V390" s="38">
        <v>-0.149301617</v>
      </c>
      <c r="W390" s="34"/>
      <c r="X390" s="38">
        <v>0.021202769</v>
      </c>
      <c r="Y390" s="38">
        <v>8.94773E-4</v>
      </c>
      <c r="Z390" s="38">
        <v>-0.014084007</v>
      </c>
      <c r="AA390" s="38">
        <v>-0.026867384</v>
      </c>
      <c r="AB390" s="38">
        <v>-0.034280168</v>
      </c>
      <c r="AC390" s="38">
        <v>0.039882325</v>
      </c>
      <c r="AD390" s="38">
        <v>-0.014225464</v>
      </c>
      <c r="AE390" s="38">
        <v>-0.009167726</v>
      </c>
      <c r="AF390" s="38">
        <v>-0.010760084</v>
      </c>
      <c r="AG390" s="38">
        <v>0.009914802</v>
      </c>
      <c r="AH390" s="34"/>
      <c r="AI390" s="38">
        <v>0.034678008</v>
      </c>
      <c r="AJ390" s="38">
        <v>0.058682245</v>
      </c>
      <c r="AK390" s="38">
        <v>0.052731886</v>
      </c>
      <c r="AL390" s="38">
        <v>0.066883617</v>
      </c>
      <c r="AM390" s="38">
        <v>0.055930173</v>
      </c>
      <c r="AN390" s="38">
        <v>0.048082345</v>
      </c>
      <c r="AO390" s="38">
        <v>0.047753242</v>
      </c>
      <c r="AP390" s="38">
        <v>0.052930438</v>
      </c>
      <c r="AQ390" s="38">
        <v>0.037343969</v>
      </c>
      <c r="AR390" s="38">
        <v>0.048627167</v>
      </c>
      <c r="AS390" s="34"/>
      <c r="AT390" s="38">
        <v>-1.647515465</v>
      </c>
      <c r="AU390" s="38">
        <v>0.873623962</v>
      </c>
      <c r="AV390" s="38">
        <v>0.248664072</v>
      </c>
      <c r="AW390" s="38">
        <v>1.73500524</v>
      </c>
      <c r="AX390" s="38">
        <v>0.584576746</v>
      </c>
      <c r="AY390" s="38">
        <v>-0.239672247</v>
      </c>
      <c r="AZ390" s="38">
        <v>-0.274237596</v>
      </c>
      <c r="BA390" s="38">
        <v>0.269517786</v>
      </c>
      <c r="BB390" s="38">
        <v>-1.36751236</v>
      </c>
      <c r="BC390" s="38">
        <v>-0.182450137</v>
      </c>
      <c r="BD390" s="40">
        <v>0.477822499</v>
      </c>
      <c r="BE390" s="23">
        <v>37407.0</v>
      </c>
      <c r="BF390" s="38">
        <v>-0.034479654</v>
      </c>
      <c r="BG390" s="38">
        <v>0.018283441</v>
      </c>
      <c r="BH390" s="38">
        <v>0.00520411</v>
      </c>
      <c r="BI390" s="38">
        <v>0.036310664</v>
      </c>
      <c r="BJ390" s="38">
        <v>0.012234182</v>
      </c>
      <c r="BK390" s="38">
        <v>-0.005015926</v>
      </c>
      <c r="BL390" s="38">
        <v>-0.005739319</v>
      </c>
      <c r="BM390" s="38">
        <v>0.005640542</v>
      </c>
      <c r="BN390" s="38">
        <v>-0.028619673</v>
      </c>
      <c r="BO390" s="38">
        <v>-0.003818366</v>
      </c>
      <c r="BP390" s="40">
        <v>-0.002474636</v>
      </c>
      <c r="BQ390" s="40"/>
    </row>
    <row r="391">
      <c r="A391" s="23">
        <v>37437.0</v>
      </c>
      <c r="B391" s="27">
        <v>-0.0414</v>
      </c>
      <c r="C391" s="27">
        <v>-0.0612</v>
      </c>
      <c r="D391" s="27">
        <v>-0.0812</v>
      </c>
      <c r="E391" s="27">
        <v>-0.0821</v>
      </c>
      <c r="F391" s="27">
        <v>-0.0495</v>
      </c>
      <c r="G391" s="27">
        <v>-0.0845</v>
      </c>
      <c r="H391" s="27">
        <v>-0.0831</v>
      </c>
      <c r="I391" s="27">
        <v>-0.1407</v>
      </c>
      <c r="J391" s="27">
        <v>-0.0806</v>
      </c>
      <c r="K391" s="27">
        <v>-0.0766</v>
      </c>
      <c r="L391" s="34"/>
      <c r="M391" s="38">
        <v>-0.07027601</v>
      </c>
      <c r="N391" s="38">
        <v>-0.077324886</v>
      </c>
      <c r="O391" s="38">
        <v>-0.218124553</v>
      </c>
      <c r="P391" s="38">
        <v>-0.257487405</v>
      </c>
      <c r="Q391" s="38">
        <v>-0.194157118</v>
      </c>
      <c r="R391" s="38">
        <v>-0.198664999</v>
      </c>
      <c r="S391" s="38">
        <v>-0.200381848</v>
      </c>
      <c r="T391" s="38">
        <v>-0.23088593</v>
      </c>
      <c r="U391" s="38">
        <v>-0.141074726</v>
      </c>
      <c r="V391" s="38">
        <v>-0.195896389</v>
      </c>
      <c r="W391" s="34"/>
      <c r="X391" s="38">
        <v>-0.01769543</v>
      </c>
      <c r="Y391" s="38">
        <v>-0.054737567</v>
      </c>
      <c r="Z391" s="38">
        <v>-0.059308918</v>
      </c>
      <c r="AA391" s="38">
        <v>-0.058074872</v>
      </c>
      <c r="AB391" s="38">
        <v>-0.026373538</v>
      </c>
      <c r="AC391" s="38">
        <v>-0.07009384</v>
      </c>
      <c r="AD391" s="38">
        <v>-0.063367964</v>
      </c>
      <c r="AE391" s="38">
        <v>-0.110440229</v>
      </c>
      <c r="AF391" s="38">
        <v>-0.066734654</v>
      </c>
      <c r="AG391" s="38">
        <v>-0.055158483</v>
      </c>
      <c r="AH391" s="34"/>
      <c r="AI391" s="38">
        <v>0.034755712</v>
      </c>
      <c r="AJ391" s="38">
        <v>0.058486474</v>
      </c>
      <c r="AK391" s="38">
        <v>0.052751815</v>
      </c>
      <c r="AL391" s="38">
        <v>0.065916166</v>
      </c>
      <c r="AM391" s="38">
        <v>0.056139629</v>
      </c>
      <c r="AN391" s="38">
        <v>0.046947343</v>
      </c>
      <c r="AO391" s="38">
        <v>0.048979867</v>
      </c>
      <c r="AP391" s="38">
        <v>0.056572952</v>
      </c>
      <c r="AQ391" s="38">
        <v>0.039222173</v>
      </c>
      <c r="AR391" s="38">
        <v>0.049545953</v>
      </c>
      <c r="AS391" s="34"/>
      <c r="AT391" s="38">
        <v>-1.75540635</v>
      </c>
      <c r="AU391" s="38">
        <v>0.819821243</v>
      </c>
      <c r="AV391" s="38">
        <v>0.197504411</v>
      </c>
      <c r="AW391" s="38">
        <v>1.626080592</v>
      </c>
      <c r="AX391" s="38">
        <v>0.56514511</v>
      </c>
      <c r="AY391" s="38">
        <v>-0.432388328</v>
      </c>
      <c r="AZ391" s="38">
        <v>-0.211821793</v>
      </c>
      <c r="BA391" s="38">
        <v>0.612168715</v>
      </c>
      <c r="BB391" s="38">
        <v>-1.270712582</v>
      </c>
      <c r="BC391" s="38">
        <v>-0.150391017</v>
      </c>
      <c r="BD391" s="40">
        <v>0.491332796</v>
      </c>
      <c r="BE391" s="23">
        <v>37437.0</v>
      </c>
      <c r="BF391" s="38">
        <v>-0.035727441</v>
      </c>
      <c r="BG391" s="38">
        <v>0.016685661</v>
      </c>
      <c r="BH391" s="38">
        <v>0.004019769</v>
      </c>
      <c r="BI391" s="38">
        <v>0.033095299</v>
      </c>
      <c r="BJ391" s="38">
        <v>0.011502288</v>
      </c>
      <c r="BK391" s="38">
        <v>-0.008800315</v>
      </c>
      <c r="BL391" s="38">
        <v>-0.004311167</v>
      </c>
      <c r="BM391" s="38">
        <v>0.01245935</v>
      </c>
      <c r="BN391" s="38">
        <v>-0.025862564</v>
      </c>
      <c r="BO391" s="38">
        <v>-0.003060879</v>
      </c>
      <c r="BP391" s="40">
        <v>-9.92252E-4</v>
      </c>
      <c r="BQ391" s="40"/>
    </row>
    <row r="392">
      <c r="A392" s="23">
        <v>37468.0</v>
      </c>
      <c r="B392" s="27">
        <v>-0.0459</v>
      </c>
      <c r="C392" s="27">
        <v>-0.0756</v>
      </c>
      <c r="D392" s="27">
        <v>-0.1279</v>
      </c>
      <c r="E392" s="27">
        <v>-0.159</v>
      </c>
      <c r="F392" s="27">
        <v>-0.0946</v>
      </c>
      <c r="G392" s="27">
        <v>-0.0702</v>
      </c>
      <c r="H392" s="27">
        <v>-0.1718</v>
      </c>
      <c r="I392" s="27">
        <v>-0.0991</v>
      </c>
      <c r="J392" s="27">
        <v>-0.0899</v>
      </c>
      <c r="K392" s="27">
        <v>-0.0722</v>
      </c>
      <c r="L392" s="34"/>
      <c r="M392" s="38">
        <v>-0.066230605</v>
      </c>
      <c r="N392" s="38">
        <v>-0.149143044</v>
      </c>
      <c r="O392" s="38">
        <v>-0.29863018</v>
      </c>
      <c r="P392" s="38">
        <v>-0.357446241</v>
      </c>
      <c r="Q392" s="38">
        <v>-0.261705519</v>
      </c>
      <c r="R392" s="38">
        <v>-0.196034547</v>
      </c>
      <c r="S392" s="38">
        <v>-0.3095882</v>
      </c>
      <c r="T392" s="38">
        <v>-0.281036508</v>
      </c>
      <c r="U392" s="38">
        <v>-0.208665548</v>
      </c>
      <c r="V392" s="38">
        <v>-0.246706993</v>
      </c>
      <c r="W392" s="34"/>
      <c r="X392" s="38">
        <v>-0.019638905</v>
      </c>
      <c r="Y392" s="38">
        <v>-0.060660039</v>
      </c>
      <c r="Z392" s="38">
        <v>-0.094714113</v>
      </c>
      <c r="AA392" s="38">
        <v>-0.119631029</v>
      </c>
      <c r="AB392" s="38">
        <v>-0.063283186</v>
      </c>
      <c r="AC392" s="38">
        <v>-0.051645714</v>
      </c>
      <c r="AD392" s="38">
        <v>-0.135900588</v>
      </c>
      <c r="AE392" s="38">
        <v>-0.052308808</v>
      </c>
      <c r="AF392" s="38">
        <v>-0.064332148</v>
      </c>
      <c r="AG392" s="38">
        <v>-0.043733141</v>
      </c>
      <c r="AH392" s="34"/>
      <c r="AI392" s="38">
        <v>0.034924157</v>
      </c>
      <c r="AJ392" s="38">
        <v>0.058972561</v>
      </c>
      <c r="AK392" s="38">
        <v>0.054869838</v>
      </c>
      <c r="AL392" s="38">
        <v>0.06876497</v>
      </c>
      <c r="AM392" s="38">
        <v>0.056505455</v>
      </c>
      <c r="AN392" s="38">
        <v>0.047161862</v>
      </c>
      <c r="AO392" s="38">
        <v>0.054183831</v>
      </c>
      <c r="AP392" s="38">
        <v>0.056608754</v>
      </c>
      <c r="AQ392" s="38">
        <v>0.04072155</v>
      </c>
      <c r="AR392" s="38">
        <v>0.049511878</v>
      </c>
      <c r="AS392" s="34"/>
      <c r="AT392" s="38">
        <v>-1.799008657</v>
      </c>
      <c r="AU392" s="38">
        <v>0.702000953</v>
      </c>
      <c r="AV392" s="38">
        <v>0.275321991</v>
      </c>
      <c r="AW392" s="38">
        <v>1.720401607</v>
      </c>
      <c r="AX392" s="38">
        <v>0.445424437</v>
      </c>
      <c r="AY392" s="38">
        <v>-0.526299732</v>
      </c>
      <c r="AZ392" s="38">
        <v>0.203977925</v>
      </c>
      <c r="BA392" s="38">
        <v>0.456167449</v>
      </c>
      <c r="BB392" s="38">
        <v>-1.196085583</v>
      </c>
      <c r="BC392" s="38">
        <v>-0.28190039</v>
      </c>
      <c r="BD392" s="40">
        <v>0.512238429</v>
      </c>
      <c r="BE392" s="23">
        <v>37468.0</v>
      </c>
      <c r="BF392" s="38">
        <v>-0.035120533</v>
      </c>
      <c r="BG392" s="38">
        <v>0.013704574</v>
      </c>
      <c r="BH392" s="38">
        <v>0.00537488</v>
      </c>
      <c r="BI392" s="38">
        <v>0.033585954</v>
      </c>
      <c r="BJ392" s="38">
        <v>0.008695647</v>
      </c>
      <c r="BK392" s="38">
        <v>-0.010274507</v>
      </c>
      <c r="BL392" s="38">
        <v>0.003982089</v>
      </c>
      <c r="BM392" s="38">
        <v>0.008905373</v>
      </c>
      <c r="BN392" s="38">
        <v>-0.023350173</v>
      </c>
      <c r="BO392" s="38">
        <v>-0.005503304</v>
      </c>
      <c r="BP392" s="40">
        <v>-0.003816637</v>
      </c>
      <c r="BQ392" s="40"/>
    </row>
    <row r="393">
      <c r="A393" s="23">
        <v>37499.0</v>
      </c>
      <c r="B393" s="27">
        <v>0.0115</v>
      </c>
      <c r="C393" s="27">
        <v>-0.0032</v>
      </c>
      <c r="D393" s="27">
        <v>-0.0162</v>
      </c>
      <c r="E393" s="27">
        <v>0.004</v>
      </c>
      <c r="F393" s="27">
        <v>0.0137</v>
      </c>
      <c r="G393" s="27">
        <v>-0.0205</v>
      </c>
      <c r="H393" s="27">
        <v>0.0178</v>
      </c>
      <c r="I393" s="27">
        <v>0.0442</v>
      </c>
      <c r="J393" s="27">
        <v>-7.0E-4</v>
      </c>
      <c r="K393" s="27">
        <v>0.0043</v>
      </c>
      <c r="L393" s="34"/>
      <c r="M393" s="38">
        <v>-0.025770742</v>
      </c>
      <c r="N393" s="38">
        <v>-0.115565269</v>
      </c>
      <c r="O393" s="38">
        <v>-0.25827024</v>
      </c>
      <c r="P393" s="38">
        <v>-0.278833375</v>
      </c>
      <c r="Q393" s="38">
        <v>-0.214990223</v>
      </c>
      <c r="R393" s="38">
        <v>-0.15238038</v>
      </c>
      <c r="S393" s="38">
        <v>-0.266558613</v>
      </c>
      <c r="T393" s="38">
        <v>-0.233846002</v>
      </c>
      <c r="U393" s="38">
        <v>-0.187457317</v>
      </c>
      <c r="V393" s="38">
        <v>-0.189280252</v>
      </c>
      <c r="W393" s="34"/>
      <c r="X393" s="38">
        <v>0.031714049</v>
      </c>
      <c r="Y393" s="38">
        <v>0.012692171</v>
      </c>
      <c r="Z393" s="38">
        <v>0.019203304</v>
      </c>
      <c r="AA393" s="38">
        <v>0.042983491</v>
      </c>
      <c r="AB393" s="38">
        <v>0.041959734</v>
      </c>
      <c r="AC393" s="38">
        <v>-0.001735708</v>
      </c>
      <c r="AD393" s="38">
        <v>0.063340805</v>
      </c>
      <c r="AE393" s="38">
        <v>0.086076291</v>
      </c>
      <c r="AF393" s="38">
        <v>0.030028488</v>
      </c>
      <c r="AG393" s="38">
        <v>0.030864718</v>
      </c>
      <c r="AH393" s="34"/>
      <c r="AI393" s="38">
        <v>0.033600162</v>
      </c>
      <c r="AJ393" s="38">
        <v>0.058626573</v>
      </c>
      <c r="AK393" s="38">
        <v>0.054709883</v>
      </c>
      <c r="AL393" s="38">
        <v>0.068983917</v>
      </c>
      <c r="AM393" s="38">
        <v>0.056656093</v>
      </c>
      <c r="AN393" s="38">
        <v>0.043492412</v>
      </c>
      <c r="AO393" s="38">
        <v>0.055068291</v>
      </c>
      <c r="AP393" s="38">
        <v>0.057942256</v>
      </c>
      <c r="AQ393" s="38">
        <v>0.040864858</v>
      </c>
      <c r="AR393" s="38">
        <v>0.048651119</v>
      </c>
      <c r="AS393" s="34"/>
      <c r="AT393" s="38">
        <v>-1.77532019</v>
      </c>
      <c r="AU393" s="38">
        <v>0.657941923</v>
      </c>
      <c r="AV393" s="38">
        <v>0.277130875</v>
      </c>
      <c r="AW393" s="38">
        <v>1.664963384</v>
      </c>
      <c r="AX393" s="38">
        <v>0.466356517</v>
      </c>
      <c r="AY393" s="38">
        <v>-0.813518792</v>
      </c>
      <c r="AZ393" s="38">
        <v>0.311978151</v>
      </c>
      <c r="BA393" s="38">
        <v>0.591407295</v>
      </c>
      <c r="BB393" s="38">
        <v>-1.068989981</v>
      </c>
      <c r="BC393" s="38">
        <v>-0.311949183</v>
      </c>
      <c r="BD393" s="40">
        <v>0.515431986</v>
      </c>
      <c r="BE393" s="23">
        <v>37499.0</v>
      </c>
      <c r="BF393" s="38">
        <v>-0.034443345</v>
      </c>
      <c r="BG393" s="38">
        <v>0.012764864</v>
      </c>
      <c r="BH393" s="38">
        <v>0.005376672</v>
      </c>
      <c r="BI393" s="38">
        <v>0.032302291</v>
      </c>
      <c r="BJ393" s="38">
        <v>0.009047877</v>
      </c>
      <c r="BK393" s="38">
        <v>-0.015783242</v>
      </c>
      <c r="BL393" s="38">
        <v>0.006052751</v>
      </c>
      <c r="BM393" s="38">
        <v>0.011474012</v>
      </c>
      <c r="BN393" s="38">
        <v>-0.02073969</v>
      </c>
      <c r="BO393" s="38">
        <v>-0.006052189</v>
      </c>
      <c r="BP393" s="40">
        <v>3.86314E-4</v>
      </c>
      <c r="BQ393" s="40"/>
    </row>
    <row r="394">
      <c r="A394" s="23">
        <v>37529.0</v>
      </c>
      <c r="B394" s="27">
        <v>-0.0429</v>
      </c>
      <c r="C394" s="27">
        <v>-0.0653</v>
      </c>
      <c r="D394" s="27">
        <v>-0.1598</v>
      </c>
      <c r="E394" s="27">
        <v>-0.2493</v>
      </c>
      <c r="F394" s="27">
        <v>-0.1444</v>
      </c>
      <c r="G394" s="27">
        <v>-0.0184</v>
      </c>
      <c r="H394" s="27">
        <v>-0.1843</v>
      </c>
      <c r="I394" s="27">
        <v>-0.1683</v>
      </c>
      <c r="J394" s="27">
        <v>-0.1182</v>
      </c>
      <c r="K394" s="27">
        <v>-0.1133</v>
      </c>
      <c r="L394" s="34"/>
      <c r="M394" s="38">
        <v>5.50209E-4</v>
      </c>
      <c r="N394" s="38">
        <v>-0.105213679</v>
      </c>
      <c r="O394" s="38">
        <v>-0.292512502</v>
      </c>
      <c r="P394" s="38">
        <v>-0.351934197</v>
      </c>
      <c r="Q394" s="38">
        <v>-0.219035729</v>
      </c>
      <c r="R394" s="38">
        <v>-0.083887149</v>
      </c>
      <c r="S394" s="38">
        <v>-0.307917609</v>
      </c>
      <c r="T394" s="38">
        <v>-0.279043559</v>
      </c>
      <c r="U394" s="38">
        <v>-0.222829743</v>
      </c>
      <c r="V394" s="38">
        <v>-0.221340408</v>
      </c>
      <c r="W394" s="34"/>
      <c r="X394" s="38">
        <v>-0.029491987</v>
      </c>
      <c r="Y394" s="38">
        <v>-0.051163819</v>
      </c>
      <c r="Z394" s="38">
        <v>-0.122170114</v>
      </c>
      <c r="AA394" s="38">
        <v>-0.204873872</v>
      </c>
      <c r="AB394" s="38">
        <v>-0.117599642</v>
      </c>
      <c r="AC394" s="38">
        <v>-0.004830364</v>
      </c>
      <c r="AD394" s="38">
        <v>-0.139382821</v>
      </c>
      <c r="AE394" s="38">
        <v>-0.126948109</v>
      </c>
      <c r="AF394" s="38">
        <v>-0.083996813</v>
      </c>
      <c r="AG394" s="38">
        <v>-0.08265014</v>
      </c>
      <c r="AH394" s="34"/>
      <c r="AI394" s="38">
        <v>0.033512289</v>
      </c>
      <c r="AJ394" s="38">
        <v>0.059024497</v>
      </c>
      <c r="AK394" s="38">
        <v>0.05774635</v>
      </c>
      <c r="AL394" s="38">
        <v>0.076807032</v>
      </c>
      <c r="AM394" s="38">
        <v>0.0603544</v>
      </c>
      <c r="AN394" s="38">
        <v>0.043281934</v>
      </c>
      <c r="AO394" s="38">
        <v>0.058895215</v>
      </c>
      <c r="AP394" s="38">
        <v>0.061856078</v>
      </c>
      <c r="AQ394" s="38">
        <v>0.042309761</v>
      </c>
      <c r="AR394" s="38">
        <v>0.050022653</v>
      </c>
      <c r="AS394" s="34"/>
      <c r="AT394" s="38">
        <v>-1.690730139</v>
      </c>
      <c r="AU394" s="38">
        <v>0.376202336</v>
      </c>
      <c r="AV394" s="38">
        <v>0.272650166</v>
      </c>
      <c r="AW394" s="38">
        <v>1.816896873</v>
      </c>
      <c r="AX394" s="38">
        <v>0.483947558</v>
      </c>
      <c r="AY394" s="38">
        <v>-0.899219048</v>
      </c>
      <c r="AZ394" s="38">
        <v>0.365728196</v>
      </c>
      <c r="BA394" s="38">
        <v>0.605609589</v>
      </c>
      <c r="BB394" s="38">
        <v>-0.977981939</v>
      </c>
      <c r="BC394" s="38">
        <v>-0.353103591</v>
      </c>
      <c r="BD394" s="40">
        <v>0.601082057</v>
      </c>
      <c r="BE394" s="23">
        <v>37529.0</v>
      </c>
      <c r="BF394" s="38">
        <v>-0.028128109</v>
      </c>
      <c r="BG394" s="38">
        <v>0.006258752</v>
      </c>
      <c r="BH394" s="38">
        <v>0.004535989</v>
      </c>
      <c r="BI394" s="38">
        <v>0.030227102</v>
      </c>
      <c r="BJ394" s="38">
        <v>0.008051273</v>
      </c>
      <c r="BK394" s="38">
        <v>-0.014960005</v>
      </c>
      <c r="BL394" s="38">
        <v>0.006084497</v>
      </c>
      <c r="BM394" s="38">
        <v>0.010075323</v>
      </c>
      <c r="BN394" s="38">
        <v>-0.016270357</v>
      </c>
      <c r="BO394" s="38">
        <v>-0.005874466</v>
      </c>
      <c r="BP394" s="40">
        <v>-0.009193548</v>
      </c>
      <c r="BQ394" s="40"/>
    </row>
    <row r="395">
      <c r="A395" s="23">
        <v>37560.0</v>
      </c>
      <c r="B395" s="27">
        <v>0.0316</v>
      </c>
      <c r="C395" s="27">
        <v>0.0167</v>
      </c>
      <c r="D395" s="27">
        <v>0.1276</v>
      </c>
      <c r="E395" s="27">
        <v>0.1374</v>
      </c>
      <c r="F395" s="27">
        <v>0.0807</v>
      </c>
      <c r="G395" s="27">
        <v>-0.0637</v>
      </c>
      <c r="H395" s="27">
        <v>0.1281</v>
      </c>
      <c r="I395" s="27">
        <v>0.1455</v>
      </c>
      <c r="J395" s="27">
        <v>0.084</v>
      </c>
      <c r="K395" s="27">
        <v>0.0904</v>
      </c>
      <c r="L395" s="34"/>
      <c r="M395" s="38">
        <v>-0.030123099</v>
      </c>
      <c r="N395" s="38">
        <v>-0.095223719</v>
      </c>
      <c r="O395" s="38">
        <v>-0.248659914</v>
      </c>
      <c r="P395" s="38">
        <v>-0.301663243</v>
      </c>
      <c r="Q395" s="38">
        <v>-0.191090706</v>
      </c>
      <c r="R395" s="38">
        <v>-0.16344646</v>
      </c>
      <c r="S395" s="38">
        <v>-0.230348417</v>
      </c>
      <c r="T395" s="38">
        <v>-0.218635866</v>
      </c>
      <c r="U395" s="38">
        <v>-0.182174478</v>
      </c>
      <c r="V395" s="38">
        <v>-0.162960649</v>
      </c>
      <c r="W395" s="34"/>
      <c r="X395" s="38">
        <v>0.055316542</v>
      </c>
      <c r="Y395" s="38">
        <v>0.031924241</v>
      </c>
      <c r="Z395" s="38">
        <v>0.168575603</v>
      </c>
      <c r="AA395" s="38">
        <v>0.189475417</v>
      </c>
      <c r="AB395" s="38">
        <v>0.110523391</v>
      </c>
      <c r="AC395" s="38">
        <v>-0.044546485</v>
      </c>
      <c r="AD395" s="38">
        <v>0.175590478</v>
      </c>
      <c r="AE395" s="38">
        <v>0.189236953</v>
      </c>
      <c r="AF395" s="38">
        <v>0.125300009</v>
      </c>
      <c r="AG395" s="38">
        <v>0.118872945</v>
      </c>
      <c r="AH395" s="34"/>
      <c r="AI395" s="38">
        <v>0.034590816</v>
      </c>
      <c r="AJ395" s="38">
        <v>0.058728944</v>
      </c>
      <c r="AK395" s="38">
        <v>0.064539949</v>
      </c>
      <c r="AL395" s="38">
        <v>0.08283821</v>
      </c>
      <c r="AM395" s="38">
        <v>0.062672218</v>
      </c>
      <c r="AN395" s="38">
        <v>0.043539787</v>
      </c>
      <c r="AO395" s="38">
        <v>0.065724635</v>
      </c>
      <c r="AP395" s="38">
        <v>0.068836405</v>
      </c>
      <c r="AQ395" s="38">
        <v>0.046848185</v>
      </c>
      <c r="AR395" s="38">
        <v>0.052917309</v>
      </c>
      <c r="AS395" s="34"/>
      <c r="AT395" s="38">
        <v>-1.679822726</v>
      </c>
      <c r="AU395" s="38">
        <v>0.043207449</v>
      </c>
      <c r="AV395" s="38">
        <v>0.458009184</v>
      </c>
      <c r="AW395" s="38">
        <v>1.764177387</v>
      </c>
      <c r="AX395" s="38">
        <v>0.324686598</v>
      </c>
      <c r="AY395" s="38">
        <v>-1.04102641</v>
      </c>
      <c r="AZ395" s="38">
        <v>0.542574536</v>
      </c>
      <c r="BA395" s="38">
        <v>0.764699229</v>
      </c>
      <c r="BB395" s="38">
        <v>-0.804866048</v>
      </c>
      <c r="BC395" s="38">
        <v>-0.371639199</v>
      </c>
      <c r="BD395" s="40">
        <v>0.667733756</v>
      </c>
      <c r="BE395" s="23">
        <v>37560.0</v>
      </c>
      <c r="BF395" s="38">
        <v>-0.025157074</v>
      </c>
      <c r="BG395" s="38">
        <v>6.47076E-4</v>
      </c>
      <c r="BH395" s="38">
        <v>0.006859159</v>
      </c>
      <c r="BI395" s="38">
        <v>0.026420371</v>
      </c>
      <c r="BJ395" s="38">
        <v>0.004862516</v>
      </c>
      <c r="BK395" s="38">
        <v>-0.015590442</v>
      </c>
      <c r="BL395" s="38">
        <v>0.008125612</v>
      </c>
      <c r="BM395" s="38">
        <v>0.011452158</v>
      </c>
      <c r="BN395" s="38">
        <v>-0.012053697</v>
      </c>
      <c r="BO395" s="38">
        <v>-0.005565679</v>
      </c>
      <c r="BP395" s="40">
        <v>0.00590128</v>
      </c>
      <c r="BQ395" s="40"/>
    </row>
    <row r="396">
      <c r="A396" s="23">
        <v>37590.0</v>
      </c>
      <c r="B396" s="27">
        <v>0.0146</v>
      </c>
      <c r="C396" s="27">
        <v>0.0591</v>
      </c>
      <c r="D396" s="27">
        <v>0.0376</v>
      </c>
      <c r="E396" s="27">
        <v>0.0519</v>
      </c>
      <c r="F396" s="27">
        <v>0.0884</v>
      </c>
      <c r="G396" s="27">
        <v>0.0406</v>
      </c>
      <c r="H396" s="27">
        <v>0.0542</v>
      </c>
      <c r="I396" s="27">
        <v>0.0963</v>
      </c>
      <c r="J396" s="27">
        <v>0.0357</v>
      </c>
      <c r="K396" s="27">
        <v>0.0596</v>
      </c>
      <c r="L396" s="34"/>
      <c r="M396" s="38">
        <v>-0.058029816</v>
      </c>
      <c r="N396" s="38">
        <v>-0.113969176</v>
      </c>
      <c r="O396" s="38">
        <v>-0.247235194</v>
      </c>
      <c r="P396" s="38">
        <v>-0.328685261</v>
      </c>
      <c r="Q396" s="38">
        <v>-0.140671482</v>
      </c>
      <c r="R396" s="38">
        <v>-0.143814692</v>
      </c>
      <c r="S396" s="38">
        <v>-0.227787456</v>
      </c>
      <c r="T396" s="38">
        <v>-0.201803874</v>
      </c>
      <c r="U396" s="38">
        <v>-0.187157447</v>
      </c>
      <c r="V396" s="38">
        <v>-0.176123533</v>
      </c>
      <c r="W396" s="34"/>
      <c r="X396" s="38">
        <v>0.040595144</v>
      </c>
      <c r="Y396" s="38">
        <v>0.075472052</v>
      </c>
      <c r="Z396" s="38">
        <v>0.069693574</v>
      </c>
      <c r="AA396" s="38">
        <v>0.096664315</v>
      </c>
      <c r="AB396" s="38">
        <v>0.107286292</v>
      </c>
      <c r="AC396" s="38">
        <v>0.059946344</v>
      </c>
      <c r="AD396" s="38">
        <v>0.090317404</v>
      </c>
      <c r="AE396" s="38">
        <v>0.126662009</v>
      </c>
      <c r="AF396" s="38">
        <v>0.067924807</v>
      </c>
      <c r="AG396" s="38">
        <v>0.084759463</v>
      </c>
      <c r="AH396" s="34"/>
      <c r="AI396" s="38">
        <v>0.034211902</v>
      </c>
      <c r="AJ396" s="38">
        <v>0.060322362</v>
      </c>
      <c r="AK396" s="38">
        <v>0.065298824</v>
      </c>
      <c r="AL396" s="38">
        <v>0.083851032</v>
      </c>
      <c r="AM396" s="38">
        <v>0.064101061</v>
      </c>
      <c r="AN396" s="38">
        <v>0.045034803</v>
      </c>
      <c r="AO396" s="38">
        <v>0.06727147</v>
      </c>
      <c r="AP396" s="38">
        <v>0.068504293</v>
      </c>
      <c r="AQ396" s="38">
        <v>0.047707666</v>
      </c>
      <c r="AR396" s="38">
        <v>0.054349232</v>
      </c>
      <c r="AS396" s="34"/>
      <c r="AT396" s="38">
        <v>-1.7562532</v>
      </c>
      <c r="AU396" s="38">
        <v>0.088832289</v>
      </c>
      <c r="AV396" s="38">
        <v>0.440492063</v>
      </c>
      <c r="AW396" s="38">
        <v>1.75147666</v>
      </c>
      <c r="AX396" s="38">
        <v>0.355852596</v>
      </c>
      <c r="AY396" s="38">
        <v>-0.99145708</v>
      </c>
      <c r="AZ396" s="38">
        <v>0.579888301</v>
      </c>
      <c r="BA396" s="38">
        <v>0.667005274</v>
      </c>
      <c r="BB396" s="38">
        <v>-0.802580285</v>
      </c>
      <c r="BC396" s="38">
        <v>-0.333256618</v>
      </c>
      <c r="BD396" s="40">
        <v>0.660826384</v>
      </c>
      <c r="BE396" s="23">
        <v>37590.0</v>
      </c>
      <c r="BF396" s="38">
        <v>-0.02657662</v>
      </c>
      <c r="BG396" s="38">
        <v>0.001344261</v>
      </c>
      <c r="BH396" s="38">
        <v>0.006665776</v>
      </c>
      <c r="BI396" s="38">
        <v>0.026504339</v>
      </c>
      <c r="BJ396" s="38">
        <v>0.005384963</v>
      </c>
      <c r="BK396" s="38">
        <v>-0.015003291</v>
      </c>
      <c r="BL396" s="38">
        <v>0.008775199</v>
      </c>
      <c r="BM396" s="38">
        <v>0.010093502</v>
      </c>
      <c r="BN396" s="38">
        <v>-0.0121451</v>
      </c>
      <c r="BO396" s="38">
        <v>-0.005043028</v>
      </c>
      <c r="BP396" s="40">
        <v>0.001877356</v>
      </c>
      <c r="BQ396" s="40"/>
    </row>
    <row r="397">
      <c r="A397" s="23">
        <v>37621.0</v>
      </c>
      <c r="B397" s="27">
        <v>-0.0216</v>
      </c>
      <c r="C397" s="27">
        <v>3.0E-4</v>
      </c>
      <c r="D397" s="27">
        <v>-0.0782</v>
      </c>
      <c r="E397" s="27">
        <v>-0.1248</v>
      </c>
      <c r="F397" s="27">
        <v>-0.068</v>
      </c>
      <c r="G397" s="27">
        <v>-0.0563</v>
      </c>
      <c r="H397" s="27">
        <v>-0.1031</v>
      </c>
      <c r="I397" s="27">
        <v>-0.0958</v>
      </c>
      <c r="J397" s="27">
        <v>-0.0543</v>
      </c>
      <c r="K397" s="27">
        <v>-0.0609</v>
      </c>
      <c r="L397" s="34"/>
      <c r="M397" s="38">
        <v>-0.103070989</v>
      </c>
      <c r="N397" s="38">
        <v>-0.140799414</v>
      </c>
      <c r="O397" s="38">
        <v>-0.331225624</v>
      </c>
      <c r="P397" s="38">
        <v>-0.433051613</v>
      </c>
      <c r="Q397" s="38">
        <v>-0.213690906</v>
      </c>
      <c r="R397" s="38">
        <v>-0.1860908</v>
      </c>
      <c r="S397" s="38">
        <v>-0.328286755</v>
      </c>
      <c r="T397" s="38">
        <v>-0.281208399</v>
      </c>
      <c r="U397" s="38">
        <v>-0.23369126</v>
      </c>
      <c r="V397" s="38">
        <v>-0.230886727</v>
      </c>
      <c r="W397" s="34"/>
      <c r="X397" s="38">
        <v>0.00972184</v>
      </c>
      <c r="Y397" s="38">
        <v>0.016131631</v>
      </c>
      <c r="Z397" s="38">
        <v>-0.043300949</v>
      </c>
      <c r="AA397" s="38">
        <v>-0.075819628</v>
      </c>
      <c r="AB397" s="38">
        <v>-0.044361516</v>
      </c>
      <c r="AC397" s="38">
        <v>-0.036149576</v>
      </c>
      <c r="AD397" s="38">
        <v>-0.060808695</v>
      </c>
      <c r="AE397" s="38">
        <v>-0.063816697</v>
      </c>
      <c r="AF397" s="38">
        <v>-0.022105512</v>
      </c>
      <c r="AG397" s="38">
        <v>-0.032606918</v>
      </c>
      <c r="AH397" s="34"/>
      <c r="AI397" s="38">
        <v>0.034134701</v>
      </c>
      <c r="AJ397" s="38">
        <v>0.057941539</v>
      </c>
      <c r="AK397" s="38">
        <v>0.064655698</v>
      </c>
      <c r="AL397" s="38">
        <v>0.08119781</v>
      </c>
      <c r="AM397" s="38">
        <v>0.060616526</v>
      </c>
      <c r="AN397" s="38">
        <v>0.045143174</v>
      </c>
      <c r="AO397" s="38">
        <v>0.066722062</v>
      </c>
      <c r="AP397" s="38">
        <v>0.069248407</v>
      </c>
      <c r="AQ397" s="38">
        <v>0.047687126</v>
      </c>
      <c r="AR397" s="38">
        <v>0.054222525</v>
      </c>
      <c r="AS397" s="34"/>
      <c r="AT397" s="38">
        <v>-1.775713645</v>
      </c>
      <c r="AU397" s="38">
        <v>-0.015923576</v>
      </c>
      <c r="AV397" s="38">
        <v>0.480383822</v>
      </c>
      <c r="AW397" s="38">
        <v>1.703168838</v>
      </c>
      <c r="AX397" s="38">
        <v>0.181810206</v>
      </c>
      <c r="AY397" s="38">
        <v>-0.961972561</v>
      </c>
      <c r="AZ397" s="38">
        <v>0.633128448</v>
      </c>
      <c r="BA397" s="38">
        <v>0.81987465</v>
      </c>
      <c r="BB397" s="38">
        <v>-0.773924863</v>
      </c>
      <c r="BC397" s="38">
        <v>-0.290831319</v>
      </c>
      <c r="BD397" s="40">
        <v>0.638164488</v>
      </c>
      <c r="BE397" s="23">
        <v>37621.0</v>
      </c>
      <c r="BF397" s="38">
        <v>-0.027825328</v>
      </c>
      <c r="BG397" s="38">
        <v>-2.49521E-4</v>
      </c>
      <c r="BH397" s="38">
        <v>0.007527586</v>
      </c>
      <c r="BI397" s="38">
        <v>0.026688556</v>
      </c>
      <c r="BJ397" s="38">
        <v>0.002848955</v>
      </c>
      <c r="BK397" s="38">
        <v>-0.015074053</v>
      </c>
      <c r="BL397" s="38">
        <v>0.009921086</v>
      </c>
      <c r="BM397" s="38">
        <v>0.012847388</v>
      </c>
      <c r="BN397" s="38">
        <v>-0.012127357</v>
      </c>
      <c r="BO397" s="38">
        <v>-0.00455731</v>
      </c>
      <c r="BP397" s="40">
        <v>-0.003681801</v>
      </c>
      <c r="BQ397" s="40"/>
    </row>
    <row r="398">
      <c r="A398" s="23">
        <v>37652.0</v>
      </c>
      <c r="B398" s="27">
        <v>-0.0221</v>
      </c>
      <c r="C398" s="27">
        <v>-0.0035</v>
      </c>
      <c r="D398" s="27">
        <v>-0.0551</v>
      </c>
      <c r="E398" s="27">
        <v>-0.0463</v>
      </c>
      <c r="F398" s="27">
        <v>-0.0373</v>
      </c>
      <c r="G398" s="27">
        <v>-0.0302</v>
      </c>
      <c r="H398" s="27">
        <v>-0.0837</v>
      </c>
      <c r="I398" s="27">
        <v>-0.0115</v>
      </c>
      <c r="J398" s="27">
        <v>-0.0896</v>
      </c>
      <c r="K398" s="27">
        <v>-0.0245</v>
      </c>
      <c r="L398" s="34"/>
      <c r="M398" s="38">
        <v>-0.134173986</v>
      </c>
      <c r="N398" s="38">
        <v>-0.134079631</v>
      </c>
      <c r="O398" s="38">
        <v>-0.347564426</v>
      </c>
      <c r="P398" s="38">
        <v>-0.452246641</v>
      </c>
      <c r="Q398" s="38">
        <v>-0.241134351</v>
      </c>
      <c r="R398" s="38">
        <v>-0.161069125</v>
      </c>
      <c r="S398" s="38">
        <v>-0.380766153</v>
      </c>
      <c r="T398" s="38">
        <v>-0.256776758</v>
      </c>
      <c r="U398" s="38">
        <v>-0.292772125</v>
      </c>
      <c r="V398" s="38">
        <v>-0.238789735</v>
      </c>
      <c r="W398" s="34"/>
      <c r="X398" s="38">
        <v>0.013717296</v>
      </c>
      <c r="Y398" s="38">
        <v>0.012147732</v>
      </c>
      <c r="Z398" s="38">
        <v>-0.018575892</v>
      </c>
      <c r="AA398" s="38">
        <v>0.00525237</v>
      </c>
      <c r="AB398" s="38">
        <v>-0.008202666</v>
      </c>
      <c r="AC398" s="38">
        <v>-0.010720644</v>
      </c>
      <c r="AD398" s="38">
        <v>-0.032798278</v>
      </c>
      <c r="AE398" s="38">
        <v>0.021463496</v>
      </c>
      <c r="AF398" s="38">
        <v>-0.049331828</v>
      </c>
      <c r="AG398" s="38">
        <v>0.004715407</v>
      </c>
      <c r="AH398" s="34"/>
      <c r="AI398" s="38">
        <v>0.034102691</v>
      </c>
      <c r="AJ398" s="38">
        <v>0.057885496</v>
      </c>
      <c r="AK398" s="38">
        <v>0.063413694</v>
      </c>
      <c r="AL398" s="38">
        <v>0.080976159</v>
      </c>
      <c r="AM398" s="38">
        <v>0.060073777</v>
      </c>
      <c r="AN398" s="38">
        <v>0.044625267</v>
      </c>
      <c r="AO398" s="38">
        <v>0.064176759</v>
      </c>
      <c r="AP398" s="38">
        <v>0.068399583</v>
      </c>
      <c r="AQ398" s="38">
        <v>0.045632586</v>
      </c>
      <c r="AR398" s="38">
        <v>0.053224211</v>
      </c>
      <c r="AS398" s="34"/>
      <c r="AT398" s="38">
        <v>-1.72115903</v>
      </c>
      <c r="AU398" s="38">
        <v>0.047175292</v>
      </c>
      <c r="AV398" s="38">
        <v>0.45821614</v>
      </c>
      <c r="AW398" s="38">
        <v>1.764046535</v>
      </c>
      <c r="AX398" s="38">
        <v>0.209881668</v>
      </c>
      <c r="AY398" s="38">
        <v>-0.93876887</v>
      </c>
      <c r="AZ398" s="38">
        <v>0.514952652</v>
      </c>
      <c r="BA398" s="38">
        <v>0.828934289</v>
      </c>
      <c r="BB398" s="38">
        <v>-0.863871196</v>
      </c>
      <c r="BC398" s="38">
        <v>-0.29940748</v>
      </c>
      <c r="BD398" s="40">
        <v>0.630865739</v>
      </c>
      <c r="BE398" s="23">
        <v>37652.0</v>
      </c>
      <c r="BF398" s="38">
        <v>-0.027282493</v>
      </c>
      <c r="BG398" s="38">
        <v>7.47787E-4</v>
      </c>
      <c r="BH398" s="38">
        <v>0.007263291</v>
      </c>
      <c r="BI398" s="38">
        <v>0.027962313</v>
      </c>
      <c r="BJ398" s="38">
        <v>0.003326883</v>
      </c>
      <c r="BK398" s="38">
        <v>-0.014880644</v>
      </c>
      <c r="BL398" s="38">
        <v>0.008162635</v>
      </c>
      <c r="BM398" s="38">
        <v>0.013139631</v>
      </c>
      <c r="BN398" s="38">
        <v>-0.013693424</v>
      </c>
      <c r="BO398" s="38">
        <v>-0.004745978</v>
      </c>
      <c r="BP398" s="40">
        <v>-4.63011E-4</v>
      </c>
      <c r="BQ398" s="40"/>
    </row>
    <row r="399">
      <c r="A399" s="23">
        <v>37680.0</v>
      </c>
      <c r="B399" s="27">
        <v>-0.0477</v>
      </c>
      <c r="C399" s="27">
        <v>0.0066</v>
      </c>
      <c r="D399" s="27">
        <v>-0.0528</v>
      </c>
      <c r="E399" s="27">
        <v>-0.073</v>
      </c>
      <c r="F399" s="27">
        <v>0.027</v>
      </c>
      <c r="G399" s="27">
        <v>-0.0085</v>
      </c>
      <c r="H399" s="27">
        <v>-0.0776</v>
      </c>
      <c r="I399" s="27">
        <v>0.0097</v>
      </c>
      <c r="J399" s="27">
        <v>0.0267</v>
      </c>
      <c r="K399" s="27">
        <v>-0.0158</v>
      </c>
      <c r="L399" s="34"/>
      <c r="M399" s="38">
        <v>-0.164825017</v>
      </c>
      <c r="N399" s="38">
        <v>-0.126884864</v>
      </c>
      <c r="O399" s="38">
        <v>-0.384325848</v>
      </c>
      <c r="P399" s="38">
        <v>-0.483002364</v>
      </c>
      <c r="Q399" s="38">
        <v>-0.215153661</v>
      </c>
      <c r="R399" s="38">
        <v>-0.201666837</v>
      </c>
      <c r="S399" s="38">
        <v>-0.427628598</v>
      </c>
      <c r="T399" s="38">
        <v>-0.256558958</v>
      </c>
      <c r="U399" s="38">
        <v>-0.269746544</v>
      </c>
      <c r="V399" s="38">
        <v>-0.235535102</v>
      </c>
      <c r="W399" s="34"/>
      <c r="X399" s="38">
        <v>-0.00873901</v>
      </c>
      <c r="Y399" s="38">
        <v>0.021219738</v>
      </c>
      <c r="Z399" s="38">
        <v>-0.012031086</v>
      </c>
      <c r="AA399" s="38">
        <v>-0.018885939</v>
      </c>
      <c r="AB399" s="38">
        <v>0.053793551</v>
      </c>
      <c r="AC399" s="38">
        <v>0.01331355</v>
      </c>
      <c r="AD399" s="38">
        <v>-0.014651776</v>
      </c>
      <c r="AE399" s="38">
        <v>0.041677995</v>
      </c>
      <c r="AF399" s="38">
        <v>0.07567868</v>
      </c>
      <c r="AG399" s="38">
        <v>0.013952274</v>
      </c>
      <c r="AH399" s="34"/>
      <c r="AI399" s="38">
        <v>0.034159324</v>
      </c>
      <c r="AJ399" s="38">
        <v>0.058052839</v>
      </c>
      <c r="AK399" s="38">
        <v>0.062953859</v>
      </c>
      <c r="AL399" s="38">
        <v>0.080205583</v>
      </c>
      <c r="AM399" s="38">
        <v>0.057412708</v>
      </c>
      <c r="AN399" s="38">
        <v>0.044383699</v>
      </c>
      <c r="AO399" s="38">
        <v>0.063290941</v>
      </c>
      <c r="AP399" s="38">
        <v>0.066660058</v>
      </c>
      <c r="AQ399" s="38">
        <v>0.04704732</v>
      </c>
      <c r="AR399" s="38">
        <v>0.053042943</v>
      </c>
      <c r="AS399" s="34"/>
      <c r="AT399" s="38">
        <v>-1.745914706</v>
      </c>
      <c r="AU399" s="38">
        <v>0.103069062</v>
      </c>
      <c r="AV399" s="38">
        <v>0.482331252</v>
      </c>
      <c r="AW399" s="38">
        <v>1.817344476</v>
      </c>
      <c r="AX399" s="38">
        <v>0.053533001</v>
      </c>
      <c r="AY399" s="38">
        <v>-0.954708204</v>
      </c>
      <c r="AZ399" s="38">
        <v>0.508416118</v>
      </c>
      <c r="BA399" s="38">
        <v>0.769133043</v>
      </c>
      <c r="BB399" s="38">
        <v>-0.748585649</v>
      </c>
      <c r="BC399" s="38">
        <v>-0.284618391</v>
      </c>
      <c r="BD399" s="40">
        <v>0.573960811</v>
      </c>
      <c r="BE399" s="23">
        <v>37680.0</v>
      </c>
      <c r="BF399" s="38">
        <v>-0.030418709</v>
      </c>
      <c r="BG399" s="38">
        <v>0.001795751</v>
      </c>
      <c r="BH399" s="38">
        <v>0.008403557</v>
      </c>
      <c r="BI399" s="38">
        <v>0.031663215</v>
      </c>
      <c r="BJ399" s="38">
        <v>9.32694E-4</v>
      </c>
      <c r="BK399" s="38">
        <v>-0.016633683</v>
      </c>
      <c r="BL399" s="38">
        <v>0.008858028</v>
      </c>
      <c r="BM399" s="38">
        <v>0.013400445</v>
      </c>
      <c r="BN399" s="38">
        <v>-0.013042452</v>
      </c>
      <c r="BO399" s="38">
        <v>-0.004958847</v>
      </c>
      <c r="BP399" s="40">
        <v>-0.001699669</v>
      </c>
      <c r="BQ399" s="40"/>
    </row>
    <row r="400">
      <c r="A400" s="23">
        <v>37711.0</v>
      </c>
      <c r="B400" s="27">
        <v>0.0396</v>
      </c>
      <c r="C400" s="27">
        <v>-0.0257</v>
      </c>
      <c r="D400" s="27">
        <v>-0.0489</v>
      </c>
      <c r="E400" s="27">
        <v>-0.0495</v>
      </c>
      <c r="F400" s="27">
        <v>-0.0902</v>
      </c>
      <c r="G400" s="27">
        <v>-0.0413</v>
      </c>
      <c r="H400" s="27">
        <v>-0.041</v>
      </c>
      <c r="I400" s="27">
        <v>-0.0199</v>
      </c>
      <c r="J400" s="27">
        <v>-0.0045</v>
      </c>
      <c r="K400" s="27">
        <v>0.0089</v>
      </c>
      <c r="L400" s="34"/>
      <c r="M400" s="38">
        <v>-0.131669873</v>
      </c>
      <c r="N400" s="38">
        <v>-0.173969892</v>
      </c>
      <c r="O400" s="38">
        <v>-0.439153266</v>
      </c>
      <c r="P400" s="38">
        <v>-0.541076572</v>
      </c>
      <c r="Q400" s="38">
        <v>-0.322893478</v>
      </c>
      <c r="R400" s="38">
        <v>-0.269754488</v>
      </c>
      <c r="S400" s="38">
        <v>-0.490731524</v>
      </c>
      <c r="T400" s="38">
        <v>-0.280169015</v>
      </c>
      <c r="U400" s="38">
        <v>-0.300454953</v>
      </c>
      <c r="V400" s="38">
        <v>-0.256267113</v>
      </c>
      <c r="W400" s="34"/>
      <c r="X400" s="38">
        <v>0.073686105</v>
      </c>
      <c r="Y400" s="38">
        <v>-0.009298042</v>
      </c>
      <c r="Z400" s="38">
        <v>-0.007118069</v>
      </c>
      <c r="AA400" s="38">
        <v>0.003363233</v>
      </c>
      <c r="AB400" s="38">
        <v>-0.059430782</v>
      </c>
      <c r="AC400" s="38">
        <v>-0.016060769</v>
      </c>
      <c r="AD400" s="38">
        <v>0.029154825</v>
      </c>
      <c r="AE400" s="38">
        <v>0.009101875</v>
      </c>
      <c r="AF400" s="38">
        <v>0.040442336</v>
      </c>
      <c r="AG400" s="38">
        <v>0.041548686</v>
      </c>
      <c r="AH400" s="34"/>
      <c r="AI400" s="38">
        <v>0.036060861</v>
      </c>
      <c r="AJ400" s="38">
        <v>0.057724424</v>
      </c>
      <c r="AK400" s="38">
        <v>0.062525014</v>
      </c>
      <c r="AL400" s="38">
        <v>0.079363135</v>
      </c>
      <c r="AM400" s="38">
        <v>0.056994006</v>
      </c>
      <c r="AN400" s="38">
        <v>0.044396977</v>
      </c>
      <c r="AO400" s="38">
        <v>0.063395878</v>
      </c>
      <c r="AP400" s="38">
        <v>0.06653924</v>
      </c>
      <c r="AQ400" s="38">
        <v>0.04583213</v>
      </c>
      <c r="AR400" s="38">
        <v>0.051162201</v>
      </c>
      <c r="AS400" s="34"/>
      <c r="AT400" s="38">
        <v>-1.621732756</v>
      </c>
      <c r="AU400" s="38">
        <v>0.105654502</v>
      </c>
      <c r="AV400" s="38">
        <v>0.488439082</v>
      </c>
      <c r="AW400" s="38">
        <v>1.831060108</v>
      </c>
      <c r="AX400" s="38">
        <v>0.04741315</v>
      </c>
      <c r="AY400" s="38">
        <v>-0.957035956</v>
      </c>
      <c r="AZ400" s="38">
        <v>0.557879153</v>
      </c>
      <c r="BA400" s="38">
        <v>0.808521348</v>
      </c>
      <c r="BB400" s="38">
        <v>-0.842601194</v>
      </c>
      <c r="BC400" s="38">
        <v>-0.417597436</v>
      </c>
      <c r="BD400" s="40">
        <v>0.57528294</v>
      </c>
      <c r="BE400" s="23">
        <v>37711.0</v>
      </c>
      <c r="BF400" s="38">
        <v>-0.028190176</v>
      </c>
      <c r="BG400" s="38">
        <v>0.001836566</v>
      </c>
      <c r="BH400" s="38">
        <v>0.008490415</v>
      </c>
      <c r="BI400" s="38">
        <v>0.031828862</v>
      </c>
      <c r="BJ400" s="38">
        <v>8.24171E-4</v>
      </c>
      <c r="BK400" s="38">
        <v>-0.016635918</v>
      </c>
      <c r="BL400" s="38">
        <v>0.009697474</v>
      </c>
      <c r="BM400" s="38">
        <v>0.014054325</v>
      </c>
      <c r="BN400" s="38">
        <v>-0.014646727</v>
      </c>
      <c r="BO400" s="38">
        <v>-0.007258992</v>
      </c>
      <c r="BP400" s="40">
        <v>-0.003243844</v>
      </c>
      <c r="BQ400" s="40"/>
    </row>
    <row r="401">
      <c r="A401" s="23">
        <v>37741.0</v>
      </c>
      <c r="B401" s="27">
        <v>0.0426</v>
      </c>
      <c r="C401" s="27">
        <v>0.0372</v>
      </c>
      <c r="D401" s="27">
        <v>0.1306</v>
      </c>
      <c r="E401" s="27">
        <v>0.2067</v>
      </c>
      <c r="F401" s="27">
        <v>0.111</v>
      </c>
      <c r="G401" s="27">
        <v>-0.0021</v>
      </c>
      <c r="H401" s="27">
        <v>0.1021</v>
      </c>
      <c r="I401" s="27">
        <v>0.1156</v>
      </c>
      <c r="J401" s="27">
        <v>0.0919</v>
      </c>
      <c r="K401" s="27">
        <v>0.0832</v>
      </c>
      <c r="L401" s="34"/>
      <c r="M401" s="38">
        <v>-0.077685815</v>
      </c>
      <c r="N401" s="38">
        <v>-0.12231299</v>
      </c>
      <c r="O401" s="38">
        <v>-0.334834998</v>
      </c>
      <c r="P401" s="38">
        <v>-0.410436</v>
      </c>
      <c r="Q401" s="38">
        <v>-0.227911782</v>
      </c>
      <c r="R401" s="38">
        <v>-0.289206842</v>
      </c>
      <c r="S401" s="38">
        <v>-0.417309211</v>
      </c>
      <c r="T401" s="38">
        <v>-0.192765021</v>
      </c>
      <c r="U401" s="38">
        <v>-0.220817447</v>
      </c>
      <c r="V401" s="38">
        <v>-0.138327413</v>
      </c>
      <c r="W401" s="34"/>
      <c r="X401" s="38">
        <v>0.059210954</v>
      </c>
      <c r="Y401" s="38">
        <v>0.051704274</v>
      </c>
      <c r="Z401" s="38">
        <v>0.166718292</v>
      </c>
      <c r="AA401" s="38">
        <v>0.252859473</v>
      </c>
      <c r="AB401" s="38">
        <v>0.138316181</v>
      </c>
      <c r="AC401" s="38">
        <v>0.024406523</v>
      </c>
      <c r="AD401" s="38">
        <v>0.159369125</v>
      </c>
      <c r="AE401" s="38">
        <v>0.137526891</v>
      </c>
      <c r="AF401" s="38">
        <v>0.11937782</v>
      </c>
      <c r="AG401" s="38">
        <v>0.099375473</v>
      </c>
      <c r="AH401" s="34"/>
      <c r="AI401" s="38">
        <v>0.037065048</v>
      </c>
      <c r="AJ401" s="38">
        <v>0.057583753</v>
      </c>
      <c r="AK401" s="38">
        <v>0.068441326</v>
      </c>
      <c r="AL401" s="38">
        <v>0.08937483</v>
      </c>
      <c r="AM401" s="38">
        <v>0.060984631</v>
      </c>
      <c r="AN401" s="38">
        <v>0.044247293</v>
      </c>
      <c r="AO401" s="38">
        <v>0.068718719</v>
      </c>
      <c r="AP401" s="38">
        <v>0.069350101</v>
      </c>
      <c r="AQ401" s="38">
        <v>0.049428695</v>
      </c>
      <c r="AR401" s="38">
        <v>0.052748543</v>
      </c>
      <c r="AS401" s="34"/>
      <c r="AT401" s="38">
        <v>-1.508793358</v>
      </c>
      <c r="AU401" s="38">
        <v>-0.146738205</v>
      </c>
      <c r="AV401" s="38">
        <v>0.573999855</v>
      </c>
      <c r="AW401" s="38">
        <v>1.963589805</v>
      </c>
      <c r="AX401" s="38">
        <v>0.079015951</v>
      </c>
      <c r="AY401" s="38">
        <v>-1.032027699</v>
      </c>
      <c r="AZ401" s="38">
        <v>0.59241357</v>
      </c>
      <c r="BA401" s="38">
        <v>0.634325407</v>
      </c>
      <c r="BB401" s="38">
        <v>-0.688080308</v>
      </c>
      <c r="BC401" s="38">
        <v>-0.467705018</v>
      </c>
      <c r="BD401" s="40">
        <v>0.665519484</v>
      </c>
      <c r="BE401" s="23">
        <v>37741.0</v>
      </c>
      <c r="BF401" s="38">
        <v>-0.022670912</v>
      </c>
      <c r="BG401" s="38">
        <v>-0.002204867</v>
      </c>
      <c r="BH401" s="38">
        <v>0.008624839</v>
      </c>
      <c r="BI401" s="38">
        <v>0.029504618</v>
      </c>
      <c r="BJ401" s="38">
        <v>0.001187282</v>
      </c>
      <c r="BK401" s="38">
        <v>-0.0155071</v>
      </c>
      <c r="BL401" s="38">
        <v>0.008901521</v>
      </c>
      <c r="BM401" s="38">
        <v>0.009531282</v>
      </c>
      <c r="BN401" s="38">
        <v>-0.010338996</v>
      </c>
      <c r="BO401" s="38">
        <v>-0.007027668</v>
      </c>
      <c r="BP401" s="40">
        <v>0.007350081</v>
      </c>
      <c r="BQ401" s="40"/>
    </row>
    <row r="402">
      <c r="A402" s="23">
        <v>37772.0</v>
      </c>
      <c r="B402" s="27">
        <v>-0.0079</v>
      </c>
      <c r="C402" s="27">
        <v>0.039</v>
      </c>
      <c r="D402" s="27">
        <v>0.0156</v>
      </c>
      <c r="E402" s="27">
        <v>0.0105</v>
      </c>
      <c r="F402" s="27">
        <v>0.0558</v>
      </c>
      <c r="G402" s="27">
        <v>0.0516</v>
      </c>
      <c r="H402" s="27">
        <v>0.0079</v>
      </c>
      <c r="I402" s="27">
        <v>-0.0059</v>
      </c>
      <c r="J402" s="27">
        <v>0.0354</v>
      </c>
      <c r="K402" s="27">
        <v>0.0531</v>
      </c>
      <c r="L402" s="34"/>
      <c r="M402" s="38">
        <v>-0.092046826</v>
      </c>
      <c r="N402" s="38">
        <v>-0.082907082</v>
      </c>
      <c r="O402" s="38">
        <v>-0.301694511</v>
      </c>
      <c r="P402" s="38">
        <v>-0.37571516</v>
      </c>
      <c r="Q402" s="38">
        <v>-0.136664082</v>
      </c>
      <c r="R402" s="38">
        <v>-0.272029223</v>
      </c>
      <c r="S402" s="38">
        <v>-0.394486718</v>
      </c>
      <c r="T402" s="38">
        <v>-0.171748599</v>
      </c>
      <c r="U402" s="38">
        <v>-0.176528525</v>
      </c>
      <c r="V402" s="38">
        <v>-0.085343255</v>
      </c>
      <c r="W402" s="34"/>
      <c r="X402" s="38">
        <v>0.007004692</v>
      </c>
      <c r="Y402" s="38">
        <v>0.050094728</v>
      </c>
      <c r="Z402" s="38">
        <v>0.041964685</v>
      </c>
      <c r="AA402" s="38">
        <v>0.042047725</v>
      </c>
      <c r="AB402" s="38">
        <v>0.070827023</v>
      </c>
      <c r="AC402" s="38">
        <v>0.077207652</v>
      </c>
      <c r="AD402" s="38">
        <v>0.049434813</v>
      </c>
      <c r="AE402" s="38">
        <v>0.009531964</v>
      </c>
      <c r="AF402" s="38">
        <v>0.051103463</v>
      </c>
      <c r="AG402" s="38">
        <v>0.060339749</v>
      </c>
      <c r="AH402" s="34"/>
      <c r="AI402" s="38">
        <v>0.036840474</v>
      </c>
      <c r="AJ402" s="38">
        <v>0.057658014</v>
      </c>
      <c r="AK402" s="38">
        <v>0.068301483</v>
      </c>
      <c r="AL402" s="38">
        <v>0.088465716</v>
      </c>
      <c r="AM402" s="38">
        <v>0.061867015</v>
      </c>
      <c r="AN402" s="38">
        <v>0.04495264</v>
      </c>
      <c r="AO402" s="38">
        <v>0.069115147</v>
      </c>
      <c r="AP402" s="38">
        <v>0.068480753</v>
      </c>
      <c r="AQ402" s="38">
        <v>0.04987618</v>
      </c>
      <c r="AR402" s="38">
        <v>0.052981419</v>
      </c>
      <c r="AS402" s="34"/>
      <c r="AT402" s="38">
        <v>-1.560448701</v>
      </c>
      <c r="AU402" s="38">
        <v>-0.148893315</v>
      </c>
      <c r="AV402" s="38">
        <v>0.572798428</v>
      </c>
      <c r="AW402" s="38">
        <v>1.940055591</v>
      </c>
      <c r="AX402" s="38">
        <v>0.136502506</v>
      </c>
      <c r="AY402" s="38">
        <v>-1.010394648</v>
      </c>
      <c r="AZ402" s="38">
        <v>0.627969728</v>
      </c>
      <c r="BA402" s="38">
        <v>0.584954009</v>
      </c>
      <c r="BB402" s="38">
        <v>-0.676548834</v>
      </c>
      <c r="BC402" s="38">
        <v>-0.465994765</v>
      </c>
      <c r="BD402" s="40">
        <v>0.665069206</v>
      </c>
      <c r="BE402" s="23">
        <v>37772.0</v>
      </c>
      <c r="BF402" s="38">
        <v>-0.023462952</v>
      </c>
      <c r="BG402" s="38">
        <v>-0.002238764</v>
      </c>
      <c r="BH402" s="38">
        <v>0.008612614</v>
      </c>
      <c r="BI402" s="38">
        <v>0.029170732</v>
      </c>
      <c r="BJ402" s="38">
        <v>0.002052456</v>
      </c>
      <c r="BK402" s="38">
        <v>-0.015192323</v>
      </c>
      <c r="BL402" s="38">
        <v>0.009442171</v>
      </c>
      <c r="BM402" s="38">
        <v>0.008795386</v>
      </c>
      <c r="BN402" s="38">
        <v>-0.010172608</v>
      </c>
      <c r="BO402" s="38">
        <v>-0.007006711</v>
      </c>
      <c r="BP402" s="40">
        <v>-9.21447E-4</v>
      </c>
      <c r="BQ402" s="40"/>
    </row>
    <row r="403">
      <c r="A403" s="23">
        <v>37802.0</v>
      </c>
      <c r="B403" s="27">
        <v>0.0092</v>
      </c>
      <c r="C403" s="27">
        <v>0.0154</v>
      </c>
      <c r="D403" s="27">
        <v>0.0394</v>
      </c>
      <c r="E403" s="27">
        <v>0.0763</v>
      </c>
      <c r="F403" s="27">
        <v>0.0044</v>
      </c>
      <c r="G403" s="27">
        <v>0.078</v>
      </c>
      <c r="H403" s="27">
        <v>0.032</v>
      </c>
      <c r="I403" s="27">
        <v>0.0571</v>
      </c>
      <c r="J403" s="27">
        <v>0.0014</v>
      </c>
      <c r="K403" s="27">
        <v>0.012</v>
      </c>
      <c r="L403" s="34"/>
      <c r="M403" s="38">
        <v>-0.044069157</v>
      </c>
      <c r="N403" s="38">
        <v>-0.008069131</v>
      </c>
      <c r="O403" s="38">
        <v>-0.210106485</v>
      </c>
      <c r="P403" s="38">
        <v>-0.268035087</v>
      </c>
      <c r="Q403" s="38">
        <v>-0.087706371</v>
      </c>
      <c r="R403" s="38">
        <v>-0.142833337</v>
      </c>
      <c r="S403" s="38">
        <v>-0.318468491</v>
      </c>
      <c r="T403" s="38">
        <v>0.018859551</v>
      </c>
      <c r="U403" s="38">
        <v>-0.103095819</v>
      </c>
      <c r="V403" s="38">
        <v>0.002365523</v>
      </c>
      <c r="W403" s="34"/>
      <c r="X403" s="38">
        <v>0.016987797</v>
      </c>
      <c r="Y403" s="38">
        <v>0.021597787</v>
      </c>
      <c r="Z403" s="38">
        <v>0.06027342</v>
      </c>
      <c r="AA403" s="38">
        <v>0.101051627</v>
      </c>
      <c r="AB403" s="38">
        <v>0.014549052</v>
      </c>
      <c r="AC403" s="38">
        <v>0.091522939</v>
      </c>
      <c r="AD403" s="38">
        <v>0.064006541</v>
      </c>
      <c r="AE403" s="38">
        <v>0.052981546</v>
      </c>
      <c r="AF403" s="38">
        <v>0.00912367</v>
      </c>
      <c r="AG403" s="38">
        <v>0.003996126</v>
      </c>
      <c r="AH403" s="34"/>
      <c r="AI403" s="38">
        <v>0.035059482</v>
      </c>
      <c r="AJ403" s="38">
        <v>0.056734904</v>
      </c>
      <c r="AK403" s="38">
        <v>0.068534371</v>
      </c>
      <c r="AL403" s="38">
        <v>0.089257644</v>
      </c>
      <c r="AM403" s="38">
        <v>0.061867497</v>
      </c>
      <c r="AN403" s="38">
        <v>0.046984716</v>
      </c>
      <c r="AO403" s="38">
        <v>0.069785536</v>
      </c>
      <c r="AP403" s="38">
        <v>0.068668004</v>
      </c>
      <c r="AQ403" s="38">
        <v>0.04986979</v>
      </c>
      <c r="AR403" s="38">
        <v>0.052878793</v>
      </c>
      <c r="AS403" s="34"/>
      <c r="AT403" s="38">
        <v>-1.646688198</v>
      </c>
      <c r="AU403" s="38">
        <v>-0.213512257</v>
      </c>
      <c r="AV403" s="38">
        <v>0.56666689</v>
      </c>
      <c r="AW403" s="38">
        <v>1.936886858</v>
      </c>
      <c r="AX403" s="38">
        <v>0.125854086</v>
      </c>
      <c r="AY403" s="38">
        <v>-0.858193363</v>
      </c>
      <c r="AZ403" s="38">
        <v>0.649393749</v>
      </c>
      <c r="BA403" s="38">
        <v>0.575502669</v>
      </c>
      <c r="BB403" s="38">
        <v>-0.667432627</v>
      </c>
      <c r="BC403" s="38">
        <v>-0.468477808</v>
      </c>
      <c r="BD403" s="40">
        <v>0.651301139</v>
      </c>
      <c r="BE403" s="23">
        <v>37802.0</v>
      </c>
      <c r="BF403" s="38">
        <v>-0.025283054</v>
      </c>
      <c r="BG403" s="38">
        <v>-0.003278242</v>
      </c>
      <c r="BH403" s="38">
        <v>0.008700536</v>
      </c>
      <c r="BI403" s="38">
        <v>0.02973873</v>
      </c>
      <c r="BJ403" s="38">
        <v>0.001932349</v>
      </c>
      <c r="BK403" s="38">
        <v>-0.013176599</v>
      </c>
      <c r="BL403" s="38">
        <v>0.009970714</v>
      </c>
      <c r="BM403" s="38">
        <v>0.008836199</v>
      </c>
      <c r="BN403" s="38">
        <v>-0.010247681</v>
      </c>
      <c r="BO403" s="38">
        <v>-0.007192952</v>
      </c>
      <c r="BP403" s="40">
        <v>0.00184347</v>
      </c>
      <c r="BQ403" s="40"/>
    </row>
    <row r="404">
      <c r="A404" s="23">
        <v>37833.0</v>
      </c>
      <c r="B404" s="27">
        <v>0.0315</v>
      </c>
      <c r="C404" s="27">
        <v>0.0397</v>
      </c>
      <c r="D404" s="27">
        <v>0.0383</v>
      </c>
      <c r="E404" s="27">
        <v>0.0807</v>
      </c>
      <c r="F404" s="27">
        <v>0.0176</v>
      </c>
      <c r="G404" s="27">
        <v>0.0447</v>
      </c>
      <c r="H404" s="27">
        <v>0.0644</v>
      </c>
      <c r="I404" s="27">
        <v>0.0385</v>
      </c>
      <c r="J404" s="27">
        <v>0.033</v>
      </c>
      <c r="K404" s="27">
        <v>0.0182</v>
      </c>
      <c r="L404" s="34"/>
      <c r="M404" s="38">
        <v>0.033432606</v>
      </c>
      <c r="N404" s="38">
        <v>0.115619032</v>
      </c>
      <c r="O404" s="38">
        <v>-0.059626179</v>
      </c>
      <c r="P404" s="38">
        <v>-0.059395217</v>
      </c>
      <c r="Q404" s="38">
        <v>0.025391071</v>
      </c>
      <c r="R404" s="38">
        <v>-0.036907673</v>
      </c>
      <c r="S404" s="38">
        <v>-0.124087134</v>
      </c>
      <c r="T404" s="38">
        <v>0.174508255</v>
      </c>
      <c r="U404" s="38">
        <v>0.018036125</v>
      </c>
      <c r="V404" s="38">
        <v>0.099987019</v>
      </c>
      <c r="W404" s="34"/>
      <c r="X404" s="38">
        <v>0.03062073</v>
      </c>
      <c r="Y404" s="38">
        <v>0.046641201</v>
      </c>
      <c r="Z404" s="38">
        <v>0.051837166</v>
      </c>
      <c r="AA404" s="38">
        <v>0.088419423</v>
      </c>
      <c r="AB404" s="38">
        <v>0.021361193</v>
      </c>
      <c r="AC404" s="38">
        <v>0.053056554</v>
      </c>
      <c r="AD404" s="38">
        <v>0.080047214</v>
      </c>
      <c r="AE404" s="38">
        <v>0.012549718</v>
      </c>
      <c r="AF404" s="38">
        <v>0.030406432</v>
      </c>
      <c r="AG404" s="38">
        <v>-0.001587104</v>
      </c>
      <c r="AH404" s="34"/>
      <c r="AI404" s="38">
        <v>0.034624122</v>
      </c>
      <c r="AJ404" s="38">
        <v>0.057214408</v>
      </c>
      <c r="AK404" s="38">
        <v>0.068583487</v>
      </c>
      <c r="AL404" s="38">
        <v>0.090170695</v>
      </c>
      <c r="AM404" s="38">
        <v>0.061400284</v>
      </c>
      <c r="AN404" s="38">
        <v>0.045630885</v>
      </c>
      <c r="AO404" s="38">
        <v>0.070559623</v>
      </c>
      <c r="AP404" s="38">
        <v>0.068627823</v>
      </c>
      <c r="AQ404" s="38">
        <v>0.049936667</v>
      </c>
      <c r="AR404" s="38">
        <v>0.052783084</v>
      </c>
      <c r="AS404" s="34"/>
      <c r="AT404" s="38">
        <v>-1.626212226</v>
      </c>
      <c r="AU404" s="38">
        <v>-0.175834406</v>
      </c>
      <c r="AV404" s="38">
        <v>0.554101466</v>
      </c>
      <c r="AW404" s="38">
        <v>1.940078036</v>
      </c>
      <c r="AX404" s="38">
        <v>0.092913954</v>
      </c>
      <c r="AY404" s="38">
        <v>-0.919538338</v>
      </c>
      <c r="AZ404" s="38">
        <v>0.680976502</v>
      </c>
      <c r="BA404" s="38">
        <v>0.556948004</v>
      </c>
      <c r="BB404" s="38">
        <v>-0.643091595</v>
      </c>
      <c r="BC404" s="38">
        <v>-0.460341397</v>
      </c>
      <c r="BD404" s="40">
        <v>0.648340386</v>
      </c>
      <c r="BE404" s="23">
        <v>37833.0</v>
      </c>
      <c r="BF404" s="38">
        <v>-0.025082692</v>
      </c>
      <c r="BG404" s="38">
        <v>-0.002712069</v>
      </c>
      <c r="BH404" s="38">
        <v>0.008546459</v>
      </c>
      <c r="BI404" s="38">
        <v>0.029923757</v>
      </c>
      <c r="BJ404" s="38">
        <v>0.001433105</v>
      </c>
      <c r="BK404" s="38">
        <v>-0.014182956</v>
      </c>
      <c r="BL404" s="38">
        <v>0.010503379</v>
      </c>
      <c r="BM404" s="38">
        <v>0.008590364</v>
      </c>
      <c r="BN404" s="38">
        <v>-0.009919043</v>
      </c>
      <c r="BO404" s="38">
        <v>-0.007100304</v>
      </c>
      <c r="BP404" s="40">
        <v>0.001766034</v>
      </c>
      <c r="BQ404" s="40"/>
    </row>
    <row r="405">
      <c r="A405" s="23">
        <v>37864.0</v>
      </c>
      <c r="B405" s="27">
        <v>0.0252</v>
      </c>
      <c r="C405" s="27">
        <v>0.0362</v>
      </c>
      <c r="D405" s="27">
        <v>0.0327</v>
      </c>
      <c r="E405" s="27">
        <v>0.0081</v>
      </c>
      <c r="F405" s="27">
        <v>-0.008</v>
      </c>
      <c r="G405" s="27">
        <v>0.0699</v>
      </c>
      <c r="H405" s="27">
        <v>0.0463</v>
      </c>
      <c r="I405" s="27">
        <v>0.0096</v>
      </c>
      <c r="J405" s="27">
        <v>0.0093</v>
      </c>
      <c r="K405" s="27">
        <v>0.0183</v>
      </c>
      <c r="L405" s="34"/>
      <c r="M405" s="38">
        <v>0.047442201</v>
      </c>
      <c r="N405" s="38">
        <v>0.15981562</v>
      </c>
      <c r="O405" s="38">
        <v>-0.012923576</v>
      </c>
      <c r="P405" s="38">
        <v>-0.055576232</v>
      </c>
      <c r="Q405" s="38">
        <v>0.003444042</v>
      </c>
      <c r="R405" s="38">
        <v>0.05198826</v>
      </c>
      <c r="S405" s="38">
        <v>-0.099578987</v>
      </c>
      <c r="T405" s="38">
        <v>0.135629412</v>
      </c>
      <c r="U405" s="38">
        <v>0.028210875</v>
      </c>
      <c r="V405" s="38">
        <v>0.115305753</v>
      </c>
      <c r="W405" s="34"/>
      <c r="X405" s="38">
        <v>0.020820947</v>
      </c>
      <c r="Y405" s="38">
        <v>0.043363866</v>
      </c>
      <c r="Z405" s="38">
        <v>0.043532186</v>
      </c>
      <c r="AA405" s="38">
        <v>0.012685965</v>
      </c>
      <c r="AB405" s="38">
        <v>-0.005687223</v>
      </c>
      <c r="AC405" s="38">
        <v>0.050707182</v>
      </c>
      <c r="AD405" s="38">
        <v>0.057010802</v>
      </c>
      <c r="AE405" s="38">
        <v>-0.016796684</v>
      </c>
      <c r="AF405" s="38">
        <v>0.004699269</v>
      </c>
      <c r="AG405" s="38">
        <v>-0.008552087</v>
      </c>
      <c r="AH405" s="34"/>
      <c r="AI405" s="38">
        <v>0.03459436</v>
      </c>
      <c r="AJ405" s="38">
        <v>0.057714803</v>
      </c>
      <c r="AK405" s="38">
        <v>0.06856595</v>
      </c>
      <c r="AL405" s="38">
        <v>0.089937989</v>
      </c>
      <c r="AM405" s="38">
        <v>0.061453338</v>
      </c>
      <c r="AN405" s="38">
        <v>0.046014364</v>
      </c>
      <c r="AO405" s="38">
        <v>0.070894222</v>
      </c>
      <c r="AP405" s="38">
        <v>0.068864207</v>
      </c>
      <c r="AQ405" s="38">
        <v>0.049663342</v>
      </c>
      <c r="AR405" s="38">
        <v>0.052579629</v>
      </c>
      <c r="AS405" s="34"/>
      <c r="AT405" s="38">
        <v>-1.635252222</v>
      </c>
      <c r="AU405" s="38">
        <v>-0.148739574</v>
      </c>
      <c r="AV405" s="38">
        <v>0.548927325</v>
      </c>
      <c r="AW405" s="38">
        <v>1.923027623</v>
      </c>
      <c r="AX405" s="38">
        <v>0.091626922</v>
      </c>
      <c r="AY405" s="38">
        <v>-0.901011074</v>
      </c>
      <c r="AZ405" s="38">
        <v>0.698621978</v>
      </c>
      <c r="BA405" s="38">
        <v>0.568103563</v>
      </c>
      <c r="BB405" s="38">
        <v>-0.666402579</v>
      </c>
      <c r="BC405" s="38">
        <v>-0.478901963</v>
      </c>
      <c r="BD405" s="40">
        <v>0.644513591</v>
      </c>
      <c r="BE405" s="23">
        <v>37864.0</v>
      </c>
      <c r="BF405" s="38">
        <v>-0.025371881</v>
      </c>
      <c r="BG405" s="38">
        <v>-0.00230778</v>
      </c>
      <c r="BH405" s="38">
        <v>0.008516924</v>
      </c>
      <c r="BI405" s="38">
        <v>0.029836882</v>
      </c>
      <c r="BJ405" s="38">
        <v>0.001421645</v>
      </c>
      <c r="BK405" s="38">
        <v>-0.013979706</v>
      </c>
      <c r="BL405" s="38">
        <v>0.010839523</v>
      </c>
      <c r="BM405" s="38">
        <v>0.008814454</v>
      </c>
      <c r="BN405" s="38">
        <v>-0.01033962</v>
      </c>
      <c r="BO405" s="38">
        <v>-0.00743044</v>
      </c>
      <c r="BP405" s="40">
        <v>-8.65283E-4</v>
      </c>
      <c r="BQ405" s="40"/>
    </row>
    <row r="406">
      <c r="A406" s="23">
        <v>37894.0</v>
      </c>
      <c r="B406" s="27">
        <v>-0.0069</v>
      </c>
      <c r="C406" s="27">
        <v>-0.0105</v>
      </c>
      <c r="D406" s="27">
        <v>-0.0532</v>
      </c>
      <c r="E406" s="27">
        <v>-0.0641</v>
      </c>
      <c r="F406" s="27">
        <v>-0.0211</v>
      </c>
      <c r="G406" s="27">
        <v>0.0146</v>
      </c>
      <c r="H406" s="27">
        <v>-0.0697</v>
      </c>
      <c r="I406" s="27">
        <v>-0.0609</v>
      </c>
      <c r="J406" s="27">
        <v>-0.0143</v>
      </c>
      <c r="K406" s="27">
        <v>-0.012</v>
      </c>
      <c r="L406" s="34"/>
      <c r="M406" s="38">
        <v>0.086912872</v>
      </c>
      <c r="N406" s="38">
        <v>0.227706313</v>
      </c>
      <c r="O406" s="38">
        <v>0.112346938</v>
      </c>
      <c r="P406" s="38">
        <v>0.177368678</v>
      </c>
      <c r="Q406" s="38">
        <v>0.148086822</v>
      </c>
      <c r="R406" s="38">
        <v>0.087338663</v>
      </c>
      <c r="S406" s="38">
        <v>0.026936067</v>
      </c>
      <c r="T406" s="38">
        <v>0.282273011</v>
      </c>
      <c r="U406" s="38">
        <v>0.149333555</v>
      </c>
      <c r="V406" s="38">
        <v>0.242716787</v>
      </c>
      <c r="W406" s="34"/>
      <c r="X406" s="38">
        <v>-0.016575187</v>
      </c>
      <c r="Y406" s="38">
        <v>0.009723663</v>
      </c>
      <c r="Z406" s="38">
        <v>-0.04786935</v>
      </c>
      <c r="AA406" s="38">
        <v>-0.082881937</v>
      </c>
      <c r="AB406" s="38">
        <v>-0.028091011</v>
      </c>
      <c r="AC406" s="38">
        <v>-0.020522781</v>
      </c>
      <c r="AD406" s="38">
        <v>-0.067961629</v>
      </c>
      <c r="AE406" s="38">
        <v>-0.106761099</v>
      </c>
      <c r="AF406" s="38">
        <v>-0.024547535</v>
      </c>
      <c r="AG406" s="38">
        <v>-0.048543376</v>
      </c>
      <c r="AH406" s="34"/>
      <c r="AI406" s="38">
        <v>0.034649849</v>
      </c>
      <c r="AJ406" s="38">
        <v>0.052331927</v>
      </c>
      <c r="AK406" s="38">
        <v>0.067069267</v>
      </c>
      <c r="AL406" s="38">
        <v>0.090453992</v>
      </c>
      <c r="AM406" s="38">
        <v>0.060251374</v>
      </c>
      <c r="AN406" s="38">
        <v>0.045687341</v>
      </c>
      <c r="AO406" s="38">
        <v>0.07138132</v>
      </c>
      <c r="AP406" s="38">
        <v>0.071846266</v>
      </c>
      <c r="AQ406" s="38">
        <v>0.049102666</v>
      </c>
      <c r="AR406" s="38">
        <v>0.052436019</v>
      </c>
      <c r="AS406" s="34"/>
      <c r="AT406" s="38">
        <v>-1.546644651</v>
      </c>
      <c r="AU406" s="38">
        <v>-0.447061876</v>
      </c>
      <c r="AV406" s="38">
        <v>0.469398571</v>
      </c>
      <c r="AW406" s="38">
        <v>1.923607744</v>
      </c>
      <c r="AX406" s="38">
        <v>0.045419102</v>
      </c>
      <c r="AY406" s="38">
        <v>-0.860263979</v>
      </c>
      <c r="AZ406" s="38">
        <v>0.737549108</v>
      </c>
      <c r="BA406" s="38">
        <v>0.766462408</v>
      </c>
      <c r="BB406" s="38">
        <v>-0.647877631</v>
      </c>
      <c r="BC406" s="38">
        <v>-0.440588796</v>
      </c>
      <c r="BD406" s="40">
        <v>0.66604989</v>
      </c>
      <c r="BE406" s="23">
        <v>37894.0</v>
      </c>
      <c r="BF406" s="38">
        <v>-0.023221153</v>
      </c>
      <c r="BG406" s="38">
        <v>-0.006712138</v>
      </c>
      <c r="BH406" s="38">
        <v>0.007047499</v>
      </c>
      <c r="BI406" s="38">
        <v>0.028880836</v>
      </c>
      <c r="BJ406" s="38">
        <v>6.81917E-4</v>
      </c>
      <c r="BK406" s="38">
        <v>-0.012915909</v>
      </c>
      <c r="BL406" s="38">
        <v>0.011073481</v>
      </c>
      <c r="BM406" s="38">
        <v>0.011507583</v>
      </c>
      <c r="BN406" s="38">
        <v>-0.009727164</v>
      </c>
      <c r="BO406" s="38">
        <v>-0.006614952</v>
      </c>
      <c r="BP406" s="40">
        <v>-0.003458147</v>
      </c>
      <c r="BQ406" s="40"/>
    </row>
    <row r="407">
      <c r="A407" s="23">
        <v>37925.0</v>
      </c>
      <c r="B407" s="27">
        <v>0.0346</v>
      </c>
      <c r="C407" s="27">
        <v>0.0424</v>
      </c>
      <c r="D407" s="27">
        <v>0.0702</v>
      </c>
      <c r="E407" s="27">
        <v>0.121</v>
      </c>
      <c r="F407" s="27">
        <v>0.0508</v>
      </c>
      <c r="G407" s="27">
        <v>0.0291</v>
      </c>
      <c r="H407" s="27">
        <v>0.0626</v>
      </c>
      <c r="I407" s="27">
        <v>0.0702</v>
      </c>
      <c r="J407" s="27">
        <v>0.0456</v>
      </c>
      <c r="K407" s="27">
        <v>0.0566</v>
      </c>
      <c r="L407" s="34"/>
      <c r="M407" s="38">
        <v>0.090094396</v>
      </c>
      <c r="N407" s="38">
        <v>0.258792166</v>
      </c>
      <c r="O407" s="38">
        <v>0.055756252</v>
      </c>
      <c r="P407" s="38">
        <v>0.16037634</v>
      </c>
      <c r="Q407" s="38">
        <v>0.116288989</v>
      </c>
      <c r="R407" s="38">
        <v>0.195113698</v>
      </c>
      <c r="S407" s="38">
        <v>-0.032677907</v>
      </c>
      <c r="T407" s="38">
        <v>0.197990693</v>
      </c>
      <c r="U407" s="38">
        <v>0.108597532</v>
      </c>
      <c r="V407" s="38">
        <v>0.204243077</v>
      </c>
      <c r="W407" s="34"/>
      <c r="X407" s="38">
        <v>0.025403853</v>
      </c>
      <c r="Y407" s="38">
        <v>0.048992037</v>
      </c>
      <c r="Z407" s="38">
        <v>0.071723362</v>
      </c>
      <c r="AA407" s="38">
        <v>0.102573551</v>
      </c>
      <c r="AB407" s="38">
        <v>0.039628202</v>
      </c>
      <c r="AC407" s="38">
        <v>-0.031759661</v>
      </c>
      <c r="AD407" s="38">
        <v>0.068148696</v>
      </c>
      <c r="AE407" s="38">
        <v>0.051808065</v>
      </c>
      <c r="AF407" s="38">
        <v>0.036193106</v>
      </c>
      <c r="AG407" s="38">
        <v>0.023956973</v>
      </c>
      <c r="AH407" s="34"/>
      <c r="AI407" s="38">
        <v>0.033309267</v>
      </c>
      <c r="AJ407" s="38">
        <v>0.049531909</v>
      </c>
      <c r="AK407" s="38">
        <v>0.067728864</v>
      </c>
      <c r="AL407" s="38">
        <v>0.091602045</v>
      </c>
      <c r="AM407" s="38">
        <v>0.060234384</v>
      </c>
      <c r="AN407" s="38">
        <v>0.045441508</v>
      </c>
      <c r="AO407" s="38">
        <v>0.072014424</v>
      </c>
      <c r="AP407" s="38">
        <v>0.07151769</v>
      </c>
      <c r="AQ407" s="38">
        <v>0.049229348</v>
      </c>
      <c r="AR407" s="38">
        <v>0.052456359</v>
      </c>
      <c r="AS407" s="34"/>
      <c r="AT407" s="38">
        <v>-1.548265679</v>
      </c>
      <c r="AU407" s="38">
        <v>-0.582128909</v>
      </c>
      <c r="AV407" s="38">
        <v>0.501587713</v>
      </c>
      <c r="AW407" s="38">
        <v>1.9233511</v>
      </c>
      <c r="AX407" s="38">
        <v>0.055255241</v>
      </c>
      <c r="AY407" s="38">
        <v>-0.825732047</v>
      </c>
      <c r="AZ407" s="38">
        <v>0.756813557</v>
      </c>
      <c r="BA407" s="38">
        <v>0.727230655</v>
      </c>
      <c r="BB407" s="38">
        <v>-0.60014786</v>
      </c>
      <c r="BC407" s="38">
        <v>-0.407963769</v>
      </c>
      <c r="BD407" s="40">
        <v>0.672104961</v>
      </c>
      <c r="BE407" s="23">
        <v>37925.0</v>
      </c>
      <c r="BF407" s="38">
        <v>-0.02303607</v>
      </c>
      <c r="BG407" s="38">
        <v>-0.00866128</v>
      </c>
      <c r="BH407" s="38">
        <v>0.007462937</v>
      </c>
      <c r="BI407" s="38">
        <v>0.028616826</v>
      </c>
      <c r="BJ407" s="38">
        <v>8.22122E-4</v>
      </c>
      <c r="BK407" s="38">
        <v>-0.01228576</v>
      </c>
      <c r="BL407" s="38">
        <v>0.011260348</v>
      </c>
      <c r="BM407" s="38">
        <v>0.010820195</v>
      </c>
      <c r="BN407" s="38">
        <v>-0.008929377</v>
      </c>
      <c r="BO407" s="38">
        <v>-0.006069941</v>
      </c>
      <c r="BP407" s="40">
        <v>0.003245464</v>
      </c>
      <c r="BQ407" s="40"/>
    </row>
    <row r="408">
      <c r="A408" s="23">
        <v>37955.0</v>
      </c>
      <c r="B408" s="27">
        <v>-0.0235</v>
      </c>
      <c r="C408" s="27">
        <v>0.0154</v>
      </c>
      <c r="D408" s="27">
        <v>0.0199</v>
      </c>
      <c r="E408" s="27">
        <v>0.0214</v>
      </c>
      <c r="F408" s="27">
        <v>0.0475</v>
      </c>
      <c r="G408" s="27">
        <v>-0.0345</v>
      </c>
      <c r="H408" s="27">
        <v>0.0038</v>
      </c>
      <c r="I408" s="27">
        <v>0.0182</v>
      </c>
      <c r="J408" s="27">
        <v>0.016</v>
      </c>
      <c r="K408" s="27">
        <v>0.0092</v>
      </c>
      <c r="L408" s="34"/>
      <c r="M408" s="38">
        <v>0.049165055</v>
      </c>
      <c r="N408" s="38">
        <v>0.206945174</v>
      </c>
      <c r="O408" s="38">
        <v>0.037725646</v>
      </c>
      <c r="P408" s="38">
        <v>0.126663566</v>
      </c>
      <c r="Q408" s="38">
        <v>0.074312447</v>
      </c>
      <c r="R408" s="38">
        <v>0.108837204</v>
      </c>
      <c r="S408" s="38">
        <v>-0.078847531</v>
      </c>
      <c r="T408" s="38">
        <v>0.112725039</v>
      </c>
      <c r="U408" s="38">
        <v>0.087514206</v>
      </c>
      <c r="V408" s="38">
        <v>0.1468978</v>
      </c>
      <c r="W408" s="34"/>
      <c r="X408" s="38">
        <v>-0.031017596</v>
      </c>
      <c r="Y408" s="38">
        <v>0.002174776</v>
      </c>
      <c r="Z408" s="38">
        <v>0.015383791</v>
      </c>
      <c r="AA408" s="38">
        <v>-0.007078478</v>
      </c>
      <c r="AB408" s="38">
        <v>0.041453439</v>
      </c>
      <c r="AC408" s="38">
        <v>-0.0748577</v>
      </c>
      <c r="AD408" s="38">
        <v>0.011040715</v>
      </c>
      <c r="AE408" s="38">
        <v>-0.006447536</v>
      </c>
      <c r="AF408" s="38">
        <v>0.005600486</v>
      </c>
      <c r="AG408" s="38">
        <v>-0.022993413</v>
      </c>
      <c r="AH408" s="34"/>
      <c r="AI408" s="38">
        <v>0.033959588</v>
      </c>
      <c r="AJ408" s="38">
        <v>0.046010735</v>
      </c>
      <c r="AK408" s="38">
        <v>0.065906274</v>
      </c>
      <c r="AL408" s="38">
        <v>0.089855363</v>
      </c>
      <c r="AM408" s="38">
        <v>0.060041842</v>
      </c>
      <c r="AN408" s="38">
        <v>0.047213359</v>
      </c>
      <c r="AO408" s="38">
        <v>0.071337901</v>
      </c>
      <c r="AP408" s="38">
        <v>0.070033354</v>
      </c>
      <c r="AQ408" s="38">
        <v>0.048760337</v>
      </c>
      <c r="AR408" s="38">
        <v>0.051886732</v>
      </c>
      <c r="AS408" s="34"/>
      <c r="AT408" s="38">
        <v>-1.514727517</v>
      </c>
      <c r="AU408" s="38">
        <v>-0.770901534</v>
      </c>
      <c r="AV408" s="38">
        <v>0.457099329</v>
      </c>
      <c r="AW408" s="38">
        <v>1.935295135</v>
      </c>
      <c r="AX408" s="38">
        <v>0.09513237</v>
      </c>
      <c r="AY408" s="38">
        <v>-0.69667271</v>
      </c>
      <c r="AZ408" s="38">
        <v>0.79235251</v>
      </c>
      <c r="BA408" s="38">
        <v>0.71183269</v>
      </c>
      <c r="BB408" s="38">
        <v>-0.60118948</v>
      </c>
      <c r="BC408" s="38">
        <v>-0.408220793</v>
      </c>
      <c r="BD408" s="40">
        <v>0.665486551</v>
      </c>
      <c r="BE408" s="23">
        <v>37955.0</v>
      </c>
      <c r="BF408" s="38">
        <v>-0.022761204</v>
      </c>
      <c r="BG408" s="38">
        <v>-0.011584029</v>
      </c>
      <c r="BH408" s="38">
        <v>0.006868649</v>
      </c>
      <c r="BI408" s="38">
        <v>0.029080905</v>
      </c>
      <c r="BJ408" s="38">
        <v>0.001429516</v>
      </c>
      <c r="BK408" s="38">
        <v>-0.010468622</v>
      </c>
      <c r="BL408" s="38">
        <v>0.011906364</v>
      </c>
      <c r="BM408" s="38">
        <v>0.010696425</v>
      </c>
      <c r="BN408" s="38">
        <v>-0.009033834</v>
      </c>
      <c r="BO408" s="38">
        <v>-0.00613417</v>
      </c>
      <c r="BP408" s="40">
        <v>0.001671939</v>
      </c>
      <c r="BQ408" s="40"/>
    </row>
    <row r="409">
      <c r="A409" s="23">
        <v>37986.0</v>
      </c>
      <c r="B409" s="27">
        <v>0.0417</v>
      </c>
      <c r="C409" s="27">
        <v>0.048</v>
      </c>
      <c r="D409" s="27">
        <v>0.0363</v>
      </c>
      <c r="E409" s="27">
        <v>0.0586</v>
      </c>
      <c r="F409" s="27">
        <v>-0.0052</v>
      </c>
      <c r="G409" s="27">
        <v>0.0464</v>
      </c>
      <c r="H409" s="27">
        <v>0.0376</v>
      </c>
      <c r="I409" s="27">
        <v>0.0713</v>
      </c>
      <c r="J409" s="27">
        <v>0.0327</v>
      </c>
      <c r="K409" s="27">
        <v>0.0514</v>
      </c>
      <c r="L409" s="34"/>
      <c r="M409" s="38">
        <v>0.117014154</v>
      </c>
      <c r="N409" s="38">
        <v>0.264568315</v>
      </c>
      <c r="O409" s="38">
        <v>0.166569521</v>
      </c>
      <c r="P409" s="38">
        <v>0.362769085</v>
      </c>
      <c r="Q409" s="38">
        <v>0.146699298</v>
      </c>
      <c r="R409" s="38">
        <v>0.229583241</v>
      </c>
      <c r="S409" s="38">
        <v>0.06563062</v>
      </c>
      <c r="T409" s="38">
        <v>0.31829671</v>
      </c>
      <c r="U409" s="38">
        <v>0.18762992</v>
      </c>
      <c r="V409" s="38">
        <v>0.284068147</v>
      </c>
      <c r="W409" s="34"/>
      <c r="X409" s="38">
        <v>0.025282078</v>
      </c>
      <c r="Y409" s="38">
        <v>0.01520536</v>
      </c>
      <c r="Z409" s="38">
        <v>0.001524687</v>
      </c>
      <c r="AA409" s="38">
        <v>-0.018734834</v>
      </c>
      <c r="AB409" s="38">
        <v>-0.030293243</v>
      </c>
      <c r="AC409" s="38">
        <v>0.003226899</v>
      </c>
      <c r="AD409" s="38">
        <v>0.026347193</v>
      </c>
      <c r="AE409" s="38">
        <v>0.014059195</v>
      </c>
      <c r="AF409" s="38">
        <v>0.0094106</v>
      </c>
      <c r="AG409" s="38">
        <v>-6.97712E-4</v>
      </c>
      <c r="AH409" s="34"/>
      <c r="AI409" s="38">
        <v>0.033512301</v>
      </c>
      <c r="AJ409" s="38">
        <v>0.045931688</v>
      </c>
      <c r="AK409" s="38">
        <v>0.065952196</v>
      </c>
      <c r="AL409" s="38">
        <v>0.089981485</v>
      </c>
      <c r="AM409" s="38">
        <v>0.059565323</v>
      </c>
      <c r="AN409" s="38">
        <v>0.047079989</v>
      </c>
      <c r="AO409" s="38">
        <v>0.071121445</v>
      </c>
      <c r="AP409" s="38">
        <v>0.069901398</v>
      </c>
      <c r="AQ409" s="38">
        <v>0.048694447</v>
      </c>
      <c r="AR409" s="38">
        <v>0.051534788</v>
      </c>
      <c r="AS409" s="34"/>
      <c r="AT409" s="38">
        <v>-1.521461767</v>
      </c>
      <c r="AU409" s="38">
        <v>-0.760008325</v>
      </c>
      <c r="AV409" s="38">
        <v>0.467482513</v>
      </c>
      <c r="AW409" s="38">
        <v>1.940758407</v>
      </c>
      <c r="AX409" s="38">
        <v>0.075892626</v>
      </c>
      <c r="AY409" s="38">
        <v>-0.689604098</v>
      </c>
      <c r="AZ409" s="38">
        <v>0.784417826</v>
      </c>
      <c r="BA409" s="38">
        <v>0.709614714</v>
      </c>
      <c r="BB409" s="38">
        <v>-0.590618984</v>
      </c>
      <c r="BC409" s="38">
        <v>-0.416472911</v>
      </c>
      <c r="BD409" s="40">
        <v>0.664879762</v>
      </c>
      <c r="BE409" s="23">
        <v>37986.0</v>
      </c>
      <c r="BF409" s="38">
        <v>-0.022883262</v>
      </c>
      <c r="BG409" s="38">
        <v>-0.011430763</v>
      </c>
      <c r="BH409" s="38">
        <v>0.007031084</v>
      </c>
      <c r="BI409" s="38">
        <v>0.029189615</v>
      </c>
      <c r="BJ409" s="38">
        <v>0.001141449</v>
      </c>
      <c r="BK409" s="38">
        <v>-0.010371862</v>
      </c>
      <c r="BL409" s="38">
        <v>0.01179789</v>
      </c>
      <c r="BM409" s="38">
        <v>0.010672828</v>
      </c>
      <c r="BN409" s="38">
        <v>-0.008883095</v>
      </c>
      <c r="BO409" s="38">
        <v>-0.006263883</v>
      </c>
      <c r="BP409" s="40">
        <v>5.5175E-4</v>
      </c>
      <c r="BQ409" s="40"/>
    </row>
    <row r="410">
      <c r="A410" s="23">
        <v>38017.0</v>
      </c>
      <c r="B410" s="27">
        <v>-0.0114</v>
      </c>
      <c r="C410" s="27">
        <v>0.0403</v>
      </c>
      <c r="D410" s="27">
        <v>0.023</v>
      </c>
      <c r="E410" s="27">
        <v>0.0264</v>
      </c>
      <c r="F410" s="27">
        <v>0.0361</v>
      </c>
      <c r="G410" s="27">
        <v>0.0056</v>
      </c>
      <c r="H410" s="27">
        <v>0.0111</v>
      </c>
      <c r="I410" s="27">
        <v>0.0259</v>
      </c>
      <c r="J410" s="27">
        <v>-0.0195</v>
      </c>
      <c r="K410" s="27">
        <v>0.0178</v>
      </c>
      <c r="L410" s="34"/>
      <c r="M410" s="38">
        <v>0.129281404</v>
      </c>
      <c r="N410" s="38">
        <v>0.320136137</v>
      </c>
      <c r="O410" s="38">
        <v>0.262940782</v>
      </c>
      <c r="P410" s="38">
        <v>0.466729199</v>
      </c>
      <c r="Q410" s="38">
        <v>0.23402518</v>
      </c>
      <c r="R410" s="38">
        <v>0.274979211</v>
      </c>
      <c r="S410" s="38">
        <v>0.175853986</v>
      </c>
      <c r="T410" s="38">
        <v>0.368041476</v>
      </c>
      <c r="U410" s="38">
        <v>0.279084262</v>
      </c>
      <c r="V410" s="38">
        <v>0.339781654</v>
      </c>
      <c r="W410" s="34"/>
      <c r="X410" s="38">
        <v>-0.032944128</v>
      </c>
      <c r="Y410" s="38">
        <v>-0.00245672</v>
      </c>
      <c r="Z410" s="38">
        <v>-0.027113173</v>
      </c>
      <c r="AA410" s="38">
        <v>-0.060703111</v>
      </c>
      <c r="AB410" s="38">
        <v>-0.003270177</v>
      </c>
      <c r="AC410" s="38">
        <v>-0.04429668</v>
      </c>
      <c r="AD410" s="38">
        <v>-0.019173295</v>
      </c>
      <c r="AE410" s="38">
        <v>-0.041402053</v>
      </c>
      <c r="AF410" s="38">
        <v>-0.053134224</v>
      </c>
      <c r="AG410" s="38">
        <v>-0.041888709</v>
      </c>
      <c r="AH410" s="34"/>
      <c r="AI410" s="38">
        <v>0.033943753</v>
      </c>
      <c r="AJ410" s="38">
        <v>0.045683349</v>
      </c>
      <c r="AK410" s="38">
        <v>0.066331746</v>
      </c>
      <c r="AL410" s="38">
        <v>0.090401301</v>
      </c>
      <c r="AM410" s="38">
        <v>0.059587063</v>
      </c>
      <c r="AN410" s="38">
        <v>0.047690927</v>
      </c>
      <c r="AO410" s="38">
        <v>0.071285776</v>
      </c>
      <c r="AP410" s="38">
        <v>0.068256052</v>
      </c>
      <c r="AQ410" s="38">
        <v>0.049874968</v>
      </c>
      <c r="AR410" s="38">
        <v>0.051511613</v>
      </c>
      <c r="AS410" s="34"/>
      <c r="AT410" s="38">
        <v>-1.518219118</v>
      </c>
      <c r="AU410" s="38">
        <v>-0.79112121</v>
      </c>
      <c r="AV410" s="38">
        <v>0.48774782</v>
      </c>
      <c r="AW410" s="38">
        <v>1.978507945</v>
      </c>
      <c r="AX410" s="38">
        <v>0.070012394</v>
      </c>
      <c r="AY410" s="38">
        <v>-0.66678084</v>
      </c>
      <c r="AZ410" s="38">
        <v>0.794578164</v>
      </c>
      <c r="BA410" s="38">
        <v>0.606930693</v>
      </c>
      <c r="BB410" s="38">
        <v>-0.53151116</v>
      </c>
      <c r="BC410" s="38">
        <v>-0.430144689</v>
      </c>
      <c r="BD410" s="40">
        <v>0.666648652</v>
      </c>
      <c r="BE410" s="23">
        <v>38017.0</v>
      </c>
      <c r="BF410" s="38">
        <v>-0.022773902</v>
      </c>
      <c r="BG410" s="38">
        <v>-0.011867139</v>
      </c>
      <c r="BH410" s="38">
        <v>0.007316415</v>
      </c>
      <c r="BI410" s="38">
        <v>0.029678421</v>
      </c>
      <c r="BJ410" s="38">
        <v>0.001050214</v>
      </c>
      <c r="BK410" s="38">
        <v>-0.010001983</v>
      </c>
      <c r="BL410" s="38">
        <v>0.011918995</v>
      </c>
      <c r="BM410" s="38">
        <v>0.009104206</v>
      </c>
      <c r="BN410" s="38">
        <v>-0.007972883</v>
      </c>
      <c r="BO410" s="38">
        <v>-0.006452345</v>
      </c>
      <c r="BP410" s="40">
        <v>0.00118531</v>
      </c>
      <c r="BQ410" s="40"/>
    </row>
    <row r="411">
      <c r="A411" s="23">
        <v>38046.0</v>
      </c>
      <c r="B411" s="27">
        <v>0.0319</v>
      </c>
      <c r="C411" s="27">
        <v>0.0304</v>
      </c>
      <c r="D411" s="27">
        <v>0.0253</v>
      </c>
      <c r="E411" s="27">
        <v>-0.0085</v>
      </c>
      <c r="F411" s="27">
        <v>0.0108</v>
      </c>
      <c r="G411" s="27">
        <v>0.0292</v>
      </c>
      <c r="H411" s="27">
        <v>0.0156</v>
      </c>
      <c r="I411" s="27">
        <v>0.0394</v>
      </c>
      <c r="J411" s="27">
        <v>0.0257</v>
      </c>
      <c r="K411" s="27">
        <v>0.0116</v>
      </c>
      <c r="L411" s="34"/>
      <c r="M411" s="38">
        <v>0.223650025</v>
      </c>
      <c r="N411" s="38">
        <v>0.351348112</v>
      </c>
      <c r="O411" s="38">
        <v>0.367043475</v>
      </c>
      <c r="P411" s="38">
        <v>0.568872956</v>
      </c>
      <c r="Q411" s="38">
        <v>0.214605917</v>
      </c>
      <c r="R411" s="38">
        <v>0.32344</v>
      </c>
      <c r="S411" s="38">
        <v>0.294578976</v>
      </c>
      <c r="T411" s="38">
        <v>0.40828005</v>
      </c>
      <c r="U411" s="38">
        <v>0.277781434</v>
      </c>
      <c r="V411" s="38">
        <v>0.37713289</v>
      </c>
      <c r="W411" s="34"/>
      <c r="X411" s="38">
        <v>0.003400946</v>
      </c>
      <c r="Y411" s="38">
        <v>-0.012416345</v>
      </c>
      <c r="Z411" s="38">
        <v>-0.033356968</v>
      </c>
      <c r="AA411" s="38">
        <v>-0.087812822</v>
      </c>
      <c r="AB411" s="38">
        <v>-0.02486249</v>
      </c>
      <c r="AC411" s="38">
        <v>-0.014849139</v>
      </c>
      <c r="AD411" s="38">
        <v>-0.029118896</v>
      </c>
      <c r="AE411" s="38">
        <v>-0.016547788</v>
      </c>
      <c r="AF411" s="38">
        <v>0.004402819</v>
      </c>
      <c r="AG411" s="38">
        <v>-0.041626459</v>
      </c>
      <c r="AH411" s="34"/>
      <c r="AI411" s="38">
        <v>0.033781299</v>
      </c>
      <c r="AJ411" s="38">
        <v>0.038247952</v>
      </c>
      <c r="AK411" s="38">
        <v>0.065385129</v>
      </c>
      <c r="AL411" s="38">
        <v>0.091583677</v>
      </c>
      <c r="AM411" s="38">
        <v>0.058285435</v>
      </c>
      <c r="AN411" s="38">
        <v>0.047637569</v>
      </c>
      <c r="AO411" s="38">
        <v>0.070990799</v>
      </c>
      <c r="AP411" s="38">
        <v>0.068217101</v>
      </c>
      <c r="AQ411" s="38">
        <v>0.048790959</v>
      </c>
      <c r="AR411" s="38">
        <v>0.05096835</v>
      </c>
      <c r="AS411" s="34"/>
      <c r="AT411" s="38">
        <v>-1.370560834</v>
      </c>
      <c r="AU411" s="38">
        <v>-1.111244447</v>
      </c>
      <c r="AV411" s="38">
        <v>0.464234051</v>
      </c>
      <c r="AW411" s="38">
        <v>1.985219399</v>
      </c>
      <c r="AX411" s="38">
        <v>0.05205354</v>
      </c>
      <c r="AY411" s="38">
        <v>-0.56611997</v>
      </c>
      <c r="AZ411" s="38">
        <v>0.789677373</v>
      </c>
      <c r="BA411" s="38">
        <v>0.628647322</v>
      </c>
      <c r="BB411" s="38">
        <v>-0.499158621</v>
      </c>
      <c r="BC411" s="38">
        <v>-0.372747813</v>
      </c>
      <c r="BD411" s="40">
        <v>0.663494633</v>
      </c>
      <c r="BE411" s="23">
        <v>38046.0</v>
      </c>
      <c r="BF411" s="38">
        <v>-0.020656698</v>
      </c>
      <c r="BG411" s="38">
        <v>-0.016748356</v>
      </c>
      <c r="BH411" s="38">
        <v>0.006996802</v>
      </c>
      <c r="BI411" s="38">
        <v>0.029920655</v>
      </c>
      <c r="BJ411" s="38">
        <v>7.84536E-4</v>
      </c>
      <c r="BK411" s="38">
        <v>-0.008532397</v>
      </c>
      <c r="BL411" s="38">
        <v>0.01190179</v>
      </c>
      <c r="BM411" s="38">
        <v>0.009474791</v>
      </c>
      <c r="BN411" s="38">
        <v>-0.007523175</v>
      </c>
      <c r="BO411" s="38">
        <v>-0.005617948</v>
      </c>
      <c r="BP411" s="40">
        <v>-0.001168551</v>
      </c>
      <c r="BQ411" s="40"/>
    </row>
    <row r="412">
      <c r="A412" s="23">
        <v>38077.0</v>
      </c>
      <c r="B412" s="27">
        <v>0.0248</v>
      </c>
      <c r="C412" s="27">
        <v>-0.0253</v>
      </c>
      <c r="D412" s="27">
        <v>-0.0249</v>
      </c>
      <c r="E412" s="27">
        <v>-0.0367</v>
      </c>
      <c r="F412" s="27">
        <v>-0.0236</v>
      </c>
      <c r="G412" s="27">
        <v>0.0804</v>
      </c>
      <c r="H412" s="27">
        <v>-0.0394</v>
      </c>
      <c r="I412" s="27">
        <v>-0.0313</v>
      </c>
      <c r="J412" s="27">
        <v>-0.0139</v>
      </c>
      <c r="K412" s="27">
        <v>-0.0163</v>
      </c>
      <c r="L412" s="34"/>
      <c r="M412" s="38">
        <v>0.206195892</v>
      </c>
      <c r="N412" s="38">
        <v>0.351914302</v>
      </c>
      <c r="O412" s="38">
        <v>0.401600031</v>
      </c>
      <c r="P412" s="38">
        <v>0.589992154</v>
      </c>
      <c r="Q412" s="38">
        <v>0.303565117</v>
      </c>
      <c r="R412" s="38">
        <v>0.491360829</v>
      </c>
      <c r="S412" s="38">
        <v>0.296680511</v>
      </c>
      <c r="T412" s="38">
        <v>0.391870543</v>
      </c>
      <c r="U412" s="38">
        <v>0.265666356</v>
      </c>
      <c r="V412" s="38">
        <v>0.342774021</v>
      </c>
      <c r="W412" s="34"/>
      <c r="X412" s="38">
        <v>-0.003325827</v>
      </c>
      <c r="Y412" s="38">
        <v>-0.069373034</v>
      </c>
      <c r="Z412" s="38">
        <v>-0.082895168</v>
      </c>
      <c r="AA412" s="38">
        <v>-0.095491031</v>
      </c>
      <c r="AB412" s="38">
        <v>-0.068222574</v>
      </c>
      <c r="AC412" s="38">
        <v>0.023924688</v>
      </c>
      <c r="AD412" s="38">
        <v>-0.084081449</v>
      </c>
      <c r="AE412" s="38">
        <v>-0.082967648</v>
      </c>
      <c r="AF412" s="38">
        <v>-0.039134713</v>
      </c>
      <c r="AG412" s="38">
        <v>-0.059049558</v>
      </c>
      <c r="AH412" s="34"/>
      <c r="AI412" s="38">
        <v>0.032769081</v>
      </c>
      <c r="AJ412" s="38">
        <v>0.039715815</v>
      </c>
      <c r="AK412" s="38">
        <v>0.067385984</v>
      </c>
      <c r="AL412" s="38">
        <v>0.093128937</v>
      </c>
      <c r="AM412" s="38">
        <v>0.059874359</v>
      </c>
      <c r="AN412" s="38">
        <v>0.046945372</v>
      </c>
      <c r="AO412" s="38">
        <v>0.072490416</v>
      </c>
      <c r="AP412" s="38">
        <v>0.070055921</v>
      </c>
      <c r="AQ412" s="38">
        <v>0.04926685</v>
      </c>
      <c r="AR412" s="38">
        <v>0.052242195</v>
      </c>
      <c r="AS412" s="34"/>
      <c r="AT412" s="38">
        <v>-1.431614827</v>
      </c>
      <c r="AU412" s="38">
        <v>-1.043415607</v>
      </c>
      <c r="AV412" s="38">
        <v>0.502856027</v>
      </c>
      <c r="AW412" s="38">
        <v>1.941430521</v>
      </c>
      <c r="AX412" s="38">
        <v>0.083089439</v>
      </c>
      <c r="AY412" s="38">
        <v>-0.639411629</v>
      </c>
      <c r="AZ412" s="38">
        <v>0.788103261</v>
      </c>
      <c r="BA412" s="38">
        <v>0.652058161</v>
      </c>
      <c r="BB412" s="38">
        <v>-0.509682173</v>
      </c>
      <c r="BC412" s="38">
        <v>-0.343413172</v>
      </c>
      <c r="BD412" s="40">
        <v>0.6748739</v>
      </c>
      <c r="BE412" s="23">
        <v>38077.0</v>
      </c>
      <c r="BF412" s="38">
        <v>-0.021213071</v>
      </c>
      <c r="BG412" s="38">
        <v>-0.015460897</v>
      </c>
      <c r="BH412" s="38">
        <v>0.007451111</v>
      </c>
      <c r="BI412" s="38">
        <v>0.028767308</v>
      </c>
      <c r="BJ412" s="38">
        <v>0.001231185</v>
      </c>
      <c r="BK412" s="38">
        <v>-0.009474535</v>
      </c>
      <c r="BL412" s="38">
        <v>0.011677785</v>
      </c>
      <c r="BM412" s="38">
        <v>0.009661926</v>
      </c>
      <c r="BN412" s="38">
        <v>-0.007552258</v>
      </c>
      <c r="BO412" s="38">
        <v>-0.005088553</v>
      </c>
      <c r="BP412" s="40">
        <v>-0.002635222</v>
      </c>
      <c r="BQ412" s="40"/>
    </row>
    <row r="413">
      <c r="A413" s="23">
        <v>38107.0</v>
      </c>
      <c r="B413" s="27">
        <v>-0.0056</v>
      </c>
      <c r="C413" s="27">
        <v>-0.0408</v>
      </c>
      <c r="D413" s="27">
        <v>0.0132</v>
      </c>
      <c r="E413" s="27">
        <v>0.0298</v>
      </c>
      <c r="F413" s="27">
        <v>0.0395</v>
      </c>
      <c r="G413" s="27">
        <v>0.0033</v>
      </c>
      <c r="H413" s="27">
        <v>0.0203</v>
      </c>
      <c r="I413" s="27">
        <v>0.0139</v>
      </c>
      <c r="J413" s="27">
        <v>0.0291</v>
      </c>
      <c r="K413" s="27">
        <v>-0.0157</v>
      </c>
      <c r="L413" s="34"/>
      <c r="M413" s="38">
        <v>0.150529652</v>
      </c>
      <c r="N413" s="38">
        <v>0.250213769</v>
      </c>
      <c r="O413" s="38">
        <v>0.255979764</v>
      </c>
      <c r="P413" s="38">
        <v>0.356882026</v>
      </c>
      <c r="Q413" s="38">
        <v>0.219676708</v>
      </c>
      <c r="R413" s="38">
        <v>0.499373592</v>
      </c>
      <c r="S413" s="38">
        <v>0.200455873</v>
      </c>
      <c r="T413" s="38">
        <v>0.265006474</v>
      </c>
      <c r="U413" s="38">
        <v>0.1928755</v>
      </c>
      <c r="V413" s="38">
        <v>0.220237115</v>
      </c>
      <c r="W413" s="34"/>
      <c r="X413" s="38">
        <v>-0.027994828</v>
      </c>
      <c r="Y413" s="38">
        <v>-0.066598218</v>
      </c>
      <c r="Z413" s="38">
        <v>-0.014009923</v>
      </c>
      <c r="AA413" s="38">
        <v>0.005901945</v>
      </c>
      <c r="AB413" s="38">
        <v>0.015131436</v>
      </c>
      <c r="AC413" s="38">
        <v>-0.062277081</v>
      </c>
      <c r="AD413" s="38">
        <v>-0.001881328</v>
      </c>
      <c r="AE413" s="38">
        <v>-0.013787269</v>
      </c>
      <c r="AF413" s="38">
        <v>0.014195636</v>
      </c>
      <c r="AG413" s="38">
        <v>-0.038826448</v>
      </c>
      <c r="AH413" s="34"/>
      <c r="AI413" s="38">
        <v>0.032394826</v>
      </c>
      <c r="AJ413" s="38">
        <v>0.040406238</v>
      </c>
      <c r="AK413" s="38">
        <v>0.064494521</v>
      </c>
      <c r="AL413" s="38">
        <v>0.091762261</v>
      </c>
      <c r="AM413" s="38">
        <v>0.059335233</v>
      </c>
      <c r="AN413" s="38">
        <v>0.046976331</v>
      </c>
      <c r="AO413" s="38">
        <v>0.071447346</v>
      </c>
      <c r="AP413" s="38">
        <v>0.069645905</v>
      </c>
      <c r="AQ413" s="38">
        <v>0.048459551</v>
      </c>
      <c r="AR413" s="38">
        <v>0.048918142</v>
      </c>
      <c r="AS413" s="34"/>
      <c r="AT413" s="38">
        <v>-1.427837473</v>
      </c>
      <c r="AU413" s="38">
        <v>-0.970080152</v>
      </c>
      <c r="AV413" s="38">
        <v>0.406280082</v>
      </c>
      <c r="AW413" s="38">
        <v>1.964308623</v>
      </c>
      <c r="AX413" s="38">
        <v>0.111487832</v>
      </c>
      <c r="AY413" s="38">
        <v>-0.594677106</v>
      </c>
      <c r="AZ413" s="38">
        <v>0.803551715</v>
      </c>
      <c r="BA413" s="38">
        <v>0.700620701</v>
      </c>
      <c r="BB413" s="38">
        <v>-0.509928637</v>
      </c>
      <c r="BC413" s="38">
        <v>-0.483725585</v>
      </c>
      <c r="BD413" s="40">
        <v>0.675074056</v>
      </c>
      <c r="BE413" s="23">
        <v>38107.0</v>
      </c>
      <c r="BF413" s="38">
        <v>-0.021150827</v>
      </c>
      <c r="BG413" s="38">
        <v>-0.014369981</v>
      </c>
      <c r="BH413" s="38">
        <v>0.006018304</v>
      </c>
      <c r="BI413" s="38">
        <v>0.029097676</v>
      </c>
      <c r="BJ413" s="38">
        <v>0.00165149</v>
      </c>
      <c r="BK413" s="38">
        <v>-0.008809065</v>
      </c>
      <c r="BL413" s="38">
        <v>0.011903164</v>
      </c>
      <c r="BM413" s="38">
        <v>0.010378427</v>
      </c>
      <c r="BN413" s="38">
        <v>-0.00755367</v>
      </c>
      <c r="BO413" s="38">
        <v>-0.007165519</v>
      </c>
      <c r="BP413" s="40">
        <v>0.001955136</v>
      </c>
      <c r="BQ413" s="40"/>
    </row>
    <row r="414">
      <c r="A414" s="23">
        <v>38138.0</v>
      </c>
      <c r="B414" s="27">
        <v>0.0181</v>
      </c>
      <c r="C414" s="27">
        <v>0.0186</v>
      </c>
      <c r="D414" s="27">
        <v>0.0096</v>
      </c>
      <c r="E414" s="27">
        <v>-0.0148</v>
      </c>
      <c r="F414" s="27">
        <v>-0.0103</v>
      </c>
      <c r="G414" s="27">
        <v>-0.0336</v>
      </c>
      <c r="H414" s="27">
        <v>9.0E-4</v>
      </c>
      <c r="I414" s="27">
        <v>-0.014</v>
      </c>
      <c r="J414" s="27">
        <v>-0.0117</v>
      </c>
      <c r="K414" s="27">
        <v>0.0128</v>
      </c>
      <c r="L414" s="34"/>
      <c r="M414" s="38">
        <v>0.180662664</v>
      </c>
      <c r="N414" s="38">
        <v>0.225644281</v>
      </c>
      <c r="O414" s="38">
        <v>0.248487219</v>
      </c>
      <c r="P414" s="38">
        <v>0.322888079</v>
      </c>
      <c r="Q414" s="38">
        <v>0.143289975</v>
      </c>
      <c r="R414" s="38">
        <v>0.377871888</v>
      </c>
      <c r="S414" s="38">
        <v>0.192098579</v>
      </c>
      <c r="T414" s="38">
        <v>0.254684795</v>
      </c>
      <c r="U414" s="38">
        <v>0.138635081</v>
      </c>
      <c r="V414" s="38">
        <v>0.17356353</v>
      </c>
      <c r="W414" s="34"/>
      <c r="X414" s="38">
        <v>-0.002209498</v>
      </c>
      <c r="Y414" s="38">
        <v>1.79141E-4</v>
      </c>
      <c r="Z414" s="38">
        <v>-0.012191099</v>
      </c>
      <c r="AA414" s="38">
        <v>-0.035696334</v>
      </c>
      <c r="AB414" s="38">
        <v>-0.027179311</v>
      </c>
      <c r="AC414" s="38">
        <v>-0.072868316</v>
      </c>
      <c r="AD414" s="38">
        <v>-0.016541286</v>
      </c>
      <c r="AE414" s="38">
        <v>-0.038318874</v>
      </c>
      <c r="AF414" s="38">
        <v>-0.02188562</v>
      </c>
      <c r="AG414" s="38">
        <v>-0.002919644</v>
      </c>
      <c r="AH414" s="34"/>
      <c r="AI414" s="38">
        <v>0.032327515</v>
      </c>
      <c r="AJ414" s="38">
        <v>0.039960903</v>
      </c>
      <c r="AK414" s="38">
        <v>0.064587432</v>
      </c>
      <c r="AL414" s="38">
        <v>0.092035475</v>
      </c>
      <c r="AM414" s="38">
        <v>0.059297751</v>
      </c>
      <c r="AN414" s="38">
        <v>0.048158945</v>
      </c>
      <c r="AO414" s="38">
        <v>0.071574563</v>
      </c>
      <c r="AP414" s="38">
        <v>0.069986225</v>
      </c>
      <c r="AQ414" s="38">
        <v>0.048518601</v>
      </c>
      <c r="AR414" s="38">
        <v>0.048675226</v>
      </c>
      <c r="AS414" s="34"/>
      <c r="AT414" s="38">
        <v>-1.431107798</v>
      </c>
      <c r="AU414" s="38">
        <v>-0.997345204</v>
      </c>
      <c r="AV414" s="38">
        <v>0.402042062</v>
      </c>
      <c r="AW414" s="38">
        <v>1.961760139</v>
      </c>
      <c r="AX414" s="38">
        <v>0.10145921</v>
      </c>
      <c r="AY414" s="38">
        <v>-0.531496563</v>
      </c>
      <c r="AZ414" s="38">
        <v>0.79908149</v>
      </c>
      <c r="BA414" s="38">
        <v>0.708825152</v>
      </c>
      <c r="BB414" s="38">
        <v>-0.5110593</v>
      </c>
      <c r="BC414" s="38">
        <v>-0.50215919</v>
      </c>
      <c r="BD414" s="40">
        <v>0.669610301</v>
      </c>
      <c r="BE414" s="23">
        <v>38138.0</v>
      </c>
      <c r="BF414" s="38">
        <v>-0.021372249</v>
      </c>
      <c r="BG414" s="38">
        <v>-0.014894413</v>
      </c>
      <c r="BH414" s="38">
        <v>0.00600412</v>
      </c>
      <c r="BI414" s="38">
        <v>0.029297042</v>
      </c>
      <c r="BJ414" s="38">
        <v>0.001515198</v>
      </c>
      <c r="BK414" s="38">
        <v>-0.007937401</v>
      </c>
      <c r="BL414" s="38">
        <v>0.01193353</v>
      </c>
      <c r="BM414" s="38">
        <v>0.010585637</v>
      </c>
      <c r="BN414" s="38">
        <v>-0.00763219</v>
      </c>
      <c r="BO414" s="38">
        <v>-0.007499275</v>
      </c>
      <c r="BP414" s="40">
        <v>-8.82359E-4</v>
      </c>
      <c r="BQ414" s="40"/>
    </row>
    <row r="415">
      <c r="A415" s="23">
        <v>38168.0</v>
      </c>
      <c r="B415" s="27">
        <v>0.0228</v>
      </c>
      <c r="C415" s="27">
        <v>0.0241</v>
      </c>
      <c r="D415" s="27">
        <v>0.0219</v>
      </c>
      <c r="E415" s="27">
        <v>0.0329</v>
      </c>
      <c r="F415" s="27">
        <v>0.0379</v>
      </c>
      <c r="G415" s="27">
        <v>0.0404</v>
      </c>
      <c r="H415" s="27">
        <v>0.0223</v>
      </c>
      <c r="I415" s="27">
        <v>0.0164</v>
      </c>
      <c r="J415" s="27">
        <v>0.0112</v>
      </c>
      <c r="K415" s="27">
        <v>0.0184</v>
      </c>
      <c r="L415" s="34"/>
      <c r="M415" s="38">
        <v>0.196537776</v>
      </c>
      <c r="N415" s="38">
        <v>0.236216701</v>
      </c>
      <c r="O415" s="38">
        <v>0.227509992</v>
      </c>
      <c r="P415" s="38">
        <v>0.269557496</v>
      </c>
      <c r="Q415" s="38">
        <v>0.18143559</v>
      </c>
      <c r="R415" s="38">
        <v>0.329882178</v>
      </c>
      <c r="S415" s="38">
        <v>0.180883261</v>
      </c>
      <c r="T415" s="38">
        <v>0.206434745</v>
      </c>
      <c r="U415" s="38">
        <v>0.149809047</v>
      </c>
      <c r="V415" s="38">
        <v>0.181077276</v>
      </c>
      <c r="W415" s="34"/>
      <c r="X415" s="38">
        <v>5.98505E-4</v>
      </c>
      <c r="Y415" s="38">
        <v>0.005346975</v>
      </c>
      <c r="Z415" s="38">
        <v>0.002669273</v>
      </c>
      <c r="AA415" s="38">
        <v>0.017878966</v>
      </c>
      <c r="AB415" s="38">
        <v>0.018809117</v>
      </c>
      <c r="AC415" s="38">
        <v>0.01415669</v>
      </c>
      <c r="AD415" s="38">
        <v>0.007931938</v>
      </c>
      <c r="AE415" s="38">
        <v>-0.001838421</v>
      </c>
      <c r="AF415" s="38">
        <v>9.97968E-4</v>
      </c>
      <c r="AG415" s="38">
        <v>0.002515408</v>
      </c>
      <c r="AH415" s="34"/>
      <c r="AI415" s="38">
        <v>0.032265496</v>
      </c>
      <c r="AJ415" s="38">
        <v>0.039442242</v>
      </c>
      <c r="AK415" s="38">
        <v>0.064554464</v>
      </c>
      <c r="AL415" s="38">
        <v>0.092042791</v>
      </c>
      <c r="AM415" s="38">
        <v>0.059130772</v>
      </c>
      <c r="AN415" s="38">
        <v>0.048238565</v>
      </c>
      <c r="AO415" s="38">
        <v>0.071531191</v>
      </c>
      <c r="AP415" s="38">
        <v>0.069334291</v>
      </c>
      <c r="AQ415" s="38">
        <v>0.048421802</v>
      </c>
      <c r="AR415" s="38">
        <v>0.0486706</v>
      </c>
      <c r="AS415" s="34"/>
      <c r="AT415" s="38">
        <v>-1.425103653</v>
      </c>
      <c r="AU415" s="38">
        <v>-1.017592344</v>
      </c>
      <c r="AV415" s="38">
        <v>0.408334461</v>
      </c>
      <c r="AW415" s="38">
        <v>1.969181675</v>
      </c>
      <c r="AX415" s="38">
        <v>0.100365365</v>
      </c>
      <c r="AY415" s="38">
        <v>-0.518117897</v>
      </c>
      <c r="AZ415" s="38">
        <v>0.804488247</v>
      </c>
      <c r="BA415" s="38">
        <v>0.679743492</v>
      </c>
      <c r="BB415" s="38">
        <v>-0.507713318</v>
      </c>
      <c r="BC415" s="38">
        <v>-0.493586028</v>
      </c>
      <c r="BD415" s="40">
        <v>0.669323706</v>
      </c>
      <c r="BE415" s="23">
        <v>38168.0</v>
      </c>
      <c r="BF415" s="38">
        <v>-0.021291695</v>
      </c>
      <c r="BG415" s="38">
        <v>-0.015203292</v>
      </c>
      <c r="BH415" s="38">
        <v>0.006100702</v>
      </c>
      <c r="BI415" s="38">
        <v>0.029420468</v>
      </c>
      <c r="BJ415" s="38">
        <v>0.001499504</v>
      </c>
      <c r="BK415" s="38">
        <v>-0.007740917</v>
      </c>
      <c r="BL415" s="38">
        <v>0.01201942</v>
      </c>
      <c r="BM415" s="38">
        <v>0.010155676</v>
      </c>
      <c r="BN415" s="38">
        <v>-0.007585467</v>
      </c>
      <c r="BO415" s="38">
        <v>-0.007374399</v>
      </c>
      <c r="BP415" s="40">
        <v>2.00552E-4</v>
      </c>
      <c r="BQ415" s="40"/>
    </row>
    <row r="416">
      <c r="A416" s="23">
        <v>38199.0</v>
      </c>
      <c r="B416" s="27">
        <v>-0.0027</v>
      </c>
      <c r="C416" s="27">
        <v>-0.008</v>
      </c>
      <c r="D416" s="27">
        <v>-0.0208</v>
      </c>
      <c r="E416" s="27">
        <v>-0.0391</v>
      </c>
      <c r="F416" s="27">
        <v>-0.0141</v>
      </c>
      <c r="G416" s="27">
        <v>-0.0391</v>
      </c>
      <c r="H416" s="27">
        <v>-0.0364</v>
      </c>
      <c r="I416" s="27">
        <v>-0.0131</v>
      </c>
      <c r="J416" s="27">
        <v>-0.0126</v>
      </c>
      <c r="K416" s="27">
        <v>-0.0344</v>
      </c>
      <c r="L416" s="34"/>
      <c r="M416" s="38">
        <v>0.1568538</v>
      </c>
      <c r="N416" s="38">
        <v>0.179520616</v>
      </c>
      <c r="O416" s="38">
        <v>0.157688912</v>
      </c>
      <c r="P416" s="38">
        <v>0.128903385</v>
      </c>
      <c r="Q416" s="38">
        <v>0.144566578</v>
      </c>
      <c r="R416" s="38">
        <v>0.223246511</v>
      </c>
      <c r="S416" s="38">
        <v>0.069045542</v>
      </c>
      <c r="T416" s="38">
        <v>0.146508414</v>
      </c>
      <c r="U416" s="38">
        <v>0.099048059</v>
      </c>
      <c r="V416" s="38">
        <v>0.12010092</v>
      </c>
      <c r="W416" s="34"/>
      <c r="X416" s="38">
        <v>-0.01948899</v>
      </c>
      <c r="Y416" s="38">
        <v>-0.023292501</v>
      </c>
      <c r="Z416" s="38">
        <v>-0.035465689</v>
      </c>
      <c r="AA416" s="38">
        <v>-0.046926081</v>
      </c>
      <c r="AB416" s="38">
        <v>-0.032157764</v>
      </c>
      <c r="AC416" s="38">
        <v>-0.058674959</v>
      </c>
      <c r="AD416" s="38">
        <v>-0.043328617</v>
      </c>
      <c r="AE416" s="38">
        <v>-0.028027331</v>
      </c>
      <c r="AF416" s="38">
        <v>-0.020275046</v>
      </c>
      <c r="AG416" s="38">
        <v>-0.046056863</v>
      </c>
      <c r="AH416" s="34"/>
      <c r="AI416" s="38">
        <v>0.031036098</v>
      </c>
      <c r="AJ416" s="38">
        <v>0.039553656</v>
      </c>
      <c r="AK416" s="38">
        <v>0.064965427</v>
      </c>
      <c r="AL416" s="38">
        <v>0.092446062</v>
      </c>
      <c r="AM416" s="38">
        <v>0.059545961</v>
      </c>
      <c r="AN416" s="38">
        <v>0.048118083</v>
      </c>
      <c r="AO416" s="38">
        <v>0.071946517</v>
      </c>
      <c r="AP416" s="38">
        <v>0.069571063</v>
      </c>
      <c r="AQ416" s="38">
        <v>0.048684872</v>
      </c>
      <c r="AR416" s="38">
        <v>0.049290785</v>
      </c>
      <c r="AS416" s="34"/>
      <c r="AT416" s="38">
        <v>-1.477423224</v>
      </c>
      <c r="AU416" s="38">
        <v>-1.002190794</v>
      </c>
      <c r="AV416" s="38">
        <v>0.415644902</v>
      </c>
      <c r="AW416" s="38">
        <v>1.948911653</v>
      </c>
      <c r="AX416" s="38">
        <v>0.113268767</v>
      </c>
      <c r="AY416" s="38">
        <v>-0.52434332</v>
      </c>
      <c r="AZ416" s="38">
        <v>0.80515093</v>
      </c>
      <c r="BA416" s="38">
        <v>0.672613793</v>
      </c>
      <c r="BB416" s="38">
        <v>-0.492719631</v>
      </c>
      <c r="BC416" s="38">
        <v>-0.458913076</v>
      </c>
      <c r="BD416" s="40">
        <v>0.67044994</v>
      </c>
      <c r="BE416" s="23">
        <v>38199.0</v>
      </c>
      <c r="BF416" s="38">
        <v>-0.022036294</v>
      </c>
      <c r="BG416" s="38">
        <v>-0.014948033</v>
      </c>
      <c r="BH416" s="38">
        <v>0.006199492</v>
      </c>
      <c r="BI416" s="38">
        <v>0.029068712</v>
      </c>
      <c r="BJ416" s="38">
        <v>0.001689444</v>
      </c>
      <c r="BK416" s="38">
        <v>-0.007820768</v>
      </c>
      <c r="BL416" s="38">
        <v>0.012009113</v>
      </c>
      <c r="BM416" s="38">
        <v>0.010032275</v>
      </c>
      <c r="BN416" s="38">
        <v>-0.007349089</v>
      </c>
      <c r="BO416" s="38">
        <v>-0.006844852</v>
      </c>
      <c r="BP416" s="40">
        <v>-0.001035118</v>
      </c>
      <c r="BQ416" s="40"/>
    </row>
    <row r="417">
      <c r="A417" s="23">
        <v>38230.0</v>
      </c>
      <c r="B417" s="27">
        <v>0.0098</v>
      </c>
      <c r="C417" s="27">
        <v>-0.0084</v>
      </c>
      <c r="D417" s="27">
        <v>-0.011</v>
      </c>
      <c r="E417" s="27">
        <v>-0.0279</v>
      </c>
      <c r="F417" s="27">
        <v>-0.019</v>
      </c>
      <c r="G417" s="27">
        <v>-0.0082</v>
      </c>
      <c r="H417" s="27">
        <v>-0.0126</v>
      </c>
      <c r="I417" s="27">
        <v>-0.0079</v>
      </c>
      <c r="J417" s="27">
        <v>0.0166</v>
      </c>
      <c r="K417" s="27">
        <v>0.0046</v>
      </c>
      <c r="L417" s="34"/>
      <c r="M417" s="38">
        <v>0.13943293</v>
      </c>
      <c r="N417" s="38">
        <v>0.128714343</v>
      </c>
      <c r="O417" s="38">
        <v>0.108692906</v>
      </c>
      <c r="P417" s="38">
        <v>0.088557075</v>
      </c>
      <c r="Q417" s="38">
        <v>0.131858348</v>
      </c>
      <c r="R417" s="38">
        <v>0.133900009</v>
      </c>
      <c r="S417" s="38">
        <v>0.008890475</v>
      </c>
      <c r="T417" s="38">
        <v>0.126556972</v>
      </c>
      <c r="U417" s="38">
        <v>0.107011409</v>
      </c>
      <c r="V417" s="38">
        <v>0.105049075</v>
      </c>
      <c r="W417" s="34"/>
      <c r="X417" s="38">
        <v>-0.0060719</v>
      </c>
      <c r="Y417" s="38">
        <v>-0.019715748</v>
      </c>
      <c r="Z417" s="38">
        <v>-0.020276423</v>
      </c>
      <c r="AA417" s="38">
        <v>-0.03196024</v>
      </c>
      <c r="AB417" s="38">
        <v>-0.033910405</v>
      </c>
      <c r="AC417" s="38">
        <v>-0.019020356</v>
      </c>
      <c r="AD417" s="38">
        <v>-0.013786732</v>
      </c>
      <c r="AE417" s="38">
        <v>-0.02072612</v>
      </c>
      <c r="AF417" s="38">
        <v>0.009344273</v>
      </c>
      <c r="AG417" s="38">
        <v>-0.004029082</v>
      </c>
      <c r="AH417" s="34"/>
      <c r="AI417" s="38">
        <v>0.030867335</v>
      </c>
      <c r="AJ417" s="38">
        <v>0.039675592</v>
      </c>
      <c r="AK417" s="38">
        <v>0.064849156</v>
      </c>
      <c r="AL417" s="38">
        <v>0.09165059</v>
      </c>
      <c r="AM417" s="38">
        <v>0.059954582</v>
      </c>
      <c r="AN417" s="38">
        <v>0.047566992</v>
      </c>
      <c r="AO417" s="38">
        <v>0.07199622</v>
      </c>
      <c r="AP417" s="38">
        <v>0.06970856</v>
      </c>
      <c r="AQ417" s="38">
        <v>0.048682956</v>
      </c>
      <c r="AR417" s="38">
        <v>0.049013975</v>
      </c>
      <c r="AS417" s="34"/>
      <c r="AT417" s="38">
        <v>-1.487997441</v>
      </c>
      <c r="AU417" s="38">
        <v>-0.993951848</v>
      </c>
      <c r="AV417" s="38">
        <v>0.418005986</v>
      </c>
      <c r="AW417" s="38">
        <v>1.921269374</v>
      </c>
      <c r="AX417" s="38">
        <v>0.143474691</v>
      </c>
      <c r="AY417" s="38">
        <v>-0.551331816</v>
      </c>
      <c r="AZ417" s="38">
        <v>0.818877078</v>
      </c>
      <c r="BA417" s="38">
        <v>0.690564721</v>
      </c>
      <c r="BB417" s="38">
        <v>-0.48873862</v>
      </c>
      <c r="BC417" s="38">
        <v>-0.470172126</v>
      </c>
      <c r="BD417" s="40">
        <v>0.671593368</v>
      </c>
      <c r="BE417" s="23">
        <v>38230.0</v>
      </c>
      <c r="BF417" s="38">
        <v>-0.022156226</v>
      </c>
      <c r="BG417" s="38">
        <v>-0.014799906</v>
      </c>
      <c r="BH417" s="38">
        <v>0.006224093</v>
      </c>
      <c r="BI417" s="38">
        <v>0.028607629</v>
      </c>
      <c r="BJ417" s="38">
        <v>0.002136333</v>
      </c>
      <c r="BK417" s="38">
        <v>-0.00820931</v>
      </c>
      <c r="BL417" s="38">
        <v>0.012193049</v>
      </c>
      <c r="BM417" s="38">
        <v>0.010282483</v>
      </c>
      <c r="BN417" s="38">
        <v>-0.0072773</v>
      </c>
      <c r="BO417" s="38">
        <v>-0.007000845</v>
      </c>
      <c r="BP417" s="40">
        <v>-0.001322115</v>
      </c>
      <c r="BQ417" s="40"/>
    </row>
    <row r="418">
      <c r="A418" s="23">
        <v>38260.0</v>
      </c>
      <c r="B418" s="27">
        <v>0.0384</v>
      </c>
      <c r="C418" s="27">
        <v>0.0331</v>
      </c>
      <c r="D418" s="27">
        <v>0.0117</v>
      </c>
      <c r="E418" s="27">
        <v>0.0302</v>
      </c>
      <c r="F418" s="27">
        <v>0.0342</v>
      </c>
      <c r="G418" s="27">
        <v>-0.0191</v>
      </c>
      <c r="H418" s="27">
        <v>-4.0E-4</v>
      </c>
      <c r="I418" s="27">
        <v>0.0171</v>
      </c>
      <c r="J418" s="27">
        <v>0.0261</v>
      </c>
      <c r="K418" s="27">
        <v>0.0105</v>
      </c>
      <c r="L418" s="34"/>
      <c r="M418" s="38">
        <v>0.191298356</v>
      </c>
      <c r="N418" s="38">
        <v>0.178543256</v>
      </c>
      <c r="O418" s="38">
        <v>0.184739183</v>
      </c>
      <c r="P418" s="38">
        <v>0.198233257</v>
      </c>
      <c r="Q418" s="38">
        <v>0.195814104</v>
      </c>
      <c r="R418" s="38">
        <v>0.096286847</v>
      </c>
      <c r="S418" s="38">
        <v>0.084040165</v>
      </c>
      <c r="T418" s="38">
        <v>0.22007911</v>
      </c>
      <c r="U418" s="38">
        <v>0.152385147</v>
      </c>
      <c r="V418" s="38">
        <v>0.130197453</v>
      </c>
      <c r="W418" s="34"/>
      <c r="X418" s="38">
        <v>0.016438386</v>
      </c>
      <c r="Y418" s="38">
        <v>0.020232988</v>
      </c>
      <c r="Z418" s="38">
        <v>-0.001715047</v>
      </c>
      <c r="AA418" s="38">
        <v>0.020146961</v>
      </c>
      <c r="AB418" s="38">
        <v>0.016684608</v>
      </c>
      <c r="AC418" s="38">
        <v>-0.027497261</v>
      </c>
      <c r="AD418" s="38">
        <v>-0.007060387</v>
      </c>
      <c r="AE418" s="38">
        <v>-0.001473196</v>
      </c>
      <c r="AF418" s="38">
        <v>0.015432136</v>
      </c>
      <c r="AG418" s="38">
        <v>1.32333E-4</v>
      </c>
      <c r="AH418" s="34"/>
      <c r="AI418" s="38">
        <v>0.029751373</v>
      </c>
      <c r="AJ418" s="38">
        <v>0.038164355</v>
      </c>
      <c r="AK418" s="38">
        <v>0.063530147</v>
      </c>
      <c r="AL418" s="38">
        <v>0.089214936</v>
      </c>
      <c r="AM418" s="38">
        <v>0.058303183</v>
      </c>
      <c r="AN418" s="38">
        <v>0.046319548</v>
      </c>
      <c r="AO418" s="38">
        <v>0.070005912</v>
      </c>
      <c r="AP418" s="38">
        <v>0.068989055</v>
      </c>
      <c r="AQ418" s="38">
        <v>0.047987265</v>
      </c>
      <c r="AR418" s="38">
        <v>0.048546735</v>
      </c>
      <c r="AS418" s="34"/>
      <c r="AT418" s="38">
        <v>-1.506102948</v>
      </c>
      <c r="AU418" s="38">
        <v>-1.024869571</v>
      </c>
      <c r="AV418" s="38">
        <v>0.426086479</v>
      </c>
      <c r="AW418" s="38">
        <v>1.895289506</v>
      </c>
      <c r="AX418" s="38">
        <v>0.127097397</v>
      </c>
      <c r="AY418" s="38">
        <v>-0.558382017</v>
      </c>
      <c r="AZ418" s="38">
        <v>0.796508583</v>
      </c>
      <c r="BA418" s="38">
        <v>0.738343042</v>
      </c>
      <c r="BB418" s="38">
        <v>-0.462986415</v>
      </c>
      <c r="BC418" s="38">
        <v>-0.430984056</v>
      </c>
      <c r="BD418" s="40">
        <v>0.656837724</v>
      </c>
      <c r="BE418" s="23">
        <v>38260.0</v>
      </c>
      <c r="BF418" s="38">
        <v>-0.022929605</v>
      </c>
      <c r="BG418" s="38">
        <v>-0.015603086</v>
      </c>
      <c r="BH418" s="38">
        <v>0.006486937</v>
      </c>
      <c r="BI418" s="38">
        <v>0.02885476</v>
      </c>
      <c r="BJ418" s="38">
        <v>0.001934989</v>
      </c>
      <c r="BK418" s="38">
        <v>-0.008501065</v>
      </c>
      <c r="BL418" s="38">
        <v>0.012126413</v>
      </c>
      <c r="BM418" s="38">
        <v>0.011240874</v>
      </c>
      <c r="BN418" s="38">
        <v>-0.007048718</v>
      </c>
      <c r="BO418" s="38">
        <v>-0.0065615</v>
      </c>
      <c r="BP418" s="40">
        <v>-2.68073E-4</v>
      </c>
      <c r="BQ418" s="40"/>
    </row>
    <row r="419">
      <c r="A419" s="23">
        <v>38291.0</v>
      </c>
      <c r="B419" s="27">
        <v>0.028</v>
      </c>
      <c r="C419" s="27">
        <v>0.0244</v>
      </c>
      <c r="D419" s="27">
        <v>0.017</v>
      </c>
      <c r="E419" s="27">
        <v>0.016</v>
      </c>
      <c r="F419" s="27">
        <v>0.0331</v>
      </c>
      <c r="G419" s="27">
        <v>-0.0113</v>
      </c>
      <c r="H419" s="27">
        <v>0.0185</v>
      </c>
      <c r="I419" s="27">
        <v>0.0599</v>
      </c>
      <c r="J419" s="27">
        <v>0.0116</v>
      </c>
      <c r="K419" s="27">
        <v>0.0149</v>
      </c>
      <c r="L419" s="34"/>
      <c r="M419" s="38">
        <v>0.183667609</v>
      </c>
      <c r="N419" s="38">
        <v>0.158187452</v>
      </c>
      <c r="O419" s="38">
        <v>0.125851415</v>
      </c>
      <c r="P419" s="38">
        <v>0.086011157</v>
      </c>
      <c r="Q419" s="38">
        <v>0.175690396</v>
      </c>
      <c r="R419" s="38">
        <v>0.053242848</v>
      </c>
      <c r="S419" s="38">
        <v>0.039063296</v>
      </c>
      <c r="T419" s="38">
        <v>0.208257006</v>
      </c>
      <c r="U419" s="38">
        <v>0.115003194</v>
      </c>
      <c r="V419" s="38">
        <v>0.085594893</v>
      </c>
      <c r="W419" s="34"/>
      <c r="X419" s="38">
        <v>0.006171494</v>
      </c>
      <c r="Y419" s="38">
        <v>0.012480655</v>
      </c>
      <c r="Z419" s="38">
        <v>0.007122009</v>
      </c>
      <c r="AA419" s="38">
        <v>0.008538866</v>
      </c>
      <c r="AB419" s="38">
        <v>0.017472046</v>
      </c>
      <c r="AC419" s="38">
        <v>-0.017764252</v>
      </c>
      <c r="AD419" s="38">
        <v>0.014020524</v>
      </c>
      <c r="AE419" s="38">
        <v>0.042553005</v>
      </c>
      <c r="AF419" s="38">
        <v>0.001793915</v>
      </c>
      <c r="AG419" s="38">
        <v>0.006614009</v>
      </c>
      <c r="AH419" s="34"/>
      <c r="AI419" s="38">
        <v>0.026531334</v>
      </c>
      <c r="AJ419" s="38">
        <v>0.038049156</v>
      </c>
      <c r="AK419" s="38">
        <v>0.061045792</v>
      </c>
      <c r="AL419" s="38">
        <v>0.087338097</v>
      </c>
      <c r="AM419" s="38">
        <v>0.055010591</v>
      </c>
      <c r="AN419" s="38">
        <v>0.045734479</v>
      </c>
      <c r="AO419" s="38">
        <v>0.069274037</v>
      </c>
      <c r="AP419" s="38">
        <v>0.066887203</v>
      </c>
      <c r="AQ419" s="38">
        <v>0.046769188</v>
      </c>
      <c r="AR419" s="38">
        <v>0.047640925</v>
      </c>
      <c r="AS419" s="34"/>
      <c r="AT419" s="38">
        <v>-1.601852394</v>
      </c>
      <c r="AU419" s="38">
        <v>-0.940490326</v>
      </c>
      <c r="AV419" s="38">
        <v>0.379994041</v>
      </c>
      <c r="AW419" s="38">
        <v>1.889718224</v>
      </c>
      <c r="AX419" s="38">
        <v>0.033448216</v>
      </c>
      <c r="AY419" s="38">
        <v>-0.499193218</v>
      </c>
      <c r="AZ419" s="38">
        <v>0.852466172</v>
      </c>
      <c r="BA419" s="38">
        <v>0.715412306</v>
      </c>
      <c r="BB419" s="38">
        <v>-0.439779403</v>
      </c>
      <c r="BC419" s="38">
        <v>-0.389723618</v>
      </c>
      <c r="BD419" s="40">
        <v>0.649228634</v>
      </c>
      <c r="BE419" s="23">
        <v>38291.0</v>
      </c>
      <c r="BF419" s="38">
        <v>-0.024673163</v>
      </c>
      <c r="BG419" s="38">
        <v>-0.014486273</v>
      </c>
      <c r="BH419" s="38">
        <v>0.005853008</v>
      </c>
      <c r="BI419" s="38">
        <v>0.02910713</v>
      </c>
      <c r="BJ419" s="38">
        <v>5.15199E-4</v>
      </c>
      <c r="BK419" s="38">
        <v>-0.00768902</v>
      </c>
      <c r="BL419" s="38">
        <v>0.013130446</v>
      </c>
      <c r="BM419" s="38">
        <v>0.01101942</v>
      </c>
      <c r="BN419" s="38">
        <v>-0.006773876</v>
      </c>
      <c r="BO419" s="38">
        <v>-0.006002872</v>
      </c>
      <c r="BP419" s="40">
        <v>4.29144E-4</v>
      </c>
      <c r="BQ419" s="40"/>
    </row>
    <row r="420">
      <c r="A420" s="23">
        <v>38321.0</v>
      </c>
      <c r="B420" s="27">
        <v>0.0435</v>
      </c>
      <c r="C420" s="27">
        <v>0.0145</v>
      </c>
      <c r="D420" s="27">
        <v>0.0139</v>
      </c>
      <c r="E420" s="27">
        <v>0.0415</v>
      </c>
      <c r="F420" s="27">
        <v>0.0335</v>
      </c>
      <c r="G420" s="27">
        <v>0.0148</v>
      </c>
      <c r="H420" s="27">
        <v>0.0205</v>
      </c>
      <c r="I420" s="27">
        <v>0.0353</v>
      </c>
      <c r="J420" s="27">
        <v>0.0206</v>
      </c>
      <c r="K420" s="27">
        <v>0.0406</v>
      </c>
      <c r="L420" s="34"/>
      <c r="M420" s="38">
        <v>0.264867332</v>
      </c>
      <c r="N420" s="38">
        <v>0.157140394</v>
      </c>
      <c r="O420" s="38">
        <v>0.11925321</v>
      </c>
      <c r="P420" s="38">
        <v>0.10745231</v>
      </c>
      <c r="Q420" s="38">
        <v>0.159945762</v>
      </c>
      <c r="R420" s="38">
        <v>0.107000728</v>
      </c>
      <c r="S420" s="38">
        <v>0.05635585</v>
      </c>
      <c r="T420" s="38">
        <v>0.228537773</v>
      </c>
      <c r="U420" s="38">
        <v>0.120017771</v>
      </c>
      <c r="V420" s="38">
        <v>0.119343692</v>
      </c>
      <c r="W420" s="34"/>
      <c r="X420" s="38">
        <v>0.013963571</v>
      </c>
      <c r="Y420" s="38">
        <v>0.002028875</v>
      </c>
      <c r="Z420" s="38">
        <v>0.004415202</v>
      </c>
      <c r="AA420" s="38">
        <v>0.033788723</v>
      </c>
      <c r="AB420" s="38">
        <v>0.016882739</v>
      </c>
      <c r="AC420" s="38">
        <v>0.006921521</v>
      </c>
      <c r="AD420" s="38">
        <v>0.014660756</v>
      </c>
      <c r="AE420" s="38">
        <v>0.014794176</v>
      </c>
      <c r="AF420" s="38">
        <v>0.010642785</v>
      </c>
      <c r="AG420" s="38">
        <v>0.030456724</v>
      </c>
      <c r="AH420" s="34"/>
      <c r="AI420" s="38">
        <v>0.025541256</v>
      </c>
      <c r="AJ420" s="38">
        <v>0.034839008</v>
      </c>
      <c r="AK420" s="38">
        <v>0.060202722</v>
      </c>
      <c r="AL420" s="38">
        <v>0.085080247</v>
      </c>
      <c r="AM420" s="38">
        <v>0.053538194</v>
      </c>
      <c r="AN420" s="38">
        <v>0.045387983</v>
      </c>
      <c r="AO420" s="38">
        <v>0.068002458</v>
      </c>
      <c r="AP420" s="38">
        <v>0.065315157</v>
      </c>
      <c r="AQ420" s="38">
        <v>0.045848633</v>
      </c>
      <c r="AR420" s="38">
        <v>0.044947479</v>
      </c>
      <c r="AS420" s="34"/>
      <c r="AT420" s="38">
        <v>-1.573301841</v>
      </c>
      <c r="AU420" s="38">
        <v>-1.038041192</v>
      </c>
      <c r="AV420" s="38">
        <v>0.422118162</v>
      </c>
      <c r="AW420" s="38">
        <v>1.854288143</v>
      </c>
      <c r="AX420" s="38">
        <v>0.038449079</v>
      </c>
      <c r="AY420" s="38">
        <v>-0.43074904</v>
      </c>
      <c r="AZ420" s="38">
        <v>0.871139843</v>
      </c>
      <c r="BA420" s="38">
        <v>0.716435082</v>
      </c>
      <c r="BB420" s="38">
        <v>-0.40422992</v>
      </c>
      <c r="BC420" s="38">
        <v>-0.456108316</v>
      </c>
      <c r="BD420" s="40">
        <v>0.642807676</v>
      </c>
      <c r="BE420" s="23">
        <v>38321.0</v>
      </c>
      <c r="BF420" s="38">
        <v>-0.024475468</v>
      </c>
      <c r="BG420" s="38">
        <v>-0.01614855</v>
      </c>
      <c r="BH420" s="38">
        <v>0.006566788</v>
      </c>
      <c r="BI420" s="38">
        <v>0.028846702</v>
      </c>
      <c r="BJ420" s="38">
        <v>5.98143E-4</v>
      </c>
      <c r="BK420" s="38">
        <v>-0.006701056</v>
      </c>
      <c r="BL420" s="38">
        <v>0.013552107</v>
      </c>
      <c r="BM420" s="38">
        <v>0.011145403</v>
      </c>
      <c r="BN420" s="38">
        <v>-0.006288505</v>
      </c>
      <c r="BO420" s="38">
        <v>-0.007095564</v>
      </c>
      <c r="BP420" s="40">
        <v>1.8629E-4</v>
      </c>
      <c r="BQ420" s="40"/>
    </row>
    <row r="421">
      <c r="A421" s="23">
        <v>38352.0</v>
      </c>
      <c r="B421" s="27">
        <v>0.0318</v>
      </c>
      <c r="C421" s="27">
        <v>0.0262</v>
      </c>
      <c r="D421" s="27">
        <v>0.018</v>
      </c>
      <c r="E421" s="27">
        <v>0.0304</v>
      </c>
      <c r="F421" s="27">
        <v>0.0544</v>
      </c>
      <c r="G421" s="27">
        <v>0.048</v>
      </c>
      <c r="H421" s="27">
        <v>0.0231</v>
      </c>
      <c r="I421" s="27">
        <v>0.0433</v>
      </c>
      <c r="J421" s="27">
        <v>0.028</v>
      </c>
      <c r="K421" s="27">
        <v>0.0346</v>
      </c>
      <c r="L421" s="34"/>
      <c r="M421" s="38">
        <v>0.252763733</v>
      </c>
      <c r="N421" s="38">
        <v>0.133054253</v>
      </c>
      <c r="O421" s="38">
        <v>0.099493453</v>
      </c>
      <c r="P421" s="38">
        <v>0.078011069</v>
      </c>
      <c r="Q421" s="38">
        <v>0.229428006</v>
      </c>
      <c r="R421" s="38">
        <v>0.108652495</v>
      </c>
      <c r="S421" s="38">
        <v>0.041544369</v>
      </c>
      <c r="T421" s="38">
        <v>0.196455429</v>
      </c>
      <c r="U421" s="38">
        <v>0.114899311</v>
      </c>
      <c r="V421" s="38">
        <v>0.101368846</v>
      </c>
      <c r="W421" s="34"/>
      <c r="X421" s="38">
        <v>0.002799175</v>
      </c>
      <c r="Y421" s="38">
        <v>0.015346418</v>
      </c>
      <c r="Z421" s="38">
        <v>0.010147119</v>
      </c>
      <c r="AA421" s="38">
        <v>0.025073355</v>
      </c>
      <c r="AB421" s="38">
        <v>0.031211207</v>
      </c>
      <c r="AC421" s="38">
        <v>0.040210289</v>
      </c>
      <c r="AD421" s="38">
        <v>0.018562071</v>
      </c>
      <c r="AE421" s="38">
        <v>0.025639226</v>
      </c>
      <c r="AF421" s="38">
        <v>0.018666812</v>
      </c>
      <c r="AG421" s="38">
        <v>0.025830893</v>
      </c>
      <c r="AH421" s="34"/>
      <c r="AI421" s="38">
        <v>0.025474915</v>
      </c>
      <c r="AJ421" s="38">
        <v>0.034347204</v>
      </c>
      <c r="AK421" s="38">
        <v>0.059471942</v>
      </c>
      <c r="AL421" s="38">
        <v>0.084669557</v>
      </c>
      <c r="AM421" s="38">
        <v>0.053055432</v>
      </c>
      <c r="AN421" s="38">
        <v>0.045903276</v>
      </c>
      <c r="AO421" s="38">
        <v>0.067578227</v>
      </c>
      <c r="AP421" s="38">
        <v>0.065378004</v>
      </c>
      <c r="AQ421" s="38">
        <v>0.045851867</v>
      </c>
      <c r="AR421" s="38">
        <v>0.044999874</v>
      </c>
      <c r="AS421" s="34"/>
      <c r="AT421" s="38">
        <v>-1.575973817</v>
      </c>
      <c r="AU421" s="38">
        <v>-1.061875844</v>
      </c>
      <c r="AV421" s="38">
        <v>0.393957754</v>
      </c>
      <c r="AW421" s="38">
        <v>1.854014107</v>
      </c>
      <c r="AX421" s="38">
        <v>0.022158001</v>
      </c>
      <c r="AY421" s="38">
        <v>-0.39226819</v>
      </c>
      <c r="AZ421" s="38">
        <v>0.863670167</v>
      </c>
      <c r="BA421" s="38">
        <v>0.736179955</v>
      </c>
      <c r="BB421" s="38">
        <v>-0.395247032</v>
      </c>
      <c r="BC421" s="38">
        <v>-0.444615101</v>
      </c>
      <c r="BD421" s="40">
        <v>0.638146712</v>
      </c>
      <c r="BE421" s="23">
        <v>38352.0</v>
      </c>
      <c r="BF421" s="38">
        <v>-0.024696105</v>
      </c>
      <c r="BG421" s="38">
        <v>-0.016639996</v>
      </c>
      <c r="BH421" s="38">
        <v>0.006173467</v>
      </c>
      <c r="BI421" s="38">
        <v>0.029053101</v>
      </c>
      <c r="BJ421" s="38">
        <v>3.47224E-4</v>
      </c>
      <c r="BK421" s="38">
        <v>-0.006146991</v>
      </c>
      <c r="BL421" s="38">
        <v>0.013534038</v>
      </c>
      <c r="BM421" s="38">
        <v>0.011536218</v>
      </c>
      <c r="BN421" s="38">
        <v>-0.00619367</v>
      </c>
      <c r="BO421" s="38">
        <v>-0.006967287</v>
      </c>
      <c r="BP421" s="40">
        <v>-1.20148E-4</v>
      </c>
      <c r="BQ421" s="40"/>
    </row>
    <row r="422">
      <c r="A422" s="23">
        <v>38383.0</v>
      </c>
      <c r="B422" s="27">
        <v>0.0189</v>
      </c>
      <c r="C422" s="27">
        <v>-0.0057</v>
      </c>
      <c r="D422" s="27">
        <v>0.0254</v>
      </c>
      <c r="E422" s="27">
        <v>0.002</v>
      </c>
      <c r="F422" s="27">
        <v>0.0186</v>
      </c>
      <c r="G422" s="27">
        <v>-0.0138</v>
      </c>
      <c r="H422" s="27">
        <v>0.0382</v>
      </c>
      <c r="I422" s="27">
        <v>0.0166</v>
      </c>
      <c r="J422" s="27">
        <v>0.0106</v>
      </c>
      <c r="K422" s="27">
        <v>-0.025</v>
      </c>
      <c r="L422" s="34"/>
      <c r="M422" s="38">
        <v>0.291191675</v>
      </c>
      <c r="N422" s="38">
        <v>0.082993446</v>
      </c>
      <c r="O422" s="38">
        <v>0.102120371</v>
      </c>
      <c r="P422" s="38">
        <v>0.052330636</v>
      </c>
      <c r="Q422" s="38">
        <v>0.208730595</v>
      </c>
      <c r="R422" s="38">
        <v>0.087279203</v>
      </c>
      <c r="S422" s="38">
        <v>0.069477497</v>
      </c>
      <c r="T422" s="38">
        <v>0.185696722</v>
      </c>
      <c r="U422" s="38">
        <v>0.149203165</v>
      </c>
      <c r="V422" s="38">
        <v>0.055027466</v>
      </c>
      <c r="W422" s="34"/>
      <c r="X422" s="38">
        <v>-0.013807624</v>
      </c>
      <c r="Y422" s="38">
        <v>-0.013510485</v>
      </c>
      <c r="Z422" s="38">
        <v>0.017880706</v>
      </c>
      <c r="AA422" s="38">
        <v>-0.001786009</v>
      </c>
      <c r="AB422" s="38">
        <v>-0.005528558</v>
      </c>
      <c r="AC422" s="38">
        <v>-0.021840944</v>
      </c>
      <c r="AD422" s="38">
        <v>0.031759108</v>
      </c>
      <c r="AE422" s="38">
        <v>-0.001284831</v>
      </c>
      <c r="AF422" s="38">
        <v>-0.001629195</v>
      </c>
      <c r="AG422" s="38">
        <v>-0.031244451</v>
      </c>
      <c r="AH422" s="34"/>
      <c r="AI422" s="38">
        <v>0.025682551</v>
      </c>
      <c r="AJ422" s="38">
        <v>0.034466207</v>
      </c>
      <c r="AK422" s="38">
        <v>0.059471411</v>
      </c>
      <c r="AL422" s="38">
        <v>0.084667233</v>
      </c>
      <c r="AM422" s="38">
        <v>0.052933842</v>
      </c>
      <c r="AN422" s="38">
        <v>0.045551576</v>
      </c>
      <c r="AO422" s="38">
        <v>0.067694445</v>
      </c>
      <c r="AP422" s="38">
        <v>0.065293091</v>
      </c>
      <c r="AQ422" s="38">
        <v>0.045865649</v>
      </c>
      <c r="AR422" s="38">
        <v>0.045302155</v>
      </c>
      <c r="AS422" s="34"/>
      <c r="AT422" s="38">
        <v>-1.569297904</v>
      </c>
      <c r="AU422" s="38">
        <v>-1.058966992</v>
      </c>
      <c r="AV422" s="38">
        <v>0.39383675</v>
      </c>
      <c r="AW422" s="38">
        <v>1.857715425</v>
      </c>
      <c r="AX422" s="38">
        <v>0.014003611</v>
      </c>
      <c r="AY422" s="38">
        <v>-0.414906444</v>
      </c>
      <c r="AZ422" s="38">
        <v>0.87159547</v>
      </c>
      <c r="BA422" s="38">
        <v>0.73207666</v>
      </c>
      <c r="BB422" s="38">
        <v>-0.396658766</v>
      </c>
      <c r="BC422" s="38">
        <v>-0.42939781</v>
      </c>
      <c r="BD422" s="40">
        <v>0.641450662</v>
      </c>
      <c r="BE422" s="23">
        <v>38383.0</v>
      </c>
      <c r="BF422" s="38">
        <v>-0.024464826</v>
      </c>
      <c r="BG422" s="38">
        <v>-0.016508939</v>
      </c>
      <c r="BH422" s="38">
        <v>0.006139782</v>
      </c>
      <c r="BI422" s="38">
        <v>0.028961158</v>
      </c>
      <c r="BJ422" s="38">
        <v>2.18312E-4</v>
      </c>
      <c r="BK422" s="38">
        <v>-0.006468252</v>
      </c>
      <c r="BL422" s="38">
        <v>0.01358788</v>
      </c>
      <c r="BM422" s="38">
        <v>0.011412829</v>
      </c>
      <c r="BN422" s="38">
        <v>-0.006183777</v>
      </c>
      <c r="BO422" s="38">
        <v>-0.006694167</v>
      </c>
      <c r="BP422" s="40">
        <v>7.49815E-4</v>
      </c>
      <c r="BQ422" s="40"/>
    </row>
    <row r="423">
      <c r="A423" s="23">
        <v>38411.0</v>
      </c>
      <c r="B423" s="27">
        <v>0.0286</v>
      </c>
      <c r="C423" s="27">
        <v>0.0542</v>
      </c>
      <c r="D423" s="27">
        <v>0.0306</v>
      </c>
      <c r="E423" s="27">
        <v>0.0219</v>
      </c>
      <c r="F423" s="27">
        <v>0.0132</v>
      </c>
      <c r="G423" s="27">
        <v>0.0288</v>
      </c>
      <c r="H423" s="27">
        <v>0.0503</v>
      </c>
      <c r="I423" s="27">
        <v>0.0174</v>
      </c>
      <c r="J423" s="27">
        <v>0.027</v>
      </c>
      <c r="K423" s="27">
        <v>0.0202</v>
      </c>
      <c r="L423" s="34"/>
      <c r="M423" s="38">
        <v>0.287090133</v>
      </c>
      <c r="N423" s="38">
        <v>0.108021865</v>
      </c>
      <c r="O423" s="38">
        <v>0.107881129</v>
      </c>
      <c r="P423" s="38">
        <v>0.084576374</v>
      </c>
      <c r="Q423" s="38">
        <v>0.211555588</v>
      </c>
      <c r="R423" s="38">
        <v>0.086865781</v>
      </c>
      <c r="S423" s="38">
        <v>0.106044328</v>
      </c>
      <c r="T423" s="38">
        <v>0.160579566</v>
      </c>
      <c r="U423" s="38">
        <v>0.150634494</v>
      </c>
      <c r="V423" s="38">
        <v>0.063978977</v>
      </c>
      <c r="W423" s="34"/>
      <c r="X423" s="38">
        <v>-0.001855086</v>
      </c>
      <c r="Y423" s="38">
        <v>0.045143125</v>
      </c>
      <c r="Z423" s="38">
        <v>0.021765893</v>
      </c>
      <c r="AA423" s="38">
        <v>0.016442152</v>
      </c>
      <c r="AB423" s="38">
        <v>-0.011040858</v>
      </c>
      <c r="AC423" s="38">
        <v>0.020613583</v>
      </c>
      <c r="AD423" s="38">
        <v>0.039827006</v>
      </c>
      <c r="AE423" s="38">
        <v>8.97844E-4</v>
      </c>
      <c r="AF423" s="38">
        <v>0.014626827</v>
      </c>
      <c r="AG423" s="38">
        <v>0.014186122</v>
      </c>
      <c r="AH423" s="34"/>
      <c r="AI423" s="38">
        <v>0.025566542</v>
      </c>
      <c r="AJ423" s="38">
        <v>0.03514403</v>
      </c>
      <c r="AK423" s="38">
        <v>0.059496733</v>
      </c>
      <c r="AL423" s="38">
        <v>0.084695717</v>
      </c>
      <c r="AM423" s="38">
        <v>0.052976952</v>
      </c>
      <c r="AN423" s="38">
        <v>0.04449023</v>
      </c>
      <c r="AO423" s="38">
        <v>0.067902824</v>
      </c>
      <c r="AP423" s="38">
        <v>0.065114556</v>
      </c>
      <c r="AQ423" s="38">
        <v>0.045880084</v>
      </c>
      <c r="AR423" s="38">
        <v>0.045353229</v>
      </c>
      <c r="AS423" s="34"/>
      <c r="AT423" s="38">
        <v>-1.57384723</v>
      </c>
      <c r="AU423" s="38">
        <v>-1.01753798</v>
      </c>
      <c r="AV423" s="38">
        <v>0.396990827</v>
      </c>
      <c r="AW423" s="38">
        <v>1.86067598</v>
      </c>
      <c r="AX423" s="38">
        <v>0.018288783</v>
      </c>
      <c r="AY423" s="38">
        <v>-0.474663186</v>
      </c>
      <c r="AZ423" s="38">
        <v>0.885259382</v>
      </c>
      <c r="BA423" s="38">
        <v>0.723302574</v>
      </c>
      <c r="BB423" s="38">
        <v>-0.393933368</v>
      </c>
      <c r="BC423" s="38">
        <v>-0.424535781</v>
      </c>
      <c r="BD423" s="40">
        <v>0.646450235</v>
      </c>
      <c r="BE423" s="23">
        <v>38411.0</v>
      </c>
      <c r="BF423" s="38">
        <v>-0.024345992</v>
      </c>
      <c r="BG423" s="38">
        <v>-0.015740392</v>
      </c>
      <c r="BH423" s="38">
        <v>0.006141089</v>
      </c>
      <c r="BI423" s="38">
        <v>0.028782973</v>
      </c>
      <c r="BJ423" s="38">
        <v>2.82911E-4</v>
      </c>
      <c r="BK423" s="38">
        <v>-0.00734261</v>
      </c>
      <c r="BL423" s="38">
        <v>0.013694161</v>
      </c>
      <c r="BM423" s="38">
        <v>0.011188836</v>
      </c>
      <c r="BN423" s="38">
        <v>-0.006093793</v>
      </c>
      <c r="BO423" s="38">
        <v>-0.006567184</v>
      </c>
      <c r="BP423" s="40">
        <v>-3.74607E-4</v>
      </c>
      <c r="BQ423" s="40"/>
    </row>
    <row r="424">
      <c r="A424" s="23">
        <v>38442.0</v>
      </c>
      <c r="B424" s="27">
        <v>-0.0156</v>
      </c>
      <c r="C424" s="27">
        <v>-0.0021</v>
      </c>
      <c r="D424" s="27">
        <v>0.0078</v>
      </c>
      <c r="E424" s="27">
        <v>-0.0018</v>
      </c>
      <c r="F424" s="27">
        <v>0.0185</v>
      </c>
      <c r="G424" s="27">
        <v>0.0049</v>
      </c>
      <c r="H424" s="27">
        <v>-0.0175</v>
      </c>
      <c r="I424" s="27">
        <v>-0.0132</v>
      </c>
      <c r="J424" s="27">
        <v>-0.0078</v>
      </c>
      <c r="K424" s="27">
        <v>-0.0164</v>
      </c>
      <c r="L424" s="34"/>
      <c r="M424" s="38">
        <v>0.236391997</v>
      </c>
      <c r="N424" s="38">
        <v>0.13440906</v>
      </c>
      <c r="O424" s="38">
        <v>0.145022164</v>
      </c>
      <c r="P424" s="38">
        <v>0.123891614</v>
      </c>
      <c r="Q424" s="38">
        <v>0.263783134</v>
      </c>
      <c r="R424" s="38">
        <v>0.01088897</v>
      </c>
      <c r="S424" s="38">
        <v>0.131269612</v>
      </c>
      <c r="T424" s="38">
        <v>0.182306633</v>
      </c>
      <c r="U424" s="38">
        <v>0.157768162</v>
      </c>
      <c r="V424" s="38">
        <v>0.063828638</v>
      </c>
      <c r="W424" s="34"/>
      <c r="X424" s="38">
        <v>-0.041019593</v>
      </c>
      <c r="Y424" s="38">
        <v>-0.014108262</v>
      </c>
      <c r="Z424" s="38">
        <v>-0.004176164</v>
      </c>
      <c r="AA424" s="38">
        <v>-0.010126317</v>
      </c>
      <c r="AB424" s="38">
        <v>-0.009534482</v>
      </c>
      <c r="AC424" s="38">
        <v>7.92664E-4</v>
      </c>
      <c r="AD424" s="38">
        <v>-0.031881301</v>
      </c>
      <c r="AE424" s="38">
        <v>-0.030994986</v>
      </c>
      <c r="AF424" s="38">
        <v>-0.021361048</v>
      </c>
      <c r="AG424" s="38">
        <v>-0.023192252</v>
      </c>
      <c r="AH424" s="34"/>
      <c r="AI424" s="38">
        <v>0.026679529</v>
      </c>
      <c r="AJ424" s="38">
        <v>0.035082231</v>
      </c>
      <c r="AK424" s="38">
        <v>0.058945405</v>
      </c>
      <c r="AL424" s="38">
        <v>0.083760776</v>
      </c>
      <c r="AM424" s="38">
        <v>0.051827798</v>
      </c>
      <c r="AN424" s="38">
        <v>0.043052248</v>
      </c>
      <c r="AO424" s="38">
        <v>0.067058318</v>
      </c>
      <c r="AP424" s="38">
        <v>0.065202639</v>
      </c>
      <c r="AQ424" s="38">
        <v>0.045684375</v>
      </c>
      <c r="AR424" s="38">
        <v>0.044930484</v>
      </c>
      <c r="AS424" s="34"/>
      <c r="AT424" s="38">
        <v>-1.516031078</v>
      </c>
      <c r="AU424" s="38">
        <v>-1.017310034</v>
      </c>
      <c r="AV424" s="38">
        <v>0.399028075</v>
      </c>
      <c r="AW424" s="38">
        <v>1.871881408</v>
      </c>
      <c r="AX424" s="38">
        <v>-0.023419425</v>
      </c>
      <c r="AY424" s="38">
        <v>-0.544269941</v>
      </c>
      <c r="AZ424" s="38">
        <v>0.880549418</v>
      </c>
      <c r="BA424" s="38">
        <v>0.770410272</v>
      </c>
      <c r="BB424" s="38">
        <v>-0.388046711</v>
      </c>
      <c r="BC424" s="38">
        <v>-0.432791984</v>
      </c>
      <c r="BD424" s="40">
        <v>0.645457999</v>
      </c>
      <c r="BE424" s="23">
        <v>38442.0</v>
      </c>
      <c r="BF424" s="38">
        <v>-0.02348768</v>
      </c>
      <c r="BG424" s="38">
        <v>-0.015761057</v>
      </c>
      <c r="BH424" s="38">
        <v>0.006182092</v>
      </c>
      <c r="BI424" s="38">
        <v>0.029000824</v>
      </c>
      <c r="BJ424" s="38">
        <v>-3.62834E-4</v>
      </c>
      <c r="BK424" s="38">
        <v>-0.008432306</v>
      </c>
      <c r="BL424" s="38">
        <v>0.013642242</v>
      </c>
      <c r="BM424" s="38">
        <v>0.01193587</v>
      </c>
      <c r="BN424" s="38">
        <v>-0.006011959</v>
      </c>
      <c r="BO424" s="38">
        <v>-0.006705192</v>
      </c>
      <c r="BP424" s="40">
        <v>1.45654E-4</v>
      </c>
      <c r="BQ424" s="40"/>
    </row>
    <row r="425">
      <c r="A425" s="23">
        <v>38472.0</v>
      </c>
      <c r="B425" s="27">
        <v>-0.0253</v>
      </c>
      <c r="C425" s="27">
        <v>-0.0191</v>
      </c>
      <c r="D425" s="27">
        <v>-0.0373</v>
      </c>
      <c r="E425" s="27">
        <v>-0.0396</v>
      </c>
      <c r="F425" s="27">
        <v>-0.0367</v>
      </c>
      <c r="G425" s="27">
        <v>-0.0444</v>
      </c>
      <c r="H425" s="27">
        <v>-0.0436</v>
      </c>
      <c r="I425" s="27">
        <v>-0.0253</v>
      </c>
      <c r="J425" s="27">
        <v>-0.021</v>
      </c>
      <c r="K425" s="27">
        <v>-0.0184</v>
      </c>
      <c r="L425" s="34"/>
      <c r="M425" s="38">
        <v>0.211857678</v>
      </c>
      <c r="N425" s="38">
        <v>0.160141206</v>
      </c>
      <c r="O425" s="38">
        <v>0.087932638</v>
      </c>
      <c r="P425" s="38">
        <v>0.048099114</v>
      </c>
      <c r="Q425" s="38">
        <v>0.171192039</v>
      </c>
      <c r="R425" s="38">
        <v>-0.037080445</v>
      </c>
      <c r="S425" s="38">
        <v>0.060364931</v>
      </c>
      <c r="T425" s="38">
        <v>0.136631044</v>
      </c>
      <c r="U425" s="38">
        <v>0.101402774</v>
      </c>
      <c r="V425" s="38">
        <v>0.06087787</v>
      </c>
      <c r="W425" s="34"/>
      <c r="X425" s="38">
        <v>-0.045925015</v>
      </c>
      <c r="Y425" s="38">
        <v>-0.031652691</v>
      </c>
      <c r="Z425" s="38">
        <v>-0.044118497</v>
      </c>
      <c r="AA425" s="38">
        <v>-0.04159872</v>
      </c>
      <c r="AB425" s="38">
        <v>-0.055385748</v>
      </c>
      <c r="AC425" s="38">
        <v>-0.044120816</v>
      </c>
      <c r="AD425" s="38">
        <v>-0.048286294</v>
      </c>
      <c r="AE425" s="38">
        <v>-0.03848675</v>
      </c>
      <c r="AF425" s="38">
        <v>-0.029012795</v>
      </c>
      <c r="AG425" s="38">
        <v>-0.023406384</v>
      </c>
      <c r="AH425" s="34"/>
      <c r="AI425" s="38">
        <v>0.027971248</v>
      </c>
      <c r="AJ425" s="38">
        <v>0.035320146</v>
      </c>
      <c r="AK425" s="38">
        <v>0.059188191</v>
      </c>
      <c r="AL425" s="38">
        <v>0.083662894</v>
      </c>
      <c r="AM425" s="38">
        <v>0.052729291</v>
      </c>
      <c r="AN425" s="38">
        <v>0.042797741</v>
      </c>
      <c r="AO425" s="38">
        <v>0.067444709</v>
      </c>
      <c r="AP425" s="38">
        <v>0.065505058</v>
      </c>
      <c r="AQ425" s="38">
        <v>0.045977596</v>
      </c>
      <c r="AR425" s="38">
        <v>0.044312003</v>
      </c>
      <c r="AS425" s="34"/>
      <c r="AT425" s="38">
        <v>-1.46856332</v>
      </c>
      <c r="AU425" s="38">
        <v>-1.028413217</v>
      </c>
      <c r="AV425" s="38">
        <v>0.401123919</v>
      </c>
      <c r="AW425" s="38">
        <v>1.866995845</v>
      </c>
      <c r="AX425" s="38">
        <v>0.014278772</v>
      </c>
      <c r="AY425" s="38">
        <v>-0.580554986</v>
      </c>
      <c r="AZ425" s="38">
        <v>0.895634418</v>
      </c>
      <c r="BA425" s="38">
        <v>0.779462208</v>
      </c>
      <c r="BB425" s="38">
        <v>-0.390102849</v>
      </c>
      <c r="BC425" s="38">
        <v>-0.489860791</v>
      </c>
      <c r="BD425" s="40">
        <v>0.648037668</v>
      </c>
      <c r="BE425" s="23">
        <v>38472.0</v>
      </c>
      <c r="BF425" s="38">
        <v>-0.022661697</v>
      </c>
      <c r="BG425" s="38">
        <v>-0.015869652</v>
      </c>
      <c r="BH425" s="38">
        <v>0.006189824</v>
      </c>
      <c r="BI425" s="38">
        <v>0.02880999</v>
      </c>
      <c r="BJ425" s="38">
        <v>2.20339E-4</v>
      </c>
      <c r="BK425" s="38">
        <v>-0.008958661</v>
      </c>
      <c r="BL425" s="38">
        <v>0.013820715</v>
      </c>
      <c r="BM425" s="38">
        <v>0.012028039</v>
      </c>
      <c r="BN425" s="38">
        <v>-0.006019756</v>
      </c>
      <c r="BO425" s="38">
        <v>-0.007559141</v>
      </c>
      <c r="BP425" s="40">
        <v>-7.44734E-4</v>
      </c>
      <c r="BQ425" s="40"/>
    </row>
    <row r="426">
      <c r="A426" s="23">
        <v>38503.0</v>
      </c>
      <c r="B426" s="27">
        <v>0.0288</v>
      </c>
      <c r="C426" s="27">
        <v>0.0212</v>
      </c>
      <c r="D426" s="27">
        <v>0.067</v>
      </c>
      <c r="E426" s="27">
        <v>0.0657</v>
      </c>
      <c r="F426" s="27">
        <v>0.0324</v>
      </c>
      <c r="G426" s="27">
        <v>0.0179</v>
      </c>
      <c r="H426" s="27">
        <v>0.0511</v>
      </c>
      <c r="I426" s="27">
        <v>0.0498</v>
      </c>
      <c r="J426" s="27">
        <v>0.038</v>
      </c>
      <c r="K426" s="27">
        <v>0.0321</v>
      </c>
      <c r="L426" s="34"/>
      <c r="M426" s="38">
        <v>0.224639596</v>
      </c>
      <c r="N426" s="38">
        <v>0.163071235</v>
      </c>
      <c r="O426" s="38">
        <v>0.149803104</v>
      </c>
      <c r="P426" s="38">
        <v>0.133765262</v>
      </c>
      <c r="Q426" s="38">
        <v>0.221803013</v>
      </c>
      <c r="R426" s="38">
        <v>0.014240474</v>
      </c>
      <c r="S426" s="38">
        <v>0.113582339</v>
      </c>
      <c r="T426" s="38">
        <v>0.21018677</v>
      </c>
      <c r="U426" s="38">
        <v>0.156764493</v>
      </c>
      <c r="V426" s="38">
        <v>0.081121237</v>
      </c>
      <c r="W426" s="34"/>
      <c r="X426" s="38">
        <v>0.00945234</v>
      </c>
      <c r="Y426" s="38">
        <v>0.009101309</v>
      </c>
      <c r="Z426" s="38">
        <v>0.057098215</v>
      </c>
      <c r="AA426" s="38">
        <v>0.059313181</v>
      </c>
      <c r="AB426" s="38">
        <v>0.011902209</v>
      </c>
      <c r="AC426" s="38">
        <v>0.017541616</v>
      </c>
      <c r="AD426" s="38">
        <v>0.043833409</v>
      </c>
      <c r="AE426" s="38">
        <v>0.032850383</v>
      </c>
      <c r="AF426" s="38">
        <v>0.027368646</v>
      </c>
      <c r="AG426" s="38">
        <v>0.025295872</v>
      </c>
      <c r="AH426" s="34"/>
      <c r="AI426" s="38">
        <v>0.027837295</v>
      </c>
      <c r="AJ426" s="38">
        <v>0.035328272</v>
      </c>
      <c r="AK426" s="38">
        <v>0.059813625</v>
      </c>
      <c r="AL426" s="38">
        <v>0.084071266</v>
      </c>
      <c r="AM426" s="38">
        <v>0.052385419</v>
      </c>
      <c r="AN426" s="38">
        <v>0.042267879</v>
      </c>
      <c r="AO426" s="38">
        <v>0.067668143</v>
      </c>
      <c r="AP426" s="38">
        <v>0.065696835</v>
      </c>
      <c r="AQ426" s="38">
        <v>0.046038593</v>
      </c>
      <c r="AR426" s="38">
        <v>0.044494227</v>
      </c>
      <c r="AS426" s="34"/>
      <c r="AT426" s="38">
        <v>-1.463572945</v>
      </c>
      <c r="AU426" s="38">
        <v>-1.020113296</v>
      </c>
      <c r="AV426" s="38">
        <v>0.429399431</v>
      </c>
      <c r="AW426" s="38">
        <v>1.865431757</v>
      </c>
      <c r="AX426" s="38">
        <v>-0.010344253</v>
      </c>
      <c r="AY426" s="38">
        <v>-0.609294283</v>
      </c>
      <c r="AZ426" s="38">
        <v>0.894380406</v>
      </c>
      <c r="BA426" s="38">
        <v>0.777680604</v>
      </c>
      <c r="BB426" s="38">
        <v>-0.386071117</v>
      </c>
      <c r="BC426" s="38">
        <v>-0.477496304</v>
      </c>
      <c r="BD426" s="40">
        <v>0.651539398</v>
      </c>
      <c r="BE426" s="23">
        <v>38503.0</v>
      </c>
      <c r="BF426" s="38">
        <v>-0.022463307</v>
      </c>
      <c r="BG426" s="38">
        <v>-0.01565697</v>
      </c>
      <c r="BH426" s="38">
        <v>0.006590537</v>
      </c>
      <c r="BI426" s="38">
        <v>0.028631143</v>
      </c>
      <c r="BJ426" s="38">
        <v>-1.58766E-4</v>
      </c>
      <c r="BK426" s="38">
        <v>-0.009351611</v>
      </c>
      <c r="BL426" s="38">
        <v>0.013727188</v>
      </c>
      <c r="BM426" s="38">
        <v>0.011936049</v>
      </c>
      <c r="BN426" s="38">
        <v>-0.005925522</v>
      </c>
      <c r="BO426" s="38">
        <v>-0.00732874</v>
      </c>
      <c r="BP426" s="40">
        <v>0.001999539</v>
      </c>
      <c r="BQ426" s="40"/>
    </row>
    <row r="427">
      <c r="A427" s="23">
        <v>38533.0</v>
      </c>
      <c r="B427" s="27">
        <v>0.0497</v>
      </c>
      <c r="C427" s="27">
        <v>0.0358</v>
      </c>
      <c r="D427" s="27">
        <v>0.0307</v>
      </c>
      <c r="E427" s="27">
        <v>0.0293</v>
      </c>
      <c r="F427" s="27">
        <v>0.0272</v>
      </c>
      <c r="G427" s="27">
        <v>0.0272</v>
      </c>
      <c r="H427" s="27">
        <v>0.0673</v>
      </c>
      <c r="I427" s="27">
        <v>0.0378</v>
      </c>
      <c r="J427" s="27">
        <v>0.033</v>
      </c>
      <c r="K427" s="27">
        <v>0.002</v>
      </c>
      <c r="L427" s="34"/>
      <c r="M427" s="38">
        <v>0.256824081</v>
      </c>
      <c r="N427" s="38">
        <v>0.176278677</v>
      </c>
      <c r="O427" s="38">
        <v>0.159766137</v>
      </c>
      <c r="P427" s="38">
        <v>0.129882441</v>
      </c>
      <c r="Q427" s="38">
        <v>0.209158899</v>
      </c>
      <c r="R427" s="38">
        <v>0.001304655</v>
      </c>
      <c r="S427" s="38">
        <v>0.162554939</v>
      </c>
      <c r="T427" s="38">
        <v>0.235598217</v>
      </c>
      <c r="U427" s="38">
        <v>0.181682209</v>
      </c>
      <c r="V427" s="38">
        <v>0.06370884</v>
      </c>
      <c r="W427" s="34"/>
      <c r="X427" s="38">
        <v>0.02719913</v>
      </c>
      <c r="Y427" s="38">
        <v>0.022591465</v>
      </c>
      <c r="Z427" s="38">
        <v>0.017564332</v>
      </c>
      <c r="AA427" s="38">
        <v>0.02043786</v>
      </c>
      <c r="AB427" s="38">
        <v>0.007152141</v>
      </c>
      <c r="AC427" s="38">
        <v>0.028253636</v>
      </c>
      <c r="AD427" s="38">
        <v>0.053957411</v>
      </c>
      <c r="AE427" s="38">
        <v>0.017594062</v>
      </c>
      <c r="AF427" s="38">
        <v>0.019301238</v>
      </c>
      <c r="AG427" s="38">
        <v>-0.004561606</v>
      </c>
      <c r="AH427" s="34"/>
      <c r="AI427" s="38">
        <v>0.027841792</v>
      </c>
      <c r="AJ427" s="38">
        <v>0.033987318</v>
      </c>
      <c r="AK427" s="38">
        <v>0.058846008</v>
      </c>
      <c r="AL427" s="38">
        <v>0.083444038</v>
      </c>
      <c r="AM427" s="38">
        <v>0.052143024</v>
      </c>
      <c r="AN427" s="38">
        <v>0.041232694</v>
      </c>
      <c r="AO427" s="38">
        <v>0.067028771</v>
      </c>
      <c r="AP427" s="38">
        <v>0.062842565</v>
      </c>
      <c r="AQ427" s="38">
        <v>0.044343124</v>
      </c>
      <c r="AR427" s="38">
        <v>0.04350961</v>
      </c>
      <c r="AS427" s="34"/>
      <c r="AT427" s="38">
        <v>-1.411944318</v>
      </c>
      <c r="AU427" s="38">
        <v>-1.045512557</v>
      </c>
      <c r="AV427" s="38">
        <v>0.436705922</v>
      </c>
      <c r="AW427" s="38">
        <v>1.903382334</v>
      </c>
      <c r="AX427" s="38">
        <v>0.037035343</v>
      </c>
      <c r="AY427" s="38">
        <v>-0.613501498</v>
      </c>
      <c r="AZ427" s="38">
        <v>0.924609418</v>
      </c>
      <c r="BA427" s="38">
        <v>0.675003654</v>
      </c>
      <c r="BB427" s="38">
        <v>-0.428039702</v>
      </c>
      <c r="BC427" s="38">
        <v>-0.477738595</v>
      </c>
      <c r="BD427" s="40">
        <v>0.650028025</v>
      </c>
      <c r="BE427" s="23">
        <v>38533.0</v>
      </c>
      <c r="BF427" s="38">
        <v>-0.021721284</v>
      </c>
      <c r="BG427" s="38">
        <v>-0.016084115</v>
      </c>
      <c r="BH427" s="38">
        <v>0.006718263</v>
      </c>
      <c r="BI427" s="38">
        <v>0.029281543</v>
      </c>
      <c r="BJ427" s="38">
        <v>5.6975E-4</v>
      </c>
      <c r="BK427" s="38">
        <v>-0.009438078</v>
      </c>
      <c r="BL427" s="38">
        <v>0.014224147</v>
      </c>
      <c r="BM427" s="38">
        <v>0.010384224</v>
      </c>
      <c r="BN427" s="38">
        <v>-0.006584942</v>
      </c>
      <c r="BO427" s="38">
        <v>-0.007349508</v>
      </c>
      <c r="BP427" s="40">
        <v>2.72006E-4</v>
      </c>
      <c r="BQ427" s="40"/>
    </row>
    <row r="428">
      <c r="A428" s="23">
        <v>38564.0</v>
      </c>
      <c r="B428" s="27">
        <v>0.0265</v>
      </c>
      <c r="C428" s="27">
        <v>0.0558</v>
      </c>
      <c r="D428" s="27">
        <v>0.0539</v>
      </c>
      <c r="E428" s="27">
        <v>0.0662</v>
      </c>
      <c r="F428" s="27">
        <v>0.0388</v>
      </c>
      <c r="G428" s="27">
        <v>0.0217</v>
      </c>
      <c r="H428" s="27">
        <v>0.0172</v>
      </c>
      <c r="I428" s="27">
        <v>0.0424</v>
      </c>
      <c r="J428" s="27">
        <v>0.0315</v>
      </c>
      <c r="K428" s="27">
        <v>0.0372</v>
      </c>
      <c r="L428" s="34"/>
      <c r="M428" s="38">
        <v>0.293713824</v>
      </c>
      <c r="N428" s="38">
        <v>0.251866036</v>
      </c>
      <c r="O428" s="38">
        <v>0.248219637</v>
      </c>
      <c r="P428" s="38">
        <v>0.253693371</v>
      </c>
      <c r="Q428" s="38">
        <v>0.274108545</v>
      </c>
      <c r="R428" s="38">
        <v>0.064641063</v>
      </c>
      <c r="S428" s="38">
        <v>0.227180345</v>
      </c>
      <c r="T428" s="38">
        <v>0.30503408</v>
      </c>
      <c r="U428" s="38">
        <v>0.234470533</v>
      </c>
      <c r="V428" s="38">
        <v>0.142617736</v>
      </c>
      <c r="W428" s="34"/>
      <c r="X428" s="38">
        <v>-3.70923E-4</v>
      </c>
      <c r="Y428" s="38">
        <v>0.037393287</v>
      </c>
      <c r="Z428" s="38">
        <v>0.034002955</v>
      </c>
      <c r="AA428" s="38">
        <v>0.049578215</v>
      </c>
      <c r="AB428" s="38">
        <v>0.01393321</v>
      </c>
      <c r="AC428" s="38">
        <v>0.016045869</v>
      </c>
      <c r="AD428" s="38">
        <v>-0.004654178</v>
      </c>
      <c r="AE428" s="38">
        <v>0.018095489</v>
      </c>
      <c r="AF428" s="38">
        <v>0.013546948</v>
      </c>
      <c r="AG428" s="38">
        <v>0.025579739</v>
      </c>
      <c r="AH428" s="34"/>
      <c r="AI428" s="38">
        <v>0.027532599</v>
      </c>
      <c r="AJ428" s="38">
        <v>0.03238064</v>
      </c>
      <c r="AK428" s="38">
        <v>0.05639014</v>
      </c>
      <c r="AL428" s="38">
        <v>0.080910314</v>
      </c>
      <c r="AM428" s="38">
        <v>0.050865339</v>
      </c>
      <c r="AN428" s="38">
        <v>0.04054367</v>
      </c>
      <c r="AO428" s="38">
        <v>0.062280387</v>
      </c>
      <c r="AP428" s="38">
        <v>0.062082986</v>
      </c>
      <c r="AQ428" s="38">
        <v>0.042544235</v>
      </c>
      <c r="AR428" s="38">
        <v>0.043012847</v>
      </c>
      <c r="AS428" s="34"/>
      <c r="AT428" s="38">
        <v>-1.39550669</v>
      </c>
      <c r="AU428" s="38">
        <v>-1.092417416</v>
      </c>
      <c r="AV428" s="38">
        <v>0.408605982</v>
      </c>
      <c r="AW428" s="38">
        <v>1.94155559</v>
      </c>
      <c r="AX428" s="38">
        <v>0.06320706</v>
      </c>
      <c r="AY428" s="38">
        <v>-0.582081959</v>
      </c>
      <c r="AZ428" s="38">
        <v>0.776851795</v>
      </c>
      <c r="BA428" s="38">
        <v>0.764510736</v>
      </c>
      <c r="BB428" s="38">
        <v>-0.457010871</v>
      </c>
      <c r="BC428" s="38">
        <v>-0.427714226</v>
      </c>
      <c r="BD428" s="40">
        <v>0.622346599</v>
      </c>
      <c r="BE428" s="23">
        <v>38564.0</v>
      </c>
      <c r="BF428" s="38">
        <v>-0.022423304</v>
      </c>
      <c r="BG428" s="38">
        <v>-0.0175532</v>
      </c>
      <c r="BH428" s="38">
        <v>0.006565569</v>
      </c>
      <c r="BI428" s="38">
        <v>0.031197336</v>
      </c>
      <c r="BJ428" s="38">
        <v>0.001015625</v>
      </c>
      <c r="BK428" s="38">
        <v>-0.009353019</v>
      </c>
      <c r="BL428" s="38">
        <v>0.012482623</v>
      </c>
      <c r="BM428" s="38">
        <v>0.012284324</v>
      </c>
      <c r="BN428" s="38">
        <v>-0.00734335</v>
      </c>
      <c r="BO428" s="38">
        <v>-0.006872605</v>
      </c>
      <c r="BP428" s="40">
        <v>8.4994E-4</v>
      </c>
      <c r="BQ428" s="40"/>
    </row>
    <row r="429">
      <c r="A429" s="23">
        <v>38595.0</v>
      </c>
      <c r="B429" s="27">
        <v>0.0198</v>
      </c>
      <c r="C429" s="27">
        <v>0.0263</v>
      </c>
      <c r="D429" s="27">
        <v>-0.0096</v>
      </c>
      <c r="E429" s="27">
        <v>-0.0092</v>
      </c>
      <c r="F429" s="27">
        <v>-0.0069</v>
      </c>
      <c r="G429" s="27">
        <v>0.0604</v>
      </c>
      <c r="H429" s="27">
        <v>-0.0168</v>
      </c>
      <c r="I429" s="27">
        <v>-0.0124</v>
      </c>
      <c r="J429" s="27">
        <v>0.0081</v>
      </c>
      <c r="K429" s="27">
        <v>-0.0099</v>
      </c>
      <c r="L429" s="34"/>
      <c r="M429" s="38">
        <v>0.306563019</v>
      </c>
      <c r="N429" s="38">
        <v>0.295636344</v>
      </c>
      <c r="O429" s="38">
        <v>0.249970957</v>
      </c>
      <c r="P429" s="38">
        <v>0.277785327</v>
      </c>
      <c r="Q429" s="38">
        <v>0.289852646</v>
      </c>
      <c r="R429" s="38">
        <v>0.1383062</v>
      </c>
      <c r="S429" s="38">
        <v>0.222003641</v>
      </c>
      <c r="T429" s="38">
        <v>0.299115218</v>
      </c>
      <c r="U429" s="38">
        <v>0.224106696</v>
      </c>
      <c r="V429" s="38">
        <v>0.126138907</v>
      </c>
      <c r="W429" s="34"/>
      <c r="X429" s="38">
        <v>-0.007159543</v>
      </c>
      <c r="Y429" s="38">
        <v>0.00558878</v>
      </c>
      <c r="Z429" s="38">
        <v>-0.030387566</v>
      </c>
      <c r="AA429" s="38">
        <v>-0.029097429</v>
      </c>
      <c r="AB429" s="38">
        <v>-0.03131605</v>
      </c>
      <c r="AC429" s="38">
        <v>0.049445618</v>
      </c>
      <c r="AD429" s="38">
        <v>-0.036211861</v>
      </c>
      <c r="AE429" s="38">
        <v>-0.035749708</v>
      </c>
      <c r="AF429" s="38">
        <v>-0.009064716</v>
      </c>
      <c r="AG429" s="38">
        <v>-0.022228424</v>
      </c>
      <c r="AH429" s="34"/>
      <c r="AI429" s="38">
        <v>0.027248585</v>
      </c>
      <c r="AJ429" s="38">
        <v>0.032377634</v>
      </c>
      <c r="AK429" s="38">
        <v>0.056761094</v>
      </c>
      <c r="AL429" s="38">
        <v>0.080972589</v>
      </c>
      <c r="AM429" s="38">
        <v>0.050860645</v>
      </c>
      <c r="AN429" s="38">
        <v>0.041450977</v>
      </c>
      <c r="AO429" s="38">
        <v>0.062210404</v>
      </c>
      <c r="AP429" s="38">
        <v>0.06098574</v>
      </c>
      <c r="AQ429" s="38">
        <v>0.042538619</v>
      </c>
      <c r="AR429" s="38">
        <v>0.042931028</v>
      </c>
      <c r="AS429" s="34"/>
      <c r="AT429" s="38">
        <v>-1.418309439</v>
      </c>
      <c r="AU429" s="38">
        <v>-1.096213738</v>
      </c>
      <c r="AV429" s="38">
        <v>0.435026756</v>
      </c>
      <c r="AW429" s="38">
        <v>1.955468158</v>
      </c>
      <c r="AX429" s="38">
        <v>0.064488436</v>
      </c>
      <c r="AY429" s="38">
        <v>-0.526422941</v>
      </c>
      <c r="AZ429" s="38">
        <v>0.777234351</v>
      </c>
      <c r="BA429" s="38">
        <v>0.700327488</v>
      </c>
      <c r="BB429" s="38">
        <v>-0.458120847</v>
      </c>
      <c r="BC429" s="38">
        <v>-0.433478224</v>
      </c>
      <c r="BD429" s="40">
        <v>0.621795282</v>
      </c>
      <c r="BE429" s="23">
        <v>38595.0</v>
      </c>
      <c r="BF429" s="38">
        <v>-0.02280991</v>
      </c>
      <c r="BG429" s="38">
        <v>-0.017629818</v>
      </c>
      <c r="BH429" s="38">
        <v>0.006996302</v>
      </c>
      <c r="BI429" s="38">
        <v>0.031448745</v>
      </c>
      <c r="BJ429" s="38">
        <v>0.001037133</v>
      </c>
      <c r="BK429" s="38">
        <v>-0.008466178</v>
      </c>
      <c r="BL429" s="38">
        <v>0.012499843</v>
      </c>
      <c r="BM429" s="38">
        <v>0.011262991</v>
      </c>
      <c r="BN429" s="38">
        <v>-0.007367712</v>
      </c>
      <c r="BO429" s="38">
        <v>-0.006971398</v>
      </c>
      <c r="BP429" s="40">
        <v>-0.002182109</v>
      </c>
      <c r="BQ429" s="40"/>
    </row>
    <row r="430">
      <c r="A430" s="23">
        <v>38625.0</v>
      </c>
      <c r="B430" s="27">
        <v>0.0547</v>
      </c>
      <c r="C430" s="27">
        <v>0.0354</v>
      </c>
      <c r="D430" s="27">
        <v>0.0458</v>
      </c>
      <c r="E430" s="27">
        <v>0.0431</v>
      </c>
      <c r="F430" s="27">
        <v>0.0395</v>
      </c>
      <c r="G430" s="27">
        <v>0.1256</v>
      </c>
      <c r="H430" s="27">
        <v>0.0329</v>
      </c>
      <c r="I430" s="27">
        <v>0.0829</v>
      </c>
      <c r="J430" s="27">
        <v>0.0346</v>
      </c>
      <c r="K430" s="27">
        <v>0.0082</v>
      </c>
      <c r="L430" s="34"/>
      <c r="M430" s="38">
        <v>0.327184408</v>
      </c>
      <c r="N430" s="38">
        <v>0.298427776</v>
      </c>
      <c r="O430" s="38">
        <v>0.292047659</v>
      </c>
      <c r="P430" s="38">
        <v>0.293814662</v>
      </c>
      <c r="Q430" s="38">
        <v>0.296457208</v>
      </c>
      <c r="R430" s="38">
        <v>0.306150587</v>
      </c>
      <c r="S430" s="38">
        <v>0.262770655</v>
      </c>
      <c r="T430" s="38">
        <v>0.38311383</v>
      </c>
      <c r="U430" s="38">
        <v>0.234237799</v>
      </c>
      <c r="V430" s="38">
        <v>0.123554835</v>
      </c>
      <c r="W430" s="34"/>
      <c r="X430" s="38">
        <v>0.026873251</v>
      </c>
      <c r="Y430" s="38">
        <v>0.01444401</v>
      </c>
      <c r="Z430" s="38">
        <v>0.025055361</v>
      </c>
      <c r="AA430" s="38">
        <v>0.024074481</v>
      </c>
      <c r="AB430" s="38">
        <v>0.01646756</v>
      </c>
      <c r="AC430" s="38">
        <v>0.105090491</v>
      </c>
      <c r="AD430" s="38">
        <v>0.013561532</v>
      </c>
      <c r="AE430" s="38">
        <v>0.05821653</v>
      </c>
      <c r="AF430" s="38">
        <v>0.017578644</v>
      </c>
      <c r="AG430" s="38">
        <v>-0.003331103</v>
      </c>
      <c r="AH430" s="34"/>
      <c r="AI430" s="38">
        <v>0.026842161</v>
      </c>
      <c r="AJ430" s="38">
        <v>0.030723987</v>
      </c>
      <c r="AK430" s="38">
        <v>0.05219521</v>
      </c>
      <c r="AL430" s="38">
        <v>0.072267032</v>
      </c>
      <c r="AM430" s="38">
        <v>0.046401018</v>
      </c>
      <c r="AN430" s="38">
        <v>0.04504379</v>
      </c>
      <c r="AO430" s="38">
        <v>0.056645126</v>
      </c>
      <c r="AP430" s="38">
        <v>0.057317787</v>
      </c>
      <c r="AQ430" s="38">
        <v>0.03939724</v>
      </c>
      <c r="AR430" s="38">
        <v>0.040466031</v>
      </c>
      <c r="AS430" s="34"/>
      <c r="AT430" s="38">
        <v>-1.473237711</v>
      </c>
      <c r="AU430" s="38">
        <v>-1.18568155</v>
      </c>
      <c r="AV430" s="38">
        <v>0.404853912</v>
      </c>
      <c r="AW430" s="38">
        <v>1.891725229</v>
      </c>
      <c r="AX430" s="38">
        <v>-0.024365626</v>
      </c>
      <c r="AY430" s="38">
        <v>-0.124905739</v>
      </c>
      <c r="AZ430" s="38">
        <v>0.734492769</v>
      </c>
      <c r="BA430" s="38">
        <v>0.784321873</v>
      </c>
      <c r="BB430" s="38">
        <v>-0.543188314</v>
      </c>
      <c r="BC430" s="38">
        <v>-0.464014845</v>
      </c>
      <c r="BD430" s="40">
        <v>0.490848331</v>
      </c>
      <c r="BE430" s="23">
        <v>38625.0</v>
      </c>
      <c r="BF430" s="38">
        <v>-0.030014113</v>
      </c>
      <c r="BG430" s="38">
        <v>-0.024155762</v>
      </c>
      <c r="BH430" s="38">
        <v>0.008248045</v>
      </c>
      <c r="BI430" s="38">
        <v>0.038539914</v>
      </c>
      <c r="BJ430" s="38">
        <v>-4.96398E-4</v>
      </c>
      <c r="BK430" s="38">
        <v>-0.002544691</v>
      </c>
      <c r="BL430" s="38">
        <v>0.014963742</v>
      </c>
      <c r="BM430" s="38">
        <v>0.015978905</v>
      </c>
      <c r="BN430" s="38">
        <v>-0.011066317</v>
      </c>
      <c r="BO430" s="38">
        <v>-0.009453324</v>
      </c>
      <c r="BP430" s="40">
        <v>-1.86618E-4</v>
      </c>
      <c r="BQ430" s="40"/>
    </row>
    <row r="431">
      <c r="A431" s="23">
        <v>38656.0</v>
      </c>
      <c r="B431" s="27">
        <v>-0.0415</v>
      </c>
      <c r="C431" s="27">
        <v>-0.057</v>
      </c>
      <c r="D431" s="27">
        <v>-0.0366</v>
      </c>
      <c r="E431" s="27">
        <v>-0.0245</v>
      </c>
      <c r="F431" s="27">
        <v>-0.0617</v>
      </c>
      <c r="G431" s="27">
        <v>0.0147</v>
      </c>
      <c r="H431" s="27">
        <v>-0.0147</v>
      </c>
      <c r="I431" s="27">
        <v>-0.0297</v>
      </c>
      <c r="J431" s="27">
        <v>-0.0311</v>
      </c>
      <c r="K431" s="27">
        <v>-0.0167</v>
      </c>
      <c r="L431" s="34"/>
      <c r="M431" s="38">
        <v>0.237473459</v>
      </c>
      <c r="N431" s="38">
        <v>0.195167476</v>
      </c>
      <c r="O431" s="38">
        <v>0.223865069</v>
      </c>
      <c r="P431" s="38">
        <v>0.242194945</v>
      </c>
      <c r="Q431" s="38">
        <v>0.177516127</v>
      </c>
      <c r="R431" s="38">
        <v>0.340538175</v>
      </c>
      <c r="S431" s="38">
        <v>0.221574462</v>
      </c>
      <c r="T431" s="38">
        <v>0.266270684</v>
      </c>
      <c r="U431" s="38">
        <v>0.182110112</v>
      </c>
      <c r="V431" s="38">
        <v>0.088537102</v>
      </c>
      <c r="W431" s="34"/>
      <c r="X431" s="38">
        <v>-0.065203986</v>
      </c>
      <c r="Y431" s="38">
        <v>-0.075976369</v>
      </c>
      <c r="Z431" s="38">
        <v>-0.055245509</v>
      </c>
      <c r="AA431" s="38">
        <v>-0.04375039</v>
      </c>
      <c r="AB431" s="38">
        <v>-0.080096974</v>
      </c>
      <c r="AC431" s="38">
        <v>-0.014723824</v>
      </c>
      <c r="AD431" s="38">
        <v>-0.031045781</v>
      </c>
      <c r="AE431" s="38">
        <v>-0.052034776</v>
      </c>
      <c r="AF431" s="38">
        <v>-0.046542312</v>
      </c>
      <c r="AG431" s="38">
        <v>-0.029875396</v>
      </c>
      <c r="AH431" s="34"/>
      <c r="AI431" s="38">
        <v>0.028042829</v>
      </c>
      <c r="AJ431" s="38">
        <v>0.033683226</v>
      </c>
      <c r="AK431" s="38">
        <v>0.046057187</v>
      </c>
      <c r="AL431" s="38">
        <v>0.066369164</v>
      </c>
      <c r="AM431" s="38">
        <v>0.045218477</v>
      </c>
      <c r="AN431" s="38">
        <v>0.044429896</v>
      </c>
      <c r="AO431" s="38">
        <v>0.049973269</v>
      </c>
      <c r="AP431" s="38">
        <v>0.049197596</v>
      </c>
      <c r="AQ431" s="38">
        <v>0.035570003</v>
      </c>
      <c r="AR431" s="38">
        <v>0.035653431</v>
      </c>
      <c r="AS431" s="34"/>
      <c r="AT431" s="38">
        <v>-1.411950566</v>
      </c>
      <c r="AU431" s="38">
        <v>-0.894025857</v>
      </c>
      <c r="AV431" s="38">
        <v>0.242202651</v>
      </c>
      <c r="AW431" s="38">
        <v>2.107332877</v>
      </c>
      <c r="AX431" s="38">
        <v>0.165188864</v>
      </c>
      <c r="AY431" s="38">
        <v>0.092778025</v>
      </c>
      <c r="AZ431" s="38">
        <v>0.601793574</v>
      </c>
      <c r="BA431" s="38">
        <v>0.530568096</v>
      </c>
      <c r="BB431" s="38">
        <v>-0.72077418</v>
      </c>
      <c r="BC431" s="38">
        <v>-0.713113483</v>
      </c>
      <c r="BD431" s="40">
        <v>0.427533211</v>
      </c>
      <c r="BE431" s="23">
        <v>38656.0</v>
      </c>
      <c r="BF431" s="38">
        <v>-0.033025518</v>
      </c>
      <c r="BG431" s="38">
        <v>-0.020911261</v>
      </c>
      <c r="BH431" s="38">
        <v>0.005665119</v>
      </c>
      <c r="BI431" s="38">
        <v>0.049290507</v>
      </c>
      <c r="BJ431" s="38">
        <v>0.003863767</v>
      </c>
      <c r="BK431" s="38">
        <v>0.002170078</v>
      </c>
      <c r="BL431" s="38">
        <v>0.014075949</v>
      </c>
      <c r="BM431" s="38">
        <v>0.012409986</v>
      </c>
      <c r="BN431" s="38">
        <v>-0.016858905</v>
      </c>
      <c r="BO431" s="38">
        <v>-0.016679721</v>
      </c>
      <c r="BP431" s="40">
        <v>0.00117945</v>
      </c>
      <c r="BQ431" s="40"/>
    </row>
    <row r="432">
      <c r="A432" s="23">
        <v>38686.0</v>
      </c>
      <c r="B432" s="27">
        <v>0.0454</v>
      </c>
      <c r="C432" s="27">
        <v>0.044</v>
      </c>
      <c r="D432" s="27">
        <v>0.0328</v>
      </c>
      <c r="E432" s="27">
        <v>0.0517</v>
      </c>
      <c r="F432" s="27">
        <v>0.0396</v>
      </c>
      <c r="G432" s="27">
        <v>0.0718</v>
      </c>
      <c r="H432" s="27">
        <v>0.0685</v>
      </c>
      <c r="I432" s="27">
        <v>0.0101</v>
      </c>
      <c r="J432" s="27">
        <v>0.0275</v>
      </c>
      <c r="K432" s="27">
        <v>0.0396</v>
      </c>
      <c r="L432" s="34"/>
      <c r="M432" s="38">
        <v>0.239734888</v>
      </c>
      <c r="N432" s="38">
        <v>0.229857737</v>
      </c>
      <c r="O432" s="38">
        <v>0.246714001</v>
      </c>
      <c r="P432" s="38">
        <v>0.254282498</v>
      </c>
      <c r="Q432" s="38">
        <v>0.18454868</v>
      </c>
      <c r="R432" s="38">
        <v>0.415893526</v>
      </c>
      <c r="S432" s="38">
        <v>0.27891339</v>
      </c>
      <c r="T432" s="38">
        <v>0.235423984</v>
      </c>
      <c r="U432" s="38">
        <v>0.190173555</v>
      </c>
      <c r="V432" s="38">
        <v>0.087565052</v>
      </c>
      <c r="W432" s="34"/>
      <c r="X432" s="38">
        <v>0.024624517</v>
      </c>
      <c r="Y432" s="38">
        <v>0.027180253</v>
      </c>
      <c r="Z432" s="38">
        <v>0.015887635</v>
      </c>
      <c r="AA432" s="38">
        <v>0.034717221</v>
      </c>
      <c r="AB432" s="38">
        <v>0.024210593</v>
      </c>
      <c r="AC432" s="38">
        <v>0.04074748</v>
      </c>
      <c r="AD432" s="38">
        <v>0.051720337</v>
      </c>
      <c r="AE432" s="38">
        <v>-0.009965294</v>
      </c>
      <c r="AF432" s="38">
        <v>0.013786639</v>
      </c>
      <c r="AG432" s="38">
        <v>0.029253934</v>
      </c>
      <c r="AH432" s="34"/>
      <c r="AI432" s="38">
        <v>0.027552333</v>
      </c>
      <c r="AJ432" s="38">
        <v>0.031803437</v>
      </c>
      <c r="AK432" s="38">
        <v>0.044800558</v>
      </c>
      <c r="AL432" s="38">
        <v>0.064796316</v>
      </c>
      <c r="AM432" s="38">
        <v>0.041707876</v>
      </c>
      <c r="AN432" s="38">
        <v>0.043838241</v>
      </c>
      <c r="AO432" s="38">
        <v>0.048576848</v>
      </c>
      <c r="AP432" s="38">
        <v>0.044381104</v>
      </c>
      <c r="AQ432" s="38">
        <v>0.034066912</v>
      </c>
      <c r="AR432" s="38">
        <v>0.032951482</v>
      </c>
      <c r="AS432" s="34"/>
      <c r="AT432" s="38">
        <v>-1.296128838</v>
      </c>
      <c r="AU432" s="38">
        <v>-0.899590001</v>
      </c>
      <c r="AV432" s="38">
        <v>0.312769057</v>
      </c>
      <c r="AW432" s="38">
        <v>2.177954189</v>
      </c>
      <c r="AX432" s="38">
        <v>0.024286649</v>
      </c>
      <c r="AY432" s="38">
        <v>0.223005055</v>
      </c>
      <c r="AZ432" s="38">
        <v>0.665017691</v>
      </c>
      <c r="BA432" s="38">
        <v>0.273642744</v>
      </c>
      <c r="BB432" s="38">
        <v>-0.688455155</v>
      </c>
      <c r="BC432" s="38">
        <v>-0.792501391</v>
      </c>
      <c r="BD432" s="40">
        <v>0.419650342</v>
      </c>
      <c r="BE432" s="23">
        <v>38686.0</v>
      </c>
      <c r="BF432" s="38">
        <v>-0.030885924</v>
      </c>
      <c r="BG432" s="38">
        <v>-0.021436656</v>
      </c>
      <c r="BH432" s="38">
        <v>0.007453087</v>
      </c>
      <c r="BI432" s="38">
        <v>0.051899259</v>
      </c>
      <c r="BJ432" s="38">
        <v>5.78735E-4</v>
      </c>
      <c r="BK432" s="38">
        <v>0.005314068</v>
      </c>
      <c r="BL432" s="38">
        <v>0.015846947</v>
      </c>
      <c r="BM432" s="38">
        <v>0.006520732</v>
      </c>
      <c r="BN432" s="38">
        <v>-0.016405447</v>
      </c>
      <c r="BO432" s="38">
        <v>-0.018884803</v>
      </c>
      <c r="BP432" s="40">
        <v>5.86184E-4</v>
      </c>
      <c r="BQ432" s="40"/>
    </row>
    <row r="433">
      <c r="A433" s="23">
        <v>38717.0</v>
      </c>
      <c r="B433" s="27">
        <v>0.0318</v>
      </c>
      <c r="C433" s="27">
        <v>0.0438</v>
      </c>
      <c r="D433" s="27">
        <v>0.0339</v>
      </c>
      <c r="E433" s="27">
        <v>0.0406</v>
      </c>
      <c r="F433" s="27">
        <v>0.0452</v>
      </c>
      <c r="G433" s="27">
        <v>0.071</v>
      </c>
      <c r="H433" s="27">
        <v>0.0495</v>
      </c>
      <c r="I433" s="27">
        <v>0.016</v>
      </c>
      <c r="J433" s="27">
        <v>0.037</v>
      </c>
      <c r="K433" s="27">
        <v>2.0E-4</v>
      </c>
      <c r="L433" s="34"/>
      <c r="M433" s="38">
        <v>0.239818638</v>
      </c>
      <c r="N433" s="38">
        <v>0.250931603</v>
      </c>
      <c r="O433" s="38">
        <v>0.266232767</v>
      </c>
      <c r="P433" s="38">
        <v>0.266660539</v>
      </c>
      <c r="Q433" s="38">
        <v>0.174186304</v>
      </c>
      <c r="R433" s="38">
        <v>0.447030222</v>
      </c>
      <c r="S433" s="38">
        <v>0.311969119</v>
      </c>
      <c r="T433" s="38">
        <v>0.203124441</v>
      </c>
      <c r="U433" s="38">
        <v>0.200578099</v>
      </c>
      <c r="V433" s="38">
        <v>0.051405859</v>
      </c>
      <c r="W433" s="34"/>
      <c r="X433" s="38">
        <v>0.009928754</v>
      </c>
      <c r="Y433" s="38">
        <v>0.025324322</v>
      </c>
      <c r="Z433" s="38">
        <v>0.015361813</v>
      </c>
      <c r="AA433" s="38">
        <v>0.022213006</v>
      </c>
      <c r="AB433" s="38">
        <v>0.030262813</v>
      </c>
      <c r="AC433" s="38">
        <v>0.033570268</v>
      </c>
      <c r="AD433" s="38">
        <v>0.027320433</v>
      </c>
      <c r="AE433" s="38">
        <v>-0.001803742</v>
      </c>
      <c r="AF433" s="38">
        <v>0.022311544</v>
      </c>
      <c r="AG433" s="38">
        <v>-0.008499146</v>
      </c>
      <c r="AH433" s="34"/>
      <c r="AI433" s="38">
        <v>0.027553903</v>
      </c>
      <c r="AJ433" s="38">
        <v>0.031923407</v>
      </c>
      <c r="AK433" s="38">
        <v>0.044057636</v>
      </c>
      <c r="AL433" s="38">
        <v>0.06327792</v>
      </c>
      <c r="AM433" s="38">
        <v>0.041276371</v>
      </c>
      <c r="AN433" s="38">
        <v>0.043622544</v>
      </c>
      <c r="AO433" s="38">
        <v>0.047206981</v>
      </c>
      <c r="AP433" s="38">
        <v>0.043068555</v>
      </c>
      <c r="AQ433" s="38">
        <v>0.033813279</v>
      </c>
      <c r="AR433" s="38">
        <v>0.032558659</v>
      </c>
      <c r="AS433" s="34"/>
      <c r="AT433" s="38">
        <v>-1.298784201</v>
      </c>
      <c r="AU433" s="38">
        <v>-0.871511714</v>
      </c>
      <c r="AV433" s="38">
        <v>0.315035341</v>
      </c>
      <c r="AW433" s="38">
        <v>2.194493175</v>
      </c>
      <c r="AX433" s="38">
        <v>0.04306904</v>
      </c>
      <c r="AY433" s="38">
        <v>0.272489786</v>
      </c>
      <c r="AZ433" s="38">
        <v>0.622994439</v>
      </c>
      <c r="BA433" s="38">
        <v>0.218317974</v>
      </c>
      <c r="BB433" s="38">
        <v>-0.686710307</v>
      </c>
      <c r="BC433" s="38">
        <v>-0.809393533</v>
      </c>
      <c r="BD433" s="40">
        <v>0.380640762</v>
      </c>
      <c r="BE433" s="23">
        <v>38717.0</v>
      </c>
      <c r="BF433" s="38">
        <v>-0.034120996</v>
      </c>
      <c r="BG433" s="38">
        <v>-0.022895911</v>
      </c>
      <c r="BH433" s="38">
        <v>0.008276448</v>
      </c>
      <c r="BI433" s="38">
        <v>0.057652606</v>
      </c>
      <c r="BJ433" s="38">
        <v>0.001131488</v>
      </c>
      <c r="BK433" s="38">
        <v>0.007158713</v>
      </c>
      <c r="BL433" s="38">
        <v>0.016366992</v>
      </c>
      <c r="BM433" s="38">
        <v>0.005735538</v>
      </c>
      <c r="BN433" s="38">
        <v>-0.018040903</v>
      </c>
      <c r="BO433" s="38">
        <v>-0.021263974</v>
      </c>
      <c r="BP433" s="40">
        <v>0.001120498</v>
      </c>
      <c r="BQ433" s="40"/>
    </row>
    <row r="434">
      <c r="A434" s="23">
        <v>38748.0</v>
      </c>
      <c r="B434" s="27">
        <v>0.0388</v>
      </c>
      <c r="C434" s="27">
        <v>0.0646</v>
      </c>
      <c r="D434" s="27">
        <v>0.0502</v>
      </c>
      <c r="E434" s="27">
        <v>0.0534</v>
      </c>
      <c r="F434" s="27">
        <v>0.022</v>
      </c>
      <c r="G434" s="27">
        <v>0.0418</v>
      </c>
      <c r="H434" s="27">
        <v>0.0194</v>
      </c>
      <c r="I434" s="27">
        <v>0.035</v>
      </c>
      <c r="J434" s="27">
        <v>0.0235</v>
      </c>
      <c r="K434" s="27">
        <v>0.027</v>
      </c>
      <c r="L434" s="34"/>
      <c r="M434" s="38">
        <v>0.263957579</v>
      </c>
      <c r="N434" s="38">
        <v>0.339317224</v>
      </c>
      <c r="O434" s="38">
        <v>0.296772556</v>
      </c>
      <c r="P434" s="38">
        <v>0.331691841</v>
      </c>
      <c r="Q434" s="38">
        <v>0.178092211</v>
      </c>
      <c r="R434" s="38">
        <v>0.528710512</v>
      </c>
      <c r="S434" s="38">
        <v>0.288245262</v>
      </c>
      <c r="T434" s="38">
        <v>0.224896821</v>
      </c>
      <c r="U434" s="38">
        <v>0.215833719</v>
      </c>
      <c r="V434" s="38">
        <v>0.107513833</v>
      </c>
      <c r="W434" s="34"/>
      <c r="X434" s="38">
        <v>0.014991885</v>
      </c>
      <c r="Y434" s="38">
        <v>0.042655861</v>
      </c>
      <c r="Z434" s="38">
        <v>0.031625106</v>
      </c>
      <c r="AA434" s="38">
        <v>0.034865984</v>
      </c>
      <c r="AB434" s="38">
        <v>0.005487863</v>
      </c>
      <c r="AC434" s="38">
        <v>-0.001616608</v>
      </c>
      <c r="AD434" s="38">
        <v>-0.001267857</v>
      </c>
      <c r="AE434" s="38">
        <v>0.015888588</v>
      </c>
      <c r="AF434" s="38">
        <v>0.00828951</v>
      </c>
      <c r="AG434" s="38">
        <v>0.015534214</v>
      </c>
      <c r="AH434" s="34"/>
      <c r="AI434" s="38">
        <v>0.027569525</v>
      </c>
      <c r="AJ434" s="38">
        <v>0.032483074</v>
      </c>
      <c r="AK434" s="38">
        <v>0.044034482</v>
      </c>
      <c r="AL434" s="38">
        <v>0.063416493</v>
      </c>
      <c r="AM434" s="38">
        <v>0.041239093</v>
      </c>
      <c r="AN434" s="38">
        <v>0.043558641</v>
      </c>
      <c r="AO434" s="38">
        <v>0.046669476</v>
      </c>
      <c r="AP434" s="38">
        <v>0.043000781</v>
      </c>
      <c r="AQ434" s="38">
        <v>0.032379447</v>
      </c>
      <c r="AR434" s="38">
        <v>0.032667773</v>
      </c>
      <c r="AS434" s="34"/>
      <c r="AT434" s="38">
        <v>-1.278058733</v>
      </c>
      <c r="AU434" s="38">
        <v>-0.799865389</v>
      </c>
      <c r="AV434" s="38">
        <v>0.324333561</v>
      </c>
      <c r="AW434" s="38">
        <v>2.210617624</v>
      </c>
      <c r="AX434" s="38">
        <v>0.052282477</v>
      </c>
      <c r="AY434" s="38">
        <v>0.27802403</v>
      </c>
      <c r="AZ434" s="38">
        <v>0.580774861</v>
      </c>
      <c r="BA434" s="38">
        <v>0.223732375</v>
      </c>
      <c r="BB434" s="38">
        <v>-0.80995055</v>
      </c>
      <c r="BC434" s="38">
        <v>-0.781890255</v>
      </c>
      <c r="BD434" s="40">
        <v>0.37669436</v>
      </c>
      <c r="BE434" s="23">
        <v>38748.0</v>
      </c>
      <c r="BF434" s="38">
        <v>-0.033928268</v>
      </c>
      <c r="BG434" s="38">
        <v>-0.021233803</v>
      </c>
      <c r="BH434" s="38">
        <v>0.008609992</v>
      </c>
      <c r="BI434" s="38">
        <v>0.058684649</v>
      </c>
      <c r="BJ434" s="38">
        <v>0.001387928</v>
      </c>
      <c r="BK434" s="38">
        <v>0.007380626</v>
      </c>
      <c r="BL434" s="38">
        <v>0.015417668</v>
      </c>
      <c r="BM434" s="38">
        <v>0.005939361</v>
      </c>
      <c r="BN434" s="38">
        <v>-0.021501531</v>
      </c>
      <c r="BO434" s="38">
        <v>-0.020756622</v>
      </c>
      <c r="BP434" s="40">
        <v>5.389E-4</v>
      </c>
      <c r="BQ434" s="40"/>
    </row>
    <row r="435">
      <c r="A435" s="23">
        <v>38776.0</v>
      </c>
      <c r="B435" s="27">
        <v>0.0025</v>
      </c>
      <c r="C435" s="27">
        <v>-0.0229</v>
      </c>
      <c r="D435" s="27">
        <v>0.0073</v>
      </c>
      <c r="E435" s="27">
        <v>0.0237</v>
      </c>
      <c r="F435" s="27">
        <v>0.0277</v>
      </c>
      <c r="G435" s="27">
        <v>-0.019</v>
      </c>
      <c r="H435" s="27">
        <v>0.0389</v>
      </c>
      <c r="I435" s="27">
        <v>0.0568</v>
      </c>
      <c r="J435" s="27">
        <v>0.0082</v>
      </c>
      <c r="K435" s="27">
        <v>4.0E-4</v>
      </c>
      <c r="L435" s="34"/>
      <c r="M435" s="38">
        <v>0.231865711</v>
      </c>
      <c r="N435" s="38">
        <v>0.241370509</v>
      </c>
      <c r="O435" s="38">
        <v>0.267432125</v>
      </c>
      <c r="P435" s="38">
        <v>0.333975955</v>
      </c>
      <c r="Q435" s="38">
        <v>0.194952266</v>
      </c>
      <c r="R435" s="38">
        <v>0.457718368</v>
      </c>
      <c r="S435" s="38">
        <v>0.274303325</v>
      </c>
      <c r="T435" s="38">
        <v>0.27234573</v>
      </c>
      <c r="U435" s="38">
        <v>0.193649423</v>
      </c>
      <c r="V435" s="38">
        <v>0.085955374</v>
      </c>
      <c r="W435" s="34"/>
      <c r="X435" s="38">
        <v>-0.01958171</v>
      </c>
      <c r="Y435" s="38">
        <v>-0.044027145</v>
      </c>
      <c r="Z435" s="38">
        <v>-0.010825022</v>
      </c>
      <c r="AA435" s="38">
        <v>0.00494281</v>
      </c>
      <c r="AB435" s="38">
        <v>0.010547285</v>
      </c>
      <c r="AC435" s="38">
        <v>-0.057179114</v>
      </c>
      <c r="AD435" s="38">
        <v>0.021212803</v>
      </c>
      <c r="AE435" s="38">
        <v>0.037082881</v>
      </c>
      <c r="AF435" s="38">
        <v>-0.005234656</v>
      </c>
      <c r="AG435" s="38">
        <v>-0.012796976</v>
      </c>
      <c r="AH435" s="34"/>
      <c r="AI435" s="38">
        <v>0.027754964</v>
      </c>
      <c r="AJ435" s="38">
        <v>0.033480478</v>
      </c>
      <c r="AK435" s="38">
        <v>0.044019315</v>
      </c>
      <c r="AL435" s="38">
        <v>0.063229436</v>
      </c>
      <c r="AM435" s="38">
        <v>0.040330021</v>
      </c>
      <c r="AN435" s="38">
        <v>0.044727603</v>
      </c>
      <c r="AO435" s="38">
        <v>0.046479644</v>
      </c>
      <c r="AP435" s="38">
        <v>0.042881062</v>
      </c>
      <c r="AQ435" s="38">
        <v>0.030372219</v>
      </c>
      <c r="AR435" s="38">
        <v>0.032616582</v>
      </c>
      <c r="AS435" s="34"/>
      <c r="AT435" s="38">
        <v>-1.239638388</v>
      </c>
      <c r="AU435" s="38">
        <v>-0.686617209</v>
      </c>
      <c r="AV435" s="38">
        <v>0.33131765</v>
      </c>
      <c r="AW435" s="38">
        <v>2.186802293</v>
      </c>
      <c r="AX435" s="38">
        <v>-0.025027291</v>
      </c>
      <c r="AY435" s="38">
        <v>0.399730403</v>
      </c>
      <c r="AZ435" s="38">
        <v>0.568958146</v>
      </c>
      <c r="BA435" s="38">
        <v>0.22137501</v>
      </c>
      <c r="BB435" s="38">
        <v>-0.986840596</v>
      </c>
      <c r="BC435" s="38">
        <v>-0.770060019</v>
      </c>
      <c r="BD435" s="40">
        <v>0.351488781</v>
      </c>
      <c r="BE435" s="23">
        <v>38776.0</v>
      </c>
      <c r="BF435" s="38">
        <v>-0.035268221</v>
      </c>
      <c r="BG435" s="38">
        <v>-0.019534541</v>
      </c>
      <c r="BH435" s="38">
        <v>0.009426123</v>
      </c>
      <c r="BI435" s="38">
        <v>0.062215422</v>
      </c>
      <c r="BJ435" s="38">
        <v>-7.12037E-4</v>
      </c>
      <c r="BK435" s="38">
        <v>0.011372494</v>
      </c>
      <c r="BL435" s="38">
        <v>0.016187093</v>
      </c>
      <c r="BM435" s="38">
        <v>0.00629821</v>
      </c>
      <c r="BN435" s="38">
        <v>-0.02807602</v>
      </c>
      <c r="BO435" s="38">
        <v>-0.021908523</v>
      </c>
      <c r="BP435" s="40">
        <v>0.002506712</v>
      </c>
      <c r="BQ435" s="40"/>
    </row>
    <row r="436">
      <c r="A436" s="23">
        <v>38807.0</v>
      </c>
      <c r="B436" s="27">
        <v>0.0457</v>
      </c>
      <c r="C436" s="27">
        <v>0.0407</v>
      </c>
      <c r="D436" s="27">
        <v>0.0433</v>
      </c>
      <c r="E436" s="27">
        <v>0.0286</v>
      </c>
      <c r="F436" s="27">
        <v>0.009</v>
      </c>
      <c r="G436" s="27">
        <v>0.0448</v>
      </c>
      <c r="H436" s="27">
        <v>0.0274</v>
      </c>
      <c r="I436" s="27">
        <v>0.0048</v>
      </c>
      <c r="J436" s="27">
        <v>0.0386</v>
      </c>
      <c r="K436" s="27">
        <v>0.0124</v>
      </c>
      <c r="L436" s="34"/>
      <c r="M436" s="38">
        <v>0.30858397</v>
      </c>
      <c r="N436" s="38">
        <v>0.294626337</v>
      </c>
      <c r="O436" s="38">
        <v>0.31208312</v>
      </c>
      <c r="P436" s="38">
        <v>0.374651203</v>
      </c>
      <c r="Q436" s="38">
        <v>0.183815552</v>
      </c>
      <c r="R436" s="38">
        <v>0.515620178</v>
      </c>
      <c r="S436" s="38">
        <v>0.332561491</v>
      </c>
      <c r="T436" s="38">
        <v>0.295607005</v>
      </c>
      <c r="U436" s="38">
        <v>0.249448943</v>
      </c>
      <c r="V436" s="38">
        <v>0.117773245</v>
      </c>
      <c r="W436" s="34"/>
      <c r="X436" s="38">
        <v>0.023118955</v>
      </c>
      <c r="Y436" s="38">
        <v>0.019664171</v>
      </c>
      <c r="Z436" s="38">
        <v>0.028763085</v>
      </c>
      <c r="AA436" s="38">
        <v>0.014330041</v>
      </c>
      <c r="AB436" s="38">
        <v>-0.0081856</v>
      </c>
      <c r="AC436" s="38">
        <v>0.009667019</v>
      </c>
      <c r="AD436" s="38">
        <v>0.012442529</v>
      </c>
      <c r="AE436" s="38">
        <v>-0.015871715</v>
      </c>
      <c r="AF436" s="38">
        <v>0.027522289</v>
      </c>
      <c r="AG436" s="38">
        <v>-7.55666E-4</v>
      </c>
      <c r="AH436" s="34"/>
      <c r="AI436" s="38">
        <v>0.025198038</v>
      </c>
      <c r="AJ436" s="38">
        <v>0.033466744</v>
      </c>
      <c r="AK436" s="38">
        <v>0.044074192</v>
      </c>
      <c r="AL436" s="38">
        <v>0.063219211</v>
      </c>
      <c r="AM436" s="38">
        <v>0.03899805</v>
      </c>
      <c r="AN436" s="38">
        <v>0.044624557</v>
      </c>
      <c r="AO436" s="38">
        <v>0.046390964</v>
      </c>
      <c r="AP436" s="38">
        <v>0.042934243</v>
      </c>
      <c r="AQ436" s="38">
        <v>0.030038513</v>
      </c>
      <c r="AR436" s="38">
        <v>0.031754174</v>
      </c>
      <c r="AS436" s="34"/>
      <c r="AT436" s="38">
        <v>-1.372600522</v>
      </c>
      <c r="AU436" s="38">
        <v>-0.609437566</v>
      </c>
      <c r="AV436" s="38">
        <v>0.369580359</v>
      </c>
      <c r="AW436" s="38">
        <v>2.136576139</v>
      </c>
      <c r="AX436" s="38">
        <v>-0.09892382</v>
      </c>
      <c r="AY436" s="38">
        <v>0.420376455</v>
      </c>
      <c r="AZ436" s="38">
        <v>0.583407606</v>
      </c>
      <c r="BA436" s="38">
        <v>0.264368385</v>
      </c>
      <c r="BB436" s="38">
        <v>-0.925847277</v>
      </c>
      <c r="BC436" s="38">
        <v>-0.767499758</v>
      </c>
      <c r="BD436" s="40">
        <v>0.327166402</v>
      </c>
      <c r="BE436" s="23">
        <v>38807.0</v>
      </c>
      <c r="BF436" s="38">
        <v>-0.041954202</v>
      </c>
      <c r="BG436" s="38">
        <v>-0.018627755</v>
      </c>
      <c r="BH436" s="38">
        <v>0.011296403</v>
      </c>
      <c r="BI436" s="38">
        <v>0.065305487</v>
      </c>
      <c r="BJ436" s="38">
        <v>-0.003023655</v>
      </c>
      <c r="BK436" s="38">
        <v>0.012849011</v>
      </c>
      <c r="BL436" s="38">
        <v>0.017832137</v>
      </c>
      <c r="BM436" s="38">
        <v>0.008080548</v>
      </c>
      <c r="BN436" s="38">
        <v>-0.028298972</v>
      </c>
      <c r="BO436" s="38">
        <v>-0.023459003</v>
      </c>
      <c r="BP436" s="40">
        <v>-5.97041E-4</v>
      </c>
      <c r="BQ436" s="40"/>
    </row>
    <row r="437">
      <c r="A437" s="23">
        <v>38837.0</v>
      </c>
      <c r="B437" s="27">
        <v>0.026</v>
      </c>
      <c r="C437" s="27">
        <v>0.0073</v>
      </c>
      <c r="D437" s="27">
        <v>-0.0066</v>
      </c>
      <c r="E437" s="27">
        <v>0.0079</v>
      </c>
      <c r="F437" s="27">
        <v>0.0023</v>
      </c>
      <c r="G437" s="27">
        <v>-0.0039</v>
      </c>
      <c r="H437" s="27">
        <v>-0.004</v>
      </c>
      <c r="I437" s="27">
        <v>0.0043</v>
      </c>
      <c r="J437" s="27">
        <v>0.0109</v>
      </c>
      <c r="K437" s="27">
        <v>0.0128</v>
      </c>
      <c r="L437" s="34"/>
      <c r="M437" s="38">
        <v>0.377386391</v>
      </c>
      <c r="N437" s="38">
        <v>0.329412557</v>
      </c>
      <c r="O437" s="38">
        <v>0.354026428</v>
      </c>
      <c r="P437" s="38">
        <v>0.442627504</v>
      </c>
      <c r="Q437" s="38">
        <v>0.231741343</v>
      </c>
      <c r="R437" s="38">
        <v>0.57970173</v>
      </c>
      <c r="S437" s="38">
        <v>0.387748499</v>
      </c>
      <c r="T437" s="38">
        <v>0.334975678</v>
      </c>
      <c r="U437" s="38">
        <v>0.290202275</v>
      </c>
      <c r="V437" s="38">
        <v>0.153343733</v>
      </c>
      <c r="W437" s="34"/>
      <c r="X437" s="38">
        <v>-0.004081397</v>
      </c>
      <c r="Y437" s="38">
        <v>-0.012743346</v>
      </c>
      <c r="Z437" s="38">
        <v>-0.01396254</v>
      </c>
      <c r="AA437" s="38">
        <v>0.00466643</v>
      </c>
      <c r="AB437" s="38">
        <v>-0.010698062</v>
      </c>
      <c r="AC437" s="38">
        <v>-0.038522843</v>
      </c>
      <c r="AD437" s="38">
        <v>-0.012326271</v>
      </c>
      <c r="AE437" s="38">
        <v>-0.011897994</v>
      </c>
      <c r="AF437" s="38">
        <v>0.004142782</v>
      </c>
      <c r="AG437" s="38">
        <v>0.001019669</v>
      </c>
      <c r="AH437" s="34"/>
      <c r="AI437" s="38">
        <v>0.02313258</v>
      </c>
      <c r="AJ437" s="38">
        <v>0.032674158</v>
      </c>
      <c r="AK437" s="38">
        <v>0.034936988</v>
      </c>
      <c r="AL437" s="38">
        <v>0.047733564</v>
      </c>
      <c r="AM437" s="38">
        <v>0.031389771</v>
      </c>
      <c r="AN437" s="38">
        <v>0.04500999</v>
      </c>
      <c r="AO437" s="38">
        <v>0.039045683</v>
      </c>
      <c r="AP437" s="38">
        <v>0.035843071</v>
      </c>
      <c r="AQ437" s="38">
        <v>0.022975508</v>
      </c>
      <c r="AR437" s="38">
        <v>0.026472411</v>
      </c>
      <c r="AS437" s="34"/>
      <c r="AT437" s="38">
        <v>-1.275039216</v>
      </c>
      <c r="AU437" s="38">
        <v>-0.147398126</v>
      </c>
      <c r="AV437" s="38">
        <v>0.120027263</v>
      </c>
      <c r="AW437" s="38">
        <v>1.632350081</v>
      </c>
      <c r="AX437" s="38">
        <v>-0.299189226</v>
      </c>
      <c r="AY437" s="38">
        <v>1.310473056</v>
      </c>
      <c r="AZ437" s="38">
        <v>0.60560038</v>
      </c>
      <c r="BA437" s="38">
        <v>0.227109886</v>
      </c>
      <c r="BB437" s="38">
        <v>-1.293602213</v>
      </c>
      <c r="BC437" s="38">
        <v>-0.880331884</v>
      </c>
      <c r="BD437" s="40">
        <v>0.257091896</v>
      </c>
      <c r="BE437" s="23">
        <v>38837.0</v>
      </c>
      <c r="BF437" s="38">
        <v>-0.049594687</v>
      </c>
      <c r="BG437" s="38">
        <v>-0.005733286</v>
      </c>
      <c r="BH437" s="38">
        <v>0.004668652</v>
      </c>
      <c r="BI437" s="38">
        <v>0.063492864</v>
      </c>
      <c r="BJ437" s="38">
        <v>-0.011637443</v>
      </c>
      <c r="BK437" s="38">
        <v>0.050972943</v>
      </c>
      <c r="BL437" s="38">
        <v>0.023555794</v>
      </c>
      <c r="BM437" s="38">
        <v>0.008833802</v>
      </c>
      <c r="BN437" s="38">
        <v>-0.050316725</v>
      </c>
      <c r="BO437" s="38">
        <v>-0.034241915</v>
      </c>
      <c r="BP437" s="40">
        <v>-0.001488526</v>
      </c>
      <c r="BQ437" s="40"/>
    </row>
    <row r="438">
      <c r="A438" s="23">
        <v>38868.0</v>
      </c>
      <c r="B438" s="27">
        <v>-0.0496</v>
      </c>
      <c r="C438" s="27">
        <v>-0.0438</v>
      </c>
      <c r="D438" s="27">
        <v>-0.0377</v>
      </c>
      <c r="E438" s="27">
        <v>-0.059</v>
      </c>
      <c r="F438" s="27">
        <v>-0.023</v>
      </c>
      <c r="G438" s="27">
        <v>-0.0793</v>
      </c>
      <c r="H438" s="27">
        <v>-0.0606</v>
      </c>
      <c r="I438" s="27">
        <v>-0.0437</v>
      </c>
      <c r="J438" s="27">
        <v>-0.0474</v>
      </c>
      <c r="K438" s="27">
        <v>-0.0302</v>
      </c>
      <c r="L438" s="34"/>
      <c r="M438" s="38">
        <v>0.272386371</v>
      </c>
      <c r="N438" s="38">
        <v>0.244905885</v>
      </c>
      <c r="O438" s="38">
        <v>0.221211386</v>
      </c>
      <c r="P438" s="38">
        <v>0.273807619</v>
      </c>
      <c r="Q438" s="38">
        <v>0.165579986</v>
      </c>
      <c r="R438" s="38">
        <v>0.428773061</v>
      </c>
      <c r="S438" s="38">
        <v>0.240183066</v>
      </c>
      <c r="T438" s="38">
        <v>0.216048308</v>
      </c>
      <c r="U438" s="38">
        <v>0.18399047</v>
      </c>
      <c r="V438" s="38">
        <v>0.083657423</v>
      </c>
      <c r="W438" s="34"/>
      <c r="X438" s="38">
        <v>-0.074685838</v>
      </c>
      <c r="Y438" s="38">
        <v>-0.063230671</v>
      </c>
      <c r="Z438" s="38">
        <v>-0.054161427</v>
      </c>
      <c r="AA438" s="38">
        <v>-0.077674157</v>
      </c>
      <c r="AB438" s="38">
        <v>-0.039263334</v>
      </c>
      <c r="AC438" s="38">
        <v>-0.106009068</v>
      </c>
      <c r="AD438" s="38">
        <v>-0.076068795</v>
      </c>
      <c r="AE438" s="38">
        <v>-0.062311424</v>
      </c>
      <c r="AF438" s="38">
        <v>-0.062089536</v>
      </c>
      <c r="AG438" s="38">
        <v>-0.042044336</v>
      </c>
      <c r="AH438" s="34"/>
      <c r="AI438" s="38">
        <v>0.026144139</v>
      </c>
      <c r="AJ438" s="38">
        <v>0.033587412</v>
      </c>
      <c r="AK438" s="38">
        <v>0.035614919</v>
      </c>
      <c r="AL438" s="38">
        <v>0.049168037</v>
      </c>
      <c r="AM438" s="38">
        <v>0.029481646</v>
      </c>
      <c r="AN438" s="38">
        <v>0.046557123</v>
      </c>
      <c r="AO438" s="38">
        <v>0.040730987</v>
      </c>
      <c r="AP438" s="38">
        <v>0.037009954</v>
      </c>
      <c r="AQ438" s="38">
        <v>0.0239699</v>
      </c>
      <c r="AR438" s="38">
        <v>0.02458669</v>
      </c>
      <c r="AS438" s="34"/>
      <c r="AT438" s="38">
        <v>-0.960563025</v>
      </c>
      <c r="AU438" s="38">
        <v>-0.123450052</v>
      </c>
      <c r="AV438" s="38">
        <v>0.104574878</v>
      </c>
      <c r="AW438" s="38">
        <v>1.628835862</v>
      </c>
      <c r="AX438" s="38">
        <v>-0.585207896</v>
      </c>
      <c r="AY438" s="38">
        <v>1.335197517</v>
      </c>
      <c r="AZ438" s="38">
        <v>0.679957078</v>
      </c>
      <c r="BA438" s="38">
        <v>0.261468544</v>
      </c>
      <c r="BB438" s="38">
        <v>-1.2050903</v>
      </c>
      <c r="BC438" s="38">
        <v>-1.135722606</v>
      </c>
      <c r="BD438" s="40">
        <v>0.268676713</v>
      </c>
      <c r="BE438" s="23">
        <v>38868.0</v>
      </c>
      <c r="BF438" s="38">
        <v>-0.035751629</v>
      </c>
      <c r="BG438" s="38">
        <v>-0.004594743</v>
      </c>
      <c r="BH438" s="38">
        <v>0.00389222</v>
      </c>
      <c r="BI438" s="38">
        <v>0.060624378</v>
      </c>
      <c r="BJ438" s="38">
        <v>-0.021781117</v>
      </c>
      <c r="BK438" s="38">
        <v>0.04969532</v>
      </c>
      <c r="BL438" s="38">
        <v>0.02530763</v>
      </c>
      <c r="BM438" s="38">
        <v>0.009731716</v>
      </c>
      <c r="BN438" s="38">
        <v>-0.044852801</v>
      </c>
      <c r="BO438" s="38">
        <v>-0.042270973</v>
      </c>
      <c r="BP438" s="40">
        <v>-0.003379459</v>
      </c>
      <c r="BQ438" s="40"/>
    </row>
    <row r="439">
      <c r="A439" s="23">
        <v>38898.0</v>
      </c>
      <c r="B439" s="27">
        <v>0.0208</v>
      </c>
      <c r="C439" s="27">
        <v>-0.0062</v>
      </c>
      <c r="D439" s="27">
        <v>0.0148</v>
      </c>
      <c r="E439" s="27">
        <v>-0.0055</v>
      </c>
      <c r="F439" s="27">
        <v>0.0071</v>
      </c>
      <c r="G439" s="27">
        <v>0.0084</v>
      </c>
      <c r="H439" s="27">
        <v>0.0033</v>
      </c>
      <c r="I439" s="27">
        <v>0.018</v>
      </c>
      <c r="J439" s="27">
        <v>0.0219</v>
      </c>
      <c r="K439" s="27">
        <v>7.0E-4</v>
      </c>
      <c r="L439" s="34"/>
      <c r="M439" s="38">
        <v>0.237358843</v>
      </c>
      <c r="N439" s="38">
        <v>0.194505617</v>
      </c>
      <c r="O439" s="38">
        <v>0.202282848</v>
      </c>
      <c r="P439" s="38">
        <v>0.230740184</v>
      </c>
      <c r="Q439" s="38">
        <v>0.14282321</v>
      </c>
      <c r="R439" s="38">
        <v>0.402656835</v>
      </c>
      <c r="S439" s="38">
        <v>0.165833062</v>
      </c>
      <c r="T439" s="38">
        <v>0.192814639</v>
      </c>
      <c r="U439" s="38">
        <v>0.17127345</v>
      </c>
      <c r="V439" s="38">
        <v>0.082253806</v>
      </c>
      <c r="W439" s="34"/>
      <c r="X439" s="38">
        <v>0.001289426</v>
      </c>
      <c r="Y439" s="38">
        <v>-0.021906227</v>
      </c>
      <c r="Z439" s="38">
        <v>-5.25549E-4</v>
      </c>
      <c r="AA439" s="38">
        <v>-0.023528192</v>
      </c>
      <c r="AB439" s="38">
        <v>-0.005315106</v>
      </c>
      <c r="AC439" s="38">
        <v>-0.013293389</v>
      </c>
      <c r="AD439" s="38">
        <v>-0.010352171</v>
      </c>
      <c r="AE439" s="38">
        <v>7.0305E-4</v>
      </c>
      <c r="AF439" s="38">
        <v>0.00910118</v>
      </c>
      <c r="AG439" s="38">
        <v>-0.00649476</v>
      </c>
      <c r="AH439" s="34"/>
      <c r="AI439" s="38">
        <v>0.025928092</v>
      </c>
      <c r="AJ439" s="38">
        <v>0.033615257</v>
      </c>
      <c r="AK439" s="38">
        <v>0.034148587</v>
      </c>
      <c r="AL439" s="38">
        <v>0.046208612</v>
      </c>
      <c r="AM439" s="38">
        <v>0.029305875</v>
      </c>
      <c r="AN439" s="38">
        <v>0.043636219</v>
      </c>
      <c r="AO439" s="38">
        <v>0.039449983</v>
      </c>
      <c r="AP439" s="38">
        <v>0.035600908</v>
      </c>
      <c r="AQ439" s="38">
        <v>0.02396966</v>
      </c>
      <c r="AR439" s="38">
        <v>0.02449352</v>
      </c>
      <c r="AS439" s="34"/>
      <c r="AT439" s="38">
        <v>-0.984895314</v>
      </c>
      <c r="AU439" s="38">
        <v>-0.002608546</v>
      </c>
      <c r="AV439" s="38">
        <v>0.065541763</v>
      </c>
      <c r="AW439" s="38">
        <v>1.606604294</v>
      </c>
      <c r="AX439" s="38">
        <v>-0.553273059</v>
      </c>
      <c r="AY439" s="38">
        <v>1.277896919</v>
      </c>
      <c r="AZ439" s="38">
        <v>0.742968409</v>
      </c>
      <c r="BA439" s="38">
        <v>0.25112329</v>
      </c>
      <c r="BB439" s="38">
        <v>-1.235149051</v>
      </c>
      <c r="BC439" s="38">
        <v>-1.168208705</v>
      </c>
      <c r="BD439" s="40">
        <v>0.235517699</v>
      </c>
      <c r="BE439" s="23">
        <v>38898.0</v>
      </c>
      <c r="BF439" s="38">
        <v>-0.041818314</v>
      </c>
      <c r="BG439" s="38">
        <v>-1.10758E-4</v>
      </c>
      <c r="BH439" s="38">
        <v>0.002782881</v>
      </c>
      <c r="BI439" s="38">
        <v>0.068215862</v>
      </c>
      <c r="BJ439" s="38">
        <v>-0.023491783</v>
      </c>
      <c r="BK439" s="38">
        <v>0.054259061</v>
      </c>
      <c r="BL439" s="38">
        <v>0.031546182</v>
      </c>
      <c r="BM439" s="38">
        <v>0.010662608</v>
      </c>
      <c r="BN439" s="38">
        <v>-0.052444001</v>
      </c>
      <c r="BO439" s="38">
        <v>-0.049601737</v>
      </c>
      <c r="BP439" s="40">
        <v>-0.001481961</v>
      </c>
      <c r="BQ439" s="40"/>
    </row>
    <row r="440">
      <c r="A440" s="23">
        <v>38929.0</v>
      </c>
      <c r="B440" s="27">
        <v>-0.0187</v>
      </c>
      <c r="C440" s="27">
        <v>0.0192</v>
      </c>
      <c r="D440" s="27">
        <v>0.0083</v>
      </c>
      <c r="E440" s="27">
        <v>-0.0015</v>
      </c>
      <c r="F440" s="27">
        <v>0.0065</v>
      </c>
      <c r="G440" s="27">
        <v>-0.0045</v>
      </c>
      <c r="H440" s="27">
        <v>0.0268</v>
      </c>
      <c r="I440" s="27">
        <v>0.0329</v>
      </c>
      <c r="J440" s="27">
        <v>0.0133</v>
      </c>
      <c r="K440" s="27">
        <v>0.003</v>
      </c>
      <c r="L440" s="34"/>
      <c r="M440" s="38">
        <v>0.182843017</v>
      </c>
      <c r="N440" s="38">
        <v>0.153086563</v>
      </c>
      <c r="O440" s="38">
        <v>0.150249758</v>
      </c>
      <c r="P440" s="38">
        <v>0.15250256</v>
      </c>
      <c r="Q440" s="38">
        <v>0.107280795</v>
      </c>
      <c r="R440" s="38">
        <v>0.366736532</v>
      </c>
      <c r="S440" s="38">
        <v>0.176889999</v>
      </c>
      <c r="T440" s="38">
        <v>0.181944004</v>
      </c>
      <c r="U440" s="38">
        <v>0.150664394</v>
      </c>
      <c r="V440" s="38">
        <v>0.046583811</v>
      </c>
      <c r="W440" s="34"/>
      <c r="X440" s="38">
        <v>-0.034635656</v>
      </c>
      <c r="Y440" s="38">
        <v>0.006679816</v>
      </c>
      <c r="Z440" s="38">
        <v>-0.008077745</v>
      </c>
      <c r="AA440" s="38">
        <v>-0.020119722</v>
      </c>
      <c r="AB440" s="38">
        <v>-0.003705477</v>
      </c>
      <c r="AC440" s="38">
        <v>-0.026073331</v>
      </c>
      <c r="AD440" s="38">
        <v>0.013815986</v>
      </c>
      <c r="AE440" s="38">
        <v>0.019406519</v>
      </c>
      <c r="AF440" s="39">
        <v>-8.16214E-6</v>
      </c>
      <c r="AG440" s="38">
        <v>-0.002072421</v>
      </c>
      <c r="AH440" s="34"/>
      <c r="AI440" s="38">
        <v>0.025746283</v>
      </c>
      <c r="AJ440" s="38">
        <v>0.032677602</v>
      </c>
      <c r="AK440" s="38">
        <v>0.032968876</v>
      </c>
      <c r="AL440" s="38">
        <v>0.043564224</v>
      </c>
      <c r="AM440" s="38">
        <v>0.028963242</v>
      </c>
      <c r="AN440" s="38">
        <v>0.042538716</v>
      </c>
      <c r="AO440" s="38">
        <v>0.037166349</v>
      </c>
      <c r="AP440" s="38">
        <v>0.035732817</v>
      </c>
      <c r="AQ440" s="38">
        <v>0.02340209</v>
      </c>
      <c r="AR440" s="38">
        <v>0.024489444</v>
      </c>
      <c r="AS440" s="34"/>
      <c r="AT440" s="38">
        <v>-0.975908019</v>
      </c>
      <c r="AU440" s="38">
        <v>-0.006623259</v>
      </c>
      <c r="AV440" s="38">
        <v>0.034108982</v>
      </c>
      <c r="AW440" s="38">
        <v>1.515776261</v>
      </c>
      <c r="AX440" s="38">
        <v>-0.526044152</v>
      </c>
      <c r="AY440" s="38">
        <v>1.372367875</v>
      </c>
      <c r="AZ440" s="38">
        <v>0.621089059</v>
      </c>
      <c r="BA440" s="38">
        <v>0.420622134</v>
      </c>
      <c r="BB440" s="38">
        <v>-1.303722924</v>
      </c>
      <c r="BC440" s="38">
        <v>-1.151665958</v>
      </c>
      <c r="BD440" s="40">
        <v>0.223240709</v>
      </c>
      <c r="BE440" s="23">
        <v>38929.0</v>
      </c>
      <c r="BF440" s="38">
        <v>-0.043715504</v>
      </c>
      <c r="BG440" s="38">
        <v>-2.96687E-4</v>
      </c>
      <c r="BH440" s="38">
        <v>0.001527902</v>
      </c>
      <c r="BI440" s="38">
        <v>0.067898739</v>
      </c>
      <c r="BJ440" s="38">
        <v>-0.023563989</v>
      </c>
      <c r="BK440" s="38">
        <v>0.061474804</v>
      </c>
      <c r="BL440" s="38">
        <v>0.027821496</v>
      </c>
      <c r="BM440" s="38">
        <v>0.018841641</v>
      </c>
      <c r="BN440" s="38">
        <v>-0.058399874</v>
      </c>
      <c r="BO440" s="38">
        <v>-0.051588528</v>
      </c>
      <c r="BP440" s="40">
        <v>6.49203E-4</v>
      </c>
      <c r="BQ440" s="40"/>
    </row>
    <row r="441">
      <c r="A441" s="23">
        <v>38960.0</v>
      </c>
      <c r="B441" s="27">
        <v>0.0321</v>
      </c>
      <c r="C441" s="27">
        <v>0.0212</v>
      </c>
      <c r="D441" s="27">
        <v>0.0298</v>
      </c>
      <c r="E441" s="27">
        <v>0.0333</v>
      </c>
      <c r="F441" s="27">
        <v>0.0382</v>
      </c>
      <c r="G441" s="27">
        <v>0.0403</v>
      </c>
      <c r="H441" s="27">
        <v>0.0447</v>
      </c>
      <c r="I441" s="27">
        <v>0.0302</v>
      </c>
      <c r="J441" s="27">
        <v>0.0053</v>
      </c>
      <c r="K441" s="27">
        <v>0.0234</v>
      </c>
      <c r="L441" s="34"/>
      <c r="M441" s="38">
        <v>0.197162524</v>
      </c>
      <c r="N441" s="38">
        <v>0.147360538</v>
      </c>
      <c r="O441" s="38">
        <v>0.196023514</v>
      </c>
      <c r="P441" s="38">
        <v>0.201937827</v>
      </c>
      <c r="Q441" s="38">
        <v>0.157558155</v>
      </c>
      <c r="R441" s="38">
        <v>0.340791524</v>
      </c>
      <c r="S441" s="38">
        <v>0.250477748</v>
      </c>
      <c r="T441" s="38">
        <v>0.232921341</v>
      </c>
      <c r="U441" s="38">
        <v>0.147494322</v>
      </c>
      <c r="V441" s="38">
        <v>0.081800998</v>
      </c>
      <c r="W441" s="34"/>
      <c r="X441" s="38">
        <v>0.0173421</v>
      </c>
      <c r="Y441" s="38">
        <v>0.01067993</v>
      </c>
      <c r="Z441" s="38">
        <v>0.015166037</v>
      </c>
      <c r="AA441" s="38">
        <v>0.018796187</v>
      </c>
      <c r="AB441" s="38">
        <v>0.026312787</v>
      </c>
      <c r="AC441" s="38">
        <v>0.020488129</v>
      </c>
      <c r="AD441" s="38">
        <v>0.031842166</v>
      </c>
      <c r="AE441" s="38">
        <v>0.013996892</v>
      </c>
      <c r="AF441" s="38">
        <v>-0.006932203</v>
      </c>
      <c r="AG441" s="38">
        <v>0.017403355</v>
      </c>
      <c r="AH441" s="34"/>
      <c r="AI441" s="38">
        <v>0.025651279</v>
      </c>
      <c r="AJ441" s="38">
        <v>0.031850062</v>
      </c>
      <c r="AK441" s="38">
        <v>0.032177094</v>
      </c>
      <c r="AL441" s="38">
        <v>0.043649455</v>
      </c>
      <c r="AM441" s="38">
        <v>0.029443093</v>
      </c>
      <c r="AN441" s="38">
        <v>0.041624857</v>
      </c>
      <c r="AO441" s="38">
        <v>0.036285347</v>
      </c>
      <c r="AP441" s="38">
        <v>0.035883047</v>
      </c>
      <c r="AQ441" s="38">
        <v>0.023405803</v>
      </c>
      <c r="AR441" s="38">
        <v>0.02488302</v>
      </c>
      <c r="AS441" s="34"/>
      <c r="AT441" s="38">
        <v>-0.987728941</v>
      </c>
      <c r="AU441" s="38">
        <v>-0.09181238</v>
      </c>
      <c r="AV441" s="38">
        <v>-0.044546159</v>
      </c>
      <c r="AW441" s="38">
        <v>1.613566064</v>
      </c>
      <c r="AX441" s="38">
        <v>-0.439694182</v>
      </c>
      <c r="AY441" s="38">
        <v>1.320948816</v>
      </c>
      <c r="AZ441" s="38">
        <v>0.549223942</v>
      </c>
      <c r="BA441" s="38">
        <v>0.491079114</v>
      </c>
      <c r="BB441" s="38">
        <v>-1.312269922</v>
      </c>
      <c r="BC441" s="38">
        <v>-1.09876635</v>
      </c>
      <c r="BD441" s="40">
        <v>0.2196934</v>
      </c>
      <c r="BE441" s="23">
        <v>38960.0</v>
      </c>
      <c r="BF441" s="38">
        <v>-0.044959427</v>
      </c>
      <c r="BG441" s="38">
        <v>-0.004179114</v>
      </c>
      <c r="BH441" s="38">
        <v>-0.002027651</v>
      </c>
      <c r="BI441" s="38">
        <v>0.073446269</v>
      </c>
      <c r="BJ441" s="38">
        <v>-0.020013991</v>
      </c>
      <c r="BK441" s="38">
        <v>0.060126923</v>
      </c>
      <c r="BL441" s="38">
        <v>0.024999565</v>
      </c>
      <c r="BM441" s="38">
        <v>0.02235293</v>
      </c>
      <c r="BN441" s="38">
        <v>-0.059731877</v>
      </c>
      <c r="BO441" s="38">
        <v>-0.050013626</v>
      </c>
      <c r="BP441" s="40">
        <v>0.002763475</v>
      </c>
      <c r="BQ441" s="40"/>
    </row>
    <row r="442">
      <c r="A442" s="23">
        <v>38990.0</v>
      </c>
      <c r="B442" s="27">
        <v>0.0084</v>
      </c>
      <c r="C442" s="27">
        <v>-0.0251</v>
      </c>
      <c r="D442" s="27">
        <v>0.0195</v>
      </c>
      <c r="E442" s="27">
        <v>0.0257</v>
      </c>
      <c r="F442" s="27">
        <v>0.009</v>
      </c>
      <c r="G442" s="27">
        <v>-0.0095</v>
      </c>
      <c r="H442" s="27">
        <v>0.0421</v>
      </c>
      <c r="I442" s="27">
        <v>0.0644</v>
      </c>
      <c r="J442" s="27">
        <v>0.0132</v>
      </c>
      <c r="K442" s="27">
        <v>0.0251</v>
      </c>
      <c r="L442" s="34"/>
      <c r="M442" s="38">
        <v>0.144578241</v>
      </c>
      <c r="N442" s="38">
        <v>0.080374865</v>
      </c>
      <c r="O442" s="38">
        <v>0.165900263</v>
      </c>
      <c r="P442" s="38">
        <v>0.181928182</v>
      </c>
      <c r="Q442" s="38">
        <v>0.123612514</v>
      </c>
      <c r="R442" s="38">
        <v>0.179839542</v>
      </c>
      <c r="S442" s="38">
        <v>0.261622081</v>
      </c>
      <c r="T442" s="38">
        <v>0.211945161</v>
      </c>
      <c r="U442" s="38">
        <v>0.123746376</v>
      </c>
      <c r="V442" s="38">
        <v>0.099911296</v>
      </c>
      <c r="W442" s="34"/>
      <c r="X442" s="38">
        <v>2.54943E-4</v>
      </c>
      <c r="Y442" s="38">
        <v>-0.030186047</v>
      </c>
      <c r="Z442" s="38">
        <v>0.005014754</v>
      </c>
      <c r="AA442" s="38">
        <v>0.010274134</v>
      </c>
      <c r="AB442" s="38">
        <v>-0.003406597</v>
      </c>
      <c r="AC442" s="38">
        <v>-0.022537154</v>
      </c>
      <c r="AD442" s="38">
        <v>0.026738097</v>
      </c>
      <c r="AE442" s="38">
        <v>0.049078418</v>
      </c>
      <c r="AF442" s="38">
        <v>0.001575962</v>
      </c>
      <c r="AG442" s="38">
        <v>0.018026393</v>
      </c>
      <c r="AH442" s="34"/>
      <c r="AI442" s="38">
        <v>0.025597535</v>
      </c>
      <c r="AJ442" s="38">
        <v>0.032122892</v>
      </c>
      <c r="AK442" s="38">
        <v>0.031257925</v>
      </c>
      <c r="AL442" s="38">
        <v>0.041643941</v>
      </c>
      <c r="AM442" s="38">
        <v>0.029165794</v>
      </c>
      <c r="AN442" s="38">
        <v>0.041641638</v>
      </c>
      <c r="AO442" s="38">
        <v>0.034683341</v>
      </c>
      <c r="AP442" s="38">
        <v>0.032780922</v>
      </c>
      <c r="AQ442" s="38">
        <v>0.023057793</v>
      </c>
      <c r="AR442" s="38">
        <v>0.024274188</v>
      </c>
      <c r="AS442" s="34"/>
      <c r="AT442" s="38">
        <v>-0.925298942</v>
      </c>
      <c r="AU442" s="38">
        <v>0.076832813</v>
      </c>
      <c r="AV442" s="38">
        <v>-0.056004518</v>
      </c>
      <c r="AW442" s="38">
        <v>1.539027969</v>
      </c>
      <c r="AX442" s="38">
        <v>-0.377303483</v>
      </c>
      <c r="AY442" s="38">
        <v>1.538674278</v>
      </c>
      <c r="AZ442" s="38">
        <v>0.470053865</v>
      </c>
      <c r="BA442" s="38">
        <v>0.177889759</v>
      </c>
      <c r="BB442" s="38">
        <v>-1.315339811</v>
      </c>
      <c r="BC442" s="38">
        <v>-1.12853193</v>
      </c>
      <c r="BD442" s="40">
        <v>0.217049896</v>
      </c>
      <c r="BE442" s="23">
        <v>38990.0</v>
      </c>
      <c r="BF442" s="38">
        <v>-0.042630702</v>
      </c>
      <c r="BG442" s="38">
        <v>0.003539869</v>
      </c>
      <c r="BH442" s="38">
        <v>-0.00258026</v>
      </c>
      <c r="BI442" s="38">
        <v>0.070906644</v>
      </c>
      <c r="BJ442" s="38">
        <v>-0.01738326</v>
      </c>
      <c r="BK442" s="38">
        <v>0.070890349</v>
      </c>
      <c r="BL442" s="38">
        <v>0.021656489</v>
      </c>
      <c r="BM442" s="38">
        <v>0.0081958</v>
      </c>
      <c r="BN442" s="38">
        <v>-0.060600804</v>
      </c>
      <c r="BO442" s="38">
        <v>-0.051994124</v>
      </c>
      <c r="BP442" s="40">
        <v>0.00127144</v>
      </c>
      <c r="BQ442" s="40"/>
    </row>
    <row r="443">
      <c r="A443" s="23">
        <v>39021.0</v>
      </c>
      <c r="B443" s="27">
        <v>0.0436</v>
      </c>
      <c r="C443" s="27">
        <v>0.0523</v>
      </c>
      <c r="D443" s="27">
        <v>0.0192</v>
      </c>
      <c r="E443" s="27">
        <v>0.0422</v>
      </c>
      <c r="F443" s="27">
        <v>0.032</v>
      </c>
      <c r="G443" s="27">
        <v>0.0096</v>
      </c>
      <c r="H443" s="27">
        <v>-0.0033</v>
      </c>
      <c r="I443" s="27">
        <v>0.0658</v>
      </c>
      <c r="J443" s="27">
        <v>0.0283</v>
      </c>
      <c r="K443" s="27">
        <v>0.0339</v>
      </c>
      <c r="L443" s="34"/>
      <c r="M443" s="38">
        <v>0.24622421</v>
      </c>
      <c r="N443" s="38">
        <v>0.205665903</v>
      </c>
      <c r="O443" s="38">
        <v>0.233516923</v>
      </c>
      <c r="P443" s="38">
        <v>0.262729349</v>
      </c>
      <c r="Q443" s="38">
        <v>0.235836196</v>
      </c>
      <c r="R443" s="38">
        <v>0.173829965</v>
      </c>
      <c r="S443" s="38">
        <v>0.27623165</v>
      </c>
      <c r="T443" s="38">
        <v>0.331231111</v>
      </c>
      <c r="U443" s="38">
        <v>0.192610175</v>
      </c>
      <c r="V443" s="38">
        <v>0.156498534</v>
      </c>
      <c r="W443" s="34"/>
      <c r="X443" s="38">
        <v>0.023768284</v>
      </c>
      <c r="Y443" s="38">
        <v>0.038751592</v>
      </c>
      <c r="Z443" s="38">
        <v>0.00330237</v>
      </c>
      <c r="AA443" s="38">
        <v>0.024948069</v>
      </c>
      <c r="AB443" s="38">
        <v>0.014873897</v>
      </c>
      <c r="AC443" s="38">
        <v>-0.002193637</v>
      </c>
      <c r="AD443" s="38">
        <v>-0.019837002</v>
      </c>
      <c r="AE443" s="38">
        <v>0.038964128</v>
      </c>
      <c r="AF443" s="38">
        <v>0.014746661</v>
      </c>
      <c r="AG443" s="38">
        <v>0.023187225</v>
      </c>
      <c r="AH443" s="34"/>
      <c r="AI443" s="38">
        <v>0.02554331</v>
      </c>
      <c r="AJ443" s="38">
        <v>0.031690561</v>
      </c>
      <c r="AK443" s="38">
        <v>0.028656751</v>
      </c>
      <c r="AL443" s="38">
        <v>0.037866246</v>
      </c>
      <c r="AM443" s="38">
        <v>0.028392177</v>
      </c>
      <c r="AN443" s="38">
        <v>0.041479679</v>
      </c>
      <c r="AO443" s="38">
        <v>0.032923459</v>
      </c>
      <c r="AP443" s="38">
        <v>0.032235436</v>
      </c>
      <c r="AQ443" s="38">
        <v>0.022354567</v>
      </c>
      <c r="AR443" s="38">
        <v>0.024246948</v>
      </c>
      <c r="AS443" s="34"/>
      <c r="AT443" s="38">
        <v>-0.833939946</v>
      </c>
      <c r="AU443" s="38">
        <v>0.19225006</v>
      </c>
      <c r="AV443" s="38">
        <v>-0.314198298</v>
      </c>
      <c r="AW443" s="38">
        <v>1.223186546</v>
      </c>
      <c r="AX443" s="38">
        <v>-0.358364958</v>
      </c>
      <c r="AY443" s="38">
        <v>1.82639421</v>
      </c>
      <c r="AZ443" s="38">
        <v>0.398063577</v>
      </c>
      <c r="BA443" s="38">
        <v>0.283208677</v>
      </c>
      <c r="BB443" s="38">
        <v>-1.366251991</v>
      </c>
      <c r="BC443" s="38">
        <v>-1.050347877</v>
      </c>
      <c r="BD443" s="40">
        <v>0.229150975</v>
      </c>
      <c r="BE443" s="23">
        <v>39021.0</v>
      </c>
      <c r="BF443" s="38">
        <v>-0.036392599</v>
      </c>
      <c r="BG443" s="38">
        <v>0.008389668</v>
      </c>
      <c r="BH443" s="38">
        <v>-0.01371141</v>
      </c>
      <c r="BI443" s="38">
        <v>0.053379068</v>
      </c>
      <c r="BJ443" s="38">
        <v>-0.015638814</v>
      </c>
      <c r="BK443" s="38">
        <v>0.079702659</v>
      </c>
      <c r="BL443" s="38">
        <v>0.017371236</v>
      </c>
      <c r="BM443" s="38">
        <v>0.012359043</v>
      </c>
      <c r="BN443" s="38">
        <v>-0.059622351</v>
      </c>
      <c r="BO443" s="38">
        <v>-0.0458365</v>
      </c>
      <c r="BP443" s="40">
        <v>-0.001615657</v>
      </c>
      <c r="BQ443" s="40"/>
    </row>
    <row r="444">
      <c r="A444" s="23">
        <v>39051.0</v>
      </c>
      <c r="B444" s="27">
        <v>0.019</v>
      </c>
      <c r="C444" s="27">
        <v>0.0482</v>
      </c>
      <c r="D444" s="27">
        <v>6.0E-4</v>
      </c>
      <c r="E444" s="27">
        <v>0.0071</v>
      </c>
      <c r="F444" s="27">
        <v>0.016</v>
      </c>
      <c r="G444" s="27">
        <v>-0.0058</v>
      </c>
      <c r="H444" s="27">
        <v>-0.0109</v>
      </c>
      <c r="I444" s="27">
        <v>0.008</v>
      </c>
      <c r="J444" s="27">
        <v>-0.0068</v>
      </c>
      <c r="K444" s="27">
        <v>0.0191</v>
      </c>
      <c r="L444" s="34"/>
      <c r="M444" s="38">
        <v>0.214741678</v>
      </c>
      <c r="N444" s="38">
        <v>0.210619023</v>
      </c>
      <c r="O444" s="38">
        <v>0.194985702</v>
      </c>
      <c r="P444" s="38">
        <v>0.209257385</v>
      </c>
      <c r="Q444" s="38">
        <v>0.207677207</v>
      </c>
      <c r="R444" s="38">
        <v>0.088849561</v>
      </c>
      <c r="S444" s="38">
        <v>0.181435247</v>
      </c>
      <c r="T444" s="38">
        <v>0.328463095</v>
      </c>
      <c r="U444" s="38">
        <v>0.152772649</v>
      </c>
      <c r="V444" s="38">
        <v>0.133666319</v>
      </c>
      <c r="W444" s="34"/>
      <c r="X444" s="38">
        <v>0.003082505</v>
      </c>
      <c r="Y444" s="38">
        <v>0.033788407</v>
      </c>
      <c r="Z444" s="38">
        <v>-0.014458541</v>
      </c>
      <c r="AA444" s="38">
        <v>-0.008295794</v>
      </c>
      <c r="AB444" s="38">
        <v>-3.13798E-4</v>
      </c>
      <c r="AC444" s="38">
        <v>-0.013063013</v>
      </c>
      <c r="AD444" s="38">
        <v>-0.024924867</v>
      </c>
      <c r="AE444" s="38">
        <v>-0.020770512</v>
      </c>
      <c r="AF444" s="38">
        <v>-0.018799423</v>
      </c>
      <c r="AG444" s="38">
        <v>0.010098826</v>
      </c>
      <c r="AH444" s="34"/>
      <c r="AI444" s="38">
        <v>0.025184796</v>
      </c>
      <c r="AJ444" s="38">
        <v>0.032282415</v>
      </c>
      <c r="AK444" s="38">
        <v>0.028532236</v>
      </c>
      <c r="AL444" s="38">
        <v>0.037868669</v>
      </c>
      <c r="AM444" s="38">
        <v>0.027289671</v>
      </c>
      <c r="AN444" s="38">
        <v>0.039908188</v>
      </c>
      <c r="AO444" s="38">
        <v>0.03310125</v>
      </c>
      <c r="AP444" s="38">
        <v>0.032365876</v>
      </c>
      <c r="AQ444" s="38">
        <v>0.022521534</v>
      </c>
      <c r="AR444" s="38">
        <v>0.024230593</v>
      </c>
      <c r="AS444" s="34"/>
      <c r="AT444" s="38">
        <v>-0.88894643</v>
      </c>
      <c r="AU444" s="38">
        <v>0.337674501</v>
      </c>
      <c r="AV444" s="38">
        <v>-0.310436889</v>
      </c>
      <c r="AW444" s="38">
        <v>1.303099038</v>
      </c>
      <c r="AX444" s="38">
        <v>-0.525178769</v>
      </c>
      <c r="AY444" s="38">
        <v>1.655571715</v>
      </c>
      <c r="AZ444" s="38">
        <v>0.479186816</v>
      </c>
      <c r="BA444" s="38">
        <v>0.352098427</v>
      </c>
      <c r="BB444" s="38">
        <v>-1.349215234</v>
      </c>
      <c r="BC444" s="38">
        <v>-1.053853174</v>
      </c>
      <c r="BD444" s="40">
        <v>0.214825486</v>
      </c>
      <c r="BE444" s="23">
        <v>39051.0</v>
      </c>
      <c r="BF444" s="38">
        <v>-0.041379933</v>
      </c>
      <c r="BG444" s="38">
        <v>0.015718549</v>
      </c>
      <c r="BH444" s="38">
        <v>-0.014450655</v>
      </c>
      <c r="BI444" s="38">
        <v>0.060658494</v>
      </c>
      <c r="BJ444" s="38">
        <v>-0.024446763</v>
      </c>
      <c r="BK444" s="38">
        <v>0.077065889</v>
      </c>
      <c r="BL444" s="38">
        <v>0.022305864</v>
      </c>
      <c r="BM444" s="38">
        <v>0.016389975</v>
      </c>
      <c r="BN444" s="38">
        <v>-0.062805175</v>
      </c>
      <c r="BO444" s="38">
        <v>-0.049056245</v>
      </c>
      <c r="BP444" s="40">
        <v>-0.00118605</v>
      </c>
      <c r="BQ444" s="40"/>
    </row>
    <row r="445">
      <c r="A445" s="23">
        <v>39082.0</v>
      </c>
      <c r="B445" s="27">
        <v>0.0345</v>
      </c>
      <c r="C445" s="27">
        <v>0.0119</v>
      </c>
      <c r="D445" s="27">
        <v>0.0408</v>
      </c>
      <c r="E445" s="27">
        <v>0.0468</v>
      </c>
      <c r="F445" s="27">
        <v>0.0257</v>
      </c>
      <c r="G445" s="27">
        <v>0.0559</v>
      </c>
      <c r="H445" s="27">
        <v>0.044</v>
      </c>
      <c r="I445" s="27">
        <v>0.0218</v>
      </c>
      <c r="J445" s="27">
        <v>0.0306</v>
      </c>
      <c r="K445" s="27">
        <v>0.0117</v>
      </c>
      <c r="L445" s="34"/>
      <c r="M445" s="38">
        <v>0.21786323</v>
      </c>
      <c r="N445" s="38">
        <v>0.173562057</v>
      </c>
      <c r="O445" s="38">
        <v>0.202916529</v>
      </c>
      <c r="P445" s="38">
        <v>0.216442416</v>
      </c>
      <c r="Q445" s="38">
        <v>0.185148446</v>
      </c>
      <c r="R445" s="38">
        <v>0.073454402</v>
      </c>
      <c r="S445" s="38">
        <v>0.175225642</v>
      </c>
      <c r="T445" s="38">
        <v>0.336009287</v>
      </c>
      <c r="U445" s="38">
        <v>0.145655258</v>
      </c>
      <c r="V445" s="38">
        <v>0.146745104</v>
      </c>
      <c r="W445" s="34"/>
      <c r="X445" s="38">
        <v>0.017298255</v>
      </c>
      <c r="Y445" s="38">
        <v>-3.81855E-4</v>
      </c>
      <c r="Z445" s="38">
        <v>0.026282539</v>
      </c>
      <c r="AA445" s="38">
        <v>0.031786739</v>
      </c>
      <c r="AB445" s="38">
        <v>0.012635254</v>
      </c>
      <c r="AC445" s="38">
        <v>0.047841639</v>
      </c>
      <c r="AD445" s="38">
        <v>0.030744076</v>
      </c>
      <c r="AE445" s="38">
        <v>-0.006752477</v>
      </c>
      <c r="AF445" s="38">
        <v>0.01989669</v>
      </c>
      <c r="AG445" s="38">
        <v>0.001924339</v>
      </c>
      <c r="AH445" s="34"/>
      <c r="AI445" s="38">
        <v>0.024952199</v>
      </c>
      <c r="AJ445" s="38">
        <v>0.032141854</v>
      </c>
      <c r="AK445" s="38">
        <v>0.028967421</v>
      </c>
      <c r="AL445" s="38">
        <v>0.038281528</v>
      </c>
      <c r="AM445" s="38">
        <v>0.027123164</v>
      </c>
      <c r="AN445" s="38">
        <v>0.040911176</v>
      </c>
      <c r="AO445" s="38">
        <v>0.033215722</v>
      </c>
      <c r="AP445" s="38">
        <v>0.03222863</v>
      </c>
      <c r="AQ445" s="38">
        <v>0.022734339</v>
      </c>
      <c r="AR445" s="38">
        <v>0.024249585</v>
      </c>
      <c r="AS445" s="34"/>
      <c r="AT445" s="38">
        <v>-0.918699638</v>
      </c>
      <c r="AU445" s="38">
        <v>0.276072476</v>
      </c>
      <c r="AV445" s="38">
        <v>-0.251452728</v>
      </c>
      <c r="AW445" s="38">
        <v>1.296359454</v>
      </c>
      <c r="AX445" s="38">
        <v>-0.557930227</v>
      </c>
      <c r="AY445" s="38">
        <v>1.733352533</v>
      </c>
      <c r="AZ445" s="38">
        <v>0.454527038</v>
      </c>
      <c r="BA445" s="38">
        <v>0.290492885</v>
      </c>
      <c r="BB445" s="38">
        <v>-1.287262253</v>
      </c>
      <c r="BC445" s="38">
        <v>-1.035459541</v>
      </c>
      <c r="BD445" s="40">
        <v>0.222150874</v>
      </c>
      <c r="BE445" s="23">
        <v>39082.0</v>
      </c>
      <c r="BF445" s="38">
        <v>-0.041354761</v>
      </c>
      <c r="BG445" s="38">
        <v>0.012427251</v>
      </c>
      <c r="BH445" s="38">
        <v>-0.011319007</v>
      </c>
      <c r="BI445" s="38">
        <v>0.058354911</v>
      </c>
      <c r="BJ445" s="38">
        <v>-0.025114924</v>
      </c>
      <c r="BK445" s="38">
        <v>0.078025915</v>
      </c>
      <c r="BL445" s="38">
        <v>0.020460286</v>
      </c>
      <c r="BM445" s="38">
        <v>0.013076378</v>
      </c>
      <c r="BN445" s="38">
        <v>-0.057945406</v>
      </c>
      <c r="BO445" s="38">
        <v>-0.046610644</v>
      </c>
      <c r="BP445" s="40">
        <v>0.003531781</v>
      </c>
      <c r="BQ445" s="40"/>
    </row>
    <row r="446">
      <c r="A446" s="23">
        <v>39113.0</v>
      </c>
      <c r="B446" s="27">
        <v>0.0198</v>
      </c>
      <c r="C446" s="27">
        <v>0.0114</v>
      </c>
      <c r="D446" s="27">
        <v>0.0117</v>
      </c>
      <c r="E446" s="27">
        <v>0.029</v>
      </c>
      <c r="F446" s="27">
        <v>0.0142</v>
      </c>
      <c r="G446" s="27">
        <v>0.0237</v>
      </c>
      <c r="H446" s="27">
        <v>0.0175</v>
      </c>
      <c r="I446" s="27">
        <v>0.0345</v>
      </c>
      <c r="J446" s="27">
        <v>-0.0017</v>
      </c>
      <c r="K446" s="27">
        <v>0.0178</v>
      </c>
      <c r="L446" s="34"/>
      <c r="M446" s="38">
        <v>0.195680515</v>
      </c>
      <c r="N446" s="38">
        <v>0.114873179</v>
      </c>
      <c r="O446" s="38">
        <v>0.158846516</v>
      </c>
      <c r="P446" s="38">
        <v>0.188267249</v>
      </c>
      <c r="Q446" s="38">
        <v>0.176045324</v>
      </c>
      <c r="R446" s="38">
        <v>0.05480988</v>
      </c>
      <c r="S446" s="38">
        <v>0.173001313</v>
      </c>
      <c r="T446" s="38">
        <v>0.33538015</v>
      </c>
      <c r="U446" s="38">
        <v>0.11748856</v>
      </c>
      <c r="V446" s="38">
        <v>0.136497204</v>
      </c>
      <c r="W446" s="34"/>
      <c r="X446" s="38">
        <v>0.006977232</v>
      </c>
      <c r="Y446" s="38">
        <v>0.004146853</v>
      </c>
      <c r="Z446" s="38">
        <v>-0.00194325</v>
      </c>
      <c r="AA446" s="38">
        <v>0.013879405</v>
      </c>
      <c r="AB446" s="38">
        <v>0.001230359</v>
      </c>
      <c r="AC446" s="38">
        <v>0.014684573</v>
      </c>
      <c r="AD446" s="38">
        <v>0.004333507</v>
      </c>
      <c r="AE446" s="38">
        <v>0.009103285</v>
      </c>
      <c r="AF446" s="38">
        <v>-0.011575515</v>
      </c>
      <c r="AG446" s="38">
        <v>0.00960177</v>
      </c>
      <c r="AH446" s="34"/>
      <c r="AI446" s="38">
        <v>0.024530113</v>
      </c>
      <c r="AJ446" s="38">
        <v>0.032163712</v>
      </c>
      <c r="AK446" s="38">
        <v>0.028682061</v>
      </c>
      <c r="AL446" s="38">
        <v>0.037106494</v>
      </c>
      <c r="AM446" s="38">
        <v>0.027139547</v>
      </c>
      <c r="AN446" s="38">
        <v>0.040497865</v>
      </c>
      <c r="AO446" s="38">
        <v>0.033091365</v>
      </c>
      <c r="AP446" s="38">
        <v>0.031652133</v>
      </c>
      <c r="AQ446" s="38">
        <v>0.021015874</v>
      </c>
      <c r="AR446" s="38">
        <v>0.023550133</v>
      </c>
      <c r="AS446" s="34"/>
      <c r="AT446" s="38">
        <v>-0.880917049</v>
      </c>
      <c r="AU446" s="38">
        <v>0.361424536</v>
      </c>
      <c r="AV446" s="38">
        <v>-0.20520196</v>
      </c>
      <c r="AW446" s="38">
        <v>1.165844988</v>
      </c>
      <c r="AX446" s="38">
        <v>-0.456240662</v>
      </c>
      <c r="AY446" s="38">
        <v>1.717778878</v>
      </c>
      <c r="AZ446" s="38">
        <v>0.512396861</v>
      </c>
      <c r="BA446" s="38">
        <v>0.278166826</v>
      </c>
      <c r="BB446" s="38">
        <v>-1.452847114</v>
      </c>
      <c r="BC446" s="38">
        <v>-1.040405304</v>
      </c>
      <c r="BD446" s="40">
        <v>0.219597666</v>
      </c>
      <c r="BE446" s="23">
        <v>39113.0</v>
      </c>
      <c r="BF446" s="38">
        <v>-0.040115046</v>
      </c>
      <c r="BG446" s="38">
        <v>0.016458487</v>
      </c>
      <c r="BH446" s="38">
        <v>-0.009344451</v>
      </c>
      <c r="BI446" s="38">
        <v>0.053090045</v>
      </c>
      <c r="BJ446" s="38">
        <v>-0.020776207</v>
      </c>
      <c r="BK446" s="38">
        <v>0.078223913</v>
      </c>
      <c r="BL446" s="38">
        <v>0.023333438</v>
      </c>
      <c r="BM446" s="38">
        <v>0.012667112</v>
      </c>
      <c r="BN446" s="38">
        <v>-0.066159497</v>
      </c>
      <c r="BO446" s="38">
        <v>-0.047377794</v>
      </c>
      <c r="BP446" s="40">
        <v>0.002455499</v>
      </c>
      <c r="BQ446" s="40"/>
    </row>
    <row r="447">
      <c r="A447" s="23">
        <v>39141.0</v>
      </c>
      <c r="B447" s="27">
        <v>0.0165</v>
      </c>
      <c r="C447" s="27">
        <v>3.0E-4</v>
      </c>
      <c r="D447" s="27">
        <v>-0.0158</v>
      </c>
      <c r="E447" s="27">
        <v>-0.0073</v>
      </c>
      <c r="F447" s="27">
        <v>-0.0269</v>
      </c>
      <c r="G447" s="27">
        <v>0.019</v>
      </c>
      <c r="H447" s="27">
        <v>-0.015</v>
      </c>
      <c r="I447" s="27">
        <v>-0.0217</v>
      </c>
      <c r="J447" s="27">
        <v>-0.0026</v>
      </c>
      <c r="K447" s="27">
        <v>-0.019</v>
      </c>
      <c r="L447" s="34"/>
      <c r="M447" s="38">
        <v>0.212363629</v>
      </c>
      <c r="N447" s="38">
        <v>0.141423443</v>
      </c>
      <c r="O447" s="38">
        <v>0.132251255</v>
      </c>
      <c r="P447" s="38">
        <v>0.152269133</v>
      </c>
      <c r="Q447" s="38">
        <v>0.113613784</v>
      </c>
      <c r="R447" s="38">
        <v>0.095586017</v>
      </c>
      <c r="S447" s="38">
        <v>0.112083415</v>
      </c>
      <c r="T447" s="38">
        <v>0.236176687</v>
      </c>
      <c r="U447" s="38">
        <v>0.105463272</v>
      </c>
      <c r="V447" s="38">
        <v>0.114551377</v>
      </c>
      <c r="W447" s="34"/>
      <c r="X447" s="38">
        <v>1.5056E-4</v>
      </c>
      <c r="Y447" s="38">
        <v>-0.009325197</v>
      </c>
      <c r="Z447" s="38">
        <v>-0.028709607</v>
      </c>
      <c r="AA447" s="38">
        <v>-0.023336845</v>
      </c>
      <c r="AB447" s="38">
        <v>-0.033169595</v>
      </c>
      <c r="AC447" s="38">
        <v>0.007433526</v>
      </c>
      <c r="AD447" s="38">
        <v>-0.026200962</v>
      </c>
      <c r="AE447" s="38">
        <v>-0.039699111</v>
      </c>
      <c r="AF447" s="38">
        <v>-0.00938557</v>
      </c>
      <c r="AG447" s="38">
        <v>-0.027044406</v>
      </c>
      <c r="AH447" s="34"/>
      <c r="AI447" s="38">
        <v>0.024510819</v>
      </c>
      <c r="AJ447" s="38">
        <v>0.032141392</v>
      </c>
      <c r="AK447" s="38">
        <v>0.028550482</v>
      </c>
      <c r="AL447" s="38">
        <v>0.034273851</v>
      </c>
      <c r="AM447" s="38">
        <v>0.027352852</v>
      </c>
      <c r="AN447" s="38">
        <v>0.04049765</v>
      </c>
      <c r="AO447" s="38">
        <v>0.033023914</v>
      </c>
      <c r="AP447" s="38">
        <v>0.032172695</v>
      </c>
      <c r="AQ447" s="38">
        <v>0.021056722</v>
      </c>
      <c r="AR447" s="38">
        <v>0.023004719</v>
      </c>
      <c r="AS447" s="34"/>
      <c r="AT447" s="38">
        <v>-0.871633063</v>
      </c>
      <c r="AU447" s="38">
        <v>0.420414198</v>
      </c>
      <c r="AV447" s="38">
        <v>-0.187616809</v>
      </c>
      <c r="AW447" s="38">
        <v>0.781493021</v>
      </c>
      <c r="AX447" s="38">
        <v>-0.390405645</v>
      </c>
      <c r="AY447" s="38">
        <v>1.835338065</v>
      </c>
      <c r="AZ447" s="38">
        <v>0.56984729</v>
      </c>
      <c r="BA447" s="38">
        <v>0.425714609</v>
      </c>
      <c r="BB447" s="38">
        <v>-1.456498221</v>
      </c>
      <c r="BC447" s="38">
        <v>-1.126653446</v>
      </c>
      <c r="BD447" s="40">
        <v>0.22623667</v>
      </c>
      <c r="BE447" s="23">
        <v>39141.0</v>
      </c>
      <c r="BF447" s="38">
        <v>-0.038527488</v>
      </c>
      <c r="BG447" s="38">
        <v>0.018582938</v>
      </c>
      <c r="BH447" s="38">
        <v>-0.008292944</v>
      </c>
      <c r="BI447" s="38">
        <v>0.034543163</v>
      </c>
      <c r="BJ447" s="38">
        <v>-0.017256515</v>
      </c>
      <c r="BK447" s="38">
        <v>0.081124694</v>
      </c>
      <c r="BL447" s="38">
        <v>0.025188105</v>
      </c>
      <c r="BM447" s="38">
        <v>0.018817224</v>
      </c>
      <c r="BN447" s="38">
        <v>-0.064379405</v>
      </c>
      <c r="BO447" s="38">
        <v>-0.049799771</v>
      </c>
      <c r="BP447" s="40">
        <v>0.001590714</v>
      </c>
      <c r="BQ447" s="40"/>
    </row>
    <row r="448">
      <c r="A448" s="23">
        <v>39172.0</v>
      </c>
      <c r="B448" s="27">
        <v>0.028</v>
      </c>
      <c r="C448" s="27">
        <v>0.0108</v>
      </c>
      <c r="D448" s="27">
        <v>0.0229</v>
      </c>
      <c r="E448" s="27">
        <v>0.0358</v>
      </c>
      <c r="F448" s="27">
        <v>0.0127</v>
      </c>
      <c r="G448" s="27">
        <v>-0.0162</v>
      </c>
      <c r="H448" s="27">
        <v>0.0637</v>
      </c>
      <c r="I448" s="27">
        <v>0.0223</v>
      </c>
      <c r="J448" s="27">
        <v>0.0323</v>
      </c>
      <c r="K448" s="27">
        <v>0.0104</v>
      </c>
      <c r="L448" s="34"/>
      <c r="M448" s="38">
        <v>0.191777747</v>
      </c>
      <c r="N448" s="38">
        <v>0.108633025</v>
      </c>
      <c r="O448" s="38">
        <v>0.110102809</v>
      </c>
      <c r="P448" s="38">
        <v>0.160333873</v>
      </c>
      <c r="Q448" s="38">
        <v>0.117657585</v>
      </c>
      <c r="R448" s="38">
        <v>0.031604841</v>
      </c>
      <c r="S448" s="38">
        <v>0.151352047</v>
      </c>
      <c r="T448" s="38">
        <v>0.257605145</v>
      </c>
      <c r="U448" s="38">
        <v>0.098816534</v>
      </c>
      <c r="V448" s="38">
        <v>0.112390113</v>
      </c>
      <c r="W448" s="34"/>
      <c r="X448" s="38">
        <v>0.014823948</v>
      </c>
      <c r="Y448" s="38">
        <v>0.003448958</v>
      </c>
      <c r="Z448" s="38">
        <v>0.011814516</v>
      </c>
      <c r="AA448" s="38">
        <v>0.021098302</v>
      </c>
      <c r="AB448" s="38">
        <v>0.009235188</v>
      </c>
      <c r="AC448" s="38">
        <v>-0.025905479</v>
      </c>
      <c r="AD448" s="38">
        <v>0.052001924</v>
      </c>
      <c r="AE448" s="38">
        <v>0.003887871</v>
      </c>
      <c r="AF448" s="38">
        <v>0.026651145</v>
      </c>
      <c r="AG448" s="38">
        <v>0.003182544</v>
      </c>
      <c r="AH448" s="34"/>
      <c r="AI448" s="38">
        <v>0.024697569</v>
      </c>
      <c r="AJ448" s="38">
        <v>0.030048983</v>
      </c>
      <c r="AK448" s="38">
        <v>0.025095852</v>
      </c>
      <c r="AL448" s="38">
        <v>0.030245058</v>
      </c>
      <c r="AM448" s="38">
        <v>0.025168094</v>
      </c>
      <c r="AN448" s="38">
        <v>0.040389003</v>
      </c>
      <c r="AO448" s="38">
        <v>0.030950725</v>
      </c>
      <c r="AP448" s="38">
        <v>0.029144152</v>
      </c>
      <c r="AQ448" s="38">
        <v>0.020454162</v>
      </c>
      <c r="AR448" s="38">
        <v>0.020971998</v>
      </c>
      <c r="AS448" s="34"/>
      <c r="AT448" s="38">
        <v>-0.518065205</v>
      </c>
      <c r="AU448" s="38">
        <v>0.400248905</v>
      </c>
      <c r="AV448" s="38">
        <v>-0.449719065</v>
      </c>
      <c r="AW448" s="38">
        <v>0.433895688</v>
      </c>
      <c r="AX448" s="38">
        <v>-0.437322097</v>
      </c>
      <c r="AY448" s="38">
        <v>2.174618415</v>
      </c>
      <c r="AZ448" s="38">
        <v>0.554989635</v>
      </c>
      <c r="BA448" s="38">
        <v>0.244977972</v>
      </c>
      <c r="BB448" s="38">
        <v>-1.246243071</v>
      </c>
      <c r="BC448" s="38">
        <v>-1.157381178</v>
      </c>
      <c r="BD448" s="40">
        <v>0.247483344</v>
      </c>
      <c r="BE448" s="23">
        <v>39172.0</v>
      </c>
      <c r="BF448" s="38">
        <v>-0.020933336</v>
      </c>
      <c r="BG448" s="38">
        <v>0.016172761</v>
      </c>
      <c r="BH448" s="38">
        <v>-0.01817169</v>
      </c>
      <c r="BI448" s="38">
        <v>0.017532319</v>
      </c>
      <c r="BJ448" s="38">
        <v>-0.017670769</v>
      </c>
      <c r="BK448" s="38">
        <v>0.087869284</v>
      </c>
      <c r="BL448" s="38">
        <v>0.022425333</v>
      </c>
      <c r="BM448" s="38">
        <v>0.009898766</v>
      </c>
      <c r="BN448" s="38">
        <v>-0.050356644</v>
      </c>
      <c r="BO448" s="38">
        <v>-0.046766023</v>
      </c>
      <c r="BP448" s="40">
        <v>-0.001946871</v>
      </c>
      <c r="BQ448" s="40"/>
    </row>
    <row r="449">
      <c r="A449" s="23">
        <v>39202.0</v>
      </c>
      <c r="B449" s="27">
        <v>0.0286</v>
      </c>
      <c r="C449" s="27">
        <v>0.0159</v>
      </c>
      <c r="D449" s="27">
        <v>0.0548</v>
      </c>
      <c r="E449" s="27">
        <v>0.0676</v>
      </c>
      <c r="F449" s="27">
        <v>0.0499</v>
      </c>
      <c r="G449" s="27">
        <v>-0.0076</v>
      </c>
      <c r="H449" s="27">
        <v>0.0651</v>
      </c>
      <c r="I449" s="27">
        <v>-0.0124</v>
      </c>
      <c r="J449" s="27">
        <v>0.0242</v>
      </c>
      <c r="K449" s="27">
        <v>0.0426</v>
      </c>
      <c r="L449" s="34"/>
      <c r="M449" s="38">
        <v>0.194867189</v>
      </c>
      <c r="N449" s="38">
        <v>0.118141065</v>
      </c>
      <c r="O449" s="38">
        <v>0.178693246</v>
      </c>
      <c r="P449" s="38">
        <v>0.2291553</v>
      </c>
      <c r="Q449" s="38">
        <v>0.170657593</v>
      </c>
      <c r="R449" s="38">
        <v>0.027861028</v>
      </c>
      <c r="S449" s="38">
        <v>0.231251226</v>
      </c>
      <c r="T449" s="38">
        <v>0.236685778</v>
      </c>
      <c r="U449" s="38">
        <v>0.113288249</v>
      </c>
      <c r="V449" s="38">
        <v>0.145077418</v>
      </c>
      <c r="W449" s="34"/>
      <c r="X449" s="38">
        <v>0.014777074</v>
      </c>
      <c r="Y449" s="38">
        <v>0.009971074</v>
      </c>
      <c r="Z449" s="38">
        <v>0.041319697</v>
      </c>
      <c r="AA449" s="38">
        <v>0.049690549</v>
      </c>
      <c r="AB449" s="38">
        <v>0.038752794</v>
      </c>
      <c r="AC449" s="38">
        <v>-0.016494818</v>
      </c>
      <c r="AD449" s="38">
        <v>0.046206725</v>
      </c>
      <c r="AE449" s="38">
        <v>-0.030662765</v>
      </c>
      <c r="AF449" s="38">
        <v>0.016707898</v>
      </c>
      <c r="AG449" s="38">
        <v>0.031075338</v>
      </c>
      <c r="AH449" s="34"/>
      <c r="AI449" s="38">
        <v>0.024481713</v>
      </c>
      <c r="AJ449" s="38">
        <v>0.027881499</v>
      </c>
      <c r="AK449" s="38">
        <v>0.025893708</v>
      </c>
      <c r="AL449" s="38">
        <v>0.031212002</v>
      </c>
      <c r="AM449" s="38">
        <v>0.025936886</v>
      </c>
      <c r="AN449" s="38">
        <v>0.039230665</v>
      </c>
      <c r="AO449" s="38">
        <v>0.031765174</v>
      </c>
      <c r="AP449" s="38">
        <v>0.029490717</v>
      </c>
      <c r="AQ449" s="38">
        <v>0.020503552</v>
      </c>
      <c r="AR449" s="38">
        <v>0.02069255</v>
      </c>
      <c r="AS449" s="34"/>
      <c r="AT449" s="38">
        <v>-0.575828558</v>
      </c>
      <c r="AU449" s="38">
        <v>0.030806995</v>
      </c>
      <c r="AV449" s="38">
        <v>-0.32388136</v>
      </c>
      <c r="AW449" s="38">
        <v>0.625080053</v>
      </c>
      <c r="AX449" s="38">
        <v>-0.316176982</v>
      </c>
      <c r="AY449" s="38">
        <v>2.055877653</v>
      </c>
      <c r="AZ449" s="38">
        <v>0.723784352</v>
      </c>
      <c r="BA449" s="38">
        <v>0.317945283</v>
      </c>
      <c r="BB449" s="38">
        <v>-1.285665574</v>
      </c>
      <c r="BC449" s="38">
        <v>-1.251941863</v>
      </c>
      <c r="BD449" s="40">
        <v>0.246767033</v>
      </c>
      <c r="BE449" s="23">
        <v>39202.0</v>
      </c>
      <c r="BF449" s="38">
        <v>-0.023334906</v>
      </c>
      <c r="BG449" s="38">
        <v>0.001248424</v>
      </c>
      <c r="BH449" s="38">
        <v>-0.013124985</v>
      </c>
      <c r="BI449" s="38">
        <v>0.025330776</v>
      </c>
      <c r="BJ449" s="38">
        <v>-0.012812772</v>
      </c>
      <c r="BK449" s="38">
        <v>0.083312492</v>
      </c>
      <c r="BL449" s="38">
        <v>0.029330674</v>
      </c>
      <c r="BM449" s="38">
        <v>0.012884431</v>
      </c>
      <c r="BN449" s="38">
        <v>-0.052100378</v>
      </c>
      <c r="BO449" s="38">
        <v>-0.050733757</v>
      </c>
      <c r="BP449" s="40">
        <v>-0.003569717</v>
      </c>
      <c r="BQ449" s="40"/>
    </row>
    <row r="450">
      <c r="A450" s="23">
        <v>39233.0</v>
      </c>
      <c r="B450" s="27">
        <v>0.0204</v>
      </c>
      <c r="C450" s="27">
        <v>0.0499</v>
      </c>
      <c r="D450" s="27">
        <v>0.0358</v>
      </c>
      <c r="E450" s="27">
        <v>0.0565</v>
      </c>
      <c r="F450" s="27">
        <v>0.001</v>
      </c>
      <c r="G450" s="27">
        <v>0.036</v>
      </c>
      <c r="H450" s="27">
        <v>0.0088</v>
      </c>
      <c r="I450" s="27">
        <v>0.0716</v>
      </c>
      <c r="J450" s="27">
        <v>0.0282</v>
      </c>
      <c r="K450" s="27">
        <v>0.0343</v>
      </c>
      <c r="L450" s="34"/>
      <c r="M450" s="38">
        <v>0.282969185</v>
      </c>
      <c r="N450" s="38">
        <v>0.227712889</v>
      </c>
      <c r="O450" s="38">
        <v>0.268659405</v>
      </c>
      <c r="P450" s="38">
        <v>0.380091211</v>
      </c>
      <c r="Q450" s="38">
        <v>0.199460042</v>
      </c>
      <c r="R450" s="38">
        <v>0.156609374</v>
      </c>
      <c r="S450" s="38">
        <v>0.322345569</v>
      </c>
      <c r="T450" s="38">
        <v>0.385824289</v>
      </c>
      <c r="U450" s="38">
        <v>0.201694106</v>
      </c>
      <c r="V450" s="38">
        <v>0.221311226</v>
      </c>
      <c r="W450" s="34"/>
      <c r="X450" s="38">
        <v>-0.004740173</v>
      </c>
      <c r="Y450" s="38">
        <v>0.029578459</v>
      </c>
      <c r="Z450" s="38">
        <v>0.014687231</v>
      </c>
      <c r="AA450" s="38">
        <v>0.028582086</v>
      </c>
      <c r="AB450" s="38">
        <v>-0.016284633</v>
      </c>
      <c r="AC450" s="38">
        <v>0.024457971</v>
      </c>
      <c r="AD450" s="38">
        <v>-0.017669525</v>
      </c>
      <c r="AE450" s="38">
        <v>0.031936824</v>
      </c>
      <c r="AF450" s="38">
        <v>0.011264813</v>
      </c>
      <c r="AG450" s="38">
        <v>1.91571E-4</v>
      </c>
      <c r="AH450" s="34"/>
      <c r="AI450" s="38">
        <v>0.024486935</v>
      </c>
      <c r="AJ450" s="38">
        <v>0.028271116</v>
      </c>
      <c r="AK450" s="38">
        <v>0.025873494</v>
      </c>
      <c r="AL450" s="38">
        <v>0.03067158</v>
      </c>
      <c r="AM450" s="38">
        <v>0.025695183</v>
      </c>
      <c r="AN450" s="38">
        <v>0.037634548</v>
      </c>
      <c r="AO450" s="38">
        <v>0.031786814</v>
      </c>
      <c r="AP450" s="38">
        <v>0.02930087</v>
      </c>
      <c r="AQ450" s="38">
        <v>0.020169791</v>
      </c>
      <c r="AR450" s="38">
        <v>0.020686461</v>
      </c>
      <c r="AS450" s="34"/>
      <c r="AT450" s="38">
        <v>-0.563543763</v>
      </c>
      <c r="AU450" s="38">
        <v>0.154307291</v>
      </c>
      <c r="AV450" s="38">
        <v>-0.300516498</v>
      </c>
      <c r="AW450" s="38">
        <v>0.60967008</v>
      </c>
      <c r="AX450" s="38">
        <v>-0.33434178</v>
      </c>
      <c r="AY450" s="38">
        <v>1.930529955</v>
      </c>
      <c r="AZ450" s="38">
        <v>0.821227549</v>
      </c>
      <c r="BA450" s="38">
        <v>0.349649393</v>
      </c>
      <c r="BB450" s="38">
        <v>-1.382496708</v>
      </c>
      <c r="BC450" s="38">
        <v>-1.284485519</v>
      </c>
      <c r="BD450" s="40">
        <v>0.232054863</v>
      </c>
      <c r="BE450" s="23">
        <v>39233.0</v>
      </c>
      <c r="BF450" s="38">
        <v>-0.024284937</v>
      </c>
      <c r="BG450" s="38">
        <v>0.006649604</v>
      </c>
      <c r="BH450" s="38">
        <v>-0.012950235</v>
      </c>
      <c r="BI450" s="38">
        <v>0.02627267</v>
      </c>
      <c r="BJ450" s="38">
        <v>-0.014407876</v>
      </c>
      <c r="BK450" s="38">
        <v>0.083192825</v>
      </c>
      <c r="BL450" s="38">
        <v>0.03538937</v>
      </c>
      <c r="BM450" s="38">
        <v>0.015067531</v>
      </c>
      <c r="BN450" s="38">
        <v>-0.059576287</v>
      </c>
      <c r="BO450" s="38">
        <v>-0.055352665</v>
      </c>
      <c r="BP450" s="40">
        <v>0.00150338</v>
      </c>
      <c r="BQ450" s="40"/>
    </row>
    <row r="451">
      <c r="A451" s="23">
        <v>39263.0</v>
      </c>
      <c r="B451" s="27">
        <v>7.0E-4</v>
      </c>
      <c r="C451" s="27">
        <v>-0.0067</v>
      </c>
      <c r="D451" s="27">
        <v>-0.0089</v>
      </c>
      <c r="E451" s="27">
        <v>0.0151</v>
      </c>
      <c r="F451" s="27">
        <v>-0.0224</v>
      </c>
      <c r="G451" s="27">
        <v>0.0108</v>
      </c>
      <c r="H451" s="27">
        <v>-0.0061</v>
      </c>
      <c r="I451" s="27">
        <v>-0.028</v>
      </c>
      <c r="J451" s="27">
        <v>-0.0013</v>
      </c>
      <c r="K451" s="27">
        <v>-0.0171</v>
      </c>
      <c r="L451" s="34"/>
      <c r="M451" s="38">
        <v>0.257704016</v>
      </c>
      <c r="N451" s="38">
        <v>0.226998994</v>
      </c>
      <c r="O451" s="38">
        <v>0.239009864</v>
      </c>
      <c r="P451" s="38">
        <v>0.408618736</v>
      </c>
      <c r="Q451" s="38">
        <v>0.164251946</v>
      </c>
      <c r="R451" s="38">
        <v>0.159319627</v>
      </c>
      <c r="S451" s="38">
        <v>0.309908786</v>
      </c>
      <c r="T451" s="38">
        <v>0.323265561</v>
      </c>
      <c r="U451" s="38">
        <v>0.174464436</v>
      </c>
      <c r="V451" s="38">
        <v>0.199559195</v>
      </c>
      <c r="W451" s="34"/>
      <c r="X451" s="38">
        <v>-0.021404966</v>
      </c>
      <c r="Y451" s="38">
        <v>-0.02814684</v>
      </c>
      <c r="Z451" s="38">
        <v>-0.029115675</v>
      </c>
      <c r="AA451" s="38">
        <v>-0.022190843</v>
      </c>
      <c r="AB451" s="38">
        <v>-0.03348733</v>
      </c>
      <c r="AC451" s="38">
        <v>-0.002641513</v>
      </c>
      <c r="AD451" s="38">
        <v>-0.030920668</v>
      </c>
      <c r="AE451" s="38">
        <v>-0.06282598</v>
      </c>
      <c r="AF451" s="38">
        <v>-0.016492417</v>
      </c>
      <c r="AG451" s="38">
        <v>-0.048241831</v>
      </c>
      <c r="AH451" s="34"/>
      <c r="AI451" s="38">
        <v>0.02470053</v>
      </c>
      <c r="AJ451" s="38">
        <v>0.02871442</v>
      </c>
      <c r="AK451" s="38">
        <v>0.026397638</v>
      </c>
      <c r="AL451" s="38">
        <v>0.030970231</v>
      </c>
      <c r="AM451" s="38">
        <v>0.025988796</v>
      </c>
      <c r="AN451" s="38">
        <v>0.037547927</v>
      </c>
      <c r="AO451" s="38">
        <v>0.032312093</v>
      </c>
      <c r="AP451" s="38">
        <v>0.031148607</v>
      </c>
      <c r="AQ451" s="38">
        <v>0.020411655</v>
      </c>
      <c r="AR451" s="38">
        <v>0.022191842</v>
      </c>
      <c r="AS451" s="34"/>
      <c r="AT451" s="38">
        <v>-0.649346459</v>
      </c>
      <c r="AU451" s="38">
        <v>0.131518378</v>
      </c>
      <c r="AV451" s="38">
        <v>-0.319189802</v>
      </c>
      <c r="AW451" s="38">
        <v>0.570365461</v>
      </c>
      <c r="AX451" s="38">
        <v>-0.398726208</v>
      </c>
      <c r="AY451" s="38">
        <v>1.849994717</v>
      </c>
      <c r="AZ451" s="38">
        <v>0.831412236</v>
      </c>
      <c r="BA451" s="38">
        <v>0.605066756</v>
      </c>
      <c r="BB451" s="38">
        <v>-1.483706955</v>
      </c>
      <c r="BC451" s="38">
        <v>-1.137388125</v>
      </c>
      <c r="BD451" s="40">
        <v>0.22378872</v>
      </c>
      <c r="BE451" s="23">
        <v>39263.0</v>
      </c>
      <c r="BF451" s="38">
        <v>-0.02901605</v>
      </c>
      <c r="BG451" s="38">
        <v>0.005876899</v>
      </c>
      <c r="BH451" s="38">
        <v>-0.014262998</v>
      </c>
      <c r="BI451" s="38">
        <v>0.025486783</v>
      </c>
      <c r="BJ451" s="38">
        <v>-0.017817082</v>
      </c>
      <c r="BK451" s="38">
        <v>0.082667023</v>
      </c>
      <c r="BL451" s="38">
        <v>0.03715166</v>
      </c>
      <c r="BM451" s="38">
        <v>0.027037411</v>
      </c>
      <c r="BN451" s="38">
        <v>-0.066299452</v>
      </c>
      <c r="BO451" s="38">
        <v>-0.050824194</v>
      </c>
      <c r="BP451" s="40">
        <v>0.002050998</v>
      </c>
      <c r="BQ451" s="40"/>
    </row>
    <row r="452">
      <c r="A452" s="23">
        <v>39294.0</v>
      </c>
      <c r="B452" s="27">
        <v>-0.0233</v>
      </c>
      <c r="C452" s="27">
        <v>0.0012</v>
      </c>
      <c r="D452" s="27">
        <v>-0.0482</v>
      </c>
      <c r="E452" s="27">
        <v>-0.0493</v>
      </c>
      <c r="F452" s="27">
        <v>-0.0417</v>
      </c>
      <c r="G452" s="27">
        <v>-0.0374</v>
      </c>
      <c r="H452" s="27">
        <v>-0.014</v>
      </c>
      <c r="I452" s="27">
        <v>0.0048</v>
      </c>
      <c r="J452" s="27">
        <v>-0.0374</v>
      </c>
      <c r="K452" s="27">
        <v>-0.0312</v>
      </c>
      <c r="L452" s="34"/>
      <c r="M452" s="38">
        <v>0.251743447</v>
      </c>
      <c r="N452" s="38">
        <v>0.2053735</v>
      </c>
      <c r="O452" s="38">
        <v>0.169550081</v>
      </c>
      <c r="P452" s="38">
        <v>0.341167601</v>
      </c>
      <c r="Q452" s="38">
        <v>0.108511792</v>
      </c>
      <c r="R452" s="38">
        <v>0.120982244</v>
      </c>
      <c r="S452" s="38">
        <v>0.257773154</v>
      </c>
      <c r="T452" s="38">
        <v>0.287280643</v>
      </c>
      <c r="U452" s="38">
        <v>0.115711995</v>
      </c>
      <c r="V452" s="38">
        <v>0.158559679</v>
      </c>
      <c r="W452" s="34"/>
      <c r="X452" s="38">
        <v>-0.043951627</v>
      </c>
      <c r="Y452" s="38">
        <v>-0.016410141</v>
      </c>
      <c r="Z452" s="38">
        <v>-0.062182066</v>
      </c>
      <c r="AA452" s="38">
        <v>-0.07825588</v>
      </c>
      <c r="AB452" s="38">
        <v>-0.040437213</v>
      </c>
      <c r="AC452" s="38">
        <v>-0.048924823</v>
      </c>
      <c r="AD452" s="38">
        <v>-0.033950486</v>
      </c>
      <c r="AE452" s="38">
        <v>-0.020573801</v>
      </c>
      <c r="AF452" s="38">
        <v>-0.04667896</v>
      </c>
      <c r="AG452" s="38">
        <v>-0.04849682</v>
      </c>
      <c r="AH452" s="34"/>
      <c r="AI452" s="38">
        <v>0.025508681</v>
      </c>
      <c r="AJ452" s="38">
        <v>0.028568316</v>
      </c>
      <c r="AK452" s="38">
        <v>0.027802398</v>
      </c>
      <c r="AL452" s="38">
        <v>0.032862883</v>
      </c>
      <c r="AM452" s="38">
        <v>0.026289209</v>
      </c>
      <c r="AN452" s="38">
        <v>0.037155064</v>
      </c>
      <c r="AO452" s="38">
        <v>0.031962739</v>
      </c>
      <c r="AP452" s="38">
        <v>0.030989071</v>
      </c>
      <c r="AQ452" s="38">
        <v>0.021664582</v>
      </c>
      <c r="AR452" s="38">
        <v>0.022335659</v>
      </c>
      <c r="AS452" s="34"/>
      <c r="AT452" s="38">
        <v>-0.62039363</v>
      </c>
      <c r="AU452" s="38">
        <v>0.011241858</v>
      </c>
      <c r="AV452" s="38">
        <v>-0.146875369</v>
      </c>
      <c r="AW452" s="38">
        <v>0.897818782</v>
      </c>
      <c r="AX452" s="38">
        <v>-0.459260274</v>
      </c>
      <c r="AY452" s="38">
        <v>1.783902965</v>
      </c>
      <c r="AZ452" s="38">
        <v>0.711991716</v>
      </c>
      <c r="BA452" s="38">
        <v>0.510986199</v>
      </c>
      <c r="BB452" s="38">
        <v>-1.413975228</v>
      </c>
      <c r="BC452" s="38">
        <v>-1.275437019</v>
      </c>
      <c r="BD452" s="40">
        <v>0.218649361</v>
      </c>
      <c r="BE452" s="23">
        <v>39294.0</v>
      </c>
      <c r="BF452" s="38">
        <v>-0.028373905</v>
      </c>
      <c r="BG452" s="38">
        <v>5.1415E-4</v>
      </c>
      <c r="BH452" s="38">
        <v>-0.006717393</v>
      </c>
      <c r="BI452" s="38">
        <v>0.041062035</v>
      </c>
      <c r="BJ452" s="38">
        <v>-0.021004419</v>
      </c>
      <c r="BK452" s="38">
        <v>0.081587385</v>
      </c>
      <c r="BL452" s="38">
        <v>0.032563174</v>
      </c>
      <c r="BM452" s="38">
        <v>0.023370121</v>
      </c>
      <c r="BN452" s="38">
        <v>-0.064668619</v>
      </c>
      <c r="BO452" s="38">
        <v>-0.058332529</v>
      </c>
      <c r="BP452" s="40">
        <v>0.00143871</v>
      </c>
      <c r="BQ452" s="40"/>
    </row>
    <row r="453">
      <c r="A453" s="23">
        <v>39325.0</v>
      </c>
      <c r="B453" s="27">
        <v>0.0333</v>
      </c>
      <c r="C453" s="27">
        <v>-0.0092</v>
      </c>
      <c r="D453" s="27">
        <v>-0.0145</v>
      </c>
      <c r="E453" s="27">
        <v>0.0058</v>
      </c>
      <c r="F453" s="27">
        <v>-3.0E-4</v>
      </c>
      <c r="G453" s="27">
        <v>-0.055</v>
      </c>
      <c r="H453" s="27">
        <v>-0.0209</v>
      </c>
      <c r="I453" s="27">
        <v>-0.0162</v>
      </c>
      <c r="J453" s="27">
        <v>-0.001</v>
      </c>
      <c r="K453" s="27">
        <v>0.0146</v>
      </c>
      <c r="L453" s="34"/>
      <c r="M453" s="38">
        <v>0.253195264</v>
      </c>
      <c r="N453" s="38">
        <v>0.169506742</v>
      </c>
      <c r="O453" s="38">
        <v>0.119274206</v>
      </c>
      <c r="P453" s="38">
        <v>0.305494464</v>
      </c>
      <c r="Q453" s="38">
        <v>0.067436632</v>
      </c>
      <c r="R453" s="38">
        <v>0.018248576</v>
      </c>
      <c r="S453" s="38">
        <v>0.178746466</v>
      </c>
      <c r="T453" s="38">
        <v>0.229376225</v>
      </c>
      <c r="U453" s="38">
        <v>0.108654945</v>
      </c>
      <c r="V453" s="38">
        <v>0.148520786</v>
      </c>
      <c r="W453" s="34"/>
      <c r="X453" s="38">
        <v>0.013633872</v>
      </c>
      <c r="Y453" s="38">
        <v>-0.022521059</v>
      </c>
      <c r="Z453" s="38">
        <v>-0.023931834</v>
      </c>
      <c r="AA453" s="38">
        <v>-0.016424293</v>
      </c>
      <c r="AB453" s="38">
        <v>0.012622391</v>
      </c>
      <c r="AC453" s="38">
        <v>-0.062301314</v>
      </c>
      <c r="AD453" s="38">
        <v>-0.037786494</v>
      </c>
      <c r="AE453" s="38">
        <v>-0.033130201</v>
      </c>
      <c r="AF453" s="38">
        <v>-0.008284578</v>
      </c>
      <c r="AG453" s="38">
        <v>2.79895E-4</v>
      </c>
      <c r="AH453" s="34"/>
      <c r="AI453" s="38">
        <v>0.025652619</v>
      </c>
      <c r="AJ453" s="38">
        <v>0.028631665</v>
      </c>
      <c r="AK453" s="38">
        <v>0.027887657</v>
      </c>
      <c r="AL453" s="38">
        <v>0.032470653</v>
      </c>
      <c r="AM453" s="38">
        <v>0.025877721</v>
      </c>
      <c r="AN453" s="38">
        <v>0.038433417</v>
      </c>
      <c r="AO453" s="38">
        <v>0.032575692</v>
      </c>
      <c r="AP453" s="38">
        <v>0.03128312</v>
      </c>
      <c r="AQ453" s="38">
        <v>0.021672074</v>
      </c>
      <c r="AR453" s="38">
        <v>0.022332609</v>
      </c>
      <c r="AS453" s="34"/>
      <c r="AT453" s="38">
        <v>-0.588426081</v>
      </c>
      <c r="AU453" s="38">
        <v>-0.009724144</v>
      </c>
      <c r="AV453" s="38">
        <v>-0.154253321</v>
      </c>
      <c r="AW453" s="38">
        <v>0.736028247</v>
      </c>
      <c r="AX453" s="38">
        <v>-0.544698338</v>
      </c>
      <c r="AY453" s="38">
        <v>1.894339896</v>
      </c>
      <c r="AZ453" s="38">
        <v>0.756432713</v>
      </c>
      <c r="BA453" s="38">
        <v>0.50534105</v>
      </c>
      <c r="BB453" s="38">
        <v>-1.361676924</v>
      </c>
      <c r="BC453" s="38">
        <v>-1.233363098</v>
      </c>
      <c r="BD453" s="40">
        <v>0.242632113</v>
      </c>
      <c r="BE453" s="23">
        <v>39325.0</v>
      </c>
      <c r="BF453" s="38">
        <v>-0.024251781</v>
      </c>
      <c r="BG453" s="38">
        <v>-4.00777E-4</v>
      </c>
      <c r="BH453" s="38">
        <v>-0.006357498</v>
      </c>
      <c r="BI453" s="38">
        <v>0.030335154</v>
      </c>
      <c r="BJ453" s="38">
        <v>-0.022449557</v>
      </c>
      <c r="BK453" s="38">
        <v>0.078074574</v>
      </c>
      <c r="BL453" s="38">
        <v>0.031176117</v>
      </c>
      <c r="BM453" s="38">
        <v>0.020827459</v>
      </c>
      <c r="BN453" s="38">
        <v>-0.056121051</v>
      </c>
      <c r="BO453" s="38">
        <v>-0.05083264</v>
      </c>
      <c r="BP453" s="40">
        <v>-0.006942113</v>
      </c>
      <c r="BQ453" s="40"/>
    </row>
    <row r="454">
      <c r="A454" s="23">
        <v>39355.0</v>
      </c>
      <c r="B454" s="27">
        <v>0.0557</v>
      </c>
      <c r="C454" s="27">
        <v>0.0312</v>
      </c>
      <c r="D454" s="27">
        <v>0.008</v>
      </c>
      <c r="E454" s="27">
        <v>0.0298</v>
      </c>
      <c r="F454" s="27">
        <v>-0.0055</v>
      </c>
      <c r="G454" s="27">
        <v>0.0155</v>
      </c>
      <c r="H454" s="27">
        <v>0.0357</v>
      </c>
      <c r="I454" s="27">
        <v>0.0092</v>
      </c>
      <c r="J454" s="27">
        <v>0.0258</v>
      </c>
      <c r="K454" s="27">
        <v>0.0375</v>
      </c>
      <c r="L454" s="34"/>
      <c r="M454" s="38">
        <v>0.311990253</v>
      </c>
      <c r="N454" s="38">
        <v>0.237012674</v>
      </c>
      <c r="O454" s="38">
        <v>0.106674891</v>
      </c>
      <c r="P454" s="38">
        <v>0.310731484</v>
      </c>
      <c r="Q454" s="38">
        <v>0.052041635</v>
      </c>
      <c r="R454" s="38">
        <v>0.043995802</v>
      </c>
      <c r="S454" s="38">
        <v>0.171534773</v>
      </c>
      <c r="T454" s="38">
        <v>0.165535441</v>
      </c>
      <c r="U454" s="38">
        <v>0.12243631</v>
      </c>
      <c r="V454" s="38">
        <v>0.162409902</v>
      </c>
      <c r="W454" s="34"/>
      <c r="X454" s="38">
        <v>0.030021993</v>
      </c>
      <c r="Y454" s="38">
        <v>0.009907348</v>
      </c>
      <c r="Z454" s="38">
        <v>-3.71662E-4</v>
      </c>
      <c r="AA454" s="38">
        <v>0.008420317</v>
      </c>
      <c r="AB454" s="38">
        <v>0.006099131</v>
      </c>
      <c r="AC454" s="38">
        <v>0.009731834</v>
      </c>
      <c r="AD454" s="38">
        <v>0.019030918</v>
      </c>
      <c r="AE454" s="38">
        <v>9.12475E-4</v>
      </c>
      <c r="AF454" s="38">
        <v>0.018144929</v>
      </c>
      <c r="AG454" s="38">
        <v>0.021352743</v>
      </c>
      <c r="AH454" s="34"/>
      <c r="AI454" s="38">
        <v>0.026035952</v>
      </c>
      <c r="AJ454" s="38">
        <v>0.028489463</v>
      </c>
      <c r="AK454" s="38">
        <v>0.027885402</v>
      </c>
      <c r="AL454" s="38">
        <v>0.032371883</v>
      </c>
      <c r="AM454" s="38">
        <v>0.025719885</v>
      </c>
      <c r="AN454" s="38">
        <v>0.038233402</v>
      </c>
      <c r="AO454" s="38">
        <v>0.03264193</v>
      </c>
      <c r="AP454" s="38">
        <v>0.031285197</v>
      </c>
      <c r="AQ454" s="38">
        <v>0.021729733</v>
      </c>
      <c r="AR454" s="38">
        <v>0.022648266</v>
      </c>
      <c r="AS454" s="34"/>
      <c r="AT454" s="38">
        <v>-0.52954703</v>
      </c>
      <c r="AU454" s="38">
        <v>-0.042601146</v>
      </c>
      <c r="AV454" s="38">
        <v>-0.162488499</v>
      </c>
      <c r="AW454" s="38">
        <v>0.727939227</v>
      </c>
      <c r="AX454" s="38">
        <v>-0.592276551</v>
      </c>
      <c r="AY454" s="38">
        <v>1.891269222</v>
      </c>
      <c r="AZ454" s="38">
        <v>0.781535127</v>
      </c>
      <c r="BA454" s="38">
        <v>0.512265663</v>
      </c>
      <c r="BB454" s="38">
        <v>-1.384198196</v>
      </c>
      <c r="BC454" s="38">
        <v>-1.201897817</v>
      </c>
      <c r="BD454" s="40">
        <v>0.234860517</v>
      </c>
      <c r="BE454" s="23">
        <v>39355.0</v>
      </c>
      <c r="BF454" s="38">
        <v>-0.022547299</v>
      </c>
      <c r="BG454" s="38">
        <v>-0.001813891</v>
      </c>
      <c r="BH454" s="38">
        <v>-0.006918511</v>
      </c>
      <c r="BI454" s="38">
        <v>0.030994534</v>
      </c>
      <c r="BJ454" s="38">
        <v>-0.025218226</v>
      </c>
      <c r="BK454" s="38">
        <v>0.080527338</v>
      </c>
      <c r="BL454" s="38">
        <v>0.033276565</v>
      </c>
      <c r="BM454" s="38">
        <v>0.021811485</v>
      </c>
      <c r="BN454" s="38">
        <v>-0.058937033</v>
      </c>
      <c r="BO454" s="38">
        <v>-0.051174963</v>
      </c>
      <c r="BP454" s="40">
        <v>-0.001223548</v>
      </c>
      <c r="BQ454" s="40"/>
    </row>
    <row r="455">
      <c r="A455" s="23">
        <v>39386.0</v>
      </c>
      <c r="B455" s="27">
        <v>0.0268</v>
      </c>
      <c r="C455" s="27">
        <v>0.0453</v>
      </c>
      <c r="D455" s="27">
        <v>0.0206</v>
      </c>
      <c r="E455" s="27">
        <v>0.0287</v>
      </c>
      <c r="F455" s="27">
        <v>0.0191</v>
      </c>
      <c r="G455" s="27">
        <v>-0.0015</v>
      </c>
      <c r="H455" s="27">
        <v>0.0018</v>
      </c>
      <c r="I455" s="27">
        <v>0.0968</v>
      </c>
      <c r="J455" s="27">
        <v>0.0398</v>
      </c>
      <c r="K455" s="27">
        <v>0.0165</v>
      </c>
      <c r="L455" s="34"/>
      <c r="M455" s="38">
        <v>0.29090938</v>
      </c>
      <c r="N455" s="38">
        <v>0.22873378</v>
      </c>
      <c r="O455" s="38">
        <v>0.108163383</v>
      </c>
      <c r="P455" s="38">
        <v>0.293821023</v>
      </c>
      <c r="Q455" s="38">
        <v>0.03886821</v>
      </c>
      <c r="R455" s="38">
        <v>0.032592882</v>
      </c>
      <c r="S455" s="38">
        <v>0.177463261</v>
      </c>
      <c r="T455" s="38">
        <v>0.199430258</v>
      </c>
      <c r="U455" s="38">
        <v>0.134949434</v>
      </c>
      <c r="V455" s="38">
        <v>0.142931482</v>
      </c>
      <c r="W455" s="34"/>
      <c r="X455" s="38">
        <v>0.001137105</v>
      </c>
      <c r="Y455" s="38">
        <v>0.025063843</v>
      </c>
      <c r="Z455" s="38">
        <v>0.01210756</v>
      </c>
      <c r="AA455" s="38">
        <v>0.007483183</v>
      </c>
      <c r="AB455" s="38">
        <v>0.032155308</v>
      </c>
      <c r="AC455" s="38">
        <v>-0.008298332</v>
      </c>
      <c r="AD455" s="38">
        <v>-0.016180533</v>
      </c>
      <c r="AE455" s="38">
        <v>0.084237183</v>
      </c>
      <c r="AF455" s="38">
        <v>0.030328468</v>
      </c>
      <c r="AG455" s="38">
        <v>0.001643755</v>
      </c>
      <c r="AH455" s="34"/>
      <c r="AI455" s="38">
        <v>0.026003712</v>
      </c>
      <c r="AJ455" s="38">
        <v>0.028708667</v>
      </c>
      <c r="AK455" s="38">
        <v>0.027930992</v>
      </c>
      <c r="AL455" s="38">
        <v>0.032368657</v>
      </c>
      <c r="AM455" s="38">
        <v>0.02615383</v>
      </c>
      <c r="AN455" s="38">
        <v>0.038148384</v>
      </c>
      <c r="AO455" s="38">
        <v>0.032750417</v>
      </c>
      <c r="AP455" s="38">
        <v>0.03363403</v>
      </c>
      <c r="AQ455" s="38">
        <v>0.022284759</v>
      </c>
      <c r="AR455" s="38">
        <v>0.022617711</v>
      </c>
      <c r="AS455" s="34"/>
      <c r="AT455" s="38">
        <v>-0.598542686</v>
      </c>
      <c r="AU455" s="38">
        <v>-0.068825124</v>
      </c>
      <c r="AV455" s="38">
        <v>-0.221119065</v>
      </c>
      <c r="AW455" s="38">
        <v>0.647919418</v>
      </c>
      <c r="AX455" s="38">
        <v>-0.569144771</v>
      </c>
      <c r="AY455" s="38">
        <v>1.779777025</v>
      </c>
      <c r="AZ455" s="38">
        <v>0.722680325</v>
      </c>
      <c r="BA455" s="38">
        <v>0.895720408</v>
      </c>
      <c r="BB455" s="38">
        <v>-1.326834209</v>
      </c>
      <c r="BC455" s="38">
        <v>-1.261631322</v>
      </c>
      <c r="BD455" s="40">
        <v>0.229985573</v>
      </c>
      <c r="BE455" s="23">
        <v>39386.0</v>
      </c>
      <c r="BF455" s="38">
        <v>-0.026025228</v>
      </c>
      <c r="BG455" s="38">
        <v>-0.002992584</v>
      </c>
      <c r="BH455" s="38">
        <v>-0.009614475</v>
      </c>
      <c r="BI455" s="38">
        <v>0.028172177</v>
      </c>
      <c r="BJ455" s="38">
        <v>-0.024746977</v>
      </c>
      <c r="BK455" s="38">
        <v>0.077386464</v>
      </c>
      <c r="BL455" s="38">
        <v>0.031422855</v>
      </c>
      <c r="BM455" s="38">
        <v>0.038946809</v>
      </c>
      <c r="BN455" s="38">
        <v>-0.057692063</v>
      </c>
      <c r="BO455" s="38">
        <v>-0.054856977</v>
      </c>
      <c r="BP455" s="40">
        <v>-0.001556018</v>
      </c>
      <c r="BQ455" s="40"/>
    </row>
    <row r="456">
      <c r="A456" s="23">
        <v>39416.0</v>
      </c>
      <c r="B456" s="27">
        <v>-0.0313</v>
      </c>
      <c r="C456" s="27">
        <v>-0.0646</v>
      </c>
      <c r="D456" s="27">
        <v>-0.0304</v>
      </c>
      <c r="E456" s="27">
        <v>-0.0266</v>
      </c>
      <c r="F456" s="27">
        <v>-0.0301</v>
      </c>
      <c r="G456" s="27">
        <v>-0.0554</v>
      </c>
      <c r="H456" s="27">
        <v>-0.0514</v>
      </c>
      <c r="I456" s="27">
        <v>-0.0113</v>
      </c>
      <c r="J456" s="27">
        <v>-0.044</v>
      </c>
      <c r="K456" s="27">
        <v>-0.0429</v>
      </c>
      <c r="L456" s="34"/>
      <c r="M456" s="38">
        <v>0.227105488</v>
      </c>
      <c r="N456" s="38">
        <v>0.09642496</v>
      </c>
      <c r="O456" s="38">
        <v>0.073845001</v>
      </c>
      <c r="P456" s="38">
        <v>0.250454304</v>
      </c>
      <c r="Q456" s="38">
        <v>-0.008266844</v>
      </c>
      <c r="R456" s="38">
        <v>-0.018976847</v>
      </c>
      <c r="S456" s="38">
        <v>0.129240682</v>
      </c>
      <c r="T456" s="38">
        <v>0.176438292</v>
      </c>
      <c r="U456" s="38">
        <v>0.092419791</v>
      </c>
      <c r="V456" s="38">
        <v>0.07342721</v>
      </c>
      <c r="W456" s="34"/>
      <c r="X456" s="38">
        <v>-0.047434635</v>
      </c>
      <c r="Y456" s="38">
        <v>-0.067968272</v>
      </c>
      <c r="Z456" s="38">
        <v>-0.036900467</v>
      </c>
      <c r="AA456" s="38">
        <v>-0.047322424</v>
      </c>
      <c r="AB456" s="38">
        <v>-0.015332849</v>
      </c>
      <c r="AC456" s="38">
        <v>-0.060540161</v>
      </c>
      <c r="AD456" s="38">
        <v>-0.068692588</v>
      </c>
      <c r="AE456" s="38">
        <v>-0.023242277</v>
      </c>
      <c r="AF456" s="38">
        <v>-0.050067342</v>
      </c>
      <c r="AG456" s="38">
        <v>-0.047384481</v>
      </c>
      <c r="AH456" s="34"/>
      <c r="AI456" s="38">
        <v>0.026907835</v>
      </c>
      <c r="AJ456" s="38">
        <v>0.030954987</v>
      </c>
      <c r="AK456" s="38">
        <v>0.028616567</v>
      </c>
      <c r="AL456" s="38">
        <v>0.033089066</v>
      </c>
      <c r="AM456" s="38">
        <v>0.026046857</v>
      </c>
      <c r="AN456" s="38">
        <v>0.039390197</v>
      </c>
      <c r="AO456" s="38">
        <v>0.034759048</v>
      </c>
      <c r="AP456" s="38">
        <v>0.033751865</v>
      </c>
      <c r="AQ456" s="38">
        <v>0.023815714</v>
      </c>
      <c r="AR456" s="38">
        <v>0.023255038</v>
      </c>
      <c r="AS456" s="34"/>
      <c r="AT456" s="38">
        <v>-0.602478789</v>
      </c>
      <c r="AU456" s="38">
        <v>0.171375349</v>
      </c>
      <c r="AV456" s="38">
        <v>-0.275752889</v>
      </c>
      <c r="AW456" s="38">
        <v>0.579431612</v>
      </c>
      <c r="AX456" s="38">
        <v>-0.767106017</v>
      </c>
      <c r="AY456" s="38">
        <v>1.784268142</v>
      </c>
      <c r="AZ456" s="38">
        <v>0.898748098</v>
      </c>
      <c r="BA456" s="38">
        <v>0.706165089</v>
      </c>
      <c r="BB456" s="38">
        <v>-1.193721955</v>
      </c>
      <c r="BC456" s="38">
        <v>-1.300928639</v>
      </c>
      <c r="BD456" s="40">
        <v>0.23173711</v>
      </c>
      <c r="BE456" s="23">
        <v>39416.0</v>
      </c>
      <c r="BF456" s="38">
        <v>-0.025998373</v>
      </c>
      <c r="BG456" s="38">
        <v>0.007395248</v>
      </c>
      <c r="BH456" s="38">
        <v>-0.011899384</v>
      </c>
      <c r="BI456" s="38">
        <v>0.025003833</v>
      </c>
      <c r="BJ456" s="38">
        <v>-0.033102424</v>
      </c>
      <c r="BK456" s="38">
        <v>0.076995357</v>
      </c>
      <c r="BL456" s="38">
        <v>0.038783089</v>
      </c>
      <c r="BM456" s="38">
        <v>0.03047268</v>
      </c>
      <c r="BN456" s="38">
        <v>-0.051511903</v>
      </c>
      <c r="BO456" s="38">
        <v>-0.056138123</v>
      </c>
      <c r="BP456" s="40">
        <v>-1.58319E-4</v>
      </c>
      <c r="BQ456" s="40"/>
    </row>
    <row r="457">
      <c r="A457" s="23">
        <v>39447.0</v>
      </c>
      <c r="B457" s="27">
        <v>-0.0288</v>
      </c>
      <c r="C457" s="27">
        <v>0.0141</v>
      </c>
      <c r="D457" s="27">
        <v>-0.0102</v>
      </c>
      <c r="E457" s="27">
        <v>0.0208</v>
      </c>
      <c r="F457" s="27">
        <v>-0.0107</v>
      </c>
      <c r="G457" s="27">
        <v>-0.0327</v>
      </c>
      <c r="H457" s="27">
        <v>0.0055</v>
      </c>
      <c r="I457" s="27">
        <v>-0.029</v>
      </c>
      <c r="J457" s="27">
        <v>0.0051</v>
      </c>
      <c r="K457" s="27">
        <v>-0.0062</v>
      </c>
      <c r="L457" s="34"/>
      <c r="M457" s="38">
        <v>0.152047463</v>
      </c>
      <c r="N457" s="38">
        <v>0.098868542</v>
      </c>
      <c r="O457" s="38">
        <v>0.02130916</v>
      </c>
      <c r="P457" s="38">
        <v>0.219449878</v>
      </c>
      <c r="Q457" s="38">
        <v>-0.043450531</v>
      </c>
      <c r="R457" s="38">
        <v>-0.101293255</v>
      </c>
      <c r="S457" s="38">
        <v>0.087626882</v>
      </c>
      <c r="T457" s="38">
        <v>0.117971608</v>
      </c>
      <c r="U457" s="38">
        <v>0.065408174</v>
      </c>
      <c r="V457" s="38">
        <v>0.054419512</v>
      </c>
      <c r="W457" s="34"/>
      <c r="X457" s="38">
        <v>-0.03057223</v>
      </c>
      <c r="Y457" s="38">
        <v>0.016205432</v>
      </c>
      <c r="Z457" s="38">
        <v>-0.00752592</v>
      </c>
      <c r="AA457" s="38">
        <v>0.002809452</v>
      </c>
      <c r="AB457" s="38">
        <v>0.014374053</v>
      </c>
      <c r="AC457" s="38">
        <v>-0.029223116</v>
      </c>
      <c r="AD457" s="38">
        <v>-0.006708575</v>
      </c>
      <c r="AE457" s="38">
        <v>-0.031415629</v>
      </c>
      <c r="AF457" s="38">
        <v>0.008455694</v>
      </c>
      <c r="AG457" s="38">
        <v>-0.004320223</v>
      </c>
      <c r="AH457" s="34"/>
      <c r="AI457" s="38">
        <v>0.027241331</v>
      </c>
      <c r="AJ457" s="38">
        <v>0.030967828</v>
      </c>
      <c r="AK457" s="38">
        <v>0.028582107</v>
      </c>
      <c r="AL457" s="38">
        <v>0.032858149</v>
      </c>
      <c r="AM457" s="38">
        <v>0.025567188</v>
      </c>
      <c r="AN457" s="38">
        <v>0.038922755</v>
      </c>
      <c r="AO457" s="38">
        <v>0.03463457</v>
      </c>
      <c r="AP457" s="38">
        <v>0.033799969</v>
      </c>
      <c r="AQ457" s="38">
        <v>0.023644649</v>
      </c>
      <c r="AR457" s="38">
        <v>0.022724957</v>
      </c>
      <c r="AS457" s="34"/>
      <c r="AT457" s="38">
        <v>-0.506303921</v>
      </c>
      <c r="AU457" s="38">
        <v>0.204863209</v>
      </c>
      <c r="AV457" s="38">
        <v>-0.250429377</v>
      </c>
      <c r="AW457" s="38">
        <v>0.565613271</v>
      </c>
      <c r="AX457" s="38">
        <v>-0.825798505</v>
      </c>
      <c r="AY457" s="38">
        <v>1.722986772</v>
      </c>
      <c r="AZ457" s="38">
        <v>0.904626684</v>
      </c>
      <c r="BA457" s="38">
        <v>0.745350884</v>
      </c>
      <c r="BB457" s="38">
        <v>-1.192697179</v>
      </c>
      <c r="BC457" s="38">
        <v>-1.368211838</v>
      </c>
      <c r="BD457" s="40">
        <v>0.230705141</v>
      </c>
      <c r="BE457" s="23">
        <v>39447.0</v>
      </c>
      <c r="BF457" s="38">
        <v>-0.021945931</v>
      </c>
      <c r="BG457" s="38">
        <v>0.008879872</v>
      </c>
      <c r="BH457" s="38">
        <v>-0.010854954</v>
      </c>
      <c r="BI457" s="38">
        <v>0.024516717</v>
      </c>
      <c r="BJ457" s="38">
        <v>-0.035794543</v>
      </c>
      <c r="BK457" s="38">
        <v>0.074683501</v>
      </c>
      <c r="BL457" s="38">
        <v>0.03921138</v>
      </c>
      <c r="BM457" s="38">
        <v>0.032307511</v>
      </c>
      <c r="BN457" s="38">
        <v>-0.051697902</v>
      </c>
      <c r="BO457" s="38">
        <v>-0.05930565</v>
      </c>
      <c r="BP457" s="40">
        <v>-0.001252298</v>
      </c>
      <c r="BQ457" s="40"/>
    </row>
    <row r="458">
      <c r="A458" s="23">
        <v>39478.0</v>
      </c>
      <c r="B458" s="27">
        <v>-0.1068</v>
      </c>
      <c r="C458" s="27">
        <v>-0.0437</v>
      </c>
      <c r="D458" s="27">
        <v>-0.1317</v>
      </c>
      <c r="E458" s="27">
        <v>-0.1491</v>
      </c>
      <c r="F458" s="27">
        <v>-0.1085</v>
      </c>
      <c r="G458" s="27">
        <v>-0.0917</v>
      </c>
      <c r="H458" s="27">
        <v>-0.1294</v>
      </c>
      <c r="I458" s="27">
        <v>-0.131</v>
      </c>
      <c r="J458" s="27">
        <v>-0.0881</v>
      </c>
      <c r="K458" s="27">
        <v>-0.061</v>
      </c>
      <c r="L458" s="34"/>
      <c r="M458" s="38">
        <v>0.008948592</v>
      </c>
      <c r="N458" s="38">
        <v>0.039005461</v>
      </c>
      <c r="O458" s="38">
        <v>-0.123390026</v>
      </c>
      <c r="P458" s="38">
        <v>0.008302161</v>
      </c>
      <c r="Q458" s="38">
        <v>-0.159117017</v>
      </c>
      <c r="R458" s="38">
        <v>-0.202671144</v>
      </c>
      <c r="S458" s="38">
        <v>-0.069362672</v>
      </c>
      <c r="T458" s="38">
        <v>-0.060902647</v>
      </c>
      <c r="U458" s="38">
        <v>-0.026826735</v>
      </c>
      <c r="V458" s="38">
        <v>-0.027261129</v>
      </c>
      <c r="W458" s="34"/>
      <c r="X458" s="38">
        <v>-0.076350719</v>
      </c>
      <c r="Y458" s="38">
        <v>-0.031333165</v>
      </c>
      <c r="Z458" s="38">
        <v>-0.110854359</v>
      </c>
      <c r="AA458" s="38">
        <v>-0.159375203</v>
      </c>
      <c r="AB458" s="38">
        <v>-0.072367552</v>
      </c>
      <c r="AC458" s="38">
        <v>-0.077332869</v>
      </c>
      <c r="AD458" s="38">
        <v>-0.133294297</v>
      </c>
      <c r="AE458" s="38">
        <v>-0.098580601</v>
      </c>
      <c r="AF458" s="38">
        <v>-0.06960638</v>
      </c>
      <c r="AG458" s="38">
        <v>-0.042987071</v>
      </c>
      <c r="AH458" s="34"/>
      <c r="AI458" s="38">
        <v>0.029709472</v>
      </c>
      <c r="AJ458" s="38">
        <v>0.031323653</v>
      </c>
      <c r="AK458" s="38">
        <v>0.033752511</v>
      </c>
      <c r="AL458" s="38">
        <v>0.042432929</v>
      </c>
      <c r="AM458" s="38">
        <v>0.02804945</v>
      </c>
      <c r="AN458" s="38">
        <v>0.040680227</v>
      </c>
      <c r="AO458" s="38">
        <v>0.040656159</v>
      </c>
      <c r="AP458" s="38">
        <v>0.037384711</v>
      </c>
      <c r="AQ458" s="38">
        <v>0.026302746</v>
      </c>
      <c r="AR458" s="38">
        <v>0.023209109</v>
      </c>
      <c r="AS458" s="34"/>
      <c r="AT458" s="38">
        <v>-0.543377157</v>
      </c>
      <c r="AU458" s="38">
        <v>-0.302454535</v>
      </c>
      <c r="AV458" s="38">
        <v>0.060061906</v>
      </c>
      <c r="AW458" s="38">
        <v>1.355647413</v>
      </c>
      <c r="AX458" s="38">
        <v>-0.791141746</v>
      </c>
      <c r="AY458" s="38">
        <v>1.094049909</v>
      </c>
      <c r="AZ458" s="38">
        <v>1.090457759</v>
      </c>
      <c r="BA458" s="38">
        <v>0.602181653</v>
      </c>
      <c r="BB458" s="38">
        <v>-1.051844015</v>
      </c>
      <c r="BC458" s="38">
        <v>-1.513581188</v>
      </c>
      <c r="BD458" s="40">
        <v>0.23166316</v>
      </c>
      <c r="BE458" s="23">
        <v>39478.0</v>
      </c>
      <c r="BF458" s="38">
        <v>-0.023455484</v>
      </c>
      <c r="BG458" s="38">
        <v>-0.013055789</v>
      </c>
      <c r="BH458" s="38">
        <v>0.00259264</v>
      </c>
      <c r="BI458" s="38">
        <v>0.05851804</v>
      </c>
      <c r="BJ458" s="38">
        <v>-0.03415052</v>
      </c>
      <c r="BK458" s="38">
        <v>0.047225891</v>
      </c>
      <c r="BL458" s="38">
        <v>0.047070831</v>
      </c>
      <c r="BM458" s="38">
        <v>0.025993846</v>
      </c>
      <c r="BN458" s="38">
        <v>-0.045404026</v>
      </c>
      <c r="BO458" s="38">
        <v>-0.065335429</v>
      </c>
      <c r="BP458" s="40">
        <v>-0.004370784</v>
      </c>
      <c r="BQ458" s="40"/>
    </row>
    <row r="459">
      <c r="A459" s="23">
        <v>39507.0</v>
      </c>
      <c r="B459" s="27">
        <v>-0.0176</v>
      </c>
      <c r="C459" s="27">
        <v>0.0313</v>
      </c>
      <c r="D459" s="27">
        <v>-0.0086</v>
      </c>
      <c r="E459" s="27">
        <v>-0.0119</v>
      </c>
      <c r="F459" s="27">
        <v>-0.0267</v>
      </c>
      <c r="G459" s="27">
        <v>-0.0141</v>
      </c>
      <c r="H459" s="27">
        <v>-0.0018</v>
      </c>
      <c r="I459" s="27">
        <v>-0.0061</v>
      </c>
      <c r="J459" s="27">
        <v>0.0035</v>
      </c>
      <c r="K459" s="27">
        <v>-0.0317</v>
      </c>
      <c r="L459" s="34"/>
      <c r="M459" s="38">
        <v>-0.024895352</v>
      </c>
      <c r="N459" s="38">
        <v>0.071160607</v>
      </c>
      <c r="O459" s="38">
        <v>-0.116938185</v>
      </c>
      <c r="P459" s="38">
        <v>0.003702323</v>
      </c>
      <c r="Q459" s="38">
        <v>-0.158969338</v>
      </c>
      <c r="R459" s="38">
        <v>-0.228548497</v>
      </c>
      <c r="S459" s="38">
        <v>-0.056871372</v>
      </c>
      <c r="T459" s="38">
        <v>-0.045854609</v>
      </c>
      <c r="U459" s="38">
        <v>-0.02086681</v>
      </c>
      <c r="V459" s="38">
        <v>-0.03993352</v>
      </c>
      <c r="W459" s="34"/>
      <c r="X459" s="38">
        <v>0.055539028</v>
      </c>
      <c r="Y459" s="38">
        <v>0.042113779</v>
      </c>
      <c r="Z459" s="38">
        <v>0.051837108</v>
      </c>
      <c r="AA459" s="38">
        <v>0.006433374</v>
      </c>
      <c r="AB459" s="38">
        <v>0.034770667</v>
      </c>
      <c r="AC459" s="38">
        <v>0.011637147</v>
      </c>
      <c r="AD459" s="38">
        <v>0.035506084</v>
      </c>
      <c r="AE459" s="38">
        <v>0.061106495</v>
      </c>
      <c r="AF459" s="38">
        <v>0.041681065</v>
      </c>
      <c r="AG459" s="38">
        <v>-0.002378139</v>
      </c>
      <c r="AH459" s="34"/>
      <c r="AI459" s="38">
        <v>0.031460673</v>
      </c>
      <c r="AJ459" s="38">
        <v>0.031200237</v>
      </c>
      <c r="AK459" s="38">
        <v>0.034776727</v>
      </c>
      <c r="AL459" s="38">
        <v>0.042336503</v>
      </c>
      <c r="AM459" s="38">
        <v>0.02879816</v>
      </c>
      <c r="AN459" s="38">
        <v>0.040538198</v>
      </c>
      <c r="AO459" s="38">
        <v>0.040526238</v>
      </c>
      <c r="AP459" s="38">
        <v>0.038986343</v>
      </c>
      <c r="AQ459" s="38">
        <v>0.027174663</v>
      </c>
      <c r="AR459" s="38">
        <v>0.022998736</v>
      </c>
      <c r="AS459" s="34"/>
      <c r="AT459" s="38">
        <v>-0.367884845</v>
      </c>
      <c r="AU459" s="38">
        <v>-0.407492591</v>
      </c>
      <c r="AV459" s="38">
        <v>0.136430475</v>
      </c>
      <c r="AW459" s="38">
        <v>1.2861433</v>
      </c>
      <c r="AX459" s="38">
        <v>-0.772807589</v>
      </c>
      <c r="AY459" s="38">
        <v>1.012651945</v>
      </c>
      <c r="AZ459" s="38">
        <v>1.010832884</v>
      </c>
      <c r="BA459" s="38">
        <v>0.776641171</v>
      </c>
      <c r="BB459" s="38">
        <v>-1.019713731</v>
      </c>
      <c r="BC459" s="38">
        <v>-1.65480102</v>
      </c>
      <c r="BD459" s="40">
        <v>0.235350018</v>
      </c>
      <c r="BE459" s="23">
        <v>39507.0</v>
      </c>
      <c r="BF459" s="38">
        <v>-0.015631392</v>
      </c>
      <c r="BG459" s="38">
        <v>-0.017314322</v>
      </c>
      <c r="BH459" s="38">
        <v>0.005796918</v>
      </c>
      <c r="BI459" s="38">
        <v>0.054648107</v>
      </c>
      <c r="BJ459" s="38">
        <v>-0.032836521</v>
      </c>
      <c r="BK459" s="38">
        <v>0.043027485</v>
      </c>
      <c r="BL459" s="38">
        <v>0.042950194</v>
      </c>
      <c r="BM459" s="38">
        <v>0.03299941</v>
      </c>
      <c r="BN459" s="38">
        <v>-0.04332754</v>
      </c>
      <c r="BO459" s="38">
        <v>-0.070312339</v>
      </c>
      <c r="BP459" s="40">
        <v>0.001207919</v>
      </c>
      <c r="BQ459" s="40"/>
    </row>
    <row r="460">
      <c r="A460" s="23">
        <v>39538.0</v>
      </c>
      <c r="B460" s="27">
        <v>-0.0325</v>
      </c>
      <c r="C460" s="27">
        <v>-0.0103</v>
      </c>
      <c r="D460" s="27">
        <v>-0.0177</v>
      </c>
      <c r="E460" s="27">
        <v>-0.0315</v>
      </c>
      <c r="F460" s="27">
        <v>-0.0612</v>
      </c>
      <c r="G460" s="27">
        <v>-0.0821</v>
      </c>
      <c r="H460" s="27">
        <v>-0.0082</v>
      </c>
      <c r="I460" s="27">
        <v>0.008</v>
      </c>
      <c r="J460" s="27">
        <v>-0.0207</v>
      </c>
      <c r="K460" s="27">
        <v>-0.0042</v>
      </c>
      <c r="L460" s="34"/>
      <c r="M460" s="38">
        <v>-0.082230562</v>
      </c>
      <c r="N460" s="38">
        <v>0.048823302</v>
      </c>
      <c r="O460" s="38">
        <v>-0.15204648</v>
      </c>
      <c r="P460" s="38">
        <v>-0.061518546</v>
      </c>
      <c r="Q460" s="38">
        <v>-0.220383311</v>
      </c>
      <c r="R460" s="38">
        <v>-0.280180611</v>
      </c>
      <c r="S460" s="38">
        <v>-0.120554792</v>
      </c>
      <c r="T460" s="38">
        <v>-0.05913804</v>
      </c>
      <c r="U460" s="38">
        <v>-0.071154813</v>
      </c>
      <c r="V460" s="38">
        <v>-0.053828927</v>
      </c>
      <c r="W460" s="34"/>
      <c r="X460" s="38">
        <v>0.035899479</v>
      </c>
      <c r="Y460" s="38">
        <v>0.005157953</v>
      </c>
      <c r="Z460" s="38">
        <v>0.039392002</v>
      </c>
      <c r="AA460" s="38">
        <v>-0.001223755</v>
      </c>
      <c r="AB460" s="38">
        <v>0.002610633</v>
      </c>
      <c r="AC460" s="38">
        <v>-0.052251013</v>
      </c>
      <c r="AD460" s="38">
        <v>0.037927192</v>
      </c>
      <c r="AE460" s="38">
        <v>0.064376858</v>
      </c>
      <c r="AF460" s="38">
        <v>0.019546784</v>
      </c>
      <c r="AG460" s="38">
        <v>0.031402736</v>
      </c>
      <c r="AH460" s="34"/>
      <c r="AI460" s="38">
        <v>0.031557953</v>
      </c>
      <c r="AJ460" s="38">
        <v>0.031133957</v>
      </c>
      <c r="AK460" s="38">
        <v>0.035507488</v>
      </c>
      <c r="AL460" s="38">
        <v>0.042319644</v>
      </c>
      <c r="AM460" s="38">
        <v>0.02879969</v>
      </c>
      <c r="AN460" s="38">
        <v>0.041224192</v>
      </c>
      <c r="AO460" s="38">
        <v>0.040877312</v>
      </c>
      <c r="AP460" s="38">
        <v>0.04029789</v>
      </c>
      <c r="AQ460" s="38">
        <v>0.027181379</v>
      </c>
      <c r="AR460" s="38">
        <v>0.023531299</v>
      </c>
      <c r="AS460" s="34"/>
      <c r="AT460" s="38">
        <v>-0.399115861</v>
      </c>
      <c r="AU460" s="38">
        <v>-0.46213842</v>
      </c>
      <c r="AV460" s="38">
        <v>0.187940786</v>
      </c>
      <c r="AW460" s="38">
        <v>1.20049591</v>
      </c>
      <c r="AX460" s="38">
        <v>-0.809102489</v>
      </c>
      <c r="AY460" s="38">
        <v>1.037668518</v>
      </c>
      <c r="AZ460" s="38">
        <v>0.986108589</v>
      </c>
      <c r="BA460" s="38">
        <v>0.899983604</v>
      </c>
      <c r="BB460" s="38">
        <v>-1.049647355</v>
      </c>
      <c r="BC460" s="38">
        <v>-1.592193281</v>
      </c>
      <c r="BD460" s="40">
        <v>0.23949317</v>
      </c>
      <c r="BE460" s="23">
        <v>39538.0</v>
      </c>
      <c r="BF460" s="38">
        <v>-0.016665021</v>
      </c>
      <c r="BG460" s="38">
        <v>-0.019296518</v>
      </c>
      <c r="BH460" s="38">
        <v>0.007847438</v>
      </c>
      <c r="BI460" s="38">
        <v>0.05012652</v>
      </c>
      <c r="BJ460" s="38">
        <v>-0.033783948</v>
      </c>
      <c r="BK460" s="38">
        <v>0.043327687</v>
      </c>
      <c r="BL460" s="38">
        <v>0.041174811</v>
      </c>
      <c r="BM460" s="38">
        <v>0.037578675</v>
      </c>
      <c r="BN460" s="38">
        <v>-0.043827862</v>
      </c>
      <c r="BO460" s="38">
        <v>-0.066481783</v>
      </c>
      <c r="BP460" s="40">
        <v>-0.001554095</v>
      </c>
      <c r="BQ460" s="40"/>
    </row>
    <row r="461">
      <c r="A461" s="23">
        <v>39568.0</v>
      </c>
      <c r="B461" s="27">
        <v>0.0505</v>
      </c>
      <c r="C461" s="27">
        <v>0.0508</v>
      </c>
      <c r="D461" s="27">
        <v>0.0629</v>
      </c>
      <c r="E461" s="27">
        <v>0.0623</v>
      </c>
      <c r="F461" s="27">
        <v>0.0799</v>
      </c>
      <c r="G461" s="27">
        <v>0.1263</v>
      </c>
      <c r="H461" s="27">
        <v>0.0601</v>
      </c>
      <c r="I461" s="27">
        <v>0.0495</v>
      </c>
      <c r="J461" s="27">
        <v>0.0685</v>
      </c>
      <c r="K461" s="27">
        <v>0.0492</v>
      </c>
      <c r="L461" s="34"/>
      <c r="M461" s="38">
        <v>-0.062689972</v>
      </c>
      <c r="N461" s="38">
        <v>0.084807941</v>
      </c>
      <c r="O461" s="38">
        <v>-0.145560723</v>
      </c>
      <c r="P461" s="38">
        <v>-0.066174829</v>
      </c>
      <c r="Q461" s="38">
        <v>-0.198095164</v>
      </c>
      <c r="R461" s="38">
        <v>-0.183101314</v>
      </c>
      <c r="S461" s="38">
        <v>-0.124721075</v>
      </c>
      <c r="T461" s="38">
        <v>-2.27055E-4</v>
      </c>
      <c r="U461" s="38">
        <v>-0.031030367</v>
      </c>
      <c r="V461" s="38">
        <v>-0.047861631</v>
      </c>
      <c r="W461" s="34"/>
      <c r="X461" s="38">
        <v>0.102121499</v>
      </c>
      <c r="Y461" s="38">
        <v>0.058499465</v>
      </c>
      <c r="Z461" s="38">
        <v>0.109655034</v>
      </c>
      <c r="AA461" s="38">
        <v>0.093691766</v>
      </c>
      <c r="AB461" s="38">
        <v>0.139339143</v>
      </c>
      <c r="AC461" s="38">
        <v>0.154837792</v>
      </c>
      <c r="AD461" s="38">
        <v>0.096118464</v>
      </c>
      <c r="AE461" s="38">
        <v>0.079293352</v>
      </c>
      <c r="AF461" s="38">
        <v>0.095551279</v>
      </c>
      <c r="AG461" s="38">
        <v>0.075700577</v>
      </c>
      <c r="AH461" s="34"/>
      <c r="AI461" s="38">
        <v>0.035222635</v>
      </c>
      <c r="AJ461" s="38">
        <v>0.032161577</v>
      </c>
      <c r="AK461" s="38">
        <v>0.039385156</v>
      </c>
      <c r="AL461" s="38">
        <v>0.044710363</v>
      </c>
      <c r="AM461" s="38">
        <v>0.036117405</v>
      </c>
      <c r="AN461" s="38">
        <v>0.048866197</v>
      </c>
      <c r="AO461" s="38">
        <v>0.043335042</v>
      </c>
      <c r="AP461" s="38">
        <v>0.041921327</v>
      </c>
      <c r="AQ461" s="38">
        <v>0.031094148</v>
      </c>
      <c r="AR461" s="38">
        <v>0.026672923</v>
      </c>
      <c r="AS461" s="34"/>
      <c r="AT461" s="38">
        <v>-0.394304692</v>
      </c>
      <c r="AU461" s="38">
        <v>-0.837067337</v>
      </c>
      <c r="AV461" s="38">
        <v>0.207777532</v>
      </c>
      <c r="AW461" s="38">
        <v>0.978035007</v>
      </c>
      <c r="AX461" s="38">
        <v>-0.264881877</v>
      </c>
      <c r="AY461" s="38">
        <v>1.579149939</v>
      </c>
      <c r="AZ461" s="38">
        <v>0.779103432</v>
      </c>
      <c r="BA461" s="38">
        <v>0.574618568</v>
      </c>
      <c r="BB461" s="38">
        <v>-0.991464248</v>
      </c>
      <c r="BC461" s="38">
        <v>-1.630966326</v>
      </c>
      <c r="BD461" s="40">
        <v>0.27073619</v>
      </c>
      <c r="BE461" s="23">
        <v>39568.0</v>
      </c>
      <c r="BF461" s="38">
        <v>-0.014564166</v>
      </c>
      <c r="BG461" s="38">
        <v>-0.030918191</v>
      </c>
      <c r="BH461" s="38">
        <v>0.007674539</v>
      </c>
      <c r="BI461" s="38">
        <v>0.036125019</v>
      </c>
      <c r="BJ461" s="38">
        <v>-0.009783763</v>
      </c>
      <c r="BK461" s="38">
        <v>0.058327996</v>
      </c>
      <c r="BL461" s="38">
        <v>0.028777218</v>
      </c>
      <c r="BM461" s="38">
        <v>0.021224298</v>
      </c>
      <c r="BN461" s="38">
        <v>-0.036621046</v>
      </c>
      <c r="BO461" s="38">
        <v>-0.060241903</v>
      </c>
      <c r="BP461" s="40">
        <v>0.002635077</v>
      </c>
      <c r="BQ461" s="40"/>
    </row>
    <row r="462">
      <c r="A462" s="23">
        <v>39599.0</v>
      </c>
      <c r="B462" s="27">
        <v>0.011</v>
      </c>
      <c r="C462" s="27">
        <v>0.0614</v>
      </c>
      <c r="D462" s="27">
        <v>0.023</v>
      </c>
      <c r="E462" s="27">
        <v>0.0176</v>
      </c>
      <c r="F462" s="27">
        <v>0.0013</v>
      </c>
      <c r="G462" s="27">
        <v>0.0355</v>
      </c>
      <c r="H462" s="27">
        <v>0.0064</v>
      </c>
      <c r="I462" s="27">
        <v>-0.0077</v>
      </c>
      <c r="J462" s="27">
        <v>-0.0038</v>
      </c>
      <c r="K462" s="27">
        <v>0.0153</v>
      </c>
      <c r="L462" s="34"/>
      <c r="M462" s="38">
        <v>-0.071337064</v>
      </c>
      <c r="N462" s="38">
        <v>0.096671915</v>
      </c>
      <c r="O462" s="38">
        <v>-0.156106806</v>
      </c>
      <c r="P462" s="38">
        <v>-0.100590771</v>
      </c>
      <c r="Q462" s="38">
        <v>-0.197842258</v>
      </c>
      <c r="R462" s="38">
        <v>-0.183456516</v>
      </c>
      <c r="S462" s="38">
        <v>-0.126873248</v>
      </c>
      <c r="T462" s="38">
        <v>-0.074194558</v>
      </c>
      <c r="U462" s="38">
        <v>-0.061184404</v>
      </c>
      <c r="V462" s="38">
        <v>-0.06537266</v>
      </c>
      <c r="W462" s="34"/>
      <c r="X462" s="38">
        <v>0.039286787</v>
      </c>
      <c r="Y462" s="38">
        <v>0.061878987</v>
      </c>
      <c r="Z462" s="38">
        <v>0.047655393</v>
      </c>
      <c r="AA462" s="38">
        <v>0.029586952</v>
      </c>
      <c r="AB462" s="38">
        <v>0.033595735</v>
      </c>
      <c r="AC462" s="38">
        <v>0.048038512</v>
      </c>
      <c r="AD462" s="38">
        <v>0.018317306</v>
      </c>
      <c r="AE462" s="38">
        <v>0.020213602</v>
      </c>
      <c r="AF462" s="38">
        <v>0.010613</v>
      </c>
      <c r="AG462" s="38">
        <v>0.029807474</v>
      </c>
      <c r="AH462" s="34"/>
      <c r="AI462" s="38">
        <v>0.035768471</v>
      </c>
      <c r="AJ462" s="38">
        <v>0.0336602</v>
      </c>
      <c r="AK462" s="38">
        <v>0.039036629</v>
      </c>
      <c r="AL462" s="38">
        <v>0.043869464</v>
      </c>
      <c r="AM462" s="38">
        <v>0.036466813</v>
      </c>
      <c r="AN462" s="38">
        <v>0.049482852</v>
      </c>
      <c r="AO462" s="38">
        <v>0.042817324</v>
      </c>
      <c r="AP462" s="38">
        <v>0.041709779</v>
      </c>
      <c r="AQ462" s="38">
        <v>0.030842811</v>
      </c>
      <c r="AR462" s="38">
        <v>0.026807011</v>
      </c>
      <c r="AS462" s="34"/>
      <c r="AT462" s="38">
        <v>-0.338698307</v>
      </c>
      <c r="AU462" s="38">
        <v>-0.652207058</v>
      </c>
      <c r="AV462" s="38">
        <v>0.147290524</v>
      </c>
      <c r="AW462" s="38">
        <v>0.865953469</v>
      </c>
      <c r="AX462" s="38">
        <v>-0.234851861</v>
      </c>
      <c r="AY462" s="38">
        <v>1.70068787</v>
      </c>
      <c r="AZ462" s="38">
        <v>0.709495908</v>
      </c>
      <c r="BA462" s="38">
        <v>0.544799161</v>
      </c>
      <c r="BB462" s="38">
        <v>-1.071164646</v>
      </c>
      <c r="BC462" s="38">
        <v>-1.67130506</v>
      </c>
      <c r="BD462" s="40">
        <v>0.271268358</v>
      </c>
      <c r="BE462" s="23">
        <v>39599.0</v>
      </c>
      <c r="BF462" s="38">
        <v>-0.012485729</v>
      </c>
      <c r="BG462" s="38">
        <v>-0.024042873</v>
      </c>
      <c r="BH462" s="38">
        <v>0.005429698</v>
      </c>
      <c r="BI462" s="38">
        <v>0.031922391</v>
      </c>
      <c r="BJ462" s="38">
        <v>-0.008657547</v>
      </c>
      <c r="BK462" s="38">
        <v>0.062693927</v>
      </c>
      <c r="BL462" s="38">
        <v>0.026154761</v>
      </c>
      <c r="BM462" s="38">
        <v>0.020083403</v>
      </c>
      <c r="BN462" s="38">
        <v>-0.039487268</v>
      </c>
      <c r="BO462" s="38">
        <v>-0.061610763</v>
      </c>
      <c r="BP462" s="41">
        <v>4.81708E-5</v>
      </c>
      <c r="BQ462" s="41"/>
    </row>
    <row r="463">
      <c r="A463" s="23">
        <v>39629.0</v>
      </c>
      <c r="B463" s="27">
        <v>-0.0683</v>
      </c>
      <c r="C463" s="27">
        <v>-0.0161</v>
      </c>
      <c r="D463" s="27">
        <v>-0.1114</v>
      </c>
      <c r="E463" s="27">
        <v>-0.0921</v>
      </c>
      <c r="F463" s="27">
        <v>-0.1196</v>
      </c>
      <c r="G463" s="27">
        <v>-0.0642</v>
      </c>
      <c r="H463" s="27">
        <v>-0.1404</v>
      </c>
      <c r="I463" s="27">
        <v>-0.1165</v>
      </c>
      <c r="J463" s="27">
        <v>-0.0692</v>
      </c>
      <c r="K463" s="27">
        <v>-0.082</v>
      </c>
      <c r="L463" s="34"/>
      <c r="M463" s="38">
        <v>-0.135400291</v>
      </c>
      <c r="N463" s="38">
        <v>0.086386983</v>
      </c>
      <c r="O463" s="38">
        <v>-0.243387416</v>
      </c>
      <c r="P463" s="38">
        <v>-0.195558938</v>
      </c>
      <c r="Q463" s="38">
        <v>-0.277601407</v>
      </c>
      <c r="R463" s="38">
        <v>-0.244042709</v>
      </c>
      <c r="S463" s="38">
        <v>-0.244783656</v>
      </c>
      <c r="T463" s="38">
        <v>-0.158472172</v>
      </c>
      <c r="U463" s="38">
        <v>-0.125060968</v>
      </c>
      <c r="V463" s="38">
        <v>-0.127092593</v>
      </c>
      <c r="W463" s="34"/>
      <c r="X463" s="38">
        <v>-0.039909493</v>
      </c>
      <c r="Y463" s="38">
        <v>-0.017605021</v>
      </c>
      <c r="Z463" s="38">
        <v>-0.085755199</v>
      </c>
      <c r="AA463" s="38">
        <v>-0.074570567</v>
      </c>
      <c r="AB463" s="38">
        <v>-0.085317426</v>
      </c>
      <c r="AC463" s="38">
        <v>-0.051544989</v>
      </c>
      <c r="AD463" s="38">
        <v>-0.12049809</v>
      </c>
      <c r="AE463" s="38">
        <v>-0.079966255</v>
      </c>
      <c r="AF463" s="38">
        <v>-0.04936266</v>
      </c>
      <c r="AG463" s="38">
        <v>-0.065300945</v>
      </c>
      <c r="AH463" s="34"/>
      <c r="AI463" s="38">
        <v>0.036167099</v>
      </c>
      <c r="AJ463" s="38">
        <v>0.033676027</v>
      </c>
      <c r="AK463" s="38">
        <v>0.041546173</v>
      </c>
      <c r="AL463" s="38">
        <v>0.045445822</v>
      </c>
      <c r="AM463" s="38">
        <v>0.039284178</v>
      </c>
      <c r="AN463" s="38">
        <v>0.049893514</v>
      </c>
      <c r="AO463" s="38">
        <v>0.046283255</v>
      </c>
      <c r="AP463" s="38">
        <v>0.043776201</v>
      </c>
      <c r="AQ463" s="38">
        <v>0.03187977</v>
      </c>
      <c r="AR463" s="38">
        <v>0.02891763</v>
      </c>
      <c r="AS463" s="34"/>
      <c r="AT463" s="38">
        <v>-0.511229641</v>
      </c>
      <c r="AU463" s="38">
        <v>-0.873035791</v>
      </c>
      <c r="AV463" s="38">
        <v>0.270033221</v>
      </c>
      <c r="AW463" s="38">
        <v>0.836422702</v>
      </c>
      <c r="AX463" s="38">
        <v>-0.058501591</v>
      </c>
      <c r="AY463" s="38">
        <v>1.482410692</v>
      </c>
      <c r="AZ463" s="38">
        <v>0.958052482</v>
      </c>
      <c r="BA463" s="38">
        <v>0.593924997</v>
      </c>
      <c r="BB463" s="38">
        <v>-1.133926257</v>
      </c>
      <c r="BC463" s="38">
        <v>-1.564150815</v>
      </c>
      <c r="BD463" s="40">
        <v>0.278250584</v>
      </c>
      <c r="BE463" s="23">
        <v>39629.0</v>
      </c>
      <c r="BF463" s="38">
        <v>-0.018372994</v>
      </c>
      <c r="BG463" s="38">
        <v>-0.031375883</v>
      </c>
      <c r="BH463" s="38">
        <v>0.009704678</v>
      </c>
      <c r="BI463" s="38">
        <v>0.030060052</v>
      </c>
      <c r="BJ463" s="38">
        <v>-0.002102479</v>
      </c>
      <c r="BK463" s="38">
        <v>0.053276103</v>
      </c>
      <c r="BL463" s="38">
        <v>0.034431284</v>
      </c>
      <c r="BM463" s="38">
        <v>0.021344969</v>
      </c>
      <c r="BN463" s="38">
        <v>-0.040751981</v>
      </c>
      <c r="BO463" s="38">
        <v>-0.056213748</v>
      </c>
      <c r="BP463" s="40">
        <v>-0.003522518</v>
      </c>
      <c r="BQ463" s="40"/>
    </row>
    <row r="464">
      <c r="A464" s="23">
        <v>39660.0</v>
      </c>
      <c r="B464" s="27">
        <v>-0.0513</v>
      </c>
      <c r="C464" s="27">
        <v>-0.0598</v>
      </c>
      <c r="D464" s="27">
        <v>-0.0102</v>
      </c>
      <c r="E464" s="27">
        <v>-8.0E-4</v>
      </c>
      <c r="F464" s="27">
        <v>-0.0359</v>
      </c>
      <c r="G464" s="27">
        <v>-0.0151</v>
      </c>
      <c r="H464" s="27">
        <v>-0.0305</v>
      </c>
      <c r="I464" s="27">
        <v>-2.0E-4</v>
      </c>
      <c r="J464" s="27">
        <v>-0.0365</v>
      </c>
      <c r="K464" s="27">
        <v>-0.0119</v>
      </c>
      <c r="L464" s="34"/>
      <c r="M464" s="38">
        <v>-0.16011701</v>
      </c>
      <c r="N464" s="38">
        <v>0.020206936</v>
      </c>
      <c r="O464" s="38">
        <v>-0.213131291</v>
      </c>
      <c r="P464" s="38">
        <v>-0.154460821</v>
      </c>
      <c r="Q464" s="38">
        <v>-0.273258768</v>
      </c>
      <c r="R464" s="38">
        <v>-0.226543194</v>
      </c>
      <c r="S464" s="38">
        <v>-0.257396792</v>
      </c>
      <c r="T464" s="38">
        <v>-0.162653154</v>
      </c>
      <c r="U464" s="38">
        <v>-0.12428676</v>
      </c>
      <c r="V464" s="38">
        <v>-0.109613648</v>
      </c>
      <c r="W464" s="34"/>
      <c r="X464" s="38">
        <v>-0.010845744</v>
      </c>
      <c r="Y464" s="38">
        <v>-0.049905968</v>
      </c>
      <c r="Z464" s="38">
        <v>0.030043196</v>
      </c>
      <c r="AA464" s="38">
        <v>0.031954973</v>
      </c>
      <c r="AB464" s="38">
        <v>0.014202423</v>
      </c>
      <c r="AC464" s="38">
        <v>0.003054116</v>
      </c>
      <c r="AD464" s="38">
        <v>0.022526375</v>
      </c>
      <c r="AE464" s="38">
        <v>0.055188536</v>
      </c>
      <c r="AF464" s="38">
        <v>-0.006199684</v>
      </c>
      <c r="AG464" s="38">
        <v>0.017700022</v>
      </c>
      <c r="AH464" s="34"/>
      <c r="AI464" s="38">
        <v>0.03621385</v>
      </c>
      <c r="AJ464" s="38">
        <v>0.034222848</v>
      </c>
      <c r="AK464" s="38">
        <v>0.041455241</v>
      </c>
      <c r="AL464" s="38">
        <v>0.044961679</v>
      </c>
      <c r="AM464" s="38">
        <v>0.039286927</v>
      </c>
      <c r="AN464" s="38">
        <v>0.049792719</v>
      </c>
      <c r="AO464" s="38">
        <v>0.046505445</v>
      </c>
      <c r="AP464" s="38">
        <v>0.044662523</v>
      </c>
      <c r="AQ464" s="38">
        <v>0.031820328</v>
      </c>
      <c r="AR464" s="38">
        <v>0.028733012</v>
      </c>
      <c r="AS464" s="34"/>
      <c r="AT464" s="38">
        <v>-0.514891409</v>
      </c>
      <c r="AU464" s="38">
        <v>-0.803535445</v>
      </c>
      <c r="AV464" s="38">
        <v>0.244975046</v>
      </c>
      <c r="AW464" s="38">
        <v>0.753318208</v>
      </c>
      <c r="AX464" s="38">
        <v>-0.069374551</v>
      </c>
      <c r="AY464" s="38">
        <v>1.453694395</v>
      </c>
      <c r="AZ464" s="38">
        <v>0.977124418</v>
      </c>
      <c r="BA464" s="38">
        <v>0.709948343</v>
      </c>
      <c r="BB464" s="38">
        <v>-1.151838891</v>
      </c>
      <c r="BC464" s="38">
        <v>-1.599420113</v>
      </c>
      <c r="BD464" s="40">
        <v>0.278869221</v>
      </c>
      <c r="BE464" s="23">
        <v>39660.0</v>
      </c>
      <c r="BF464" s="38">
        <v>-0.018463544</v>
      </c>
      <c r="BG464" s="38">
        <v>-0.02881406</v>
      </c>
      <c r="BH464" s="38">
        <v>0.008784585</v>
      </c>
      <c r="BI464" s="38">
        <v>0.027013315</v>
      </c>
      <c r="BJ464" s="38">
        <v>-0.002487709</v>
      </c>
      <c r="BK464" s="38">
        <v>0.052128176</v>
      </c>
      <c r="BL464" s="38">
        <v>0.035038805</v>
      </c>
      <c r="BM464" s="38">
        <v>0.02545811</v>
      </c>
      <c r="BN464" s="38">
        <v>-0.041303909</v>
      </c>
      <c r="BO464" s="38">
        <v>-0.05735377</v>
      </c>
      <c r="BP464" s="40">
        <v>0.003065781</v>
      </c>
      <c r="BQ464" s="40"/>
    </row>
    <row r="465">
      <c r="A465" s="23">
        <v>39691.0</v>
      </c>
      <c r="B465" s="27">
        <v>0.045</v>
      </c>
      <c r="C465" s="27">
        <v>0.013</v>
      </c>
      <c r="D465" s="27">
        <v>0.0228</v>
      </c>
      <c r="E465" s="27">
        <v>-0.005</v>
      </c>
      <c r="F465" s="27">
        <v>0.0139</v>
      </c>
      <c r="G465" s="27">
        <v>-0.0359</v>
      </c>
      <c r="H465" s="27">
        <v>0.0732</v>
      </c>
      <c r="I465" s="27">
        <v>-0.0146</v>
      </c>
      <c r="J465" s="27">
        <v>0.051</v>
      </c>
      <c r="K465" s="27">
        <v>0.0131</v>
      </c>
      <c r="L465" s="34"/>
      <c r="M465" s="38">
        <v>-0.150640214</v>
      </c>
      <c r="N465" s="38">
        <v>0.043057459</v>
      </c>
      <c r="O465" s="38">
        <v>-0.183363714</v>
      </c>
      <c r="P465" s="38">
        <v>-0.163486015</v>
      </c>
      <c r="Q465" s="38">
        <v>-0.26293347</v>
      </c>
      <c r="R465" s="38">
        <v>-0.21084085</v>
      </c>
      <c r="S465" s="38">
        <v>-0.185983256</v>
      </c>
      <c r="T465" s="38">
        <v>-0.161343193</v>
      </c>
      <c r="U465" s="38">
        <v>-0.07864926</v>
      </c>
      <c r="V465" s="38">
        <v>-0.110930423</v>
      </c>
      <c r="W465" s="34"/>
      <c r="X465" s="38">
        <v>0.08610422</v>
      </c>
      <c r="Y465" s="38">
        <v>0.02456374</v>
      </c>
      <c r="Z465" s="38">
        <v>0.054529045</v>
      </c>
      <c r="AA465" s="38">
        <v>0.023576111</v>
      </c>
      <c r="AB465" s="38">
        <v>0.05969873</v>
      </c>
      <c r="AC465" s="38">
        <v>-0.018231145</v>
      </c>
      <c r="AD465" s="38">
        <v>0.112581268</v>
      </c>
      <c r="AE465" s="38">
        <v>0.029916486</v>
      </c>
      <c r="AF465" s="38">
        <v>0.075426436</v>
      </c>
      <c r="AG465" s="38">
        <v>0.039293362</v>
      </c>
      <c r="AH465" s="34"/>
      <c r="AI465" s="38">
        <v>0.038928617</v>
      </c>
      <c r="AJ465" s="38">
        <v>0.034457114</v>
      </c>
      <c r="AK465" s="38">
        <v>0.042167765</v>
      </c>
      <c r="AL465" s="38">
        <v>0.044943265</v>
      </c>
      <c r="AM465" s="38">
        <v>0.040131509</v>
      </c>
      <c r="AN465" s="38">
        <v>0.048981785</v>
      </c>
      <c r="AO465" s="38">
        <v>0.050035205</v>
      </c>
      <c r="AP465" s="38">
        <v>0.044493975</v>
      </c>
      <c r="AQ465" s="38">
        <v>0.034159274</v>
      </c>
      <c r="AR465" s="38">
        <v>0.029325531</v>
      </c>
      <c r="AS465" s="34"/>
      <c r="AT465" s="38">
        <v>-0.273417744</v>
      </c>
      <c r="AU465" s="38">
        <v>-0.940119084</v>
      </c>
      <c r="AV465" s="38">
        <v>0.209539351</v>
      </c>
      <c r="AW465" s="38">
        <v>0.623366673</v>
      </c>
      <c r="AX465" s="38">
        <v>-0.094066546</v>
      </c>
      <c r="AY465" s="38">
        <v>1.225510272</v>
      </c>
      <c r="AZ465" s="38">
        <v>1.382575212</v>
      </c>
      <c r="BA465" s="38">
        <v>0.556377488</v>
      </c>
      <c r="BB465" s="38">
        <v>-0.9845271</v>
      </c>
      <c r="BC465" s="38">
        <v>-1.705238522</v>
      </c>
      <c r="BD465" s="40">
        <v>0.280431314</v>
      </c>
      <c r="BE465" s="23">
        <v>39691.0</v>
      </c>
      <c r="BF465" s="38">
        <v>-0.009749901</v>
      </c>
      <c r="BG465" s="38">
        <v>-0.033524041</v>
      </c>
      <c r="BH465" s="38">
        <v>0.007472038</v>
      </c>
      <c r="BI465" s="38">
        <v>0.022228854</v>
      </c>
      <c r="BJ465" s="38">
        <v>-0.003354352</v>
      </c>
      <c r="BK465" s="38">
        <v>0.043700907</v>
      </c>
      <c r="BL465" s="38">
        <v>0.049301741</v>
      </c>
      <c r="BM465" s="38">
        <v>0.019840063</v>
      </c>
      <c r="BN465" s="38">
        <v>-0.035107602</v>
      </c>
      <c r="BO465" s="38">
        <v>-0.060807707</v>
      </c>
      <c r="BP465" s="40">
        <v>-0.003705491</v>
      </c>
      <c r="BQ465" s="40"/>
    </row>
    <row r="466">
      <c r="A466" s="23">
        <v>39721.0</v>
      </c>
      <c r="B466" s="27">
        <v>-0.0988</v>
      </c>
      <c r="C466" s="27">
        <v>-0.1396</v>
      </c>
      <c r="D466" s="27">
        <v>-0.1018</v>
      </c>
      <c r="E466" s="27">
        <v>-0.1038</v>
      </c>
      <c r="F466" s="27">
        <v>-0.1071</v>
      </c>
      <c r="G466" s="27">
        <v>-0.1309</v>
      </c>
      <c r="H466" s="27">
        <v>-0.1495</v>
      </c>
      <c r="I466" s="27">
        <v>-0.0567</v>
      </c>
      <c r="J466" s="27">
        <v>-0.1287</v>
      </c>
      <c r="K466" s="27">
        <v>-0.0922</v>
      </c>
      <c r="L466" s="34"/>
      <c r="M466" s="38">
        <v>-0.274968313</v>
      </c>
      <c r="N466" s="38">
        <v>-0.129679747</v>
      </c>
      <c r="O466" s="38">
        <v>-0.272284776</v>
      </c>
      <c r="P466" s="38">
        <v>-0.272038728</v>
      </c>
      <c r="Q466" s="38">
        <v>-0.33825229</v>
      </c>
      <c r="R466" s="38">
        <v>-0.32460941</v>
      </c>
      <c r="S466" s="38">
        <v>-0.331566925</v>
      </c>
      <c r="T466" s="38">
        <v>-0.216098596</v>
      </c>
      <c r="U466" s="38">
        <v>-0.217369395</v>
      </c>
      <c r="V466" s="38">
        <v>-0.222092474</v>
      </c>
      <c r="W466" s="34"/>
      <c r="X466" s="38">
        <v>-0.057935014</v>
      </c>
      <c r="Y466" s="38">
        <v>-0.103067899</v>
      </c>
      <c r="Z466" s="38">
        <v>-0.067528884</v>
      </c>
      <c r="AA466" s="38">
        <v>-0.068343801</v>
      </c>
      <c r="AB466" s="38">
        <v>-0.059485177</v>
      </c>
      <c r="AC466" s="38">
        <v>-0.102410453</v>
      </c>
      <c r="AD466" s="38">
        <v>-0.111329189</v>
      </c>
      <c r="AE466" s="38">
        <v>-0.008478422</v>
      </c>
      <c r="AF466" s="38">
        <v>-0.097091022</v>
      </c>
      <c r="AG466" s="38">
        <v>-0.057692309</v>
      </c>
      <c r="AH466" s="34"/>
      <c r="AI466" s="38">
        <v>0.039963265</v>
      </c>
      <c r="AJ466" s="38">
        <v>0.03843502</v>
      </c>
      <c r="AK466" s="38">
        <v>0.043460415</v>
      </c>
      <c r="AL466" s="38">
        <v>0.046067358</v>
      </c>
      <c r="AM466" s="38">
        <v>0.041357165</v>
      </c>
      <c r="AN466" s="38">
        <v>0.047722923</v>
      </c>
      <c r="AO466" s="38">
        <v>0.053303294</v>
      </c>
      <c r="AP466" s="38">
        <v>0.043462937</v>
      </c>
      <c r="AQ466" s="38">
        <v>0.037849566</v>
      </c>
      <c r="AR466" s="38">
        <v>0.030841269</v>
      </c>
      <c r="AS466" s="34"/>
      <c r="AT466" s="38">
        <v>-0.37159054</v>
      </c>
      <c r="AU466" s="38">
        <v>-0.620327778</v>
      </c>
      <c r="AV466" s="38">
        <v>0.197606055</v>
      </c>
      <c r="AW466" s="38">
        <v>0.62191238</v>
      </c>
      <c r="AX466" s="38">
        <v>-0.144719181</v>
      </c>
      <c r="AY466" s="38">
        <v>0.891372245</v>
      </c>
      <c r="AZ466" s="38">
        <v>1.799633994</v>
      </c>
      <c r="BA466" s="38">
        <v>0.198016507</v>
      </c>
      <c r="BB466" s="38">
        <v>-0.715616276</v>
      </c>
      <c r="BC466" s="38">
        <v>-1.856287406</v>
      </c>
      <c r="BD466" s="40">
        <v>0.252792381</v>
      </c>
      <c r="BE466" s="23">
        <v>39721.0</v>
      </c>
      <c r="BF466" s="38">
        <v>-0.014699436</v>
      </c>
      <c r="BG466" s="38">
        <v>-0.024539022</v>
      </c>
      <c r="BH466" s="38">
        <v>0.007816931</v>
      </c>
      <c r="BI466" s="38">
        <v>0.024601706</v>
      </c>
      <c r="BJ466" s="38">
        <v>-0.005724824</v>
      </c>
      <c r="BK466" s="38">
        <v>0.035261041</v>
      </c>
      <c r="BL466" s="38">
        <v>0.071190199</v>
      </c>
      <c r="BM466" s="38">
        <v>0.007833168</v>
      </c>
      <c r="BN466" s="38">
        <v>-0.028308459</v>
      </c>
      <c r="BO466" s="38">
        <v>-0.073431304</v>
      </c>
      <c r="BP466" s="40">
        <v>-0.00115725</v>
      </c>
      <c r="BQ466" s="40"/>
    </row>
    <row r="467">
      <c r="A467" s="23">
        <v>39752.0</v>
      </c>
      <c r="B467" s="27">
        <v>-0.1096</v>
      </c>
      <c r="C467" s="27">
        <v>-0.1651</v>
      </c>
      <c r="D467" s="27">
        <v>-0.1406</v>
      </c>
      <c r="E467" s="27">
        <v>-0.1467</v>
      </c>
      <c r="F467" s="27">
        <v>-0.1538</v>
      </c>
      <c r="G467" s="27">
        <v>-0.2105</v>
      </c>
      <c r="H467" s="27">
        <v>-0.1705</v>
      </c>
      <c r="I467" s="27">
        <v>-0.1727</v>
      </c>
      <c r="J467" s="27">
        <v>-0.106</v>
      </c>
      <c r="K467" s="27">
        <v>-0.1715</v>
      </c>
      <c r="L467" s="34"/>
      <c r="M467" s="38">
        <v>-0.371280645</v>
      </c>
      <c r="N467" s="38">
        <v>-0.304878212</v>
      </c>
      <c r="O467" s="38">
        <v>-0.387246161</v>
      </c>
      <c r="P467" s="38">
        <v>-0.396193501</v>
      </c>
      <c r="Q467" s="38">
        <v>-0.450502424</v>
      </c>
      <c r="R467" s="38">
        <v>-0.466033371</v>
      </c>
      <c r="S467" s="38">
        <v>-0.446539952</v>
      </c>
      <c r="T467" s="38">
        <v>-0.408708985</v>
      </c>
      <c r="U467" s="38">
        <v>-0.327079138</v>
      </c>
      <c r="V467" s="38">
        <v>-0.365954177</v>
      </c>
      <c r="W467" s="34"/>
      <c r="X467" s="38">
        <v>-0.04471502</v>
      </c>
      <c r="Y467" s="38">
        <v>-0.05720392</v>
      </c>
      <c r="Z467" s="38">
        <v>-0.083757973</v>
      </c>
      <c r="AA467" s="38">
        <v>-0.083765591</v>
      </c>
      <c r="AB467" s="38">
        <v>-0.082496576</v>
      </c>
      <c r="AC467" s="38">
        <v>-0.160843544</v>
      </c>
      <c r="AD467" s="38">
        <v>-0.095911026</v>
      </c>
      <c r="AE467" s="38">
        <v>-0.099612177</v>
      </c>
      <c r="AF467" s="38">
        <v>-0.034644017</v>
      </c>
      <c r="AG467" s="38">
        <v>-0.097656375</v>
      </c>
      <c r="AH467" s="34"/>
      <c r="AI467" s="38">
        <v>0.039143652</v>
      </c>
      <c r="AJ467" s="38">
        <v>0.03753003</v>
      </c>
      <c r="AK467" s="38">
        <v>0.044707855</v>
      </c>
      <c r="AL467" s="38">
        <v>0.047512804</v>
      </c>
      <c r="AM467" s="38">
        <v>0.041492402</v>
      </c>
      <c r="AN467" s="38">
        <v>0.053804259</v>
      </c>
      <c r="AO467" s="38">
        <v>0.05532605</v>
      </c>
      <c r="AP467" s="38">
        <v>0.045757768</v>
      </c>
      <c r="AQ467" s="38">
        <v>0.037488907</v>
      </c>
      <c r="AR467" s="38">
        <v>0.034454661</v>
      </c>
      <c r="AS467" s="34"/>
      <c r="AT467" s="38">
        <v>-0.651226822</v>
      </c>
      <c r="AU467" s="38">
        <v>-0.88075732</v>
      </c>
      <c r="AV467" s="38">
        <v>0.140256361</v>
      </c>
      <c r="AW467" s="38">
        <v>0.539247979</v>
      </c>
      <c r="AX467" s="38">
        <v>-0.317127467</v>
      </c>
      <c r="AY467" s="38">
        <v>1.434179556</v>
      </c>
      <c r="AZ467" s="38">
        <v>1.650647597</v>
      </c>
      <c r="BA467" s="38">
        <v>0.289601924</v>
      </c>
      <c r="BB467" s="38">
        <v>-0.886606892</v>
      </c>
      <c r="BC467" s="38">
        <v>-1.318214916</v>
      </c>
      <c r="BD467" s="40">
        <v>0.268605101</v>
      </c>
      <c r="BE467" s="23">
        <v>39752.0</v>
      </c>
      <c r="BF467" s="38">
        <v>-0.024244768</v>
      </c>
      <c r="BG467" s="38">
        <v>-0.032790044</v>
      </c>
      <c r="BH467" s="38">
        <v>0.005221657</v>
      </c>
      <c r="BI467" s="38">
        <v>0.020075865</v>
      </c>
      <c r="BJ467" s="38">
        <v>-0.011806457</v>
      </c>
      <c r="BK467" s="38">
        <v>0.053393608</v>
      </c>
      <c r="BL467" s="38">
        <v>0.061452578</v>
      </c>
      <c r="BM467" s="38">
        <v>0.010781699</v>
      </c>
      <c r="BN467" s="38">
        <v>-0.03300782</v>
      </c>
      <c r="BO467" s="38">
        <v>-0.049076317</v>
      </c>
      <c r="BP467" s="40">
        <v>-0.003491419</v>
      </c>
      <c r="BQ467" s="40"/>
    </row>
    <row r="468">
      <c r="A468" s="23">
        <v>39782.0</v>
      </c>
      <c r="B468" s="27">
        <v>-0.0636</v>
      </c>
      <c r="C468" s="27">
        <v>-0.0374</v>
      </c>
      <c r="D468" s="27">
        <v>-0.0567</v>
      </c>
      <c r="E468" s="27">
        <v>-0.0901</v>
      </c>
      <c r="F468" s="27">
        <v>-0.0576</v>
      </c>
      <c r="G468" s="27">
        <v>-0.0436</v>
      </c>
      <c r="H468" s="27">
        <v>-0.0588</v>
      </c>
      <c r="I468" s="27">
        <v>-0.0175</v>
      </c>
      <c r="J468" s="27">
        <v>-0.0148</v>
      </c>
      <c r="K468" s="27">
        <v>-0.0747</v>
      </c>
      <c r="L468" s="34"/>
      <c r="M468" s="38">
        <v>-0.39219752</v>
      </c>
      <c r="N468" s="38">
        <v>-0.284678483</v>
      </c>
      <c r="O468" s="38">
        <v>-0.40388086</v>
      </c>
      <c r="P468" s="38">
        <v>-0.435583871</v>
      </c>
      <c r="Q468" s="38">
        <v>-0.466061377</v>
      </c>
      <c r="R468" s="38">
        <v>-0.459365495</v>
      </c>
      <c r="S468" s="38">
        <v>-0.450840698</v>
      </c>
      <c r="T468" s="38">
        <v>-0.412392736</v>
      </c>
      <c r="U468" s="38">
        <v>-0.306547047</v>
      </c>
      <c r="V468" s="38">
        <v>-0.387022027</v>
      </c>
      <c r="W468" s="34"/>
      <c r="X468" s="38">
        <v>0.016389488</v>
      </c>
      <c r="Y468" s="38">
        <v>0.088938691</v>
      </c>
      <c r="Z468" s="38">
        <v>0.020063031</v>
      </c>
      <c r="AA468" s="38">
        <v>-0.001831375</v>
      </c>
      <c r="AB468" s="38">
        <v>0.0350521</v>
      </c>
      <c r="AC468" s="38">
        <v>0.027992501</v>
      </c>
      <c r="AD468" s="38">
        <v>0.038340252</v>
      </c>
      <c r="AE468" s="38">
        <v>0.083336204</v>
      </c>
      <c r="AF468" s="38">
        <v>0.063815988</v>
      </c>
      <c r="AG468" s="38">
        <v>0.038213068</v>
      </c>
      <c r="AH468" s="34"/>
      <c r="AI468" s="38">
        <v>0.039023745</v>
      </c>
      <c r="AJ468" s="38">
        <v>0.04022788</v>
      </c>
      <c r="AK468" s="38">
        <v>0.044762017</v>
      </c>
      <c r="AL468" s="38">
        <v>0.047024393</v>
      </c>
      <c r="AM468" s="38">
        <v>0.041709071</v>
      </c>
      <c r="AN468" s="38">
        <v>0.053461697</v>
      </c>
      <c r="AO468" s="38">
        <v>0.054977293</v>
      </c>
      <c r="AP468" s="38">
        <v>0.047840497</v>
      </c>
      <c r="AQ468" s="38">
        <v>0.038931792</v>
      </c>
      <c r="AR468" s="38">
        <v>0.03473141</v>
      </c>
      <c r="AS468" s="34"/>
      <c r="AT468" s="38">
        <v>-0.797204871</v>
      </c>
      <c r="AU468" s="38">
        <v>-0.614192662</v>
      </c>
      <c r="AV468" s="38">
        <v>0.074935063</v>
      </c>
      <c r="AW468" s="38">
        <v>0.418785681</v>
      </c>
      <c r="AX468" s="38">
        <v>-0.389071581</v>
      </c>
      <c r="AY468" s="38">
        <v>1.397169105</v>
      </c>
      <c r="AZ468" s="38">
        <v>1.627519239</v>
      </c>
      <c r="BA468" s="38">
        <v>0.5428225</v>
      </c>
      <c r="BB468" s="38">
        <v>-0.811180492</v>
      </c>
      <c r="BC468" s="38">
        <v>-1.449581982</v>
      </c>
      <c r="BD468" s="40">
        <v>0.253386307</v>
      </c>
      <c r="BE468" s="23">
        <v>39782.0</v>
      </c>
      <c r="BF468" s="38">
        <v>-0.031462034</v>
      </c>
      <c r="BG468" s="38">
        <v>-0.024239379</v>
      </c>
      <c r="BH468" s="38">
        <v>0.002957345</v>
      </c>
      <c r="BI468" s="38">
        <v>0.016527558</v>
      </c>
      <c r="BJ468" s="38">
        <v>-0.015354878</v>
      </c>
      <c r="BK468" s="38">
        <v>0.055139882</v>
      </c>
      <c r="BL468" s="38">
        <v>0.064230749</v>
      </c>
      <c r="BM468" s="38">
        <v>0.021422724</v>
      </c>
      <c r="BN468" s="38">
        <v>-0.032013588</v>
      </c>
      <c r="BO468" s="38">
        <v>-0.057208379</v>
      </c>
      <c r="BP468" s="40">
        <v>-6.33279E-4</v>
      </c>
      <c r="BQ468" s="40"/>
    </row>
    <row r="469">
      <c r="A469" s="23">
        <v>39813.0</v>
      </c>
      <c r="B469" s="27">
        <v>-0.0074</v>
      </c>
      <c r="C469" s="27">
        <v>-0.0338</v>
      </c>
      <c r="D469" s="27">
        <v>-0.0093</v>
      </c>
      <c r="E469" s="27">
        <v>0.0297</v>
      </c>
      <c r="F469" s="27">
        <v>-0.0251</v>
      </c>
      <c r="G469" s="27">
        <v>0.0292</v>
      </c>
      <c r="H469" s="27">
        <v>-0.0028</v>
      </c>
      <c r="I469" s="27">
        <v>0.0325</v>
      </c>
      <c r="J469" s="27">
        <v>0.0366</v>
      </c>
      <c r="K469" s="27">
        <v>0.0121</v>
      </c>
      <c r="L469" s="34"/>
      <c r="M469" s="38">
        <v>-0.378793556</v>
      </c>
      <c r="N469" s="38">
        <v>-0.318474628</v>
      </c>
      <c r="O469" s="38">
        <v>-0.40334264</v>
      </c>
      <c r="P469" s="38">
        <v>-0.430654307</v>
      </c>
      <c r="Q469" s="38">
        <v>-0.47385262</v>
      </c>
      <c r="R469" s="38">
        <v>-0.424781984</v>
      </c>
      <c r="S469" s="38">
        <v>-0.455365725</v>
      </c>
      <c r="T469" s="38">
        <v>-0.375192074</v>
      </c>
      <c r="U469" s="38">
        <v>-0.284827083</v>
      </c>
      <c r="V469" s="38">
        <v>-0.375712013</v>
      </c>
      <c r="W469" s="34"/>
      <c r="X469" s="38">
        <v>0.066760925</v>
      </c>
      <c r="Y469" s="38">
        <v>0.076086579</v>
      </c>
      <c r="Z469" s="38">
        <v>0.063669627</v>
      </c>
      <c r="AA469" s="38">
        <v>0.117340502</v>
      </c>
      <c r="AB469" s="38">
        <v>0.061926686</v>
      </c>
      <c r="AC469" s="38">
        <v>0.09219071</v>
      </c>
      <c r="AD469" s="38">
        <v>0.086743087</v>
      </c>
      <c r="AE469" s="38">
        <v>0.110248487</v>
      </c>
      <c r="AF469" s="38">
        <v>0.098251412</v>
      </c>
      <c r="AG469" s="38">
        <v>0.111987776</v>
      </c>
      <c r="AH469" s="34"/>
      <c r="AI469" s="38">
        <v>0.040537318</v>
      </c>
      <c r="AJ469" s="38">
        <v>0.042010058</v>
      </c>
      <c r="AK469" s="38">
        <v>0.046012524</v>
      </c>
      <c r="AL469" s="38">
        <v>0.051156267</v>
      </c>
      <c r="AM469" s="38">
        <v>0.042673376</v>
      </c>
      <c r="AN469" s="38">
        <v>0.055860531</v>
      </c>
      <c r="AO469" s="38">
        <v>0.056850061</v>
      </c>
      <c r="AP469" s="38">
        <v>0.051155218</v>
      </c>
      <c r="AQ469" s="38">
        <v>0.04205565</v>
      </c>
      <c r="AR469" s="38">
        <v>0.039691266</v>
      </c>
      <c r="AS469" s="34"/>
      <c r="AT469" s="38">
        <v>-0.97167339</v>
      </c>
      <c r="AU469" s="38">
        <v>-0.743181837</v>
      </c>
      <c r="AV469" s="38">
        <v>-0.122210022</v>
      </c>
      <c r="AW469" s="38">
        <v>0.675827913</v>
      </c>
      <c r="AX469" s="38">
        <v>-0.64026975</v>
      </c>
      <c r="AY469" s="38">
        <v>1.405681837</v>
      </c>
      <c r="AZ469" s="38">
        <v>1.55920469</v>
      </c>
      <c r="BA469" s="38">
        <v>0.675665058</v>
      </c>
      <c r="BB469" s="38">
        <v>-0.736108415</v>
      </c>
      <c r="BC469" s="38">
        <v>-1.102936085</v>
      </c>
      <c r="BD469" s="40">
        <v>0.254003154</v>
      </c>
      <c r="BE469" s="23">
        <v>39813.0</v>
      </c>
      <c r="BF469" s="38">
        <v>-0.038254383</v>
      </c>
      <c r="BG469" s="38">
        <v>-0.029258764</v>
      </c>
      <c r="BH469" s="38">
        <v>-0.004811358</v>
      </c>
      <c r="BI469" s="38">
        <v>0.026607068</v>
      </c>
      <c r="BJ469" s="38">
        <v>-0.025207157</v>
      </c>
      <c r="BK469" s="38">
        <v>0.055341118</v>
      </c>
      <c r="BL469" s="38">
        <v>0.061385249</v>
      </c>
      <c r="BM469" s="38">
        <v>0.026600656</v>
      </c>
      <c r="BN469" s="38">
        <v>-0.028980286</v>
      </c>
      <c r="BO469" s="38">
        <v>-0.043422141</v>
      </c>
      <c r="BP469" s="40">
        <v>0.002164045</v>
      </c>
      <c r="BQ469" s="40"/>
    </row>
    <row r="470">
      <c r="A470" s="23">
        <v>39844.0</v>
      </c>
      <c r="B470" s="27">
        <v>-0.0482</v>
      </c>
      <c r="C470" s="27">
        <v>-0.0314</v>
      </c>
      <c r="D470" s="27">
        <v>-0.0701</v>
      </c>
      <c r="E470" s="27">
        <v>-0.0977</v>
      </c>
      <c r="F470" s="27">
        <v>-0.0663</v>
      </c>
      <c r="G470" s="27">
        <v>-0.0766</v>
      </c>
      <c r="H470" s="27">
        <v>-0.0054</v>
      </c>
      <c r="I470" s="27">
        <v>-0.0791</v>
      </c>
      <c r="J470" s="27">
        <v>-0.0648</v>
      </c>
      <c r="K470" s="27">
        <v>-0.0819</v>
      </c>
      <c r="L470" s="34"/>
      <c r="M470" s="38">
        <v>-0.337990138</v>
      </c>
      <c r="N470" s="38">
        <v>-0.309695582</v>
      </c>
      <c r="O470" s="38">
        <v>-0.361027695</v>
      </c>
      <c r="P470" s="38">
        <v>-0.396205203</v>
      </c>
      <c r="Q470" s="38">
        <v>-0.448955896</v>
      </c>
      <c r="R470" s="38">
        <v>-0.415193543</v>
      </c>
      <c r="S470" s="38">
        <v>-0.377808808</v>
      </c>
      <c r="T470" s="38">
        <v>-0.337870954</v>
      </c>
      <c r="U470" s="38">
        <v>-0.266516905</v>
      </c>
      <c r="V470" s="38">
        <v>-0.389558667</v>
      </c>
      <c r="W470" s="34"/>
      <c r="X470" s="38">
        <v>0.009560545</v>
      </c>
      <c r="Y470" s="38">
        <v>0.057750092</v>
      </c>
      <c r="Z470" s="38">
        <v>-0.012139819</v>
      </c>
      <c r="AA470" s="38">
        <v>-0.034197946</v>
      </c>
      <c r="AB470" s="38">
        <v>0.007115039</v>
      </c>
      <c r="AC470" s="38">
        <v>-0.025331477</v>
      </c>
      <c r="AD470" s="38">
        <v>0.059609924</v>
      </c>
      <c r="AE470" s="38">
        <v>-0.023116063</v>
      </c>
      <c r="AF470" s="38">
        <v>-0.02137354</v>
      </c>
      <c r="AG470" s="38">
        <v>-0.002836509</v>
      </c>
      <c r="AH470" s="34"/>
      <c r="AI470" s="38">
        <v>0.040497877</v>
      </c>
      <c r="AJ470" s="38">
        <v>0.042511213</v>
      </c>
      <c r="AK470" s="38">
        <v>0.045704803</v>
      </c>
      <c r="AL470" s="38">
        <v>0.050969858</v>
      </c>
      <c r="AM470" s="38">
        <v>0.042678514</v>
      </c>
      <c r="AN470" s="38">
        <v>0.055842951</v>
      </c>
      <c r="AO470" s="38">
        <v>0.057825186</v>
      </c>
      <c r="AP470" s="38">
        <v>0.051320564</v>
      </c>
      <c r="AQ470" s="38">
        <v>0.042239943</v>
      </c>
      <c r="AR470" s="38">
        <v>0.039601247</v>
      </c>
      <c r="AS470" s="34"/>
      <c r="AT470" s="38">
        <v>-0.975567057</v>
      </c>
      <c r="AU470" s="38">
        <v>-0.669689299</v>
      </c>
      <c r="AV470" s="38">
        <v>-0.184500684</v>
      </c>
      <c r="AW470" s="38">
        <v>0.615397058</v>
      </c>
      <c r="AX470" s="38">
        <v>-0.644271971</v>
      </c>
      <c r="AY470" s="38">
        <v>1.355745731</v>
      </c>
      <c r="AZ470" s="38">
        <v>1.656898342</v>
      </c>
      <c r="BA470" s="38">
        <v>0.66867846</v>
      </c>
      <c r="BB470" s="38">
        <v>-0.710902303</v>
      </c>
      <c r="BC470" s="38">
        <v>-1.111788278</v>
      </c>
      <c r="BD470" s="40">
        <v>0.251249394</v>
      </c>
      <c r="BE470" s="23">
        <v>39844.0</v>
      </c>
      <c r="BF470" s="38">
        <v>-0.038828633</v>
      </c>
      <c r="BG470" s="38">
        <v>-0.026654365</v>
      </c>
      <c r="BH470" s="38">
        <v>-0.007343329</v>
      </c>
      <c r="BI470" s="38">
        <v>0.024493474</v>
      </c>
      <c r="BJ470" s="38">
        <v>-0.025642727</v>
      </c>
      <c r="BK470" s="38">
        <v>0.053960159</v>
      </c>
      <c r="BL470" s="38">
        <v>0.065946362</v>
      </c>
      <c r="BM470" s="38">
        <v>0.026614132</v>
      </c>
      <c r="BN470" s="38">
        <v>-0.028294687</v>
      </c>
      <c r="BO470" s="38">
        <v>-0.044250386</v>
      </c>
      <c r="BP470" s="40">
        <v>9.2761E-4</v>
      </c>
      <c r="BQ470" s="40"/>
    </row>
    <row r="471">
      <c r="A471" s="23">
        <v>39872.0</v>
      </c>
      <c r="B471" s="27">
        <v>-0.0419</v>
      </c>
      <c r="C471" s="27">
        <v>-0.0647</v>
      </c>
      <c r="D471" s="27">
        <v>-0.0869</v>
      </c>
      <c r="E471" s="27">
        <v>-0.1176</v>
      </c>
      <c r="F471" s="27">
        <v>-0.1297</v>
      </c>
      <c r="G471" s="27">
        <v>-0.0454</v>
      </c>
      <c r="H471" s="27">
        <v>-0.1168</v>
      </c>
      <c r="I471" s="27">
        <v>-0.0985</v>
      </c>
      <c r="J471" s="27">
        <v>-0.0713</v>
      </c>
      <c r="K471" s="27">
        <v>-0.1035</v>
      </c>
      <c r="L471" s="34"/>
      <c r="M471" s="38">
        <v>-0.354347219</v>
      </c>
      <c r="N471" s="38">
        <v>-0.373959222</v>
      </c>
      <c r="O471" s="38">
        <v>-0.411512229</v>
      </c>
      <c r="P471" s="38">
        <v>-0.460820618</v>
      </c>
      <c r="Q471" s="38">
        <v>-0.507270103</v>
      </c>
      <c r="R471" s="38">
        <v>-0.433752773</v>
      </c>
      <c r="S471" s="38">
        <v>-0.449506263</v>
      </c>
      <c r="T471" s="38">
        <v>-0.399440011</v>
      </c>
      <c r="U471" s="38">
        <v>-0.32119458</v>
      </c>
      <c r="V471" s="38">
        <v>-0.434790896</v>
      </c>
      <c r="W471" s="34"/>
      <c r="X471" s="38">
        <v>0.01629772</v>
      </c>
      <c r="Y471" s="38">
        <v>0.02321785</v>
      </c>
      <c r="Z471" s="38">
        <v>-0.022205137</v>
      </c>
      <c r="AA471" s="38">
        <v>-0.042442096</v>
      </c>
      <c r="AB471" s="38">
        <v>-0.049586914</v>
      </c>
      <c r="AC471" s="38">
        <v>0.008909089</v>
      </c>
      <c r="AD471" s="38">
        <v>-0.05001522</v>
      </c>
      <c r="AE471" s="38">
        <v>-0.031878786</v>
      </c>
      <c r="AF471" s="38">
        <v>-0.018175642</v>
      </c>
      <c r="AG471" s="38">
        <v>-0.016312847</v>
      </c>
      <c r="AH471" s="34"/>
      <c r="AI471" s="38">
        <v>0.040395408</v>
      </c>
      <c r="AJ471" s="38">
        <v>0.041935981</v>
      </c>
      <c r="AK471" s="38">
        <v>0.045805755</v>
      </c>
      <c r="AL471" s="38">
        <v>0.051304567</v>
      </c>
      <c r="AM471" s="38">
        <v>0.043487762</v>
      </c>
      <c r="AN471" s="38">
        <v>0.055510579</v>
      </c>
      <c r="AO471" s="38">
        <v>0.058220951</v>
      </c>
      <c r="AP471" s="38">
        <v>0.051316221</v>
      </c>
      <c r="AQ471" s="38">
        <v>0.042360013</v>
      </c>
      <c r="AR471" s="38">
        <v>0.039636237</v>
      </c>
      <c r="AS471" s="34"/>
      <c r="AT471" s="38">
        <v>-0.997448181</v>
      </c>
      <c r="AU471" s="38">
        <v>-0.76469206</v>
      </c>
      <c r="AV471" s="38">
        <v>-0.180030633</v>
      </c>
      <c r="AW471" s="38">
        <v>0.650752426</v>
      </c>
      <c r="AX471" s="38">
        <v>-0.530242658</v>
      </c>
      <c r="AY471" s="38">
        <v>1.286214097</v>
      </c>
      <c r="AZ471" s="38">
        <v>1.695708225</v>
      </c>
      <c r="BA471" s="38">
        <v>0.652513207</v>
      </c>
      <c r="BB471" s="38">
        <v>-0.700627615</v>
      </c>
      <c r="BC471" s="38">
        <v>-1.112146809</v>
      </c>
      <c r="BD471" s="40">
        <v>0.249887831</v>
      </c>
      <c r="BE471" s="23">
        <v>39872.0</v>
      </c>
      <c r="BF471" s="38">
        <v>-0.039915837</v>
      </c>
      <c r="BG471" s="38">
        <v>-0.030601413</v>
      </c>
      <c r="BH471" s="38">
        <v>-0.007204458</v>
      </c>
      <c r="BI471" s="38">
        <v>0.026041781</v>
      </c>
      <c r="BJ471" s="38">
        <v>-0.021219227</v>
      </c>
      <c r="BK471" s="38">
        <v>0.051471658</v>
      </c>
      <c r="BL471" s="38">
        <v>0.067858776</v>
      </c>
      <c r="BM471" s="38">
        <v>0.026112244</v>
      </c>
      <c r="BN471" s="38">
        <v>-0.028037684</v>
      </c>
      <c r="BO471" s="38">
        <v>-0.044505841</v>
      </c>
      <c r="BP471" s="40">
        <v>-0.001742103</v>
      </c>
      <c r="BQ471" s="40"/>
    </row>
    <row r="472">
      <c r="A472" s="23">
        <v>39903.0</v>
      </c>
      <c r="B472" s="27">
        <v>0.083</v>
      </c>
      <c r="C472" s="27">
        <v>0.0842</v>
      </c>
      <c r="D472" s="27">
        <v>0.0359</v>
      </c>
      <c r="E472" s="27">
        <v>0.058</v>
      </c>
      <c r="F472" s="27">
        <v>0.0233</v>
      </c>
      <c r="G472" s="27">
        <v>0.0313</v>
      </c>
      <c r="H472" s="27">
        <v>-0.0041</v>
      </c>
      <c r="I472" s="27">
        <v>0.0276</v>
      </c>
      <c r="J472" s="27">
        <v>0.0314</v>
      </c>
      <c r="K472" s="27">
        <v>0.085</v>
      </c>
      <c r="L472" s="34"/>
      <c r="M472" s="38">
        <v>-0.277327926</v>
      </c>
      <c r="N472" s="38">
        <v>-0.314198116</v>
      </c>
      <c r="O472" s="38">
        <v>-0.37935149</v>
      </c>
      <c r="P472" s="38">
        <v>-0.411016682</v>
      </c>
      <c r="Q472" s="38">
        <v>-0.462897018</v>
      </c>
      <c r="R472" s="38">
        <v>-0.363795694</v>
      </c>
      <c r="S472" s="38">
        <v>-0.447267101</v>
      </c>
      <c r="T472" s="38">
        <v>-0.387761308</v>
      </c>
      <c r="U472" s="38">
        <v>-0.285072914</v>
      </c>
      <c r="V472" s="38">
        <v>-0.384153488</v>
      </c>
      <c r="W472" s="34"/>
      <c r="X472" s="38">
        <v>0.130198909</v>
      </c>
      <c r="Y472" s="38">
        <v>0.158581532</v>
      </c>
      <c r="Z472" s="38">
        <v>0.099481177</v>
      </c>
      <c r="AA472" s="38">
        <v>0.132524597</v>
      </c>
      <c r="AB472" s="38">
        <v>0.103321313</v>
      </c>
      <c r="AC472" s="38">
        <v>0.080317676</v>
      </c>
      <c r="AD472" s="38">
        <v>0.068119374</v>
      </c>
      <c r="AE472" s="38">
        <v>0.096304091</v>
      </c>
      <c r="AF472" s="38">
        <v>0.082307579</v>
      </c>
      <c r="AG472" s="38">
        <v>0.166119246</v>
      </c>
      <c r="AH472" s="34"/>
      <c r="AI472" s="38">
        <v>0.045541339</v>
      </c>
      <c r="AJ472" s="38">
        <v>0.049250459</v>
      </c>
      <c r="AK472" s="38">
        <v>0.048613644</v>
      </c>
      <c r="AL472" s="38">
        <v>0.056237799</v>
      </c>
      <c r="AM472" s="38">
        <v>0.046741948</v>
      </c>
      <c r="AN472" s="38">
        <v>0.057561019</v>
      </c>
      <c r="AO472" s="38">
        <v>0.059400671</v>
      </c>
      <c r="AP472" s="38">
        <v>0.053584893</v>
      </c>
      <c r="AQ472" s="38">
        <v>0.044250514</v>
      </c>
      <c r="AR472" s="38">
        <v>0.048425427</v>
      </c>
      <c r="AS472" s="34"/>
      <c r="AT472" s="38">
        <v>-1.014981252</v>
      </c>
      <c r="AU472" s="38">
        <v>-0.320316797</v>
      </c>
      <c r="AV472" s="38">
        <v>-0.439583105</v>
      </c>
      <c r="AW472" s="38">
        <v>0.988311011</v>
      </c>
      <c r="AX472" s="38">
        <v>-0.790124558</v>
      </c>
      <c r="AY472" s="38">
        <v>1.236131007</v>
      </c>
      <c r="AZ472" s="38">
        <v>1.580671131</v>
      </c>
      <c r="BA472" s="38">
        <v>0.491460038</v>
      </c>
      <c r="BB472" s="38">
        <v>-1.256734122</v>
      </c>
      <c r="BC472" s="38">
        <v>-0.474833353</v>
      </c>
      <c r="BD472" s="40">
        <v>0.238856615</v>
      </c>
      <c r="BE472" s="23">
        <v>39903.0</v>
      </c>
      <c r="BF472" s="38">
        <v>-0.042493328</v>
      </c>
      <c r="BG472" s="38">
        <v>-0.013410422</v>
      </c>
      <c r="BH472" s="38">
        <v>-0.01840364</v>
      </c>
      <c r="BI472" s="38">
        <v>0.041376749</v>
      </c>
      <c r="BJ472" s="38">
        <v>-0.033079451</v>
      </c>
      <c r="BK472" s="38">
        <v>0.051752011</v>
      </c>
      <c r="BL472" s="38">
        <v>0.066176569</v>
      </c>
      <c r="BM472" s="38">
        <v>0.020575526</v>
      </c>
      <c r="BN472" s="38">
        <v>-0.052614583</v>
      </c>
      <c r="BO472" s="38">
        <v>-0.019879431</v>
      </c>
      <c r="BP472" s="40">
        <v>-0.007743247</v>
      </c>
      <c r="BQ472" s="40"/>
    </row>
    <row r="473">
      <c r="A473" s="23">
        <v>39933.0</v>
      </c>
      <c r="B473" s="27">
        <v>0.0521</v>
      </c>
      <c r="C473" s="27">
        <v>0.0754</v>
      </c>
      <c r="D473" s="27">
        <v>0.1334</v>
      </c>
      <c r="E473" s="27">
        <v>0.1693</v>
      </c>
      <c r="F473" s="27">
        <v>0.1924</v>
      </c>
      <c r="G473" s="27">
        <v>0.092</v>
      </c>
      <c r="H473" s="27">
        <v>0.1277</v>
      </c>
      <c r="I473" s="27">
        <v>0.1665</v>
      </c>
      <c r="J473" s="27">
        <v>0.0892</v>
      </c>
      <c r="K473" s="27">
        <v>0.0955</v>
      </c>
      <c r="L473" s="34"/>
      <c r="M473" s="38">
        <v>-0.276239711</v>
      </c>
      <c r="N473" s="38">
        <v>-0.298137651</v>
      </c>
      <c r="O473" s="38">
        <v>-0.338162568</v>
      </c>
      <c r="P473" s="38">
        <v>-0.351708246</v>
      </c>
      <c r="Q473" s="38">
        <v>-0.406917526</v>
      </c>
      <c r="R473" s="38">
        <v>-0.383171787</v>
      </c>
      <c r="S473" s="38">
        <v>-0.412015228</v>
      </c>
      <c r="T473" s="38">
        <v>-0.319489795</v>
      </c>
      <c r="U473" s="38">
        <v>-0.271160129</v>
      </c>
      <c r="V473" s="38">
        <v>-0.356947558</v>
      </c>
      <c r="W473" s="34"/>
      <c r="X473" s="38">
        <v>0.088348628</v>
      </c>
      <c r="Y473" s="38">
        <v>0.125408661</v>
      </c>
      <c r="Z473" s="38">
        <v>0.182212993</v>
      </c>
      <c r="AA473" s="38">
        <v>0.223191454</v>
      </c>
      <c r="AB473" s="38">
        <v>0.254926306</v>
      </c>
      <c r="AC473" s="38">
        <v>0.136300723</v>
      </c>
      <c r="AD473" s="38">
        <v>0.188415725</v>
      </c>
      <c r="AE473" s="38">
        <v>0.216909898</v>
      </c>
      <c r="AF473" s="38">
        <v>0.129108898</v>
      </c>
      <c r="AG473" s="38">
        <v>0.151835438</v>
      </c>
      <c r="AH473" s="34"/>
      <c r="AI473" s="38">
        <v>0.047526285</v>
      </c>
      <c r="AJ473" s="38">
        <v>0.052911966</v>
      </c>
      <c r="AK473" s="38">
        <v>0.057283692</v>
      </c>
      <c r="AL473" s="38">
        <v>0.067756323</v>
      </c>
      <c r="AM473" s="38">
        <v>0.062739629</v>
      </c>
      <c r="AN473" s="38">
        <v>0.062384595</v>
      </c>
      <c r="AO473" s="38">
        <v>0.067348223</v>
      </c>
      <c r="AP473" s="38">
        <v>0.064103582</v>
      </c>
      <c r="AQ473" s="38">
        <v>0.048963195</v>
      </c>
      <c r="AR473" s="38">
        <v>0.054337857</v>
      </c>
      <c r="AS473" s="34"/>
      <c r="AT473" s="38">
        <v>-1.49230872</v>
      </c>
      <c r="AU473" s="38">
        <v>-0.762277183</v>
      </c>
      <c r="AV473" s="38">
        <v>-0.16968781</v>
      </c>
      <c r="AW473" s="38">
        <v>1.249881897</v>
      </c>
      <c r="AX473" s="38">
        <v>0.569866821</v>
      </c>
      <c r="AY473" s="38">
        <v>0.521741857</v>
      </c>
      <c r="AZ473" s="38">
        <v>1.194563854</v>
      </c>
      <c r="BA473" s="38">
        <v>0.754751265</v>
      </c>
      <c r="BB473" s="38">
        <v>-1.297534862</v>
      </c>
      <c r="BC473" s="38">
        <v>-0.568997119</v>
      </c>
      <c r="BD473" s="40">
        <v>0.341158422</v>
      </c>
      <c r="BE473" s="23">
        <v>39933.0</v>
      </c>
      <c r="BF473" s="38">
        <v>-0.043742397</v>
      </c>
      <c r="BG473" s="38">
        <v>-0.022343789</v>
      </c>
      <c r="BH473" s="38">
        <v>-0.004973871</v>
      </c>
      <c r="BI473" s="38">
        <v>0.036636407</v>
      </c>
      <c r="BJ473" s="38">
        <v>0.016703877</v>
      </c>
      <c r="BK473" s="38">
        <v>0.015293243</v>
      </c>
      <c r="BL473" s="38">
        <v>0.035014931</v>
      </c>
      <c r="BM473" s="38">
        <v>0.02212319</v>
      </c>
      <c r="BN473" s="38">
        <v>-0.038033206</v>
      </c>
      <c r="BO473" s="38">
        <v>-0.016678384</v>
      </c>
      <c r="BP473" s="40">
        <v>0.005002242</v>
      </c>
      <c r="BQ473" s="40"/>
    </row>
    <row r="474">
      <c r="A474" s="23">
        <v>39964.0</v>
      </c>
      <c r="B474" s="27">
        <v>0.009</v>
      </c>
      <c r="C474" s="27">
        <v>0.1178</v>
      </c>
      <c r="D474" s="27">
        <v>0.0496</v>
      </c>
      <c r="E474" s="27">
        <v>0.0262</v>
      </c>
      <c r="F474" s="27">
        <v>0.0575</v>
      </c>
      <c r="G474" s="27">
        <v>0.0702</v>
      </c>
      <c r="H474" s="27">
        <v>0.0539</v>
      </c>
      <c r="I474" s="27">
        <v>0.0557</v>
      </c>
      <c r="J474" s="27">
        <v>0.0462</v>
      </c>
      <c r="K474" s="27">
        <v>0.0542</v>
      </c>
      <c r="L474" s="34"/>
      <c r="M474" s="38">
        <v>-0.277721485</v>
      </c>
      <c r="N474" s="38">
        <v>-0.260834463</v>
      </c>
      <c r="O474" s="38">
        <v>-0.320914196</v>
      </c>
      <c r="P474" s="38">
        <v>-0.346232647</v>
      </c>
      <c r="Q474" s="38">
        <v>-0.373660077</v>
      </c>
      <c r="R474" s="38">
        <v>-0.362516474</v>
      </c>
      <c r="S474" s="38">
        <v>-0.384272429</v>
      </c>
      <c r="T474" s="38">
        <v>-0.275998832</v>
      </c>
      <c r="U474" s="38">
        <v>-0.234544283</v>
      </c>
      <c r="V474" s="38">
        <v>-0.332318593</v>
      </c>
      <c r="W474" s="34"/>
      <c r="X474" s="38">
        <v>0.038649522</v>
      </c>
      <c r="Y474" s="38">
        <v>0.150642496</v>
      </c>
      <c r="Z474" s="38">
        <v>0.083918711</v>
      </c>
      <c r="AA474" s="38">
        <v>0.062018956</v>
      </c>
      <c r="AB474" s="38">
        <v>0.097645942</v>
      </c>
      <c r="AC474" s="38">
        <v>0.105405293</v>
      </c>
      <c r="AD474" s="38">
        <v>0.096331564</v>
      </c>
      <c r="AE474" s="38">
        <v>0.085260705</v>
      </c>
      <c r="AF474" s="38">
        <v>0.071509393</v>
      </c>
      <c r="AG474" s="38">
        <v>0.092662221</v>
      </c>
      <c r="AH474" s="34"/>
      <c r="AI474" s="38">
        <v>0.045576248</v>
      </c>
      <c r="AJ474" s="38">
        <v>0.056255695</v>
      </c>
      <c r="AK474" s="38">
        <v>0.057832983</v>
      </c>
      <c r="AL474" s="38">
        <v>0.067024542</v>
      </c>
      <c r="AM474" s="38">
        <v>0.063783164</v>
      </c>
      <c r="AN474" s="38">
        <v>0.062709067</v>
      </c>
      <c r="AO474" s="38">
        <v>0.067692619</v>
      </c>
      <c r="AP474" s="38">
        <v>0.063999715</v>
      </c>
      <c r="AQ474" s="38">
        <v>0.048651121</v>
      </c>
      <c r="AR474" s="38">
        <v>0.055419074</v>
      </c>
      <c r="AS474" s="34"/>
      <c r="AT474" s="38">
        <v>-1.768368427</v>
      </c>
      <c r="AU474" s="38">
        <v>-0.350366593</v>
      </c>
      <c r="AV474" s="38">
        <v>-0.140936462</v>
      </c>
      <c r="AW474" s="38">
        <v>1.079505827</v>
      </c>
      <c r="AX474" s="38">
        <v>0.649120114</v>
      </c>
      <c r="AY474" s="38">
        <v>0.506503104</v>
      </c>
      <c r="AZ474" s="38">
        <v>1.168212113</v>
      </c>
      <c r="BA474" s="38">
        <v>0.677873522</v>
      </c>
      <c r="BB474" s="38">
        <v>-1.36009123</v>
      </c>
      <c r="BC474" s="38">
        <v>-0.461451967</v>
      </c>
      <c r="BD474" s="40">
        <v>0.327588077</v>
      </c>
      <c r="BE474" s="23">
        <v>39964.0</v>
      </c>
      <c r="BF474" s="38">
        <v>-0.053981465</v>
      </c>
      <c r="BG474" s="38">
        <v>-0.01069534</v>
      </c>
      <c r="BH474" s="38">
        <v>-0.004302246</v>
      </c>
      <c r="BI474" s="38">
        <v>0.032953148</v>
      </c>
      <c r="BJ474" s="38">
        <v>0.019815132</v>
      </c>
      <c r="BK474" s="38">
        <v>0.015461585</v>
      </c>
      <c r="BL474" s="38">
        <v>0.035661008</v>
      </c>
      <c r="BM474" s="38">
        <v>0.020692863</v>
      </c>
      <c r="BN474" s="38">
        <v>-0.041518337</v>
      </c>
      <c r="BO474" s="38">
        <v>-0.014086348</v>
      </c>
      <c r="BP474" s="40">
        <v>1.77204E-4</v>
      </c>
      <c r="BQ474" s="40"/>
    </row>
    <row r="475">
      <c r="A475" s="23">
        <v>39994.0</v>
      </c>
      <c r="B475" s="27">
        <v>0.0391</v>
      </c>
      <c r="C475" s="27">
        <v>0.002</v>
      </c>
      <c r="D475" s="27">
        <v>-0.0336</v>
      </c>
      <c r="E475" s="27">
        <v>-0.0255</v>
      </c>
      <c r="F475" s="27">
        <v>-0.0318</v>
      </c>
      <c r="G475" s="27">
        <v>0.0286</v>
      </c>
      <c r="H475" s="27">
        <v>-0.0038</v>
      </c>
      <c r="I475" s="27">
        <v>0.0499</v>
      </c>
      <c r="J475" s="27">
        <v>-0.0333</v>
      </c>
      <c r="K475" s="27">
        <v>0.0017</v>
      </c>
      <c r="L475" s="34"/>
      <c r="M475" s="38">
        <v>-0.194423785</v>
      </c>
      <c r="N475" s="38">
        <v>-0.247266782</v>
      </c>
      <c r="O475" s="38">
        <v>-0.26141758</v>
      </c>
      <c r="P475" s="38">
        <v>-0.298290703</v>
      </c>
      <c r="Q475" s="38">
        <v>-0.31118145</v>
      </c>
      <c r="R475" s="38">
        <v>-0.299270695</v>
      </c>
      <c r="S475" s="38">
        <v>-0.286451331</v>
      </c>
      <c r="T475" s="38">
        <v>-0.139676235</v>
      </c>
      <c r="U475" s="38">
        <v>-0.204984539</v>
      </c>
      <c r="V475" s="38">
        <v>-0.271422942</v>
      </c>
      <c r="W475" s="34"/>
      <c r="X475" s="38">
        <v>0.059752981</v>
      </c>
      <c r="Y475" s="38">
        <v>0.021395185</v>
      </c>
      <c r="Z475" s="38">
        <v>-0.009196264</v>
      </c>
      <c r="AA475" s="38">
        <v>0.002395766</v>
      </c>
      <c r="AB475" s="38">
        <v>-0.002619295</v>
      </c>
      <c r="AC475" s="38">
        <v>0.056113157</v>
      </c>
      <c r="AD475" s="38">
        <v>0.024122575</v>
      </c>
      <c r="AE475" s="38">
        <v>0.06288275</v>
      </c>
      <c r="AF475" s="38">
        <v>-0.014870971</v>
      </c>
      <c r="AG475" s="38">
        <v>0.027204932</v>
      </c>
      <c r="AH475" s="34"/>
      <c r="AI475" s="38">
        <v>0.046235577</v>
      </c>
      <c r="AJ475" s="38">
        <v>0.055865847</v>
      </c>
      <c r="AK475" s="38">
        <v>0.057890881</v>
      </c>
      <c r="AL475" s="38">
        <v>0.066832038</v>
      </c>
      <c r="AM475" s="38">
        <v>0.063761156</v>
      </c>
      <c r="AN475" s="38">
        <v>0.063375029</v>
      </c>
      <c r="AO475" s="38">
        <v>0.067672266</v>
      </c>
      <c r="AP475" s="38">
        <v>0.064437563</v>
      </c>
      <c r="AQ475" s="38">
        <v>0.048835305</v>
      </c>
      <c r="AR475" s="38">
        <v>0.05538647</v>
      </c>
      <c r="AS475" s="34"/>
      <c r="AT475" s="38">
        <v>-1.719407647</v>
      </c>
      <c r="AU475" s="38">
        <v>-0.425142312</v>
      </c>
      <c r="AV475" s="38">
        <v>-0.152986735</v>
      </c>
      <c r="AW475" s="38">
        <v>1.048664892</v>
      </c>
      <c r="AX475" s="38">
        <v>0.635952066</v>
      </c>
      <c r="AY475" s="38">
        <v>0.584058316</v>
      </c>
      <c r="AZ475" s="38">
        <v>1.161587686</v>
      </c>
      <c r="BA475" s="38">
        <v>0.726858033</v>
      </c>
      <c r="BB475" s="38">
        <v>-1.370015833</v>
      </c>
      <c r="BC475" s="38">
        <v>-0.489568465</v>
      </c>
      <c r="BD475" s="40">
        <v>0.328825415</v>
      </c>
      <c r="BE475" s="23">
        <v>39994.0</v>
      </c>
      <c r="BF475" s="38">
        <v>-0.052289378</v>
      </c>
      <c r="BG475" s="38">
        <v>-0.01292912</v>
      </c>
      <c r="BH475" s="38">
        <v>-0.004652522</v>
      </c>
      <c r="BI475" s="38">
        <v>0.031891236</v>
      </c>
      <c r="BJ475" s="38">
        <v>0.019340113</v>
      </c>
      <c r="BK475" s="38">
        <v>0.017761958</v>
      </c>
      <c r="BL475" s="38">
        <v>0.035325362</v>
      </c>
      <c r="BM475" s="38">
        <v>0.022104679</v>
      </c>
      <c r="BN475" s="38">
        <v>-0.041663928</v>
      </c>
      <c r="BO475" s="38">
        <v>-0.014888401</v>
      </c>
      <c r="BP475" s="40">
        <v>-7.6215E-4</v>
      </c>
      <c r="BQ475" s="40"/>
    </row>
    <row r="476">
      <c r="A476" s="23">
        <v>40025.0</v>
      </c>
      <c r="B476" s="27">
        <v>0.072</v>
      </c>
      <c r="C476" s="27">
        <v>0.0423</v>
      </c>
      <c r="D476" s="27">
        <v>0.0934</v>
      </c>
      <c r="E476" s="27">
        <v>0.1059</v>
      </c>
      <c r="F476" s="27">
        <v>0.0719</v>
      </c>
      <c r="G476" s="27">
        <v>0.0288</v>
      </c>
      <c r="H476" s="27">
        <v>0.1316</v>
      </c>
      <c r="I476" s="27">
        <v>0.1283</v>
      </c>
      <c r="J476" s="27">
        <v>0.0854</v>
      </c>
      <c r="K476" s="27">
        <v>0.0749</v>
      </c>
      <c r="L476" s="34"/>
      <c r="M476" s="38">
        <v>-0.08975218</v>
      </c>
      <c r="N476" s="38">
        <v>-0.165538175</v>
      </c>
      <c r="O476" s="38">
        <v>-0.184098836</v>
      </c>
      <c r="P476" s="38">
        <v>-0.223397673</v>
      </c>
      <c r="Q476" s="38">
        <v>-0.234188917</v>
      </c>
      <c r="R476" s="38">
        <v>-0.267982306</v>
      </c>
      <c r="S476" s="38">
        <v>-0.167147189</v>
      </c>
      <c r="T476" s="38">
        <v>-0.029115168</v>
      </c>
      <c r="U476" s="38">
        <v>-0.104362876</v>
      </c>
      <c r="V476" s="38">
        <v>-0.207433594</v>
      </c>
      <c r="W476" s="34"/>
      <c r="X476" s="38">
        <v>0.081851358</v>
      </c>
      <c r="Y476" s="38">
        <v>0.054076357</v>
      </c>
      <c r="Z476" s="38">
        <v>0.112132489</v>
      </c>
      <c r="AA476" s="38">
        <v>0.127622503</v>
      </c>
      <c r="AB476" s="38">
        <v>0.0950655</v>
      </c>
      <c r="AC476" s="38">
        <v>0.051853118</v>
      </c>
      <c r="AD476" s="38">
        <v>0.148770459</v>
      </c>
      <c r="AE476" s="38">
        <v>0.130739616</v>
      </c>
      <c r="AF476" s="38">
        <v>0.096384089</v>
      </c>
      <c r="AG476" s="38">
        <v>0.093624607</v>
      </c>
      <c r="AH476" s="34"/>
      <c r="AI476" s="38">
        <v>0.046863088</v>
      </c>
      <c r="AJ476" s="38">
        <v>0.056148947</v>
      </c>
      <c r="AK476" s="38">
        <v>0.060320776</v>
      </c>
      <c r="AL476" s="38">
        <v>0.069586642</v>
      </c>
      <c r="AM476" s="38">
        <v>0.065076127</v>
      </c>
      <c r="AN476" s="38">
        <v>0.063746513</v>
      </c>
      <c r="AO476" s="38">
        <v>0.071585015</v>
      </c>
      <c r="AP476" s="38">
        <v>0.06717814</v>
      </c>
      <c r="AQ476" s="38">
        <v>0.050876945</v>
      </c>
      <c r="AR476" s="38">
        <v>0.056932159</v>
      </c>
      <c r="AS476" s="34"/>
      <c r="AT476" s="38">
        <v>-1.724200774</v>
      </c>
      <c r="AU476" s="38">
        <v>-0.577988872</v>
      </c>
      <c r="AV476" s="38">
        <v>-0.063033833</v>
      </c>
      <c r="AW476" s="38">
        <v>1.080710093</v>
      </c>
      <c r="AX476" s="38">
        <v>0.523948963</v>
      </c>
      <c r="AY476" s="38">
        <v>0.359826319</v>
      </c>
      <c r="AZ476" s="38">
        <v>1.32738185</v>
      </c>
      <c r="BA476" s="38">
        <v>0.783413563</v>
      </c>
      <c r="BB476" s="38">
        <v>-1.228745194</v>
      </c>
      <c r="BC476" s="38">
        <v>-0.481312117</v>
      </c>
      <c r="BD476" s="40">
        <v>0.349152034</v>
      </c>
      <c r="BE476" s="23">
        <v>40025.0</v>
      </c>
      <c r="BF476" s="38">
        <v>-0.049382521</v>
      </c>
      <c r="BG476" s="38">
        <v>-0.016554074</v>
      </c>
      <c r="BH476" s="38">
        <v>-0.001805341</v>
      </c>
      <c r="BI476" s="38">
        <v>0.030952422</v>
      </c>
      <c r="BJ476" s="38">
        <v>0.015006327</v>
      </c>
      <c r="BK476" s="38">
        <v>0.01030572</v>
      </c>
      <c r="BL476" s="38">
        <v>0.038017303</v>
      </c>
      <c r="BM476" s="38">
        <v>0.022437606</v>
      </c>
      <c r="BN476" s="38">
        <v>-0.035192268</v>
      </c>
      <c r="BO476" s="38">
        <v>-0.013785173</v>
      </c>
      <c r="BP476" s="40">
        <v>0.003341472</v>
      </c>
      <c r="BQ476" s="40"/>
    </row>
    <row r="477">
      <c r="A477" s="23">
        <v>40056.0</v>
      </c>
      <c r="B477" s="27">
        <v>0.0667</v>
      </c>
      <c r="C477" s="27">
        <v>0.001</v>
      </c>
      <c r="D477" s="27">
        <v>0.066</v>
      </c>
      <c r="E477" s="27">
        <v>0.0291</v>
      </c>
      <c r="F477" s="27">
        <v>0.0802</v>
      </c>
      <c r="G477" s="27">
        <v>0.0128</v>
      </c>
      <c r="H477" s="27">
        <v>0.0466</v>
      </c>
      <c r="I477" s="27">
        <v>0.0487</v>
      </c>
      <c r="J477" s="27">
        <v>0.0734</v>
      </c>
      <c r="K477" s="27">
        <v>0.0341</v>
      </c>
      <c r="L477" s="34"/>
      <c r="M477" s="38">
        <v>-0.070824677</v>
      </c>
      <c r="N477" s="38">
        <v>-0.175426414</v>
      </c>
      <c r="O477" s="38">
        <v>-0.149623461</v>
      </c>
      <c r="P477" s="38">
        <v>-0.196779292</v>
      </c>
      <c r="Q477" s="38">
        <v>-0.184139712</v>
      </c>
      <c r="R477" s="38">
        <v>-0.231009675</v>
      </c>
      <c r="S477" s="38">
        <v>-0.187785397</v>
      </c>
      <c r="T477" s="38">
        <v>0.033255508</v>
      </c>
      <c r="U477" s="38">
        <v>-0.085303148</v>
      </c>
      <c r="V477" s="38">
        <v>-0.190996445</v>
      </c>
      <c r="W477" s="34"/>
      <c r="X477" s="38">
        <v>0.071942266</v>
      </c>
      <c r="Y477" s="38">
        <v>0.010852972</v>
      </c>
      <c r="Z477" s="38">
        <v>0.078257252</v>
      </c>
      <c r="AA477" s="38">
        <v>0.043303332</v>
      </c>
      <c r="AB477" s="38">
        <v>0.09645234</v>
      </c>
      <c r="AC477" s="38">
        <v>0.031349405</v>
      </c>
      <c r="AD477" s="38">
        <v>0.060683742</v>
      </c>
      <c r="AE477" s="38">
        <v>0.043447097</v>
      </c>
      <c r="AF477" s="38">
        <v>0.079826166</v>
      </c>
      <c r="AG477" s="38">
        <v>0.047653509</v>
      </c>
      <c r="AH477" s="34"/>
      <c r="AI477" s="38">
        <v>0.04776762</v>
      </c>
      <c r="AJ477" s="38">
        <v>0.056148193</v>
      </c>
      <c r="AK477" s="38">
        <v>0.061327071</v>
      </c>
      <c r="AL477" s="38">
        <v>0.069781748</v>
      </c>
      <c r="AM477" s="38">
        <v>0.06639836</v>
      </c>
      <c r="AN477" s="38">
        <v>0.063855468</v>
      </c>
      <c r="AO477" s="38">
        <v>0.071967909</v>
      </c>
      <c r="AP477" s="38">
        <v>0.067283159</v>
      </c>
      <c r="AQ477" s="38">
        <v>0.051969947</v>
      </c>
      <c r="AR477" s="38">
        <v>0.057185889</v>
      </c>
      <c r="AS477" s="34"/>
      <c r="AT477" s="38">
        <v>-1.712554657</v>
      </c>
      <c r="AU477" s="38">
        <v>-0.657317699</v>
      </c>
      <c r="AV477" s="38">
        <v>-0.005221131</v>
      </c>
      <c r="AW477" s="38">
        <v>1.059346584</v>
      </c>
      <c r="AX477" s="38">
        <v>0.633328493</v>
      </c>
      <c r="AY477" s="38">
        <v>0.313141114</v>
      </c>
      <c r="AZ477" s="38">
        <v>1.33461632</v>
      </c>
      <c r="BA477" s="38">
        <v>0.744737644</v>
      </c>
      <c r="BB477" s="38">
        <v>-1.18342014</v>
      </c>
      <c r="BC477" s="38">
        <v>-0.526656528</v>
      </c>
      <c r="BD477" s="40">
        <v>0.354329596</v>
      </c>
      <c r="BE477" s="23">
        <v>40056.0</v>
      </c>
      <c r="BF477" s="38">
        <v>-0.04833225</v>
      </c>
      <c r="BG477" s="38">
        <v>-0.018551024</v>
      </c>
      <c r="BH477" s="38">
        <v>-1.47352E-4</v>
      </c>
      <c r="BI477" s="38">
        <v>0.029897209</v>
      </c>
      <c r="BJ477" s="38">
        <v>0.017873994</v>
      </c>
      <c r="BK477" s="38">
        <v>0.008837566</v>
      </c>
      <c r="BL477" s="38">
        <v>0.037665957</v>
      </c>
      <c r="BM477" s="38">
        <v>0.021018217</v>
      </c>
      <c r="BN477" s="38">
        <v>-0.033398851</v>
      </c>
      <c r="BO477" s="38">
        <v>-0.014863464</v>
      </c>
      <c r="BP477" s="40">
        <v>-0.001380335</v>
      </c>
      <c r="BQ477" s="40"/>
    </row>
    <row r="478">
      <c r="A478" s="23">
        <v>40086.0</v>
      </c>
      <c r="B478" s="27">
        <v>0.0664</v>
      </c>
      <c r="C478" s="27">
        <v>0.0478</v>
      </c>
      <c r="D478" s="27">
        <v>0.0418</v>
      </c>
      <c r="E478" s="27">
        <v>0.0391</v>
      </c>
      <c r="F478" s="27">
        <v>0.0522</v>
      </c>
      <c r="G478" s="27">
        <v>-0.051</v>
      </c>
      <c r="H478" s="27">
        <v>0.063</v>
      </c>
      <c r="I478" s="27">
        <v>0.0321</v>
      </c>
      <c r="J478" s="27">
        <v>0.0474</v>
      </c>
      <c r="K478" s="27">
        <v>0.0383</v>
      </c>
      <c r="L478" s="34"/>
      <c r="M478" s="38">
        <v>0.099477496</v>
      </c>
      <c r="N478" s="38">
        <v>0.004142972</v>
      </c>
      <c r="O478" s="38">
        <v>-0.013654559</v>
      </c>
      <c r="P478" s="38">
        <v>-0.068722934</v>
      </c>
      <c r="Q478" s="38">
        <v>-0.038519939</v>
      </c>
      <c r="R478" s="38">
        <v>-0.160311296</v>
      </c>
      <c r="S478" s="38">
        <v>0.015149622</v>
      </c>
      <c r="T478" s="38">
        <v>0.13058156</v>
      </c>
      <c r="U478" s="38">
        <v>0.099547832</v>
      </c>
      <c r="V478" s="38">
        <v>-0.074653431</v>
      </c>
      <c r="W478" s="34"/>
      <c r="X478" s="38">
        <v>0.057639809</v>
      </c>
      <c r="Y478" s="38">
        <v>0.045667761</v>
      </c>
      <c r="Z478" s="38">
        <v>0.042850624</v>
      </c>
      <c r="AA478" s="38">
        <v>0.043353789</v>
      </c>
      <c r="AB478" s="38">
        <v>0.056441751</v>
      </c>
      <c r="AC478" s="38">
        <v>-0.038349494</v>
      </c>
      <c r="AD478" s="38">
        <v>0.062148619</v>
      </c>
      <c r="AE478" s="38">
        <v>0.019135326</v>
      </c>
      <c r="AF478" s="38">
        <v>0.037955893</v>
      </c>
      <c r="AG478" s="38">
        <v>0.042711634</v>
      </c>
      <c r="AH478" s="34"/>
      <c r="AI478" s="38">
        <v>0.048115923</v>
      </c>
      <c r="AJ478" s="38">
        <v>0.055657964</v>
      </c>
      <c r="AK478" s="38">
        <v>0.061499116</v>
      </c>
      <c r="AL478" s="38">
        <v>0.069976259</v>
      </c>
      <c r="AM478" s="38">
        <v>0.066570761</v>
      </c>
      <c r="AN478" s="38">
        <v>0.064094811</v>
      </c>
      <c r="AO478" s="38">
        <v>0.072397353</v>
      </c>
      <c r="AP478" s="38">
        <v>0.06710768</v>
      </c>
      <c r="AQ478" s="38">
        <v>0.052055543</v>
      </c>
      <c r="AR478" s="38">
        <v>0.057356187</v>
      </c>
      <c r="AS478" s="34"/>
      <c r="AT478" s="38">
        <v>-1.673638093</v>
      </c>
      <c r="AU478" s="38">
        <v>-0.729340658</v>
      </c>
      <c r="AV478" s="38">
        <v>0.001997748</v>
      </c>
      <c r="AW478" s="38">
        <v>1.063374123</v>
      </c>
      <c r="AX478" s="38">
        <v>0.636990567</v>
      </c>
      <c r="AY478" s="38">
        <v>0.326990505</v>
      </c>
      <c r="AZ478" s="38">
        <v>1.366506067</v>
      </c>
      <c r="BA478" s="38">
        <v>0.704215163</v>
      </c>
      <c r="BB478" s="38">
        <v>-1.180379888</v>
      </c>
      <c r="BC478" s="38">
        <v>-0.516715535</v>
      </c>
      <c r="BD478" s="40">
        <v>0.349425796</v>
      </c>
      <c r="BE478" s="23">
        <v>40086.0</v>
      </c>
      <c r="BF478" s="38">
        <v>-0.04789681</v>
      </c>
      <c r="BG478" s="38">
        <v>-0.020872548</v>
      </c>
      <c r="BH478" s="39">
        <v>5.71723E-5</v>
      </c>
      <c r="BI478" s="38">
        <v>0.030432044</v>
      </c>
      <c r="BJ478" s="38">
        <v>0.018229638</v>
      </c>
      <c r="BK478" s="38">
        <v>0.009357938</v>
      </c>
      <c r="BL478" s="38">
        <v>0.039107189</v>
      </c>
      <c r="BM478" s="38">
        <v>0.020153497</v>
      </c>
      <c r="BN478" s="38">
        <v>-0.033780559</v>
      </c>
      <c r="BO478" s="38">
        <v>-0.014787561</v>
      </c>
      <c r="BP478" s="40">
        <v>-0.001555115</v>
      </c>
      <c r="BQ478" s="40"/>
    </row>
    <row r="479">
      <c r="A479" s="23">
        <v>40117.0</v>
      </c>
      <c r="B479" s="27">
        <v>-0.0226</v>
      </c>
      <c r="C479" s="27">
        <v>-0.0483</v>
      </c>
      <c r="D479" s="27">
        <v>-0.0489</v>
      </c>
      <c r="E479" s="27">
        <v>-0.0487</v>
      </c>
      <c r="F479" s="27">
        <v>-0.0582</v>
      </c>
      <c r="G479" s="27">
        <v>-0.0144</v>
      </c>
      <c r="H479" s="27">
        <v>-0.0288</v>
      </c>
      <c r="I479" s="27">
        <v>-0.0174</v>
      </c>
      <c r="J479" s="27">
        <v>-0.0172</v>
      </c>
      <c r="K479" s="27">
        <v>-0.0197</v>
      </c>
      <c r="L479" s="34"/>
      <c r="M479" s="38">
        <v>0.206825767</v>
      </c>
      <c r="N479" s="38">
        <v>0.144717775</v>
      </c>
      <c r="O479" s="38">
        <v>0.091596913</v>
      </c>
      <c r="P479" s="38">
        <v>0.038187865</v>
      </c>
      <c r="Q479" s="38">
        <v>0.070059666</v>
      </c>
      <c r="R479" s="38">
        <v>0.048367261</v>
      </c>
      <c r="S479" s="38">
        <v>0.188563869</v>
      </c>
      <c r="T479" s="38">
        <v>0.342722508</v>
      </c>
      <c r="U479" s="38">
        <v>0.208710427</v>
      </c>
      <c r="V479" s="38">
        <v>0.094802957</v>
      </c>
      <c r="W479" s="34"/>
      <c r="X479" s="38">
        <v>-0.041508541</v>
      </c>
      <c r="Y479" s="38">
        <v>-0.061933491</v>
      </c>
      <c r="Z479" s="38">
        <v>-0.055987962</v>
      </c>
      <c r="AA479" s="38">
        <v>-0.052270219</v>
      </c>
      <c r="AB479" s="38">
        <v>-0.063230384</v>
      </c>
      <c r="AC479" s="38">
        <v>-0.016404749</v>
      </c>
      <c r="AD479" s="38">
        <v>-0.0416897</v>
      </c>
      <c r="AE479" s="38">
        <v>-0.043689707</v>
      </c>
      <c r="AF479" s="38">
        <v>-0.036823846</v>
      </c>
      <c r="AG479" s="38">
        <v>-0.026846727</v>
      </c>
      <c r="AH479" s="34"/>
      <c r="AI479" s="38">
        <v>0.049171201</v>
      </c>
      <c r="AJ479" s="38">
        <v>0.057269558</v>
      </c>
      <c r="AK479" s="38">
        <v>0.06259674</v>
      </c>
      <c r="AL479" s="38">
        <v>0.070775064</v>
      </c>
      <c r="AM479" s="38">
        <v>0.068021162</v>
      </c>
      <c r="AN479" s="38">
        <v>0.064172882</v>
      </c>
      <c r="AO479" s="38">
        <v>0.07278231</v>
      </c>
      <c r="AP479" s="38">
        <v>0.067846934</v>
      </c>
      <c r="AQ479" s="38">
        <v>0.05279501</v>
      </c>
      <c r="AR479" s="38">
        <v>0.057803528</v>
      </c>
      <c r="AS479" s="34"/>
      <c r="AT479" s="38">
        <v>-1.671789946</v>
      </c>
      <c r="AU479" s="38">
        <v>-0.642402253</v>
      </c>
      <c r="AV479" s="38">
        <v>0.034739495</v>
      </c>
      <c r="AW479" s="38">
        <v>1.074291856</v>
      </c>
      <c r="AX479" s="38">
        <v>0.724241482</v>
      </c>
      <c r="AY479" s="38">
        <v>0.235083971</v>
      </c>
      <c r="AZ479" s="38">
        <v>1.329434272</v>
      </c>
      <c r="BA479" s="38">
        <v>0.702095228</v>
      </c>
      <c r="BB479" s="38">
        <v>-1.211165122</v>
      </c>
      <c r="BC479" s="38">
        <v>-0.574528983</v>
      </c>
      <c r="BD479" s="40">
        <v>0.349888578</v>
      </c>
      <c r="BE479" s="23">
        <v>40117.0</v>
      </c>
      <c r="BF479" s="38">
        <v>-0.047780638</v>
      </c>
      <c r="BG479" s="38">
        <v>-0.018360195</v>
      </c>
      <c r="BH479" s="38">
        <v>9.92873E-4</v>
      </c>
      <c r="BI479" s="38">
        <v>0.030703828</v>
      </c>
      <c r="BJ479" s="38">
        <v>0.020699203</v>
      </c>
      <c r="BK479" s="38">
        <v>0.006718824</v>
      </c>
      <c r="BL479" s="38">
        <v>0.037995932</v>
      </c>
      <c r="BM479" s="38">
        <v>0.020066252</v>
      </c>
      <c r="BN479" s="38">
        <v>-0.034615738</v>
      </c>
      <c r="BO479" s="38">
        <v>-0.016420341</v>
      </c>
      <c r="BP479" s="40">
        <v>-0.001194952</v>
      </c>
      <c r="BQ479" s="40"/>
    </row>
    <row r="480">
      <c r="A480" s="23">
        <v>40147.0</v>
      </c>
      <c r="B480" s="27">
        <v>0.0178</v>
      </c>
      <c r="C480" s="27">
        <v>0.051</v>
      </c>
      <c r="D480" s="27">
        <v>0.0208</v>
      </c>
      <c r="E480" s="27">
        <v>0.0333</v>
      </c>
      <c r="F480" s="27">
        <v>-0.0046</v>
      </c>
      <c r="G480" s="27">
        <v>-0.0581</v>
      </c>
      <c r="H480" s="27">
        <v>0.0027</v>
      </c>
      <c r="I480" s="27">
        <v>0.0255</v>
      </c>
      <c r="J480" s="27">
        <v>0.0335</v>
      </c>
      <c r="K480" s="27">
        <v>0.0587</v>
      </c>
      <c r="L480" s="34"/>
      <c r="M480" s="38">
        <v>0.31167339</v>
      </c>
      <c r="N480" s="38">
        <v>0.249951604</v>
      </c>
      <c r="O480" s="38">
        <v>0.181377452</v>
      </c>
      <c r="P480" s="38">
        <v>0.178955958</v>
      </c>
      <c r="Q480" s="38">
        <v>0.130287441</v>
      </c>
      <c r="R480" s="38">
        <v>0.032527409</v>
      </c>
      <c r="S480" s="38">
        <v>0.266158208</v>
      </c>
      <c r="T480" s="38">
        <v>0.401524926</v>
      </c>
      <c r="U480" s="38">
        <v>0.26804531</v>
      </c>
      <c r="V480" s="38">
        <v>0.252642912</v>
      </c>
      <c r="W480" s="34"/>
      <c r="X480" s="38">
        <v>-0.00474551</v>
      </c>
      <c r="Y480" s="38">
        <v>0.036088562</v>
      </c>
      <c r="Z480" s="38">
        <v>0.011014009</v>
      </c>
      <c r="AA480" s="38">
        <v>0.023658701</v>
      </c>
      <c r="AB480" s="38">
        <v>-0.009021861</v>
      </c>
      <c r="AC480" s="38">
        <v>-0.058207078</v>
      </c>
      <c r="AD480" s="38">
        <v>-0.014100353</v>
      </c>
      <c r="AE480" s="38">
        <v>0.002342208</v>
      </c>
      <c r="AF480" s="38">
        <v>0.013954369</v>
      </c>
      <c r="AG480" s="38">
        <v>0.044920967</v>
      </c>
      <c r="AH480" s="34"/>
      <c r="AI480" s="38">
        <v>0.049255138</v>
      </c>
      <c r="AJ480" s="38">
        <v>0.057288218</v>
      </c>
      <c r="AK480" s="38">
        <v>0.062420775</v>
      </c>
      <c r="AL480" s="38">
        <v>0.070729778</v>
      </c>
      <c r="AM480" s="38">
        <v>0.068105321</v>
      </c>
      <c r="AN480" s="38">
        <v>0.064929044</v>
      </c>
      <c r="AO480" s="38">
        <v>0.07264045</v>
      </c>
      <c r="AP480" s="38">
        <v>0.067582188</v>
      </c>
      <c r="AQ480" s="38">
        <v>0.052485092</v>
      </c>
      <c r="AR480" s="38">
        <v>0.058001689</v>
      </c>
      <c r="AS480" s="34"/>
      <c r="AT480" s="38">
        <v>-1.664360645</v>
      </c>
      <c r="AU480" s="38">
        <v>-0.642867871</v>
      </c>
      <c r="AV480" s="38">
        <v>0.00979213</v>
      </c>
      <c r="AW480" s="38">
        <v>1.066371404</v>
      </c>
      <c r="AX480" s="38">
        <v>0.732643499</v>
      </c>
      <c r="AY480" s="38">
        <v>0.328745547</v>
      </c>
      <c r="AZ480" s="38">
        <v>1.309334023</v>
      </c>
      <c r="BA480" s="38">
        <v>0.666121384</v>
      </c>
      <c r="BB480" s="38">
        <v>-1.253637169</v>
      </c>
      <c r="BC480" s="38">
        <v>-0.552142302</v>
      </c>
      <c r="BD480" s="40">
        <v>0.348694681</v>
      </c>
      <c r="BE480" s="23">
        <v>40147.0</v>
      </c>
      <c r="BF480" s="38">
        <v>-0.047731174</v>
      </c>
      <c r="BG480" s="38">
        <v>-0.018436412</v>
      </c>
      <c r="BH480" s="38">
        <v>2.80822E-4</v>
      </c>
      <c r="BI480" s="38">
        <v>0.030581809</v>
      </c>
      <c r="BJ480" s="38">
        <v>0.021011032</v>
      </c>
      <c r="BK480" s="38">
        <v>0.009427891</v>
      </c>
      <c r="BL480" s="38">
        <v>0.037549584</v>
      </c>
      <c r="BM480" s="38">
        <v>0.019103285</v>
      </c>
      <c r="BN480" s="38">
        <v>-0.035952288</v>
      </c>
      <c r="BO480" s="38">
        <v>-0.015834549</v>
      </c>
      <c r="BP480" s="40">
        <v>-0.002740858</v>
      </c>
      <c r="BQ480" s="40"/>
    </row>
    <row r="481">
      <c r="A481" s="23">
        <v>40178.0</v>
      </c>
      <c r="B481" s="27">
        <v>0.0351</v>
      </c>
      <c r="C481" s="27">
        <v>0.0252</v>
      </c>
      <c r="D481" s="27">
        <v>0.0712</v>
      </c>
      <c r="E481" s="27">
        <v>0.0591</v>
      </c>
      <c r="F481" s="27">
        <v>0.0577</v>
      </c>
      <c r="G481" s="27">
        <v>0.0891</v>
      </c>
      <c r="H481" s="27">
        <v>0.0855</v>
      </c>
      <c r="I481" s="27">
        <v>0.0241</v>
      </c>
      <c r="J481" s="27">
        <v>0.043</v>
      </c>
      <c r="K481" s="27">
        <v>0.0201</v>
      </c>
      <c r="L481" s="34"/>
      <c r="M481" s="38">
        <v>0.367757908</v>
      </c>
      <c r="N481" s="38">
        <v>0.326347565</v>
      </c>
      <c r="O481" s="38">
        <v>0.277279599</v>
      </c>
      <c r="P481" s="38">
        <v>0.212549436</v>
      </c>
      <c r="Q481" s="38">
        <v>0.226278856</v>
      </c>
      <c r="R481" s="38">
        <v>0.092619302</v>
      </c>
      <c r="S481" s="38">
        <v>0.378201957</v>
      </c>
      <c r="T481" s="38">
        <v>0.390135692</v>
      </c>
      <c r="U481" s="38">
        <v>0.2759089</v>
      </c>
      <c r="V481" s="38">
        <v>0.262546865</v>
      </c>
      <c r="W481" s="34"/>
      <c r="X481" s="38">
        <v>0.009371354</v>
      </c>
      <c r="Y481" s="38">
        <v>0.0057365</v>
      </c>
      <c r="Z481" s="38">
        <v>0.053652503</v>
      </c>
      <c r="AA481" s="38">
        <v>0.046103298</v>
      </c>
      <c r="AB481" s="38">
        <v>0.048811382</v>
      </c>
      <c r="AC481" s="38">
        <v>0.087582078</v>
      </c>
      <c r="AD481" s="38">
        <v>0.061328216</v>
      </c>
      <c r="AE481" s="38">
        <v>4.36395E-4</v>
      </c>
      <c r="AF481" s="38">
        <v>0.019851217</v>
      </c>
      <c r="AG481" s="38">
        <v>0.002385051</v>
      </c>
      <c r="AH481" s="34"/>
      <c r="AI481" s="38">
        <v>0.049273914</v>
      </c>
      <c r="AJ481" s="38">
        <v>0.057239025</v>
      </c>
      <c r="AK481" s="38">
        <v>0.062743691</v>
      </c>
      <c r="AL481" s="38">
        <v>0.070886395</v>
      </c>
      <c r="AM481" s="38">
        <v>0.068286995</v>
      </c>
      <c r="AN481" s="38">
        <v>0.066065898</v>
      </c>
      <c r="AO481" s="38">
        <v>0.073019853</v>
      </c>
      <c r="AP481" s="38">
        <v>0.067516776</v>
      </c>
      <c r="AQ481" s="38">
        <v>0.052484983</v>
      </c>
      <c r="AR481" s="38">
        <v>0.057998441</v>
      </c>
      <c r="AS481" s="34"/>
      <c r="AT481" s="38">
        <v>-1.660320865</v>
      </c>
      <c r="AU481" s="38">
        <v>-0.664315745</v>
      </c>
      <c r="AV481" s="38">
        <v>0.024020529</v>
      </c>
      <c r="AW481" s="38">
        <v>1.04223295</v>
      </c>
      <c r="AX481" s="38">
        <v>0.717188456</v>
      </c>
      <c r="AY481" s="38">
        <v>0.439449249</v>
      </c>
      <c r="AZ481" s="38">
        <v>1.309013343</v>
      </c>
      <c r="BA481" s="38">
        <v>0.620875637</v>
      </c>
      <c r="BB481" s="38">
        <v>-1.258789681</v>
      </c>
      <c r="BC481" s="38">
        <v>-0.569353874</v>
      </c>
      <c r="BD481" s="40">
        <v>0.354846945</v>
      </c>
      <c r="BE481" s="23">
        <v>40178.0</v>
      </c>
      <c r="BF481" s="38">
        <v>-0.046789775</v>
      </c>
      <c r="BG481" s="38">
        <v>-0.018721191</v>
      </c>
      <c r="BH481" s="38">
        <v>6.76926E-4</v>
      </c>
      <c r="BI481" s="38">
        <v>0.029371338</v>
      </c>
      <c r="BJ481" s="38">
        <v>0.020211206</v>
      </c>
      <c r="BK481" s="38">
        <v>0.012384191</v>
      </c>
      <c r="BL481" s="38">
        <v>0.03688952</v>
      </c>
      <c r="BM481" s="38">
        <v>0.017496998</v>
      </c>
      <c r="BN481" s="38">
        <v>-0.035474159</v>
      </c>
      <c r="BO481" s="38">
        <v>-0.016045055</v>
      </c>
      <c r="BP481" s="40">
        <v>0.003544363</v>
      </c>
      <c r="BQ481" s="40"/>
    </row>
    <row r="482">
      <c r="A482" s="23">
        <v>40209.0</v>
      </c>
      <c r="B482" s="27">
        <v>-0.059</v>
      </c>
      <c r="C482" s="27">
        <v>-0.059</v>
      </c>
      <c r="D482" s="27">
        <v>-0.0441</v>
      </c>
      <c r="E482" s="27">
        <v>-0.0575</v>
      </c>
      <c r="F482" s="27">
        <v>-0.0551</v>
      </c>
      <c r="G482" s="27">
        <v>-0.0077</v>
      </c>
      <c r="H482" s="27">
        <v>-0.0044</v>
      </c>
      <c r="I482" s="27">
        <v>-0.0889</v>
      </c>
      <c r="J482" s="27">
        <v>-0.0407</v>
      </c>
      <c r="K482" s="27">
        <v>-0.0354</v>
      </c>
      <c r="L482" s="34"/>
      <c r="M482" s="38">
        <v>0.352200732</v>
      </c>
      <c r="N482" s="38">
        <v>0.288573916</v>
      </c>
      <c r="O482" s="38">
        <v>0.313008089</v>
      </c>
      <c r="P482" s="38">
        <v>0.26654065</v>
      </c>
      <c r="Q482" s="38">
        <v>0.240958375</v>
      </c>
      <c r="R482" s="38">
        <v>0.17412163</v>
      </c>
      <c r="S482" s="38">
        <v>0.379671777</v>
      </c>
      <c r="T482" s="38">
        <v>0.375263404</v>
      </c>
      <c r="U482" s="38">
        <v>0.30870991</v>
      </c>
      <c r="V482" s="38">
        <v>0.326477102</v>
      </c>
      <c r="W482" s="34"/>
      <c r="X482" s="38">
        <v>-0.083268357</v>
      </c>
      <c r="Y482" s="38">
        <v>-0.076884737</v>
      </c>
      <c r="Z482" s="38">
        <v>-0.067170925</v>
      </c>
      <c r="AA482" s="38">
        <v>-0.074548056</v>
      </c>
      <c r="AB482" s="38">
        <v>-0.067887377</v>
      </c>
      <c r="AC482" s="38">
        <v>-0.017537143</v>
      </c>
      <c r="AD482" s="38">
        <v>-0.03283307</v>
      </c>
      <c r="AE482" s="38">
        <v>-0.111670868</v>
      </c>
      <c r="AF482" s="38">
        <v>-0.067268499</v>
      </c>
      <c r="AG482" s="38">
        <v>-0.05740152</v>
      </c>
      <c r="AH482" s="34"/>
      <c r="AI482" s="38">
        <v>0.05203295</v>
      </c>
      <c r="AJ482" s="38">
        <v>0.059387731</v>
      </c>
      <c r="AK482" s="38">
        <v>0.064158115</v>
      </c>
      <c r="AL482" s="38">
        <v>0.07233778</v>
      </c>
      <c r="AM482" s="38">
        <v>0.069763475</v>
      </c>
      <c r="AN482" s="38">
        <v>0.06611693</v>
      </c>
      <c r="AO482" s="38">
        <v>0.073434203</v>
      </c>
      <c r="AP482" s="38">
        <v>0.070909982</v>
      </c>
      <c r="AQ482" s="38">
        <v>0.054100685</v>
      </c>
      <c r="AR482" s="38">
        <v>0.059286058</v>
      </c>
      <c r="AS482" s="34"/>
      <c r="AT482" s="38">
        <v>-1.581652989</v>
      </c>
      <c r="AU482" s="38">
        <v>-0.62184574</v>
      </c>
      <c r="AV482" s="38">
        <v>6.94763E-4</v>
      </c>
      <c r="AW482" s="38">
        <v>1.068150319</v>
      </c>
      <c r="AX482" s="38">
        <v>0.732200715</v>
      </c>
      <c r="AY482" s="38">
        <v>0.2563224</v>
      </c>
      <c r="AZ482" s="38">
        <v>1.211234855</v>
      </c>
      <c r="BA482" s="38">
        <v>0.881821091</v>
      </c>
      <c r="BB482" s="38">
        <v>-1.311811238</v>
      </c>
      <c r="BC482" s="38">
        <v>-0.635114176</v>
      </c>
      <c r="BD482" s="40">
        <v>0.356588865</v>
      </c>
      <c r="BE482" s="23">
        <v>40209.0</v>
      </c>
      <c r="BF482" s="38">
        <v>-0.044355086</v>
      </c>
      <c r="BG482" s="38">
        <v>-0.017438731</v>
      </c>
      <c r="BH482" s="39">
        <v>1.94836E-5</v>
      </c>
      <c r="BI482" s="38">
        <v>0.029954674</v>
      </c>
      <c r="BJ482" s="38">
        <v>0.020533471</v>
      </c>
      <c r="BK482" s="38">
        <v>0.007188177</v>
      </c>
      <c r="BL482" s="38">
        <v>0.033967265</v>
      </c>
      <c r="BM482" s="38">
        <v>0.02472935</v>
      </c>
      <c r="BN482" s="38">
        <v>-0.036787779</v>
      </c>
      <c r="BO482" s="38">
        <v>-0.017810825</v>
      </c>
      <c r="BP482" s="40">
        <v>0.001232297</v>
      </c>
      <c r="BQ482" s="40"/>
    </row>
    <row r="483">
      <c r="A483" s="23">
        <v>40237.0</v>
      </c>
      <c r="B483" s="27">
        <v>0.0261</v>
      </c>
      <c r="C483" s="27">
        <v>0.049</v>
      </c>
      <c r="D483" s="27">
        <v>-0.0049</v>
      </c>
      <c r="E483" s="27">
        <v>-0.0042</v>
      </c>
      <c r="F483" s="27">
        <v>-0.0384</v>
      </c>
      <c r="G483" s="27">
        <v>-0.0087</v>
      </c>
      <c r="H483" s="27">
        <v>-0.0281</v>
      </c>
      <c r="I483" s="27">
        <v>-0.0557</v>
      </c>
      <c r="J483" s="27">
        <v>0.0372</v>
      </c>
      <c r="K483" s="27">
        <v>0.0302</v>
      </c>
      <c r="L483" s="34"/>
      <c r="M483" s="38">
        <v>0.448237195</v>
      </c>
      <c r="N483" s="38">
        <v>0.445241054</v>
      </c>
      <c r="O483" s="38">
        <v>0.430914327</v>
      </c>
      <c r="P483" s="38">
        <v>0.429382784</v>
      </c>
      <c r="Q483" s="38">
        <v>0.371152346</v>
      </c>
      <c r="R483" s="38">
        <v>0.219203537</v>
      </c>
      <c r="S483" s="38">
        <v>0.518332446</v>
      </c>
      <c r="T483" s="38">
        <v>0.440582161</v>
      </c>
      <c r="U483" s="38">
        <v>0.461661585</v>
      </c>
      <c r="V483" s="38">
        <v>0.524228724</v>
      </c>
      <c r="W483" s="34"/>
      <c r="X483" s="38">
        <v>0.004290054</v>
      </c>
      <c r="Y483" s="38">
        <v>0.030711123</v>
      </c>
      <c r="Z483" s="38">
        <v>-0.027228027</v>
      </c>
      <c r="AA483" s="38">
        <v>-0.024551269</v>
      </c>
      <c r="AB483" s="38">
        <v>-0.050412085</v>
      </c>
      <c r="AC483" s="38">
        <v>-0.017999542</v>
      </c>
      <c r="AD483" s="38">
        <v>-0.06196595</v>
      </c>
      <c r="AE483" s="38">
        <v>-0.070777979</v>
      </c>
      <c r="AF483" s="38">
        <v>0.008439158</v>
      </c>
      <c r="AG483" s="38">
        <v>0.004814364</v>
      </c>
      <c r="AH483" s="34"/>
      <c r="AI483" s="38">
        <v>0.052004213</v>
      </c>
      <c r="AJ483" s="38">
        <v>0.059262614</v>
      </c>
      <c r="AK483" s="38">
        <v>0.064131267</v>
      </c>
      <c r="AL483" s="38">
        <v>0.072353848</v>
      </c>
      <c r="AM483" s="38">
        <v>0.070177965</v>
      </c>
      <c r="AN483" s="38">
        <v>0.06619074</v>
      </c>
      <c r="AO483" s="38">
        <v>0.074228555</v>
      </c>
      <c r="AP483" s="38">
        <v>0.07178004</v>
      </c>
      <c r="AQ483" s="38">
        <v>0.053962716</v>
      </c>
      <c r="AR483" s="38">
        <v>0.058882886</v>
      </c>
      <c r="AS483" s="34"/>
      <c r="AT483" s="38">
        <v>-1.544303342</v>
      </c>
      <c r="AU483" s="38">
        <v>-0.632489592</v>
      </c>
      <c r="AV483" s="38">
        <v>-0.020880538</v>
      </c>
      <c r="AW483" s="38">
        <v>1.012055192</v>
      </c>
      <c r="AX483" s="38">
        <v>0.738716766</v>
      </c>
      <c r="AY483" s="38">
        <v>0.23783423</v>
      </c>
      <c r="AZ483" s="38">
        <v>1.247559298</v>
      </c>
      <c r="BA483" s="38">
        <v>0.939972372</v>
      </c>
      <c r="BB483" s="38">
        <v>-1.298272555</v>
      </c>
      <c r="BC483" s="38">
        <v>-0.680191831</v>
      </c>
      <c r="BD483" s="40">
        <v>0.382526523</v>
      </c>
      <c r="BE483" s="23">
        <v>40237.0</v>
      </c>
      <c r="BF483" s="38">
        <v>-0.040371144</v>
      </c>
      <c r="BG483" s="38">
        <v>-0.016534529</v>
      </c>
      <c r="BH483" s="38">
        <v>-5.45859E-4</v>
      </c>
      <c r="BI483" s="38">
        <v>0.026457125</v>
      </c>
      <c r="BJ483" s="38">
        <v>0.019311518</v>
      </c>
      <c r="BK483" s="38">
        <v>0.006217457</v>
      </c>
      <c r="BL483" s="38">
        <v>0.032613668</v>
      </c>
      <c r="BM483" s="38">
        <v>0.024572737</v>
      </c>
      <c r="BN483" s="38">
        <v>-0.033939413</v>
      </c>
      <c r="BO483" s="38">
        <v>-0.01778156</v>
      </c>
      <c r="BP483" s="40">
        <v>-0.007226754</v>
      </c>
      <c r="BQ483" s="40"/>
    </row>
    <row r="484">
      <c r="A484" s="23">
        <v>40268.0</v>
      </c>
      <c r="B484" s="27">
        <v>0.0569</v>
      </c>
      <c r="C484" s="27">
        <v>0.0392</v>
      </c>
      <c r="D484" s="27">
        <v>0.0713</v>
      </c>
      <c r="E484" s="27">
        <v>0.0998</v>
      </c>
      <c r="F484" s="27">
        <v>0.082</v>
      </c>
      <c r="G484" s="27">
        <v>0.1046</v>
      </c>
      <c r="H484" s="27">
        <v>0.084</v>
      </c>
      <c r="I484" s="27">
        <v>0.044</v>
      </c>
      <c r="J484" s="27">
        <v>0.0635</v>
      </c>
      <c r="K484" s="27">
        <v>0.0594</v>
      </c>
      <c r="L484" s="34"/>
      <c r="M484" s="38">
        <v>0.413342636</v>
      </c>
      <c r="N484" s="38">
        <v>0.385213291</v>
      </c>
      <c r="O484" s="38">
        <v>0.479712201</v>
      </c>
      <c r="P484" s="38">
        <v>0.485892048</v>
      </c>
      <c r="Q484" s="38">
        <v>0.449822861</v>
      </c>
      <c r="R484" s="38">
        <v>0.3058795</v>
      </c>
      <c r="S484" s="38">
        <v>0.652688004</v>
      </c>
      <c r="T484" s="38">
        <v>0.463466203</v>
      </c>
      <c r="U484" s="38">
        <v>0.507126442</v>
      </c>
      <c r="V484" s="38">
        <v>0.488228468</v>
      </c>
      <c r="W484" s="34"/>
      <c r="X484" s="38">
        <v>0.036817984</v>
      </c>
      <c r="Y484" s="38">
        <v>0.019454049</v>
      </c>
      <c r="Z484" s="38">
        <v>0.04885057</v>
      </c>
      <c r="AA484" s="38">
        <v>0.078281487</v>
      </c>
      <c r="AB484" s="38">
        <v>0.0718306</v>
      </c>
      <c r="AC484" s="38">
        <v>0.094088727</v>
      </c>
      <c r="AD484" s="38">
        <v>0.049963852</v>
      </c>
      <c r="AE484" s="38">
        <v>0.033174778</v>
      </c>
      <c r="AF484" s="38">
        <v>0.029633124</v>
      </c>
      <c r="AG484" s="38">
        <v>0.033495456</v>
      </c>
      <c r="AH484" s="34"/>
      <c r="AI484" s="38">
        <v>0.052132122</v>
      </c>
      <c r="AJ484" s="38">
        <v>0.05921237</v>
      </c>
      <c r="AK484" s="38">
        <v>0.064412533</v>
      </c>
      <c r="AL484" s="38">
        <v>0.073237084</v>
      </c>
      <c r="AM484" s="38">
        <v>0.070757212</v>
      </c>
      <c r="AN484" s="38">
        <v>0.06779468</v>
      </c>
      <c r="AO484" s="38">
        <v>0.074198584</v>
      </c>
      <c r="AP484" s="38">
        <v>0.071825358</v>
      </c>
      <c r="AQ484" s="38">
        <v>0.053984324</v>
      </c>
      <c r="AR484" s="38">
        <v>0.058918478</v>
      </c>
      <c r="AS484" s="34"/>
      <c r="AT484" s="38">
        <v>-1.537258239</v>
      </c>
      <c r="AU484" s="38">
        <v>-0.667578857</v>
      </c>
      <c r="AV484" s="38">
        <v>-0.028833736</v>
      </c>
      <c r="AW484" s="38">
        <v>1.055101522</v>
      </c>
      <c r="AX484" s="38">
        <v>0.750494358</v>
      </c>
      <c r="AY484" s="38">
        <v>0.386601333</v>
      </c>
      <c r="AZ484" s="38">
        <v>1.173204175</v>
      </c>
      <c r="BA484" s="38">
        <v>0.881696674</v>
      </c>
      <c r="BB484" s="38">
        <v>-1.309749036</v>
      </c>
      <c r="BC484" s="38">
        <v>-0.703678194</v>
      </c>
      <c r="BD484" s="40">
        <v>0.386890553</v>
      </c>
      <c r="BE484" s="23">
        <v>40268.0</v>
      </c>
      <c r="BF484" s="38">
        <v>-0.039733672</v>
      </c>
      <c r="BG484" s="38">
        <v>-0.01725498</v>
      </c>
      <c r="BH484" s="38">
        <v>-7.45269E-4</v>
      </c>
      <c r="BI484" s="38">
        <v>0.027271318</v>
      </c>
      <c r="BJ484" s="38">
        <v>0.019398105</v>
      </c>
      <c r="BK484" s="38">
        <v>0.009992524</v>
      </c>
      <c r="BL484" s="38">
        <v>0.030323929</v>
      </c>
      <c r="BM484" s="38">
        <v>0.022789305</v>
      </c>
      <c r="BN484" s="38">
        <v>-0.033853218</v>
      </c>
      <c r="BO484" s="38">
        <v>-0.018188043</v>
      </c>
      <c r="BP484" s="40">
        <v>0.002500903</v>
      </c>
      <c r="BQ484" s="40"/>
    </row>
    <row r="485">
      <c r="A485" s="23">
        <v>40298.0</v>
      </c>
      <c r="B485" s="27">
        <v>-0.0195</v>
      </c>
      <c r="C485" s="27">
        <v>0.0125</v>
      </c>
      <c r="D485" s="27">
        <v>-0.0341</v>
      </c>
      <c r="E485" s="27">
        <v>-0.0025</v>
      </c>
      <c r="F485" s="27">
        <v>-0.0525</v>
      </c>
      <c r="G485" s="27">
        <v>0.0046</v>
      </c>
      <c r="H485" s="27">
        <v>0.0121</v>
      </c>
      <c r="I485" s="27">
        <v>-0.0314</v>
      </c>
      <c r="J485" s="27">
        <v>-0.0201</v>
      </c>
      <c r="K485" s="27">
        <v>0.0157</v>
      </c>
      <c r="L485" s="34"/>
      <c r="M485" s="38">
        <v>0.317144974</v>
      </c>
      <c r="N485" s="38">
        <v>0.30423902</v>
      </c>
      <c r="O485" s="38">
        <v>0.26108078</v>
      </c>
      <c r="P485" s="38">
        <v>0.267585922</v>
      </c>
      <c r="Q485" s="38">
        <v>0.151986593</v>
      </c>
      <c r="R485" s="38">
        <v>0.201330592</v>
      </c>
      <c r="S485" s="38">
        <v>0.483317129</v>
      </c>
      <c r="T485" s="38">
        <v>0.215226714</v>
      </c>
      <c r="U485" s="38">
        <v>0.355795892</v>
      </c>
      <c r="V485" s="38">
        <v>0.37984593</v>
      </c>
      <c r="W485" s="34"/>
      <c r="X485" s="38">
        <v>-0.036406319</v>
      </c>
      <c r="Y485" s="38">
        <v>-0.004508774</v>
      </c>
      <c r="Z485" s="38">
        <v>-0.049077454</v>
      </c>
      <c r="AA485" s="38">
        <v>-0.01731505</v>
      </c>
      <c r="AB485" s="38">
        <v>-0.056250035</v>
      </c>
      <c r="AC485" s="38">
        <v>-0.011880562</v>
      </c>
      <c r="AD485" s="38">
        <v>-0.016189185</v>
      </c>
      <c r="AE485" s="38">
        <v>-0.035750391</v>
      </c>
      <c r="AF485" s="38">
        <v>-0.047162463</v>
      </c>
      <c r="AG485" s="38">
        <v>-0.008008967</v>
      </c>
      <c r="AH485" s="34"/>
      <c r="AI485" s="38">
        <v>0.052846241</v>
      </c>
      <c r="AJ485" s="38">
        <v>0.059318826</v>
      </c>
      <c r="AK485" s="38">
        <v>0.065066276</v>
      </c>
      <c r="AL485" s="38">
        <v>0.0730804</v>
      </c>
      <c r="AM485" s="38">
        <v>0.07174799</v>
      </c>
      <c r="AN485" s="38">
        <v>0.067758367</v>
      </c>
      <c r="AO485" s="38">
        <v>0.074123618</v>
      </c>
      <c r="AP485" s="38">
        <v>0.07192281</v>
      </c>
      <c r="AQ485" s="38">
        <v>0.054950413</v>
      </c>
      <c r="AR485" s="38">
        <v>0.058999228</v>
      </c>
      <c r="AS485" s="34"/>
      <c r="AT485" s="38">
        <v>-1.529432701</v>
      </c>
      <c r="AU485" s="38">
        <v>-0.713673364</v>
      </c>
      <c r="AV485" s="38">
        <v>0.010695059</v>
      </c>
      <c r="AW485" s="38">
        <v>1.020739195</v>
      </c>
      <c r="AX485" s="38">
        <v>0.852811609</v>
      </c>
      <c r="AY485" s="38">
        <v>0.349987384</v>
      </c>
      <c r="AZ485" s="38">
        <v>1.152219081</v>
      </c>
      <c r="BA485" s="38">
        <v>0.874844626</v>
      </c>
      <c r="BB485" s="38">
        <v>-1.264237638</v>
      </c>
      <c r="BC485" s="38">
        <v>-0.753953252</v>
      </c>
      <c r="BD485" s="40">
        <v>0.389652579</v>
      </c>
      <c r="BE485" s="23">
        <v>40298.0</v>
      </c>
      <c r="BF485" s="38">
        <v>-0.039251189</v>
      </c>
      <c r="BG485" s="38">
        <v>-0.018315633</v>
      </c>
      <c r="BH485" s="38">
        <v>2.74477E-4</v>
      </c>
      <c r="BI485" s="38">
        <v>0.026196136</v>
      </c>
      <c r="BJ485" s="38">
        <v>0.021886461</v>
      </c>
      <c r="BK485" s="38">
        <v>0.008982037</v>
      </c>
      <c r="BL485" s="38">
        <v>0.029570421</v>
      </c>
      <c r="BM485" s="38">
        <v>0.022451914</v>
      </c>
      <c r="BN485" s="38">
        <v>-0.032445253</v>
      </c>
      <c r="BO485" s="38">
        <v>-0.019349372</v>
      </c>
      <c r="BP485" s="40">
        <v>-4.08715E-4</v>
      </c>
      <c r="BQ485" s="40"/>
    </row>
    <row r="486">
      <c r="A486" s="23">
        <v>40329.0</v>
      </c>
      <c r="B486" s="27">
        <v>-0.0756</v>
      </c>
      <c r="C486" s="27">
        <v>-0.0353</v>
      </c>
      <c r="D486" s="27">
        <v>-0.0589</v>
      </c>
      <c r="E486" s="27">
        <v>-0.0338</v>
      </c>
      <c r="F486" s="27">
        <v>-0.0783</v>
      </c>
      <c r="G486" s="27">
        <v>-0.11</v>
      </c>
      <c r="H486" s="27">
        <v>-0.0473</v>
      </c>
      <c r="I486" s="27">
        <v>-0.0965</v>
      </c>
      <c r="J486" s="27">
        <v>-0.0612</v>
      </c>
      <c r="K486" s="27">
        <v>-0.0812</v>
      </c>
      <c r="L486" s="34"/>
      <c r="M486" s="38">
        <v>0.206810397</v>
      </c>
      <c r="N486" s="38">
        <v>0.125593424</v>
      </c>
      <c r="O486" s="38">
        <v>0.130634182</v>
      </c>
      <c r="P486" s="38">
        <v>0.193491761</v>
      </c>
      <c r="Q486" s="38">
        <v>0.004044296</v>
      </c>
      <c r="R486" s="38">
        <v>-8.99714E-4</v>
      </c>
      <c r="S486" s="38">
        <v>0.340997078</v>
      </c>
      <c r="T486" s="38">
        <v>0.039975459</v>
      </c>
      <c r="U486" s="38">
        <v>0.216571673</v>
      </c>
      <c r="V486" s="38">
        <v>0.202568537</v>
      </c>
      <c r="W486" s="34"/>
      <c r="X486" s="38">
        <v>-0.083579412</v>
      </c>
      <c r="Y486" s="38">
        <v>-0.042107927</v>
      </c>
      <c r="Z486" s="38">
        <v>-0.061135129</v>
      </c>
      <c r="AA486" s="38">
        <v>-0.04077214</v>
      </c>
      <c r="AB486" s="38">
        <v>-0.06952664</v>
      </c>
      <c r="AC486" s="38">
        <v>-0.109337672</v>
      </c>
      <c r="AD486" s="38">
        <v>-0.062730493</v>
      </c>
      <c r="AE486" s="38">
        <v>-0.094356795</v>
      </c>
      <c r="AF486" s="38">
        <v>-0.074556369</v>
      </c>
      <c r="AG486" s="38">
        <v>-0.091906533</v>
      </c>
      <c r="AH486" s="34"/>
      <c r="AI486" s="38">
        <v>0.055229401</v>
      </c>
      <c r="AJ486" s="38">
        <v>0.060109413</v>
      </c>
      <c r="AK486" s="38">
        <v>0.066169726</v>
      </c>
      <c r="AL486" s="38">
        <v>0.073469849</v>
      </c>
      <c r="AM486" s="38">
        <v>0.072969558</v>
      </c>
      <c r="AN486" s="38">
        <v>0.070258146</v>
      </c>
      <c r="AO486" s="38">
        <v>0.074997304</v>
      </c>
      <c r="AP486" s="38">
        <v>0.07411515</v>
      </c>
      <c r="AQ486" s="38">
        <v>0.05684434</v>
      </c>
      <c r="AR486" s="38">
        <v>0.061609985</v>
      </c>
      <c r="AS486" s="34"/>
      <c r="AT486" s="38">
        <v>-1.493183554</v>
      </c>
      <c r="AU486" s="38">
        <v>-0.851059264</v>
      </c>
      <c r="AV486" s="38">
        <v>-0.053627907</v>
      </c>
      <c r="AW486" s="38">
        <v>0.906940757</v>
      </c>
      <c r="AX486" s="38">
        <v>0.841111135</v>
      </c>
      <c r="AY486" s="38">
        <v>0.484336754</v>
      </c>
      <c r="AZ486" s="38">
        <v>1.107927052</v>
      </c>
      <c r="BA486" s="38">
        <v>0.991851078</v>
      </c>
      <c r="BB486" s="38">
        <v>-1.280685873</v>
      </c>
      <c r="BC486" s="38">
        <v>-0.653610177</v>
      </c>
      <c r="BD486" s="40">
        <v>0.393857712</v>
      </c>
      <c r="BE486" s="23">
        <v>40329.0</v>
      </c>
      <c r="BF486" s="38">
        <v>-0.037911751</v>
      </c>
      <c r="BG486" s="38">
        <v>-0.021608292</v>
      </c>
      <c r="BH486" s="38">
        <v>-0.001361606</v>
      </c>
      <c r="BI486" s="38">
        <v>0.023027117</v>
      </c>
      <c r="BJ486" s="38">
        <v>0.021355711</v>
      </c>
      <c r="BK486" s="38">
        <v>0.012297252</v>
      </c>
      <c r="BL486" s="38">
        <v>0.028130135</v>
      </c>
      <c r="BM486" s="38">
        <v>0.02518298</v>
      </c>
      <c r="BN486" s="38">
        <v>-0.03251646</v>
      </c>
      <c r="BO486" s="38">
        <v>-0.016595084</v>
      </c>
      <c r="BP486" s="41">
        <v>1.19959E-6</v>
      </c>
      <c r="BQ486" s="41"/>
    </row>
    <row r="487">
      <c r="A487" s="23">
        <v>40359.0</v>
      </c>
      <c r="B487" s="27">
        <v>-0.0288</v>
      </c>
      <c r="C487" s="27">
        <v>-0.0402</v>
      </c>
      <c r="D487" s="27">
        <v>-0.0138</v>
      </c>
      <c r="E487" s="27">
        <v>-5.0E-4</v>
      </c>
      <c r="F487" s="27">
        <v>-0.008</v>
      </c>
      <c r="G487" s="27">
        <v>-0.0474</v>
      </c>
      <c r="H487" s="27">
        <v>-0.0051</v>
      </c>
      <c r="I487" s="27">
        <v>-1.0E-4</v>
      </c>
      <c r="J487" s="27">
        <v>-0.0505</v>
      </c>
      <c r="K487" s="27">
        <v>-0.0536</v>
      </c>
      <c r="L487" s="34"/>
      <c r="M487" s="38">
        <v>0.12797133</v>
      </c>
      <c r="N487" s="38">
        <v>0.078236971</v>
      </c>
      <c r="O487" s="38">
        <v>0.153776408</v>
      </c>
      <c r="P487" s="38">
        <v>0.224122044</v>
      </c>
      <c r="Q487" s="38">
        <v>0.028716157</v>
      </c>
      <c r="R487" s="38">
        <v>-0.074745695</v>
      </c>
      <c r="S487" s="38">
        <v>0.339213513</v>
      </c>
      <c r="T487" s="38">
        <v>-0.009538399</v>
      </c>
      <c r="U487" s="38">
        <v>0.19492601</v>
      </c>
      <c r="V487" s="38">
        <v>0.136097698</v>
      </c>
      <c r="W487" s="34"/>
      <c r="X487" s="38">
        <v>-0.029349344</v>
      </c>
      <c r="Y487" s="38">
        <v>-0.041904355</v>
      </c>
      <c r="Z487" s="38">
        <v>-0.01282907</v>
      </c>
      <c r="AA487" s="38">
        <v>-0.004962516</v>
      </c>
      <c r="AB487" s="38">
        <v>0.002259509</v>
      </c>
      <c r="AC487" s="38">
        <v>-0.036242051</v>
      </c>
      <c r="AD487" s="38">
        <v>-0.016732469</v>
      </c>
      <c r="AE487" s="38">
        <v>0.007854646</v>
      </c>
      <c r="AF487" s="38">
        <v>-0.058047484</v>
      </c>
      <c r="AG487" s="38">
        <v>-0.055400732</v>
      </c>
      <c r="AH487" s="34"/>
      <c r="AI487" s="38">
        <v>0.055382006</v>
      </c>
      <c r="AJ487" s="38">
        <v>0.060439547</v>
      </c>
      <c r="AK487" s="38">
        <v>0.065955986</v>
      </c>
      <c r="AL487" s="38">
        <v>0.07332795</v>
      </c>
      <c r="AM487" s="38">
        <v>0.072540394</v>
      </c>
      <c r="AN487" s="38">
        <v>0.07052822</v>
      </c>
      <c r="AO487" s="38">
        <v>0.074814408</v>
      </c>
      <c r="AP487" s="38">
        <v>0.073020791</v>
      </c>
      <c r="AQ487" s="38">
        <v>0.057818288</v>
      </c>
      <c r="AR487" s="38">
        <v>0.061823475</v>
      </c>
      <c r="AS487" s="34"/>
      <c r="AT487" s="38">
        <v>-1.549462865</v>
      </c>
      <c r="AU487" s="38">
        <v>-0.848720532</v>
      </c>
      <c r="AV487" s="38">
        <v>-0.084396095</v>
      </c>
      <c r="AW487" s="38">
        <v>0.937018716</v>
      </c>
      <c r="AX487" s="38">
        <v>0.827899743</v>
      </c>
      <c r="AY487" s="38">
        <v>0.549105111</v>
      </c>
      <c r="AZ487" s="38">
        <v>1.142973405</v>
      </c>
      <c r="BA487" s="38">
        <v>0.894460673</v>
      </c>
      <c r="BB487" s="38">
        <v>-1.211906399</v>
      </c>
      <c r="BC487" s="38">
        <v>-0.656971756</v>
      </c>
      <c r="BD487" s="40">
        <v>0.403581717</v>
      </c>
      <c r="BE487" s="23">
        <v>40359.0</v>
      </c>
      <c r="BF487" s="38">
        <v>-0.038392791</v>
      </c>
      <c r="BG487" s="38">
        <v>-0.021029707</v>
      </c>
      <c r="BH487" s="38">
        <v>-0.002091177</v>
      </c>
      <c r="BI487" s="38">
        <v>0.023217571</v>
      </c>
      <c r="BJ487" s="38">
        <v>0.020513807</v>
      </c>
      <c r="BK487" s="38">
        <v>0.013605797</v>
      </c>
      <c r="BL487" s="38">
        <v>0.028320743</v>
      </c>
      <c r="BM487" s="38">
        <v>0.022163062</v>
      </c>
      <c r="BN487" s="38">
        <v>-0.030028774</v>
      </c>
      <c r="BO487" s="38">
        <v>-0.016278531</v>
      </c>
      <c r="BP487" s="40">
        <v>0.003596596</v>
      </c>
      <c r="BQ487" s="40"/>
    </row>
    <row r="488">
      <c r="A488" s="23">
        <v>40390.0</v>
      </c>
      <c r="B488" s="27">
        <v>0.0468</v>
      </c>
      <c r="C488" s="27">
        <v>0.0384</v>
      </c>
      <c r="D488" s="27">
        <v>0.0567</v>
      </c>
      <c r="E488" s="27">
        <v>0.0295</v>
      </c>
      <c r="F488" s="27">
        <v>0.089</v>
      </c>
      <c r="G488" s="27">
        <v>0.0142</v>
      </c>
      <c r="H488" s="27">
        <v>0.0434</v>
      </c>
      <c r="I488" s="27">
        <v>0.1467</v>
      </c>
      <c r="J488" s="27">
        <v>0.0712</v>
      </c>
      <c r="K488" s="27">
        <v>0.0695</v>
      </c>
      <c r="L488" s="34"/>
      <c r="M488" s="38">
        <v>0.101408399</v>
      </c>
      <c r="N488" s="38">
        <v>0.07419531</v>
      </c>
      <c r="O488" s="38">
        <v>0.115055739</v>
      </c>
      <c r="P488" s="38">
        <v>0.139553822</v>
      </c>
      <c r="Q488" s="38">
        <v>0.045178721</v>
      </c>
      <c r="R488" s="38">
        <v>-0.087912815</v>
      </c>
      <c r="S488" s="38">
        <v>0.234758481</v>
      </c>
      <c r="T488" s="38">
        <v>0.006654024</v>
      </c>
      <c r="U488" s="38">
        <v>0.17931291</v>
      </c>
      <c r="V488" s="38">
        <v>0.130367937</v>
      </c>
      <c r="W488" s="34"/>
      <c r="X488" s="38">
        <v>0.048094843</v>
      </c>
      <c r="Y488" s="38">
        <v>0.03752752</v>
      </c>
      <c r="Z488" s="38">
        <v>0.059338667</v>
      </c>
      <c r="AA488" s="38">
        <v>0.029363437</v>
      </c>
      <c r="AB488" s="38">
        <v>0.0976637</v>
      </c>
      <c r="AC488" s="38">
        <v>0.027630048</v>
      </c>
      <c r="AD488" s="38">
        <v>0.036915321</v>
      </c>
      <c r="AE488" s="38">
        <v>0.153300753</v>
      </c>
      <c r="AF488" s="38">
        <v>0.06679871</v>
      </c>
      <c r="AG488" s="38">
        <v>0.069236649</v>
      </c>
      <c r="AH488" s="34"/>
      <c r="AI488" s="38">
        <v>0.054861843</v>
      </c>
      <c r="AJ488" s="38">
        <v>0.060296661</v>
      </c>
      <c r="AK488" s="38">
        <v>0.065283594</v>
      </c>
      <c r="AL488" s="38">
        <v>0.071898258</v>
      </c>
      <c r="AM488" s="38">
        <v>0.073149286</v>
      </c>
      <c r="AN488" s="38">
        <v>0.070167381</v>
      </c>
      <c r="AO488" s="38">
        <v>0.074552303</v>
      </c>
      <c r="AP488" s="38">
        <v>0.076384787</v>
      </c>
      <c r="AQ488" s="38">
        <v>0.057779091</v>
      </c>
      <c r="AR488" s="38">
        <v>0.061618451</v>
      </c>
      <c r="AS488" s="34"/>
      <c r="AT488" s="38">
        <v>-1.537441663</v>
      </c>
      <c r="AU488" s="38">
        <v>-0.825548823</v>
      </c>
      <c r="AV488" s="38">
        <v>-0.172323346</v>
      </c>
      <c r="AW488" s="38">
        <v>0.694114461</v>
      </c>
      <c r="AX488" s="38">
        <v>0.85798338</v>
      </c>
      <c r="AY488" s="38">
        <v>0.467391386</v>
      </c>
      <c r="AZ488" s="38">
        <v>1.041761011</v>
      </c>
      <c r="BA488" s="38">
        <v>1.281793378</v>
      </c>
      <c r="BB488" s="38">
        <v>-1.155318774</v>
      </c>
      <c r="BC488" s="38">
        <v>-0.652411009</v>
      </c>
      <c r="BD488" s="40">
        <v>0.411281676</v>
      </c>
      <c r="BE488" s="23">
        <v>40390.0</v>
      </c>
      <c r="BF488" s="38">
        <v>-0.03738172</v>
      </c>
      <c r="BG488" s="38">
        <v>-0.020072589</v>
      </c>
      <c r="BH488" s="38">
        <v>-0.004189911</v>
      </c>
      <c r="BI488" s="38">
        <v>0.016876863</v>
      </c>
      <c r="BJ488" s="38">
        <v>0.020861211</v>
      </c>
      <c r="BK488" s="38">
        <v>0.011364265</v>
      </c>
      <c r="BL488" s="38">
        <v>0.025329624</v>
      </c>
      <c r="BM488" s="38">
        <v>0.031165828</v>
      </c>
      <c r="BN488" s="38">
        <v>-0.028090694</v>
      </c>
      <c r="BO488" s="38">
        <v>-0.015862876</v>
      </c>
      <c r="BP488" s="40">
        <v>0.001190866</v>
      </c>
      <c r="BQ488" s="40"/>
    </row>
    <row r="489">
      <c r="A489" s="23">
        <v>40421.0</v>
      </c>
      <c r="B489" s="27">
        <v>-0.0143</v>
      </c>
      <c r="C489" s="27">
        <v>0.0152</v>
      </c>
      <c r="D489" s="27">
        <v>-0.0373</v>
      </c>
      <c r="E489" s="27">
        <v>-0.0357</v>
      </c>
      <c r="F489" s="27">
        <v>-0.0513</v>
      </c>
      <c r="G489" s="27">
        <v>-0.0532</v>
      </c>
      <c r="H489" s="27">
        <v>-0.0508</v>
      </c>
      <c r="I489" s="27">
        <v>-0.0314</v>
      </c>
      <c r="J489" s="27">
        <v>-0.0012</v>
      </c>
      <c r="K489" s="27">
        <v>-0.0451</v>
      </c>
      <c r="L489" s="34"/>
      <c r="M489" s="38">
        <v>0.017756992</v>
      </c>
      <c r="N489" s="38">
        <v>0.089406362</v>
      </c>
      <c r="O489" s="38">
        <v>0.006954328</v>
      </c>
      <c r="P489" s="38">
        <v>0.067745788</v>
      </c>
      <c r="Q489" s="38">
        <v>-0.082013094</v>
      </c>
      <c r="R489" s="38">
        <v>-0.147338861</v>
      </c>
      <c r="S489" s="38">
        <v>0.119820809</v>
      </c>
      <c r="T489" s="38">
        <v>-0.070195001</v>
      </c>
      <c r="U489" s="38">
        <v>0.097330379</v>
      </c>
      <c r="V489" s="38">
        <v>0.04385731</v>
      </c>
      <c r="W489" s="34"/>
      <c r="X489" s="38">
        <v>-0.011580831</v>
      </c>
      <c r="Y489" s="38">
        <v>0.01224568</v>
      </c>
      <c r="Z489" s="38">
        <v>-0.033868731</v>
      </c>
      <c r="AA489" s="38">
        <v>-0.035871782</v>
      </c>
      <c r="AB489" s="38">
        <v>-0.041423519</v>
      </c>
      <c r="AC489" s="38">
        <v>-0.03766611</v>
      </c>
      <c r="AD489" s="38">
        <v>-0.053879662</v>
      </c>
      <c r="AE489" s="38">
        <v>-0.026899749</v>
      </c>
      <c r="AF489" s="38">
        <v>-0.005682092</v>
      </c>
      <c r="AG489" s="38">
        <v>-0.044785515</v>
      </c>
      <c r="AH489" s="34"/>
      <c r="AI489" s="38">
        <v>0.055030662</v>
      </c>
      <c r="AJ489" s="38">
        <v>0.059924422</v>
      </c>
      <c r="AK489" s="38">
        <v>0.065464849</v>
      </c>
      <c r="AL489" s="38">
        <v>0.07218124</v>
      </c>
      <c r="AM489" s="38">
        <v>0.073841371</v>
      </c>
      <c r="AN489" s="38">
        <v>0.069640297</v>
      </c>
      <c r="AO489" s="38">
        <v>0.074907596</v>
      </c>
      <c r="AP489" s="38">
        <v>0.076272155</v>
      </c>
      <c r="AQ489" s="38">
        <v>0.057754179</v>
      </c>
      <c r="AR489" s="38">
        <v>0.062394943</v>
      </c>
      <c r="AS489" s="34"/>
      <c r="AT489" s="38">
        <v>-1.524821047</v>
      </c>
      <c r="AU489" s="38">
        <v>-0.887606369</v>
      </c>
      <c r="AV489" s="38">
        <v>-0.16618948</v>
      </c>
      <c r="AW489" s="38">
        <v>0.70834927</v>
      </c>
      <c r="AX489" s="38">
        <v>0.924514381</v>
      </c>
      <c r="AY489" s="38">
        <v>0.37749406</v>
      </c>
      <c r="AZ489" s="38">
        <v>1.063347047</v>
      </c>
      <c r="BA489" s="38">
        <v>1.241025733</v>
      </c>
      <c r="BB489" s="38">
        <v>-1.170192901</v>
      </c>
      <c r="BC489" s="38">
        <v>-0.565920694</v>
      </c>
      <c r="BD489" s="40">
        <v>0.417744758</v>
      </c>
      <c r="BE489" s="23">
        <v>40421.0</v>
      </c>
      <c r="BF489" s="38">
        <v>-0.036501261</v>
      </c>
      <c r="BG489" s="38">
        <v>-0.021247576</v>
      </c>
      <c r="BH489" s="38">
        <v>-0.003978254</v>
      </c>
      <c r="BI489" s="38">
        <v>0.016956509</v>
      </c>
      <c r="BJ489" s="38">
        <v>0.022131083</v>
      </c>
      <c r="BK489" s="38">
        <v>0.009036476</v>
      </c>
      <c r="BL489" s="38">
        <v>0.025454468</v>
      </c>
      <c r="BM489" s="38">
        <v>0.029707751</v>
      </c>
      <c r="BN489" s="38">
        <v>-0.02801215</v>
      </c>
      <c r="BO489" s="38">
        <v>-0.013547045</v>
      </c>
      <c r="BP489" s="40">
        <v>-0.003405139</v>
      </c>
      <c r="BQ489" s="40"/>
    </row>
    <row r="490">
      <c r="A490" s="23">
        <v>40451.0</v>
      </c>
      <c r="B490" s="27">
        <v>0.0451</v>
      </c>
      <c r="C490" s="27">
        <v>0.0367</v>
      </c>
      <c r="D490" s="27">
        <v>0.0658</v>
      </c>
      <c r="E490" s="27">
        <v>0.0543</v>
      </c>
      <c r="F490" s="27">
        <v>0.0401</v>
      </c>
      <c r="G490" s="27">
        <v>0.041</v>
      </c>
      <c r="H490" s="27">
        <v>0.0533</v>
      </c>
      <c r="I490" s="27">
        <v>0.0295</v>
      </c>
      <c r="J490" s="27">
        <v>0.0628</v>
      </c>
      <c r="K490" s="27">
        <v>0.0904</v>
      </c>
      <c r="L490" s="34"/>
      <c r="M490" s="38">
        <v>-0.002517136</v>
      </c>
      <c r="N490" s="38">
        <v>0.077832354</v>
      </c>
      <c r="O490" s="38">
        <v>0.03011329</v>
      </c>
      <c r="P490" s="38">
        <v>0.083430349</v>
      </c>
      <c r="Q490" s="38">
        <v>-0.092614556</v>
      </c>
      <c r="R490" s="38">
        <v>-0.06467011</v>
      </c>
      <c r="S490" s="38">
        <v>0.109551507</v>
      </c>
      <c r="T490" s="38">
        <v>-0.072554359</v>
      </c>
      <c r="U490" s="38">
        <v>0.113424279</v>
      </c>
      <c r="V490" s="38">
        <v>0.096227763</v>
      </c>
      <c r="W490" s="34"/>
      <c r="X490" s="38">
        <v>0.049815778</v>
      </c>
      <c r="Y490" s="38">
        <v>0.033421001</v>
      </c>
      <c r="Z490" s="38">
        <v>0.068502926</v>
      </c>
      <c r="AA490" s="38">
        <v>0.054109781</v>
      </c>
      <c r="AB490" s="38">
        <v>0.05172423</v>
      </c>
      <c r="AC490" s="38">
        <v>0.049484188</v>
      </c>
      <c r="AD490" s="38">
        <v>0.051561534</v>
      </c>
      <c r="AE490" s="38">
        <v>0.034417151</v>
      </c>
      <c r="AF490" s="38">
        <v>0.057468175</v>
      </c>
      <c r="AG490" s="38">
        <v>0.089717201</v>
      </c>
      <c r="AH490" s="34"/>
      <c r="AI490" s="38">
        <v>0.055298152</v>
      </c>
      <c r="AJ490" s="38">
        <v>0.059963276</v>
      </c>
      <c r="AK490" s="38">
        <v>0.066075547</v>
      </c>
      <c r="AL490" s="38">
        <v>0.072548514</v>
      </c>
      <c r="AM490" s="38">
        <v>0.074026311</v>
      </c>
      <c r="AN490" s="38">
        <v>0.070068733</v>
      </c>
      <c r="AO490" s="38">
        <v>0.075194375</v>
      </c>
      <c r="AP490" s="38">
        <v>0.07625751</v>
      </c>
      <c r="AQ490" s="38">
        <v>0.058235658</v>
      </c>
      <c r="AR490" s="38">
        <v>0.063636979</v>
      </c>
      <c r="AS490" s="34"/>
      <c r="AT490" s="38">
        <v>-1.560136204</v>
      </c>
      <c r="AU490" s="38">
        <v>-0.945023644</v>
      </c>
      <c r="AV490" s="38">
        <v>-0.139099835</v>
      </c>
      <c r="AW490" s="38">
        <v>0.714382841</v>
      </c>
      <c r="AX490" s="38">
        <v>0.909235486</v>
      </c>
      <c r="AY490" s="38">
        <v>0.387415338</v>
      </c>
      <c r="AZ490" s="38">
        <v>1.063248719</v>
      </c>
      <c r="BA490" s="38">
        <v>1.203426631</v>
      </c>
      <c r="BB490" s="38">
        <v>-1.172815989</v>
      </c>
      <c r="BC490" s="38">
        <v>-0.460633343</v>
      </c>
      <c r="BD490" s="40">
        <v>0.417219173</v>
      </c>
      <c r="BE490" s="23">
        <v>40451.0</v>
      </c>
      <c r="BF490" s="38">
        <v>-0.037393684</v>
      </c>
      <c r="BG490" s="38">
        <v>-0.022650532</v>
      </c>
      <c r="BH490" s="38">
        <v>-0.003333975</v>
      </c>
      <c r="BI490" s="38">
        <v>0.017122483</v>
      </c>
      <c r="BJ490" s="38">
        <v>0.021792754</v>
      </c>
      <c r="BK490" s="38">
        <v>0.009285655</v>
      </c>
      <c r="BL490" s="38">
        <v>0.025484177</v>
      </c>
      <c r="BM490" s="38">
        <v>0.028843992</v>
      </c>
      <c r="BN490" s="38">
        <v>-0.028110309</v>
      </c>
      <c r="BO490" s="38">
        <v>-0.01104056</v>
      </c>
      <c r="BP490" s="40">
        <v>-0.001260998</v>
      </c>
      <c r="BQ490" s="40"/>
    </row>
    <row r="491">
      <c r="A491" s="23">
        <v>40482.0</v>
      </c>
      <c r="B491" s="27">
        <v>0.0161</v>
      </c>
      <c r="C491" s="27">
        <v>0.0228</v>
      </c>
      <c r="D491" s="27">
        <v>0.0322</v>
      </c>
      <c r="E491" s="27">
        <v>0.0589</v>
      </c>
      <c r="F491" s="27">
        <v>0.0451</v>
      </c>
      <c r="G491" s="27">
        <v>-0.0161</v>
      </c>
      <c r="H491" s="27">
        <v>-0.001</v>
      </c>
      <c r="I491" s="27">
        <v>0.028</v>
      </c>
      <c r="J491" s="27">
        <v>0.0245</v>
      </c>
      <c r="K491" s="27">
        <v>0.039</v>
      </c>
      <c r="L491" s="34"/>
      <c r="M491" s="38">
        <v>0.037047892</v>
      </c>
      <c r="N491" s="38">
        <v>0.158325454</v>
      </c>
      <c r="O491" s="38">
        <v>0.117950373</v>
      </c>
      <c r="P491" s="38">
        <v>0.206061994</v>
      </c>
      <c r="Q491" s="38">
        <v>0.006938408</v>
      </c>
      <c r="R491" s="38">
        <v>-0.06634736</v>
      </c>
      <c r="S491" s="38">
        <v>0.14137554</v>
      </c>
      <c r="T491" s="38">
        <v>-0.029642568</v>
      </c>
      <c r="U491" s="38">
        <v>0.160708708</v>
      </c>
      <c r="V491" s="38">
        <v>0.161927921</v>
      </c>
      <c r="W491" s="34"/>
      <c r="X491" s="38">
        <v>0.019243435</v>
      </c>
      <c r="Y491" s="38">
        <v>0.015266517</v>
      </c>
      <c r="Z491" s="38">
        <v>0.028057656</v>
      </c>
      <c r="AA491" s="38">
        <v>0.050619461</v>
      </c>
      <c r="AB491" s="38">
        <v>0.049847319</v>
      </c>
      <c r="AC491" s="38">
        <v>-0.008566352</v>
      </c>
      <c r="AD491" s="38">
        <v>-0.004987606</v>
      </c>
      <c r="AE491" s="38">
        <v>0.030888817</v>
      </c>
      <c r="AF491" s="38">
        <v>0.015242559</v>
      </c>
      <c r="AG491" s="38">
        <v>0.032981031</v>
      </c>
      <c r="AH491" s="34"/>
      <c r="AI491" s="38">
        <v>0.055259191</v>
      </c>
      <c r="AJ491" s="38">
        <v>0.059954979</v>
      </c>
      <c r="AK491" s="38">
        <v>0.066111746</v>
      </c>
      <c r="AL491" s="38">
        <v>0.072835254</v>
      </c>
      <c r="AM491" s="38">
        <v>0.074174336</v>
      </c>
      <c r="AN491" s="38">
        <v>0.070070071</v>
      </c>
      <c r="AO491" s="38">
        <v>0.075095086</v>
      </c>
      <c r="AP491" s="38">
        <v>0.075473807</v>
      </c>
      <c r="AQ491" s="38">
        <v>0.058165334</v>
      </c>
      <c r="AR491" s="38">
        <v>0.063643493</v>
      </c>
      <c r="AS491" s="34"/>
      <c r="AT491" s="38">
        <v>-1.570378707</v>
      </c>
      <c r="AU491" s="38">
        <v>-0.946461432</v>
      </c>
      <c r="AV491" s="38">
        <v>-0.128427553</v>
      </c>
      <c r="AW491" s="38">
        <v>0.764907875</v>
      </c>
      <c r="AX491" s="38">
        <v>0.94282828</v>
      </c>
      <c r="AY491" s="38">
        <v>0.397505006</v>
      </c>
      <c r="AZ491" s="38">
        <v>1.065165891</v>
      </c>
      <c r="BA491" s="38">
        <v>1.115485632</v>
      </c>
      <c r="BB491" s="38">
        <v>-1.18424699</v>
      </c>
      <c r="BC491" s="38">
        <v>-0.456378003</v>
      </c>
      <c r="BD491" s="40">
        <v>0.416689563</v>
      </c>
      <c r="BE491" s="23">
        <v>40482.0</v>
      </c>
      <c r="BF491" s="38">
        <v>-0.037687018</v>
      </c>
      <c r="BG491" s="38">
        <v>-0.022713826</v>
      </c>
      <c r="BH491" s="38">
        <v>-0.003082092</v>
      </c>
      <c r="BI491" s="38">
        <v>0.01835678</v>
      </c>
      <c r="BJ491" s="38">
        <v>0.022626635</v>
      </c>
      <c r="BK491" s="38">
        <v>0.009539596</v>
      </c>
      <c r="BL491" s="38">
        <v>0.025562577</v>
      </c>
      <c r="BM491" s="38">
        <v>0.026770184</v>
      </c>
      <c r="BN491" s="38">
        <v>-0.028420366</v>
      </c>
      <c r="BO491" s="38">
        <v>-0.01095247</v>
      </c>
      <c r="BP491" s="40">
        <v>2.79372E-4</v>
      </c>
      <c r="BQ491" s="40"/>
    </row>
    <row r="492">
      <c r="A492" s="23">
        <v>40512.0</v>
      </c>
      <c r="B492" s="27">
        <v>-0.0134</v>
      </c>
      <c r="C492" s="27">
        <v>0.0197</v>
      </c>
      <c r="D492" s="27">
        <v>-0.0492</v>
      </c>
      <c r="E492" s="27">
        <v>0.0135</v>
      </c>
      <c r="F492" s="27">
        <v>-0.0997</v>
      </c>
      <c r="G492" s="27">
        <v>0.0618</v>
      </c>
      <c r="H492" s="27">
        <v>-0.0356</v>
      </c>
      <c r="I492" s="27">
        <v>-0.1505</v>
      </c>
      <c r="J492" s="27">
        <v>-0.0239</v>
      </c>
      <c r="K492" s="27">
        <v>4.0E-4</v>
      </c>
      <c r="L492" s="34"/>
      <c r="M492" s="38">
        <v>0.005318615</v>
      </c>
      <c r="N492" s="38">
        <v>0.123739137</v>
      </c>
      <c r="O492" s="38">
        <v>0.041205658</v>
      </c>
      <c r="P492" s="38">
        <v>0.182977893</v>
      </c>
      <c r="Q492" s="38">
        <v>-0.089302814</v>
      </c>
      <c r="R492" s="38">
        <v>0.052548851</v>
      </c>
      <c r="S492" s="38">
        <v>0.097833945</v>
      </c>
      <c r="T492" s="38">
        <v>-0.19620249</v>
      </c>
      <c r="U492" s="38">
        <v>0.096233588</v>
      </c>
      <c r="V492" s="38">
        <v>0.097946375</v>
      </c>
      <c r="W492" s="34"/>
      <c r="X492" s="38">
        <v>-0.008932314</v>
      </c>
      <c r="Y492" s="38">
        <v>0.014719286</v>
      </c>
      <c r="Z492" s="38">
        <v>-0.049564854</v>
      </c>
      <c r="AA492" s="38">
        <v>0.004807299</v>
      </c>
      <c r="AB492" s="38">
        <v>-0.09059049</v>
      </c>
      <c r="AC492" s="38">
        <v>0.060080329</v>
      </c>
      <c r="AD492" s="38">
        <v>-0.037265068</v>
      </c>
      <c r="AE492" s="38">
        <v>-0.142692803</v>
      </c>
      <c r="AF492" s="38">
        <v>-0.028988258</v>
      </c>
      <c r="AG492" s="38">
        <v>-0.003071283</v>
      </c>
      <c r="AH492" s="34"/>
      <c r="AI492" s="38">
        <v>0.054389904</v>
      </c>
      <c r="AJ492" s="38">
        <v>0.0581131</v>
      </c>
      <c r="AK492" s="38">
        <v>0.066429035</v>
      </c>
      <c r="AL492" s="38">
        <v>0.072121769</v>
      </c>
      <c r="AM492" s="38">
        <v>0.07621784</v>
      </c>
      <c r="AN492" s="38">
        <v>0.069788788</v>
      </c>
      <c r="AO492" s="38">
        <v>0.074297882</v>
      </c>
      <c r="AP492" s="38">
        <v>0.079830364</v>
      </c>
      <c r="AQ492" s="38">
        <v>0.057614981</v>
      </c>
      <c r="AR492" s="38">
        <v>0.062779663</v>
      </c>
      <c r="AS492" s="34"/>
      <c r="AT492" s="38">
        <v>-1.468063982</v>
      </c>
      <c r="AU492" s="38">
        <v>-1.039985405</v>
      </c>
      <c r="AV492" s="38">
        <v>-0.083851829</v>
      </c>
      <c r="AW492" s="38">
        <v>0.570676447</v>
      </c>
      <c r="AX492" s="38">
        <v>1.041626727</v>
      </c>
      <c r="AY492" s="38">
        <v>0.302439483</v>
      </c>
      <c r="AZ492" s="38">
        <v>0.820877505</v>
      </c>
      <c r="BA492" s="38">
        <v>1.456980576</v>
      </c>
      <c r="BB492" s="38">
        <v>-1.097257266</v>
      </c>
      <c r="BC492" s="38">
        <v>-0.503442255</v>
      </c>
      <c r="BD492" s="40">
        <v>0.454228254</v>
      </c>
      <c r="BE492" s="23">
        <v>40512.0</v>
      </c>
      <c r="BF492" s="38">
        <v>-0.032319962</v>
      </c>
      <c r="BG492" s="38">
        <v>-0.022895656</v>
      </c>
      <c r="BH492" s="38">
        <v>-0.001846028</v>
      </c>
      <c r="BI492" s="38">
        <v>0.012563649</v>
      </c>
      <c r="BJ492" s="38">
        <v>0.022931791</v>
      </c>
      <c r="BK492" s="38">
        <v>0.006658315</v>
      </c>
      <c r="BL492" s="38">
        <v>0.018071916</v>
      </c>
      <c r="BM492" s="38">
        <v>0.032075957</v>
      </c>
      <c r="BN492" s="38">
        <v>-0.024156517</v>
      </c>
      <c r="BO492" s="38">
        <v>-0.011083464</v>
      </c>
      <c r="BP492" s="40">
        <v>-0.005473912</v>
      </c>
      <c r="BQ492" s="40"/>
    </row>
    <row r="493">
      <c r="A493" s="23">
        <v>40543.0</v>
      </c>
      <c r="B493" s="27">
        <v>0.0345</v>
      </c>
      <c r="C493" s="27">
        <v>0.0416</v>
      </c>
      <c r="D493" s="27">
        <v>0.055</v>
      </c>
      <c r="E493" s="27">
        <v>0.0383</v>
      </c>
      <c r="F493" s="27">
        <v>0.0556</v>
      </c>
      <c r="G493" s="27">
        <v>0.042</v>
      </c>
      <c r="H493" s="27">
        <v>0.0759</v>
      </c>
      <c r="I493" s="27">
        <v>0.0635</v>
      </c>
      <c r="J493" s="27">
        <v>0.0673</v>
      </c>
      <c r="K493" s="27">
        <v>0.0664</v>
      </c>
      <c r="L493" s="34"/>
      <c r="M493" s="38">
        <v>0.0047884</v>
      </c>
      <c r="N493" s="38">
        <v>0.141671728</v>
      </c>
      <c r="O493" s="38">
        <v>0.025511241</v>
      </c>
      <c r="P493" s="38">
        <v>0.159720614</v>
      </c>
      <c r="Q493" s="38">
        <v>-0.091039973</v>
      </c>
      <c r="R493" s="38">
        <v>0.007061302</v>
      </c>
      <c r="S493" s="38">
        <v>0.08810204</v>
      </c>
      <c r="T493" s="38">
        <v>-0.165290076</v>
      </c>
      <c r="U493" s="38">
        <v>0.121763309</v>
      </c>
      <c r="V493" s="38">
        <v>0.147719721</v>
      </c>
      <c r="W493" s="34"/>
      <c r="X493" s="38">
        <v>0.038119435</v>
      </c>
      <c r="Y493" s="38">
        <v>0.032929491</v>
      </c>
      <c r="Z493" s="38">
        <v>0.056082586</v>
      </c>
      <c r="AA493" s="38">
        <v>0.028658036</v>
      </c>
      <c r="AB493" s="38">
        <v>0.066684006</v>
      </c>
      <c r="AC493" s="38">
        <v>0.038518921</v>
      </c>
      <c r="AD493" s="38">
        <v>0.074078422</v>
      </c>
      <c r="AE493" s="38">
        <v>0.07568647</v>
      </c>
      <c r="AF493" s="38">
        <v>0.060147408</v>
      </c>
      <c r="AG493" s="38">
        <v>0.058618171</v>
      </c>
      <c r="AH493" s="34"/>
      <c r="AI493" s="38">
        <v>0.053924052</v>
      </c>
      <c r="AJ493" s="38">
        <v>0.058144226</v>
      </c>
      <c r="AK493" s="38">
        <v>0.066666421</v>
      </c>
      <c r="AL493" s="38">
        <v>0.072133938</v>
      </c>
      <c r="AM493" s="38">
        <v>0.076654761</v>
      </c>
      <c r="AN493" s="38">
        <v>0.069693156</v>
      </c>
      <c r="AO493" s="38">
        <v>0.074879287</v>
      </c>
      <c r="AP493" s="38">
        <v>0.080065797</v>
      </c>
      <c r="AQ493" s="38">
        <v>0.058123313</v>
      </c>
      <c r="AR493" s="38">
        <v>0.063001524</v>
      </c>
      <c r="AS493" s="34"/>
      <c r="AT493" s="38">
        <v>-1.516861367</v>
      </c>
      <c r="AU493" s="38">
        <v>-1.039307268</v>
      </c>
      <c r="AV493" s="38">
        <v>-0.074937458</v>
      </c>
      <c r="AW493" s="38">
        <v>0.54376567</v>
      </c>
      <c r="AX493" s="38">
        <v>1.055341125</v>
      </c>
      <c r="AY493" s="38">
        <v>0.267567345</v>
      </c>
      <c r="AZ493" s="38">
        <v>0.85442884</v>
      </c>
      <c r="BA493" s="38">
        <v>1.441333323</v>
      </c>
      <c r="BB493" s="38">
        <v>-1.041673798</v>
      </c>
      <c r="BC493" s="38">
        <v>-0.489656412</v>
      </c>
      <c r="BD493" s="40">
        <v>0.457620307</v>
      </c>
      <c r="BE493" s="23">
        <v>40543.0</v>
      </c>
      <c r="BF493" s="38">
        <v>-0.033146723</v>
      </c>
      <c r="BG493" s="38">
        <v>-0.022711126</v>
      </c>
      <c r="BH493" s="38">
        <v>-0.001637547</v>
      </c>
      <c r="BI493" s="38">
        <v>0.011882464</v>
      </c>
      <c r="BJ493" s="38">
        <v>0.023061501</v>
      </c>
      <c r="BK493" s="38">
        <v>0.005846929</v>
      </c>
      <c r="BL493" s="38">
        <v>0.01867113</v>
      </c>
      <c r="BM493" s="38">
        <v>0.031496271</v>
      </c>
      <c r="BN493" s="38">
        <v>-0.02276284</v>
      </c>
      <c r="BO493" s="38">
        <v>-0.010700059</v>
      </c>
      <c r="BP493" s="40">
        <v>9.12481E-4</v>
      </c>
      <c r="BQ493" s="40"/>
    </row>
    <row r="494">
      <c r="A494" s="23">
        <v>40574.0</v>
      </c>
      <c r="B494" s="27">
        <v>0.0047</v>
      </c>
      <c r="C494" s="27">
        <v>0.0107</v>
      </c>
      <c r="D494" s="27">
        <v>0.0465</v>
      </c>
      <c r="E494" s="27">
        <v>0.0205</v>
      </c>
      <c r="F494" s="27">
        <v>0.0874</v>
      </c>
      <c r="G494" s="27">
        <v>0.0115</v>
      </c>
      <c r="H494" s="27">
        <v>0.0212</v>
      </c>
      <c r="I494" s="27">
        <v>0.1115</v>
      </c>
      <c r="J494" s="27">
        <v>-0.0032</v>
      </c>
      <c r="K494" s="27">
        <v>0.0237</v>
      </c>
      <c r="L494" s="34"/>
      <c r="M494" s="38">
        <v>0.072771027</v>
      </c>
      <c r="N494" s="38">
        <v>0.226243711</v>
      </c>
      <c r="O494" s="38">
        <v>0.122617986</v>
      </c>
      <c r="P494" s="38">
        <v>0.255626954</v>
      </c>
      <c r="Q494" s="38">
        <v>0.046066526</v>
      </c>
      <c r="R494" s="38">
        <v>0.026527783</v>
      </c>
      <c r="S494" s="38">
        <v>0.116072865</v>
      </c>
      <c r="T494" s="38">
        <v>0.018324072</v>
      </c>
      <c r="U494" s="38">
        <v>0.16558912</v>
      </c>
      <c r="V494" s="38">
        <v>0.217965948</v>
      </c>
      <c r="W494" s="34"/>
      <c r="X494" s="38">
        <v>0.003312749</v>
      </c>
      <c r="Y494" s="38">
        <v>-0.00347037</v>
      </c>
      <c r="Z494" s="38">
        <v>0.039747524</v>
      </c>
      <c r="AA494" s="38">
        <v>0.003488106</v>
      </c>
      <c r="AB494" s="38">
        <v>0.08865358</v>
      </c>
      <c r="AC494" s="38">
        <v>0.00339732</v>
      </c>
      <c r="AD494" s="38">
        <v>0.015630269</v>
      </c>
      <c r="AE494" s="38">
        <v>0.115524879</v>
      </c>
      <c r="AF494" s="38">
        <v>-0.015067286</v>
      </c>
      <c r="AG494" s="38">
        <v>0.008862005</v>
      </c>
      <c r="AH494" s="34"/>
      <c r="AI494" s="38">
        <v>0.05154111</v>
      </c>
      <c r="AJ494" s="38">
        <v>0.057610521</v>
      </c>
      <c r="AK494" s="38">
        <v>0.063077034</v>
      </c>
      <c r="AL494" s="38">
        <v>0.065712767</v>
      </c>
      <c r="AM494" s="38">
        <v>0.075870304</v>
      </c>
      <c r="AN494" s="38">
        <v>0.06811569</v>
      </c>
      <c r="AO494" s="38">
        <v>0.070372753</v>
      </c>
      <c r="AP494" s="38">
        <v>0.079145694</v>
      </c>
      <c r="AQ494" s="38">
        <v>0.056541583</v>
      </c>
      <c r="AR494" s="38">
        <v>0.062100463</v>
      </c>
      <c r="AS494" s="34"/>
      <c r="AT494" s="38">
        <v>-1.553111735</v>
      </c>
      <c r="AU494" s="38">
        <v>-0.853178906</v>
      </c>
      <c r="AV494" s="38">
        <v>-0.222773042</v>
      </c>
      <c r="AW494" s="38">
        <v>0.081183411</v>
      </c>
      <c r="AX494" s="38">
        <v>1.252564574</v>
      </c>
      <c r="AY494" s="38">
        <v>0.358291834</v>
      </c>
      <c r="AZ494" s="38">
        <v>0.618579423</v>
      </c>
      <c r="BA494" s="38">
        <v>1.630287188</v>
      </c>
      <c r="BB494" s="38">
        <v>-0.976450273</v>
      </c>
      <c r="BC494" s="38">
        <v>-0.335392474</v>
      </c>
      <c r="BD494" s="40">
        <v>0.475209779</v>
      </c>
      <c r="BE494" s="23">
        <v>40574.0</v>
      </c>
      <c r="BF494" s="38">
        <v>-0.032682655</v>
      </c>
      <c r="BG494" s="38">
        <v>-0.017953732</v>
      </c>
      <c r="BH494" s="38">
        <v>-0.004687888</v>
      </c>
      <c r="BI494" s="38">
        <v>0.00170837</v>
      </c>
      <c r="BJ494" s="38">
        <v>0.02635814</v>
      </c>
      <c r="BK494" s="38">
        <v>0.007539656</v>
      </c>
      <c r="BL494" s="38">
        <v>0.013016976</v>
      </c>
      <c r="BM494" s="38">
        <v>0.034306684</v>
      </c>
      <c r="BN494" s="38">
        <v>-0.020547773</v>
      </c>
      <c r="BO494" s="38">
        <v>-0.007057777</v>
      </c>
      <c r="BP494" s="40">
        <v>0.005580042</v>
      </c>
      <c r="BQ494" s="40"/>
    </row>
    <row r="495">
      <c r="A495" s="23">
        <v>40602.0</v>
      </c>
      <c r="B495" s="27">
        <v>0.024</v>
      </c>
      <c r="C495" s="27">
        <v>0.0451</v>
      </c>
      <c r="D495" s="27">
        <v>0.0272</v>
      </c>
      <c r="E495" s="27">
        <v>0.0273</v>
      </c>
      <c r="F495" s="27">
        <v>0.0204</v>
      </c>
      <c r="G495" s="27">
        <v>0.0456</v>
      </c>
      <c r="H495" s="27">
        <v>0.0311</v>
      </c>
      <c r="I495" s="27">
        <v>0.0011</v>
      </c>
      <c r="J495" s="27">
        <v>0.0272</v>
      </c>
      <c r="K495" s="27">
        <v>0.0329</v>
      </c>
      <c r="L495" s="34"/>
      <c r="M495" s="38">
        <v>0.070517686</v>
      </c>
      <c r="N495" s="38">
        <v>0.221720798</v>
      </c>
      <c r="O495" s="38">
        <v>0.158847481</v>
      </c>
      <c r="P495" s="38">
        <v>0.295233802</v>
      </c>
      <c r="Q495" s="38">
        <v>0.110077958</v>
      </c>
      <c r="R495" s="38">
        <v>0.082838099</v>
      </c>
      <c r="S495" s="38">
        <v>0.184031471</v>
      </c>
      <c r="T495" s="38">
        <v>0.079496643</v>
      </c>
      <c r="U495" s="38">
        <v>0.154339856</v>
      </c>
      <c r="V495" s="38">
        <v>0.221169872</v>
      </c>
      <c r="W495" s="34"/>
      <c r="X495" s="38">
        <v>0.019518841</v>
      </c>
      <c r="Y495" s="38">
        <v>0.029926907</v>
      </c>
      <c r="Z495" s="38">
        <v>0.013826932</v>
      </c>
      <c r="AA495" s="38">
        <v>0.00216315</v>
      </c>
      <c r="AB495" s="38">
        <v>0.01135771</v>
      </c>
      <c r="AC495" s="38">
        <v>0.030271832</v>
      </c>
      <c r="AD495" s="38">
        <v>0.017947105</v>
      </c>
      <c r="AE495" s="38">
        <v>-0.003567177</v>
      </c>
      <c r="AF495" s="38">
        <v>0.014447962</v>
      </c>
      <c r="AG495" s="38">
        <v>0.015715137</v>
      </c>
      <c r="AH495" s="34"/>
      <c r="AI495" s="38">
        <v>0.05117573</v>
      </c>
      <c r="AJ495" s="38">
        <v>0.057523407</v>
      </c>
      <c r="AK495" s="38">
        <v>0.062857871</v>
      </c>
      <c r="AL495" s="38">
        <v>0.065740742</v>
      </c>
      <c r="AM495" s="38">
        <v>0.075870248</v>
      </c>
      <c r="AN495" s="38">
        <v>0.06818927</v>
      </c>
      <c r="AO495" s="38">
        <v>0.070324155</v>
      </c>
      <c r="AP495" s="38">
        <v>0.078999674</v>
      </c>
      <c r="AQ495" s="38">
        <v>0.056378605</v>
      </c>
      <c r="AR495" s="38">
        <v>0.061973078</v>
      </c>
      <c r="AS495" s="34"/>
      <c r="AT495" s="38">
        <v>-1.569827529</v>
      </c>
      <c r="AU495" s="38">
        <v>-0.843932559</v>
      </c>
      <c r="AV495" s="38">
        <v>-0.233904514</v>
      </c>
      <c r="AW495" s="38">
        <v>0.095769089</v>
      </c>
      <c r="AX495" s="38">
        <v>1.254138871</v>
      </c>
      <c r="AY495" s="38">
        <v>0.375772861</v>
      </c>
      <c r="AZ495" s="38">
        <v>0.619909871</v>
      </c>
      <c r="BA495" s="38">
        <v>1.612007478</v>
      </c>
      <c r="BB495" s="38">
        <v>-0.974847575</v>
      </c>
      <c r="BC495" s="38">
        <v>-0.335085992</v>
      </c>
      <c r="BD495" s="40">
        <v>0.473410854</v>
      </c>
      <c r="BE495" s="23">
        <v>40602.0</v>
      </c>
      <c r="BF495" s="38">
        <v>-0.03315994</v>
      </c>
      <c r="BG495" s="38">
        <v>-0.017826642</v>
      </c>
      <c r="BH495" s="38">
        <v>-0.004940835</v>
      </c>
      <c r="BI495" s="38">
        <v>0.002022959</v>
      </c>
      <c r="BJ495" s="38">
        <v>0.026491553</v>
      </c>
      <c r="BK495" s="38">
        <v>0.007937563</v>
      </c>
      <c r="BL495" s="38">
        <v>0.013094543</v>
      </c>
      <c r="BM495" s="38">
        <v>0.034050919</v>
      </c>
      <c r="BN495" s="38">
        <v>-0.020591999</v>
      </c>
      <c r="BO495" s="38">
        <v>-0.007078122</v>
      </c>
      <c r="BP495" s="40">
        <v>-0.001142503</v>
      </c>
      <c r="BQ495" s="40"/>
    </row>
    <row r="496">
      <c r="A496" s="23">
        <v>40633.0</v>
      </c>
      <c r="B496" s="27">
        <v>0.0063</v>
      </c>
      <c r="C496" s="27">
        <v>-0.0023</v>
      </c>
      <c r="D496" s="27">
        <v>-0.0276</v>
      </c>
      <c r="E496" s="27">
        <v>-0.0308</v>
      </c>
      <c r="F496" s="27">
        <v>-0.0308</v>
      </c>
      <c r="G496" s="27">
        <v>-0.0807</v>
      </c>
      <c r="H496" s="27">
        <v>-0.008</v>
      </c>
      <c r="I496" s="27">
        <v>-0.0346</v>
      </c>
      <c r="J496" s="27">
        <v>-0.01</v>
      </c>
      <c r="K496" s="27">
        <v>7.0E-4</v>
      </c>
      <c r="L496" s="34"/>
      <c r="M496" s="38">
        <v>0.019303438</v>
      </c>
      <c r="N496" s="38">
        <v>0.173022575</v>
      </c>
      <c r="O496" s="38">
        <v>0.05188369</v>
      </c>
      <c r="P496" s="38">
        <v>0.141437469</v>
      </c>
      <c r="Q496" s="38">
        <v>-0.00561512</v>
      </c>
      <c r="R496" s="38">
        <v>-0.098807292</v>
      </c>
      <c r="S496" s="38">
        <v>0.08355806</v>
      </c>
      <c r="T496" s="38">
        <v>-0.001788722</v>
      </c>
      <c r="U496" s="38">
        <v>0.074533861</v>
      </c>
      <c r="V496" s="38">
        <v>0.153539612</v>
      </c>
      <c r="W496" s="34"/>
      <c r="X496" s="38">
        <v>0.003080914</v>
      </c>
      <c r="Y496" s="38">
        <v>-0.015428228</v>
      </c>
      <c r="Z496" s="38">
        <v>-0.035400646</v>
      </c>
      <c r="AA496" s="38">
        <v>-0.04563937</v>
      </c>
      <c r="AB496" s="38">
        <v>-0.033464985</v>
      </c>
      <c r="AC496" s="38">
        <v>-0.079451905</v>
      </c>
      <c r="AD496" s="38">
        <v>-0.016201844</v>
      </c>
      <c r="AE496" s="38">
        <v>-0.036904826</v>
      </c>
      <c r="AF496" s="38">
        <v>-0.018712443</v>
      </c>
      <c r="AG496" s="38">
        <v>-0.013746656</v>
      </c>
      <c r="AH496" s="34"/>
      <c r="AI496" s="38">
        <v>0.051154632</v>
      </c>
      <c r="AJ496" s="38">
        <v>0.057791677</v>
      </c>
      <c r="AK496" s="38">
        <v>0.063418433</v>
      </c>
      <c r="AL496" s="38">
        <v>0.066548916</v>
      </c>
      <c r="AM496" s="38">
        <v>0.076380147</v>
      </c>
      <c r="AN496" s="38">
        <v>0.069064301</v>
      </c>
      <c r="AO496" s="38">
        <v>0.070501047</v>
      </c>
      <c r="AP496" s="38">
        <v>0.079236686</v>
      </c>
      <c r="AQ496" s="38">
        <v>0.056666987</v>
      </c>
      <c r="AR496" s="38">
        <v>0.062237939</v>
      </c>
      <c r="AS496" s="34"/>
      <c r="AT496" s="38">
        <v>-1.599728008</v>
      </c>
      <c r="AU496" s="38">
        <v>-0.849135348</v>
      </c>
      <c r="AV496" s="38">
        <v>-0.212797699</v>
      </c>
      <c r="AW496" s="38">
        <v>0.141233003</v>
      </c>
      <c r="AX496" s="38">
        <v>1.253060641</v>
      </c>
      <c r="AY496" s="38">
        <v>0.425701386</v>
      </c>
      <c r="AZ496" s="38">
        <v>0.588184967</v>
      </c>
      <c r="BA496" s="38">
        <v>1.576110538</v>
      </c>
      <c r="BB496" s="38">
        <v>-0.976328109</v>
      </c>
      <c r="BC496" s="38">
        <v>-0.346301371</v>
      </c>
      <c r="BD496" s="40">
        <v>0.47526694</v>
      </c>
      <c r="BE496" s="23">
        <v>40633.0</v>
      </c>
      <c r="BF496" s="38">
        <v>-0.033659568</v>
      </c>
      <c r="BG496" s="38">
        <v>-0.017866493</v>
      </c>
      <c r="BH496" s="38">
        <v>-0.004477435</v>
      </c>
      <c r="BI496" s="38">
        <v>0.002971656</v>
      </c>
      <c r="BJ496" s="38">
        <v>0.026365407</v>
      </c>
      <c r="BK496" s="38">
        <v>0.008957101</v>
      </c>
      <c r="BL496" s="38">
        <v>0.012375886</v>
      </c>
      <c r="BM496" s="38">
        <v>0.033162638</v>
      </c>
      <c r="BN496" s="38">
        <v>-0.020542731</v>
      </c>
      <c r="BO496" s="38">
        <v>-0.00728646</v>
      </c>
      <c r="BP496" s="40">
        <v>-0.002633021</v>
      </c>
      <c r="BQ496" s="40"/>
    </row>
    <row r="497">
      <c r="A497" s="23">
        <v>40663.0</v>
      </c>
      <c r="B497" s="27">
        <v>-5.0E-4</v>
      </c>
      <c r="C497" s="27">
        <v>-0.0132</v>
      </c>
      <c r="D497" s="27">
        <v>0.0319</v>
      </c>
      <c r="E497" s="27">
        <v>0.0632</v>
      </c>
      <c r="F497" s="27">
        <v>0.0365</v>
      </c>
      <c r="G497" s="27">
        <v>-0.0174</v>
      </c>
      <c r="H497" s="27">
        <v>-0.0115</v>
      </c>
      <c r="I497" s="27">
        <v>0.0327</v>
      </c>
      <c r="J497" s="27">
        <v>0.0291</v>
      </c>
      <c r="K497" s="27">
        <v>0.0303</v>
      </c>
      <c r="L497" s="34"/>
      <c r="M497" s="38">
        <v>0.039092174</v>
      </c>
      <c r="N497" s="38">
        <v>0.143271705</v>
      </c>
      <c r="O497" s="38">
        <v>0.123686259</v>
      </c>
      <c r="P497" s="38">
        <v>0.216569486</v>
      </c>
      <c r="Q497" s="38">
        <v>0.087812104</v>
      </c>
      <c r="R497" s="38">
        <v>-0.118522234</v>
      </c>
      <c r="S497" s="38">
        <v>0.058245959</v>
      </c>
      <c r="T497" s="38">
        <v>0.064231806</v>
      </c>
      <c r="U497" s="38">
        <v>0.128474786</v>
      </c>
      <c r="V497" s="38">
        <v>0.170068208</v>
      </c>
      <c r="W497" s="34"/>
      <c r="X497" s="38">
        <v>-0.005501833</v>
      </c>
      <c r="Y497" s="38">
        <v>-0.02458243</v>
      </c>
      <c r="Z497" s="38">
        <v>0.020798152</v>
      </c>
      <c r="AA497" s="38">
        <v>0.044188909</v>
      </c>
      <c r="AB497" s="38">
        <v>0.02813558</v>
      </c>
      <c r="AC497" s="38">
        <v>-0.013593367</v>
      </c>
      <c r="AD497" s="38">
        <v>-0.017955386</v>
      </c>
      <c r="AE497" s="38">
        <v>0.029750008</v>
      </c>
      <c r="AF497" s="38">
        <v>0.017362661</v>
      </c>
      <c r="AG497" s="38">
        <v>0.015141855</v>
      </c>
      <c r="AH497" s="34"/>
      <c r="AI497" s="38">
        <v>0.049198401</v>
      </c>
      <c r="AJ497" s="38">
        <v>0.057905113</v>
      </c>
      <c r="AK497" s="38">
        <v>0.061427974</v>
      </c>
      <c r="AL497" s="38">
        <v>0.065444108</v>
      </c>
      <c r="AM497" s="38">
        <v>0.073689153</v>
      </c>
      <c r="AN497" s="38">
        <v>0.064605709</v>
      </c>
      <c r="AO497" s="38">
        <v>0.069453024</v>
      </c>
      <c r="AP497" s="38">
        <v>0.078583721</v>
      </c>
      <c r="AQ497" s="38">
        <v>0.054956017</v>
      </c>
      <c r="AR497" s="38">
        <v>0.061530292</v>
      </c>
      <c r="AS497" s="34"/>
      <c r="AT497" s="38">
        <v>-1.655680573</v>
      </c>
      <c r="AU497" s="38">
        <v>-0.660197993</v>
      </c>
      <c r="AV497" s="38">
        <v>-0.257411403</v>
      </c>
      <c r="AW497" s="38">
        <v>0.201773633</v>
      </c>
      <c r="AX497" s="38">
        <v>1.144471433</v>
      </c>
      <c r="AY497" s="38">
        <v>0.105915204</v>
      </c>
      <c r="AZ497" s="38">
        <v>0.66013333</v>
      </c>
      <c r="BA497" s="38">
        <v>1.704092292</v>
      </c>
      <c r="BB497" s="38">
        <v>-0.997383058</v>
      </c>
      <c r="BC497" s="38">
        <v>-0.245712866</v>
      </c>
      <c r="BD497" s="40">
        <v>0.477461044</v>
      </c>
      <c r="BE497" s="23">
        <v>40663.0</v>
      </c>
      <c r="BF497" s="38">
        <v>-0.034676768</v>
      </c>
      <c r="BG497" s="38">
        <v>-0.013827264</v>
      </c>
      <c r="BH497" s="38">
        <v>-0.005391255</v>
      </c>
      <c r="BI497" s="38">
        <v>0.004225971</v>
      </c>
      <c r="BJ497" s="38">
        <v>0.023969944</v>
      </c>
      <c r="BK497" s="38">
        <v>0.0022183</v>
      </c>
      <c r="BL497" s="38">
        <v>0.01382591</v>
      </c>
      <c r="BM497" s="38">
        <v>0.035690708</v>
      </c>
      <c r="BN497" s="38">
        <v>-0.020889308</v>
      </c>
      <c r="BO497" s="38">
        <v>-0.005146239</v>
      </c>
      <c r="BP497" s="40">
        <v>0.001225934</v>
      </c>
      <c r="BQ497" s="40"/>
    </row>
    <row r="498">
      <c r="A498" s="23">
        <v>40694.0</v>
      </c>
      <c r="B498" s="27">
        <v>-0.0245</v>
      </c>
      <c r="C498" s="27">
        <v>-0.0101</v>
      </c>
      <c r="D498" s="27">
        <v>-0.006</v>
      </c>
      <c r="E498" s="27">
        <v>-0.0324</v>
      </c>
      <c r="F498" s="27">
        <v>-0.0433</v>
      </c>
      <c r="G498" s="27">
        <v>-0.0151</v>
      </c>
      <c r="H498" s="27">
        <v>-0.018</v>
      </c>
      <c r="I498" s="27">
        <v>-0.0255</v>
      </c>
      <c r="J498" s="27">
        <v>-0.0087</v>
      </c>
      <c r="K498" s="27">
        <v>-0.0115</v>
      </c>
      <c r="L498" s="34"/>
      <c r="M498" s="38">
        <v>0.09645449</v>
      </c>
      <c r="N498" s="38">
        <v>0.173076622</v>
      </c>
      <c r="O498" s="38">
        <v>0.18692556</v>
      </c>
      <c r="P498" s="38">
        <v>0.218310095</v>
      </c>
      <c r="Q498" s="38">
        <v>0.129116688</v>
      </c>
      <c r="R498" s="38">
        <v>-0.024536768</v>
      </c>
      <c r="S498" s="38">
        <v>0.090728083</v>
      </c>
      <c r="T498" s="38">
        <v>0.147850031</v>
      </c>
      <c r="U498" s="38">
        <v>0.191536733</v>
      </c>
      <c r="V498" s="38">
        <v>0.258892227</v>
      </c>
      <c r="W498" s="34"/>
      <c r="X498" s="38">
        <v>-0.03071876</v>
      </c>
      <c r="Y498" s="38">
        <v>-0.020864567</v>
      </c>
      <c r="Z498" s="38">
        <v>-0.02045977</v>
      </c>
      <c r="AA498" s="38">
        <v>-0.052189476</v>
      </c>
      <c r="AB498" s="38">
        <v>-0.053888711</v>
      </c>
      <c r="AC498" s="38">
        <v>-0.0162973</v>
      </c>
      <c r="AD498" s="38">
        <v>-0.024165919</v>
      </c>
      <c r="AE498" s="38">
        <v>-0.030517993</v>
      </c>
      <c r="AF498" s="38">
        <v>-0.023093981</v>
      </c>
      <c r="AG498" s="38">
        <v>-0.031756482</v>
      </c>
      <c r="AH498" s="34"/>
      <c r="AI498" s="38">
        <v>0.049588658</v>
      </c>
      <c r="AJ498" s="38">
        <v>0.057778925</v>
      </c>
      <c r="AK498" s="38">
        <v>0.061444042</v>
      </c>
      <c r="AL498" s="38">
        <v>0.066396354</v>
      </c>
      <c r="AM498" s="38">
        <v>0.074618577</v>
      </c>
      <c r="AN498" s="38">
        <v>0.064309024</v>
      </c>
      <c r="AO498" s="38">
        <v>0.069755239</v>
      </c>
      <c r="AP498" s="38">
        <v>0.078986281</v>
      </c>
      <c r="AQ498" s="38">
        <v>0.055277483</v>
      </c>
      <c r="AR498" s="38">
        <v>0.062082116</v>
      </c>
      <c r="AS498" s="34"/>
      <c r="AT498" s="38">
        <v>-1.626377654</v>
      </c>
      <c r="AU498" s="38">
        <v>-0.703588856</v>
      </c>
      <c r="AV498" s="38">
        <v>-0.290644006</v>
      </c>
      <c r="AW498" s="38">
        <v>0.267327795</v>
      </c>
      <c r="AX498" s="38">
        <v>1.193717056</v>
      </c>
      <c r="AY498" s="38">
        <v>0.032150546</v>
      </c>
      <c r="AZ498" s="38">
        <v>0.645769873</v>
      </c>
      <c r="BA498" s="38">
        <v>1.685821744</v>
      </c>
      <c r="BB498" s="38">
        <v>-0.985423672</v>
      </c>
      <c r="BC498" s="38">
        <v>-0.218752828</v>
      </c>
      <c r="BD498" s="40">
        <v>0.481425238</v>
      </c>
      <c r="BE498" s="23">
        <v>40694.0</v>
      </c>
      <c r="BF498" s="38">
        <v>-0.033782559</v>
      </c>
      <c r="BG498" s="38">
        <v>-0.014614707</v>
      </c>
      <c r="BH498" s="38">
        <v>-0.006037158</v>
      </c>
      <c r="BI498" s="38">
        <v>0.005552841</v>
      </c>
      <c r="BJ498" s="38">
        <v>0.024795481</v>
      </c>
      <c r="BK498" s="38">
        <v>6.6782E-4</v>
      </c>
      <c r="BL498" s="38">
        <v>0.01341371</v>
      </c>
      <c r="BM498" s="38">
        <v>0.035017311</v>
      </c>
      <c r="BN498" s="38">
        <v>-0.020468883</v>
      </c>
      <c r="BO498" s="38">
        <v>-0.004543859</v>
      </c>
      <c r="BP498" s="40">
        <v>-0.001105033</v>
      </c>
      <c r="BQ498" s="40"/>
    </row>
    <row r="499">
      <c r="A499" s="23">
        <v>40724.0</v>
      </c>
      <c r="B499" s="27">
        <v>-0.0152</v>
      </c>
      <c r="C499" s="27">
        <v>-0.0324</v>
      </c>
      <c r="D499" s="27">
        <v>-0.0029</v>
      </c>
      <c r="E499" s="27">
        <v>0.0111</v>
      </c>
      <c r="F499" s="27">
        <v>-0.0384</v>
      </c>
      <c r="G499" s="27">
        <v>0.0087</v>
      </c>
      <c r="H499" s="27">
        <v>-0.0369</v>
      </c>
      <c r="I499" s="27">
        <v>-0.0113</v>
      </c>
      <c r="J499" s="27">
        <v>-0.0043</v>
      </c>
      <c r="K499" s="27">
        <v>-0.0174</v>
      </c>
      <c r="L499" s="34"/>
      <c r="M499" s="38">
        <v>0.111727498</v>
      </c>
      <c r="N499" s="38">
        <v>0.182575887</v>
      </c>
      <c r="O499" s="38">
        <v>0.20011867</v>
      </c>
      <c r="P499" s="38">
        <v>0.232503824</v>
      </c>
      <c r="Q499" s="38">
        <v>0.094487977</v>
      </c>
      <c r="R499" s="38">
        <v>0.032933388</v>
      </c>
      <c r="S499" s="38">
        <v>0.055823244</v>
      </c>
      <c r="T499" s="38">
        <v>0.134989484</v>
      </c>
      <c r="U499" s="38">
        <v>0.249514207</v>
      </c>
      <c r="V499" s="38">
        <v>0.307050053</v>
      </c>
      <c r="W499" s="34"/>
      <c r="X499" s="38">
        <v>-0.020778513</v>
      </c>
      <c r="Y499" s="38">
        <v>-0.040938434</v>
      </c>
      <c r="Z499" s="38">
        <v>-0.016680667</v>
      </c>
      <c r="AA499" s="38">
        <v>-0.006708501</v>
      </c>
      <c r="AB499" s="38">
        <v>-0.043880973</v>
      </c>
      <c r="AC499" s="38">
        <v>0.003584307</v>
      </c>
      <c r="AD499" s="38">
        <v>-0.040033154</v>
      </c>
      <c r="AE499" s="38">
        <v>-0.014827924</v>
      </c>
      <c r="AF499" s="38">
        <v>-0.021077523</v>
      </c>
      <c r="AG499" s="38">
        <v>-0.038663919</v>
      </c>
      <c r="AH499" s="34"/>
      <c r="AI499" s="38">
        <v>0.049106177</v>
      </c>
      <c r="AJ499" s="38">
        <v>0.058298331</v>
      </c>
      <c r="AK499" s="38">
        <v>0.059308349</v>
      </c>
      <c r="AL499" s="38">
        <v>0.064740045</v>
      </c>
      <c r="AM499" s="38">
        <v>0.073315933</v>
      </c>
      <c r="AN499" s="38">
        <v>0.063586846</v>
      </c>
      <c r="AO499" s="38">
        <v>0.066543737</v>
      </c>
      <c r="AP499" s="38">
        <v>0.077455792</v>
      </c>
      <c r="AQ499" s="38">
        <v>0.054581554</v>
      </c>
      <c r="AR499" s="38">
        <v>0.061219065</v>
      </c>
      <c r="AS499" s="34"/>
      <c r="AT499" s="38">
        <v>-1.633677206</v>
      </c>
      <c r="AU499" s="38">
        <v>-0.538296994</v>
      </c>
      <c r="AV499" s="38">
        <v>-0.417938417</v>
      </c>
      <c r="AW499" s="38">
        <v>0.229327904</v>
      </c>
      <c r="AX499" s="38">
        <v>1.251271001</v>
      </c>
      <c r="AY499" s="38">
        <v>0.091907369</v>
      </c>
      <c r="AZ499" s="38">
        <v>0.444264362</v>
      </c>
      <c r="BA499" s="38">
        <v>1.744596093</v>
      </c>
      <c r="BB499" s="38">
        <v>-0.981205579</v>
      </c>
      <c r="BC499" s="38">
        <v>-0.190248533</v>
      </c>
      <c r="BD499" s="40">
        <v>0.459755746</v>
      </c>
      <c r="BE499" s="23">
        <v>40724.0</v>
      </c>
      <c r="BF499" s="38">
        <v>-0.03553359</v>
      </c>
      <c r="BG499" s="38">
        <v>-0.011708326</v>
      </c>
      <c r="BH499" s="38">
        <v>-0.009090445</v>
      </c>
      <c r="BI499" s="38">
        <v>0.004988038</v>
      </c>
      <c r="BJ499" s="38">
        <v>0.027215995</v>
      </c>
      <c r="BK499" s="38">
        <v>0.001999048</v>
      </c>
      <c r="BL499" s="38">
        <v>0.009663052</v>
      </c>
      <c r="BM499" s="38">
        <v>0.037946151</v>
      </c>
      <c r="BN499" s="38">
        <v>-0.021341888</v>
      </c>
      <c r="BO499" s="38">
        <v>-0.004138035</v>
      </c>
      <c r="BP499" s="40">
        <v>-6.0477E-4</v>
      </c>
      <c r="BQ499" s="40"/>
    </row>
    <row r="500">
      <c r="A500" s="23">
        <v>40755.0</v>
      </c>
      <c r="B500" s="27">
        <v>-0.0468</v>
      </c>
      <c r="C500" s="27">
        <v>-0.0326</v>
      </c>
      <c r="D500" s="27">
        <v>-0.073</v>
      </c>
      <c r="E500" s="27">
        <v>-0.0304</v>
      </c>
      <c r="F500" s="27">
        <v>-0.0845</v>
      </c>
      <c r="G500" s="27">
        <v>-0.0103</v>
      </c>
      <c r="H500" s="27">
        <v>-0.0349</v>
      </c>
      <c r="I500" s="27">
        <v>-0.0654</v>
      </c>
      <c r="J500" s="27">
        <v>-0.0213</v>
      </c>
      <c r="K500" s="27">
        <v>-0.0198</v>
      </c>
      <c r="L500" s="34"/>
      <c r="M500" s="38">
        <v>0.012373678</v>
      </c>
      <c r="N500" s="38">
        <v>0.101730962</v>
      </c>
      <c r="O500" s="38">
        <v>0.052795095</v>
      </c>
      <c r="P500" s="38">
        <v>0.160881578</v>
      </c>
      <c r="Q500" s="38">
        <v>-0.079853282</v>
      </c>
      <c r="R500" s="38">
        <v>0.007948165</v>
      </c>
      <c r="S500" s="38">
        <v>-0.023322201</v>
      </c>
      <c r="T500" s="38">
        <v>-0.075008114</v>
      </c>
      <c r="U500" s="38">
        <v>0.141573317</v>
      </c>
      <c r="V500" s="38">
        <v>0.197891558</v>
      </c>
      <c r="W500" s="34"/>
      <c r="X500" s="38">
        <v>-0.048927218</v>
      </c>
      <c r="Y500" s="38">
        <v>-0.036469871</v>
      </c>
      <c r="Z500" s="38">
        <v>-0.079121997</v>
      </c>
      <c r="AA500" s="38">
        <v>-0.044326309</v>
      </c>
      <c r="AB500" s="38">
        <v>-0.080703415</v>
      </c>
      <c r="AC500" s="38">
        <v>-0.013873515</v>
      </c>
      <c r="AD500" s="38">
        <v>-0.036025927</v>
      </c>
      <c r="AE500" s="38">
        <v>-0.066239067</v>
      </c>
      <c r="AF500" s="38">
        <v>-0.032402639</v>
      </c>
      <c r="AG500" s="38">
        <v>-0.033843604</v>
      </c>
      <c r="AH500" s="34"/>
      <c r="AI500" s="38">
        <v>0.050046336</v>
      </c>
      <c r="AJ500" s="38">
        <v>0.057908539</v>
      </c>
      <c r="AK500" s="38">
        <v>0.061279315</v>
      </c>
      <c r="AL500" s="38">
        <v>0.065457857</v>
      </c>
      <c r="AM500" s="38">
        <v>0.075116985</v>
      </c>
      <c r="AN500" s="38">
        <v>0.063672581</v>
      </c>
      <c r="AO500" s="38">
        <v>0.067094229</v>
      </c>
      <c r="AP500" s="38">
        <v>0.078420514</v>
      </c>
      <c r="AQ500" s="38">
        <v>0.055010724</v>
      </c>
      <c r="AR500" s="38">
        <v>0.061833164</v>
      </c>
      <c r="AS500" s="34"/>
      <c r="AT500" s="38">
        <v>-1.573334468</v>
      </c>
      <c r="AU500" s="38">
        <v>-0.65959839</v>
      </c>
      <c r="AV500" s="38">
        <v>-0.267850658</v>
      </c>
      <c r="AW500" s="38">
        <v>0.217774626</v>
      </c>
      <c r="AX500" s="38">
        <v>1.340347396</v>
      </c>
      <c r="AY500" s="38">
        <v>0.010291896</v>
      </c>
      <c r="AZ500" s="38">
        <v>0.407951905</v>
      </c>
      <c r="BA500" s="38">
        <v>1.724279705</v>
      </c>
      <c r="BB500" s="38">
        <v>-0.996379053</v>
      </c>
      <c r="BC500" s="38">
        <v>-0.203482959</v>
      </c>
      <c r="BD500" s="40">
        <v>0.472571988</v>
      </c>
      <c r="BE500" s="23">
        <v>40755.0</v>
      </c>
      <c r="BF500" s="38">
        <v>-0.033293012</v>
      </c>
      <c r="BG500" s="38">
        <v>-0.013957628</v>
      </c>
      <c r="BH500" s="38">
        <v>-0.005667933</v>
      </c>
      <c r="BI500" s="38">
        <v>0.004608285</v>
      </c>
      <c r="BJ500" s="38">
        <v>0.028362819</v>
      </c>
      <c r="BK500" s="38">
        <v>2.17785E-4</v>
      </c>
      <c r="BL500" s="38">
        <v>0.008632588</v>
      </c>
      <c r="BM500" s="38">
        <v>0.036487133</v>
      </c>
      <c r="BN500" s="38">
        <v>-0.021084175</v>
      </c>
      <c r="BO500" s="38">
        <v>-0.004305862</v>
      </c>
      <c r="BP500" s="40">
        <v>-0.002046864</v>
      </c>
      <c r="BQ500" s="40"/>
    </row>
    <row r="501">
      <c r="A501" s="23">
        <v>40786.0</v>
      </c>
      <c r="B501" s="27">
        <v>-0.0196</v>
      </c>
      <c r="C501" s="27">
        <v>-0.0117</v>
      </c>
      <c r="D501" s="27">
        <v>-0.1091</v>
      </c>
      <c r="E501" s="27">
        <v>-0.1874</v>
      </c>
      <c r="F501" s="27">
        <v>-0.1487</v>
      </c>
      <c r="G501" s="27">
        <v>-0.0898</v>
      </c>
      <c r="H501" s="27">
        <v>-0.0978</v>
      </c>
      <c r="I501" s="27">
        <v>-0.0883</v>
      </c>
      <c r="J501" s="27">
        <v>-0.0656</v>
      </c>
      <c r="K501" s="27">
        <v>-0.056</v>
      </c>
      <c r="L501" s="34"/>
      <c r="M501" s="38">
        <v>0.006883513</v>
      </c>
      <c r="N501" s="38">
        <v>0.072617684</v>
      </c>
      <c r="O501" s="38">
        <v>-0.025741309</v>
      </c>
      <c r="P501" s="38">
        <v>-0.021704881</v>
      </c>
      <c r="Q501" s="38">
        <v>-0.174313086</v>
      </c>
      <c r="R501" s="38">
        <v>-0.031092391</v>
      </c>
      <c r="S501" s="38">
        <v>-0.071647879</v>
      </c>
      <c r="T501" s="38">
        <v>-0.129342621</v>
      </c>
      <c r="U501" s="38">
        <v>0.068053715</v>
      </c>
      <c r="V501" s="38">
        <v>0.184171358</v>
      </c>
      <c r="W501" s="34"/>
      <c r="X501" s="38">
        <v>-0.021487245</v>
      </c>
      <c r="Y501" s="38">
        <v>-0.014781247</v>
      </c>
      <c r="Z501" s="38">
        <v>-0.109207028</v>
      </c>
      <c r="AA501" s="38">
        <v>-0.18857939</v>
      </c>
      <c r="AB501" s="38">
        <v>-0.138823727</v>
      </c>
      <c r="AC501" s="38">
        <v>-0.089102958</v>
      </c>
      <c r="AD501" s="38">
        <v>-0.096261506</v>
      </c>
      <c r="AE501" s="38">
        <v>-0.085965682</v>
      </c>
      <c r="AF501" s="38">
        <v>-0.073013265</v>
      </c>
      <c r="AG501" s="38">
        <v>-0.068210692</v>
      </c>
      <c r="AH501" s="34"/>
      <c r="AI501" s="38">
        <v>0.048715384</v>
      </c>
      <c r="AJ501" s="38">
        <v>0.058113132</v>
      </c>
      <c r="AK501" s="38">
        <v>0.064049752</v>
      </c>
      <c r="AL501" s="38">
        <v>0.073629364</v>
      </c>
      <c r="AM501" s="38">
        <v>0.078912242</v>
      </c>
      <c r="AN501" s="38">
        <v>0.065500932</v>
      </c>
      <c r="AO501" s="38">
        <v>0.067392735</v>
      </c>
      <c r="AP501" s="38">
        <v>0.080127701</v>
      </c>
      <c r="AQ501" s="38">
        <v>0.05566057</v>
      </c>
      <c r="AR501" s="38">
        <v>0.063297812</v>
      </c>
      <c r="AS501" s="34"/>
      <c r="AT501" s="38">
        <v>-1.679133401</v>
      </c>
      <c r="AU501" s="38">
        <v>-0.741215524</v>
      </c>
      <c r="AV501" s="38">
        <v>-0.148726552</v>
      </c>
      <c r="AW501" s="38">
        <v>0.807341692</v>
      </c>
      <c r="AX501" s="38">
        <v>1.334585656</v>
      </c>
      <c r="AY501" s="38">
        <v>-0.003895338</v>
      </c>
      <c r="AZ501" s="38">
        <v>0.184911173</v>
      </c>
      <c r="BA501" s="38">
        <v>1.455891382</v>
      </c>
      <c r="BB501" s="38">
        <v>-0.985987103</v>
      </c>
      <c r="BC501" s="38">
        <v>-0.223771986</v>
      </c>
      <c r="BD501" s="40">
        <v>0.499953629</v>
      </c>
      <c r="BE501" s="23">
        <v>40786.0</v>
      </c>
      <c r="BF501" s="38">
        <v>-0.033585783</v>
      </c>
      <c r="BG501" s="38">
        <v>-0.014825685</v>
      </c>
      <c r="BH501" s="38">
        <v>-0.002974807</v>
      </c>
      <c r="BI501" s="38">
        <v>0.016148331</v>
      </c>
      <c r="BJ501" s="38">
        <v>0.026694189</v>
      </c>
      <c r="BK501" s="39">
        <v>-7.7914E-5</v>
      </c>
      <c r="BL501" s="38">
        <v>0.003698566</v>
      </c>
      <c r="BM501" s="38">
        <v>0.029120528</v>
      </c>
      <c r="BN501" s="38">
        <v>-0.019721571</v>
      </c>
      <c r="BO501" s="38">
        <v>-0.004475855</v>
      </c>
      <c r="BP501" s="40">
        <v>-0.006106353</v>
      </c>
      <c r="BQ501" s="40"/>
    </row>
    <row r="502">
      <c r="A502" s="23">
        <v>40816.0</v>
      </c>
      <c r="B502" s="27">
        <v>-0.0592</v>
      </c>
      <c r="C502" s="27">
        <v>-0.0849</v>
      </c>
      <c r="D502" s="27">
        <v>-0.083</v>
      </c>
      <c r="E502" s="27">
        <v>-0.0537</v>
      </c>
      <c r="F502" s="27">
        <v>-0.0459</v>
      </c>
      <c r="G502" s="27">
        <v>-0.008</v>
      </c>
      <c r="H502" s="27">
        <v>-0.0303</v>
      </c>
      <c r="I502" s="27">
        <v>-0.0147</v>
      </c>
      <c r="J502" s="27">
        <v>-0.0466</v>
      </c>
      <c r="K502" s="27">
        <v>-0.0724</v>
      </c>
      <c r="L502" s="34"/>
      <c r="M502" s="38">
        <v>-0.093603331</v>
      </c>
      <c r="N502" s="38">
        <v>-0.053191871</v>
      </c>
      <c r="O502" s="38">
        <v>-0.161762092</v>
      </c>
      <c r="P502" s="38">
        <v>-0.12197043</v>
      </c>
      <c r="Q502" s="38">
        <v>-0.242574231</v>
      </c>
      <c r="R502" s="38">
        <v>-0.076670559</v>
      </c>
      <c r="S502" s="38">
        <v>-0.145287457</v>
      </c>
      <c r="T502" s="38">
        <v>-0.166759665</v>
      </c>
      <c r="U502" s="38">
        <v>-0.041919219</v>
      </c>
      <c r="V502" s="38">
        <v>0.007406234</v>
      </c>
      <c r="W502" s="34"/>
      <c r="X502" s="38">
        <v>-0.055105913</v>
      </c>
      <c r="Y502" s="38">
        <v>-0.08180289</v>
      </c>
      <c r="Z502" s="38">
        <v>-0.072147484</v>
      </c>
      <c r="AA502" s="38">
        <v>-0.04324556</v>
      </c>
      <c r="AB502" s="38">
        <v>-0.027039565</v>
      </c>
      <c r="AC502" s="38">
        <v>-7.63213E-4</v>
      </c>
      <c r="AD502" s="38">
        <v>-0.019330833</v>
      </c>
      <c r="AE502" s="38">
        <v>-0.009047422</v>
      </c>
      <c r="AF502" s="38">
        <v>-0.045486838</v>
      </c>
      <c r="AG502" s="38">
        <v>-0.073234907</v>
      </c>
      <c r="AH502" s="34"/>
      <c r="AI502" s="38">
        <v>0.04860576</v>
      </c>
      <c r="AJ502" s="38">
        <v>0.056976715</v>
      </c>
      <c r="AK502" s="38">
        <v>0.064208755</v>
      </c>
      <c r="AL502" s="38">
        <v>0.072999017</v>
      </c>
      <c r="AM502" s="38">
        <v>0.078288043</v>
      </c>
      <c r="AN502" s="38">
        <v>0.06293839</v>
      </c>
      <c r="AO502" s="38">
        <v>0.064391673</v>
      </c>
      <c r="AP502" s="38">
        <v>0.080131758</v>
      </c>
      <c r="AQ502" s="38">
        <v>0.053509692</v>
      </c>
      <c r="AR502" s="38">
        <v>0.063850546</v>
      </c>
      <c r="AS502" s="34"/>
      <c r="AT502" s="38">
        <v>-1.564394291</v>
      </c>
      <c r="AU502" s="38">
        <v>-0.745121969</v>
      </c>
      <c r="AV502" s="38">
        <v>-0.037316199</v>
      </c>
      <c r="AW502" s="38">
        <v>0.822994099</v>
      </c>
      <c r="AX502" s="38">
        <v>1.340635415</v>
      </c>
      <c r="AY502" s="38">
        <v>-0.161647848</v>
      </c>
      <c r="AZ502" s="38">
        <v>-0.019413816</v>
      </c>
      <c r="BA502" s="38">
        <v>1.521081364</v>
      </c>
      <c r="BB502" s="38">
        <v>-1.084442326</v>
      </c>
      <c r="BC502" s="38">
        <v>-0.072374428</v>
      </c>
      <c r="BD502" s="40">
        <v>0.503565351</v>
      </c>
      <c r="BE502" s="23">
        <v>40816.0</v>
      </c>
      <c r="BF502" s="38">
        <v>-0.031066361</v>
      </c>
      <c r="BG502" s="38">
        <v>-0.014796927</v>
      </c>
      <c r="BH502" s="38">
        <v>-7.4104E-4</v>
      </c>
      <c r="BI502" s="38">
        <v>0.016343342</v>
      </c>
      <c r="BJ502" s="38">
        <v>0.026622869</v>
      </c>
      <c r="BK502" s="38">
        <v>-0.003210067</v>
      </c>
      <c r="BL502" s="38">
        <v>-3.85527E-4</v>
      </c>
      <c r="BM502" s="38">
        <v>0.030206236</v>
      </c>
      <c r="BN502" s="38">
        <v>-0.021535285</v>
      </c>
      <c r="BO502" s="38">
        <v>-0.00143724</v>
      </c>
      <c r="BP502" s="40">
        <v>0.002103242</v>
      </c>
      <c r="BQ502" s="40"/>
    </row>
    <row r="503">
      <c r="A503" s="23">
        <v>40847.0</v>
      </c>
      <c r="B503" s="27">
        <v>0.0719</v>
      </c>
      <c r="C503" s="27">
        <v>0.0525</v>
      </c>
      <c r="D503" s="27">
        <v>0.0857</v>
      </c>
      <c r="E503" s="27">
        <v>0.1168</v>
      </c>
      <c r="F503" s="27">
        <v>0.0922</v>
      </c>
      <c r="G503" s="27">
        <v>0.0091</v>
      </c>
      <c r="H503" s="27">
        <v>0.0873</v>
      </c>
      <c r="I503" s="27">
        <v>0.0461</v>
      </c>
      <c r="J503" s="27">
        <v>0.0815</v>
      </c>
      <c r="K503" s="27">
        <v>0.1094</v>
      </c>
      <c r="L503" s="34"/>
      <c r="M503" s="38">
        <v>-0.043855261</v>
      </c>
      <c r="N503" s="38">
        <v>-0.025678142</v>
      </c>
      <c r="O503" s="38">
        <v>-0.118326346</v>
      </c>
      <c r="P503" s="38">
        <v>-0.073945456</v>
      </c>
      <c r="Q503" s="38">
        <v>-0.208444373</v>
      </c>
      <c r="R503" s="38">
        <v>-0.052979172</v>
      </c>
      <c r="S503" s="38">
        <v>-0.069731886</v>
      </c>
      <c r="T503" s="38">
        <v>-0.152073916</v>
      </c>
      <c r="U503" s="38">
        <v>0.011362791</v>
      </c>
      <c r="V503" s="38">
        <v>0.075648841</v>
      </c>
      <c r="W503" s="34"/>
      <c r="X503" s="38">
        <v>0.072574504</v>
      </c>
      <c r="Y503" s="38">
        <v>0.052568268</v>
      </c>
      <c r="Z503" s="38">
        <v>0.093345433</v>
      </c>
      <c r="AA503" s="38">
        <v>0.122582509</v>
      </c>
      <c r="AB503" s="38">
        <v>0.106723736</v>
      </c>
      <c r="AC503" s="38">
        <v>0.012166787</v>
      </c>
      <c r="AD503" s="38">
        <v>0.090093598</v>
      </c>
      <c r="AE503" s="38">
        <v>0.049848652</v>
      </c>
      <c r="AF503" s="38">
        <v>0.077327143</v>
      </c>
      <c r="AG503" s="38">
        <v>0.1052861</v>
      </c>
      <c r="AH503" s="34"/>
      <c r="AI503" s="38">
        <v>0.048797611</v>
      </c>
      <c r="AJ503" s="38">
        <v>0.055902218</v>
      </c>
      <c r="AK503" s="38">
        <v>0.063810737</v>
      </c>
      <c r="AL503" s="38">
        <v>0.07360571</v>
      </c>
      <c r="AM503" s="38">
        <v>0.078244699</v>
      </c>
      <c r="AN503" s="38">
        <v>0.056021389</v>
      </c>
      <c r="AO503" s="38">
        <v>0.063000758</v>
      </c>
      <c r="AP503" s="38">
        <v>0.078070415</v>
      </c>
      <c r="AQ503" s="38">
        <v>0.054147361</v>
      </c>
      <c r="AR503" s="38">
        <v>0.062709359</v>
      </c>
      <c r="AS503" s="34"/>
      <c r="AT503" s="38">
        <v>-1.424282146</v>
      </c>
      <c r="AU503" s="38">
        <v>-0.732784972</v>
      </c>
      <c r="AV503" s="38">
        <v>0.036957599</v>
      </c>
      <c r="AW503" s="38">
        <v>0.990310295</v>
      </c>
      <c r="AX503" s="38">
        <v>1.441826827</v>
      </c>
      <c r="AY503" s="38">
        <v>-0.721185913</v>
      </c>
      <c r="AZ503" s="38">
        <v>-0.041878286</v>
      </c>
      <c r="BA503" s="38">
        <v>1.424863585</v>
      </c>
      <c r="BB503" s="38">
        <v>-0.903586604</v>
      </c>
      <c r="BC503" s="38">
        <v>-0.070240386</v>
      </c>
      <c r="BD503" s="40">
        <v>0.52475617</v>
      </c>
      <c r="BE503" s="23">
        <v>40847.0</v>
      </c>
      <c r="BF503" s="38">
        <v>-0.027141789</v>
      </c>
      <c r="BG503" s="38">
        <v>-0.013964295</v>
      </c>
      <c r="BH503" s="38">
        <v>7.04281E-4</v>
      </c>
      <c r="BI503" s="38">
        <v>0.018871818</v>
      </c>
      <c r="BJ503" s="38">
        <v>0.027476129</v>
      </c>
      <c r="BK503" s="38">
        <v>-0.013743257</v>
      </c>
      <c r="BL503" s="38">
        <v>-7.98052E-4</v>
      </c>
      <c r="BM503" s="38">
        <v>0.02715287</v>
      </c>
      <c r="BN503" s="38">
        <v>-0.017219171</v>
      </c>
      <c r="BO503" s="38">
        <v>-0.001338534</v>
      </c>
      <c r="BP503" s="40">
        <v>7.09365E-4</v>
      </c>
      <c r="BQ503" s="40"/>
    </row>
    <row r="504">
      <c r="A504" s="23">
        <v>40877.0</v>
      </c>
      <c r="B504" s="27">
        <v>-0.0365</v>
      </c>
      <c r="C504" s="27">
        <v>-0.0041</v>
      </c>
      <c r="D504" s="27">
        <v>-0.026</v>
      </c>
      <c r="E504" s="27">
        <v>-0.0074</v>
      </c>
      <c r="F504" s="27">
        <v>-0.037</v>
      </c>
      <c r="G504" s="27">
        <v>-0.0483</v>
      </c>
      <c r="H504" s="27">
        <v>-0.0235</v>
      </c>
      <c r="I504" s="27">
        <v>-0.05</v>
      </c>
      <c r="J504" s="27">
        <v>-0.0015</v>
      </c>
      <c r="K504" s="27">
        <v>-0.0036</v>
      </c>
      <c r="L504" s="34"/>
      <c r="M504" s="38">
        <v>-0.066249148</v>
      </c>
      <c r="N504" s="38">
        <v>-0.048358636</v>
      </c>
      <c r="O504" s="38">
        <v>-0.096758006</v>
      </c>
      <c r="P504" s="38">
        <v>-0.092994779</v>
      </c>
      <c r="Q504" s="38">
        <v>-0.153351048</v>
      </c>
      <c r="R504" s="38">
        <v>-0.151246052</v>
      </c>
      <c r="S504" s="38">
        <v>-0.058067736</v>
      </c>
      <c r="T504" s="38">
        <v>-0.051756254</v>
      </c>
      <c r="U504" s="38">
        <v>0.034518763</v>
      </c>
      <c r="V504" s="38">
        <v>0.071323358</v>
      </c>
      <c r="W504" s="34"/>
      <c r="X504" s="38">
        <v>-0.041904026</v>
      </c>
      <c r="Y504" s="38">
        <v>-0.011871562</v>
      </c>
      <c r="Z504" s="38">
        <v>-0.027982624</v>
      </c>
      <c r="AA504" s="38">
        <v>-0.010252697</v>
      </c>
      <c r="AB504" s="38">
        <v>-0.033865788</v>
      </c>
      <c r="AC504" s="38">
        <v>-0.045960077</v>
      </c>
      <c r="AD504" s="38">
        <v>-0.030155117</v>
      </c>
      <c r="AE504" s="38">
        <v>-0.055626494</v>
      </c>
      <c r="AF504" s="38">
        <v>-0.012181508</v>
      </c>
      <c r="AG504" s="38">
        <v>-0.014271708</v>
      </c>
      <c r="AH504" s="34"/>
      <c r="AI504" s="38">
        <v>0.049634109</v>
      </c>
      <c r="AJ504" s="38">
        <v>0.054788986</v>
      </c>
      <c r="AK504" s="38">
        <v>0.064145046</v>
      </c>
      <c r="AL504" s="38">
        <v>0.073673203</v>
      </c>
      <c r="AM504" s="38">
        <v>0.078591689</v>
      </c>
      <c r="AN504" s="38">
        <v>0.056742862</v>
      </c>
      <c r="AO504" s="38">
        <v>0.063350853</v>
      </c>
      <c r="AP504" s="38">
        <v>0.078049687</v>
      </c>
      <c r="AQ504" s="38">
        <v>0.053554419</v>
      </c>
      <c r="AR504" s="38">
        <v>0.062861933</v>
      </c>
      <c r="AS504" s="34"/>
      <c r="AT504" s="38">
        <v>-1.348827035</v>
      </c>
      <c r="AU504" s="38">
        <v>-0.848794432</v>
      </c>
      <c r="AV504" s="38">
        <v>0.058760562</v>
      </c>
      <c r="AW504" s="38">
        <v>0.983009247</v>
      </c>
      <c r="AX504" s="38">
        <v>1.460111432</v>
      </c>
      <c r="AY504" s="38">
        <v>-0.659264931</v>
      </c>
      <c r="AZ504" s="38">
        <v>-0.018277665</v>
      </c>
      <c r="BA504" s="38">
        <v>1.407536308</v>
      </c>
      <c r="BB504" s="38">
        <v>-0.968549686</v>
      </c>
      <c r="BC504" s="38">
        <v>-0.0657038</v>
      </c>
      <c r="BD504" s="40">
        <v>0.528152844</v>
      </c>
      <c r="BE504" s="23">
        <v>40877.0</v>
      </c>
      <c r="BF504" s="38">
        <v>-0.025538574</v>
      </c>
      <c r="BG504" s="38">
        <v>-0.016071</v>
      </c>
      <c r="BH504" s="38">
        <v>0.001112567</v>
      </c>
      <c r="BI504" s="38">
        <v>0.018612212</v>
      </c>
      <c r="BJ504" s="38">
        <v>0.027645623</v>
      </c>
      <c r="BK504" s="38">
        <v>-0.012482465</v>
      </c>
      <c r="BL504" s="38">
        <v>-3.46068E-4</v>
      </c>
      <c r="BM504" s="38">
        <v>0.02665017</v>
      </c>
      <c r="BN504" s="38">
        <v>-0.018338436</v>
      </c>
      <c r="BO504" s="38">
        <v>-0.00124403</v>
      </c>
      <c r="BP504" s="40">
        <v>-7.71072E-4</v>
      </c>
      <c r="BQ504" s="40"/>
    </row>
    <row r="505">
      <c r="A505" s="23">
        <v>40908.0</v>
      </c>
      <c r="B505" s="27">
        <v>-0.0136</v>
      </c>
      <c r="C505" s="27">
        <v>-0.021</v>
      </c>
      <c r="D505" s="27">
        <v>0.0035</v>
      </c>
      <c r="E505" s="27">
        <v>-0.0309</v>
      </c>
      <c r="F505" s="27">
        <v>-0.0101</v>
      </c>
      <c r="G505" s="27">
        <v>-6.0E-4</v>
      </c>
      <c r="H505" s="27">
        <v>0.0373</v>
      </c>
      <c r="I505" s="27">
        <v>0.0167</v>
      </c>
      <c r="J505" s="27">
        <v>0.0128</v>
      </c>
      <c r="K505" s="27">
        <v>0.0089</v>
      </c>
      <c r="L505" s="34"/>
      <c r="M505" s="38">
        <v>-0.109675816</v>
      </c>
      <c r="N505" s="38">
        <v>-0.10553118</v>
      </c>
      <c r="O505" s="38">
        <v>-0.140898547</v>
      </c>
      <c r="P505" s="38">
        <v>-0.153448171</v>
      </c>
      <c r="Q505" s="38">
        <v>-0.206091587</v>
      </c>
      <c r="R505" s="38">
        <v>-0.185947918</v>
      </c>
      <c r="S505" s="38">
        <v>-0.091809015</v>
      </c>
      <c r="T505" s="38">
        <v>-0.09345277</v>
      </c>
      <c r="U505" s="38">
        <v>-0.018329541</v>
      </c>
      <c r="V505" s="38">
        <v>0.013614612</v>
      </c>
      <c r="W505" s="34"/>
      <c r="X505" s="38">
        <v>-0.021519523</v>
      </c>
      <c r="Y505" s="38">
        <v>-0.030689857</v>
      </c>
      <c r="Z505" s="39">
        <v>5.65476E-5</v>
      </c>
      <c r="AA505" s="38">
        <v>-0.036865212</v>
      </c>
      <c r="AB505" s="38">
        <v>-0.007570523</v>
      </c>
      <c r="AC505" s="38">
        <v>0.002357513</v>
      </c>
      <c r="AD505" s="38">
        <v>0.029237034</v>
      </c>
      <c r="AE505" s="38">
        <v>0.01099104</v>
      </c>
      <c r="AF505" s="38">
        <v>0.001734203</v>
      </c>
      <c r="AG505" s="38">
        <v>-0.003267882</v>
      </c>
      <c r="AH505" s="34"/>
      <c r="AI505" s="38">
        <v>0.048984704</v>
      </c>
      <c r="AJ505" s="38">
        <v>0.054317054</v>
      </c>
      <c r="AK505" s="38">
        <v>0.063524557</v>
      </c>
      <c r="AL505" s="38">
        <v>0.071986461</v>
      </c>
      <c r="AM505" s="38">
        <v>0.078219698</v>
      </c>
      <c r="AN505" s="38">
        <v>0.054937343</v>
      </c>
      <c r="AO505" s="38">
        <v>0.062190091</v>
      </c>
      <c r="AP505" s="38">
        <v>0.07619339</v>
      </c>
      <c r="AQ505" s="38">
        <v>0.051385043</v>
      </c>
      <c r="AR505" s="38">
        <v>0.060820836</v>
      </c>
      <c r="AS505" s="34"/>
      <c r="AT505" s="38">
        <v>-1.286092021</v>
      </c>
      <c r="AU505" s="38">
        <v>-0.769342466</v>
      </c>
      <c r="AV505" s="38">
        <v>0.12294178</v>
      </c>
      <c r="AW505" s="38">
        <v>0.942971326</v>
      </c>
      <c r="AX505" s="38">
        <v>1.547024312</v>
      </c>
      <c r="AY505" s="38">
        <v>-0.709231282</v>
      </c>
      <c r="AZ505" s="38">
        <v>-0.006379156</v>
      </c>
      <c r="BA505" s="38">
        <v>1.350658007</v>
      </c>
      <c r="BB505" s="38">
        <v>-1.053479008</v>
      </c>
      <c r="BC505" s="38">
        <v>-0.139071491</v>
      </c>
      <c r="BD505" s="40">
        <v>0.528365428</v>
      </c>
      <c r="BE505" s="23">
        <v>40908.0</v>
      </c>
      <c r="BF505" s="38">
        <v>-0.024340957</v>
      </c>
      <c r="BG505" s="38">
        <v>-0.014560803</v>
      </c>
      <c r="BH505" s="38">
        <v>0.002326832</v>
      </c>
      <c r="BI505" s="38">
        <v>0.017846954</v>
      </c>
      <c r="BJ505" s="38">
        <v>0.029279439</v>
      </c>
      <c r="BK505" s="38">
        <v>-0.013423121</v>
      </c>
      <c r="BL505" s="38">
        <v>-1.20734E-4</v>
      </c>
      <c r="BM505" s="38">
        <v>0.025562952</v>
      </c>
      <c r="BN505" s="38">
        <v>-0.019938455</v>
      </c>
      <c r="BO505" s="38">
        <v>-0.002632108</v>
      </c>
      <c r="BP505" s="41">
        <v>2.7259E-5</v>
      </c>
      <c r="BQ505" s="41"/>
    </row>
    <row r="506">
      <c r="A506" s="23">
        <v>40939.0</v>
      </c>
      <c r="B506" s="27">
        <v>0.0498</v>
      </c>
      <c r="C506" s="27">
        <v>0.0432</v>
      </c>
      <c r="D506" s="27">
        <v>0.0463</v>
      </c>
      <c r="E506" s="27">
        <v>0.0964</v>
      </c>
      <c r="F506" s="27">
        <v>0.0548</v>
      </c>
      <c r="G506" s="27">
        <v>0.0358</v>
      </c>
      <c r="H506" s="27">
        <v>0.0231</v>
      </c>
      <c r="I506" s="27">
        <v>0.0025</v>
      </c>
      <c r="J506" s="27">
        <v>0.0196</v>
      </c>
      <c r="K506" s="27">
        <v>0.0467</v>
      </c>
      <c r="L506" s="34"/>
      <c r="M506" s="38">
        <v>-0.069720148</v>
      </c>
      <c r="N506" s="38">
        <v>-0.076744815</v>
      </c>
      <c r="O506" s="38">
        <v>-0.141039588</v>
      </c>
      <c r="P506" s="38">
        <v>-0.090432227</v>
      </c>
      <c r="Q506" s="38">
        <v>-0.229916892</v>
      </c>
      <c r="R506" s="38">
        <v>-0.166326158</v>
      </c>
      <c r="S506" s="38">
        <v>-0.090177765</v>
      </c>
      <c r="T506" s="38">
        <v>-0.182316775</v>
      </c>
      <c r="U506" s="38">
        <v>0.004166047</v>
      </c>
      <c r="V506" s="38">
        <v>0.036456178</v>
      </c>
      <c r="W506" s="34"/>
      <c r="X506" s="38">
        <v>0.042015574</v>
      </c>
      <c r="Y506" s="38">
        <v>0.032273392</v>
      </c>
      <c r="Z506" s="38">
        <v>0.042195289</v>
      </c>
      <c r="AA506" s="38">
        <v>0.092542888</v>
      </c>
      <c r="AB506" s="38">
        <v>0.056531938</v>
      </c>
      <c r="AC506" s="38">
        <v>0.04030767</v>
      </c>
      <c r="AD506" s="38">
        <v>0.013509279</v>
      </c>
      <c r="AE506" s="38">
        <v>-0.003548492</v>
      </c>
      <c r="AF506" s="38">
        <v>0.009699713</v>
      </c>
      <c r="AG506" s="38">
        <v>0.034619891</v>
      </c>
      <c r="AH506" s="34"/>
      <c r="AI506" s="38">
        <v>0.04929866</v>
      </c>
      <c r="AJ506" s="38">
        <v>0.053878555</v>
      </c>
      <c r="AK506" s="38">
        <v>0.063648737</v>
      </c>
      <c r="AL506" s="38">
        <v>0.072846462</v>
      </c>
      <c r="AM506" s="38">
        <v>0.078572925</v>
      </c>
      <c r="AN506" s="38">
        <v>0.054931564</v>
      </c>
      <c r="AO506" s="38">
        <v>0.061672118</v>
      </c>
      <c r="AP506" s="38">
        <v>0.076029114</v>
      </c>
      <c r="AQ506" s="38">
        <v>0.051148767</v>
      </c>
      <c r="AR506" s="38">
        <v>0.060837429</v>
      </c>
      <c r="AS506" s="34"/>
      <c r="AT506" s="38">
        <v>-1.239918051</v>
      </c>
      <c r="AU506" s="38">
        <v>-0.802684222</v>
      </c>
      <c r="AV506" s="38">
        <v>0.130056539</v>
      </c>
      <c r="AW506" s="38">
        <v>1.008145924</v>
      </c>
      <c r="AX506" s="38">
        <v>1.554840517</v>
      </c>
      <c r="AY506" s="38">
        <v>-0.70215539</v>
      </c>
      <c r="AZ506" s="38">
        <v>-0.058647467</v>
      </c>
      <c r="BA506" s="38">
        <v>1.311987717</v>
      </c>
      <c r="BB506" s="38">
        <v>-1.063291883</v>
      </c>
      <c r="BC506" s="38">
        <v>-0.138333684</v>
      </c>
      <c r="BD506" s="40">
        <v>0.526448056</v>
      </c>
      <c r="BE506" s="23">
        <v>40939.0</v>
      </c>
      <c r="BF506" s="38">
        <v>-0.023552524</v>
      </c>
      <c r="BG506" s="38">
        <v>-0.015247169</v>
      </c>
      <c r="BH506" s="38">
        <v>0.002470453</v>
      </c>
      <c r="BI506" s="38">
        <v>0.01914996</v>
      </c>
      <c r="BJ506" s="38">
        <v>0.029534548</v>
      </c>
      <c r="BK506" s="38">
        <v>-0.013337601</v>
      </c>
      <c r="BL506" s="38">
        <v>-0.001114022</v>
      </c>
      <c r="BM506" s="38">
        <v>0.024921504</v>
      </c>
      <c r="BN506" s="38">
        <v>-0.02019747</v>
      </c>
      <c r="BO506" s="38">
        <v>-0.00262768</v>
      </c>
      <c r="BP506" s="40">
        <v>6.5853E-4</v>
      </c>
      <c r="BQ506" s="40"/>
    </row>
    <row r="507">
      <c r="A507" s="23">
        <v>40968.0</v>
      </c>
      <c r="B507" s="27">
        <v>0.0133</v>
      </c>
      <c r="C507" s="27">
        <v>0.017</v>
      </c>
      <c r="D507" s="27">
        <v>0.0482</v>
      </c>
      <c r="E507" s="27">
        <v>0.0608</v>
      </c>
      <c r="F507" s="27">
        <v>0.0277</v>
      </c>
      <c r="G507" s="27">
        <v>0.1151</v>
      </c>
      <c r="H507" s="27">
        <v>0.0216</v>
      </c>
      <c r="I507" s="27">
        <v>-0.004</v>
      </c>
      <c r="J507" s="27">
        <v>0.0393</v>
      </c>
      <c r="K507" s="27">
        <v>0.0433</v>
      </c>
      <c r="L507" s="34"/>
      <c r="M507" s="38">
        <v>-0.079436599</v>
      </c>
      <c r="N507" s="38">
        <v>-0.101601055</v>
      </c>
      <c r="O507" s="38">
        <v>-0.123536617</v>
      </c>
      <c r="P507" s="38">
        <v>-0.060742123</v>
      </c>
      <c r="Q507" s="38">
        <v>-0.224417714</v>
      </c>
      <c r="R507" s="38">
        <v>-0.110926045</v>
      </c>
      <c r="S507" s="38">
        <v>-0.09859635</v>
      </c>
      <c r="T507" s="38">
        <v>-0.186454011</v>
      </c>
      <c r="U507" s="38">
        <v>0.016020556</v>
      </c>
      <c r="V507" s="38">
        <v>0.046911719</v>
      </c>
      <c r="W507" s="34"/>
      <c r="X507" s="38">
        <v>1.90083E-4</v>
      </c>
      <c r="Y507" s="38">
        <v>0.001258814</v>
      </c>
      <c r="Z507" s="38">
        <v>0.037651091</v>
      </c>
      <c r="AA507" s="38">
        <v>0.047998957</v>
      </c>
      <c r="AB507" s="38">
        <v>0.022619518</v>
      </c>
      <c r="AC507" s="38">
        <v>0.113980374</v>
      </c>
      <c r="AD507" s="38">
        <v>0.010804825</v>
      </c>
      <c r="AE507" s="38">
        <v>-0.015655088</v>
      </c>
      <c r="AF507" s="38">
        <v>0.025551387</v>
      </c>
      <c r="AG507" s="38">
        <v>0.026733989</v>
      </c>
      <c r="AH507" s="34"/>
      <c r="AI507" s="38">
        <v>0.049309236</v>
      </c>
      <c r="AJ507" s="38">
        <v>0.053873027</v>
      </c>
      <c r="AK507" s="38">
        <v>0.063546433</v>
      </c>
      <c r="AL507" s="38">
        <v>0.072411976</v>
      </c>
      <c r="AM507" s="38">
        <v>0.077850613</v>
      </c>
      <c r="AN507" s="38">
        <v>0.057673083</v>
      </c>
      <c r="AO507" s="38">
        <v>0.06076335</v>
      </c>
      <c r="AP507" s="38">
        <v>0.075825844</v>
      </c>
      <c r="AQ507" s="38">
        <v>0.051022624</v>
      </c>
      <c r="AR507" s="38">
        <v>0.060617562</v>
      </c>
      <c r="AS507" s="34"/>
      <c r="AT507" s="38">
        <v>-1.282345411</v>
      </c>
      <c r="AU507" s="38">
        <v>-0.831475304</v>
      </c>
      <c r="AV507" s="38">
        <v>0.124188458</v>
      </c>
      <c r="AW507" s="38">
        <v>1.000041019</v>
      </c>
      <c r="AX507" s="38">
        <v>1.537339708</v>
      </c>
      <c r="AY507" s="38">
        <v>-0.456056848</v>
      </c>
      <c r="AZ507" s="38">
        <v>-0.150760404</v>
      </c>
      <c r="BA507" s="38">
        <v>1.337306899</v>
      </c>
      <c r="BB507" s="38">
        <v>-1.113074879</v>
      </c>
      <c r="BC507" s="38">
        <v>-0.165163238</v>
      </c>
      <c r="BD507" s="40">
        <v>0.504382851</v>
      </c>
      <c r="BE507" s="23">
        <v>40968.0</v>
      </c>
      <c r="BF507" s="38">
        <v>-0.025424049</v>
      </c>
      <c r="BG507" s="38">
        <v>-0.016485003</v>
      </c>
      <c r="BH507" s="38">
        <v>0.002462186</v>
      </c>
      <c r="BI507" s="38">
        <v>0.019827023</v>
      </c>
      <c r="BJ507" s="38">
        <v>0.030479619</v>
      </c>
      <c r="BK507" s="38">
        <v>-0.009041879</v>
      </c>
      <c r="BL507" s="38">
        <v>-0.002989007</v>
      </c>
      <c r="BM507" s="38">
        <v>0.026513727</v>
      </c>
      <c r="BN507" s="38">
        <v>-0.022068056</v>
      </c>
      <c r="BO507" s="38">
        <v>-0.003274561</v>
      </c>
      <c r="BP507" s="40">
        <v>-0.001038124</v>
      </c>
      <c r="BQ507" s="40"/>
    </row>
    <row r="508">
      <c r="A508" s="23">
        <v>40999.0</v>
      </c>
      <c r="B508" s="27">
        <v>0.0136</v>
      </c>
      <c r="C508" s="27">
        <v>-0.0158</v>
      </c>
      <c r="D508" s="27">
        <v>-0.0025</v>
      </c>
      <c r="E508" s="27">
        <v>0.0134</v>
      </c>
      <c r="F508" s="27">
        <v>-0.0207</v>
      </c>
      <c r="G508" s="27">
        <v>0.0311</v>
      </c>
      <c r="H508" s="27">
        <v>0.0139</v>
      </c>
      <c r="I508" s="27">
        <v>-0.0561</v>
      </c>
      <c r="J508" s="27">
        <v>-0.0121</v>
      </c>
      <c r="K508" s="27">
        <v>0.0315</v>
      </c>
      <c r="L508" s="34"/>
      <c r="M508" s="38">
        <v>-0.072782839</v>
      </c>
      <c r="N508" s="38">
        <v>-0.113819956</v>
      </c>
      <c r="O508" s="38">
        <v>-0.100867368</v>
      </c>
      <c r="P508" s="38">
        <v>-0.017908863</v>
      </c>
      <c r="Q508" s="38">
        <v>-0.216397966</v>
      </c>
      <c r="R508" s="38">
        <v>-0.002847614</v>
      </c>
      <c r="S508" s="38">
        <v>-0.078723409</v>
      </c>
      <c r="T508" s="38">
        <v>-0.204508062</v>
      </c>
      <c r="U508" s="38">
        <v>0.01386502</v>
      </c>
      <c r="V508" s="38">
        <v>0.079138799</v>
      </c>
      <c r="W508" s="34"/>
      <c r="X508" s="38">
        <v>-0.003688135</v>
      </c>
      <c r="Y508" s="38">
        <v>-0.039847866</v>
      </c>
      <c r="Z508" s="38">
        <v>-0.021045827</v>
      </c>
      <c r="AA508" s="38">
        <v>-0.007545153</v>
      </c>
      <c r="AB508" s="38">
        <v>-0.03781151</v>
      </c>
      <c r="AC508" s="38">
        <v>0.026295598</v>
      </c>
      <c r="AD508" s="38">
        <v>-0.005006327</v>
      </c>
      <c r="AE508" s="38">
        <v>-0.076960255</v>
      </c>
      <c r="AF508" s="38">
        <v>-0.032063929</v>
      </c>
      <c r="AG508" s="38">
        <v>0.01056347</v>
      </c>
      <c r="AH508" s="34"/>
      <c r="AI508" s="38">
        <v>0.044757738</v>
      </c>
      <c r="AJ508" s="38">
        <v>0.04824761</v>
      </c>
      <c r="AK508" s="38">
        <v>0.061980929</v>
      </c>
      <c r="AL508" s="38">
        <v>0.069697878</v>
      </c>
      <c r="AM508" s="38">
        <v>0.076817552</v>
      </c>
      <c r="AN508" s="38">
        <v>0.056522333</v>
      </c>
      <c r="AO508" s="38">
        <v>0.060095451</v>
      </c>
      <c r="AP508" s="38">
        <v>0.075673965</v>
      </c>
      <c r="AQ508" s="38">
        <v>0.049905149</v>
      </c>
      <c r="AR508" s="38">
        <v>0.054937746</v>
      </c>
      <c r="AS508" s="34"/>
      <c r="AT508" s="38">
        <v>-1.344335578</v>
      </c>
      <c r="AU508" s="38">
        <v>-1.033757539</v>
      </c>
      <c r="AV508" s="38">
        <v>0.188426676</v>
      </c>
      <c r="AW508" s="38">
        <v>0.875189469</v>
      </c>
      <c r="AX508" s="38">
        <v>1.508798358</v>
      </c>
      <c r="AY508" s="38">
        <v>-0.297356103</v>
      </c>
      <c r="AZ508" s="38">
        <v>0.020630283</v>
      </c>
      <c r="BA508" s="38">
        <v>1.407025889</v>
      </c>
      <c r="BB508" s="38">
        <v>-0.886246421</v>
      </c>
      <c r="BC508" s="38">
        <v>-0.438375033</v>
      </c>
      <c r="BD508" s="40">
        <v>0.520960995</v>
      </c>
      <c r="BE508" s="23">
        <v>40999.0</v>
      </c>
      <c r="BF508" s="38">
        <v>-0.025804918</v>
      </c>
      <c r="BG508" s="38">
        <v>-0.019843281</v>
      </c>
      <c r="BH508" s="38">
        <v>0.003616906</v>
      </c>
      <c r="BI508" s="38">
        <v>0.01679952</v>
      </c>
      <c r="BJ508" s="38">
        <v>0.02896183</v>
      </c>
      <c r="BK508" s="38">
        <v>-0.005707838</v>
      </c>
      <c r="BL508" s="38">
        <v>3.96004E-4</v>
      </c>
      <c r="BM508" s="38">
        <v>0.027008277</v>
      </c>
      <c r="BN508" s="38">
        <v>-0.017011762</v>
      </c>
      <c r="BO508" s="38">
        <v>-0.008414738</v>
      </c>
      <c r="BP508" s="40">
        <v>-0.002101458</v>
      </c>
      <c r="BQ508" s="40"/>
    </row>
    <row r="509">
      <c r="A509" s="23">
        <v>41029.0</v>
      </c>
      <c r="B509" s="27">
        <v>0.0144</v>
      </c>
      <c r="C509" s="27">
        <v>-0.0066</v>
      </c>
      <c r="D509" s="27">
        <v>-0.0543</v>
      </c>
      <c r="E509" s="27">
        <v>-0.0258</v>
      </c>
      <c r="F509" s="27">
        <v>-0.0789</v>
      </c>
      <c r="G509" s="27">
        <v>-0.0608</v>
      </c>
      <c r="H509" s="27">
        <v>-0.036</v>
      </c>
      <c r="I509" s="27">
        <v>-0.1193</v>
      </c>
      <c r="J509" s="27">
        <v>-0.0034</v>
      </c>
      <c r="K509" s="27">
        <v>-0.0064</v>
      </c>
      <c r="L509" s="34"/>
      <c r="M509" s="38">
        <v>-0.05897676</v>
      </c>
      <c r="N509" s="38">
        <v>-0.107954522</v>
      </c>
      <c r="O509" s="38">
        <v>-0.175946622</v>
      </c>
      <c r="P509" s="38">
        <v>-0.100057547</v>
      </c>
      <c r="Q509" s="38">
        <v>-0.303605858</v>
      </c>
      <c r="R509" s="38">
        <v>-0.046824425</v>
      </c>
      <c r="S509" s="38">
        <v>-0.101550822</v>
      </c>
      <c r="T509" s="38">
        <v>-0.321623902</v>
      </c>
      <c r="U509" s="38">
        <v>-0.01816308</v>
      </c>
      <c r="V509" s="38">
        <v>0.040750113</v>
      </c>
      <c r="W509" s="34"/>
      <c r="X509" s="38">
        <v>0.001412457</v>
      </c>
      <c r="Y509" s="38">
        <v>-0.02379066</v>
      </c>
      <c r="Z509" s="38">
        <v>-0.075277533</v>
      </c>
      <c r="AA509" s="38">
        <v>-0.048556924</v>
      </c>
      <c r="AB509" s="38">
        <v>-0.09979162</v>
      </c>
      <c r="AC509" s="38">
        <v>-0.066539079</v>
      </c>
      <c r="AD509" s="38">
        <v>-0.057817828</v>
      </c>
      <c r="AE509" s="38">
        <v>-0.141145597</v>
      </c>
      <c r="AF509" s="38">
        <v>-0.023706162</v>
      </c>
      <c r="AG509" s="38">
        <v>-0.02839283</v>
      </c>
      <c r="AH509" s="34"/>
      <c r="AI509" s="38">
        <v>0.042441672</v>
      </c>
      <c r="AJ509" s="38">
        <v>0.0439054</v>
      </c>
      <c r="AK509" s="38">
        <v>0.055990062</v>
      </c>
      <c r="AL509" s="38">
        <v>0.060292188</v>
      </c>
      <c r="AM509" s="38">
        <v>0.066718992</v>
      </c>
      <c r="AN509" s="38">
        <v>0.053605788</v>
      </c>
      <c r="AO509" s="38">
        <v>0.052938363</v>
      </c>
      <c r="AP509" s="38">
        <v>0.070362085</v>
      </c>
      <c r="AQ509" s="38">
        <v>0.045459785</v>
      </c>
      <c r="AR509" s="38">
        <v>0.049838203</v>
      </c>
      <c r="AS509" s="34"/>
      <c r="AT509" s="38">
        <v>-1.242540514</v>
      </c>
      <c r="AU509" s="38">
        <v>-1.087272843</v>
      </c>
      <c r="AV509" s="38">
        <v>0.194630775</v>
      </c>
      <c r="AW509" s="38">
        <v>0.650986989</v>
      </c>
      <c r="AX509" s="38">
        <v>1.332722538</v>
      </c>
      <c r="AY509" s="38">
        <v>-0.058285643</v>
      </c>
      <c r="AZ509" s="38">
        <v>-0.129084057</v>
      </c>
      <c r="BA509" s="38">
        <v>1.719170582</v>
      </c>
      <c r="BB509" s="38">
        <v>-0.922388394</v>
      </c>
      <c r="BC509" s="38">
        <v>-0.457939432</v>
      </c>
      <c r="BD509" s="40">
        <v>0.49276104</v>
      </c>
      <c r="BE509" s="23">
        <v>41029.0</v>
      </c>
      <c r="BF509" s="38">
        <v>-0.025215884</v>
      </c>
      <c r="BG509" s="38">
        <v>-0.022064911</v>
      </c>
      <c r="BH509" s="38">
        <v>0.0039498</v>
      </c>
      <c r="BI509" s="38">
        <v>0.013211008</v>
      </c>
      <c r="BJ509" s="38">
        <v>0.027046021</v>
      </c>
      <c r="BK509" s="38">
        <v>-0.001182838</v>
      </c>
      <c r="BL509" s="38">
        <v>-0.002619608</v>
      </c>
      <c r="BM509" s="38">
        <v>0.034888525</v>
      </c>
      <c r="BN509" s="38">
        <v>-0.018718777</v>
      </c>
      <c r="BO509" s="38">
        <v>-0.009293337</v>
      </c>
      <c r="BP509" s="40">
        <v>-0.005931846</v>
      </c>
      <c r="BQ509" s="40"/>
    </row>
    <row r="510">
      <c r="A510" s="23">
        <v>41060.0</v>
      </c>
      <c r="B510" s="27">
        <v>-0.0655</v>
      </c>
      <c r="C510" s="27">
        <v>-0.0643</v>
      </c>
      <c r="D510" s="27">
        <v>-0.0503</v>
      </c>
      <c r="E510" s="27">
        <v>-0.0762</v>
      </c>
      <c r="F510" s="27">
        <v>-0.103</v>
      </c>
      <c r="G510" s="27">
        <v>-0.1056</v>
      </c>
      <c r="H510" s="27">
        <v>-0.0416</v>
      </c>
      <c r="I510" s="27">
        <v>-0.1154</v>
      </c>
      <c r="J510" s="27">
        <v>-0.066</v>
      </c>
      <c r="K510" s="27">
        <v>-0.0622</v>
      </c>
      <c r="L510" s="34"/>
      <c r="M510" s="38">
        <v>-0.098473145</v>
      </c>
      <c r="N510" s="38">
        <v>-0.156747949</v>
      </c>
      <c r="O510" s="38">
        <v>-0.212711447</v>
      </c>
      <c r="P510" s="38">
        <v>-0.140782228</v>
      </c>
      <c r="Q510" s="38">
        <v>-0.347011737</v>
      </c>
      <c r="R510" s="38">
        <v>-0.134409151</v>
      </c>
      <c r="S510" s="38">
        <v>-0.123090057</v>
      </c>
      <c r="T510" s="38">
        <v>-0.384220036</v>
      </c>
      <c r="U510" s="38">
        <v>-0.074892396</v>
      </c>
      <c r="V510" s="38">
        <v>-0.012613948</v>
      </c>
      <c r="W510" s="34"/>
      <c r="X510" s="38">
        <v>-0.077460422</v>
      </c>
      <c r="Y510" s="38">
        <v>-0.075697316</v>
      </c>
      <c r="Z510" s="38">
        <v>-0.056202572</v>
      </c>
      <c r="AA510" s="38">
        <v>-0.084694682</v>
      </c>
      <c r="AB510" s="38">
        <v>-0.098131763</v>
      </c>
      <c r="AC510" s="38">
        <v>-0.104281951</v>
      </c>
      <c r="AD510" s="38">
        <v>-0.053370494</v>
      </c>
      <c r="AE510" s="38">
        <v>-0.106754722</v>
      </c>
      <c r="AF510" s="38">
        <v>-0.080954233</v>
      </c>
      <c r="AG510" s="38">
        <v>-0.081743587</v>
      </c>
      <c r="AH510" s="34"/>
      <c r="AI510" s="38">
        <v>0.044038397</v>
      </c>
      <c r="AJ510" s="38">
        <v>0.037758142</v>
      </c>
      <c r="AK510" s="38">
        <v>0.054983841</v>
      </c>
      <c r="AL510" s="38">
        <v>0.061265156</v>
      </c>
      <c r="AM510" s="38">
        <v>0.066605951</v>
      </c>
      <c r="AN510" s="38">
        <v>0.053703895</v>
      </c>
      <c r="AO510" s="38">
        <v>0.051365624</v>
      </c>
      <c r="AP510" s="38">
        <v>0.070601483</v>
      </c>
      <c r="AQ510" s="38">
        <v>0.045901891</v>
      </c>
      <c r="AR510" s="38">
        <v>0.049783737</v>
      </c>
      <c r="AS510" s="34"/>
      <c r="AT510" s="38">
        <v>-0.935629231</v>
      </c>
      <c r="AU510" s="38">
        <v>-1.550117262</v>
      </c>
      <c r="AV510" s="38">
        <v>0.135321739</v>
      </c>
      <c r="AW510" s="38">
        <v>0.749913541</v>
      </c>
      <c r="AX510" s="38">
        <v>1.272480658</v>
      </c>
      <c r="AY510" s="38">
        <v>0.010086137</v>
      </c>
      <c r="AZ510" s="38">
        <v>-0.21870069</v>
      </c>
      <c r="BA510" s="38">
        <v>1.663421335</v>
      </c>
      <c r="BB510" s="38">
        <v>-0.753296654</v>
      </c>
      <c r="BC510" s="38">
        <v>-0.373479571</v>
      </c>
      <c r="BD510" s="40">
        <v>0.497589567</v>
      </c>
      <c r="BE510" s="23">
        <v>41060.0</v>
      </c>
      <c r="BF510" s="38">
        <v>-0.018803232</v>
      </c>
      <c r="BG510" s="38">
        <v>-0.031152527</v>
      </c>
      <c r="BH510" s="38">
        <v>0.002719545</v>
      </c>
      <c r="BI510" s="38">
        <v>0.015070926</v>
      </c>
      <c r="BJ510" s="38">
        <v>0.025572897</v>
      </c>
      <c r="BK510" s="38">
        <v>2.027E-4</v>
      </c>
      <c r="BL510" s="38">
        <v>-0.004395202</v>
      </c>
      <c r="BM510" s="38">
        <v>0.033429586</v>
      </c>
      <c r="BN510" s="38">
        <v>-0.015138916</v>
      </c>
      <c r="BO510" s="38">
        <v>-0.007505776</v>
      </c>
      <c r="BP510" s="40">
        <v>-0.002901794</v>
      </c>
      <c r="BQ510" s="40"/>
    </row>
    <row r="511">
      <c r="A511" s="23">
        <v>41090.0</v>
      </c>
      <c r="B511" s="27">
        <v>0.012</v>
      </c>
      <c r="C511" s="27">
        <v>0.0123</v>
      </c>
      <c r="D511" s="27">
        <v>0.063</v>
      </c>
      <c r="E511" s="27">
        <v>0.021</v>
      </c>
      <c r="F511" s="27">
        <v>0.1169</v>
      </c>
      <c r="G511" s="27">
        <v>0.0699</v>
      </c>
      <c r="H511" s="27">
        <v>0.0548</v>
      </c>
      <c r="I511" s="27">
        <v>0.1784</v>
      </c>
      <c r="J511" s="27">
        <v>0.051</v>
      </c>
      <c r="K511" s="27">
        <v>0.039</v>
      </c>
      <c r="L511" s="34"/>
      <c r="M511" s="38">
        <v>-0.073520182</v>
      </c>
      <c r="N511" s="38">
        <v>-0.11782604</v>
      </c>
      <c r="O511" s="38">
        <v>-0.160726918</v>
      </c>
      <c r="P511" s="38">
        <v>-0.132375662</v>
      </c>
      <c r="Q511" s="38">
        <v>-0.241552607</v>
      </c>
      <c r="R511" s="38">
        <v>-0.081861823</v>
      </c>
      <c r="S511" s="38">
        <v>-0.039550677</v>
      </c>
      <c r="T511" s="38">
        <v>-0.266052927</v>
      </c>
      <c r="U511" s="38">
        <v>-0.02354608</v>
      </c>
      <c r="V511" s="38">
        <v>0.044090737</v>
      </c>
      <c r="W511" s="34"/>
      <c r="X511" s="38">
        <v>0.004134701</v>
      </c>
      <c r="Y511" s="38">
        <v>0.017031096</v>
      </c>
      <c r="Z511" s="38">
        <v>0.065409794</v>
      </c>
      <c r="AA511" s="38">
        <v>0.02014853</v>
      </c>
      <c r="AB511" s="38">
        <v>0.133359977</v>
      </c>
      <c r="AC511" s="38">
        <v>0.0772332</v>
      </c>
      <c r="AD511" s="38">
        <v>0.04850239</v>
      </c>
      <c r="AE511" s="38">
        <v>0.200348566</v>
      </c>
      <c r="AF511" s="38">
        <v>0.044449774</v>
      </c>
      <c r="AG511" s="38">
        <v>0.026073423</v>
      </c>
      <c r="AH511" s="34"/>
      <c r="AI511" s="38">
        <v>0.042833946</v>
      </c>
      <c r="AJ511" s="38">
        <v>0.037679603</v>
      </c>
      <c r="AK511" s="38">
        <v>0.056100816</v>
      </c>
      <c r="AL511" s="38">
        <v>0.06135032</v>
      </c>
      <c r="AM511" s="38">
        <v>0.070449308</v>
      </c>
      <c r="AN511" s="38">
        <v>0.054460959</v>
      </c>
      <c r="AO511" s="38">
        <v>0.051848147</v>
      </c>
      <c r="AP511" s="38">
        <v>0.078004148</v>
      </c>
      <c r="AQ511" s="38">
        <v>0.046495091</v>
      </c>
      <c r="AR511" s="38">
        <v>0.049768044</v>
      </c>
      <c r="AS511" s="34"/>
      <c r="AT511" s="38">
        <v>-0.978876935</v>
      </c>
      <c r="AU511" s="38">
        <v>-1.397064182</v>
      </c>
      <c r="AV511" s="38">
        <v>0.097503792</v>
      </c>
      <c r="AW511" s="38">
        <v>0.523411737</v>
      </c>
      <c r="AX511" s="38">
        <v>1.261639792</v>
      </c>
      <c r="AY511" s="38">
        <v>-0.035542687</v>
      </c>
      <c r="AZ511" s="38">
        <v>-0.247527876</v>
      </c>
      <c r="BA511" s="38">
        <v>1.874586524</v>
      </c>
      <c r="BB511" s="38">
        <v>-0.68183729</v>
      </c>
      <c r="BC511" s="38">
        <v>-0.416292875</v>
      </c>
      <c r="BD511" s="40">
        <v>0.564944236</v>
      </c>
      <c r="BE511" s="23">
        <v>41090.0</v>
      </c>
      <c r="BF511" s="38">
        <v>-0.017326966</v>
      </c>
      <c r="BG511" s="38">
        <v>-0.02472924</v>
      </c>
      <c r="BH511" s="38">
        <v>0.001725901</v>
      </c>
      <c r="BI511" s="38">
        <v>0.009264839</v>
      </c>
      <c r="BJ511" s="38">
        <v>0.022332112</v>
      </c>
      <c r="BK511" s="38">
        <v>-6.29136E-4</v>
      </c>
      <c r="BL511" s="38">
        <v>-0.004381457</v>
      </c>
      <c r="BM511" s="38">
        <v>0.033181797</v>
      </c>
      <c r="BN511" s="38">
        <v>-0.012069108</v>
      </c>
      <c r="BO511" s="38">
        <v>-0.007368743</v>
      </c>
      <c r="BP511" s="40">
        <v>0.00754132</v>
      </c>
      <c r="BQ511" s="40"/>
    </row>
    <row r="512">
      <c r="A512" s="23">
        <v>41121.0</v>
      </c>
      <c r="B512" s="27">
        <v>0.0466</v>
      </c>
      <c r="C512" s="27">
        <v>0.0046</v>
      </c>
      <c r="D512" s="27">
        <v>0.0307</v>
      </c>
      <c r="E512" s="27">
        <v>0.0564</v>
      </c>
      <c r="F512" s="27">
        <v>-0.0257</v>
      </c>
      <c r="G512" s="27">
        <v>-0.0446</v>
      </c>
      <c r="H512" s="27">
        <v>0.0666</v>
      </c>
      <c r="I512" s="27">
        <v>-0.0429</v>
      </c>
      <c r="J512" s="27">
        <v>0.0128</v>
      </c>
      <c r="K512" s="27">
        <v>0.0132</v>
      </c>
      <c r="L512" s="34"/>
      <c r="M512" s="38">
        <v>0.017232998</v>
      </c>
      <c r="N512" s="38">
        <v>-0.083915205</v>
      </c>
      <c r="O512" s="38">
        <v>-0.066860763</v>
      </c>
      <c r="P512" s="38">
        <v>-0.054738339</v>
      </c>
      <c r="Q512" s="38">
        <v>-0.192847337</v>
      </c>
      <c r="R512" s="38">
        <v>-0.113616335</v>
      </c>
      <c r="S512" s="38">
        <v>0.061385834</v>
      </c>
      <c r="T512" s="38">
        <v>-0.248376723</v>
      </c>
      <c r="U512" s="38">
        <v>0.010446062</v>
      </c>
      <c r="V512" s="38">
        <v>0.079234903</v>
      </c>
      <c r="W512" s="34"/>
      <c r="X512" s="38">
        <v>0.041243013</v>
      </c>
      <c r="Y512" s="38">
        <v>0.007871396</v>
      </c>
      <c r="Z512" s="38">
        <v>0.025727705</v>
      </c>
      <c r="AA512" s="38">
        <v>0.050263071</v>
      </c>
      <c r="AB512" s="38">
        <v>-0.019516675</v>
      </c>
      <c r="AC512" s="38">
        <v>-0.033410497</v>
      </c>
      <c r="AD512" s="38">
        <v>0.057156294</v>
      </c>
      <c r="AE512" s="38">
        <v>-0.0329206</v>
      </c>
      <c r="AF512" s="38">
        <v>4.13129E-4</v>
      </c>
      <c r="AG512" s="38">
        <v>-0.001129292</v>
      </c>
      <c r="AH512" s="34"/>
      <c r="AI512" s="38">
        <v>0.041067703</v>
      </c>
      <c r="AJ512" s="38">
        <v>0.036388417</v>
      </c>
      <c r="AK512" s="38">
        <v>0.05292664</v>
      </c>
      <c r="AL512" s="38">
        <v>0.058063347</v>
      </c>
      <c r="AM512" s="38">
        <v>0.068570195</v>
      </c>
      <c r="AN512" s="38">
        <v>0.05395354</v>
      </c>
      <c r="AO512" s="38">
        <v>0.046338632</v>
      </c>
      <c r="AP512" s="38">
        <v>0.07446485</v>
      </c>
      <c r="AQ512" s="38">
        <v>0.043428263</v>
      </c>
      <c r="AR512" s="38">
        <v>0.047250927</v>
      </c>
      <c r="AS512" s="34"/>
      <c r="AT512" s="38">
        <v>-0.925978984</v>
      </c>
      <c r="AU512" s="38">
        <v>-1.313623894</v>
      </c>
      <c r="AV512" s="38">
        <v>0.056448102</v>
      </c>
      <c r="AW512" s="38">
        <v>0.481987071</v>
      </c>
      <c r="AX512" s="38">
        <v>1.352403393</v>
      </c>
      <c r="AY512" s="38">
        <v>0.141519376</v>
      </c>
      <c r="AZ512" s="38">
        <v>-0.489320632</v>
      </c>
      <c r="BA512" s="38">
        <v>1.840732847</v>
      </c>
      <c r="BB512" s="38">
        <v>-0.730423643</v>
      </c>
      <c r="BC512" s="38">
        <v>-0.413743637</v>
      </c>
      <c r="BD512" s="40">
        <v>0.554749831</v>
      </c>
      <c r="BE512" s="23">
        <v>41121.0</v>
      </c>
      <c r="BF512" s="38">
        <v>-0.01669183</v>
      </c>
      <c r="BG512" s="38">
        <v>-0.023679573</v>
      </c>
      <c r="BH512" s="38">
        <v>0.001017542</v>
      </c>
      <c r="BI512" s="38">
        <v>0.008688368</v>
      </c>
      <c r="BJ512" s="38">
        <v>0.024378617</v>
      </c>
      <c r="BK512" s="38">
        <v>0.002551049</v>
      </c>
      <c r="BL512" s="38">
        <v>-0.008820564</v>
      </c>
      <c r="BM512" s="38">
        <v>0.033181314</v>
      </c>
      <c r="BN512" s="38">
        <v>-0.013166721</v>
      </c>
      <c r="BO512" s="38">
        <v>-0.007458202</v>
      </c>
      <c r="BP512" s="40">
        <v>-0.002857605</v>
      </c>
      <c r="BQ512" s="40"/>
    </row>
    <row r="513">
      <c r="A513" s="23">
        <v>41152.0</v>
      </c>
      <c r="B513" s="27">
        <v>0.0201</v>
      </c>
      <c r="C513" s="27">
        <v>0.0264</v>
      </c>
      <c r="D513" s="27">
        <v>0.0342</v>
      </c>
      <c r="E513" s="27">
        <v>0.0279</v>
      </c>
      <c r="F513" s="27">
        <v>0.0839</v>
      </c>
      <c r="G513" s="27">
        <v>-0.0047</v>
      </c>
      <c r="H513" s="27">
        <v>0.018</v>
      </c>
      <c r="I513" s="27">
        <v>0.1059</v>
      </c>
      <c r="J513" s="27">
        <v>0.0197</v>
      </c>
      <c r="K513" s="27">
        <v>0.0227</v>
      </c>
      <c r="L513" s="34"/>
      <c r="M513" s="38">
        <v>0.058521759</v>
      </c>
      <c r="N513" s="38">
        <v>-0.048641378</v>
      </c>
      <c r="O513" s="38">
        <v>0.08333314</v>
      </c>
      <c r="P513" s="38">
        <v>0.195615951</v>
      </c>
      <c r="Q513" s="38">
        <v>0.027678594</v>
      </c>
      <c r="R513" s="38">
        <v>-0.030705135</v>
      </c>
      <c r="S513" s="38">
        <v>0.197576233</v>
      </c>
      <c r="T513" s="38">
        <v>-0.088295753</v>
      </c>
      <c r="U513" s="38">
        <v>0.102638887</v>
      </c>
      <c r="V513" s="38">
        <v>0.169195201</v>
      </c>
      <c r="W513" s="34"/>
      <c r="X513" s="38">
        <v>0.015915767</v>
      </c>
      <c r="Y513" s="38">
        <v>0.030979568</v>
      </c>
      <c r="Z513" s="38">
        <v>0.029715872</v>
      </c>
      <c r="AA513" s="38">
        <v>0.015252568</v>
      </c>
      <c r="AB513" s="38">
        <v>0.086311002</v>
      </c>
      <c r="AC513" s="38">
        <v>1.1764E-4</v>
      </c>
      <c r="AD513" s="38">
        <v>0.007515483</v>
      </c>
      <c r="AE513" s="38">
        <v>0.116744364</v>
      </c>
      <c r="AF513" s="38">
        <v>0.010722827</v>
      </c>
      <c r="AG513" s="38">
        <v>0.010838618</v>
      </c>
      <c r="AH513" s="34"/>
      <c r="AI513" s="38">
        <v>0.039168972</v>
      </c>
      <c r="AJ513" s="38">
        <v>0.036805225</v>
      </c>
      <c r="AK513" s="38">
        <v>0.051410705</v>
      </c>
      <c r="AL513" s="38">
        <v>0.057639546</v>
      </c>
      <c r="AM513" s="38">
        <v>0.068166569</v>
      </c>
      <c r="AN513" s="38">
        <v>0.053631374</v>
      </c>
      <c r="AO513" s="38">
        <v>0.04512686</v>
      </c>
      <c r="AP513" s="38">
        <v>0.076958254</v>
      </c>
      <c r="AQ513" s="38">
        <v>0.04111841</v>
      </c>
      <c r="AR513" s="38">
        <v>0.046579928</v>
      </c>
      <c r="AS513" s="34"/>
      <c r="AT513" s="38">
        <v>-0.964873796</v>
      </c>
      <c r="AU513" s="38">
        <v>-1.147453755</v>
      </c>
      <c r="AV513" s="38">
        <v>-0.019301096</v>
      </c>
      <c r="AW513" s="38">
        <v>0.461825361</v>
      </c>
      <c r="AX513" s="38">
        <v>1.274950929</v>
      </c>
      <c r="AY513" s="38">
        <v>0.152227209</v>
      </c>
      <c r="AZ513" s="38">
        <v>-0.504676217</v>
      </c>
      <c r="BA513" s="38">
        <v>1.954035907</v>
      </c>
      <c r="BB513" s="38">
        <v>-0.814295825</v>
      </c>
      <c r="BC513" s="38">
        <v>-0.392438717</v>
      </c>
      <c r="BD513" s="40">
        <v>0.5735357</v>
      </c>
      <c r="BE513" s="23">
        <v>41152.0</v>
      </c>
      <c r="BF513" s="38">
        <v>-0.016823256</v>
      </c>
      <c r="BG513" s="38">
        <v>-0.020006667</v>
      </c>
      <c r="BH513" s="38">
        <v>-3.36528E-4</v>
      </c>
      <c r="BI513" s="38">
        <v>0.008052251</v>
      </c>
      <c r="BJ513" s="38">
        <v>0.02222967</v>
      </c>
      <c r="BK513" s="38">
        <v>0.002654189</v>
      </c>
      <c r="BL513" s="38">
        <v>-0.008799386</v>
      </c>
      <c r="BM513" s="38">
        <v>0.034069996</v>
      </c>
      <c r="BN513" s="38">
        <v>-0.014197823</v>
      </c>
      <c r="BO513" s="38">
        <v>-0.006842446</v>
      </c>
      <c r="BP513" s="40">
        <v>0.004275703</v>
      </c>
      <c r="BQ513" s="40"/>
    </row>
    <row r="514">
      <c r="A514" s="23">
        <v>41182.0</v>
      </c>
      <c r="B514" s="27">
        <v>0.0199</v>
      </c>
      <c r="C514" s="27">
        <v>0.0337</v>
      </c>
      <c r="D514" s="27">
        <v>-0.0081</v>
      </c>
      <c r="E514" s="27">
        <v>0.035</v>
      </c>
      <c r="F514" s="27">
        <v>0.0039</v>
      </c>
      <c r="G514" s="27">
        <v>0.0175</v>
      </c>
      <c r="H514" s="27">
        <v>-0.0084</v>
      </c>
      <c r="I514" s="27">
        <v>0.0357</v>
      </c>
      <c r="J514" s="27">
        <v>0.0068</v>
      </c>
      <c r="K514" s="27">
        <v>0.025</v>
      </c>
      <c r="L514" s="34"/>
      <c r="M514" s="38">
        <v>0.147505923</v>
      </c>
      <c r="N514" s="38">
        <v>0.074700673</v>
      </c>
      <c r="O514" s="38">
        <v>0.171792074</v>
      </c>
      <c r="P514" s="38">
        <v>0.307767936</v>
      </c>
      <c r="Q514" s="38">
        <v>0.081302302</v>
      </c>
      <c r="R514" s="38">
        <v>-0.005870903</v>
      </c>
      <c r="S514" s="38">
        <v>0.224613804</v>
      </c>
      <c r="T514" s="38">
        <v>-0.041633418</v>
      </c>
      <c r="U514" s="38">
        <v>0.164450085</v>
      </c>
      <c r="V514" s="38">
        <v>0.291922301</v>
      </c>
      <c r="W514" s="34"/>
      <c r="X514" s="38">
        <v>0.016008432</v>
      </c>
      <c r="Y514" s="38">
        <v>0.030994646</v>
      </c>
      <c r="Z514" s="38">
        <v>-0.01521758</v>
      </c>
      <c r="AA514" s="38">
        <v>0.015412065</v>
      </c>
      <c r="AB514" s="38">
        <v>0.002498128</v>
      </c>
      <c r="AC514" s="38">
        <v>0.019723554</v>
      </c>
      <c r="AD514" s="38">
        <v>-0.019718142</v>
      </c>
      <c r="AE514" s="38">
        <v>0.042867379</v>
      </c>
      <c r="AF514" s="38">
        <v>-0.002272177</v>
      </c>
      <c r="AG514" s="38">
        <v>0.010362736</v>
      </c>
      <c r="AH514" s="34"/>
      <c r="AI514" s="38">
        <v>0.037877161</v>
      </c>
      <c r="AJ514" s="38">
        <v>0.036302134</v>
      </c>
      <c r="AK514" s="38">
        <v>0.050815626</v>
      </c>
      <c r="AL514" s="38">
        <v>0.057201954</v>
      </c>
      <c r="AM514" s="38">
        <v>0.067388511</v>
      </c>
      <c r="AN514" s="38">
        <v>0.053445481</v>
      </c>
      <c r="AO514" s="38">
        <v>0.043786681</v>
      </c>
      <c r="AP514" s="38">
        <v>0.077307263</v>
      </c>
      <c r="AQ514" s="38">
        <v>0.040454995</v>
      </c>
      <c r="AR514" s="38">
        <v>0.046017373</v>
      </c>
      <c r="AS514" s="34"/>
      <c r="AT514" s="38">
        <v>-0.994492247</v>
      </c>
      <c r="AU514" s="38">
        <v>-1.11331229</v>
      </c>
      <c r="AV514" s="38">
        <v>-0.018414299</v>
      </c>
      <c r="AW514" s="38">
        <v>0.463370333</v>
      </c>
      <c r="AX514" s="38">
        <v>1.23184434</v>
      </c>
      <c r="AY514" s="38">
        <v>0.179981993</v>
      </c>
      <c r="AZ514" s="38">
        <v>-0.548677969</v>
      </c>
      <c r="BA514" s="38">
        <v>1.980115056</v>
      </c>
      <c r="BB514" s="38">
        <v>-0.800020387</v>
      </c>
      <c r="BC514" s="38">
        <v>-0.380394529</v>
      </c>
      <c r="BD514" s="40">
        <v>0.572473239</v>
      </c>
      <c r="BE514" s="23">
        <v>41182.0</v>
      </c>
      <c r="BF514" s="38">
        <v>-0.017371856</v>
      </c>
      <c r="BG514" s="38">
        <v>-0.019447412</v>
      </c>
      <c r="BH514" s="38">
        <v>-3.21662E-4</v>
      </c>
      <c r="BI514" s="38">
        <v>0.008094183</v>
      </c>
      <c r="BJ514" s="38">
        <v>0.021517938</v>
      </c>
      <c r="BK514" s="38">
        <v>0.003143937</v>
      </c>
      <c r="BL514" s="38">
        <v>-0.009584343</v>
      </c>
      <c r="BM514" s="38">
        <v>0.034588779</v>
      </c>
      <c r="BN514" s="38">
        <v>-0.013974808</v>
      </c>
      <c r="BO514" s="38">
        <v>-0.006644757</v>
      </c>
      <c r="BP514" s="40">
        <v>4.29671E-4</v>
      </c>
      <c r="BQ514" s="40"/>
    </row>
    <row r="515">
      <c r="A515" s="23">
        <v>41213.0</v>
      </c>
      <c r="B515" s="27">
        <v>0.0294</v>
      </c>
      <c r="C515" s="27">
        <v>0.012</v>
      </c>
      <c r="D515" s="27">
        <v>0.0196</v>
      </c>
      <c r="E515" s="27">
        <v>0.0093</v>
      </c>
      <c r="F515" s="27">
        <v>0.0261</v>
      </c>
      <c r="G515" s="27">
        <v>0.0081</v>
      </c>
      <c r="H515" s="27">
        <v>0.0255</v>
      </c>
      <c r="I515" s="27">
        <v>0.0218</v>
      </c>
      <c r="J515" s="27">
        <v>0.0087</v>
      </c>
      <c r="K515" s="27">
        <v>-0.0185</v>
      </c>
      <c r="L515" s="34"/>
      <c r="M515" s="38">
        <v>0.101978788</v>
      </c>
      <c r="N515" s="38">
        <v>0.033354094</v>
      </c>
      <c r="O515" s="38">
        <v>0.100434784</v>
      </c>
      <c r="P515" s="38">
        <v>0.181814497</v>
      </c>
      <c r="Q515" s="38">
        <v>0.015844559</v>
      </c>
      <c r="R515" s="38">
        <v>-0.006845001</v>
      </c>
      <c r="S515" s="38">
        <v>0.154926595</v>
      </c>
      <c r="T515" s="38">
        <v>-0.063961117</v>
      </c>
      <c r="U515" s="38">
        <v>0.086106107</v>
      </c>
      <c r="V515" s="38">
        <v>0.143013613</v>
      </c>
      <c r="W515" s="34"/>
      <c r="X515" s="38">
        <v>0.027374801</v>
      </c>
      <c r="Y515" s="38">
        <v>0.012307253</v>
      </c>
      <c r="Z515" s="38">
        <v>0.016591332</v>
      </c>
      <c r="AA515" s="38">
        <v>-0.003101076</v>
      </c>
      <c r="AB515" s="38">
        <v>0.029900214</v>
      </c>
      <c r="AC515" s="38">
        <v>0.009417709</v>
      </c>
      <c r="AD515" s="38">
        <v>0.01897745</v>
      </c>
      <c r="AE515" s="38">
        <v>0.029117267</v>
      </c>
      <c r="AF515" s="38">
        <v>0.003985104</v>
      </c>
      <c r="AG515" s="38">
        <v>-0.028412681</v>
      </c>
      <c r="AH515" s="34"/>
      <c r="AI515" s="38">
        <v>0.037750591</v>
      </c>
      <c r="AJ515" s="38">
        <v>0.035107663</v>
      </c>
      <c r="AK515" s="38">
        <v>0.050183938</v>
      </c>
      <c r="AL515" s="38">
        <v>0.05656256</v>
      </c>
      <c r="AM515" s="38">
        <v>0.06689457</v>
      </c>
      <c r="AN515" s="38">
        <v>0.053426925</v>
      </c>
      <c r="AO515" s="38">
        <v>0.043516462</v>
      </c>
      <c r="AP515" s="38">
        <v>0.077309233</v>
      </c>
      <c r="AQ515" s="38">
        <v>0.040144628</v>
      </c>
      <c r="AR515" s="38">
        <v>0.046042175</v>
      </c>
      <c r="AS515" s="34"/>
      <c r="AT515" s="38">
        <v>-0.968355685</v>
      </c>
      <c r="AU515" s="38">
        <v>-1.166087114</v>
      </c>
      <c r="AV515" s="38">
        <v>-0.038151054</v>
      </c>
      <c r="AW515" s="38">
        <v>0.439067471</v>
      </c>
      <c r="AX515" s="38">
        <v>1.212059909</v>
      </c>
      <c r="AY515" s="38">
        <v>0.20447402</v>
      </c>
      <c r="AZ515" s="38">
        <v>-0.536980289</v>
      </c>
      <c r="BA515" s="38">
        <v>1.991236093</v>
      </c>
      <c r="BB515" s="38">
        <v>-0.789245072</v>
      </c>
      <c r="BC515" s="38">
        <v>-0.348018279</v>
      </c>
      <c r="BD515" s="40">
        <v>0.573137855</v>
      </c>
      <c r="BE515" s="23">
        <v>41213.0</v>
      </c>
      <c r="BF515" s="38">
        <v>-0.016895685</v>
      </c>
      <c r="BG515" s="38">
        <v>-0.020345666</v>
      </c>
      <c r="BH515" s="38">
        <v>-6.65652E-4</v>
      </c>
      <c r="BI515" s="38">
        <v>0.007660766</v>
      </c>
      <c r="BJ515" s="38">
        <v>0.02114779</v>
      </c>
      <c r="BK515" s="38">
        <v>0.003567624</v>
      </c>
      <c r="BL515" s="38">
        <v>-0.00936913</v>
      </c>
      <c r="BM515" s="38">
        <v>0.034742708</v>
      </c>
      <c r="BN515" s="38">
        <v>-0.013770598</v>
      </c>
      <c r="BO515" s="38">
        <v>-0.006072157</v>
      </c>
      <c r="BP515" s="40">
        <v>4.21589E-4</v>
      </c>
      <c r="BQ515" s="40"/>
    </row>
    <row r="516">
      <c r="A516" s="23">
        <v>41243.0</v>
      </c>
      <c r="B516" s="27">
        <v>0.0053</v>
      </c>
      <c r="C516" s="27">
        <v>-0.0109</v>
      </c>
      <c r="D516" s="27">
        <v>0.0381</v>
      </c>
      <c r="E516" s="27">
        <v>0.0223</v>
      </c>
      <c r="F516" s="27">
        <v>0.0169</v>
      </c>
      <c r="G516" s="27">
        <v>0.0563</v>
      </c>
      <c r="H516" s="27">
        <v>0.0275</v>
      </c>
      <c r="I516" s="27">
        <v>0.0146</v>
      </c>
      <c r="J516" s="27">
        <v>0.0195</v>
      </c>
      <c r="K516" s="27">
        <v>0.0056</v>
      </c>
      <c r="L516" s="34"/>
      <c r="M516" s="38">
        <v>0.149711785</v>
      </c>
      <c r="N516" s="38">
        <v>0.026225383</v>
      </c>
      <c r="O516" s="38">
        <v>0.172854072</v>
      </c>
      <c r="P516" s="38">
        <v>0.217152938</v>
      </c>
      <c r="Q516" s="38">
        <v>0.072717119</v>
      </c>
      <c r="R516" s="38">
        <v>0.102331317</v>
      </c>
      <c r="S516" s="38">
        <v>0.21519761</v>
      </c>
      <c r="T516" s="38">
        <v>-3.38753E-4</v>
      </c>
      <c r="U516" s="38">
        <v>0.108996776</v>
      </c>
      <c r="V516" s="38">
        <v>0.153592855</v>
      </c>
      <c r="W516" s="34"/>
      <c r="X516" s="38">
        <v>8.1904E-4</v>
      </c>
      <c r="Y516" s="38">
        <v>-0.01194391</v>
      </c>
      <c r="Z516" s="38">
        <v>0.030274669</v>
      </c>
      <c r="AA516" s="38">
        <v>0.006611717</v>
      </c>
      <c r="AB516" s="38">
        <v>0.014465626</v>
      </c>
      <c r="AC516" s="38">
        <v>0.039368782</v>
      </c>
      <c r="AD516" s="38">
        <v>0.016666134</v>
      </c>
      <c r="AE516" s="38">
        <v>0.018950965</v>
      </c>
      <c r="AF516" s="38">
        <v>0.013038473</v>
      </c>
      <c r="AG516" s="38">
        <v>-0.004769802</v>
      </c>
      <c r="AH516" s="34"/>
      <c r="AI516" s="38">
        <v>0.037757487</v>
      </c>
      <c r="AJ516" s="38">
        <v>0.034460017</v>
      </c>
      <c r="AK516" s="38">
        <v>0.050442981</v>
      </c>
      <c r="AL516" s="38">
        <v>0.056420427</v>
      </c>
      <c r="AM516" s="38">
        <v>0.066947754</v>
      </c>
      <c r="AN516" s="38">
        <v>0.052956083</v>
      </c>
      <c r="AO516" s="38">
        <v>0.043608559</v>
      </c>
      <c r="AP516" s="38">
        <v>0.077412066</v>
      </c>
      <c r="AQ516" s="38">
        <v>0.040132479</v>
      </c>
      <c r="AR516" s="38">
        <v>0.045330499</v>
      </c>
      <c r="AS516" s="34"/>
      <c r="AT516" s="38">
        <v>-0.948239119</v>
      </c>
      <c r="AU516" s="38">
        <v>-1.192723086</v>
      </c>
      <c r="AV516" s="38">
        <v>-0.007700066</v>
      </c>
      <c r="AW516" s="38">
        <v>0.435485015</v>
      </c>
      <c r="AX516" s="38">
        <v>1.216011435</v>
      </c>
      <c r="AY516" s="38">
        <v>0.178628548</v>
      </c>
      <c r="AZ516" s="38">
        <v>-0.514423776</v>
      </c>
      <c r="BA516" s="38">
        <v>1.991865675</v>
      </c>
      <c r="BB516" s="38">
        <v>-0.772150398</v>
      </c>
      <c r="BC516" s="38">
        <v>-0.386754228</v>
      </c>
      <c r="BD516" s="40">
        <v>0.576965178</v>
      </c>
      <c r="BE516" s="23">
        <v>41243.0</v>
      </c>
      <c r="BF516" s="38">
        <v>-0.016434945</v>
      </c>
      <c r="BG516" s="38">
        <v>-0.020672358</v>
      </c>
      <c r="BH516" s="38">
        <v>-1.33458E-4</v>
      </c>
      <c r="BI516" s="38">
        <v>0.007547856</v>
      </c>
      <c r="BJ516" s="38">
        <v>0.021075994</v>
      </c>
      <c r="BK516" s="38">
        <v>0.003096002</v>
      </c>
      <c r="BL516" s="38">
        <v>-0.008916028</v>
      </c>
      <c r="BM516" s="38">
        <v>0.034523152</v>
      </c>
      <c r="BN516" s="38">
        <v>-0.013382964</v>
      </c>
      <c r="BO516" s="38">
        <v>-0.006703251</v>
      </c>
      <c r="BP516" s="40">
        <v>7.83964E-4</v>
      </c>
      <c r="BQ516" s="40"/>
    </row>
    <row r="517">
      <c r="A517" s="23">
        <v>41274.0</v>
      </c>
      <c r="B517" s="27">
        <v>0.0342</v>
      </c>
      <c r="C517" s="27">
        <v>0.0177</v>
      </c>
      <c r="D517" s="27">
        <v>0.0218</v>
      </c>
      <c r="E517" s="27">
        <v>0.0262</v>
      </c>
      <c r="F517" s="27">
        <v>0.022</v>
      </c>
      <c r="G517" s="27">
        <v>0.1041</v>
      </c>
      <c r="H517" s="27">
        <v>0.0136</v>
      </c>
      <c r="I517" s="27">
        <v>0.0315</v>
      </c>
      <c r="J517" s="27">
        <v>0.0063</v>
      </c>
      <c r="K517" s="27">
        <v>0.0087</v>
      </c>
      <c r="L517" s="34"/>
      <c r="M517" s="38">
        <v>0.205407285</v>
      </c>
      <c r="N517" s="38">
        <v>0.066730993</v>
      </c>
      <c r="O517" s="38">
        <v>0.194312483</v>
      </c>
      <c r="P517" s="38">
        <v>0.288910341</v>
      </c>
      <c r="Q517" s="38">
        <v>0.107491314</v>
      </c>
      <c r="R517" s="38">
        <v>0.21779115</v>
      </c>
      <c r="S517" s="38">
        <v>0.187413194</v>
      </c>
      <c r="T517" s="38">
        <v>0.014209255</v>
      </c>
      <c r="U517" s="38">
        <v>0.101918107</v>
      </c>
      <c r="V517" s="38">
        <v>0.153317071</v>
      </c>
      <c r="W517" s="34"/>
      <c r="X517" s="38">
        <v>0.029428107</v>
      </c>
      <c r="Y517" s="38">
        <v>0.015437867</v>
      </c>
      <c r="Z517" s="38">
        <v>0.012390841</v>
      </c>
      <c r="AA517" s="38">
        <v>0.006373808</v>
      </c>
      <c r="AB517" s="38">
        <v>0.016340395</v>
      </c>
      <c r="AC517" s="38">
        <v>0.061970967</v>
      </c>
      <c r="AD517" s="38">
        <v>0.003149407</v>
      </c>
      <c r="AE517" s="38">
        <v>0.035634609</v>
      </c>
      <c r="AF517" s="38">
        <v>2.29189E-4</v>
      </c>
      <c r="AG517" s="38">
        <v>-4.10017E-4</v>
      </c>
      <c r="AH517" s="34"/>
      <c r="AI517" s="38">
        <v>0.038099622</v>
      </c>
      <c r="AJ517" s="38">
        <v>0.034584167</v>
      </c>
      <c r="AK517" s="38">
        <v>0.049585768</v>
      </c>
      <c r="AL517" s="38">
        <v>0.055846583</v>
      </c>
      <c r="AM517" s="38">
        <v>0.066457021</v>
      </c>
      <c r="AN517" s="38">
        <v>0.051920487</v>
      </c>
      <c r="AO517" s="38">
        <v>0.04221794</v>
      </c>
      <c r="AP517" s="38">
        <v>0.077715895</v>
      </c>
      <c r="AQ517" s="38">
        <v>0.039915879</v>
      </c>
      <c r="AR517" s="38">
        <v>0.045322496</v>
      </c>
      <c r="AS517" s="34"/>
      <c r="AT517" s="38">
        <v>-0.893872296</v>
      </c>
      <c r="AU517" s="38">
        <v>-1.154283062</v>
      </c>
      <c r="AV517" s="38">
        <v>-0.043024647</v>
      </c>
      <c r="AW517" s="38">
        <v>0.420751394</v>
      </c>
      <c r="AX517" s="38">
        <v>1.206730124</v>
      </c>
      <c r="AY517" s="38">
        <v>0.129921973</v>
      </c>
      <c r="AZ517" s="38">
        <v>-0.588803823</v>
      </c>
      <c r="BA517" s="38">
        <v>2.040742353</v>
      </c>
      <c r="BB517" s="38">
        <v>-0.759331257</v>
      </c>
      <c r="BC517" s="38">
        <v>-0.358830758</v>
      </c>
      <c r="BD517" s="40">
        <v>0.578677704</v>
      </c>
      <c r="BE517" s="23">
        <v>41274.0</v>
      </c>
      <c r="BF517" s="38">
        <v>-0.015446807</v>
      </c>
      <c r="BG517" s="38">
        <v>-0.019946907</v>
      </c>
      <c r="BH517" s="38">
        <v>-7.43499E-4</v>
      </c>
      <c r="BI517" s="38">
        <v>0.007270911</v>
      </c>
      <c r="BJ517" s="38">
        <v>0.020853233</v>
      </c>
      <c r="BK517" s="38">
        <v>0.002245153</v>
      </c>
      <c r="BL517" s="38">
        <v>-0.010174987</v>
      </c>
      <c r="BM517" s="38">
        <v>0.035265612</v>
      </c>
      <c r="BN517" s="38">
        <v>-0.013121834</v>
      </c>
      <c r="BO517" s="38">
        <v>-0.006200874</v>
      </c>
      <c r="BP517" s="40">
        <v>8.76856E-4</v>
      </c>
      <c r="BQ517" s="40"/>
    </row>
    <row r="518">
      <c r="A518" s="23">
        <v>41305.0</v>
      </c>
      <c r="B518" s="27">
        <v>0.0502</v>
      </c>
      <c r="C518" s="27">
        <v>0.0213</v>
      </c>
      <c r="D518" s="27">
        <v>0.0255</v>
      </c>
      <c r="E518" s="27">
        <v>0.0234</v>
      </c>
      <c r="F518" s="27">
        <v>0.0579</v>
      </c>
      <c r="G518" s="27">
        <v>0.0942</v>
      </c>
      <c r="H518" s="27">
        <v>0.0492</v>
      </c>
      <c r="I518" s="27">
        <v>0.0358</v>
      </c>
      <c r="J518" s="27">
        <v>0.065</v>
      </c>
      <c r="K518" s="27">
        <v>0.0525</v>
      </c>
      <c r="L518" s="34"/>
      <c r="M518" s="38">
        <v>0.205852466</v>
      </c>
      <c r="N518" s="38">
        <v>0.044346418</v>
      </c>
      <c r="O518" s="38">
        <v>0.170534336</v>
      </c>
      <c r="P518" s="38">
        <v>0.203036105</v>
      </c>
      <c r="Q518" s="38">
        <v>0.110763361</v>
      </c>
      <c r="R518" s="38">
        <v>0.286417853</v>
      </c>
      <c r="S518" s="38">
        <v>0.217758672</v>
      </c>
      <c r="T518" s="38">
        <v>0.047900497</v>
      </c>
      <c r="U518" s="38">
        <v>0.150944692</v>
      </c>
      <c r="V518" s="38">
        <v>0.159690318</v>
      </c>
      <c r="W518" s="34"/>
      <c r="X518" s="38">
        <v>0.04620303</v>
      </c>
      <c r="Y518" s="38">
        <v>0.02003322</v>
      </c>
      <c r="Z518" s="38">
        <v>0.019509807</v>
      </c>
      <c r="AA518" s="38">
        <v>0.010277398</v>
      </c>
      <c r="AB518" s="38">
        <v>0.053935509</v>
      </c>
      <c r="AC518" s="38">
        <v>0.035969654</v>
      </c>
      <c r="AD518" s="38">
        <v>0.040432509</v>
      </c>
      <c r="AE518" s="38">
        <v>0.039138908</v>
      </c>
      <c r="AF518" s="38">
        <v>0.057988407</v>
      </c>
      <c r="AG518" s="38">
        <v>0.043442335</v>
      </c>
      <c r="AH518" s="34"/>
      <c r="AI518" s="38">
        <v>0.036374633</v>
      </c>
      <c r="AJ518" s="38">
        <v>0.032518261</v>
      </c>
      <c r="AK518" s="38">
        <v>0.048519641</v>
      </c>
      <c r="AL518" s="38">
        <v>0.054501434</v>
      </c>
      <c r="AM518" s="38">
        <v>0.06616779</v>
      </c>
      <c r="AN518" s="38">
        <v>0.052163277</v>
      </c>
      <c r="AO518" s="38">
        <v>0.042576003</v>
      </c>
      <c r="AP518" s="38">
        <v>0.075838553</v>
      </c>
      <c r="AQ518" s="38">
        <v>0.039854507</v>
      </c>
      <c r="AR518" s="38">
        <v>0.04501717</v>
      </c>
      <c r="AS518" s="34"/>
      <c r="AT518" s="38">
        <v>-0.965539185</v>
      </c>
      <c r="AU518" s="38">
        <v>-1.252435194</v>
      </c>
      <c r="AV518" s="38">
        <v>-0.06200746</v>
      </c>
      <c r="AW518" s="38">
        <v>0.383009962</v>
      </c>
      <c r="AX518" s="38">
        <v>1.250932233</v>
      </c>
      <c r="AY518" s="38">
        <v>0.209061992</v>
      </c>
      <c r="AZ518" s="38">
        <v>-0.504186321</v>
      </c>
      <c r="BA518" s="38">
        <v>1.970391725</v>
      </c>
      <c r="BB518" s="38">
        <v>-0.706652887</v>
      </c>
      <c r="BC518" s="38">
        <v>-0.322574866</v>
      </c>
      <c r="BD518" s="40">
        <v>0.577482203</v>
      </c>
      <c r="BE518" s="23">
        <v>41305.0</v>
      </c>
      <c r="BF518" s="38">
        <v>-0.016719809</v>
      </c>
      <c r="BG518" s="38">
        <v>-0.021687858</v>
      </c>
      <c r="BH518" s="38">
        <v>-0.001073755</v>
      </c>
      <c r="BI518" s="38">
        <v>0.006632412</v>
      </c>
      <c r="BJ518" s="38">
        <v>0.021661832</v>
      </c>
      <c r="BK518" s="38">
        <v>0.003620233</v>
      </c>
      <c r="BL518" s="38">
        <v>-0.008730768</v>
      </c>
      <c r="BM518" s="38">
        <v>0.034120389</v>
      </c>
      <c r="BN518" s="38">
        <v>-0.012236791</v>
      </c>
      <c r="BO518" s="38">
        <v>-0.005585884</v>
      </c>
      <c r="BP518" s="41">
        <v>-4.58604E-5</v>
      </c>
      <c r="BQ518" s="42">
        <v>1.0</v>
      </c>
    </row>
    <row r="519">
      <c r="A519" s="23">
        <v>41333.0</v>
      </c>
      <c r="B519" s="27">
        <v>0.0586</v>
      </c>
      <c r="C519" s="27">
        <v>0.0145</v>
      </c>
      <c r="D519" s="27">
        <v>0.0032</v>
      </c>
      <c r="E519" s="27">
        <v>-0.0024</v>
      </c>
      <c r="F519" s="27">
        <v>-0.0924</v>
      </c>
      <c r="G519" s="27">
        <v>0.0379</v>
      </c>
      <c r="H519" s="27">
        <v>-0.0302</v>
      </c>
      <c r="I519" s="27">
        <v>-0.0226</v>
      </c>
      <c r="J519" s="27">
        <v>0.0184</v>
      </c>
      <c r="K519" s="27">
        <v>0.0121</v>
      </c>
      <c r="L519" s="34"/>
      <c r="M519" s="38">
        <v>0.259789668</v>
      </c>
      <c r="N519" s="38">
        <v>0.041747575</v>
      </c>
      <c r="O519" s="38">
        <v>0.120331968</v>
      </c>
      <c r="P519" s="38">
        <v>0.13136928</v>
      </c>
      <c r="Q519" s="38">
        <v>-0.019110878</v>
      </c>
      <c r="R519" s="38">
        <v>0.197388554</v>
      </c>
      <c r="S519" s="38">
        <v>0.156025953</v>
      </c>
      <c r="T519" s="38">
        <v>0.028309198</v>
      </c>
      <c r="U519" s="38">
        <v>0.127711427</v>
      </c>
      <c r="V519" s="38">
        <v>0.125064662</v>
      </c>
      <c r="W519" s="34"/>
      <c r="X519" s="38">
        <v>0.043376379</v>
      </c>
      <c r="Y519" s="38">
        <v>0.011325816</v>
      </c>
      <c r="Z519" s="38">
        <v>-0.004335792</v>
      </c>
      <c r="AA519" s="38">
        <v>-0.013662179</v>
      </c>
      <c r="AB519" s="38">
        <v>-0.092666823</v>
      </c>
      <c r="AC519" s="38">
        <v>-0.012758669</v>
      </c>
      <c r="AD519" s="38">
        <v>-0.03887804</v>
      </c>
      <c r="AE519" s="38">
        <v>-0.02523868</v>
      </c>
      <c r="AF519" s="38">
        <v>0.00888386</v>
      </c>
      <c r="AG519" s="38">
        <v>0.002046955</v>
      </c>
      <c r="AH519" s="34"/>
      <c r="AI519" s="38">
        <v>0.037063814</v>
      </c>
      <c r="AJ519" s="38">
        <v>0.03211833</v>
      </c>
      <c r="AK519" s="38">
        <v>0.048322569</v>
      </c>
      <c r="AL519" s="38">
        <v>0.054393303</v>
      </c>
      <c r="AM519" s="38">
        <v>0.067454</v>
      </c>
      <c r="AN519" s="38">
        <v>0.052114034</v>
      </c>
      <c r="AO519" s="38">
        <v>0.041820844</v>
      </c>
      <c r="AP519" s="38">
        <v>0.075011895</v>
      </c>
      <c r="AQ519" s="38">
        <v>0.039857972</v>
      </c>
      <c r="AR519" s="38">
        <v>0.045009685</v>
      </c>
      <c r="AS519" s="34"/>
      <c r="AT519" s="38">
        <v>-0.909375467</v>
      </c>
      <c r="AU519" s="38">
        <v>-1.276417318</v>
      </c>
      <c r="AV519" s="38">
        <v>-0.073777904</v>
      </c>
      <c r="AW519" s="38">
        <v>0.376777299</v>
      </c>
      <c r="AX519" s="38">
        <v>1.346110693</v>
      </c>
      <c r="AY519" s="38">
        <v>0.207615451</v>
      </c>
      <c r="AZ519" s="38">
        <v>-0.55632022</v>
      </c>
      <c r="BA519" s="38">
        <v>1.907039388</v>
      </c>
      <c r="BB519" s="38">
        <v>-0.701999789</v>
      </c>
      <c r="BC519" s="38">
        <v>-0.319652133</v>
      </c>
      <c r="BD519" s="40">
        <v>0.571665777</v>
      </c>
      <c r="BE519" s="23">
        <v>41333.0</v>
      </c>
      <c r="BF519" s="38">
        <v>-0.015907467</v>
      </c>
      <c r="BG519" s="38">
        <v>-0.022328034</v>
      </c>
      <c r="BH519" s="38">
        <v>-0.001290578</v>
      </c>
      <c r="BI519" s="38">
        <v>0.006590867</v>
      </c>
      <c r="BJ519" s="38">
        <v>0.023547162</v>
      </c>
      <c r="BK519" s="38">
        <v>0.003631763</v>
      </c>
      <c r="BL519" s="38">
        <v>-0.009731564</v>
      </c>
      <c r="BM519" s="38">
        <v>0.033359342</v>
      </c>
      <c r="BN519" s="38">
        <v>-0.012279899</v>
      </c>
      <c r="BO519" s="38">
        <v>-0.005591591</v>
      </c>
      <c r="BP519" s="40">
        <v>-0.003979206</v>
      </c>
      <c r="BQ519" s="40">
        <f t="shared" ref="BQ519:BQ661" si="1">BQ518*(1+BP519)</f>
        <v>0.996020794</v>
      </c>
    </row>
    <row r="520">
      <c r="A520" s="23">
        <v>41364.0</v>
      </c>
      <c r="B520" s="27">
        <v>-0.0231</v>
      </c>
      <c r="C520" s="27">
        <v>-0.0066</v>
      </c>
      <c r="D520" s="27">
        <v>0.0036</v>
      </c>
      <c r="E520" s="27">
        <v>0.0075</v>
      </c>
      <c r="F520" s="27">
        <v>-0.0351</v>
      </c>
      <c r="G520" s="27">
        <v>0.0695</v>
      </c>
      <c r="H520" s="27">
        <v>0.0333</v>
      </c>
      <c r="I520" s="27">
        <v>-0.0424</v>
      </c>
      <c r="J520" s="27">
        <v>0.0116</v>
      </c>
      <c r="K520" s="27">
        <v>0.0372</v>
      </c>
      <c r="L520" s="34"/>
      <c r="M520" s="38">
        <v>0.214215581</v>
      </c>
      <c r="N520" s="38">
        <v>0.051518455</v>
      </c>
      <c r="O520" s="38">
        <v>0.127108645</v>
      </c>
      <c r="P520" s="38">
        <v>0.124740388</v>
      </c>
      <c r="Q520" s="38">
        <v>-0.033528284</v>
      </c>
      <c r="R520" s="38">
        <v>0.241967019</v>
      </c>
      <c r="S520" s="38">
        <v>0.178136862</v>
      </c>
      <c r="T520" s="38">
        <v>0.04317363</v>
      </c>
      <c r="U520" s="38">
        <v>0.154737888</v>
      </c>
      <c r="V520" s="38">
        <v>0.131178891</v>
      </c>
      <c r="W520" s="34"/>
      <c r="X520" s="38">
        <v>-0.039685102</v>
      </c>
      <c r="Y520" s="38">
        <v>-0.010389539</v>
      </c>
      <c r="Z520" s="38">
        <v>-0.005926434</v>
      </c>
      <c r="AA520" s="38">
        <v>-0.004116267</v>
      </c>
      <c r="AB520" s="38">
        <v>-0.033889092</v>
      </c>
      <c r="AC520" s="38">
        <v>0.00166082</v>
      </c>
      <c r="AD520" s="38">
        <v>0.021942428</v>
      </c>
      <c r="AE520" s="38">
        <v>-0.051619742</v>
      </c>
      <c r="AF520" s="38">
        <v>0.001051066</v>
      </c>
      <c r="AG520" s="38">
        <v>0.026736378</v>
      </c>
      <c r="AH520" s="34"/>
      <c r="AI520" s="38">
        <v>0.037186664</v>
      </c>
      <c r="AJ520" s="38">
        <v>0.031917701</v>
      </c>
      <c r="AK520" s="38">
        <v>0.047568617</v>
      </c>
      <c r="AL520" s="38">
        <v>0.052711402</v>
      </c>
      <c r="AM520" s="38">
        <v>0.066489428</v>
      </c>
      <c r="AN520" s="38">
        <v>0.049658387</v>
      </c>
      <c r="AO520" s="38">
        <v>0.041084292</v>
      </c>
      <c r="AP520" s="38">
        <v>0.075288812</v>
      </c>
      <c r="AQ520" s="38">
        <v>0.039488634</v>
      </c>
      <c r="AR520" s="38">
        <v>0.044876141</v>
      </c>
      <c r="AS520" s="34"/>
      <c r="AT520" s="38">
        <v>-0.854471644</v>
      </c>
      <c r="AU520" s="38">
        <v>-1.248006978</v>
      </c>
      <c r="AV520" s="38">
        <v>-0.079050499</v>
      </c>
      <c r="AW520" s="38">
        <v>0.305060671</v>
      </c>
      <c r="AX520" s="38">
        <v>1.334132259</v>
      </c>
      <c r="AY520" s="38">
        <v>0.077033</v>
      </c>
      <c r="AZ520" s="38">
        <v>-0.563360415</v>
      </c>
      <c r="BA520" s="38">
        <v>1.991352415</v>
      </c>
      <c r="BB520" s="38">
        <v>-0.682539041</v>
      </c>
      <c r="BC520" s="38">
        <v>-0.280149768</v>
      </c>
      <c r="BD520" s="40">
        <v>0.580771523</v>
      </c>
      <c r="BE520" s="23">
        <v>41364.0</v>
      </c>
      <c r="BF520" s="38">
        <v>-0.014712699</v>
      </c>
      <c r="BG520" s="38">
        <v>-0.021488777</v>
      </c>
      <c r="BH520" s="38">
        <v>-0.001361129</v>
      </c>
      <c r="BI520" s="38">
        <v>0.00525268</v>
      </c>
      <c r="BJ520" s="38">
        <v>0.022971723</v>
      </c>
      <c r="BK520" s="38">
        <v>0.001326391</v>
      </c>
      <c r="BL520" s="38">
        <v>-0.009700207</v>
      </c>
      <c r="BM520" s="38">
        <v>0.034288052</v>
      </c>
      <c r="BN520" s="38">
        <v>-0.011752281</v>
      </c>
      <c r="BO520" s="38">
        <v>-0.004823752</v>
      </c>
      <c r="BP520" s="40">
        <v>-0.002104519</v>
      </c>
      <c r="BQ520" s="40">
        <f t="shared" si="1"/>
        <v>0.9939246493</v>
      </c>
    </row>
    <row r="521">
      <c r="A521" s="23">
        <v>41394.0</v>
      </c>
      <c r="B521" s="27">
        <v>0.0512</v>
      </c>
      <c r="C521" s="27">
        <v>-0.0246</v>
      </c>
      <c r="D521" s="27">
        <v>0.0317</v>
      </c>
      <c r="E521" s="27">
        <v>0.012</v>
      </c>
      <c r="F521" s="27">
        <v>0.0897</v>
      </c>
      <c r="G521" s="27">
        <v>0.127</v>
      </c>
      <c r="H521" s="27">
        <v>0.0088</v>
      </c>
      <c r="I521" s="27">
        <v>0.0744</v>
      </c>
      <c r="J521" s="27">
        <v>0.0057</v>
      </c>
      <c r="K521" s="27">
        <v>0.0194</v>
      </c>
      <c r="L521" s="34"/>
      <c r="M521" s="38">
        <v>0.258298816</v>
      </c>
      <c r="N521" s="38">
        <v>0.032559865</v>
      </c>
      <c r="O521" s="38">
        <v>0.229610273</v>
      </c>
      <c r="P521" s="38">
        <v>0.168283061</v>
      </c>
      <c r="Q521" s="38">
        <v>0.143315091</v>
      </c>
      <c r="R521" s="38">
        <v>0.490168423</v>
      </c>
      <c r="S521" s="38">
        <v>0.232885169</v>
      </c>
      <c r="T521" s="38">
        <v>0.272683532</v>
      </c>
      <c r="U521" s="38">
        <v>0.165303157</v>
      </c>
      <c r="V521" s="38">
        <v>0.160573097</v>
      </c>
      <c r="W521" s="34"/>
      <c r="X521" s="38">
        <v>0.041702294</v>
      </c>
      <c r="Y521" s="38">
        <v>-0.026658858</v>
      </c>
      <c r="Z521" s="38">
        <v>0.022958869</v>
      </c>
      <c r="AA521" s="38">
        <v>3.55889E-4</v>
      </c>
      <c r="AB521" s="38">
        <v>0.078061565</v>
      </c>
      <c r="AC521" s="38">
        <v>0.004657494</v>
      </c>
      <c r="AD521" s="38">
        <v>-8.44439E-4</v>
      </c>
      <c r="AE521" s="38">
        <v>0.044925006</v>
      </c>
      <c r="AF521" s="38">
        <v>-9.19599E-4</v>
      </c>
      <c r="AG521" s="38">
        <v>0.008927347</v>
      </c>
      <c r="AH521" s="34"/>
      <c r="AI521" s="38">
        <v>0.037304862</v>
      </c>
      <c r="AJ521" s="38">
        <v>0.032152005</v>
      </c>
      <c r="AK521" s="38">
        <v>0.047061249</v>
      </c>
      <c r="AL521" s="38">
        <v>0.052650023</v>
      </c>
      <c r="AM521" s="38">
        <v>0.067231225</v>
      </c>
      <c r="AN521" s="38">
        <v>0.049628749</v>
      </c>
      <c r="AO521" s="38">
        <v>0.041018524</v>
      </c>
      <c r="AP521" s="38">
        <v>0.075450205</v>
      </c>
      <c r="AQ521" s="38">
        <v>0.038756288</v>
      </c>
      <c r="AR521" s="38">
        <v>0.044889951</v>
      </c>
      <c r="AS521" s="34"/>
      <c r="AT521" s="38">
        <v>-0.83421172</v>
      </c>
      <c r="AU521" s="38">
        <v>-1.21429872</v>
      </c>
      <c r="AV521" s="38">
        <v>-0.114557318</v>
      </c>
      <c r="AW521" s="38">
        <v>0.297683962</v>
      </c>
      <c r="AX521" s="38">
        <v>1.373228165</v>
      </c>
      <c r="AY521" s="38">
        <v>0.074827583</v>
      </c>
      <c r="AZ521" s="38">
        <v>-0.560283114</v>
      </c>
      <c r="BA521" s="38">
        <v>1.979479726</v>
      </c>
      <c r="BB521" s="38">
        <v>-0.727151079</v>
      </c>
      <c r="BC521" s="38">
        <v>-0.274717485</v>
      </c>
      <c r="BD521" s="40">
        <v>0.599070867</v>
      </c>
      <c r="BE521" s="23">
        <v>41394.0</v>
      </c>
      <c r="BF521" s="38">
        <v>-0.013925092</v>
      </c>
      <c r="BG521" s="38">
        <v>-0.020269701</v>
      </c>
      <c r="BH521" s="38">
        <v>-0.00191225</v>
      </c>
      <c r="BI521" s="38">
        <v>0.004969094</v>
      </c>
      <c r="BJ521" s="38">
        <v>0.022922633</v>
      </c>
      <c r="BK521" s="38">
        <v>0.001249061</v>
      </c>
      <c r="BL521" s="38">
        <v>-0.009352535</v>
      </c>
      <c r="BM521" s="38">
        <v>0.033042497</v>
      </c>
      <c r="BN521" s="38">
        <v>-0.012137981</v>
      </c>
      <c r="BO521" s="38">
        <v>-0.004585726</v>
      </c>
      <c r="BP521" s="40">
        <v>0.004327596</v>
      </c>
      <c r="BQ521" s="40">
        <f t="shared" si="1"/>
        <v>0.9982259537</v>
      </c>
    </row>
    <row r="522">
      <c r="A522" s="23">
        <v>41425.0</v>
      </c>
      <c r="B522" s="27">
        <v>-0.0483</v>
      </c>
      <c r="C522" s="27">
        <v>0.0221</v>
      </c>
      <c r="D522" s="27">
        <v>0.0361</v>
      </c>
      <c r="E522" s="27">
        <v>0.0488</v>
      </c>
      <c r="F522" s="27">
        <v>0.0309</v>
      </c>
      <c r="G522" s="27">
        <v>-0.0221</v>
      </c>
      <c r="H522" s="27">
        <v>0.0477</v>
      </c>
      <c r="I522" s="27">
        <v>-0.012</v>
      </c>
      <c r="J522" s="27">
        <v>0.0278</v>
      </c>
      <c r="K522" s="27">
        <v>0.0203</v>
      </c>
      <c r="L522" s="34"/>
      <c r="M522" s="38">
        <v>0.281425632</v>
      </c>
      <c r="N522" s="38">
        <v>0.127835044</v>
      </c>
      <c r="O522" s="38">
        <v>0.341516722</v>
      </c>
      <c r="P522" s="38">
        <v>0.326415627</v>
      </c>
      <c r="Q522" s="38">
        <v>0.313940429</v>
      </c>
      <c r="R522" s="38">
        <v>0.629243756</v>
      </c>
      <c r="S522" s="38">
        <v>0.347695011</v>
      </c>
      <c r="T522" s="38">
        <v>0.421464409</v>
      </c>
      <c r="U522" s="38">
        <v>0.282379758</v>
      </c>
      <c r="V522" s="38">
        <v>0.262660545</v>
      </c>
      <c r="W522" s="34"/>
      <c r="X522" s="38">
        <v>-0.070131747</v>
      </c>
      <c r="Y522" s="38">
        <v>0.01553745</v>
      </c>
      <c r="Z522" s="38">
        <v>0.014900392</v>
      </c>
      <c r="AA522" s="38">
        <v>0.026843417</v>
      </c>
      <c r="AB522" s="38">
        <v>-0.015550771</v>
      </c>
      <c r="AC522" s="38">
        <v>-0.189780282</v>
      </c>
      <c r="AD522" s="38">
        <v>0.033795788</v>
      </c>
      <c r="AE522" s="38">
        <v>-0.081238798</v>
      </c>
      <c r="AF522" s="38">
        <v>0.016090875</v>
      </c>
      <c r="AG522" s="38">
        <v>0.010152674</v>
      </c>
      <c r="AH522" s="34"/>
      <c r="AI522" s="38">
        <v>0.036484214</v>
      </c>
      <c r="AJ522" s="38">
        <v>0.031632753</v>
      </c>
      <c r="AK522" s="38">
        <v>0.045950483</v>
      </c>
      <c r="AL522" s="38">
        <v>0.052426689</v>
      </c>
      <c r="AM522" s="38">
        <v>0.066234387</v>
      </c>
      <c r="AN522" s="38">
        <v>0.056072504</v>
      </c>
      <c r="AO522" s="38">
        <v>0.040089405</v>
      </c>
      <c r="AP522" s="38">
        <v>0.075009739</v>
      </c>
      <c r="AQ522" s="38">
        <v>0.036782915</v>
      </c>
      <c r="AR522" s="38">
        <v>0.042093576</v>
      </c>
      <c r="AS522" s="34"/>
      <c r="AT522" s="38">
        <v>-0.840012831</v>
      </c>
      <c r="AU522" s="38">
        <v>-1.185568124</v>
      </c>
      <c r="AV522" s="38">
        <v>-0.165758394</v>
      </c>
      <c r="AW522" s="38">
        <v>0.295522644</v>
      </c>
      <c r="AX522" s="38">
        <v>1.279004281</v>
      </c>
      <c r="AY522" s="38">
        <v>0.555203274</v>
      </c>
      <c r="AZ522" s="38">
        <v>-0.583225747</v>
      </c>
      <c r="BA522" s="38">
        <v>1.904046687</v>
      </c>
      <c r="BB522" s="38">
        <v>-0.818737248</v>
      </c>
      <c r="BC522" s="38">
        <v>-0.440474541</v>
      </c>
      <c r="BD522" s="40">
        <v>0.582525748</v>
      </c>
      <c r="BE522" s="23">
        <v>41425.0</v>
      </c>
      <c r="BF522" s="38">
        <v>-0.014420184</v>
      </c>
      <c r="BG522" s="38">
        <v>-0.020352201</v>
      </c>
      <c r="BH522" s="38">
        <v>-0.002845512</v>
      </c>
      <c r="BI522" s="38">
        <v>0.005073126</v>
      </c>
      <c r="BJ522" s="38">
        <v>0.021956185</v>
      </c>
      <c r="BK522" s="38">
        <v>0.009530965</v>
      </c>
      <c r="BL522" s="38">
        <v>-0.010012017</v>
      </c>
      <c r="BM522" s="38">
        <v>0.032686052</v>
      </c>
      <c r="BN522" s="38">
        <v>-0.014054954</v>
      </c>
      <c r="BO522" s="38">
        <v>-0.00756146</v>
      </c>
      <c r="BP522" s="40">
        <v>-1.95108E-4</v>
      </c>
      <c r="BQ522" s="40">
        <f t="shared" si="1"/>
        <v>0.9980311918</v>
      </c>
    </row>
    <row r="523">
      <c r="A523" s="23">
        <v>41455.0</v>
      </c>
      <c r="B523" s="27">
        <v>-0.0201</v>
      </c>
      <c r="C523" s="27">
        <v>-0.0363</v>
      </c>
      <c r="D523" s="27">
        <v>-0.0512</v>
      </c>
      <c r="E523" s="27">
        <v>-0.0441</v>
      </c>
      <c r="F523" s="27">
        <v>-0.1134</v>
      </c>
      <c r="G523" s="27">
        <v>0.001</v>
      </c>
      <c r="H523" s="27">
        <v>-0.0388</v>
      </c>
      <c r="I523" s="27">
        <v>-0.0753</v>
      </c>
      <c r="J523" s="27">
        <v>-0.0524</v>
      </c>
      <c r="K523" s="27">
        <v>-0.0138</v>
      </c>
      <c r="L523" s="34"/>
      <c r="M523" s="38">
        <v>0.24071389</v>
      </c>
      <c r="N523" s="38">
        <v>0.073669446</v>
      </c>
      <c r="O523" s="38">
        <v>0.197346176</v>
      </c>
      <c r="P523" s="38">
        <v>0.241847734</v>
      </c>
      <c r="Q523" s="38">
        <v>0.043053678</v>
      </c>
      <c r="R523" s="38">
        <v>0.524324708</v>
      </c>
      <c r="S523" s="38">
        <v>0.228085227</v>
      </c>
      <c r="T523" s="38">
        <v>0.115470897</v>
      </c>
      <c r="U523" s="38">
        <v>0.156304519</v>
      </c>
      <c r="V523" s="38">
        <v>0.198467086</v>
      </c>
      <c r="W523" s="34"/>
      <c r="X523" s="38">
        <v>-0.039113851</v>
      </c>
      <c r="Y523" s="38">
        <v>-0.041952679</v>
      </c>
      <c r="Z523" s="38">
        <v>-0.069259688</v>
      </c>
      <c r="AA523" s="38">
        <v>-0.06491921</v>
      </c>
      <c r="AB523" s="38">
        <v>-0.126576758</v>
      </c>
      <c r="AC523" s="38">
        <v>-0.082924355</v>
      </c>
      <c r="AD523" s="38">
        <v>-0.057193511</v>
      </c>
      <c r="AE523" s="38">
        <v>-0.096329578</v>
      </c>
      <c r="AF523" s="38">
        <v>-0.066629759</v>
      </c>
      <c r="AG523" s="38">
        <v>-0.029321386</v>
      </c>
      <c r="AH523" s="34"/>
      <c r="AI523" s="38">
        <v>0.03676021</v>
      </c>
      <c r="AJ523" s="38">
        <v>0.031634477</v>
      </c>
      <c r="AK523" s="38">
        <v>0.04740051</v>
      </c>
      <c r="AL523" s="38">
        <v>0.053531126</v>
      </c>
      <c r="AM523" s="38">
        <v>0.069579793</v>
      </c>
      <c r="AN523" s="38">
        <v>0.057399147</v>
      </c>
      <c r="AO523" s="38">
        <v>0.041140738</v>
      </c>
      <c r="AP523" s="38">
        <v>0.076719891</v>
      </c>
      <c r="AQ523" s="38">
        <v>0.037200682</v>
      </c>
      <c r="AR523" s="38">
        <v>0.04128983</v>
      </c>
      <c r="AS523" s="34"/>
      <c r="AT523" s="38">
        <v>-0.839590679</v>
      </c>
      <c r="AU523" s="38">
        <v>-1.183722591</v>
      </c>
      <c r="AV523" s="38">
        <v>-0.125221276</v>
      </c>
      <c r="AW523" s="38">
        <v>0.286376536</v>
      </c>
      <c r="AX523" s="38">
        <v>1.36385331</v>
      </c>
      <c r="AY523" s="38">
        <v>0.546068101</v>
      </c>
      <c r="AZ523" s="38">
        <v>-0.545490416</v>
      </c>
      <c r="BA523" s="38">
        <v>1.843225828</v>
      </c>
      <c r="BB523" s="38">
        <v>-0.810018183</v>
      </c>
      <c r="BC523" s="38">
        <v>-0.53548063</v>
      </c>
      <c r="BD523" s="40">
        <v>0.587597803</v>
      </c>
      <c r="BE523" s="23">
        <v>41455.0</v>
      </c>
      <c r="BF523" s="38">
        <v>-0.014288527</v>
      </c>
      <c r="BG523" s="38">
        <v>-0.020145116</v>
      </c>
      <c r="BH523" s="38">
        <v>-0.002131071</v>
      </c>
      <c r="BI523" s="38">
        <v>0.004873683</v>
      </c>
      <c r="BJ523" s="38">
        <v>0.02321066</v>
      </c>
      <c r="BK523" s="38">
        <v>0.009293229</v>
      </c>
      <c r="BL523" s="38">
        <v>-0.009283398</v>
      </c>
      <c r="BM523" s="38">
        <v>0.031368835</v>
      </c>
      <c r="BN523" s="38">
        <v>-0.013785249</v>
      </c>
      <c r="BO523" s="38">
        <v>-0.009113047</v>
      </c>
      <c r="BP523" s="40">
        <v>-0.002758902</v>
      </c>
      <c r="BQ523" s="40">
        <f t="shared" si="1"/>
        <v>0.9952777215</v>
      </c>
    </row>
    <row r="524">
      <c r="A524" s="23">
        <v>41486.0</v>
      </c>
      <c r="B524" s="27">
        <v>0.0488</v>
      </c>
      <c r="C524" s="27">
        <v>0.0304</v>
      </c>
      <c r="D524" s="27">
        <v>0.068</v>
      </c>
      <c r="E524" s="27">
        <v>0.0424</v>
      </c>
      <c r="F524" s="27">
        <v>0.0799</v>
      </c>
      <c r="G524" s="27">
        <v>-0.0039</v>
      </c>
      <c r="H524" s="27">
        <v>0.0754</v>
      </c>
      <c r="I524" s="27">
        <v>0.1036</v>
      </c>
      <c r="J524" s="27">
        <v>0.0663</v>
      </c>
      <c r="K524" s="27">
        <v>0.0522</v>
      </c>
      <c r="L524" s="34"/>
      <c r="M524" s="38">
        <v>0.243290279</v>
      </c>
      <c r="N524" s="38">
        <v>0.101312497</v>
      </c>
      <c r="O524" s="38">
        <v>0.240615185</v>
      </c>
      <c r="P524" s="38">
        <v>0.225405438</v>
      </c>
      <c r="Q524" s="38">
        <v>0.156059341</v>
      </c>
      <c r="R524" s="38">
        <v>0.589193253</v>
      </c>
      <c r="S524" s="38">
        <v>0.238307547</v>
      </c>
      <c r="T524" s="38">
        <v>0.286277232</v>
      </c>
      <c r="U524" s="38">
        <v>0.217477137</v>
      </c>
      <c r="V524" s="38">
        <v>0.244599293</v>
      </c>
      <c r="W524" s="34"/>
      <c r="X524" s="38">
        <v>0.031345771</v>
      </c>
      <c r="Y524" s="38">
        <v>0.022836682</v>
      </c>
      <c r="Z524" s="38">
        <v>0.050133658</v>
      </c>
      <c r="AA524" s="38">
        <v>0.025064536</v>
      </c>
      <c r="AB524" s="38">
        <v>0.057814849</v>
      </c>
      <c r="AC524" s="38">
        <v>-0.077030255</v>
      </c>
      <c r="AD524" s="38">
        <v>0.057161859</v>
      </c>
      <c r="AE524" s="38">
        <v>0.072054609</v>
      </c>
      <c r="AF524" s="38">
        <v>0.046582488</v>
      </c>
      <c r="AG524" s="38">
        <v>0.035032161</v>
      </c>
      <c r="AH524" s="34"/>
      <c r="AI524" s="38">
        <v>0.036260957</v>
      </c>
      <c r="AJ524" s="38">
        <v>0.031196004</v>
      </c>
      <c r="AK524" s="38">
        <v>0.04709595</v>
      </c>
      <c r="AL524" s="38">
        <v>0.053464796</v>
      </c>
      <c r="AM524" s="38">
        <v>0.068249434</v>
      </c>
      <c r="AN524" s="38">
        <v>0.058403491</v>
      </c>
      <c r="AO524" s="38">
        <v>0.041801155</v>
      </c>
      <c r="AP524" s="38">
        <v>0.073128901</v>
      </c>
      <c r="AQ524" s="38">
        <v>0.036314332</v>
      </c>
      <c r="AR524" s="38">
        <v>0.040097796</v>
      </c>
      <c r="AS524" s="34"/>
      <c r="AT524" s="38">
        <v>-0.864371183</v>
      </c>
      <c r="AU524" s="38">
        <v>-1.21914301</v>
      </c>
      <c r="AV524" s="38">
        <v>-0.105440117</v>
      </c>
      <c r="AW524" s="38">
        <v>0.340662159</v>
      </c>
      <c r="AX524" s="38">
        <v>1.376243927</v>
      </c>
      <c r="AY524" s="38">
        <v>0.686590317</v>
      </c>
      <c r="AZ524" s="38">
        <v>-0.476311109</v>
      </c>
      <c r="BA524" s="38">
        <v>1.718023488</v>
      </c>
      <c r="BB524" s="38">
        <v>-0.860632563</v>
      </c>
      <c r="BC524" s="38">
        <v>-0.595621908</v>
      </c>
      <c r="BD524" s="40">
        <v>0.570568977</v>
      </c>
      <c r="BE524" s="23">
        <v>41486.0</v>
      </c>
      <c r="BF524" s="38">
        <v>-0.015149285</v>
      </c>
      <c r="BG524" s="38">
        <v>-0.021367145</v>
      </c>
      <c r="BH524" s="38">
        <v>-0.001847982</v>
      </c>
      <c r="BI524" s="38">
        <v>0.005970569</v>
      </c>
      <c r="BJ524" s="38">
        <v>0.024120553</v>
      </c>
      <c r="BK524" s="38">
        <v>0.012033432</v>
      </c>
      <c r="BL524" s="38">
        <v>-0.008348002</v>
      </c>
      <c r="BM524" s="38">
        <v>0.030110706</v>
      </c>
      <c r="BN524" s="38">
        <v>-0.01508376</v>
      </c>
      <c r="BO524" s="38">
        <v>-0.010439087</v>
      </c>
      <c r="BP524" s="40">
        <v>0.001729875</v>
      </c>
      <c r="BQ524" s="40">
        <f t="shared" si="1"/>
        <v>0.9969994276</v>
      </c>
    </row>
    <row r="525">
      <c r="A525" s="23">
        <v>41517.0</v>
      </c>
      <c r="B525" s="27">
        <v>0.023</v>
      </c>
      <c r="C525" s="27">
        <v>0.0163</v>
      </c>
      <c r="D525" s="27">
        <v>-0.0157</v>
      </c>
      <c r="E525" s="27">
        <v>-0.0191</v>
      </c>
      <c r="F525" s="27">
        <v>0.0157</v>
      </c>
      <c r="G525" s="27">
        <v>-0.0239</v>
      </c>
      <c r="H525" s="27">
        <v>-0.005</v>
      </c>
      <c r="I525" s="27">
        <v>-0.0182</v>
      </c>
      <c r="J525" s="27">
        <v>-0.0241</v>
      </c>
      <c r="K525" s="27">
        <v>-0.0282</v>
      </c>
      <c r="L525" s="34"/>
      <c r="M525" s="38">
        <v>0.246831328</v>
      </c>
      <c r="N525" s="38">
        <v>0.090516815</v>
      </c>
      <c r="O525" s="38">
        <v>0.180741812</v>
      </c>
      <c r="P525" s="38">
        <v>0.169405542</v>
      </c>
      <c r="Q525" s="38">
        <v>0.083327452</v>
      </c>
      <c r="R525" s="38">
        <v>0.558548935</v>
      </c>
      <c r="S525" s="38">
        <v>0.210367317</v>
      </c>
      <c r="T525" s="38">
        <v>0.141938525</v>
      </c>
      <c r="U525" s="38">
        <v>0.165119647</v>
      </c>
      <c r="V525" s="38">
        <v>0.18263533</v>
      </c>
      <c r="W525" s="34"/>
      <c r="X525" s="38">
        <v>0.003984443</v>
      </c>
      <c r="Y525" s="38">
        <v>0.009671191</v>
      </c>
      <c r="Z525" s="38">
        <v>-0.031245505</v>
      </c>
      <c r="AA525" s="38">
        <v>-0.033236853</v>
      </c>
      <c r="AB525" s="38">
        <v>0.001983288</v>
      </c>
      <c r="AC525" s="38">
        <v>-0.078695628</v>
      </c>
      <c r="AD525" s="38">
        <v>-0.023321175</v>
      </c>
      <c r="AE525" s="38">
        <v>-0.03754597</v>
      </c>
      <c r="AF525" s="38">
        <v>-0.039889179</v>
      </c>
      <c r="AG525" s="38">
        <v>-0.044147513</v>
      </c>
      <c r="AH525" s="34"/>
      <c r="AI525" s="38">
        <v>0.036194526</v>
      </c>
      <c r="AJ525" s="38">
        <v>0.031163369</v>
      </c>
      <c r="AK525" s="38">
        <v>0.047044221</v>
      </c>
      <c r="AL525" s="38">
        <v>0.053418513</v>
      </c>
      <c r="AM525" s="38">
        <v>0.067940117</v>
      </c>
      <c r="AN525" s="38">
        <v>0.059416458</v>
      </c>
      <c r="AO525" s="38">
        <v>0.040978488</v>
      </c>
      <c r="AP525" s="38">
        <v>0.073244107</v>
      </c>
      <c r="AQ525" s="38">
        <v>0.036910024</v>
      </c>
      <c r="AR525" s="38">
        <v>0.040076653</v>
      </c>
      <c r="AS525" s="34"/>
      <c r="AT525" s="38">
        <v>-0.868120866</v>
      </c>
      <c r="AU525" s="38">
        <v>-1.219102022</v>
      </c>
      <c r="AV525" s="38">
        <v>-0.111229654</v>
      </c>
      <c r="AW525" s="38">
        <v>0.333450717</v>
      </c>
      <c r="AX525" s="38">
        <v>1.346499901</v>
      </c>
      <c r="AY525" s="38">
        <v>0.75187649</v>
      </c>
      <c r="AZ525" s="38">
        <v>-0.53438441</v>
      </c>
      <c r="BA525" s="38">
        <v>1.716514287</v>
      </c>
      <c r="BB525" s="38">
        <v>-0.818206642</v>
      </c>
      <c r="BC525" s="38">
        <v>-0.597297802</v>
      </c>
      <c r="BD525" s="40">
        <v>0.565274667</v>
      </c>
      <c r="BE525" s="23">
        <v>41517.0</v>
      </c>
      <c r="BF525" s="38">
        <v>-0.015357505</v>
      </c>
      <c r="BG525" s="38">
        <v>-0.021566543</v>
      </c>
      <c r="BH525" s="38">
        <v>-0.00196771</v>
      </c>
      <c r="BI525" s="38">
        <v>0.005898915</v>
      </c>
      <c r="BJ525" s="38">
        <v>0.023820277</v>
      </c>
      <c r="BK525" s="38">
        <v>0.013301082</v>
      </c>
      <c r="BL525" s="38">
        <v>-0.009453535</v>
      </c>
      <c r="BM525" s="38">
        <v>0.030366022</v>
      </c>
      <c r="BN525" s="38">
        <v>-0.014474497</v>
      </c>
      <c r="BO525" s="38">
        <v>-0.010566506</v>
      </c>
      <c r="BP525" s="40">
        <v>-5.39083E-4</v>
      </c>
      <c r="BQ525" s="40">
        <f t="shared" si="1"/>
        <v>0.9964619621</v>
      </c>
    </row>
    <row r="526">
      <c r="A526" s="23">
        <v>41547.0</v>
      </c>
      <c r="B526" s="27">
        <v>0.0213</v>
      </c>
      <c r="C526" s="27">
        <v>0.0125</v>
      </c>
      <c r="D526" s="27">
        <v>0.0544</v>
      </c>
      <c r="E526" s="27">
        <v>0.0585</v>
      </c>
      <c r="F526" s="27">
        <v>0.0473</v>
      </c>
      <c r="G526" s="27">
        <v>0.0842</v>
      </c>
      <c r="H526" s="27">
        <v>0.0301</v>
      </c>
      <c r="I526" s="27">
        <v>0.1136</v>
      </c>
      <c r="J526" s="27">
        <v>0.0085</v>
      </c>
      <c r="K526" s="27">
        <v>0.0326</v>
      </c>
      <c r="L526" s="34"/>
      <c r="M526" s="38">
        <v>0.248582672</v>
      </c>
      <c r="N526" s="38">
        <v>0.068099781</v>
      </c>
      <c r="O526" s="38">
        <v>0.255182818</v>
      </c>
      <c r="P526" s="38">
        <v>0.195943972</v>
      </c>
      <c r="Q526" s="38">
        <v>0.130221804</v>
      </c>
      <c r="R526" s="38">
        <v>0.6607123</v>
      </c>
      <c r="S526" s="38">
        <v>0.257379153</v>
      </c>
      <c r="T526" s="38">
        <v>0.22783668</v>
      </c>
      <c r="U526" s="38">
        <v>0.167013461</v>
      </c>
      <c r="V526" s="38">
        <v>0.19144003</v>
      </c>
      <c r="W526" s="34"/>
      <c r="X526" s="38">
        <v>0.001586282</v>
      </c>
      <c r="Y526" s="38">
        <v>0.007290764</v>
      </c>
      <c r="Z526" s="38">
        <v>0.035100356</v>
      </c>
      <c r="AA526" s="38">
        <v>0.042756653</v>
      </c>
      <c r="AB526" s="38">
        <v>0.026905829</v>
      </c>
      <c r="AC526" s="38">
        <v>0.037274326</v>
      </c>
      <c r="AD526" s="38">
        <v>0.007127392</v>
      </c>
      <c r="AE526" s="38">
        <v>0.087093631</v>
      </c>
      <c r="AF526" s="38">
        <v>-0.005942798</v>
      </c>
      <c r="AG526" s="38">
        <v>0.017630796</v>
      </c>
      <c r="AH526" s="34"/>
      <c r="AI526" s="38">
        <v>0.035247817</v>
      </c>
      <c r="AJ526" s="38">
        <v>0.030592039</v>
      </c>
      <c r="AK526" s="38">
        <v>0.045971022</v>
      </c>
      <c r="AL526" s="38">
        <v>0.053112477</v>
      </c>
      <c r="AM526" s="38">
        <v>0.067502506</v>
      </c>
      <c r="AN526" s="38">
        <v>0.059113931</v>
      </c>
      <c r="AO526" s="38">
        <v>0.040065583</v>
      </c>
      <c r="AP526" s="38">
        <v>0.074561234</v>
      </c>
      <c r="AQ526" s="38">
        <v>0.035530008</v>
      </c>
      <c r="AR526" s="38">
        <v>0.037273636</v>
      </c>
      <c r="AS526" s="34"/>
      <c r="AT526" s="38">
        <v>-0.84044643</v>
      </c>
      <c r="AU526" s="38">
        <v>-1.149788496</v>
      </c>
      <c r="AV526" s="38">
        <v>-0.127968663</v>
      </c>
      <c r="AW526" s="38">
        <v>0.346528225</v>
      </c>
      <c r="AX526" s="38">
        <v>1.302639303</v>
      </c>
      <c r="AY526" s="38">
        <v>0.74528052</v>
      </c>
      <c r="AZ526" s="38">
        <v>-0.520341486</v>
      </c>
      <c r="BA526" s="38">
        <v>1.771639636</v>
      </c>
      <c r="BB526" s="38">
        <v>-0.821696884</v>
      </c>
      <c r="BC526" s="38">
        <v>-0.705845724</v>
      </c>
      <c r="BD526" s="40">
        <v>0.587406271</v>
      </c>
      <c r="BE526" s="23">
        <v>41547.0</v>
      </c>
      <c r="BF526" s="38">
        <v>-0.014307754</v>
      </c>
      <c r="BG526" s="38">
        <v>-0.019573991</v>
      </c>
      <c r="BH526" s="38">
        <v>-0.002178538</v>
      </c>
      <c r="BI526" s="38">
        <v>0.005899294</v>
      </c>
      <c r="BJ526" s="38">
        <v>0.022176122</v>
      </c>
      <c r="BK526" s="38">
        <v>0.01268765</v>
      </c>
      <c r="BL526" s="38">
        <v>-0.00885829</v>
      </c>
      <c r="BM526" s="38">
        <v>0.03016038</v>
      </c>
      <c r="BN526" s="38">
        <v>-0.013988562</v>
      </c>
      <c r="BO526" s="38">
        <v>-0.012016312</v>
      </c>
      <c r="BP526" s="40">
        <v>0.004585614</v>
      </c>
      <c r="BQ526" s="40">
        <f t="shared" si="1"/>
        <v>1.001031352</v>
      </c>
    </row>
    <row r="527">
      <c r="A527" s="23">
        <v>41578.0</v>
      </c>
      <c r="B527" s="27">
        <v>0.0424</v>
      </c>
      <c r="C527" s="27">
        <v>0.0479</v>
      </c>
      <c r="D527" s="27">
        <v>0.036</v>
      </c>
      <c r="E527" s="27">
        <v>0.0526</v>
      </c>
      <c r="F527" s="27">
        <v>0.1146</v>
      </c>
      <c r="G527" s="27">
        <v>-1.0E-4</v>
      </c>
      <c r="H527" s="27">
        <v>0.0432</v>
      </c>
      <c r="I527" s="27">
        <v>0.0876</v>
      </c>
      <c r="J527" s="27">
        <v>0.0433</v>
      </c>
      <c r="K527" s="27">
        <v>0.044</v>
      </c>
      <c r="L527" s="34"/>
      <c r="M527" s="38">
        <v>0.264392228</v>
      </c>
      <c r="N527" s="38">
        <v>0.10590897</v>
      </c>
      <c r="O527" s="38">
        <v>0.275478032</v>
      </c>
      <c r="P527" s="38">
        <v>0.24722872</v>
      </c>
      <c r="Q527" s="38">
        <v>0.227729949</v>
      </c>
      <c r="R527" s="38">
        <v>0.647074485</v>
      </c>
      <c r="S527" s="38">
        <v>0.279098202</v>
      </c>
      <c r="T527" s="38">
        <v>0.306887548</v>
      </c>
      <c r="U527" s="38">
        <v>0.206996302</v>
      </c>
      <c r="V527" s="38">
        <v>0.267272097</v>
      </c>
      <c r="W527" s="34"/>
      <c r="X527" s="38">
        <v>0.021611067</v>
      </c>
      <c r="Y527" s="38">
        <v>0.040933894</v>
      </c>
      <c r="Z527" s="38">
        <v>0.013827384</v>
      </c>
      <c r="AA527" s="38">
        <v>0.032780367</v>
      </c>
      <c r="AB527" s="38">
        <v>0.081030638</v>
      </c>
      <c r="AC527" s="38">
        <v>-0.053245081</v>
      </c>
      <c r="AD527" s="38">
        <v>0.019381326</v>
      </c>
      <c r="AE527" s="38">
        <v>0.044303696</v>
      </c>
      <c r="AF527" s="38">
        <v>0.028031318</v>
      </c>
      <c r="AG527" s="38">
        <v>0.027498363</v>
      </c>
      <c r="AH527" s="34"/>
      <c r="AI527" s="38">
        <v>0.035285996</v>
      </c>
      <c r="AJ527" s="38">
        <v>0.031335263</v>
      </c>
      <c r="AK527" s="38">
        <v>0.045775135</v>
      </c>
      <c r="AL527" s="38">
        <v>0.052689257</v>
      </c>
      <c r="AM527" s="38">
        <v>0.068391908</v>
      </c>
      <c r="AN527" s="38">
        <v>0.059589253</v>
      </c>
      <c r="AO527" s="38">
        <v>0.040191715</v>
      </c>
      <c r="AP527" s="38">
        <v>0.074769638</v>
      </c>
      <c r="AQ527" s="38">
        <v>0.035777674</v>
      </c>
      <c r="AR527" s="38">
        <v>0.037146171</v>
      </c>
      <c r="AS527" s="34"/>
      <c r="AT527" s="38">
        <v>-0.846430968</v>
      </c>
      <c r="AU527" s="38">
        <v>-1.107495054</v>
      </c>
      <c r="AV527" s="38">
        <v>-0.153309709</v>
      </c>
      <c r="AW527" s="38">
        <v>0.303574727</v>
      </c>
      <c r="AX527" s="38">
        <v>1.341204351</v>
      </c>
      <c r="AY527" s="38">
        <v>0.75952583</v>
      </c>
      <c r="AZ527" s="38">
        <v>-0.522261554</v>
      </c>
      <c r="BA527" s="38">
        <v>1.762644136</v>
      </c>
      <c r="BB527" s="38">
        <v>-0.813940973</v>
      </c>
      <c r="BC527" s="38">
        <v>-0.723510785</v>
      </c>
      <c r="BD527" s="40">
        <v>0.594673599</v>
      </c>
      <c r="BE527" s="23">
        <v>41578.0</v>
      </c>
      <c r="BF527" s="38">
        <v>-0.014233539</v>
      </c>
      <c r="BG527" s="38">
        <v>-0.018623579</v>
      </c>
      <c r="BH527" s="38">
        <v>-0.002578048</v>
      </c>
      <c r="BI527" s="38">
        <v>0.005104897</v>
      </c>
      <c r="BJ527" s="38">
        <v>0.022553622</v>
      </c>
      <c r="BK527" s="38">
        <v>0.012772146</v>
      </c>
      <c r="BL527" s="38">
        <v>-0.008782323</v>
      </c>
      <c r="BM527" s="38">
        <v>0.029640531</v>
      </c>
      <c r="BN527" s="38">
        <v>-0.013687189</v>
      </c>
      <c r="BO527" s="38">
        <v>-0.012166519</v>
      </c>
      <c r="BP527" s="40">
        <v>0.002352071</v>
      </c>
      <c r="BQ527" s="40">
        <f t="shared" si="1"/>
        <v>1.003385849</v>
      </c>
    </row>
    <row r="528">
      <c r="A528" s="23">
        <v>41608.0</v>
      </c>
      <c r="B528" s="27">
        <v>-0.0094</v>
      </c>
      <c r="C528" s="27">
        <v>0.006</v>
      </c>
      <c r="D528" s="27">
        <v>9.0E-4</v>
      </c>
      <c r="E528" s="27">
        <v>0.041</v>
      </c>
      <c r="F528" s="27">
        <v>-0.0198</v>
      </c>
      <c r="G528" s="27">
        <v>0.0589</v>
      </c>
      <c r="H528" s="27">
        <v>0.0126</v>
      </c>
      <c r="I528" s="27">
        <v>-0.0045</v>
      </c>
      <c r="J528" s="27">
        <v>-0.0093</v>
      </c>
      <c r="K528" s="27">
        <v>0.0278</v>
      </c>
      <c r="L528" s="34"/>
      <c r="M528" s="38">
        <v>0.245958676</v>
      </c>
      <c r="N528" s="38">
        <v>0.124820878</v>
      </c>
      <c r="O528" s="38">
        <v>0.229735174</v>
      </c>
      <c r="P528" s="38">
        <v>0.269980107</v>
      </c>
      <c r="Q528" s="38">
        <v>0.183408392</v>
      </c>
      <c r="R528" s="38">
        <v>0.651202365</v>
      </c>
      <c r="S528" s="38">
        <v>0.260544123</v>
      </c>
      <c r="T528" s="38">
        <v>0.282237537</v>
      </c>
      <c r="U528" s="38">
        <v>0.172901463</v>
      </c>
      <c r="V528" s="38">
        <v>0.295247467</v>
      </c>
      <c r="W528" s="34"/>
      <c r="X528" s="38">
        <v>-0.030506111</v>
      </c>
      <c r="Y528" s="38">
        <v>-0.003250798</v>
      </c>
      <c r="Z528" s="38">
        <v>-0.018236885</v>
      </c>
      <c r="AA528" s="38">
        <v>0.019763809</v>
      </c>
      <c r="AB528" s="38">
        <v>-0.053282446</v>
      </c>
      <c r="AC528" s="38">
        <v>0.013647277</v>
      </c>
      <c r="AD528" s="38">
        <v>-0.011828352</v>
      </c>
      <c r="AE528" s="38">
        <v>-0.048891593</v>
      </c>
      <c r="AF528" s="38">
        <v>-0.023231421</v>
      </c>
      <c r="AG528" s="38">
        <v>0.00868855</v>
      </c>
      <c r="AH528" s="34"/>
      <c r="AI528" s="38">
        <v>0.035633225</v>
      </c>
      <c r="AJ528" s="38">
        <v>0.03118897</v>
      </c>
      <c r="AK528" s="38">
        <v>0.045125647</v>
      </c>
      <c r="AL528" s="38">
        <v>0.052807146</v>
      </c>
      <c r="AM528" s="38">
        <v>0.067284173</v>
      </c>
      <c r="AN528" s="38">
        <v>0.058534991</v>
      </c>
      <c r="AO528" s="38">
        <v>0.039734053</v>
      </c>
      <c r="AP528" s="38">
        <v>0.071310276</v>
      </c>
      <c r="AQ528" s="38">
        <v>0.035667915</v>
      </c>
      <c r="AR528" s="38">
        <v>0.037171123</v>
      </c>
      <c r="AS528" s="34"/>
      <c r="AT528" s="38">
        <v>-0.828906364</v>
      </c>
      <c r="AU528" s="38">
        <v>-1.14076777</v>
      </c>
      <c r="AV528" s="38">
        <v>-0.162805952</v>
      </c>
      <c r="AW528" s="38">
        <v>0.376218732</v>
      </c>
      <c r="AX528" s="38">
        <v>1.392097841</v>
      </c>
      <c r="AY528" s="38">
        <v>0.778151957</v>
      </c>
      <c r="AZ528" s="38">
        <v>-0.541143848</v>
      </c>
      <c r="BA528" s="38">
        <v>1.674616833</v>
      </c>
      <c r="BB528" s="38">
        <v>-0.826472153</v>
      </c>
      <c r="BC528" s="38">
        <v>-0.720989275</v>
      </c>
      <c r="BD528" s="40">
        <v>0.563849625</v>
      </c>
      <c r="BE528" s="23">
        <v>41608.0</v>
      </c>
      <c r="BF528" s="38">
        <v>-0.014700841</v>
      </c>
      <c r="BG528" s="38">
        <v>-0.020231773</v>
      </c>
      <c r="BH528" s="38">
        <v>-0.0028874</v>
      </c>
      <c r="BI528" s="38">
        <v>0.006672324</v>
      </c>
      <c r="BJ528" s="38">
        <v>0.024689169</v>
      </c>
      <c r="BK528" s="38">
        <v>0.0138007</v>
      </c>
      <c r="BL528" s="38">
        <v>-0.009597308</v>
      </c>
      <c r="BM528" s="38">
        <v>0.029699706</v>
      </c>
      <c r="BN528" s="38">
        <v>-0.01465767</v>
      </c>
      <c r="BO528" s="38">
        <v>-0.012786907</v>
      </c>
      <c r="BP528" s="41">
        <v>7.84186E-5</v>
      </c>
      <c r="BQ528" s="41">
        <f t="shared" si="1"/>
        <v>1.003464533</v>
      </c>
    </row>
    <row r="529">
      <c r="A529" s="23">
        <v>41639.0</v>
      </c>
      <c r="B529" s="27">
        <v>0.0033</v>
      </c>
      <c r="C529" s="27">
        <v>0.0198</v>
      </c>
      <c r="D529" s="27">
        <v>0.0043</v>
      </c>
      <c r="E529" s="27">
        <v>0.0156</v>
      </c>
      <c r="F529" s="27">
        <v>-0.0049</v>
      </c>
      <c r="G529" s="27">
        <v>0.0351</v>
      </c>
      <c r="H529" s="27">
        <v>0.0103</v>
      </c>
      <c r="I529" s="27">
        <v>0.0107</v>
      </c>
      <c r="J529" s="27">
        <v>0.0161</v>
      </c>
      <c r="K529" s="27">
        <v>0.0263</v>
      </c>
      <c r="L529" s="34"/>
      <c r="M529" s="38">
        <v>0.208774288</v>
      </c>
      <c r="N529" s="38">
        <v>0.127131364</v>
      </c>
      <c r="O529" s="38">
        <v>0.208697336</v>
      </c>
      <c r="P529" s="38">
        <v>0.256898022</v>
      </c>
      <c r="Q529" s="38">
        <v>0.152265036</v>
      </c>
      <c r="R529" s="38">
        <v>0.548002098</v>
      </c>
      <c r="S529" s="38">
        <v>0.2563771</v>
      </c>
      <c r="T529" s="38">
        <v>0.256418058</v>
      </c>
      <c r="U529" s="38">
        <v>0.184266804</v>
      </c>
      <c r="V529" s="38">
        <v>0.317908335</v>
      </c>
      <c r="W529" s="34"/>
      <c r="X529" s="38">
        <v>-0.013371321</v>
      </c>
      <c r="Y529" s="38">
        <v>0.011028893</v>
      </c>
      <c r="Z529" s="38">
        <v>-0.013527759</v>
      </c>
      <c r="AA529" s="38">
        <v>-0.005796734</v>
      </c>
      <c r="AB529" s="38">
        <v>-0.031863908</v>
      </c>
      <c r="AC529" s="38">
        <v>-0.004863662</v>
      </c>
      <c r="AD529" s="38">
        <v>-0.014323532</v>
      </c>
      <c r="AE529" s="38">
        <v>-0.024332301</v>
      </c>
      <c r="AF529" s="38">
        <v>0.001567661</v>
      </c>
      <c r="AG529" s="38">
        <v>0.005313085</v>
      </c>
      <c r="AH529" s="34"/>
      <c r="AI529" s="38">
        <v>0.03508683</v>
      </c>
      <c r="AJ529" s="38">
        <v>0.030668901</v>
      </c>
      <c r="AK529" s="38">
        <v>0.044112452</v>
      </c>
      <c r="AL529" s="38">
        <v>0.052546115</v>
      </c>
      <c r="AM529" s="38">
        <v>0.066454695</v>
      </c>
      <c r="AN529" s="38">
        <v>0.057935913</v>
      </c>
      <c r="AO529" s="38">
        <v>0.037770053</v>
      </c>
      <c r="AP529" s="38">
        <v>0.070208697</v>
      </c>
      <c r="AQ529" s="38">
        <v>0.034041836</v>
      </c>
      <c r="AR529" s="38">
        <v>0.035815038</v>
      </c>
      <c r="AS529" s="34"/>
      <c r="AT529" s="38">
        <v>-0.791454741</v>
      </c>
      <c r="AU529" s="38">
        <v>-1.098787273</v>
      </c>
      <c r="AV529" s="38">
        <v>-0.163588772</v>
      </c>
      <c r="AW529" s="38">
        <v>0.423097655</v>
      </c>
      <c r="AX529" s="38">
        <v>1.390645904</v>
      </c>
      <c r="AY529" s="38">
        <v>0.798038124</v>
      </c>
      <c r="AZ529" s="38">
        <v>-0.604796712</v>
      </c>
      <c r="BA529" s="38">
        <v>1.651792448</v>
      </c>
      <c r="BB529" s="38">
        <v>-0.864149595</v>
      </c>
      <c r="BC529" s="38">
        <v>-0.740797038</v>
      </c>
      <c r="BD529" s="40">
        <v>0.560305857</v>
      </c>
      <c r="BE529" s="23">
        <v>41639.0</v>
      </c>
      <c r="BF529" s="38">
        <v>-0.014125405</v>
      </c>
      <c r="BG529" s="38">
        <v>-0.019610491</v>
      </c>
      <c r="BH529" s="38">
        <v>-0.002919633</v>
      </c>
      <c r="BI529" s="38">
        <v>0.007551191</v>
      </c>
      <c r="BJ529" s="38">
        <v>0.024819407</v>
      </c>
      <c r="BK529" s="38">
        <v>0.014242902</v>
      </c>
      <c r="BL529" s="38">
        <v>-0.010794046</v>
      </c>
      <c r="BM529" s="38">
        <v>0.029480192</v>
      </c>
      <c r="BN529" s="38">
        <v>-0.015422819</v>
      </c>
      <c r="BO529" s="38">
        <v>-0.013221297</v>
      </c>
      <c r="BP529" s="40">
        <v>-3.45936E-4</v>
      </c>
      <c r="BQ529" s="41">
        <f t="shared" si="1"/>
        <v>1.003117398</v>
      </c>
    </row>
    <row r="530">
      <c r="A530" s="23">
        <v>41670.0</v>
      </c>
      <c r="B530" s="27">
        <v>-0.0302</v>
      </c>
      <c r="C530" s="27">
        <v>0.0059</v>
      </c>
      <c r="D530" s="27">
        <v>-0.0287</v>
      </c>
      <c r="E530" s="27">
        <v>-0.0286</v>
      </c>
      <c r="F530" s="27">
        <v>0.0272</v>
      </c>
      <c r="G530" s="27">
        <v>-0.0671</v>
      </c>
      <c r="H530" s="27">
        <v>-0.0372</v>
      </c>
      <c r="I530" s="27">
        <v>0.0014</v>
      </c>
      <c r="J530" s="27">
        <v>-0.0355</v>
      </c>
      <c r="K530" s="27">
        <v>-0.0342</v>
      </c>
      <c r="L530" s="34"/>
      <c r="M530" s="38">
        <v>0.116265102</v>
      </c>
      <c r="N530" s="38">
        <v>0.110135877</v>
      </c>
      <c r="O530" s="38">
        <v>0.1448181</v>
      </c>
      <c r="P530" s="38">
        <v>0.193013364</v>
      </c>
      <c r="Q530" s="38">
        <v>0.11879028</v>
      </c>
      <c r="R530" s="38">
        <v>0.31977334</v>
      </c>
      <c r="S530" s="38">
        <v>0.15292765</v>
      </c>
      <c r="T530" s="38">
        <v>0.214665185</v>
      </c>
      <c r="U530" s="38">
        <v>0.072554284</v>
      </c>
      <c r="V530" s="38">
        <v>0.209259841</v>
      </c>
      <c r="W530" s="34"/>
      <c r="X530" s="38">
        <v>-0.039751622</v>
      </c>
      <c r="Y530" s="38">
        <v>-6.96508E-4</v>
      </c>
      <c r="Z530" s="38">
        <v>-0.040552169</v>
      </c>
      <c r="AA530" s="38">
        <v>-0.044350014</v>
      </c>
      <c r="AB530" s="38">
        <v>0.00723313</v>
      </c>
      <c r="AC530" s="38">
        <v>-0.091910226</v>
      </c>
      <c r="AD530" s="38">
        <v>-0.050851481</v>
      </c>
      <c r="AE530" s="38">
        <v>-0.027612838</v>
      </c>
      <c r="AF530" s="38">
        <v>-0.040728567</v>
      </c>
      <c r="AG530" s="38">
        <v>-0.049454583</v>
      </c>
      <c r="AH530" s="34"/>
      <c r="AI530" s="38">
        <v>0.035648583</v>
      </c>
      <c r="AJ530" s="38">
        <v>0.030673834</v>
      </c>
      <c r="AK530" s="38">
        <v>0.043949214</v>
      </c>
      <c r="AL530" s="38">
        <v>0.052980036</v>
      </c>
      <c r="AM530" s="38">
        <v>0.064582386</v>
      </c>
      <c r="AN530" s="38">
        <v>0.059375605</v>
      </c>
      <c r="AO530" s="38">
        <v>0.03852708</v>
      </c>
      <c r="AP530" s="38">
        <v>0.067298051</v>
      </c>
      <c r="AQ530" s="38">
        <v>0.034548982</v>
      </c>
      <c r="AR530" s="38">
        <v>0.036652783</v>
      </c>
      <c r="AS530" s="34"/>
      <c r="AT530" s="38">
        <v>-0.79691927</v>
      </c>
      <c r="AU530" s="38">
        <v>-1.164849333</v>
      </c>
      <c r="AV530" s="38">
        <v>-0.183008502</v>
      </c>
      <c r="AW530" s="38">
        <v>0.484906802</v>
      </c>
      <c r="AX530" s="38">
        <v>1.343011178</v>
      </c>
      <c r="AY530" s="38">
        <v>0.957920074</v>
      </c>
      <c r="AZ530" s="38">
        <v>-0.584027025</v>
      </c>
      <c r="BA530" s="38">
        <v>1.543860444</v>
      </c>
      <c r="BB530" s="38">
        <v>-0.878245234</v>
      </c>
      <c r="BC530" s="38">
        <v>-0.722649134</v>
      </c>
      <c r="BD530" s="40">
        <v>0.531940012</v>
      </c>
      <c r="BE530" s="23">
        <v>41670.0</v>
      </c>
      <c r="BF530" s="38">
        <v>-0.014981375</v>
      </c>
      <c r="BG530" s="38">
        <v>-0.021898133</v>
      </c>
      <c r="BH530" s="38">
        <v>-0.003440397</v>
      </c>
      <c r="BI530" s="38">
        <v>0.009115817</v>
      </c>
      <c r="BJ530" s="38">
        <v>0.025247418</v>
      </c>
      <c r="BK530" s="38">
        <v>0.018008047</v>
      </c>
      <c r="BL530" s="38">
        <v>-0.01097919</v>
      </c>
      <c r="BM530" s="38">
        <v>0.029023206</v>
      </c>
      <c r="BN530" s="38">
        <v>-0.016510231</v>
      </c>
      <c r="BO530" s="38">
        <v>-0.013585162</v>
      </c>
      <c r="BP530" s="40">
        <v>0.001339227</v>
      </c>
      <c r="BQ530" s="41">
        <f t="shared" si="1"/>
        <v>1.0044608</v>
      </c>
    </row>
    <row r="531">
      <c r="A531" s="23">
        <v>41698.0</v>
      </c>
      <c r="B531" s="27">
        <v>0.0503</v>
      </c>
      <c r="C531" s="27">
        <v>0.0368</v>
      </c>
      <c r="D531" s="27">
        <v>0.059</v>
      </c>
      <c r="E531" s="27">
        <v>0.0418</v>
      </c>
      <c r="F531" s="27">
        <v>0.046</v>
      </c>
      <c r="G531" s="27">
        <v>-0.0045</v>
      </c>
      <c r="H531" s="27">
        <v>0.0354</v>
      </c>
      <c r="I531" s="27">
        <v>0.0199</v>
      </c>
      <c r="J531" s="27">
        <v>0.0495</v>
      </c>
      <c r="K531" s="27">
        <v>0.0463</v>
      </c>
      <c r="L531" s="34"/>
      <c r="M531" s="38">
        <v>0.107516806</v>
      </c>
      <c r="N531" s="38">
        <v>0.134525712</v>
      </c>
      <c r="O531" s="38">
        <v>0.208519909</v>
      </c>
      <c r="P531" s="38">
        <v>0.245930416</v>
      </c>
      <c r="Q531" s="38">
        <v>0.2894625</v>
      </c>
      <c r="R531" s="38">
        <v>0.265770135</v>
      </c>
      <c r="S531" s="38">
        <v>0.230926281</v>
      </c>
      <c r="T531" s="38">
        <v>0.267496491</v>
      </c>
      <c r="U531" s="38">
        <v>0.105345663</v>
      </c>
      <c r="V531" s="38">
        <v>0.250041401</v>
      </c>
      <c r="W531" s="34"/>
      <c r="X531" s="38">
        <v>0.042440039</v>
      </c>
      <c r="Y531" s="38">
        <v>0.028486211</v>
      </c>
      <c r="Z531" s="38">
        <v>0.045664484</v>
      </c>
      <c r="AA531" s="38">
        <v>0.024125232</v>
      </c>
      <c r="AB531" s="38">
        <v>0.007014111</v>
      </c>
      <c r="AC531" s="38">
        <v>-0.022606788</v>
      </c>
      <c r="AD531" s="38">
        <v>0.017694289</v>
      </c>
      <c r="AE531" s="38">
        <v>-0.010084153</v>
      </c>
      <c r="AF531" s="38">
        <v>0.042771067</v>
      </c>
      <c r="AG531" s="38">
        <v>0.031696912</v>
      </c>
      <c r="AH531" s="34"/>
      <c r="AI531" s="38">
        <v>0.036255733</v>
      </c>
      <c r="AJ531" s="38">
        <v>0.030629275</v>
      </c>
      <c r="AK531" s="38">
        <v>0.044646449</v>
      </c>
      <c r="AL531" s="38">
        <v>0.053183168</v>
      </c>
      <c r="AM531" s="38">
        <v>0.064553237</v>
      </c>
      <c r="AN531" s="38">
        <v>0.058886681</v>
      </c>
      <c r="AO531" s="38">
        <v>0.038523113</v>
      </c>
      <c r="AP531" s="38">
        <v>0.067297416</v>
      </c>
      <c r="AQ531" s="38">
        <v>0.0353077</v>
      </c>
      <c r="AR531" s="38">
        <v>0.03697987</v>
      </c>
      <c r="AS531" s="34"/>
      <c r="AT531" s="38">
        <v>-0.778720286</v>
      </c>
      <c r="AU531" s="38">
        <v>-1.201209425</v>
      </c>
      <c r="AV531" s="38">
        <v>-0.148663789</v>
      </c>
      <c r="AW531" s="38">
        <v>0.492356095</v>
      </c>
      <c r="AX531" s="38">
        <v>1.346131331</v>
      </c>
      <c r="AY531" s="38">
        <v>0.92063128</v>
      </c>
      <c r="AZ531" s="38">
        <v>-0.608463337</v>
      </c>
      <c r="BA531" s="38">
        <v>1.55219102</v>
      </c>
      <c r="BB531" s="38">
        <v>-0.849907818</v>
      </c>
      <c r="BC531" s="38">
        <v>-0.724345069</v>
      </c>
      <c r="BD531" s="40">
        <v>0.533539042</v>
      </c>
      <c r="BE531" s="23">
        <v>41698.0</v>
      </c>
      <c r="BF531" s="38">
        <v>-0.014595376</v>
      </c>
      <c r="BG531" s="38">
        <v>-0.022513993</v>
      </c>
      <c r="BH531" s="38">
        <v>-0.002786371</v>
      </c>
      <c r="BI531" s="38">
        <v>0.009228117</v>
      </c>
      <c r="BJ531" s="38">
        <v>0.025230231</v>
      </c>
      <c r="BK531" s="38">
        <v>0.017255181</v>
      </c>
      <c r="BL531" s="38">
        <v>-0.011404289</v>
      </c>
      <c r="BM531" s="38">
        <v>0.029092361</v>
      </c>
      <c r="BN531" s="38">
        <v>-0.015929627</v>
      </c>
      <c r="BO531" s="38">
        <v>-0.013576234</v>
      </c>
      <c r="BP531" s="40">
        <v>-0.001558058</v>
      </c>
      <c r="BQ531" s="41">
        <f t="shared" si="1"/>
        <v>1.002895792</v>
      </c>
    </row>
    <row r="532">
      <c r="A532" s="23">
        <v>41729.0</v>
      </c>
      <c r="B532" s="27">
        <v>0.0038</v>
      </c>
      <c r="C532" s="27">
        <v>0.0116</v>
      </c>
      <c r="D532" s="27">
        <v>3.0E-4</v>
      </c>
      <c r="E532" s="27">
        <v>-0.0154</v>
      </c>
      <c r="F532" s="27">
        <v>0.0663</v>
      </c>
      <c r="G532" s="27">
        <v>-0.0026</v>
      </c>
      <c r="H532" s="27">
        <v>0.0135</v>
      </c>
      <c r="I532" s="27">
        <v>0.0257</v>
      </c>
      <c r="J532" s="27">
        <v>-0.0267</v>
      </c>
      <c r="K532" s="27">
        <v>0.0064</v>
      </c>
      <c r="L532" s="34"/>
      <c r="M532" s="38">
        <v>0.137954486</v>
      </c>
      <c r="N532" s="38">
        <v>0.155328132</v>
      </c>
      <c r="O532" s="38">
        <v>0.204527911</v>
      </c>
      <c r="P532" s="38">
        <v>0.217677996</v>
      </c>
      <c r="Q532" s="38">
        <v>0.425021684</v>
      </c>
      <c r="R532" s="38">
        <v>0.180448493</v>
      </c>
      <c r="S532" s="38">
        <v>0.207335142</v>
      </c>
      <c r="T532" s="38">
        <v>0.357641968</v>
      </c>
      <c r="U532" s="38">
        <v>0.063573934</v>
      </c>
      <c r="V532" s="38">
        <v>0.213009703</v>
      </c>
      <c r="W532" s="34"/>
      <c r="X532" s="38">
        <v>-0.006827968</v>
      </c>
      <c r="Y532" s="38">
        <v>0.003287915</v>
      </c>
      <c r="Z532" s="38">
        <v>-0.0143183</v>
      </c>
      <c r="AA532" s="38">
        <v>-0.031928432</v>
      </c>
      <c r="AB532" s="38">
        <v>0.009566083</v>
      </c>
      <c r="AC532" s="38">
        <v>-0.014062033</v>
      </c>
      <c r="AD532" s="38">
        <v>-0.002573715</v>
      </c>
      <c r="AE532" s="38">
        <v>-0.01327876</v>
      </c>
      <c r="AF532" s="38">
        <v>-0.031082471</v>
      </c>
      <c r="AG532" s="38">
        <v>-0.007425466</v>
      </c>
      <c r="AH532" s="34"/>
      <c r="AI532" s="38">
        <v>0.036253409</v>
      </c>
      <c r="AJ532" s="38">
        <v>0.030588466</v>
      </c>
      <c r="AK532" s="38">
        <v>0.044356975</v>
      </c>
      <c r="AL532" s="38">
        <v>0.05292296</v>
      </c>
      <c r="AM532" s="38">
        <v>0.064429193</v>
      </c>
      <c r="AN532" s="38">
        <v>0.057874545</v>
      </c>
      <c r="AO532" s="38">
        <v>0.038459991</v>
      </c>
      <c r="AP532" s="38">
        <v>0.067113864</v>
      </c>
      <c r="AQ532" s="38">
        <v>0.035517093</v>
      </c>
      <c r="AR532" s="38">
        <v>0.036939655</v>
      </c>
      <c r="AS532" s="34"/>
      <c r="AT532" s="38">
        <v>-0.775043244</v>
      </c>
      <c r="AU532" s="38">
        <v>-1.205821055</v>
      </c>
      <c r="AV532" s="38">
        <v>-0.158825918</v>
      </c>
      <c r="AW532" s="38">
        <v>0.492555021</v>
      </c>
      <c r="AX532" s="38">
        <v>1.367520513</v>
      </c>
      <c r="AY532" s="38">
        <v>0.869087156</v>
      </c>
      <c r="AZ532" s="38">
        <v>-0.607248754</v>
      </c>
      <c r="BA532" s="38">
        <v>1.571670244</v>
      </c>
      <c r="BB532" s="38">
        <v>-0.831034728</v>
      </c>
      <c r="BC532" s="38">
        <v>-0.722859234</v>
      </c>
      <c r="BD532" s="40">
        <v>0.530678732</v>
      </c>
      <c r="BE532" s="23">
        <v>41729.0</v>
      </c>
      <c r="BF532" s="38">
        <v>-0.014604754</v>
      </c>
      <c r="BG532" s="38">
        <v>-0.022722242</v>
      </c>
      <c r="BH532" s="38">
        <v>-0.002992883</v>
      </c>
      <c r="BI532" s="38">
        <v>0.009281605</v>
      </c>
      <c r="BJ532" s="38">
        <v>0.025769273</v>
      </c>
      <c r="BK532" s="38">
        <v>0.016376898</v>
      </c>
      <c r="BL532" s="38">
        <v>-0.01144287</v>
      </c>
      <c r="BM532" s="38">
        <v>0.029616228</v>
      </c>
      <c r="BN532" s="38">
        <v>-0.015659846</v>
      </c>
      <c r="BO532" s="38">
        <v>-0.01362141</v>
      </c>
      <c r="BP532" s="40">
        <v>0.002099684</v>
      </c>
      <c r="BQ532" s="41">
        <f t="shared" si="1"/>
        <v>1.005001556</v>
      </c>
    </row>
    <row r="533">
      <c r="A533" s="23">
        <v>41759.0</v>
      </c>
      <c r="B533" s="27">
        <v>0.019</v>
      </c>
      <c r="C533" s="27">
        <v>0.0232</v>
      </c>
      <c r="D533" s="27">
        <v>0.0222</v>
      </c>
      <c r="E533" s="27">
        <v>0.0025</v>
      </c>
      <c r="F533" s="27">
        <v>0.0099</v>
      </c>
      <c r="G533" s="27">
        <v>-0.0337</v>
      </c>
      <c r="H533" s="27">
        <v>-0.0218</v>
      </c>
      <c r="I533" s="27">
        <v>0.0235</v>
      </c>
      <c r="J533" s="27">
        <v>0.0321</v>
      </c>
      <c r="K533" s="27">
        <v>0.0057</v>
      </c>
      <c r="L533" s="34"/>
      <c r="M533" s="38">
        <v>0.103083175</v>
      </c>
      <c r="N533" s="38">
        <v>0.211860181</v>
      </c>
      <c r="O533" s="38">
        <v>0.193418524</v>
      </c>
      <c r="P533" s="38">
        <v>0.206338761</v>
      </c>
      <c r="Q533" s="38">
        <v>0.320689635</v>
      </c>
      <c r="R533" s="38">
        <v>0.012170214</v>
      </c>
      <c r="S533" s="38">
        <v>0.170687222</v>
      </c>
      <c r="T533" s="38">
        <v>0.293251745</v>
      </c>
      <c r="U533" s="38">
        <v>0.091507464</v>
      </c>
      <c r="V533" s="38">
        <v>0.19663187</v>
      </c>
      <c r="W533" s="34"/>
      <c r="X533" s="38">
        <v>0.011041055</v>
      </c>
      <c r="Y533" s="38">
        <v>0.010423723</v>
      </c>
      <c r="Z533" s="38">
        <v>0.008252682</v>
      </c>
      <c r="AA533" s="38">
        <v>-0.013271248</v>
      </c>
      <c r="AB533" s="38">
        <v>-0.03567776</v>
      </c>
      <c r="AC533" s="38">
        <v>-0.038171594</v>
      </c>
      <c r="AD533" s="38">
        <v>-0.035337194</v>
      </c>
      <c r="AE533" s="38">
        <v>-0.008501552</v>
      </c>
      <c r="AF533" s="38">
        <v>0.026122534</v>
      </c>
      <c r="AG533" s="38">
        <v>-0.007498014</v>
      </c>
      <c r="AH533" s="34"/>
      <c r="AI533" s="38">
        <v>0.036316567</v>
      </c>
      <c r="AJ533" s="38">
        <v>0.030454397</v>
      </c>
      <c r="AK533" s="38">
        <v>0.044212253</v>
      </c>
      <c r="AL533" s="38">
        <v>0.052311085</v>
      </c>
      <c r="AM533" s="38">
        <v>0.064373696</v>
      </c>
      <c r="AN533" s="38">
        <v>0.058011735</v>
      </c>
      <c r="AO533" s="38">
        <v>0.038761564</v>
      </c>
      <c r="AP533" s="38">
        <v>0.066825914</v>
      </c>
      <c r="AQ533" s="38">
        <v>0.035697805</v>
      </c>
      <c r="AR533" s="38">
        <v>0.036827326</v>
      </c>
      <c r="AS533" s="34"/>
      <c r="AT533" s="38">
        <v>-0.77044217</v>
      </c>
      <c r="AU533" s="38">
        <v>-1.219275794</v>
      </c>
      <c r="AV533" s="38">
        <v>-0.165913651</v>
      </c>
      <c r="AW533" s="38">
        <v>0.454168653</v>
      </c>
      <c r="AX533" s="38">
        <v>1.377735395</v>
      </c>
      <c r="AY533" s="38">
        <v>0.890635582</v>
      </c>
      <c r="AZ533" s="38">
        <v>-0.58324242</v>
      </c>
      <c r="BA533" s="38">
        <v>1.565488004</v>
      </c>
      <c r="BB533" s="38">
        <v>-0.817817356</v>
      </c>
      <c r="BC533" s="38">
        <v>-0.731336242</v>
      </c>
      <c r="BD533" s="40">
        <v>0.529952146</v>
      </c>
      <c r="BE533" s="23">
        <v>41759.0</v>
      </c>
      <c r="BF533" s="38">
        <v>-0.014537957</v>
      </c>
      <c r="BG533" s="38">
        <v>-0.023007281</v>
      </c>
      <c r="BH533" s="38">
        <v>-0.003130729</v>
      </c>
      <c r="BI533" s="38">
        <v>0.008569994</v>
      </c>
      <c r="BJ533" s="38">
        <v>0.025997355</v>
      </c>
      <c r="BK533" s="38">
        <v>0.016805962</v>
      </c>
      <c r="BL533" s="38">
        <v>-0.011005568</v>
      </c>
      <c r="BM533" s="38">
        <v>0.029540177</v>
      </c>
      <c r="BN533" s="38">
        <v>-0.01543191</v>
      </c>
      <c r="BO533" s="38">
        <v>-0.013800043</v>
      </c>
      <c r="BP533" s="40">
        <v>-7.79568E-4</v>
      </c>
      <c r="BQ533" s="41">
        <f t="shared" si="1"/>
        <v>1.004218089</v>
      </c>
    </row>
    <row r="534">
      <c r="A534" s="23">
        <v>41790.0</v>
      </c>
      <c r="B534" s="27">
        <v>0.0065</v>
      </c>
      <c r="C534" s="27">
        <v>-0.0028</v>
      </c>
      <c r="D534" s="27">
        <v>0.0198</v>
      </c>
      <c r="E534" s="27">
        <v>0.0309</v>
      </c>
      <c r="F534" s="27">
        <v>0.005</v>
      </c>
      <c r="G534" s="27">
        <v>0.0365</v>
      </c>
      <c r="H534" s="27">
        <v>0.0279</v>
      </c>
      <c r="I534" s="27">
        <v>0.0404</v>
      </c>
      <c r="J534" s="27">
        <v>0.0148</v>
      </c>
      <c r="K534" s="27">
        <v>0.0232</v>
      </c>
      <c r="L534" s="34"/>
      <c r="M534" s="38">
        <v>0.166578368</v>
      </c>
      <c r="N534" s="38">
        <v>0.182322223</v>
      </c>
      <c r="O534" s="38">
        <v>0.174609412</v>
      </c>
      <c r="P534" s="38">
        <v>0.185651494</v>
      </c>
      <c r="Q534" s="38">
        <v>0.28751603</v>
      </c>
      <c r="R534" s="38">
        <v>0.072771488</v>
      </c>
      <c r="S534" s="38">
        <v>0.148574271</v>
      </c>
      <c r="T534" s="38">
        <v>0.361912789</v>
      </c>
      <c r="U534" s="38">
        <v>0.077696709</v>
      </c>
      <c r="V534" s="38">
        <v>0.199967774</v>
      </c>
      <c r="W534" s="34"/>
      <c r="X534" s="38">
        <v>-0.006112546</v>
      </c>
      <c r="Y534" s="38">
        <v>-0.016569968</v>
      </c>
      <c r="Z534" s="38">
        <v>0.00746435</v>
      </c>
      <c r="AA534" s="38">
        <v>0.018602569</v>
      </c>
      <c r="AB534" s="38">
        <v>-0.032103798</v>
      </c>
      <c r="AC534" s="38">
        <v>0.029606413</v>
      </c>
      <c r="AD534" s="38">
        <v>0.016806925</v>
      </c>
      <c r="AE534" s="38">
        <v>0.00308106</v>
      </c>
      <c r="AF534" s="38">
        <v>0.009672194</v>
      </c>
      <c r="AG534" s="38">
        <v>0.010630385</v>
      </c>
      <c r="AH534" s="34"/>
      <c r="AI534" s="38">
        <v>0.035987761</v>
      </c>
      <c r="AJ534" s="38">
        <v>0.030388753</v>
      </c>
      <c r="AK534" s="38">
        <v>0.044151638</v>
      </c>
      <c r="AL534" s="38">
        <v>0.051812754</v>
      </c>
      <c r="AM534" s="38">
        <v>0.064018045</v>
      </c>
      <c r="AN534" s="38">
        <v>0.058482806</v>
      </c>
      <c r="AO534" s="38">
        <v>0.038737178</v>
      </c>
      <c r="AP534" s="38">
        <v>0.066730556</v>
      </c>
      <c r="AQ534" s="38">
        <v>0.035610617</v>
      </c>
      <c r="AR534" s="38">
        <v>0.03655488</v>
      </c>
      <c r="AS534" s="34"/>
      <c r="AT534" s="38">
        <v>-0.784155823</v>
      </c>
      <c r="AU534" s="38">
        <v>-1.212090182</v>
      </c>
      <c r="AV534" s="38">
        <v>-0.160187443</v>
      </c>
      <c r="AW534" s="38">
        <v>0.425354652</v>
      </c>
      <c r="AX534" s="38">
        <v>1.358209851</v>
      </c>
      <c r="AY534" s="38">
        <v>0.935149326</v>
      </c>
      <c r="AZ534" s="38">
        <v>-0.574016782</v>
      </c>
      <c r="BA534" s="38">
        <v>1.565528115</v>
      </c>
      <c r="BB534" s="38">
        <v>-0.812981067</v>
      </c>
      <c r="BC534" s="38">
        <v>-0.740810648</v>
      </c>
      <c r="BD534" s="40">
        <v>0.530456959</v>
      </c>
      <c r="BE534" s="23">
        <v>41790.0</v>
      </c>
      <c r="BF534" s="38">
        <v>-0.014782647</v>
      </c>
      <c r="BG534" s="38">
        <v>-0.022849925</v>
      </c>
      <c r="BH534" s="38">
        <v>-0.003019801</v>
      </c>
      <c r="BI534" s="38">
        <v>0.008018646</v>
      </c>
      <c r="BJ534" s="38">
        <v>0.025604525</v>
      </c>
      <c r="BK534" s="38">
        <v>0.017629127</v>
      </c>
      <c r="BL534" s="38">
        <v>-0.010821175</v>
      </c>
      <c r="BM534" s="38">
        <v>0.029512821</v>
      </c>
      <c r="BN534" s="38">
        <v>-0.015326052</v>
      </c>
      <c r="BO534" s="38">
        <v>-0.013965519</v>
      </c>
      <c r="BP534" s="40">
        <v>0.001255092</v>
      </c>
      <c r="BQ534" s="41">
        <f t="shared" si="1"/>
        <v>1.005478475</v>
      </c>
    </row>
    <row r="535">
      <c r="A535" s="23">
        <v>41820.0</v>
      </c>
      <c r="B535" s="27">
        <v>-0.016</v>
      </c>
      <c r="C535" s="27">
        <v>0.0393</v>
      </c>
      <c r="D535" s="27">
        <v>-0.0179</v>
      </c>
      <c r="E535" s="27">
        <v>-0.0099</v>
      </c>
      <c r="F535" s="27">
        <v>-0.0094</v>
      </c>
      <c r="G535" s="27">
        <v>0.0479</v>
      </c>
      <c r="H535" s="27">
        <v>0.0062</v>
      </c>
      <c r="I535" s="27">
        <v>0.0132</v>
      </c>
      <c r="J535" s="27">
        <v>-0.0128</v>
      </c>
      <c r="K535" s="27">
        <v>0.0209</v>
      </c>
      <c r="L535" s="34"/>
      <c r="M535" s="38">
        <v>0.171482373</v>
      </c>
      <c r="N535" s="38">
        <v>0.275068644</v>
      </c>
      <c r="O535" s="38">
        <v>0.215850172</v>
      </c>
      <c r="P535" s="38">
        <v>0.227988314</v>
      </c>
      <c r="Q535" s="38">
        <v>0.438575073</v>
      </c>
      <c r="R535" s="38">
        <v>0.122989408</v>
      </c>
      <c r="S535" s="38">
        <v>0.20235774</v>
      </c>
      <c r="T535" s="38">
        <v>0.49212961</v>
      </c>
      <c r="U535" s="38">
        <v>0.122729056</v>
      </c>
      <c r="V535" s="38">
        <v>0.242264172</v>
      </c>
      <c r="W535" s="34"/>
      <c r="X535" s="38">
        <v>-0.029612734</v>
      </c>
      <c r="Y535" s="38">
        <v>0.018339578</v>
      </c>
      <c r="Z535" s="38">
        <v>-0.034104884</v>
      </c>
      <c r="AA535" s="38">
        <v>-0.027392466</v>
      </c>
      <c r="AB535" s="38">
        <v>-0.06505584</v>
      </c>
      <c r="AC535" s="38">
        <v>0.037044103</v>
      </c>
      <c r="AD535" s="38">
        <v>-0.010007417</v>
      </c>
      <c r="AE535" s="38">
        <v>-0.039721709</v>
      </c>
      <c r="AF535" s="38">
        <v>-0.022225999</v>
      </c>
      <c r="AG535" s="38">
        <v>0.004778615</v>
      </c>
      <c r="AH535" s="34"/>
      <c r="AI535" s="38">
        <v>0.03615505</v>
      </c>
      <c r="AJ535" s="38">
        <v>0.029840969</v>
      </c>
      <c r="AK535" s="38">
        <v>0.044403466</v>
      </c>
      <c r="AL535" s="38">
        <v>0.051969688</v>
      </c>
      <c r="AM535" s="38">
        <v>0.064471587</v>
      </c>
      <c r="AN535" s="38">
        <v>0.059027526</v>
      </c>
      <c r="AO535" s="38">
        <v>0.038221414</v>
      </c>
      <c r="AP535" s="38">
        <v>0.066946687</v>
      </c>
      <c r="AQ535" s="38">
        <v>0.035627845</v>
      </c>
      <c r="AR535" s="38">
        <v>0.036013505</v>
      </c>
      <c r="AS535" s="34"/>
      <c r="AT535" s="38">
        <v>-0.755390768</v>
      </c>
      <c r="AU535" s="38">
        <v>-1.227034009</v>
      </c>
      <c r="AV535" s="38">
        <v>-0.139258335</v>
      </c>
      <c r="AW535" s="38">
        <v>0.425916247</v>
      </c>
      <c r="AX535" s="38">
        <v>1.359771334</v>
      </c>
      <c r="AY535" s="38">
        <v>0.953116</v>
      </c>
      <c r="AZ535" s="38">
        <v>-0.601039386</v>
      </c>
      <c r="BA535" s="38">
        <v>1.544654073</v>
      </c>
      <c r="BB535" s="38">
        <v>-0.794771426</v>
      </c>
      <c r="BC535" s="38">
        <v>-0.76596373</v>
      </c>
      <c r="BD535" s="40">
        <v>0.528944608</v>
      </c>
      <c r="BE535" s="23">
        <v>41820.0</v>
      </c>
      <c r="BF535" s="38">
        <v>-0.014281094</v>
      </c>
      <c r="BG535" s="38">
        <v>-0.023197779</v>
      </c>
      <c r="BH535" s="38">
        <v>-0.002632758</v>
      </c>
      <c r="BI535" s="38">
        <v>0.00805219</v>
      </c>
      <c r="BJ535" s="38">
        <v>0.025707254</v>
      </c>
      <c r="BK535" s="38">
        <v>0.018019202</v>
      </c>
      <c r="BL535" s="38">
        <v>-0.011362993</v>
      </c>
      <c r="BM535" s="38">
        <v>0.029202568</v>
      </c>
      <c r="BN535" s="38">
        <v>-0.015025608</v>
      </c>
      <c r="BO535" s="38">
        <v>-0.014480982</v>
      </c>
      <c r="BP535" s="40">
        <v>1.42641E-4</v>
      </c>
      <c r="BQ535" s="41">
        <f t="shared" si="1"/>
        <v>1.005621898</v>
      </c>
    </row>
    <row r="536">
      <c r="A536" s="23">
        <v>41851.0</v>
      </c>
      <c r="B536" s="27">
        <v>0.0443</v>
      </c>
      <c r="C536" s="27">
        <v>0.0213</v>
      </c>
      <c r="D536" s="27">
        <v>-0.0384</v>
      </c>
      <c r="E536" s="27">
        <v>-0.0426</v>
      </c>
      <c r="F536" s="27">
        <v>-0.0317</v>
      </c>
      <c r="G536" s="27">
        <v>0.021</v>
      </c>
      <c r="H536" s="27">
        <v>-0.031</v>
      </c>
      <c r="I536" s="27">
        <v>-0.0095</v>
      </c>
      <c r="J536" s="27">
        <v>0.0</v>
      </c>
      <c r="K536" s="27">
        <v>-0.0144</v>
      </c>
      <c r="L536" s="34"/>
      <c r="M536" s="38">
        <v>0.166455629</v>
      </c>
      <c r="N536" s="38">
        <v>0.263715132</v>
      </c>
      <c r="O536" s="38">
        <v>0.094785592</v>
      </c>
      <c r="P536" s="38">
        <v>0.127808759</v>
      </c>
      <c r="Q536" s="38">
        <v>0.289956901</v>
      </c>
      <c r="R536" s="38">
        <v>0.15103946</v>
      </c>
      <c r="S536" s="38">
        <v>0.083336311</v>
      </c>
      <c r="T536" s="38">
        <v>0.339141724</v>
      </c>
      <c r="U536" s="38">
        <v>0.052838218</v>
      </c>
      <c r="V536" s="38">
        <v>0.163609119</v>
      </c>
      <c r="W536" s="34"/>
      <c r="X536" s="38">
        <v>0.031324004</v>
      </c>
      <c r="Y536" s="38">
        <v>-0.007136438</v>
      </c>
      <c r="Z536" s="38">
        <v>-0.045756613</v>
      </c>
      <c r="AA536" s="38">
        <v>-0.052672921</v>
      </c>
      <c r="AB536" s="38">
        <v>-0.065384068</v>
      </c>
      <c r="AC536" s="38">
        <v>0.00779372</v>
      </c>
      <c r="AD536" s="38">
        <v>-0.039527636</v>
      </c>
      <c r="AE536" s="38">
        <v>-0.044191466</v>
      </c>
      <c r="AF536" s="38">
        <v>-0.003481501</v>
      </c>
      <c r="AG536" s="38">
        <v>-0.027914278</v>
      </c>
      <c r="AH536" s="34"/>
      <c r="AI536" s="38">
        <v>0.035611584</v>
      </c>
      <c r="AJ536" s="38">
        <v>0.029231624</v>
      </c>
      <c r="AK536" s="38">
        <v>0.043103479</v>
      </c>
      <c r="AL536" s="38">
        <v>0.052174976</v>
      </c>
      <c r="AM536" s="38">
        <v>0.064017463</v>
      </c>
      <c r="AN536" s="38">
        <v>0.059125595</v>
      </c>
      <c r="AO536" s="38">
        <v>0.038316209</v>
      </c>
      <c r="AP536" s="38">
        <v>0.066491496</v>
      </c>
      <c r="AQ536" s="38">
        <v>0.035269412</v>
      </c>
      <c r="AR536" s="38">
        <v>0.03586999</v>
      </c>
      <c r="AS536" s="34"/>
      <c r="AT536" s="38">
        <v>-0.766266347</v>
      </c>
      <c r="AU536" s="38">
        <v>-1.240460179</v>
      </c>
      <c r="AV536" s="38">
        <v>-0.209427318</v>
      </c>
      <c r="AW536" s="38">
        <v>0.464816439</v>
      </c>
      <c r="AX536" s="38">
        <v>1.345015522</v>
      </c>
      <c r="AY536" s="38">
        <v>0.981424851</v>
      </c>
      <c r="AZ536" s="38">
        <v>-0.565243683</v>
      </c>
      <c r="BA536" s="38">
        <v>1.528899309</v>
      </c>
      <c r="BB536" s="38">
        <v>-0.791698457</v>
      </c>
      <c r="BC536" s="38">
        <v>-0.747060137</v>
      </c>
      <c r="BD536" s="40">
        <v>0.525703331</v>
      </c>
      <c r="BE536" s="23">
        <v>41851.0</v>
      </c>
      <c r="BF536" s="38">
        <v>-0.014576022</v>
      </c>
      <c r="BG536" s="38">
        <v>-0.023596202</v>
      </c>
      <c r="BH536" s="38">
        <v>-0.003983755</v>
      </c>
      <c r="BI536" s="38">
        <v>0.008841801</v>
      </c>
      <c r="BJ536" s="38">
        <v>0.025585068</v>
      </c>
      <c r="BK536" s="38">
        <v>0.018668797</v>
      </c>
      <c r="BL536" s="38">
        <v>-0.010752142</v>
      </c>
      <c r="BM536" s="38">
        <v>0.02908293</v>
      </c>
      <c r="BN536" s="38">
        <v>-0.015059795</v>
      </c>
      <c r="BO536" s="38">
        <v>-0.014210679</v>
      </c>
      <c r="BP536" s="40">
        <v>-0.001520107</v>
      </c>
      <c r="BQ536" s="41">
        <f t="shared" si="1"/>
        <v>1.004093245</v>
      </c>
    </row>
    <row r="537">
      <c r="A537" s="23">
        <v>41882.0</v>
      </c>
      <c r="B537" s="27">
        <v>0.0043</v>
      </c>
      <c r="C537" s="27">
        <v>0.0187</v>
      </c>
      <c r="D537" s="27">
        <v>0.0271</v>
      </c>
      <c r="E537" s="27">
        <v>0.0067</v>
      </c>
      <c r="F537" s="27">
        <v>-0.0071</v>
      </c>
      <c r="G537" s="27">
        <v>-0.0117</v>
      </c>
      <c r="H537" s="27">
        <v>0.0367</v>
      </c>
      <c r="I537" s="27">
        <v>0.0022</v>
      </c>
      <c r="J537" s="27">
        <v>0.0204</v>
      </c>
      <c r="K537" s="27">
        <v>0.0395</v>
      </c>
      <c r="L537" s="34"/>
      <c r="M537" s="38">
        <v>0.145076093</v>
      </c>
      <c r="N537" s="38">
        <v>0.266718981</v>
      </c>
      <c r="O537" s="38">
        <v>0.142341942</v>
      </c>
      <c r="P537" s="38">
        <v>0.15749646</v>
      </c>
      <c r="Q537" s="38">
        <v>0.260992268</v>
      </c>
      <c r="R537" s="38">
        <v>0.165426842</v>
      </c>
      <c r="S537" s="38">
        <v>0.128684657</v>
      </c>
      <c r="T537" s="38">
        <v>0.366948259</v>
      </c>
      <c r="U537" s="38">
        <v>0.100869904</v>
      </c>
      <c r="V537" s="38">
        <v>0.244705144</v>
      </c>
      <c r="W537" s="34"/>
      <c r="X537" s="38">
        <v>-0.009403566</v>
      </c>
      <c r="Y537" s="38">
        <v>-0.01155145</v>
      </c>
      <c r="Z537" s="38">
        <v>0.015883881</v>
      </c>
      <c r="AA537" s="38">
        <v>-0.005074953</v>
      </c>
      <c r="AB537" s="38">
        <v>-0.034638339</v>
      </c>
      <c r="AC537" s="38">
        <v>-0.026262802</v>
      </c>
      <c r="AD537" s="38">
        <v>0.025214494</v>
      </c>
      <c r="AE537" s="38">
        <v>-0.032296735</v>
      </c>
      <c r="AF537" s="38">
        <v>0.011606863</v>
      </c>
      <c r="AG537" s="38">
        <v>0.019505611</v>
      </c>
      <c r="AH537" s="34"/>
      <c r="AI537" s="38">
        <v>0.035451927</v>
      </c>
      <c r="AJ537" s="38">
        <v>0.029189639</v>
      </c>
      <c r="AK537" s="38">
        <v>0.039095607</v>
      </c>
      <c r="AL537" s="38">
        <v>0.041471863</v>
      </c>
      <c r="AM537" s="38">
        <v>0.060083572</v>
      </c>
      <c r="AN537" s="38">
        <v>0.057697584</v>
      </c>
      <c r="AO537" s="38">
        <v>0.034938632</v>
      </c>
      <c r="AP537" s="38">
        <v>0.06525358</v>
      </c>
      <c r="AQ537" s="38">
        <v>0.033169987</v>
      </c>
      <c r="AR537" s="38">
        <v>0.034062203</v>
      </c>
      <c r="AS537" s="34"/>
      <c r="AT537" s="38">
        <v>-0.585961904</v>
      </c>
      <c r="AU537" s="38">
        <v>-1.069451727</v>
      </c>
      <c r="AV537" s="38">
        <v>-0.304645765</v>
      </c>
      <c r="AW537" s="38">
        <v>-0.121183189</v>
      </c>
      <c r="AX537" s="38">
        <v>1.315763331</v>
      </c>
      <c r="AY537" s="38">
        <v>1.131549366</v>
      </c>
      <c r="AZ537" s="38">
        <v>-0.625591633</v>
      </c>
      <c r="BA537" s="38">
        <v>1.714921985</v>
      </c>
      <c r="BB537" s="38">
        <v>-0.76214272</v>
      </c>
      <c r="BC537" s="38">
        <v>-0.693257744</v>
      </c>
      <c r="BD537" s="40">
        <v>0.526126133</v>
      </c>
      <c r="BE537" s="23">
        <v>41882.0</v>
      </c>
      <c r="BF537" s="38">
        <v>-0.011137289</v>
      </c>
      <c r="BG537" s="38">
        <v>-0.020326908</v>
      </c>
      <c r="BH537" s="38">
        <v>-0.005790356</v>
      </c>
      <c r="BI537" s="38">
        <v>-0.002303311</v>
      </c>
      <c r="BJ537" s="38">
        <v>0.025008515</v>
      </c>
      <c r="BK537" s="38">
        <v>0.021507188</v>
      </c>
      <c r="BL537" s="38">
        <v>-0.011890526</v>
      </c>
      <c r="BM537" s="38">
        <v>0.032595263</v>
      </c>
      <c r="BN537" s="38">
        <v>-0.014485932</v>
      </c>
      <c r="BO537" s="38">
        <v>-0.013176645</v>
      </c>
      <c r="BP537" s="40">
        <v>-0.00215183</v>
      </c>
      <c r="BQ537" s="41">
        <f t="shared" si="1"/>
        <v>1.001932607</v>
      </c>
    </row>
    <row r="538">
      <c r="A538" s="23">
        <v>41912.0</v>
      </c>
      <c r="B538" s="27">
        <v>-0.0531</v>
      </c>
      <c r="C538" s="27">
        <v>-0.0366</v>
      </c>
      <c r="D538" s="27">
        <v>0.0055</v>
      </c>
      <c r="E538" s="27">
        <v>-0.001</v>
      </c>
      <c r="F538" s="27">
        <v>0.029</v>
      </c>
      <c r="G538" s="27">
        <v>0.0496</v>
      </c>
      <c r="H538" s="27">
        <v>0.0283</v>
      </c>
      <c r="I538" s="27">
        <v>0.0102</v>
      </c>
      <c r="J538" s="27">
        <v>-0.0289</v>
      </c>
      <c r="K538" s="27">
        <v>-0.0161</v>
      </c>
      <c r="L538" s="34"/>
      <c r="M538" s="38">
        <v>0.061599527</v>
      </c>
      <c r="N538" s="38">
        <v>0.205354789</v>
      </c>
      <c r="O538" s="38">
        <v>0.089298886</v>
      </c>
      <c r="P538" s="38">
        <v>0.092361262</v>
      </c>
      <c r="Q538" s="38">
        <v>0.2389766</v>
      </c>
      <c r="R538" s="38">
        <v>0.128270163</v>
      </c>
      <c r="S538" s="38">
        <v>0.126710018</v>
      </c>
      <c r="T538" s="38">
        <v>0.240012945</v>
      </c>
      <c r="U538" s="38">
        <v>0.060046438</v>
      </c>
      <c r="V538" s="38">
        <v>0.18598324</v>
      </c>
      <c r="W538" s="34"/>
      <c r="X538" s="38">
        <v>-0.06267916</v>
      </c>
      <c r="Y538" s="38">
        <v>-0.060158741</v>
      </c>
      <c r="Z538" s="38">
        <v>-0.005896853</v>
      </c>
      <c r="AA538" s="38">
        <v>-0.014401449</v>
      </c>
      <c r="AB538" s="38">
        <v>0.004938346</v>
      </c>
      <c r="AC538" s="38">
        <v>0.034484406</v>
      </c>
      <c r="AD538" s="38">
        <v>0.013755265</v>
      </c>
      <c r="AE538" s="38">
        <v>-0.012957403</v>
      </c>
      <c r="AF538" s="38">
        <v>-0.036154874</v>
      </c>
      <c r="AG538" s="38">
        <v>-0.034431183</v>
      </c>
      <c r="AH538" s="34"/>
      <c r="AI538" s="38">
        <v>0.035815905</v>
      </c>
      <c r="AJ538" s="38">
        <v>0.027634492</v>
      </c>
      <c r="AK538" s="38">
        <v>0.037051949</v>
      </c>
      <c r="AL538" s="38">
        <v>0.040860641</v>
      </c>
      <c r="AM538" s="38">
        <v>0.059958543</v>
      </c>
      <c r="AN538" s="38">
        <v>0.058162148</v>
      </c>
      <c r="AO538" s="38">
        <v>0.034801588</v>
      </c>
      <c r="AP538" s="38">
        <v>0.065263408</v>
      </c>
      <c r="AQ538" s="38">
        <v>0.032837652</v>
      </c>
      <c r="AR538" s="38">
        <v>0.032172069</v>
      </c>
      <c r="AS538" s="34"/>
      <c r="AT538" s="38">
        <v>-0.494061518</v>
      </c>
      <c r="AU538" s="38">
        <v>-1.102820789</v>
      </c>
      <c r="AV538" s="38">
        <v>-0.402090473</v>
      </c>
      <c r="AW538" s="38">
        <v>-0.118694873</v>
      </c>
      <c r="AX538" s="38">
        <v>1.302333997</v>
      </c>
      <c r="AY538" s="38">
        <v>1.168668605</v>
      </c>
      <c r="AZ538" s="38">
        <v>-0.569534446</v>
      </c>
      <c r="BA538" s="38">
        <v>1.697056262</v>
      </c>
      <c r="BB538" s="38">
        <v>-0.715666172</v>
      </c>
      <c r="BC538" s="38">
        <v>-0.765190593</v>
      </c>
      <c r="BD538" s="40">
        <v>0.525864782</v>
      </c>
      <c r="BE538" s="23">
        <v>41912.0</v>
      </c>
      <c r="BF538" s="38">
        <v>-0.00939522</v>
      </c>
      <c r="BG538" s="38">
        <v>-0.020971566</v>
      </c>
      <c r="BH538" s="38">
        <v>-0.007646271</v>
      </c>
      <c r="BI538" s="38">
        <v>-0.002257137</v>
      </c>
      <c r="BJ538" s="38">
        <v>0.024765568</v>
      </c>
      <c r="BK538" s="38">
        <v>0.022223747</v>
      </c>
      <c r="BL538" s="38">
        <v>-0.010830435</v>
      </c>
      <c r="BM538" s="38">
        <v>0.032271723</v>
      </c>
      <c r="BN538" s="38">
        <v>-0.013609319</v>
      </c>
      <c r="BO538" s="38">
        <v>-0.01455109</v>
      </c>
      <c r="BP538" s="40">
        <v>0.003725032</v>
      </c>
      <c r="BQ538" s="41">
        <f t="shared" si="1"/>
        <v>1.005664838</v>
      </c>
    </row>
    <row r="539">
      <c r="A539" s="23">
        <v>41943.0</v>
      </c>
      <c r="B539" s="27">
        <v>0.0481</v>
      </c>
      <c r="C539" s="27">
        <v>-0.0201</v>
      </c>
      <c r="D539" s="27">
        <v>-0.0362</v>
      </c>
      <c r="E539" s="27">
        <v>-0.0121</v>
      </c>
      <c r="F539" s="27">
        <v>-0.0505</v>
      </c>
      <c r="G539" s="27">
        <v>0.0087</v>
      </c>
      <c r="H539" s="27">
        <v>-0.0136</v>
      </c>
      <c r="I539" s="27">
        <v>-0.0314</v>
      </c>
      <c r="J539" s="27">
        <v>-0.0104</v>
      </c>
      <c r="K539" s="27">
        <v>0.0238</v>
      </c>
      <c r="L539" s="34"/>
      <c r="M539" s="38">
        <v>0.06738192</v>
      </c>
      <c r="N539" s="38">
        <v>0.127125678</v>
      </c>
      <c r="O539" s="38">
        <v>0.013389023</v>
      </c>
      <c r="P539" s="38">
        <v>0.025212887</v>
      </c>
      <c r="Q539" s="38">
        <v>0.055406487</v>
      </c>
      <c r="R539" s="38">
        <v>0.138210671</v>
      </c>
      <c r="S539" s="38">
        <v>0.065406239</v>
      </c>
      <c r="T539" s="38">
        <v>0.104427253</v>
      </c>
      <c r="U539" s="38">
        <v>0.005468183</v>
      </c>
      <c r="V539" s="38">
        <v>0.16299976</v>
      </c>
      <c r="W539" s="34"/>
      <c r="X539" s="38">
        <v>0.037501886</v>
      </c>
      <c r="Y539" s="38">
        <v>-0.033960077</v>
      </c>
      <c r="Z539" s="38">
        <v>-0.047886026</v>
      </c>
      <c r="AA539" s="38">
        <v>-0.026424493</v>
      </c>
      <c r="AB539" s="38">
        <v>-0.063460414</v>
      </c>
      <c r="AC539" s="38">
        <v>-0.00831765</v>
      </c>
      <c r="AD539" s="38">
        <v>-0.028081405</v>
      </c>
      <c r="AE539" s="38">
        <v>-0.044914731</v>
      </c>
      <c r="AF539" s="38">
        <v>-0.014755455</v>
      </c>
      <c r="AG539" s="38">
        <v>0.006421504</v>
      </c>
      <c r="AH539" s="34"/>
      <c r="AI539" s="38">
        <v>0.034254763</v>
      </c>
      <c r="AJ539" s="38">
        <v>0.026749302</v>
      </c>
      <c r="AK539" s="38">
        <v>0.034609653</v>
      </c>
      <c r="AL539" s="38">
        <v>0.035504208</v>
      </c>
      <c r="AM539" s="38">
        <v>0.057778946</v>
      </c>
      <c r="AN539" s="38">
        <v>0.058045485</v>
      </c>
      <c r="AO539" s="38">
        <v>0.031766362</v>
      </c>
      <c r="AP539" s="38">
        <v>0.06488485</v>
      </c>
      <c r="AQ539" s="38">
        <v>0.030154713</v>
      </c>
      <c r="AR539" s="38">
        <v>0.02701164</v>
      </c>
      <c r="AS539" s="34"/>
      <c r="AT539" s="38">
        <v>-0.405780732</v>
      </c>
      <c r="AU539" s="38">
        <v>-0.928964294</v>
      </c>
      <c r="AV539" s="38">
        <v>-0.381042408</v>
      </c>
      <c r="AW539" s="38">
        <v>-0.318685595</v>
      </c>
      <c r="AX539" s="38">
        <v>1.234020701</v>
      </c>
      <c r="AY539" s="38">
        <v>1.252600345</v>
      </c>
      <c r="AZ539" s="38">
        <v>-0.579239784</v>
      </c>
      <c r="BA539" s="38">
        <v>1.729352326</v>
      </c>
      <c r="BB539" s="38">
        <v>-0.691583136</v>
      </c>
      <c r="BC539" s="38">
        <v>-0.910677422</v>
      </c>
      <c r="BD539" s="40">
        <v>0.524555547</v>
      </c>
      <c r="BE539" s="23">
        <v>41943.0</v>
      </c>
      <c r="BF539" s="38">
        <v>-0.007735706</v>
      </c>
      <c r="BG539" s="38">
        <v>-0.01770955</v>
      </c>
      <c r="BH539" s="38">
        <v>-0.0072641</v>
      </c>
      <c r="BI539" s="38">
        <v>-0.006075345</v>
      </c>
      <c r="BJ539" s="38">
        <v>0.023525072</v>
      </c>
      <c r="BK539" s="38">
        <v>0.02387927</v>
      </c>
      <c r="BL539" s="38">
        <v>-0.011042487</v>
      </c>
      <c r="BM539" s="38">
        <v>0.032967954</v>
      </c>
      <c r="BN539" s="38">
        <v>-0.013184174</v>
      </c>
      <c r="BO539" s="38">
        <v>-0.017360934</v>
      </c>
      <c r="BP539" s="40">
        <v>-0.001852947</v>
      </c>
      <c r="BQ539" s="41">
        <f t="shared" si="1"/>
        <v>1.003801394</v>
      </c>
    </row>
    <row r="540">
      <c r="A540" s="23">
        <v>41973.0</v>
      </c>
      <c r="B540" s="27">
        <v>-0.0349</v>
      </c>
      <c r="C540" s="27">
        <v>0.0114</v>
      </c>
      <c r="D540" s="27">
        <v>0.04</v>
      </c>
      <c r="E540" s="27">
        <v>0.069</v>
      </c>
      <c r="F540" s="27">
        <v>0.0059</v>
      </c>
      <c r="G540" s="27">
        <v>0.062</v>
      </c>
      <c r="H540" s="27">
        <v>0.0607</v>
      </c>
      <c r="I540" s="27">
        <v>0.0349</v>
      </c>
      <c r="J540" s="27">
        <v>0.0295</v>
      </c>
      <c r="K540" s="27">
        <v>0.0258</v>
      </c>
      <c r="L540" s="34"/>
      <c r="M540" s="38">
        <v>0.039897228</v>
      </c>
      <c r="N540" s="38">
        <v>0.133229382</v>
      </c>
      <c r="O540" s="38">
        <v>0.052957093</v>
      </c>
      <c r="P540" s="38">
        <v>0.052834395</v>
      </c>
      <c r="Q540" s="38">
        <v>0.083136849</v>
      </c>
      <c r="R540" s="38">
        <v>0.141494385</v>
      </c>
      <c r="S540" s="38">
        <v>0.116103884</v>
      </c>
      <c r="T540" s="38">
        <v>0.148233094</v>
      </c>
      <c r="U540" s="38">
        <v>0.044803923</v>
      </c>
      <c r="V540" s="38">
        <v>0.160712972</v>
      </c>
      <c r="W540" s="34"/>
      <c r="X540" s="38">
        <v>-0.042456868</v>
      </c>
      <c r="Y540" s="38">
        <v>-7.76579E-4</v>
      </c>
      <c r="Z540" s="38">
        <v>0.0319305</v>
      </c>
      <c r="AA540" s="38">
        <v>0.060409706</v>
      </c>
      <c r="AB540" s="38">
        <v>-0.004570696</v>
      </c>
      <c r="AC540" s="38">
        <v>0.045098856</v>
      </c>
      <c r="AD540" s="38">
        <v>0.048399048</v>
      </c>
      <c r="AE540" s="38">
        <v>0.020723599</v>
      </c>
      <c r="AF540" s="38">
        <v>0.026620224</v>
      </c>
      <c r="AG540" s="38">
        <v>0.011145949</v>
      </c>
      <c r="AH540" s="34"/>
      <c r="AI540" s="38">
        <v>0.03427419</v>
      </c>
      <c r="AJ540" s="38">
        <v>0.02669183</v>
      </c>
      <c r="AK540" s="38">
        <v>0.034711404</v>
      </c>
      <c r="AL540" s="38">
        <v>0.036960075</v>
      </c>
      <c r="AM540" s="38">
        <v>0.057597511</v>
      </c>
      <c r="AN540" s="38">
        <v>0.058413941</v>
      </c>
      <c r="AO540" s="38">
        <v>0.032367353</v>
      </c>
      <c r="AP540" s="38">
        <v>0.064528704</v>
      </c>
      <c r="AQ540" s="38">
        <v>0.030476243</v>
      </c>
      <c r="AR540" s="38">
        <v>0.026948778</v>
      </c>
      <c r="AS540" s="34"/>
      <c r="AT540" s="38">
        <v>-0.424006621</v>
      </c>
      <c r="AU540" s="38">
        <v>-0.957805422</v>
      </c>
      <c r="AV540" s="38">
        <v>-0.393226694</v>
      </c>
      <c r="AW540" s="38">
        <v>-0.234920058</v>
      </c>
      <c r="AX540" s="38">
        <v>1.217957427</v>
      </c>
      <c r="AY540" s="38">
        <v>1.275434121</v>
      </c>
      <c r="AZ540" s="38">
        <v>-0.558248086</v>
      </c>
      <c r="BA540" s="38">
        <v>1.705914043</v>
      </c>
      <c r="BB540" s="38">
        <v>-0.691382417</v>
      </c>
      <c r="BC540" s="38">
        <v>-0.939716293</v>
      </c>
      <c r="BD540" s="40">
        <v>0.514745513</v>
      </c>
      <c r="BE540" s="23">
        <v>41973.0</v>
      </c>
      <c r="BF540" s="38">
        <v>-0.008237209</v>
      </c>
      <c r="BG540" s="38">
        <v>-0.018607358</v>
      </c>
      <c r="BH540" s="38">
        <v>-0.007639245</v>
      </c>
      <c r="BI540" s="38">
        <v>-0.00456381</v>
      </c>
      <c r="BJ540" s="38">
        <v>0.023661351</v>
      </c>
      <c r="BK540" s="38">
        <v>0.024777955</v>
      </c>
      <c r="BL540" s="38">
        <v>-0.010845128</v>
      </c>
      <c r="BM540" s="38">
        <v>0.033140921</v>
      </c>
      <c r="BN540" s="38">
        <v>-0.013431539</v>
      </c>
      <c r="BO540" s="38">
        <v>-0.018255939</v>
      </c>
      <c r="BP540" s="40">
        <v>6.2255E-4</v>
      </c>
      <c r="BQ540" s="41">
        <f t="shared" si="1"/>
        <v>1.004426311</v>
      </c>
    </row>
    <row r="541">
      <c r="A541" s="23">
        <v>42004.0</v>
      </c>
      <c r="B541" s="27">
        <v>0.0188</v>
      </c>
      <c r="C541" s="27">
        <v>-0.0043</v>
      </c>
      <c r="D541" s="27">
        <v>-0.0216</v>
      </c>
      <c r="E541" s="27">
        <v>-0.0153</v>
      </c>
      <c r="F541" s="27">
        <v>-0.0535</v>
      </c>
      <c r="G541" s="27">
        <v>-0.0041</v>
      </c>
      <c r="H541" s="27">
        <v>-0.0049</v>
      </c>
      <c r="I541" s="27">
        <v>-0.0442</v>
      </c>
      <c r="J541" s="27">
        <v>-0.0227</v>
      </c>
      <c r="K541" s="27">
        <v>-0.0035</v>
      </c>
      <c r="L541" s="34"/>
      <c r="M541" s="38">
        <v>0.055909332</v>
      </c>
      <c r="N541" s="38">
        <v>0.106524154</v>
      </c>
      <c r="O541" s="38">
        <v>0.025782406</v>
      </c>
      <c r="P541" s="38">
        <v>0.020802652</v>
      </c>
      <c r="Q541" s="38">
        <v>0.030239347</v>
      </c>
      <c r="R541" s="38">
        <v>0.098267279</v>
      </c>
      <c r="S541" s="38">
        <v>0.099346502</v>
      </c>
      <c r="T541" s="38">
        <v>0.085797973</v>
      </c>
      <c r="U541" s="38">
        <v>0.004973555</v>
      </c>
      <c r="V541" s="38">
        <v>0.126916169</v>
      </c>
      <c r="W541" s="34"/>
      <c r="X541" s="38">
        <v>0.010004745</v>
      </c>
      <c r="Y541" s="38">
        <v>-0.01474088</v>
      </c>
      <c r="Z541" s="38">
        <v>-0.030555154</v>
      </c>
      <c r="AA541" s="38">
        <v>-0.025398316</v>
      </c>
      <c r="AB541" s="38">
        <v>-0.060732144</v>
      </c>
      <c r="AC541" s="38">
        <v>-0.023015363</v>
      </c>
      <c r="AD541" s="38">
        <v>-0.018882244</v>
      </c>
      <c r="AE541" s="38">
        <v>-0.055829529</v>
      </c>
      <c r="AF541" s="38">
        <v>-0.022746701</v>
      </c>
      <c r="AG541" s="38">
        <v>-0.016462178</v>
      </c>
      <c r="AH541" s="34"/>
      <c r="AI541" s="38">
        <v>0.034112216</v>
      </c>
      <c r="AJ541" s="38">
        <v>0.026320295</v>
      </c>
      <c r="AK541" s="38">
        <v>0.035101526</v>
      </c>
      <c r="AL541" s="38">
        <v>0.036682255</v>
      </c>
      <c r="AM541" s="38">
        <v>0.058307956</v>
      </c>
      <c r="AN541" s="38">
        <v>0.058445752</v>
      </c>
      <c r="AO541" s="38">
        <v>0.032187633</v>
      </c>
      <c r="AP541" s="38">
        <v>0.0649905</v>
      </c>
      <c r="AQ541" s="38">
        <v>0.030685118</v>
      </c>
      <c r="AR541" s="38">
        <v>0.027099538</v>
      </c>
      <c r="AS541" s="34"/>
      <c r="AT541" s="38">
        <v>-0.435812597</v>
      </c>
      <c r="AU541" s="38">
        <v>-0.97645628</v>
      </c>
      <c r="AV541" s="38">
        <v>-0.367169129</v>
      </c>
      <c r="AW541" s="38">
        <v>-0.257490015</v>
      </c>
      <c r="AX541" s="38">
        <v>1.243012781</v>
      </c>
      <c r="AY541" s="38">
        <v>1.252573834</v>
      </c>
      <c r="AZ541" s="38">
        <v>-0.569350113</v>
      </c>
      <c r="BA541" s="38">
        <v>1.706682236</v>
      </c>
      <c r="BB541" s="38">
        <v>-0.673602313</v>
      </c>
      <c r="BC541" s="38">
        <v>-0.922388404</v>
      </c>
      <c r="BD541" s="40">
        <v>0.522038158</v>
      </c>
      <c r="BE541" s="23">
        <v>42004.0</v>
      </c>
      <c r="BF541" s="38">
        <v>-0.00834829</v>
      </c>
      <c r="BG541" s="38">
        <v>-0.018704692</v>
      </c>
      <c r="BH541" s="38">
        <v>-0.007033377</v>
      </c>
      <c r="BI541" s="38">
        <v>-0.004932398</v>
      </c>
      <c r="BJ541" s="38">
        <v>0.023810765</v>
      </c>
      <c r="BK541" s="38">
        <v>0.023993913</v>
      </c>
      <c r="BL541" s="38">
        <v>-0.010906293</v>
      </c>
      <c r="BM541" s="38">
        <v>0.032692672</v>
      </c>
      <c r="BN541" s="38">
        <v>-0.012903316</v>
      </c>
      <c r="BO541" s="38">
        <v>-0.017668984</v>
      </c>
      <c r="BP541" s="40">
        <v>-0.00225174</v>
      </c>
      <c r="BQ541" s="41">
        <f t="shared" si="1"/>
        <v>1.002164604</v>
      </c>
    </row>
    <row r="542">
      <c r="A542" s="23">
        <v>42035.0</v>
      </c>
      <c r="B542" s="27">
        <v>0.0322</v>
      </c>
      <c r="C542" s="27">
        <v>0.0034</v>
      </c>
      <c r="D542" s="27">
        <v>0.08</v>
      </c>
      <c r="E542" s="27">
        <v>0.0913</v>
      </c>
      <c r="F542" s="27">
        <v>0.0725</v>
      </c>
      <c r="G542" s="27">
        <v>0.0026</v>
      </c>
      <c r="H542" s="27">
        <v>0.0737</v>
      </c>
      <c r="I542" s="27">
        <v>0.0033</v>
      </c>
      <c r="J542" s="27">
        <v>0.0277</v>
      </c>
      <c r="K542" s="27">
        <v>-0.0285</v>
      </c>
      <c r="L542" s="34"/>
      <c r="M542" s="43">
        <v>0.123854729</v>
      </c>
      <c r="N542" s="43">
        <v>0.103789559</v>
      </c>
      <c r="O542" s="43">
        <v>0.140660275</v>
      </c>
      <c r="P542" s="43">
        <v>0.14686901</v>
      </c>
      <c r="Q542" s="43">
        <v>0.07567801</v>
      </c>
      <c r="R542" s="43">
        <v>0.180365299</v>
      </c>
      <c r="S542" s="43">
        <v>0.225901613</v>
      </c>
      <c r="T542" s="43">
        <v>0.08790591</v>
      </c>
      <c r="U542" s="43">
        <v>0.070810253</v>
      </c>
      <c r="V542" s="43">
        <v>0.133592222</v>
      </c>
      <c r="W542" s="34"/>
      <c r="X542" s="38">
        <v>0.019662254</v>
      </c>
      <c r="Y542" s="38">
        <v>-0.006667086</v>
      </c>
      <c r="Z542" s="38">
        <v>0.067006216</v>
      </c>
      <c r="AA542" s="38">
        <v>0.076350034</v>
      </c>
      <c r="AB542" s="38">
        <v>0.063585938</v>
      </c>
      <c r="AC542" s="38">
        <v>-0.018355969</v>
      </c>
      <c r="AD542" s="38">
        <v>0.054595026</v>
      </c>
      <c r="AE542" s="38">
        <v>-0.006329204</v>
      </c>
      <c r="AF542" s="38">
        <v>0.022578992</v>
      </c>
      <c r="AG542" s="38">
        <v>-0.041122854</v>
      </c>
      <c r="AH542" s="34"/>
      <c r="AI542" s="38">
        <v>0.033539748</v>
      </c>
      <c r="AJ542" s="38">
        <v>0.025711892</v>
      </c>
      <c r="AK542" s="38">
        <v>0.036182702</v>
      </c>
      <c r="AL542" s="38">
        <v>0.035601591</v>
      </c>
      <c r="AM542" s="38">
        <v>0.058541646</v>
      </c>
      <c r="AN542" s="38">
        <v>0.057872018</v>
      </c>
      <c r="AO542" s="38">
        <v>0.033376189</v>
      </c>
      <c r="AP542" s="38">
        <v>0.064987098</v>
      </c>
      <c r="AQ542" s="38">
        <v>0.030896346</v>
      </c>
      <c r="AR542" s="38">
        <v>0.027334779</v>
      </c>
      <c r="AS542" s="34"/>
      <c r="AT542" s="38">
        <v>-0.478427157</v>
      </c>
      <c r="AU542" s="38">
        <v>-1.023984055</v>
      </c>
      <c r="AV542" s="38">
        <v>-0.294228335</v>
      </c>
      <c r="AW542" s="38">
        <v>-0.334728483</v>
      </c>
      <c r="AX542" s="38">
        <v>1.264062553</v>
      </c>
      <c r="AY542" s="38">
        <v>1.217393236</v>
      </c>
      <c r="AZ542" s="38">
        <v>-0.489826289</v>
      </c>
      <c r="BA542" s="38">
        <v>1.713273774</v>
      </c>
      <c r="BB542" s="38">
        <v>-0.662657159</v>
      </c>
      <c r="BC542" s="38">
        <v>-0.910878084</v>
      </c>
      <c r="BD542" s="40">
        <v>0.525176808</v>
      </c>
      <c r="BE542" s="23">
        <v>42035.0</v>
      </c>
      <c r="BF542" s="38">
        <v>-0.00910983</v>
      </c>
      <c r="BG542" s="38">
        <v>-0.019497892</v>
      </c>
      <c r="BH542" s="38">
        <v>-0.005602462</v>
      </c>
      <c r="BI542" s="38">
        <v>-0.006373634</v>
      </c>
      <c r="BJ542" s="38">
        <v>0.024069276</v>
      </c>
      <c r="BK542" s="38">
        <v>0.023180636</v>
      </c>
      <c r="BL542" s="38">
        <v>-0.009326883</v>
      </c>
      <c r="BM542" s="38">
        <v>0.0326228</v>
      </c>
      <c r="BN542" s="38">
        <v>-0.012617792</v>
      </c>
      <c r="BO542" s="38">
        <v>-0.017344218</v>
      </c>
      <c r="BP542" s="40">
        <v>-1.05296E-4</v>
      </c>
      <c r="BQ542" s="41">
        <f t="shared" si="1"/>
        <v>1.00205908</v>
      </c>
    </row>
    <row r="543">
      <c r="A543" s="23">
        <v>42063.0</v>
      </c>
      <c r="B543" s="27">
        <v>0.0709</v>
      </c>
      <c r="C543" s="27">
        <v>0.0432</v>
      </c>
      <c r="D543" s="27">
        <v>0.0718</v>
      </c>
      <c r="E543" s="27">
        <v>0.0672</v>
      </c>
      <c r="F543" s="27">
        <v>0.0903</v>
      </c>
      <c r="G543" s="27">
        <v>0.0795</v>
      </c>
      <c r="H543" s="27">
        <v>0.073</v>
      </c>
      <c r="I543" s="27">
        <v>0.078</v>
      </c>
      <c r="J543" s="27">
        <v>0.0328</v>
      </c>
      <c r="K543" s="27">
        <v>0.0577</v>
      </c>
      <c r="L543" s="34"/>
      <c r="M543" s="43">
        <v>0.145882732</v>
      </c>
      <c r="N543" s="43">
        <v>0.110690741</v>
      </c>
      <c r="O543" s="43">
        <v>0.154444119</v>
      </c>
      <c r="P543" s="43">
        <v>0.174730611</v>
      </c>
      <c r="Q543" s="43">
        <v>0.121250907</v>
      </c>
      <c r="R543" s="43">
        <v>0.280025498</v>
      </c>
      <c r="S543" s="43">
        <v>0.270462912</v>
      </c>
      <c r="T543" s="43">
        <v>0.149873691</v>
      </c>
      <c r="U543" s="43">
        <v>0.05376485</v>
      </c>
      <c r="V543" s="43">
        <v>0.146014887</v>
      </c>
      <c r="W543" s="34"/>
      <c r="X543" s="38">
        <v>0.057944765</v>
      </c>
      <c r="Y543" s="38">
        <v>0.033605526</v>
      </c>
      <c r="Z543" s="38">
        <v>0.056762478</v>
      </c>
      <c r="AA543" s="38">
        <v>0.050588436</v>
      </c>
      <c r="AB543" s="38">
        <v>0.077599754</v>
      </c>
      <c r="AC543" s="38">
        <v>0.056616759</v>
      </c>
      <c r="AD543" s="38">
        <v>0.048122758</v>
      </c>
      <c r="AE543" s="38">
        <v>0.064239061</v>
      </c>
      <c r="AF543" s="38">
        <v>0.029965869</v>
      </c>
      <c r="AG543" s="38">
        <v>0.047426589</v>
      </c>
      <c r="AH543" s="34"/>
      <c r="AI543" s="38">
        <v>0.034892826</v>
      </c>
      <c r="AJ543" s="38">
        <v>0.026384144</v>
      </c>
      <c r="AK543" s="38">
        <v>0.036875643</v>
      </c>
      <c r="AL543" s="38">
        <v>0.03570422</v>
      </c>
      <c r="AM543" s="38">
        <v>0.060049922</v>
      </c>
      <c r="AN543" s="38">
        <v>0.055090902</v>
      </c>
      <c r="AO543" s="38">
        <v>0.034243881</v>
      </c>
      <c r="AP543" s="38">
        <v>0.066065024</v>
      </c>
      <c r="AQ543" s="38">
        <v>0.031014725</v>
      </c>
      <c r="AR543" s="38">
        <v>0.028147568</v>
      </c>
      <c r="AS543" s="34"/>
      <c r="AT543" s="38">
        <v>-0.421485743</v>
      </c>
      <c r="AU543" s="38">
        <v>-1.023812379</v>
      </c>
      <c r="AV543" s="38">
        <v>-0.281122817</v>
      </c>
      <c r="AW543" s="38">
        <v>-0.364047464</v>
      </c>
      <c r="AX543" s="38">
        <v>1.359376158</v>
      </c>
      <c r="AY543" s="38">
        <v>1.008328858</v>
      </c>
      <c r="AZ543" s="38">
        <v>-0.467424361</v>
      </c>
      <c r="BA543" s="38">
        <v>1.785183106</v>
      </c>
      <c r="BB543" s="38">
        <v>-0.696015145</v>
      </c>
      <c r="BC543" s="38">
        <v>-0.898980214</v>
      </c>
      <c r="BD543" s="40">
        <v>0.534993656</v>
      </c>
      <c r="BE543" s="23">
        <v>42063.0</v>
      </c>
      <c r="BF543" s="38">
        <v>-0.007878332</v>
      </c>
      <c r="BG543" s="38">
        <v>-0.019136907</v>
      </c>
      <c r="BH543" s="38">
        <v>-0.005254694</v>
      </c>
      <c r="BI543" s="38">
        <v>-0.006804706</v>
      </c>
      <c r="BJ543" s="38">
        <v>0.025409201</v>
      </c>
      <c r="BK543" s="38">
        <v>0.018847492</v>
      </c>
      <c r="BL543" s="38">
        <v>-0.008737008</v>
      </c>
      <c r="BM543" s="38">
        <v>0.033368304</v>
      </c>
      <c r="BN543" s="38">
        <v>-0.013009783</v>
      </c>
      <c r="BO543" s="38">
        <v>-0.016803568</v>
      </c>
      <c r="BP543" s="40">
        <v>0.002145158</v>
      </c>
      <c r="BQ543" s="41">
        <f t="shared" si="1"/>
        <v>1.004208655</v>
      </c>
    </row>
    <row r="544">
      <c r="A544" s="23">
        <v>42094.0</v>
      </c>
      <c r="B544" s="27">
        <v>-9.0E-4</v>
      </c>
      <c r="C544" s="27">
        <v>-0.0186</v>
      </c>
      <c r="D544" s="27">
        <v>0.019</v>
      </c>
      <c r="E544" s="27">
        <v>0.0476</v>
      </c>
      <c r="F544" s="27">
        <v>0.0294</v>
      </c>
      <c r="G544" s="27">
        <v>0.0197</v>
      </c>
      <c r="H544" s="27">
        <v>0.0259</v>
      </c>
      <c r="I544" s="27">
        <v>0.0357</v>
      </c>
      <c r="J544" s="27">
        <v>-0.0199</v>
      </c>
      <c r="K544" s="27">
        <v>-0.0149</v>
      </c>
      <c r="L544" s="34"/>
      <c r="M544" s="43">
        <v>0.140523767</v>
      </c>
      <c r="N544" s="43">
        <v>0.077514901</v>
      </c>
      <c r="O544" s="43">
        <v>0.176110656</v>
      </c>
      <c r="P544" s="43">
        <v>0.249799451</v>
      </c>
      <c r="Q544" s="43">
        <v>0.082429325</v>
      </c>
      <c r="R544" s="43">
        <v>0.308715798</v>
      </c>
      <c r="S544" s="43">
        <v>0.286082784</v>
      </c>
      <c r="T544" s="43">
        <v>0.161129183</v>
      </c>
      <c r="U544" s="43">
        <v>0.061113677</v>
      </c>
      <c r="V544" s="43">
        <v>0.121725822</v>
      </c>
      <c r="W544" s="34"/>
      <c r="X544" s="38">
        <v>-0.014878217</v>
      </c>
      <c r="Y544" s="38">
        <v>-0.026092199</v>
      </c>
      <c r="Z544" s="38">
        <v>0.001066394</v>
      </c>
      <c r="AA544" s="38">
        <v>0.023771209</v>
      </c>
      <c r="AB544" s="38">
        <v>0.019616918</v>
      </c>
      <c r="AC544" s="38">
        <v>-0.00431085</v>
      </c>
      <c r="AD544" s="38">
        <v>-0.004380201</v>
      </c>
      <c r="AE544" s="38">
        <v>0.019449087</v>
      </c>
      <c r="AF544" s="38">
        <v>-0.022920296</v>
      </c>
      <c r="AG544" s="38">
        <v>-0.0213695</v>
      </c>
      <c r="AH544" s="34"/>
      <c r="AI544" s="38">
        <v>0.03499293</v>
      </c>
      <c r="AJ544" s="38">
        <v>0.025901638</v>
      </c>
      <c r="AK544" s="38">
        <v>0.036679598</v>
      </c>
      <c r="AL544" s="38">
        <v>0.035899278</v>
      </c>
      <c r="AM544" s="38">
        <v>0.059945045</v>
      </c>
      <c r="AN544" s="38">
        <v>0.054728471</v>
      </c>
      <c r="AO544" s="38">
        <v>0.034240135</v>
      </c>
      <c r="AP544" s="38">
        <v>0.065033212</v>
      </c>
      <c r="AQ544" s="38">
        <v>0.030791671</v>
      </c>
      <c r="AR544" s="38">
        <v>0.028283037</v>
      </c>
      <c r="AS544" s="34"/>
      <c r="AT544" s="38">
        <v>-0.406338399</v>
      </c>
      <c r="AU544" s="38">
        <v>-1.059409015</v>
      </c>
      <c r="AV544" s="38">
        <v>-0.285177003</v>
      </c>
      <c r="AW544" s="38">
        <v>-0.341231104</v>
      </c>
      <c r="AX544" s="38">
        <v>1.3860905</v>
      </c>
      <c r="AY544" s="38">
        <v>1.011359205</v>
      </c>
      <c r="AZ544" s="38">
        <v>-0.460415198</v>
      </c>
      <c r="BA544" s="38">
        <v>1.751597676</v>
      </c>
      <c r="BB544" s="38">
        <v>-0.708134785</v>
      </c>
      <c r="BC544" s="38">
        <v>-0.888341876</v>
      </c>
      <c r="BD544" s="40">
        <v>0.533448994</v>
      </c>
      <c r="BE544" s="23">
        <v>42094.0</v>
      </c>
      <c r="BF544" s="38">
        <v>-0.007617193</v>
      </c>
      <c r="BG544" s="38">
        <v>-0.019859612</v>
      </c>
      <c r="BH544" s="38">
        <v>-0.005345909</v>
      </c>
      <c r="BI544" s="38">
        <v>-0.006396696</v>
      </c>
      <c r="BJ544" s="38">
        <v>0.025983562</v>
      </c>
      <c r="BK544" s="38">
        <v>0.018958874</v>
      </c>
      <c r="BL544" s="38">
        <v>-0.008630913</v>
      </c>
      <c r="BM544" s="38">
        <v>0.032835336</v>
      </c>
      <c r="BN544" s="38">
        <v>-0.013274648</v>
      </c>
      <c r="BO544" s="38">
        <v>-0.016652799</v>
      </c>
      <c r="BP544" s="40">
        <v>0.002532696</v>
      </c>
      <c r="BQ544" s="41">
        <f t="shared" si="1"/>
        <v>1.00675201</v>
      </c>
    </row>
    <row r="545">
      <c r="A545" s="23">
        <v>42124.0</v>
      </c>
      <c r="B545" s="27">
        <v>-0.0202</v>
      </c>
      <c r="C545" s="27">
        <v>0.0226</v>
      </c>
      <c r="D545" s="27">
        <v>0.007</v>
      </c>
      <c r="E545" s="27">
        <v>-0.0438</v>
      </c>
      <c r="F545" s="27">
        <v>-0.0019</v>
      </c>
      <c r="G545" s="27">
        <v>0.0333</v>
      </c>
      <c r="H545" s="27">
        <v>-0.0025</v>
      </c>
      <c r="I545" s="27">
        <v>-0.0081</v>
      </c>
      <c r="J545" s="27">
        <v>0.0329</v>
      </c>
      <c r="K545" s="27">
        <v>0.0088</v>
      </c>
      <c r="L545" s="34"/>
      <c r="M545" s="43">
        <v>0.096641322</v>
      </c>
      <c r="N545" s="43">
        <v>0.076955598</v>
      </c>
      <c r="O545" s="43">
        <v>0.158562197</v>
      </c>
      <c r="P545" s="43">
        <v>0.1920449</v>
      </c>
      <c r="Q545" s="43">
        <v>0.069746612</v>
      </c>
      <c r="R545" s="43">
        <v>0.399408288</v>
      </c>
      <c r="S545" s="43">
        <v>0.311556444</v>
      </c>
      <c r="T545" s="43">
        <v>0.125378582</v>
      </c>
      <c r="U545" s="43">
        <v>0.061910883</v>
      </c>
      <c r="V545" s="43">
        <v>0.125249241</v>
      </c>
      <c r="W545" s="34"/>
      <c r="X545" s="38">
        <v>-0.030071313</v>
      </c>
      <c r="Y545" s="38">
        <v>0.015693177</v>
      </c>
      <c r="Z545" s="38">
        <v>-0.00934567</v>
      </c>
      <c r="AA545" s="38">
        <v>-0.062967175</v>
      </c>
      <c r="AB545" s="38">
        <v>-0.010888005</v>
      </c>
      <c r="AC545" s="38">
        <v>0.004826816</v>
      </c>
      <c r="AD545" s="38">
        <v>-0.036642684</v>
      </c>
      <c r="AE545" s="38">
        <v>-0.02336582</v>
      </c>
      <c r="AF545" s="38">
        <v>0.03013248</v>
      </c>
      <c r="AG545" s="38">
        <v>0.004509253</v>
      </c>
      <c r="AH545" s="34"/>
      <c r="AI545" s="38">
        <v>0.035386443</v>
      </c>
      <c r="AJ545" s="38">
        <v>0.025730627</v>
      </c>
      <c r="AK545" s="38">
        <v>0.034293082</v>
      </c>
      <c r="AL545" s="38">
        <v>0.036539323</v>
      </c>
      <c r="AM545" s="38">
        <v>0.057694712</v>
      </c>
      <c r="AN545" s="38">
        <v>0.053991146</v>
      </c>
      <c r="AO545" s="38">
        <v>0.033344792</v>
      </c>
      <c r="AP545" s="38">
        <v>0.060695747</v>
      </c>
      <c r="AQ545" s="38">
        <v>0.030963298</v>
      </c>
      <c r="AR545" s="38">
        <v>0.027923728</v>
      </c>
      <c r="AS545" s="34"/>
      <c r="AT545" s="38">
        <v>-0.33328096</v>
      </c>
      <c r="AU545" s="38">
        <v>-1.086961403</v>
      </c>
      <c r="AV545" s="38">
        <v>-0.418622803</v>
      </c>
      <c r="AW545" s="38">
        <v>-0.243293447</v>
      </c>
      <c r="AX545" s="38">
        <v>1.407981014</v>
      </c>
      <c r="AY545" s="38">
        <v>1.118900839</v>
      </c>
      <c r="AZ545" s="38">
        <v>-0.492641167</v>
      </c>
      <c r="BA545" s="38">
        <v>1.642225455</v>
      </c>
      <c r="BB545" s="38">
        <v>-0.678527627</v>
      </c>
      <c r="BC545" s="38">
        <v>-0.915779901</v>
      </c>
      <c r="BD545" s="40">
        <v>0.486146611</v>
      </c>
      <c r="BE545" s="23">
        <v>42124.0</v>
      </c>
      <c r="BF545" s="38">
        <v>-0.006855565</v>
      </c>
      <c r="BG545" s="38">
        <v>-0.022358716</v>
      </c>
      <c r="BH545" s="38">
        <v>-0.00861104</v>
      </c>
      <c r="BI545" s="38">
        <v>-0.005004528</v>
      </c>
      <c r="BJ545" s="38">
        <v>0.028962066</v>
      </c>
      <c r="BK545" s="38">
        <v>0.023015708</v>
      </c>
      <c r="BL545" s="38">
        <v>-0.010133593</v>
      </c>
      <c r="BM545" s="38">
        <v>0.033780457</v>
      </c>
      <c r="BN545" s="38">
        <v>-0.013957263</v>
      </c>
      <c r="BO545" s="38">
        <v>-0.018837525</v>
      </c>
      <c r="BP545" s="40">
        <v>-2.99465E-4</v>
      </c>
      <c r="BQ545" s="41">
        <f t="shared" si="1"/>
        <v>1.006450524</v>
      </c>
    </row>
    <row r="546">
      <c r="A546" s="23">
        <v>42155.0</v>
      </c>
      <c r="B546" s="27">
        <v>0.0021</v>
      </c>
      <c r="C546" s="27">
        <v>-0.0162</v>
      </c>
      <c r="D546" s="27">
        <v>0.0023</v>
      </c>
      <c r="E546" s="27">
        <v>-0.0069</v>
      </c>
      <c r="F546" s="27">
        <v>0.0322</v>
      </c>
      <c r="G546" s="27">
        <v>0.0506</v>
      </c>
      <c r="H546" s="27">
        <v>0.0311</v>
      </c>
      <c r="I546" s="27">
        <v>-0.0115</v>
      </c>
      <c r="J546" s="27">
        <v>0.0059</v>
      </c>
      <c r="K546" s="27">
        <v>0.0127</v>
      </c>
      <c r="L546" s="34"/>
      <c r="M546" s="43">
        <v>0.09181222</v>
      </c>
      <c r="N546" s="43">
        <v>0.06257523</v>
      </c>
      <c r="O546" s="43">
        <v>0.138748542</v>
      </c>
      <c r="P546" s="43">
        <v>0.148422699</v>
      </c>
      <c r="Q546" s="43">
        <v>0.098700341</v>
      </c>
      <c r="R546" s="43">
        <v>0.418468007</v>
      </c>
      <c r="S546" s="43">
        <v>0.315580934</v>
      </c>
      <c r="T546" s="43">
        <v>0.06918836</v>
      </c>
      <c r="U546" s="43">
        <v>0.052555702</v>
      </c>
      <c r="V546" s="43">
        <v>0.113684935</v>
      </c>
      <c r="W546" s="34"/>
      <c r="X546" s="38">
        <v>-0.005320362</v>
      </c>
      <c r="Y546" s="38">
        <v>-0.022324173</v>
      </c>
      <c r="Z546" s="38">
        <v>-0.012960267</v>
      </c>
      <c r="AA546" s="38">
        <v>-0.02061708</v>
      </c>
      <c r="AB546" s="38">
        <v>0.01878491</v>
      </c>
      <c r="AC546" s="38">
        <v>0.020811401</v>
      </c>
      <c r="AD546" s="38">
        <v>0.001463838</v>
      </c>
      <c r="AE546" s="38">
        <v>-0.027880204</v>
      </c>
      <c r="AF546" s="38">
        <v>0.003524315</v>
      </c>
      <c r="AG546" s="38">
        <v>0.010145382</v>
      </c>
      <c r="AH546" s="34"/>
      <c r="AI546" s="38">
        <v>0.032785061</v>
      </c>
      <c r="AJ546" s="38">
        <v>0.022562507</v>
      </c>
      <c r="AK546" s="38">
        <v>0.032867635</v>
      </c>
      <c r="AL546" s="38">
        <v>0.033731358</v>
      </c>
      <c r="AM546" s="38">
        <v>0.055372418</v>
      </c>
      <c r="AN546" s="38">
        <v>0.051742267</v>
      </c>
      <c r="AO546" s="38">
        <v>0.031914533</v>
      </c>
      <c r="AP546" s="38">
        <v>0.058084303</v>
      </c>
      <c r="AQ546" s="38">
        <v>0.027634785</v>
      </c>
      <c r="AR546" s="38">
        <v>0.024268533</v>
      </c>
      <c r="AS546" s="34"/>
      <c r="AT546" s="38">
        <v>-0.330772187</v>
      </c>
      <c r="AU546" s="38">
        <v>-1.11507239</v>
      </c>
      <c r="AV546" s="38">
        <v>-0.324436962</v>
      </c>
      <c r="AW546" s="38">
        <v>-0.258169917</v>
      </c>
      <c r="AX546" s="38">
        <v>1.402186896</v>
      </c>
      <c r="AY546" s="38">
        <v>1.123672529</v>
      </c>
      <c r="AZ546" s="38">
        <v>-0.39756134</v>
      </c>
      <c r="BA546" s="38">
        <v>1.610249576</v>
      </c>
      <c r="BB546" s="38">
        <v>-0.725914439</v>
      </c>
      <c r="BC546" s="38">
        <v>-0.984181765</v>
      </c>
      <c r="BD546" s="40">
        <v>0.468305932</v>
      </c>
      <c r="BE546" s="23">
        <v>42155.0</v>
      </c>
      <c r="BF546" s="38">
        <v>-0.007063165</v>
      </c>
      <c r="BG546" s="38">
        <v>-0.023810768</v>
      </c>
      <c r="BH546" s="38">
        <v>-0.006927885</v>
      </c>
      <c r="BI546" s="38">
        <v>-0.005512847</v>
      </c>
      <c r="BJ546" s="38">
        <v>0.029941686</v>
      </c>
      <c r="BK546" s="38">
        <v>0.023994412</v>
      </c>
      <c r="BL546" s="38">
        <v>-0.008489351</v>
      </c>
      <c r="BM546" s="38">
        <v>0.034384565</v>
      </c>
      <c r="BN546" s="38">
        <v>-0.015500859</v>
      </c>
      <c r="BO546" s="38">
        <v>-0.021015787</v>
      </c>
      <c r="BP546" s="40">
        <v>0.001433853</v>
      </c>
      <c r="BQ546" s="41">
        <f t="shared" si="1"/>
        <v>1.007893626</v>
      </c>
    </row>
    <row r="547">
      <c r="A547" s="23">
        <v>42185.0</v>
      </c>
      <c r="B547" s="27">
        <v>-0.0503</v>
      </c>
      <c r="C547" s="27">
        <v>-0.0293</v>
      </c>
      <c r="D547" s="27">
        <v>-0.0421</v>
      </c>
      <c r="E547" s="27">
        <v>-0.0417</v>
      </c>
      <c r="F547" s="27">
        <v>-0.041</v>
      </c>
      <c r="G547" s="27">
        <v>-0.0307</v>
      </c>
      <c r="H547" s="27">
        <v>-0.0365</v>
      </c>
      <c r="I547" s="27">
        <v>-0.037</v>
      </c>
      <c r="J547" s="27">
        <v>-0.0643</v>
      </c>
      <c r="K547" s="27">
        <v>-0.0194</v>
      </c>
      <c r="L547" s="34"/>
      <c r="M547" s="43">
        <v>0.053794272</v>
      </c>
      <c r="N547" s="43">
        <v>-0.007516429</v>
      </c>
      <c r="O547" s="43">
        <v>0.110782638</v>
      </c>
      <c r="P547" s="43">
        <v>0.111587129</v>
      </c>
      <c r="Q547" s="43">
        <v>0.063574628</v>
      </c>
      <c r="R547" s="43">
        <v>0.312085746</v>
      </c>
      <c r="S547" s="43">
        <v>0.259781717</v>
      </c>
      <c r="T547" s="43">
        <v>0.016213599</v>
      </c>
      <c r="U547" s="43">
        <v>-0.002425028</v>
      </c>
      <c r="V547" s="43">
        <v>0.069671046</v>
      </c>
      <c r="W547" s="34"/>
      <c r="X547" s="38">
        <v>-0.061180948</v>
      </c>
      <c r="Y547" s="38">
        <v>-0.035769115</v>
      </c>
      <c r="Z547" s="38">
        <v>-0.058282313</v>
      </c>
      <c r="AA547" s="38">
        <v>-0.057274402</v>
      </c>
      <c r="AB547" s="38">
        <v>-0.057598324</v>
      </c>
      <c r="AC547" s="38">
        <v>-0.058230825</v>
      </c>
      <c r="AD547" s="38">
        <v>-0.059315208</v>
      </c>
      <c r="AE547" s="38">
        <v>-0.062069346</v>
      </c>
      <c r="AF547" s="38">
        <v>-0.067637004</v>
      </c>
      <c r="AG547" s="38">
        <v>-0.024331292</v>
      </c>
      <c r="AH547" s="34"/>
      <c r="AI547" s="38">
        <v>0.034463793</v>
      </c>
      <c r="AJ547" s="38">
        <v>0.023256001</v>
      </c>
      <c r="AK547" s="38">
        <v>0.03281175</v>
      </c>
      <c r="AL547" s="38">
        <v>0.034993774</v>
      </c>
      <c r="AM547" s="38">
        <v>0.051356392</v>
      </c>
      <c r="AN547" s="38">
        <v>0.050368944</v>
      </c>
      <c r="AO547" s="38">
        <v>0.032725198</v>
      </c>
      <c r="AP547" s="38">
        <v>0.048180358</v>
      </c>
      <c r="AQ547" s="38">
        <v>0.029091249</v>
      </c>
      <c r="AR547" s="38">
        <v>0.024282662</v>
      </c>
      <c r="AS547" s="34"/>
      <c r="AT547" s="38">
        <v>-0.16337843</v>
      </c>
      <c r="AU547" s="38">
        <v>-1.247377461</v>
      </c>
      <c r="AV547" s="38">
        <v>-0.323161288</v>
      </c>
      <c r="AW547" s="38">
        <v>-0.112119617</v>
      </c>
      <c r="AX547" s="38">
        <v>1.470445539</v>
      </c>
      <c r="AY547" s="38">
        <v>1.374941263</v>
      </c>
      <c r="AZ547" s="38">
        <v>-0.331532446</v>
      </c>
      <c r="BA547" s="38">
        <v>1.163264873</v>
      </c>
      <c r="BB547" s="38">
        <v>-0.683001964</v>
      </c>
      <c r="BC547" s="38">
        <v>-1.148080468</v>
      </c>
      <c r="BD547" s="40">
        <v>0.406549137</v>
      </c>
      <c r="BE547" s="23">
        <v>42185.0</v>
      </c>
      <c r="BF547" s="38">
        <v>-0.004018664</v>
      </c>
      <c r="BG547" s="38">
        <v>-0.030682084</v>
      </c>
      <c r="BH547" s="38">
        <v>-0.007948886</v>
      </c>
      <c r="BI547" s="38">
        <v>-0.002757837</v>
      </c>
      <c r="BJ547" s="38">
        <v>0.03616895</v>
      </c>
      <c r="BK547" s="38">
        <v>0.033819805</v>
      </c>
      <c r="BL547" s="38">
        <v>-0.008154794</v>
      </c>
      <c r="BM547" s="38">
        <v>0.028613143</v>
      </c>
      <c r="BN547" s="38">
        <v>-0.016799986</v>
      </c>
      <c r="BO547" s="38">
        <v>-0.028239648</v>
      </c>
      <c r="BP547" s="41">
        <v>4.90839E-5</v>
      </c>
      <c r="BQ547" s="41">
        <f t="shared" si="1"/>
        <v>1.007943097</v>
      </c>
    </row>
    <row r="548">
      <c r="A548" s="23">
        <v>42216.0</v>
      </c>
      <c r="B548" s="27">
        <v>0.0444</v>
      </c>
      <c r="C548" s="27">
        <v>0.0038</v>
      </c>
      <c r="D548" s="27">
        <v>0.0584</v>
      </c>
      <c r="E548" s="27">
        <v>0.0356</v>
      </c>
      <c r="F548" s="27">
        <v>0.0502</v>
      </c>
      <c r="G548" s="27">
        <v>0.0173</v>
      </c>
      <c r="H548" s="27">
        <v>0.052</v>
      </c>
      <c r="I548" s="27">
        <v>0.0455</v>
      </c>
      <c r="J548" s="27">
        <v>0.0253</v>
      </c>
      <c r="K548" s="27">
        <v>0.0195</v>
      </c>
      <c r="L548" s="34"/>
      <c r="M548" s="43">
        <v>0.053946346</v>
      </c>
      <c r="N548" s="43">
        <v>-0.024531373</v>
      </c>
      <c r="O548" s="43">
        <v>0.222616896</v>
      </c>
      <c r="P548" s="43">
        <v>0.202363404</v>
      </c>
      <c r="Q548" s="43">
        <v>0.153451209</v>
      </c>
      <c r="R548" s="43">
        <v>0.307322357</v>
      </c>
      <c r="S548" s="43">
        <v>0.367654177</v>
      </c>
      <c r="T548" s="43">
        <v>0.072705382</v>
      </c>
      <c r="U548" s="43">
        <v>0.022812047</v>
      </c>
      <c r="V548" s="43">
        <v>0.106480726</v>
      </c>
      <c r="W548" s="34"/>
      <c r="X548" s="38">
        <v>0.039159819</v>
      </c>
      <c r="Y548" s="38">
        <v>0.002496821</v>
      </c>
      <c r="Z548" s="38">
        <v>0.037626784</v>
      </c>
      <c r="AA548" s="38">
        <v>0.018938737</v>
      </c>
      <c r="AB548" s="38">
        <v>0.034083234</v>
      </c>
      <c r="AC548" s="38">
        <v>-0.007413238</v>
      </c>
      <c r="AD548" s="38">
        <v>0.021340244</v>
      </c>
      <c r="AE548" s="38">
        <v>0.034865176</v>
      </c>
      <c r="AF548" s="38">
        <v>0.031016167</v>
      </c>
      <c r="AG548" s="38">
        <v>0.017648242</v>
      </c>
      <c r="AH548" s="34"/>
      <c r="AI548" s="38">
        <v>0.034395658</v>
      </c>
      <c r="AJ548" s="38">
        <v>0.023224088</v>
      </c>
      <c r="AK548" s="38">
        <v>0.033123036</v>
      </c>
      <c r="AL548" s="38">
        <v>0.034085206</v>
      </c>
      <c r="AM548" s="38">
        <v>0.051671239</v>
      </c>
      <c r="AN548" s="38">
        <v>0.050217166</v>
      </c>
      <c r="AO548" s="38">
        <v>0.031509861</v>
      </c>
      <c r="AP548" s="38">
        <v>0.048369738</v>
      </c>
      <c r="AQ548" s="38">
        <v>0.029554652</v>
      </c>
      <c r="AR548" s="38">
        <v>0.02444977</v>
      </c>
      <c r="AS548" s="34"/>
      <c r="AT548" s="38">
        <v>-0.160028393</v>
      </c>
      <c r="AU548" s="38">
        <v>-1.234161105</v>
      </c>
      <c r="AV548" s="38">
        <v>-0.282389491</v>
      </c>
      <c r="AW548" s="38">
        <v>-0.18987796</v>
      </c>
      <c r="AX548" s="38">
        <v>1.500997443</v>
      </c>
      <c r="AY548" s="38">
        <v>1.361190152</v>
      </c>
      <c r="AZ548" s="38">
        <v>-0.437494306</v>
      </c>
      <c r="BA548" s="38">
        <v>1.183562172</v>
      </c>
      <c r="BB548" s="38">
        <v>-0.62548517</v>
      </c>
      <c r="BC548" s="38">
        <v>-1.116313344</v>
      </c>
      <c r="BD548" s="40">
        <v>0.379357466</v>
      </c>
      <c r="BE548" s="23">
        <v>42216.0</v>
      </c>
      <c r="BF548" s="38">
        <v>-0.004218406</v>
      </c>
      <c r="BG548" s="38">
        <v>-0.032532933</v>
      </c>
      <c r="BH548" s="38">
        <v>-0.007443889</v>
      </c>
      <c r="BI548" s="38">
        <v>-0.005005252</v>
      </c>
      <c r="BJ548" s="38">
        <v>0.039566835</v>
      </c>
      <c r="BK548" s="38">
        <v>0.035881465</v>
      </c>
      <c r="BL548" s="38">
        <v>-0.011532508</v>
      </c>
      <c r="BM548" s="38">
        <v>0.031199127</v>
      </c>
      <c r="BN548" s="38">
        <v>-0.016488015</v>
      </c>
      <c r="BO548" s="38">
        <v>-0.029426423</v>
      </c>
      <c r="BP548" s="40">
        <v>0.001446735</v>
      </c>
      <c r="BQ548" s="41">
        <f t="shared" si="1"/>
        <v>1.009401324</v>
      </c>
    </row>
    <row r="549">
      <c r="A549" s="23">
        <v>42247.0</v>
      </c>
      <c r="B549" s="27">
        <v>-0.0825</v>
      </c>
      <c r="C549" s="27">
        <v>-0.0433</v>
      </c>
      <c r="D549" s="27">
        <v>-0.0833</v>
      </c>
      <c r="E549" s="27">
        <v>-0.088</v>
      </c>
      <c r="F549" s="27">
        <v>-0.0664</v>
      </c>
      <c r="G549" s="27">
        <v>-0.0787</v>
      </c>
      <c r="H549" s="27">
        <v>-0.0957</v>
      </c>
      <c r="I549" s="27">
        <v>-0.0852</v>
      </c>
      <c r="J549" s="27">
        <v>-0.0608</v>
      </c>
      <c r="K549" s="27">
        <v>-0.0613</v>
      </c>
      <c r="L549" s="34"/>
      <c r="M549" s="43">
        <v>-0.037110536</v>
      </c>
      <c r="N549" s="43">
        <v>-0.083945422</v>
      </c>
      <c r="O549" s="43">
        <v>0.091259569</v>
      </c>
      <c r="P549" s="43">
        <v>0.089288143</v>
      </c>
      <c r="Q549" s="43">
        <v>0.08450271</v>
      </c>
      <c r="R549" s="43">
        <v>0.218693645</v>
      </c>
      <c r="S549" s="43">
        <v>0.192957849</v>
      </c>
      <c r="T549" s="43">
        <v>-0.02086135</v>
      </c>
      <c r="U549" s="43">
        <v>-0.05857172</v>
      </c>
      <c r="V549" s="43">
        <v>-7.76148E-4</v>
      </c>
      <c r="W549" s="34"/>
      <c r="X549" s="38">
        <v>-0.079002869</v>
      </c>
      <c r="Y549" s="38">
        <v>-0.040010241</v>
      </c>
      <c r="Z549" s="38">
        <v>-0.084959094</v>
      </c>
      <c r="AA549" s="38">
        <v>-0.089880033</v>
      </c>
      <c r="AB549" s="38">
        <v>-0.076044751</v>
      </c>
      <c r="AC549" s="38">
        <v>-0.10289618</v>
      </c>
      <c r="AD549" s="38">
        <v>-0.110526938</v>
      </c>
      <c r="AE549" s="38">
        <v>-0.097530102</v>
      </c>
      <c r="AF549" s="38">
        <v>-0.043003846</v>
      </c>
      <c r="AG549" s="38">
        <v>-0.046763234</v>
      </c>
      <c r="AH549" s="34"/>
      <c r="AI549" s="38">
        <v>0.036757562</v>
      </c>
      <c r="AJ549" s="38">
        <v>0.02355441</v>
      </c>
      <c r="AK549" s="38">
        <v>0.035756921</v>
      </c>
      <c r="AL549" s="38">
        <v>0.037037814</v>
      </c>
      <c r="AM549" s="38">
        <v>0.050770028</v>
      </c>
      <c r="AN549" s="38">
        <v>0.052519616</v>
      </c>
      <c r="AO549" s="38">
        <v>0.036514715</v>
      </c>
      <c r="AP549" s="38">
        <v>0.046380965</v>
      </c>
      <c r="AQ549" s="38">
        <v>0.030373977</v>
      </c>
      <c r="AR549" s="38">
        <v>0.025638743</v>
      </c>
      <c r="AS549" s="34"/>
      <c r="AT549" s="38">
        <v>-0.078555385</v>
      </c>
      <c r="AU549" s="38">
        <v>-1.420464368</v>
      </c>
      <c r="AV549" s="38">
        <v>-0.180256052</v>
      </c>
      <c r="AW549" s="38">
        <v>-0.050071872</v>
      </c>
      <c r="AX549" s="38">
        <v>1.345608557</v>
      </c>
      <c r="AY549" s="38">
        <v>1.52342879</v>
      </c>
      <c r="AZ549" s="38">
        <v>-0.103237245</v>
      </c>
      <c r="BA549" s="38">
        <v>0.899523959</v>
      </c>
      <c r="BB549" s="38">
        <v>-0.727354274</v>
      </c>
      <c r="BC549" s="38">
        <v>-1.20862211</v>
      </c>
      <c r="BD549" s="40">
        <v>0.374987408</v>
      </c>
      <c r="BE549" s="23">
        <v>42247.0</v>
      </c>
      <c r="BF549" s="38">
        <v>-0.002094881</v>
      </c>
      <c r="BG549" s="38">
        <v>-0.037880322</v>
      </c>
      <c r="BH549" s="38">
        <v>-0.004806989</v>
      </c>
      <c r="BI549" s="38">
        <v>-0.001335295</v>
      </c>
      <c r="BJ549" s="38">
        <v>0.0358841</v>
      </c>
      <c r="BK549" s="38">
        <v>0.040626132</v>
      </c>
      <c r="BL549" s="38">
        <v>-0.002753086</v>
      </c>
      <c r="BM549" s="38">
        <v>0.023988111</v>
      </c>
      <c r="BN549" s="38">
        <v>-0.019396765</v>
      </c>
      <c r="BO549" s="38">
        <v>-0.032231005</v>
      </c>
      <c r="BP549" s="40">
        <v>-0.001384062</v>
      </c>
      <c r="BQ549" s="41">
        <f t="shared" si="1"/>
        <v>1.008004249</v>
      </c>
    </row>
    <row r="550">
      <c r="A550" s="23">
        <v>42277.0</v>
      </c>
      <c r="B550" s="27">
        <v>-0.0329</v>
      </c>
      <c r="C550" s="27">
        <v>-0.0398</v>
      </c>
      <c r="D550" s="27">
        <v>-0.0376</v>
      </c>
      <c r="E550" s="27">
        <v>-0.0582</v>
      </c>
      <c r="F550" s="27">
        <v>-0.0262</v>
      </c>
      <c r="G550" s="27">
        <v>-0.0779</v>
      </c>
      <c r="H550" s="27">
        <v>-0.0441</v>
      </c>
      <c r="I550" s="27">
        <v>-0.0724</v>
      </c>
      <c r="J550" s="27">
        <v>-0.0299</v>
      </c>
      <c r="K550" s="27">
        <v>-0.027</v>
      </c>
      <c r="L550" s="34"/>
      <c r="M550" s="43">
        <v>-0.016571642</v>
      </c>
      <c r="N550" s="43">
        <v>-0.087044012</v>
      </c>
      <c r="O550" s="43">
        <v>0.044495127</v>
      </c>
      <c r="P550" s="43">
        <v>0.026909353</v>
      </c>
      <c r="Q550" s="43">
        <v>0.026253301</v>
      </c>
      <c r="R550" s="43">
        <v>0.07071494</v>
      </c>
      <c r="S550" s="43">
        <v>0.108982402</v>
      </c>
      <c r="T550" s="43">
        <v>-0.100881501</v>
      </c>
      <c r="U550" s="43">
        <v>-0.059456089</v>
      </c>
      <c r="V550" s="43">
        <v>-0.011855569</v>
      </c>
      <c r="W550" s="34"/>
      <c r="X550" s="38">
        <v>-0.01552957</v>
      </c>
      <c r="Y550" s="38">
        <v>-0.024237435</v>
      </c>
      <c r="Z550" s="38">
        <v>-0.02108186</v>
      </c>
      <c r="AA550" s="38">
        <v>-0.042066955</v>
      </c>
      <c r="AB550" s="38">
        <v>-0.021366389</v>
      </c>
      <c r="AC550" s="38">
        <v>-0.097416033</v>
      </c>
      <c r="AD550" s="38">
        <v>-0.042306665</v>
      </c>
      <c r="AE550" s="38">
        <v>-0.05982235</v>
      </c>
      <c r="AF550" s="38">
        <v>-0.00401179</v>
      </c>
      <c r="AG550" s="38">
        <v>0.001235785</v>
      </c>
      <c r="AH550" s="34"/>
      <c r="AI550" s="38">
        <v>0.036694877</v>
      </c>
      <c r="AJ550" s="38">
        <v>0.023159989</v>
      </c>
      <c r="AK550" s="38">
        <v>0.03583434</v>
      </c>
      <c r="AL550" s="38">
        <v>0.037422058</v>
      </c>
      <c r="AM550" s="38">
        <v>0.05079728</v>
      </c>
      <c r="AN550" s="38">
        <v>0.05406354</v>
      </c>
      <c r="AO550" s="38">
        <v>0.037006756</v>
      </c>
      <c r="AP550" s="38">
        <v>0.046272822</v>
      </c>
      <c r="AQ550" s="38">
        <v>0.030377617</v>
      </c>
      <c r="AR550" s="38">
        <v>0.025571575</v>
      </c>
      <c r="AS550" s="34"/>
      <c r="AT550" s="38">
        <v>-0.100855335</v>
      </c>
      <c r="AU550" s="38">
        <v>-1.432356064</v>
      </c>
      <c r="AV550" s="38">
        <v>-0.185511028</v>
      </c>
      <c r="AW550" s="38">
        <v>-0.029318599</v>
      </c>
      <c r="AX550" s="38">
        <v>1.286474995</v>
      </c>
      <c r="AY550" s="38">
        <v>1.607794757</v>
      </c>
      <c r="AZ550" s="38">
        <v>-0.070174137</v>
      </c>
      <c r="BA550" s="38">
        <v>0.841379384</v>
      </c>
      <c r="BB550" s="38">
        <v>-0.722318709</v>
      </c>
      <c r="BC550" s="38">
        <v>-1.195115265</v>
      </c>
      <c r="BD550" s="40">
        <v>0.379703097</v>
      </c>
      <c r="BE550" s="23">
        <v>42277.0</v>
      </c>
      <c r="BF550" s="38">
        <v>-0.002656163</v>
      </c>
      <c r="BG550" s="38">
        <v>-0.037723055</v>
      </c>
      <c r="BH550" s="38">
        <v>-0.004885686</v>
      </c>
      <c r="BI550" s="38">
        <v>-7.72145E-4</v>
      </c>
      <c r="BJ550" s="38">
        <v>0.033881077</v>
      </c>
      <c r="BK550" s="38">
        <v>0.042343472</v>
      </c>
      <c r="BL550" s="38">
        <v>-0.001848132</v>
      </c>
      <c r="BM550" s="38">
        <v>0.022158876</v>
      </c>
      <c r="BN550" s="38">
        <v>-0.01902325</v>
      </c>
      <c r="BO550" s="38">
        <v>-0.031474994</v>
      </c>
      <c r="BP550" s="40">
        <v>-0.002433545</v>
      </c>
      <c r="BQ550" s="41">
        <f t="shared" si="1"/>
        <v>1.005551226</v>
      </c>
    </row>
    <row r="551">
      <c r="A551" s="23">
        <v>42308.0</v>
      </c>
      <c r="B551" s="27">
        <v>0.0418</v>
      </c>
      <c r="C551" s="27">
        <v>0.0167</v>
      </c>
      <c r="D551" s="27">
        <v>0.0952</v>
      </c>
      <c r="E551" s="27">
        <v>0.1178</v>
      </c>
      <c r="F551" s="27">
        <v>0.0562</v>
      </c>
      <c r="G551" s="27">
        <v>0.1093</v>
      </c>
      <c r="H551" s="27">
        <v>0.0918</v>
      </c>
      <c r="I551" s="27">
        <v>0.0827</v>
      </c>
      <c r="J551" s="27">
        <v>0.0523</v>
      </c>
      <c r="K551" s="27">
        <v>0.0821</v>
      </c>
      <c r="L551" s="34"/>
      <c r="M551" s="43">
        <v>-0.022492715</v>
      </c>
      <c r="N551" s="43">
        <v>-0.052730998</v>
      </c>
      <c r="O551" s="43">
        <v>0.18686024</v>
      </c>
      <c r="P551" s="43">
        <v>0.161997996</v>
      </c>
      <c r="Q551" s="43">
        <v>0.141566024</v>
      </c>
      <c r="R551" s="43">
        <v>0.177540206</v>
      </c>
      <c r="S551" s="43">
        <v>0.227487838</v>
      </c>
      <c r="T551" s="43">
        <v>0.004957977</v>
      </c>
      <c r="U551" s="43">
        <v>1.37506E-4</v>
      </c>
      <c r="V551" s="43">
        <v>0.044435944</v>
      </c>
      <c r="W551" s="34"/>
      <c r="X551" s="38">
        <v>0.062645768</v>
      </c>
      <c r="Y551" s="38">
        <v>0.032857484</v>
      </c>
      <c r="Z551" s="38">
        <v>0.078543172</v>
      </c>
      <c r="AA551" s="38">
        <v>0.111788724</v>
      </c>
      <c r="AB551" s="38">
        <v>0.045558773</v>
      </c>
      <c r="AC551" s="38">
        <v>0.09247183</v>
      </c>
      <c r="AD551" s="38">
        <v>0.074955841</v>
      </c>
      <c r="AE551" s="38">
        <v>0.094076807</v>
      </c>
      <c r="AF551" s="38">
        <v>0.066927322</v>
      </c>
      <c r="AG551" s="38">
        <v>0.099073468</v>
      </c>
      <c r="AH551" s="34"/>
      <c r="AI551" s="38">
        <v>0.03797096</v>
      </c>
      <c r="AJ551" s="38">
        <v>0.02379826</v>
      </c>
      <c r="AK551" s="38">
        <v>0.038150154</v>
      </c>
      <c r="AL551" s="38">
        <v>0.042216807</v>
      </c>
      <c r="AM551" s="38">
        <v>0.051194241</v>
      </c>
      <c r="AN551" s="38">
        <v>0.056873397</v>
      </c>
      <c r="AO551" s="38">
        <v>0.039087131</v>
      </c>
      <c r="AP551" s="38">
        <v>0.049087396</v>
      </c>
      <c r="AQ551" s="38">
        <v>0.032412463</v>
      </c>
      <c r="AR551" s="38">
        <v>0.030085017</v>
      </c>
      <c r="AS551" s="34"/>
      <c r="AT551" s="38">
        <v>-0.208874156</v>
      </c>
      <c r="AU551" s="38">
        <v>-1.607475398</v>
      </c>
      <c r="AV551" s="38">
        <v>-0.19119076</v>
      </c>
      <c r="AW551" s="38">
        <v>0.210117748</v>
      </c>
      <c r="AX551" s="38">
        <v>1.09603575</v>
      </c>
      <c r="AY551" s="38">
        <v>1.656470555</v>
      </c>
      <c r="AZ551" s="38">
        <v>-0.098727328</v>
      </c>
      <c r="BA551" s="38">
        <v>0.888126423</v>
      </c>
      <c r="BB551" s="38">
        <v>-0.757401995</v>
      </c>
      <c r="BC551" s="38">
        <v>-0.987080838</v>
      </c>
      <c r="BD551" s="40">
        <v>0.389492189</v>
      </c>
      <c r="BE551" s="23">
        <v>42308.0</v>
      </c>
      <c r="BF551" s="38">
        <v>-0.00536273</v>
      </c>
      <c r="BG551" s="38">
        <v>-0.041271056</v>
      </c>
      <c r="BH551" s="38">
        <v>-0.004908719</v>
      </c>
      <c r="BI551" s="38">
        <v>0.005394659</v>
      </c>
      <c r="BJ551" s="38">
        <v>0.028140121</v>
      </c>
      <c r="BK551" s="38">
        <v>0.04252898</v>
      </c>
      <c r="BL551" s="38">
        <v>-0.00253477</v>
      </c>
      <c r="BM551" s="38">
        <v>0.022802163</v>
      </c>
      <c r="BN551" s="38">
        <v>-0.019445884</v>
      </c>
      <c r="BO551" s="38">
        <v>-0.025342763</v>
      </c>
      <c r="BP551" s="40">
        <v>0.003318029</v>
      </c>
      <c r="BQ551" s="41">
        <f t="shared" si="1"/>
        <v>1.008887674</v>
      </c>
    </row>
    <row r="552">
      <c r="A552" s="23">
        <v>42338.0</v>
      </c>
      <c r="B552" s="27">
        <v>-0.0072</v>
      </c>
      <c r="C552" s="27">
        <v>-0.0026</v>
      </c>
      <c r="D552" s="27">
        <v>0.015</v>
      </c>
      <c r="E552" s="27">
        <v>0.046</v>
      </c>
      <c r="F552" s="27">
        <v>0.0125</v>
      </c>
      <c r="G552" s="27">
        <v>0.0114</v>
      </c>
      <c r="H552" s="27">
        <v>0.0262</v>
      </c>
      <c r="I552" s="27">
        <v>0.0084</v>
      </c>
      <c r="J552" s="27">
        <v>0.0025</v>
      </c>
      <c r="K552" s="27">
        <v>0.0028</v>
      </c>
      <c r="L552" s="34"/>
      <c r="M552" s="43">
        <v>0.005546337</v>
      </c>
      <c r="N552" s="43">
        <v>-0.065894127</v>
      </c>
      <c r="O552" s="43">
        <v>0.158370033</v>
      </c>
      <c r="P552" s="43">
        <v>0.137025438</v>
      </c>
      <c r="Q552" s="43">
        <v>0.14897986</v>
      </c>
      <c r="R552" s="43">
        <v>0.121498226</v>
      </c>
      <c r="S552" s="43">
        <v>0.187478731</v>
      </c>
      <c r="T552" s="43">
        <v>-0.020803217</v>
      </c>
      <c r="U552" s="43">
        <v>-0.026003295</v>
      </c>
      <c r="V552" s="43">
        <v>0.020975273</v>
      </c>
      <c r="W552" s="34"/>
      <c r="X552" s="38">
        <v>0.0032587</v>
      </c>
      <c r="Y552" s="38">
        <v>0.012575973</v>
      </c>
      <c r="Z552" s="38">
        <v>0.003935767</v>
      </c>
      <c r="AA552" s="38">
        <v>0.04176907</v>
      </c>
      <c r="AB552" s="38">
        <v>4.69158E-4</v>
      </c>
      <c r="AC552" s="38">
        <v>-0.007881342</v>
      </c>
      <c r="AD552" s="38">
        <v>0.015395428</v>
      </c>
      <c r="AE552" s="38">
        <v>0.020007627</v>
      </c>
      <c r="AF552" s="38">
        <v>0.017210121</v>
      </c>
      <c r="AG552" s="38">
        <v>0.011554302</v>
      </c>
      <c r="AH552" s="34"/>
      <c r="AI552" s="38">
        <v>0.037977896</v>
      </c>
      <c r="AJ552" s="38">
        <v>0.023875586</v>
      </c>
      <c r="AK552" s="38">
        <v>0.037804544</v>
      </c>
      <c r="AL552" s="38">
        <v>0.042829234</v>
      </c>
      <c r="AM552" s="38">
        <v>0.051077228</v>
      </c>
      <c r="AN552" s="38">
        <v>0.056157198</v>
      </c>
      <c r="AO552" s="38">
        <v>0.0390706</v>
      </c>
      <c r="AP552" s="38">
        <v>0.049105395</v>
      </c>
      <c r="AQ552" s="38">
        <v>0.032464858</v>
      </c>
      <c r="AR552" s="38">
        <v>0.030093496</v>
      </c>
      <c r="AS552" s="34"/>
      <c r="AT552" s="38">
        <v>-0.206846746</v>
      </c>
      <c r="AU552" s="38">
        <v>-1.617596194</v>
      </c>
      <c r="AV552" s="38">
        <v>-0.224188364</v>
      </c>
      <c r="AW552" s="38">
        <v>0.278465355</v>
      </c>
      <c r="AX552" s="38">
        <v>1.103567995</v>
      </c>
      <c r="AY552" s="38">
        <v>1.611751743</v>
      </c>
      <c r="AZ552" s="38">
        <v>-0.097536175</v>
      </c>
      <c r="BA552" s="38">
        <v>0.90631224</v>
      </c>
      <c r="BB552" s="38">
        <v>-0.758353269</v>
      </c>
      <c r="BC552" s="38">
        <v>-0.995576584</v>
      </c>
      <c r="BD552" s="40">
        <v>0.386530867</v>
      </c>
      <c r="BE552" s="23">
        <v>42338.0</v>
      </c>
      <c r="BF552" s="38">
        <v>-0.005351364</v>
      </c>
      <c r="BG552" s="38">
        <v>-0.041849082</v>
      </c>
      <c r="BH552" s="38">
        <v>-0.005800012</v>
      </c>
      <c r="BI552" s="38">
        <v>0.00720422</v>
      </c>
      <c r="BJ552" s="38">
        <v>0.028550579</v>
      </c>
      <c r="BK552" s="38">
        <v>0.041697879</v>
      </c>
      <c r="BL552" s="38">
        <v>-0.002523374</v>
      </c>
      <c r="BM552" s="38">
        <v>0.023447345</v>
      </c>
      <c r="BN552" s="38">
        <v>-0.019619475</v>
      </c>
      <c r="BO552" s="38">
        <v>-0.025756716</v>
      </c>
      <c r="BP552" s="40">
        <v>0.001165216</v>
      </c>
      <c r="BQ552" s="41">
        <f t="shared" si="1"/>
        <v>1.010063246</v>
      </c>
    </row>
    <row r="553">
      <c r="A553" s="23">
        <v>42369.0</v>
      </c>
      <c r="B553" s="27">
        <v>0.0262</v>
      </c>
      <c r="C553" s="27">
        <v>-0.0304</v>
      </c>
      <c r="D553" s="27">
        <v>-0.0602</v>
      </c>
      <c r="E553" s="27">
        <v>-0.0535</v>
      </c>
      <c r="F553" s="27">
        <v>-0.0613</v>
      </c>
      <c r="G553" s="27">
        <v>-0.0209</v>
      </c>
      <c r="H553" s="27">
        <v>-0.0529</v>
      </c>
      <c r="I553" s="27">
        <v>-0.0828</v>
      </c>
      <c r="J553" s="27">
        <v>-0.0187</v>
      </c>
      <c r="K553" s="27">
        <v>-0.0173</v>
      </c>
      <c r="L553" s="34"/>
      <c r="M553" s="43">
        <v>0.012852166</v>
      </c>
      <c r="N553" s="43">
        <v>-0.090440731</v>
      </c>
      <c r="O553" s="43">
        <v>0.112673524</v>
      </c>
      <c r="P553" s="43">
        <v>0.092899185</v>
      </c>
      <c r="Q553" s="43">
        <v>0.139535245</v>
      </c>
      <c r="R553" s="43">
        <v>0.102656048</v>
      </c>
      <c r="S553" s="43">
        <v>0.130185374</v>
      </c>
      <c r="T553" s="43">
        <v>-0.06034812</v>
      </c>
      <c r="U553" s="43">
        <v>-0.022087689</v>
      </c>
      <c r="V553" s="43">
        <v>0.006856747</v>
      </c>
      <c r="W553" s="34"/>
      <c r="X553" s="38">
        <v>0.035274444</v>
      </c>
      <c r="Y553" s="38">
        <v>-0.014277012</v>
      </c>
      <c r="Z553" s="38">
        <v>-0.058682446</v>
      </c>
      <c r="AA553" s="38">
        <v>-0.05070564</v>
      </c>
      <c r="AB553" s="38">
        <v>-0.071335982</v>
      </c>
      <c r="AC553" s="38">
        <v>-0.037120951</v>
      </c>
      <c r="AD553" s="38">
        <v>-0.052810434</v>
      </c>
      <c r="AE553" s="38">
        <v>-0.066360527</v>
      </c>
      <c r="AF553" s="38">
        <v>-0.006057045</v>
      </c>
      <c r="AG553" s="38">
        <v>-0.008205787</v>
      </c>
      <c r="AH553" s="34"/>
      <c r="AI553" s="38">
        <v>0.03812704</v>
      </c>
      <c r="AJ553" s="38">
        <v>0.023769827</v>
      </c>
      <c r="AK553" s="38">
        <v>0.038940031</v>
      </c>
      <c r="AL553" s="38">
        <v>0.043588856</v>
      </c>
      <c r="AM553" s="38">
        <v>0.051980983</v>
      </c>
      <c r="AN553" s="38">
        <v>0.054691335</v>
      </c>
      <c r="AO553" s="38">
        <v>0.039971671</v>
      </c>
      <c r="AP553" s="38">
        <v>0.049352176</v>
      </c>
      <c r="AQ553" s="38">
        <v>0.032485593</v>
      </c>
      <c r="AR553" s="38">
        <v>0.030147268</v>
      </c>
      <c r="AS553" s="34"/>
      <c r="AT553" s="38">
        <v>-0.220257485</v>
      </c>
      <c r="AU553" s="38">
        <v>-1.671886628</v>
      </c>
      <c r="AV553" s="38">
        <v>-0.138057597</v>
      </c>
      <c r="AW553" s="38">
        <v>0.331975813</v>
      </c>
      <c r="AX553" s="38">
        <v>1.180486936</v>
      </c>
      <c r="AY553" s="38">
        <v>1.454525193</v>
      </c>
      <c r="AZ553" s="38">
        <v>-0.033750518</v>
      </c>
      <c r="BA553" s="38">
        <v>0.914693481</v>
      </c>
      <c r="BB553" s="38">
        <v>-0.790652953</v>
      </c>
      <c r="BC553" s="38">
        <v>-1.027076242</v>
      </c>
      <c r="BD553" s="40">
        <v>0.389553989</v>
      </c>
      <c r="BE553" s="23">
        <v>42369.0</v>
      </c>
      <c r="BF553" s="38">
        <v>-0.005654094</v>
      </c>
      <c r="BG553" s="38">
        <v>-0.04291797</v>
      </c>
      <c r="BH553" s="38">
        <v>-0.003543991</v>
      </c>
      <c r="BI553" s="38">
        <v>0.008521946</v>
      </c>
      <c r="BJ553" s="38">
        <v>0.030303551</v>
      </c>
      <c r="BK553" s="38">
        <v>0.037338218</v>
      </c>
      <c r="BL553" s="38">
        <v>-8.66389E-4</v>
      </c>
      <c r="BM553" s="38">
        <v>0.023480532</v>
      </c>
      <c r="BN553" s="38">
        <v>-0.020296364</v>
      </c>
      <c r="BO553" s="38">
        <v>-0.02636544</v>
      </c>
      <c r="BP553" s="40">
        <v>-0.002516601</v>
      </c>
      <c r="BQ553" s="41">
        <f t="shared" si="1"/>
        <v>1.00752132</v>
      </c>
    </row>
    <row r="554">
      <c r="A554" s="23">
        <v>42400.0</v>
      </c>
      <c r="B554" s="27">
        <v>-0.0592</v>
      </c>
      <c r="C554" s="27">
        <v>-0.0124</v>
      </c>
      <c r="D554" s="27">
        <v>-0.0418</v>
      </c>
      <c r="E554" s="27">
        <v>-0.0857</v>
      </c>
      <c r="F554" s="27">
        <v>-0.1322</v>
      </c>
      <c r="G554" s="27">
        <v>-0.0764</v>
      </c>
      <c r="H554" s="27">
        <v>-0.0243</v>
      </c>
      <c r="I554" s="27">
        <v>-0.0746</v>
      </c>
      <c r="J554" s="27">
        <v>-0.0236</v>
      </c>
      <c r="K554" s="27">
        <v>-0.0535</v>
      </c>
      <c r="L554" s="34"/>
      <c r="M554" s="43">
        <v>-0.076777058</v>
      </c>
      <c r="N554" s="43">
        <v>-0.104844439</v>
      </c>
      <c r="O554" s="43">
        <v>-0.012802868</v>
      </c>
      <c r="P554" s="43">
        <v>-0.084335971</v>
      </c>
      <c r="Q554" s="43">
        <v>-0.077911676</v>
      </c>
      <c r="R554" s="43">
        <v>0.015779267</v>
      </c>
      <c r="S554" s="43">
        <v>0.02704802</v>
      </c>
      <c r="T554" s="43">
        <v>-0.133390362</v>
      </c>
      <c r="U554" s="43">
        <v>-0.070879555</v>
      </c>
      <c r="V554" s="43">
        <v>-0.019014066</v>
      </c>
      <c r="W554" s="34"/>
      <c r="X554" s="38">
        <v>-0.042510493</v>
      </c>
      <c r="Y554" s="38">
        <v>0.007958632</v>
      </c>
      <c r="Z554" s="38">
        <v>-0.002717046</v>
      </c>
      <c r="AA554" s="38">
        <v>-0.041177629</v>
      </c>
      <c r="AB554" s="38">
        <v>-0.104686804</v>
      </c>
      <c r="AC554" s="38">
        <v>-0.083676512</v>
      </c>
      <c r="AD554" s="38">
        <v>0.001115928</v>
      </c>
      <c r="AE554" s="38">
        <v>-0.037810649</v>
      </c>
      <c r="AF554" s="38">
        <v>-0.00239304</v>
      </c>
      <c r="AG554" s="38">
        <v>-0.03972204</v>
      </c>
      <c r="AH554" s="34"/>
      <c r="AI554" s="38">
        <v>0.037818524</v>
      </c>
      <c r="AJ554" s="38">
        <v>0.023522335</v>
      </c>
      <c r="AK554" s="38">
        <v>0.038753974</v>
      </c>
      <c r="AL554" s="38">
        <v>0.043988481</v>
      </c>
      <c r="AM554" s="38">
        <v>0.053106368</v>
      </c>
      <c r="AN554" s="38">
        <v>0.05497464</v>
      </c>
      <c r="AO554" s="38">
        <v>0.039272678</v>
      </c>
      <c r="AP554" s="38">
        <v>0.048709002</v>
      </c>
      <c r="AQ554" s="38">
        <v>0.030969155</v>
      </c>
      <c r="AR554" s="38">
        <v>0.030134668</v>
      </c>
      <c r="AS554" s="34"/>
      <c r="AT554" s="38">
        <v>-0.225105159</v>
      </c>
      <c r="AU554" s="38">
        <v>-1.620381066</v>
      </c>
      <c r="AV554" s="38">
        <v>-0.133807371</v>
      </c>
      <c r="AW554" s="38">
        <v>0.377068759</v>
      </c>
      <c r="AX554" s="38">
        <v>1.266954046</v>
      </c>
      <c r="AY554" s="38">
        <v>1.449293224</v>
      </c>
      <c r="AZ554" s="38">
        <v>-0.08318304</v>
      </c>
      <c r="BA554" s="38">
        <v>0.837781036</v>
      </c>
      <c r="BB554" s="38">
        <v>-0.893588203</v>
      </c>
      <c r="BC554" s="38">
        <v>-0.975032228</v>
      </c>
      <c r="BD554" s="40">
        <v>0.420224496</v>
      </c>
      <c r="BE554" s="23">
        <v>42400.0</v>
      </c>
      <c r="BF554" s="38">
        <v>-0.005356783</v>
      </c>
      <c r="BG554" s="38">
        <v>-0.038559891</v>
      </c>
      <c r="BH554" s="38">
        <v>-0.003184188</v>
      </c>
      <c r="BI554" s="38">
        <v>0.008973031</v>
      </c>
      <c r="BJ554" s="38">
        <v>0.030149457</v>
      </c>
      <c r="BK554" s="38">
        <v>0.034488547</v>
      </c>
      <c r="BL554" s="38">
        <v>-0.00197949</v>
      </c>
      <c r="BM554" s="38">
        <v>0.019936511</v>
      </c>
      <c r="BN554" s="38">
        <v>-0.021264543</v>
      </c>
      <c r="BO554" s="38">
        <v>-0.023202651</v>
      </c>
      <c r="BP554" s="40">
        <v>-0.006413495</v>
      </c>
      <c r="BQ554" s="41">
        <f t="shared" si="1"/>
        <v>1.001059587</v>
      </c>
    </row>
    <row r="555">
      <c r="A555" s="23">
        <v>42429.0</v>
      </c>
      <c r="B555" s="27">
        <v>-0.0189</v>
      </c>
      <c r="C555" s="27">
        <v>-8.0E-4</v>
      </c>
      <c r="D555" s="27">
        <v>-0.0149</v>
      </c>
      <c r="E555" s="27">
        <v>-0.0298</v>
      </c>
      <c r="F555" s="27">
        <v>-0.056</v>
      </c>
      <c r="G555" s="27">
        <v>-0.0932</v>
      </c>
      <c r="H555" s="27">
        <v>-0.0191</v>
      </c>
      <c r="I555" s="27">
        <v>-0.0403</v>
      </c>
      <c r="J555" s="27">
        <v>0.009</v>
      </c>
      <c r="K555" s="27">
        <v>-0.0029</v>
      </c>
      <c r="L555" s="34"/>
      <c r="M555" s="43">
        <v>-0.154219164</v>
      </c>
      <c r="N555" s="43">
        <v>-0.142610697</v>
      </c>
      <c r="O555" s="43">
        <v>-0.092665226</v>
      </c>
      <c r="P555" s="43">
        <v>-0.167492202</v>
      </c>
      <c r="Q555" s="43">
        <v>-0.20163384</v>
      </c>
      <c r="R555" s="43">
        <v>-0.146704273</v>
      </c>
      <c r="S555" s="43">
        <v>-0.061110957</v>
      </c>
      <c r="T555" s="43">
        <v>-0.228517421</v>
      </c>
      <c r="U555" s="43">
        <v>-0.092249827</v>
      </c>
      <c r="V555" s="43">
        <v>-0.075254207</v>
      </c>
      <c r="W555" s="34"/>
      <c r="X555" s="38">
        <v>0.013777648</v>
      </c>
      <c r="Y555" s="38">
        <v>0.024408082</v>
      </c>
      <c r="Z555" s="38">
        <v>0.04726288</v>
      </c>
      <c r="AA555" s="38">
        <v>0.04718894</v>
      </c>
      <c r="AB555" s="38">
        <v>0.013702582</v>
      </c>
      <c r="AC555" s="38">
        <v>-0.082173183</v>
      </c>
      <c r="AD555" s="38">
        <v>0.025329319</v>
      </c>
      <c r="AE555" s="38">
        <v>0.020874355</v>
      </c>
      <c r="AF555" s="38">
        <v>0.033034539</v>
      </c>
      <c r="AG555" s="38">
        <v>0.026871785</v>
      </c>
      <c r="AH555" s="34"/>
      <c r="AI555" s="38">
        <v>0.037073344</v>
      </c>
      <c r="AJ555" s="38">
        <v>0.023850887</v>
      </c>
      <c r="AK555" s="38">
        <v>0.039657964</v>
      </c>
      <c r="AL555" s="38">
        <v>0.044778976</v>
      </c>
      <c r="AM555" s="38">
        <v>0.051571787</v>
      </c>
      <c r="AN555" s="38">
        <v>0.055888109</v>
      </c>
      <c r="AO555" s="38">
        <v>0.03912107</v>
      </c>
      <c r="AP555" s="38">
        <v>0.049030512</v>
      </c>
      <c r="AQ555" s="38">
        <v>0.03144571</v>
      </c>
      <c r="AR555" s="38">
        <v>0.030452375</v>
      </c>
      <c r="AS555" s="34"/>
      <c r="AT555" s="38">
        <v>-0.317088643</v>
      </c>
      <c r="AU555" s="38">
        <v>-1.621707315</v>
      </c>
      <c r="AV555" s="38">
        <v>-0.062072283</v>
      </c>
      <c r="AW555" s="38">
        <v>0.443202051</v>
      </c>
      <c r="AX555" s="38">
        <v>1.113427532</v>
      </c>
      <c r="AY555" s="38">
        <v>1.539305554</v>
      </c>
      <c r="AZ555" s="38">
        <v>-0.115045945</v>
      </c>
      <c r="BA555" s="38">
        <v>0.862687859</v>
      </c>
      <c r="BB555" s="38">
        <v>-0.872349785</v>
      </c>
      <c r="BC555" s="38">
        <v>-0.970359024</v>
      </c>
      <c r="BD555" s="40">
        <v>0.438638182</v>
      </c>
      <c r="BE555" s="23">
        <v>42429.0</v>
      </c>
      <c r="BF555" s="38">
        <v>-0.007228934</v>
      </c>
      <c r="BG555" s="38">
        <v>-0.036971412</v>
      </c>
      <c r="BH555" s="38">
        <v>-0.001415114</v>
      </c>
      <c r="BI555" s="38">
        <v>0.010104046</v>
      </c>
      <c r="BJ555" s="38">
        <v>0.025383735</v>
      </c>
      <c r="BK555" s="38">
        <v>0.035092831</v>
      </c>
      <c r="BL555" s="38">
        <v>-0.002622798</v>
      </c>
      <c r="BM555" s="38">
        <v>0.019667414</v>
      </c>
      <c r="BN555" s="38">
        <v>-0.019887685</v>
      </c>
      <c r="BO555" s="38">
        <v>-0.022122083</v>
      </c>
      <c r="BP555" s="40">
        <v>-0.005880832</v>
      </c>
      <c r="BQ555" s="41">
        <f t="shared" si="1"/>
        <v>0.9951725236</v>
      </c>
    </row>
    <row r="556">
      <c r="A556" s="23">
        <v>42460.0</v>
      </c>
      <c r="B556" s="27">
        <v>0.0461</v>
      </c>
      <c r="C556" s="27">
        <v>0.05</v>
      </c>
      <c r="D556" s="27">
        <v>0.0111</v>
      </c>
      <c r="E556" s="27">
        <v>0.0477</v>
      </c>
      <c r="F556" s="27">
        <v>0.0279</v>
      </c>
      <c r="G556" s="27">
        <v>0.0444</v>
      </c>
      <c r="H556" s="27">
        <v>0.0312</v>
      </c>
      <c r="I556" s="27">
        <v>0.0296</v>
      </c>
      <c r="J556" s="27">
        <v>0.0165</v>
      </c>
      <c r="K556" s="27">
        <v>0.0678</v>
      </c>
      <c r="L556" s="34"/>
      <c r="M556" s="43">
        <v>-0.114364789</v>
      </c>
      <c r="N556" s="43">
        <v>-0.082668641</v>
      </c>
      <c r="O556" s="43">
        <v>-0.099722665</v>
      </c>
      <c r="P556" s="43">
        <v>-0.167394453</v>
      </c>
      <c r="Q556" s="43">
        <v>-0.202792852</v>
      </c>
      <c r="R556" s="43">
        <v>-0.126074791</v>
      </c>
      <c r="S556" s="43">
        <v>-0.056277792</v>
      </c>
      <c r="T556" s="43">
        <v>-0.233106091</v>
      </c>
      <c r="U556" s="43">
        <v>-0.058524561</v>
      </c>
      <c r="V556" s="43">
        <v>0.002424676</v>
      </c>
      <c r="W556" s="34"/>
      <c r="X556" s="38">
        <v>0.06900711</v>
      </c>
      <c r="Y556" s="38">
        <v>0.065656898</v>
      </c>
      <c r="Z556" s="38">
        <v>0.063366504</v>
      </c>
      <c r="AA556" s="38">
        <v>0.109461585</v>
      </c>
      <c r="AB556" s="38">
        <v>0.087248154</v>
      </c>
      <c r="AC556" s="38">
        <v>0.066974153</v>
      </c>
      <c r="AD556" s="38">
        <v>0.06622856</v>
      </c>
      <c r="AE556" s="38">
        <v>0.087293073</v>
      </c>
      <c r="AF556" s="38">
        <v>0.031850098</v>
      </c>
      <c r="AG556" s="38">
        <v>0.081439294</v>
      </c>
      <c r="AH556" s="34"/>
      <c r="AI556" s="38">
        <v>0.038550165</v>
      </c>
      <c r="AJ556" s="38">
        <v>0.026389444</v>
      </c>
      <c r="AK556" s="38">
        <v>0.041109969</v>
      </c>
      <c r="AL556" s="38">
        <v>0.048512498</v>
      </c>
      <c r="AM556" s="38">
        <v>0.053970517</v>
      </c>
      <c r="AN556" s="38">
        <v>0.057737667</v>
      </c>
      <c r="AO556" s="38">
        <v>0.040585157</v>
      </c>
      <c r="AP556" s="38">
        <v>0.051353314</v>
      </c>
      <c r="AQ556" s="38">
        <v>0.03189807</v>
      </c>
      <c r="AR556" s="38">
        <v>0.033017941</v>
      </c>
      <c r="AS556" s="34"/>
      <c r="AT556" s="38">
        <v>-0.364094602</v>
      </c>
      <c r="AU556" s="38">
        <v>-1.54093896</v>
      </c>
      <c r="AV556" s="38">
        <v>-0.116371484</v>
      </c>
      <c r="AW556" s="38">
        <v>0.600002484</v>
      </c>
      <c r="AX556" s="38">
        <v>1.128198147</v>
      </c>
      <c r="AY556" s="38">
        <v>1.49276115</v>
      </c>
      <c r="AZ556" s="38">
        <v>-0.167159776</v>
      </c>
      <c r="BA556" s="38">
        <v>0.874920302</v>
      </c>
      <c r="BB556" s="38">
        <v>-1.007845975</v>
      </c>
      <c r="BC556" s="38">
        <v>-0.899471286</v>
      </c>
      <c r="BD556" s="40">
        <v>0.442046449</v>
      </c>
      <c r="BE556" s="23">
        <v>42460.0</v>
      </c>
      <c r="BF556" s="38">
        <v>-0.008236569</v>
      </c>
      <c r="BG556" s="38">
        <v>-0.034859209</v>
      </c>
      <c r="BH556" s="38">
        <v>-0.002632562</v>
      </c>
      <c r="BI556" s="38">
        <v>0.01357329</v>
      </c>
      <c r="BJ556" s="38">
        <v>0.025522163</v>
      </c>
      <c r="BK556" s="38">
        <v>0.033769328</v>
      </c>
      <c r="BL556" s="38">
        <v>-0.003781498</v>
      </c>
      <c r="BM556" s="38">
        <v>0.019792497</v>
      </c>
      <c r="BN556" s="38">
        <v>-0.022799549</v>
      </c>
      <c r="BO556" s="38">
        <v>-0.020347891</v>
      </c>
      <c r="BP556" s="40">
        <v>-7.81008E-4</v>
      </c>
      <c r="BQ556" s="41">
        <f t="shared" si="1"/>
        <v>0.9943952859</v>
      </c>
    </row>
    <row r="557">
      <c r="A557" s="23">
        <v>42490.0</v>
      </c>
      <c r="B557" s="27">
        <v>0.0368</v>
      </c>
      <c r="C557" s="27">
        <v>0.0332</v>
      </c>
      <c r="D557" s="27">
        <v>0.013</v>
      </c>
      <c r="E557" s="27">
        <v>0.0059</v>
      </c>
      <c r="F557" s="27">
        <v>0.0227</v>
      </c>
      <c r="G557" s="27">
        <v>-0.0038</v>
      </c>
      <c r="H557" s="27">
        <v>-0.0042</v>
      </c>
      <c r="I557" s="27">
        <v>0.0464</v>
      </c>
      <c r="J557" s="27">
        <v>0.0151</v>
      </c>
      <c r="K557" s="27">
        <v>0.0046</v>
      </c>
      <c r="L557" s="34"/>
      <c r="M557" s="43">
        <v>-0.062850122</v>
      </c>
      <c r="N557" s="43">
        <v>-0.073168891</v>
      </c>
      <c r="O557" s="43">
        <v>-0.094307438</v>
      </c>
      <c r="P557" s="43">
        <v>-0.124159633</v>
      </c>
      <c r="Q557" s="43">
        <v>-0.183121613</v>
      </c>
      <c r="R557" s="43">
        <v>-0.157403062</v>
      </c>
      <c r="S557" s="43">
        <v>-0.057904634</v>
      </c>
      <c r="T557" s="43">
        <v>-0.19101088</v>
      </c>
      <c r="U557" s="43">
        <v>-0.074690902</v>
      </c>
      <c r="V557" s="43">
        <v>-0.001781127</v>
      </c>
      <c r="W557" s="34"/>
      <c r="X557" s="38">
        <v>0.04662465</v>
      </c>
      <c r="Y557" s="38">
        <v>0.042179398</v>
      </c>
      <c r="Z557" s="38">
        <v>0.050964097</v>
      </c>
      <c r="AA557" s="38">
        <v>0.035297383</v>
      </c>
      <c r="AB557" s="38">
        <v>0.06117279</v>
      </c>
      <c r="AC557" s="38">
        <v>0.015111616</v>
      </c>
      <c r="AD557" s="38">
        <v>0.018716557</v>
      </c>
      <c r="AE557" s="38">
        <v>0.082789571</v>
      </c>
      <c r="AF557" s="38">
        <v>0.029677231</v>
      </c>
      <c r="AG557" s="38">
        <v>0.012565219</v>
      </c>
      <c r="AH557" s="34"/>
      <c r="AI557" s="38">
        <v>0.038717276</v>
      </c>
      <c r="AJ557" s="38">
        <v>0.026939969</v>
      </c>
      <c r="AK557" s="38">
        <v>0.041814513</v>
      </c>
      <c r="AL557" s="38">
        <v>0.048856138</v>
      </c>
      <c r="AM557" s="38">
        <v>0.053268</v>
      </c>
      <c r="AN557" s="38">
        <v>0.057896907</v>
      </c>
      <c r="AO557" s="38">
        <v>0.040723694</v>
      </c>
      <c r="AP557" s="38">
        <v>0.052867592</v>
      </c>
      <c r="AQ557" s="38">
        <v>0.032262048</v>
      </c>
      <c r="AR557" s="38">
        <v>0.033042931</v>
      </c>
      <c r="AS557" s="34"/>
      <c r="AT557" s="38">
        <v>-0.380701033</v>
      </c>
      <c r="AU557" s="38">
        <v>-1.524009413</v>
      </c>
      <c r="AV557" s="38">
        <v>-0.080029901</v>
      </c>
      <c r="AW557" s="38">
        <v>0.603551593</v>
      </c>
      <c r="AX557" s="38">
        <v>1.031842964</v>
      </c>
      <c r="AY557" s="38">
        <v>1.481204438</v>
      </c>
      <c r="AZ557" s="38">
        <v>-0.185923551</v>
      </c>
      <c r="BA557" s="38">
        <v>0.992972418</v>
      </c>
      <c r="BB557" s="38">
        <v>-1.007356709</v>
      </c>
      <c r="BC557" s="38">
        <v>-0.931550805</v>
      </c>
      <c r="BD557" s="40">
        <v>0.395159539</v>
      </c>
      <c r="BE557" s="23">
        <v>42490.0</v>
      </c>
      <c r="BF557" s="38">
        <v>-0.00963411</v>
      </c>
      <c r="BG557" s="38">
        <v>-0.03856694</v>
      </c>
      <c r="BH557" s="38">
        <v>-0.002025255</v>
      </c>
      <c r="BI557" s="38">
        <v>0.015273618</v>
      </c>
      <c r="BJ557" s="38">
        <v>0.02611206</v>
      </c>
      <c r="BK557" s="38">
        <v>0.037483707</v>
      </c>
      <c r="BL557" s="38">
        <v>-0.004705025</v>
      </c>
      <c r="BM557" s="38">
        <v>0.025128393</v>
      </c>
      <c r="BN557" s="38">
        <v>-0.025492405</v>
      </c>
      <c r="BO557" s="38">
        <v>-0.023574043</v>
      </c>
      <c r="BP557" s="40">
        <v>-4.69525E-4</v>
      </c>
      <c r="BQ557" s="41">
        <f t="shared" si="1"/>
        <v>0.9939283925</v>
      </c>
    </row>
    <row r="558">
      <c r="A558" s="23">
        <v>42521.0</v>
      </c>
      <c r="B558" s="27">
        <v>0.0282</v>
      </c>
      <c r="C558" s="27">
        <v>0.0083</v>
      </c>
      <c r="D558" s="27">
        <v>0.027</v>
      </c>
      <c r="E558" s="27">
        <v>0.0189</v>
      </c>
      <c r="F558" s="27">
        <v>-0.013</v>
      </c>
      <c r="G558" s="27">
        <v>0.0258</v>
      </c>
      <c r="H558" s="27">
        <v>0.0399</v>
      </c>
      <c r="I558" s="27">
        <v>0.0026</v>
      </c>
      <c r="J558" s="27">
        <v>0.0016</v>
      </c>
      <c r="K558" s="27">
        <v>0.0176</v>
      </c>
      <c r="L558" s="34"/>
      <c r="M558" s="43">
        <v>-0.038391828</v>
      </c>
      <c r="N558" s="43">
        <v>-0.050142603</v>
      </c>
      <c r="O558" s="43">
        <v>-0.071989165</v>
      </c>
      <c r="P558" s="43">
        <v>-0.10145944</v>
      </c>
      <c r="Q558" s="43">
        <v>-0.218883225</v>
      </c>
      <c r="R558" s="43">
        <v>-0.177323238</v>
      </c>
      <c r="S558" s="43">
        <v>-0.049806068</v>
      </c>
      <c r="T558" s="43">
        <v>-0.179432217</v>
      </c>
      <c r="U558" s="43">
        <v>-0.078649475</v>
      </c>
      <c r="V558" s="43">
        <v>0.00305268</v>
      </c>
      <c r="W558" s="34"/>
      <c r="X558" s="38">
        <v>0.031596564</v>
      </c>
      <c r="Y558" s="38">
        <v>0.011409536</v>
      </c>
      <c r="Z558" s="38">
        <v>0.052612195</v>
      </c>
      <c r="AA558" s="38">
        <v>0.039986883</v>
      </c>
      <c r="AB558" s="38">
        <v>0.02222027</v>
      </c>
      <c r="AC558" s="38">
        <v>0.041340155</v>
      </c>
      <c r="AD558" s="38">
        <v>0.058652916</v>
      </c>
      <c r="AE558" s="38">
        <v>0.027584084</v>
      </c>
      <c r="AF558" s="38">
        <v>0.014025169</v>
      </c>
      <c r="AG558" s="38">
        <v>0.024095496</v>
      </c>
      <c r="AH558" s="34"/>
      <c r="AI558" s="38">
        <v>0.03726315</v>
      </c>
      <c r="AJ558" s="38">
        <v>0.026886163</v>
      </c>
      <c r="AK558" s="38">
        <v>0.042640979</v>
      </c>
      <c r="AL558" s="38">
        <v>0.049099029</v>
      </c>
      <c r="AM558" s="38">
        <v>0.053500293</v>
      </c>
      <c r="AN558" s="38">
        <v>0.051030104</v>
      </c>
      <c r="AO558" s="38">
        <v>0.041530972</v>
      </c>
      <c r="AP558" s="38">
        <v>0.051691091</v>
      </c>
      <c r="AQ558" s="38">
        <v>0.032237086</v>
      </c>
      <c r="AR558" s="38">
        <v>0.033212186</v>
      </c>
      <c r="AS558" s="34"/>
      <c r="AT558" s="38">
        <v>-0.498395631</v>
      </c>
      <c r="AU558" s="38">
        <v>-1.611588757</v>
      </c>
      <c r="AV558" s="38">
        <v>0.078511865</v>
      </c>
      <c r="AW558" s="38">
        <v>0.771300286</v>
      </c>
      <c r="AX558" s="38">
        <v>1.24344665</v>
      </c>
      <c r="AY558" s="38">
        <v>0.978456769</v>
      </c>
      <c r="AZ558" s="38">
        <v>-0.040564287</v>
      </c>
      <c r="BA558" s="38">
        <v>1.049364182</v>
      </c>
      <c r="BB558" s="38">
        <v>-1.037567551</v>
      </c>
      <c r="BC558" s="38">
        <v>-0.932963525</v>
      </c>
      <c r="BD558" s="40">
        <v>0.412496332</v>
      </c>
      <c r="BE558" s="23">
        <v>42521.0</v>
      </c>
      <c r="BF558" s="38">
        <v>-0.012082426</v>
      </c>
      <c r="BG558" s="38">
        <v>-0.039069166</v>
      </c>
      <c r="BH558" s="38">
        <v>0.001903335</v>
      </c>
      <c r="BI558" s="38">
        <v>0.018698355</v>
      </c>
      <c r="BJ558" s="38">
        <v>0.030144429</v>
      </c>
      <c r="BK558" s="38">
        <v>0.023720375</v>
      </c>
      <c r="BL558" s="38">
        <v>-9.83385E-4</v>
      </c>
      <c r="BM558" s="38">
        <v>0.025439358</v>
      </c>
      <c r="BN558" s="38">
        <v>-0.025153376</v>
      </c>
      <c r="BO558" s="38">
        <v>-0.022617499</v>
      </c>
      <c r="BP558" s="40">
        <v>-3.07835E-4</v>
      </c>
      <c r="BQ558" s="41">
        <f t="shared" si="1"/>
        <v>0.9936224265</v>
      </c>
    </row>
    <row r="559">
      <c r="A559" s="23">
        <v>42551.0</v>
      </c>
      <c r="B559" s="27">
        <v>-0.0264</v>
      </c>
      <c r="C559" s="27">
        <v>-0.0035</v>
      </c>
      <c r="D559" s="27">
        <v>-0.0566</v>
      </c>
      <c r="E559" s="27">
        <v>-0.0549</v>
      </c>
      <c r="F559" s="27">
        <v>-0.09</v>
      </c>
      <c r="G559" s="27">
        <v>-0.0975</v>
      </c>
      <c r="H559" s="27">
        <v>-0.0606</v>
      </c>
      <c r="I559" s="27">
        <v>-0.0973</v>
      </c>
      <c r="J559" s="27">
        <v>0.0497</v>
      </c>
      <c r="K559" s="27">
        <v>0.0021</v>
      </c>
      <c r="L559" s="34"/>
      <c r="M559" s="43">
        <v>-0.014258748</v>
      </c>
      <c r="N559" s="43">
        <v>-0.024896091</v>
      </c>
      <c r="O559" s="43">
        <v>-0.086069515</v>
      </c>
      <c r="P559" s="43">
        <v>-0.113857087</v>
      </c>
      <c r="Q559" s="43">
        <v>-0.258769465</v>
      </c>
      <c r="R559" s="43">
        <v>-0.234052893</v>
      </c>
      <c r="S559" s="43">
        <v>-0.073565982</v>
      </c>
      <c r="T559" s="43">
        <v>-0.230764118</v>
      </c>
      <c r="U559" s="43">
        <v>0.033635375</v>
      </c>
      <c r="V559" s="43">
        <v>0.025047219</v>
      </c>
      <c r="W559" s="34"/>
      <c r="X559" s="38">
        <v>-0.025065801</v>
      </c>
      <c r="Y559" s="38">
        <v>-0.002564388</v>
      </c>
      <c r="Z559" s="38">
        <v>-0.03581423</v>
      </c>
      <c r="AA559" s="38">
        <v>-0.038551386</v>
      </c>
      <c r="AB559" s="38">
        <v>-0.054207687</v>
      </c>
      <c r="AC559" s="38">
        <v>-0.081075621</v>
      </c>
      <c r="AD559" s="38">
        <v>-0.048829927</v>
      </c>
      <c r="AE559" s="38">
        <v>-0.067865191</v>
      </c>
      <c r="AF559" s="38">
        <v>0.049727375</v>
      </c>
      <c r="AG559" s="38">
        <v>0.004598363</v>
      </c>
      <c r="AH559" s="34"/>
      <c r="AI559" s="38">
        <v>0.036901236</v>
      </c>
      <c r="AJ559" s="38">
        <v>0.02586454</v>
      </c>
      <c r="AK559" s="38">
        <v>0.041392589</v>
      </c>
      <c r="AL559" s="38">
        <v>0.048263029</v>
      </c>
      <c r="AM559" s="38">
        <v>0.050158534</v>
      </c>
      <c r="AN559" s="38">
        <v>0.050960031</v>
      </c>
      <c r="AO559" s="38">
        <v>0.041225192</v>
      </c>
      <c r="AP559" s="38">
        <v>0.050465756</v>
      </c>
      <c r="AQ559" s="38">
        <v>0.031033102</v>
      </c>
      <c r="AR559" s="38">
        <v>0.032739746</v>
      </c>
      <c r="AS559" s="34"/>
      <c r="AT559" s="38">
        <v>-0.441334659</v>
      </c>
      <c r="AU559" s="38">
        <v>-1.659315947</v>
      </c>
      <c r="AV559" s="38">
        <v>0.054319421</v>
      </c>
      <c r="AW559" s="38">
        <v>0.812523407</v>
      </c>
      <c r="AX559" s="38">
        <v>1.021706405</v>
      </c>
      <c r="AY559" s="38">
        <v>1.110157557</v>
      </c>
      <c r="AZ559" s="38">
        <v>0.035845958</v>
      </c>
      <c r="BA559" s="38">
        <v>1.055610688</v>
      </c>
      <c r="BB559" s="38">
        <v>-1.088926837</v>
      </c>
      <c r="BC559" s="38">
        <v>-0.900585992</v>
      </c>
      <c r="BD559" s="40">
        <v>0.4635004</v>
      </c>
      <c r="BE559" s="23">
        <v>42551.0</v>
      </c>
      <c r="BF559" s="38">
        <v>-0.009521775</v>
      </c>
      <c r="BG559" s="38">
        <v>-0.035799666</v>
      </c>
      <c r="BH559" s="38">
        <v>0.001171939</v>
      </c>
      <c r="BI559" s="38">
        <v>0.017530155</v>
      </c>
      <c r="BJ559" s="38">
        <v>0.022043269</v>
      </c>
      <c r="BK559" s="38">
        <v>0.023951599</v>
      </c>
      <c r="BL559" s="38">
        <v>7.73375E-4</v>
      </c>
      <c r="BM559" s="38">
        <v>0.022774752</v>
      </c>
      <c r="BN559" s="38">
        <v>-0.023493547</v>
      </c>
      <c r="BO559" s="38">
        <v>-0.019430102</v>
      </c>
      <c r="BP559" s="40">
        <v>-0.009418455</v>
      </c>
      <c r="BQ559" s="41">
        <f t="shared" si="1"/>
        <v>0.9842640384</v>
      </c>
    </row>
    <row r="560">
      <c r="A560" s="23">
        <v>42582.0</v>
      </c>
      <c r="B560" s="27">
        <v>0.0596</v>
      </c>
      <c r="C560" s="27">
        <v>0.038</v>
      </c>
      <c r="D560" s="27">
        <v>0.0486</v>
      </c>
      <c r="E560" s="27">
        <v>0.0672</v>
      </c>
      <c r="F560" s="27">
        <v>0.0359</v>
      </c>
      <c r="G560" s="27">
        <v>0.0638</v>
      </c>
      <c r="H560" s="27">
        <v>0.0419</v>
      </c>
      <c r="I560" s="27">
        <v>0.0571</v>
      </c>
      <c r="J560" s="27">
        <v>0.0347</v>
      </c>
      <c r="K560" s="27">
        <v>0.0376</v>
      </c>
      <c r="L560" s="34"/>
      <c r="M560" s="43">
        <v>1.10179E-4</v>
      </c>
      <c r="N560" s="43">
        <v>0.008380147</v>
      </c>
      <c r="O560" s="43">
        <v>-0.09452832</v>
      </c>
      <c r="P560" s="43">
        <v>-0.086761455</v>
      </c>
      <c r="Q560" s="43">
        <v>-0.268822105</v>
      </c>
      <c r="R560" s="43">
        <v>-0.199064689</v>
      </c>
      <c r="S560" s="43">
        <v>-0.082402037</v>
      </c>
      <c r="T560" s="43">
        <v>-0.222257213</v>
      </c>
      <c r="U560" s="43">
        <v>0.043156678</v>
      </c>
      <c r="V560" s="43">
        <v>0.043252339</v>
      </c>
      <c r="W560" s="34"/>
      <c r="X560" s="38">
        <v>0.061298677</v>
      </c>
      <c r="Y560" s="38">
        <v>0.035695463</v>
      </c>
      <c r="Z560" s="38">
        <v>0.076247827</v>
      </c>
      <c r="AA560" s="38">
        <v>0.086171436</v>
      </c>
      <c r="AB560" s="38">
        <v>0.076076633</v>
      </c>
      <c r="AC560" s="38">
        <v>0.088792526</v>
      </c>
      <c r="AD560" s="38">
        <v>0.061955554</v>
      </c>
      <c r="AE560" s="38">
        <v>0.091203763</v>
      </c>
      <c r="AF560" s="38">
        <v>0.030752195</v>
      </c>
      <c r="AG560" s="38">
        <v>0.037653065</v>
      </c>
      <c r="AH560" s="34"/>
      <c r="AI560" s="38">
        <v>0.037916156</v>
      </c>
      <c r="AJ560" s="38">
        <v>0.026243235</v>
      </c>
      <c r="AK560" s="38">
        <v>0.042460504</v>
      </c>
      <c r="AL560" s="38">
        <v>0.050112931</v>
      </c>
      <c r="AM560" s="38">
        <v>0.050905204</v>
      </c>
      <c r="AN560" s="38">
        <v>0.052597986</v>
      </c>
      <c r="AO560" s="38">
        <v>0.041422196</v>
      </c>
      <c r="AP560" s="38">
        <v>0.051390792</v>
      </c>
      <c r="AQ560" s="38">
        <v>0.030529613</v>
      </c>
      <c r="AR560" s="38">
        <v>0.032813132</v>
      </c>
      <c r="AS560" s="34"/>
      <c r="AT560" s="38">
        <v>-0.388670023</v>
      </c>
      <c r="AU560" s="38">
        <v>-1.607281856</v>
      </c>
      <c r="AV560" s="38">
        <v>0.085743816</v>
      </c>
      <c r="AW560" s="38">
        <v>0.884630279</v>
      </c>
      <c r="AX560" s="38">
        <v>0.967340786</v>
      </c>
      <c r="AY560" s="38">
        <v>1.144061271</v>
      </c>
      <c r="AZ560" s="38">
        <v>-0.022651782</v>
      </c>
      <c r="BA560" s="38">
        <v>1.018034425</v>
      </c>
      <c r="BB560" s="38">
        <v>-1.159799147</v>
      </c>
      <c r="BC560" s="38">
        <v>-0.921407767</v>
      </c>
      <c r="BD560" s="40">
        <v>0.463965564</v>
      </c>
      <c r="BE560" s="23">
        <v>42582.0</v>
      </c>
      <c r="BF560" s="38">
        <v>-0.008377131</v>
      </c>
      <c r="BG560" s="38">
        <v>-0.034642266</v>
      </c>
      <c r="BH560" s="38">
        <v>0.001848064</v>
      </c>
      <c r="BI560" s="38">
        <v>0.019066723</v>
      </c>
      <c r="BJ560" s="38">
        <v>0.020849409</v>
      </c>
      <c r="BK560" s="38">
        <v>0.024658323</v>
      </c>
      <c r="BL560" s="38">
        <v>-4.88221E-4</v>
      </c>
      <c r="BM560" s="38">
        <v>0.021942026</v>
      </c>
      <c r="BN560" s="38">
        <v>-0.024997526</v>
      </c>
      <c r="BO560" s="38">
        <v>-0.0198594</v>
      </c>
      <c r="BP560" s="40">
        <v>0.00141233</v>
      </c>
      <c r="BQ560" s="41">
        <f t="shared" si="1"/>
        <v>0.985654144</v>
      </c>
    </row>
    <row r="561">
      <c r="A561" s="23">
        <v>42613.0</v>
      </c>
      <c r="B561" s="27">
        <v>-0.0152</v>
      </c>
      <c r="C561" s="27">
        <v>0.0093</v>
      </c>
      <c r="D561" s="27">
        <v>-0.0011</v>
      </c>
      <c r="E561" s="27">
        <v>0.0242</v>
      </c>
      <c r="F561" s="27">
        <v>0.0113</v>
      </c>
      <c r="G561" s="27">
        <v>0.0132</v>
      </c>
      <c r="H561" s="27">
        <v>0.0328</v>
      </c>
      <c r="I561" s="27">
        <v>0.0172</v>
      </c>
      <c r="J561" s="27">
        <v>0.0154</v>
      </c>
      <c r="K561" s="27">
        <v>8.0E-4</v>
      </c>
      <c r="L561" s="34"/>
      <c r="M561" s="43">
        <v>0.073465864</v>
      </c>
      <c r="N561" s="43">
        <v>0.063861983</v>
      </c>
      <c r="O561" s="43">
        <v>-0.01334118</v>
      </c>
      <c r="P561" s="43">
        <v>0.025530461</v>
      </c>
      <c r="Q561" s="43">
        <v>-0.207957153</v>
      </c>
      <c r="R561" s="43">
        <v>-0.119201391</v>
      </c>
      <c r="S561" s="43">
        <v>0.048008931</v>
      </c>
      <c r="T561" s="43">
        <v>-0.135139954</v>
      </c>
      <c r="U561" s="43">
        <v>0.127768707</v>
      </c>
      <c r="V561" s="43">
        <v>0.112212963</v>
      </c>
      <c r="W561" s="34"/>
      <c r="X561" s="38">
        <v>-0.021406272</v>
      </c>
      <c r="Y561" s="38">
        <v>0.002857981</v>
      </c>
      <c r="Z561" s="38">
        <v>0.006540085</v>
      </c>
      <c r="AA561" s="38">
        <v>0.02454002</v>
      </c>
      <c r="AB561" s="38">
        <v>0.035423666</v>
      </c>
      <c r="AC561" s="38">
        <v>0.02592674</v>
      </c>
      <c r="AD561" s="38">
        <v>0.03266724</v>
      </c>
      <c r="AE561" s="38">
        <v>0.033345734</v>
      </c>
      <c r="AF561" s="38">
        <v>0.00405476</v>
      </c>
      <c r="AG561" s="38">
        <v>-0.006923125</v>
      </c>
      <c r="AH561" s="34"/>
      <c r="AI561" s="38">
        <v>0.038120943</v>
      </c>
      <c r="AJ561" s="38">
        <v>0.026215257</v>
      </c>
      <c r="AK561" s="38">
        <v>0.042040894</v>
      </c>
      <c r="AL561" s="38">
        <v>0.049799014</v>
      </c>
      <c r="AM561" s="38">
        <v>0.051341647</v>
      </c>
      <c r="AN561" s="38">
        <v>0.051557882</v>
      </c>
      <c r="AO561" s="38">
        <v>0.041565193</v>
      </c>
      <c r="AP561" s="38">
        <v>0.051435175</v>
      </c>
      <c r="AQ561" s="38">
        <v>0.029580935</v>
      </c>
      <c r="AR561" s="38">
        <v>0.031815545</v>
      </c>
      <c r="AS561" s="34"/>
      <c r="AT561" s="38">
        <v>-0.33265835</v>
      </c>
      <c r="AU561" s="38">
        <v>-1.560231319</v>
      </c>
      <c r="AV561" s="38">
        <v>0.071520488</v>
      </c>
      <c r="AW561" s="38">
        <v>0.871445716</v>
      </c>
      <c r="AX561" s="38">
        <v>1.030503724</v>
      </c>
      <c r="AY561" s="38">
        <v>1.052799247</v>
      </c>
      <c r="AZ561" s="38">
        <v>0.022471861</v>
      </c>
      <c r="BA561" s="38">
        <v>1.040147216</v>
      </c>
      <c r="BB561" s="38">
        <v>-1.213202484</v>
      </c>
      <c r="BC561" s="38">
        <v>-0.982796099</v>
      </c>
      <c r="BD561" s="40">
        <v>0.464845436</v>
      </c>
      <c r="BE561" s="23">
        <v>42613.0</v>
      </c>
      <c r="BF561" s="38">
        <v>-0.007156322</v>
      </c>
      <c r="BG561" s="38">
        <v>-0.033564518</v>
      </c>
      <c r="BH561" s="38">
        <v>0.001538586</v>
      </c>
      <c r="BI561" s="38">
        <v>0.018746999</v>
      </c>
      <c r="BJ561" s="38">
        <v>0.022168739</v>
      </c>
      <c r="BK561" s="38">
        <v>0.022648372</v>
      </c>
      <c r="BL561" s="38">
        <v>4.83427E-4</v>
      </c>
      <c r="BM561" s="38">
        <v>0.022376195</v>
      </c>
      <c r="BN561" s="38">
        <v>-0.026099051</v>
      </c>
      <c r="BO561" s="38">
        <v>-0.021142428</v>
      </c>
      <c r="BP561" s="40">
        <v>7.85703E-4</v>
      </c>
      <c r="BQ561" s="41">
        <f t="shared" si="1"/>
        <v>0.9864285755</v>
      </c>
    </row>
    <row r="562">
      <c r="A562" s="23">
        <v>42643.0</v>
      </c>
      <c r="B562" s="27">
        <v>0.0062</v>
      </c>
      <c r="C562" s="27">
        <v>0.0127</v>
      </c>
      <c r="D562" s="27">
        <v>0.0037</v>
      </c>
      <c r="E562" s="27">
        <v>-0.0051</v>
      </c>
      <c r="F562" s="27">
        <v>-0.0355</v>
      </c>
      <c r="G562" s="27">
        <v>-0.0039</v>
      </c>
      <c r="H562" s="27">
        <v>0.0033</v>
      </c>
      <c r="I562" s="27">
        <v>0.005</v>
      </c>
      <c r="J562" s="27">
        <v>0.0185</v>
      </c>
      <c r="K562" s="27">
        <v>7.0E-4</v>
      </c>
      <c r="L562" s="34"/>
      <c r="M562" s="43">
        <v>0.116864506</v>
      </c>
      <c r="N562" s="43">
        <v>0.122103947</v>
      </c>
      <c r="O562" s="43">
        <v>0.029057876</v>
      </c>
      <c r="P562" s="43">
        <v>0.083449102</v>
      </c>
      <c r="Q562" s="43">
        <v>-0.215526595</v>
      </c>
      <c r="R562" s="43">
        <v>-0.048608346</v>
      </c>
      <c r="S562" s="43">
        <v>0.099925362</v>
      </c>
      <c r="T562" s="43">
        <v>-0.062972774</v>
      </c>
      <c r="U562" s="43">
        <v>0.183947873</v>
      </c>
      <c r="V562" s="43">
        <v>0.143800993</v>
      </c>
      <c r="W562" s="34"/>
      <c r="X562" s="38">
        <v>-0.002274733</v>
      </c>
      <c r="Y562" s="38">
        <v>0.002812798</v>
      </c>
      <c r="Z562" s="38">
        <v>0.005712346</v>
      </c>
      <c r="AA562" s="38">
        <v>-0.011726085</v>
      </c>
      <c r="AB562" s="38">
        <v>-0.013897642</v>
      </c>
      <c r="AC562" s="38">
        <v>0.003649515</v>
      </c>
      <c r="AD562" s="38">
        <v>-0.003031211</v>
      </c>
      <c r="AE562" s="38">
        <v>0.012541586</v>
      </c>
      <c r="AF562" s="38">
        <v>-0.002487998</v>
      </c>
      <c r="AG562" s="38">
        <v>-0.010955869</v>
      </c>
      <c r="AH562" s="34"/>
      <c r="AI562" s="38">
        <v>0.038126612</v>
      </c>
      <c r="AJ562" s="38">
        <v>0.026202008</v>
      </c>
      <c r="AK562" s="38">
        <v>0.041715671</v>
      </c>
      <c r="AL562" s="38">
        <v>0.049475433</v>
      </c>
      <c r="AM562" s="38">
        <v>0.051085418</v>
      </c>
      <c r="AN562" s="38">
        <v>0.051038375</v>
      </c>
      <c r="AO562" s="38">
        <v>0.041562067</v>
      </c>
      <c r="AP562" s="38">
        <v>0.049187251</v>
      </c>
      <c r="AQ562" s="38">
        <v>0.029548663</v>
      </c>
      <c r="AR562" s="38">
        <v>0.031855497</v>
      </c>
      <c r="AS562" s="34"/>
      <c r="AT562" s="38">
        <v>-0.305655871</v>
      </c>
      <c r="AU562" s="38">
        <v>-1.583157848</v>
      </c>
      <c r="AV562" s="38">
        <v>0.078845852</v>
      </c>
      <c r="AW562" s="38">
        <v>0.91016155</v>
      </c>
      <c r="AX562" s="38">
        <v>1.082641925</v>
      </c>
      <c r="AY562" s="38">
        <v>1.077602121</v>
      </c>
      <c r="AZ562" s="38">
        <v>0.062389922</v>
      </c>
      <c r="BA562" s="38">
        <v>0.879288194</v>
      </c>
      <c r="BB562" s="38">
        <v>-1.224625316</v>
      </c>
      <c r="BC562" s="38">
        <v>-0.977490531</v>
      </c>
      <c r="BD562" s="40">
        <v>0.4459266</v>
      </c>
      <c r="BE562" s="23">
        <v>42643.0</v>
      </c>
      <c r="BF562" s="38">
        <v>-0.006854399</v>
      </c>
      <c r="BG562" s="38">
        <v>-0.035502656</v>
      </c>
      <c r="BH562" s="38">
        <v>0.001768135</v>
      </c>
      <c r="BI562" s="38">
        <v>0.020410569</v>
      </c>
      <c r="BJ562" s="38">
        <v>0.024278478</v>
      </c>
      <c r="BK562" s="38">
        <v>0.02416546</v>
      </c>
      <c r="BL562" s="38">
        <v>0.001399107</v>
      </c>
      <c r="BM562" s="38">
        <v>0.019718227</v>
      </c>
      <c r="BN562" s="38">
        <v>-0.027462486</v>
      </c>
      <c r="BO562" s="38">
        <v>-0.021920436</v>
      </c>
      <c r="BP562" s="40">
        <v>-0.001819251</v>
      </c>
      <c r="BQ562" s="41">
        <f t="shared" si="1"/>
        <v>0.9846340143</v>
      </c>
    </row>
    <row r="563">
      <c r="A563" s="23">
        <v>42674.0</v>
      </c>
      <c r="B563" s="27">
        <v>-0.0157</v>
      </c>
      <c r="C563" s="27">
        <v>0.0107</v>
      </c>
      <c r="D563" s="27">
        <v>0.0185</v>
      </c>
      <c r="E563" s="27">
        <v>0.0096</v>
      </c>
      <c r="F563" s="27">
        <v>0.0426</v>
      </c>
      <c r="G563" s="27">
        <v>0.0514</v>
      </c>
      <c r="H563" s="27">
        <v>-0.0011</v>
      </c>
      <c r="I563" s="27">
        <v>0.0584</v>
      </c>
      <c r="J563" s="27">
        <v>0.0092</v>
      </c>
      <c r="K563" s="27">
        <v>-0.0193</v>
      </c>
      <c r="L563" s="34"/>
      <c r="M563" s="43">
        <v>0.055239644</v>
      </c>
      <c r="N563" s="43">
        <v>0.115525064</v>
      </c>
      <c r="O563" s="43">
        <v>-0.043062845</v>
      </c>
      <c r="P563" s="43">
        <v>-0.021390821</v>
      </c>
      <c r="Q563" s="43">
        <v>-0.225570246</v>
      </c>
      <c r="R563" s="43">
        <v>-0.098254848</v>
      </c>
      <c r="S563" s="43">
        <v>0.006335024</v>
      </c>
      <c r="T563" s="43">
        <v>-0.083958084</v>
      </c>
      <c r="U563" s="43">
        <v>0.135473363</v>
      </c>
      <c r="V563" s="43">
        <v>0.036607376</v>
      </c>
      <c r="W563" s="34"/>
      <c r="X563" s="38">
        <v>-0.019844784</v>
      </c>
      <c r="Y563" s="38">
        <v>0.001286332</v>
      </c>
      <c r="Z563" s="38">
        <v>0.027971165</v>
      </c>
      <c r="AA563" s="38">
        <v>0.013629355</v>
      </c>
      <c r="AB563" s="38">
        <v>0.06706426</v>
      </c>
      <c r="AC563" s="38">
        <v>0.060374877</v>
      </c>
      <c r="AD563" s="38">
        <v>5.67011E-4</v>
      </c>
      <c r="AE563" s="38">
        <v>0.06819335</v>
      </c>
      <c r="AF563" s="38">
        <v>-0.006888293</v>
      </c>
      <c r="AG563" s="38">
        <v>-0.020276849</v>
      </c>
      <c r="AH563" s="34"/>
      <c r="AI563" s="38">
        <v>0.038129796</v>
      </c>
      <c r="AJ563" s="38">
        <v>0.025350086</v>
      </c>
      <c r="AK563" s="38">
        <v>0.041879309</v>
      </c>
      <c r="AL563" s="38">
        <v>0.049264517</v>
      </c>
      <c r="AM563" s="38">
        <v>0.050460131</v>
      </c>
      <c r="AN563" s="38">
        <v>0.05165364</v>
      </c>
      <c r="AO563" s="38">
        <v>0.041448402</v>
      </c>
      <c r="AP563" s="38">
        <v>0.050016064</v>
      </c>
      <c r="AQ563" s="38">
        <v>0.029360403</v>
      </c>
      <c r="AR563" s="38">
        <v>0.031865066</v>
      </c>
      <c r="AS563" s="34"/>
      <c r="AT563" s="38">
        <v>-0.293693618</v>
      </c>
      <c r="AU563" s="38">
        <v>-1.627995648</v>
      </c>
      <c r="AV563" s="38">
        <v>0.097784993</v>
      </c>
      <c r="AW563" s="38">
        <v>0.868858736</v>
      </c>
      <c r="AX563" s="38">
        <v>0.993690191</v>
      </c>
      <c r="AY563" s="38">
        <v>1.118301945</v>
      </c>
      <c r="AZ563" s="38">
        <v>0.052794976</v>
      </c>
      <c r="BA563" s="38">
        <v>0.947326108</v>
      </c>
      <c r="BB563" s="38">
        <v>-1.209287097</v>
      </c>
      <c r="BC563" s="38">
        <v>-0.947780586</v>
      </c>
      <c r="BD563" s="40">
        <v>0.452259082</v>
      </c>
      <c r="BE563" s="23">
        <v>42674.0</v>
      </c>
      <c r="BF563" s="38">
        <v>-0.006493924</v>
      </c>
      <c r="BG563" s="38">
        <v>-0.03599697</v>
      </c>
      <c r="BH563" s="38">
        <v>0.002162145</v>
      </c>
      <c r="BI563" s="38">
        <v>0.019211527</v>
      </c>
      <c r="BJ563" s="38">
        <v>0.021971702</v>
      </c>
      <c r="BK563" s="38">
        <v>0.02472702</v>
      </c>
      <c r="BL563" s="38">
        <v>0.001167361</v>
      </c>
      <c r="BM563" s="38">
        <v>0.020946536</v>
      </c>
      <c r="BN563" s="38">
        <v>-0.026738813</v>
      </c>
      <c r="BO563" s="38">
        <v>-0.020956585</v>
      </c>
      <c r="BP563" s="40">
        <v>0.003555675</v>
      </c>
      <c r="BQ563" s="41">
        <f t="shared" si="1"/>
        <v>0.9881350528</v>
      </c>
    </row>
    <row r="564">
      <c r="A564" s="23">
        <v>42704.0</v>
      </c>
      <c r="B564" s="27">
        <v>0.0336</v>
      </c>
      <c r="C564" s="27">
        <v>0.0271</v>
      </c>
      <c r="D564" s="27">
        <v>0.0148</v>
      </c>
      <c r="E564" s="27">
        <v>-0.0048</v>
      </c>
      <c r="F564" s="27">
        <v>-0.0042</v>
      </c>
      <c r="G564" s="27">
        <v>0.0582</v>
      </c>
      <c r="H564" s="27">
        <v>-0.0044</v>
      </c>
      <c r="I564" s="27">
        <v>-0.0543</v>
      </c>
      <c r="J564" s="27">
        <v>-0.0195</v>
      </c>
      <c r="K564" s="27">
        <v>0.0353</v>
      </c>
      <c r="L564" s="34"/>
      <c r="M564" s="43">
        <v>0.098625308</v>
      </c>
      <c r="N564" s="43">
        <v>0.148775144</v>
      </c>
      <c r="O564" s="43">
        <v>-0.043276766</v>
      </c>
      <c r="P564" s="43">
        <v>-0.068988636</v>
      </c>
      <c r="Q564" s="43">
        <v>-0.23832065</v>
      </c>
      <c r="R564" s="43">
        <v>-0.056601162</v>
      </c>
      <c r="S564" s="43">
        <v>-0.023606222</v>
      </c>
      <c r="T564" s="43">
        <v>-0.14090744</v>
      </c>
      <c r="U564" s="43">
        <v>0.110465168</v>
      </c>
      <c r="V564" s="43">
        <v>0.070233302</v>
      </c>
      <c r="W564" s="34"/>
      <c r="X564" s="38">
        <v>0.028489969</v>
      </c>
      <c r="Y564" s="38">
        <v>0.01693108</v>
      </c>
      <c r="Z564" s="38">
        <v>0.021979031</v>
      </c>
      <c r="AA564" s="38">
        <v>0.002053432</v>
      </c>
      <c r="AB564" s="38">
        <v>0.014313383</v>
      </c>
      <c r="AC564" s="38">
        <v>0.062601014</v>
      </c>
      <c r="AD564" s="38">
        <v>-6.31686E-4</v>
      </c>
      <c r="AE564" s="38">
        <v>-0.044354889</v>
      </c>
      <c r="AF564" s="38">
        <v>-0.030598281</v>
      </c>
      <c r="AG564" s="38">
        <v>0.032197887</v>
      </c>
      <c r="AH564" s="34"/>
      <c r="AI564" s="38">
        <v>0.038030762</v>
      </c>
      <c r="AJ564" s="38">
        <v>0.025472292</v>
      </c>
      <c r="AK564" s="38">
        <v>0.041800823</v>
      </c>
      <c r="AL564" s="38">
        <v>0.049190034</v>
      </c>
      <c r="AM564" s="38">
        <v>0.049893681</v>
      </c>
      <c r="AN564" s="38">
        <v>0.052779536</v>
      </c>
      <c r="AO564" s="38">
        <v>0.04139185</v>
      </c>
      <c r="AP564" s="38">
        <v>0.049904406</v>
      </c>
      <c r="AQ564" s="38">
        <v>0.029584231</v>
      </c>
      <c r="AR564" s="38">
        <v>0.0322203</v>
      </c>
      <c r="AS564" s="34"/>
      <c r="AT564" s="38">
        <v>-0.313431372</v>
      </c>
      <c r="AU564" s="38">
        <v>-1.627243063</v>
      </c>
      <c r="AV564" s="38">
        <v>0.08097579</v>
      </c>
      <c r="AW564" s="38">
        <v>0.854002379</v>
      </c>
      <c r="AX564" s="38">
        <v>0.927614848</v>
      </c>
      <c r="AY564" s="38">
        <v>1.229520185</v>
      </c>
      <c r="AZ564" s="38">
        <v>0.038190813</v>
      </c>
      <c r="BA564" s="38">
        <v>0.928736853</v>
      </c>
      <c r="BB564" s="38">
        <v>-1.197070132</v>
      </c>
      <c r="BC564" s="38">
        <v>-0.921296301</v>
      </c>
      <c r="BD564" s="40">
        <v>0.450449276</v>
      </c>
      <c r="BE564" s="23">
        <v>42704.0</v>
      </c>
      <c r="BF564" s="38">
        <v>-0.006958195</v>
      </c>
      <c r="BG564" s="38">
        <v>-0.03612489</v>
      </c>
      <c r="BH564" s="38">
        <v>0.001797667</v>
      </c>
      <c r="BI564" s="38">
        <v>0.018958902</v>
      </c>
      <c r="BJ564" s="38">
        <v>0.020593103</v>
      </c>
      <c r="BK564" s="38">
        <v>0.027295419</v>
      </c>
      <c r="BL564" s="38">
        <v>8.47838E-4</v>
      </c>
      <c r="BM564" s="38">
        <v>0.020618012</v>
      </c>
      <c r="BN564" s="38">
        <v>-0.026575026</v>
      </c>
      <c r="BO564" s="38">
        <v>-0.020452831</v>
      </c>
      <c r="BP564" s="40">
        <v>-0.001268425</v>
      </c>
      <c r="BQ564" s="41">
        <f t="shared" si="1"/>
        <v>0.9868816776</v>
      </c>
    </row>
    <row r="565">
      <c r="A565" s="23">
        <v>42735.0</v>
      </c>
      <c r="B565" s="27">
        <v>0.0459</v>
      </c>
      <c r="C565" s="27">
        <v>0.015</v>
      </c>
      <c r="D565" s="27">
        <v>0.0611</v>
      </c>
      <c r="E565" s="27">
        <v>0.0759</v>
      </c>
      <c r="F565" s="27">
        <v>0.1366</v>
      </c>
      <c r="G565" s="27">
        <v>0.0338</v>
      </c>
      <c r="H565" s="27">
        <v>0.0428</v>
      </c>
      <c r="I565" s="27">
        <v>0.0883</v>
      </c>
      <c r="J565" s="27">
        <v>0.053</v>
      </c>
      <c r="K565" s="27">
        <v>0.0182</v>
      </c>
      <c r="L565" s="34"/>
      <c r="M565" s="43">
        <v>0.11979323</v>
      </c>
      <c r="N565" s="43">
        <v>0.202551546</v>
      </c>
      <c r="O565" s="43">
        <v>0.080211535</v>
      </c>
      <c r="P565" s="43">
        <v>0.058241333</v>
      </c>
      <c r="Q565" s="43">
        <v>-0.077749558</v>
      </c>
      <c r="R565" s="43">
        <v>-0.003985937</v>
      </c>
      <c r="S565" s="43">
        <v>0.07511886</v>
      </c>
      <c r="T565" s="43">
        <v>0.019389481</v>
      </c>
      <c r="U565" s="43">
        <v>0.191609485</v>
      </c>
      <c r="V565" s="43">
        <v>0.108940755</v>
      </c>
      <c r="W565" s="34"/>
      <c r="X565" s="38">
        <v>0.037137287</v>
      </c>
      <c r="Y565" s="38">
        <v>6.32801E-4</v>
      </c>
      <c r="Z565" s="38">
        <v>0.055910479</v>
      </c>
      <c r="AA565" s="38">
        <v>0.073316166</v>
      </c>
      <c r="AB565" s="38">
        <v>0.144512658</v>
      </c>
      <c r="AC565" s="38">
        <v>0.032002945</v>
      </c>
      <c r="AD565" s="38">
        <v>0.039018777</v>
      </c>
      <c r="AE565" s="38">
        <v>0.090782192</v>
      </c>
      <c r="AF565" s="38">
        <v>0.032794321</v>
      </c>
      <c r="AG565" s="38">
        <v>0.011049164</v>
      </c>
      <c r="AH565" s="34"/>
      <c r="AI565" s="38">
        <v>0.038375749</v>
      </c>
      <c r="AJ565" s="38">
        <v>0.025422799</v>
      </c>
      <c r="AK565" s="38">
        <v>0.042503962</v>
      </c>
      <c r="AL565" s="38">
        <v>0.050515994</v>
      </c>
      <c r="AM565" s="38">
        <v>0.055416193</v>
      </c>
      <c r="AN565" s="38">
        <v>0.053103571</v>
      </c>
      <c r="AO565" s="38">
        <v>0.041771534</v>
      </c>
      <c r="AP565" s="38">
        <v>0.052169553</v>
      </c>
      <c r="AQ565" s="38">
        <v>0.029956546</v>
      </c>
      <c r="AR565" s="38">
        <v>0.032242052</v>
      </c>
      <c r="AS565" s="34"/>
      <c r="AT565" s="38">
        <v>-0.35651074</v>
      </c>
      <c r="AU565" s="38">
        <v>-1.580744453</v>
      </c>
      <c r="AV565" s="38">
        <v>0.033662716</v>
      </c>
      <c r="AW565" s="38">
        <v>0.790910988</v>
      </c>
      <c r="AX565" s="38">
        <v>1.254047876</v>
      </c>
      <c r="AY565" s="38">
        <v>1.035472996</v>
      </c>
      <c r="AZ565" s="38">
        <v>-0.035561884</v>
      </c>
      <c r="BA565" s="38">
        <v>0.947195248</v>
      </c>
      <c r="BB565" s="38">
        <v>-1.152242405</v>
      </c>
      <c r="BC565" s="38">
        <v>-0.936230342</v>
      </c>
      <c r="BD565" s="40">
        <v>0.473489278</v>
      </c>
      <c r="BE565" s="23">
        <v>42735.0</v>
      </c>
      <c r="BF565" s="38">
        <v>-0.007529436</v>
      </c>
      <c r="BG565" s="38">
        <v>-0.03338501</v>
      </c>
      <c r="BH565" s="38">
        <v>7.1095E-4</v>
      </c>
      <c r="BI565" s="38">
        <v>0.016703884</v>
      </c>
      <c r="BJ565" s="38">
        <v>0.026485243</v>
      </c>
      <c r="BK565" s="38">
        <v>0.021868985</v>
      </c>
      <c r="BL565" s="38">
        <v>-7.5106E-4</v>
      </c>
      <c r="BM565" s="38">
        <v>0.020004576</v>
      </c>
      <c r="BN565" s="38">
        <v>-0.024335132</v>
      </c>
      <c r="BO565" s="38">
        <v>-0.019773</v>
      </c>
      <c r="BP565" s="40">
        <v>0.004499652</v>
      </c>
      <c r="BQ565" s="41">
        <f t="shared" si="1"/>
        <v>0.9913223017</v>
      </c>
    </row>
    <row r="566">
      <c r="A566" s="23">
        <v>42766.0</v>
      </c>
      <c r="B566" s="27">
        <v>-0.0055</v>
      </c>
      <c r="C566" s="27">
        <v>0.0084</v>
      </c>
      <c r="D566" s="27">
        <v>-0.0182</v>
      </c>
      <c r="E566" s="27">
        <v>0.0064</v>
      </c>
      <c r="F566" s="27">
        <v>-0.0489</v>
      </c>
      <c r="G566" s="27">
        <v>0.0011</v>
      </c>
      <c r="H566" s="27">
        <v>-0.0051</v>
      </c>
      <c r="I566" s="27">
        <v>0.0024</v>
      </c>
      <c r="J566" s="27">
        <v>-0.0052</v>
      </c>
      <c r="K566" s="27">
        <v>0.0204</v>
      </c>
      <c r="L566" s="34"/>
      <c r="M566" s="43">
        <v>0.183679446</v>
      </c>
      <c r="N566" s="43">
        <v>0.227928266</v>
      </c>
      <c r="O566" s="43">
        <v>0.106818782</v>
      </c>
      <c r="P566" s="43">
        <v>0.164849321</v>
      </c>
      <c r="Q566" s="43">
        <v>0.010718018</v>
      </c>
      <c r="R566" s="43">
        <v>0.079570282</v>
      </c>
      <c r="S566" s="43">
        <v>0.096331637</v>
      </c>
      <c r="T566" s="43">
        <v>0.104208264</v>
      </c>
      <c r="U566" s="43">
        <v>0.214083263</v>
      </c>
      <c r="V566" s="43">
        <v>0.195502149</v>
      </c>
      <c r="W566" s="34"/>
      <c r="X566" s="38">
        <v>-0.02228108</v>
      </c>
      <c r="Y566" s="38">
        <v>-0.007060429</v>
      </c>
      <c r="Z566" s="38">
        <v>-0.027872067</v>
      </c>
      <c r="AA566" s="38">
        <v>-0.005346424</v>
      </c>
      <c r="AB566" s="38">
        <v>-0.050880642</v>
      </c>
      <c r="AC566" s="38">
        <v>-0.00489379</v>
      </c>
      <c r="AD566" s="38">
        <v>-0.011863253</v>
      </c>
      <c r="AE566" s="38">
        <v>-0.002947283</v>
      </c>
      <c r="AF566" s="38">
        <v>-0.033812823</v>
      </c>
      <c r="AG566" s="38">
        <v>0.006355936</v>
      </c>
      <c r="AH566" s="34"/>
      <c r="AI566" s="38">
        <v>0.037921576</v>
      </c>
      <c r="AJ566" s="38">
        <v>0.025460222</v>
      </c>
      <c r="AK566" s="38">
        <v>0.042147847</v>
      </c>
      <c r="AL566" s="38">
        <v>0.049827347</v>
      </c>
      <c r="AM566" s="38">
        <v>0.056074066</v>
      </c>
      <c r="AN566" s="38">
        <v>0.050835715</v>
      </c>
      <c r="AO566" s="38">
        <v>0.040837639</v>
      </c>
      <c r="AP566" s="38">
        <v>0.051962504</v>
      </c>
      <c r="AQ566" s="38">
        <v>0.029674505</v>
      </c>
      <c r="AR566" s="38">
        <v>0.030913606</v>
      </c>
      <c r="AS566" s="34"/>
      <c r="AT566" s="38">
        <v>-0.345490027</v>
      </c>
      <c r="AU566" s="38">
        <v>-1.526982842</v>
      </c>
      <c r="AV566" s="38">
        <v>0.055213573</v>
      </c>
      <c r="AW566" s="38">
        <v>0.783326579</v>
      </c>
      <c r="AX566" s="38">
        <v>1.375593972</v>
      </c>
      <c r="AY566" s="38">
        <v>0.878932475</v>
      </c>
      <c r="AZ566" s="38">
        <v>-0.069010609</v>
      </c>
      <c r="BA566" s="38">
        <v>0.985766281</v>
      </c>
      <c r="BB566" s="38">
        <v>-1.127415834</v>
      </c>
      <c r="BC566" s="38">
        <v>-1.009933569</v>
      </c>
      <c r="BD566" s="40">
        <v>0.477368021</v>
      </c>
      <c r="BE566" s="23">
        <v>42766.0</v>
      </c>
      <c r="BF566" s="38">
        <v>-0.007237394</v>
      </c>
      <c r="BG566" s="38">
        <v>-0.031987539</v>
      </c>
      <c r="BH566" s="38">
        <v>0.001156625</v>
      </c>
      <c r="BI566" s="38">
        <v>0.016409281</v>
      </c>
      <c r="BJ566" s="38">
        <v>0.028816215</v>
      </c>
      <c r="BK566" s="38">
        <v>0.018412052</v>
      </c>
      <c r="BL566" s="38">
        <v>-0.001445648</v>
      </c>
      <c r="BM566" s="38">
        <v>0.020650028</v>
      </c>
      <c r="BN566" s="38">
        <v>-0.023617331</v>
      </c>
      <c r="BO566" s="38">
        <v>-0.021156289</v>
      </c>
      <c r="BP566" s="40">
        <v>-0.001642785</v>
      </c>
      <c r="BQ566" s="41">
        <f t="shared" si="1"/>
        <v>0.9896937723</v>
      </c>
    </row>
    <row r="567">
      <c r="A567" s="23">
        <v>42794.0</v>
      </c>
      <c r="B567" s="27">
        <v>0.0244</v>
      </c>
      <c r="C567" s="27">
        <v>-1.0E-4</v>
      </c>
      <c r="D567" s="27">
        <v>0.0207</v>
      </c>
      <c r="E567" s="27">
        <v>0.0236</v>
      </c>
      <c r="F567" s="27">
        <v>0.0138</v>
      </c>
      <c r="G567" s="27">
        <v>0.005</v>
      </c>
      <c r="H567" s="27">
        <v>0.0528</v>
      </c>
      <c r="I567" s="27">
        <v>0.0223</v>
      </c>
      <c r="J567" s="27">
        <v>0.0313</v>
      </c>
      <c r="K567" s="27">
        <v>0.0386</v>
      </c>
      <c r="L567" s="34"/>
      <c r="M567" s="43">
        <v>0.235978171</v>
      </c>
      <c r="N567" s="43">
        <v>0.228704178</v>
      </c>
      <c r="O567" s="43">
        <v>0.146794085</v>
      </c>
      <c r="P567" s="43">
        <v>0.228882076</v>
      </c>
      <c r="Q567" s="43">
        <v>0.085448929</v>
      </c>
      <c r="R567" s="43">
        <v>0.196481255</v>
      </c>
      <c r="S567" s="43">
        <v>0.176647082</v>
      </c>
      <c r="T567" s="43">
        <v>0.176295039</v>
      </c>
      <c r="U567" s="43">
        <v>0.240820468</v>
      </c>
      <c r="V567" s="43">
        <v>0.245269173</v>
      </c>
      <c r="W567" s="34"/>
      <c r="X567" s="38">
        <v>0.002843961</v>
      </c>
      <c r="Y567" s="38">
        <v>-0.015195631</v>
      </c>
      <c r="Z567" s="38">
        <v>0.006324459</v>
      </c>
      <c r="AA567" s="38">
        <v>0.005139788</v>
      </c>
      <c r="AB567" s="38">
        <v>0.010372548</v>
      </c>
      <c r="AC567" s="38">
        <v>-0.009263972</v>
      </c>
      <c r="AD567" s="38">
        <v>0.038722667</v>
      </c>
      <c r="AE567" s="38">
        <v>0.012292935</v>
      </c>
      <c r="AF567" s="38">
        <v>0.002711995</v>
      </c>
      <c r="AG567" s="38">
        <v>0.015954678</v>
      </c>
      <c r="AH567" s="34"/>
      <c r="AI567" s="38">
        <v>0.037342722</v>
      </c>
      <c r="AJ567" s="38">
        <v>0.025165249</v>
      </c>
      <c r="AK567" s="38">
        <v>0.041638821</v>
      </c>
      <c r="AL567" s="38">
        <v>0.049738013</v>
      </c>
      <c r="AM567" s="38">
        <v>0.056089791</v>
      </c>
      <c r="AN567" s="38">
        <v>0.050713083</v>
      </c>
      <c r="AO567" s="38">
        <v>0.041190735</v>
      </c>
      <c r="AP567" s="38">
        <v>0.051967846</v>
      </c>
      <c r="AQ567" s="38">
        <v>0.02897531</v>
      </c>
      <c r="AR567" s="38">
        <v>0.030643093</v>
      </c>
      <c r="AS567" s="34"/>
      <c r="AT567" s="38">
        <v>-0.373547804</v>
      </c>
      <c r="AU567" s="38">
        <v>-1.509701382</v>
      </c>
      <c r="AV567" s="38">
        <v>0.027276568</v>
      </c>
      <c r="AW567" s="38">
        <v>0.782928121</v>
      </c>
      <c r="AX567" s="38">
        <v>1.375546578</v>
      </c>
      <c r="AY567" s="38">
        <v>0.87390173</v>
      </c>
      <c r="AZ567" s="38">
        <v>-0.014529688</v>
      </c>
      <c r="BA567" s="38">
        <v>0.990970705</v>
      </c>
      <c r="BB567" s="38">
        <v>-1.15422416</v>
      </c>
      <c r="BC567" s="38">
        <v>-0.998620668</v>
      </c>
      <c r="BD567" s="40">
        <v>0.478092642</v>
      </c>
      <c r="BE567" s="23">
        <v>42794.0</v>
      </c>
      <c r="BF567" s="38">
        <v>-0.007813293</v>
      </c>
      <c r="BG567" s="38">
        <v>-0.031577591</v>
      </c>
      <c r="BH567" s="38">
        <v>5.70529E-4</v>
      </c>
      <c r="BI567" s="38">
        <v>0.016376076</v>
      </c>
      <c r="BJ567" s="38">
        <v>0.028771549</v>
      </c>
      <c r="BK567" s="38">
        <v>0.01827892</v>
      </c>
      <c r="BL567" s="38">
        <v>-3.03909E-4</v>
      </c>
      <c r="BM567" s="38">
        <v>0.020727587</v>
      </c>
      <c r="BN567" s="38">
        <v>-0.02414227</v>
      </c>
      <c r="BO567" s="38">
        <v>-0.020887598</v>
      </c>
      <c r="BP567" s="40">
        <v>-4.41241E-4</v>
      </c>
      <c r="BQ567" s="41">
        <f t="shared" si="1"/>
        <v>0.9892570789</v>
      </c>
    </row>
    <row r="568">
      <c r="A568" s="23">
        <v>42825.0</v>
      </c>
      <c r="B568" s="27">
        <v>0.0339</v>
      </c>
      <c r="C568" s="27">
        <v>0.0111</v>
      </c>
      <c r="D568" s="27">
        <v>0.0557</v>
      </c>
      <c r="E568" s="27">
        <v>0.0374</v>
      </c>
      <c r="F568" s="27">
        <v>0.0859</v>
      </c>
      <c r="G568" s="27">
        <v>-0.0064</v>
      </c>
      <c r="H568" s="27">
        <v>0.0494</v>
      </c>
      <c r="I568" s="27">
        <v>0.1045</v>
      </c>
      <c r="J568" s="27">
        <v>0.0117</v>
      </c>
      <c r="K568" s="27">
        <v>0.001</v>
      </c>
      <c r="L568" s="34"/>
      <c r="M568" s="43">
        <v>0.221563399</v>
      </c>
      <c r="N568" s="43">
        <v>0.1831144</v>
      </c>
      <c r="O568" s="43">
        <v>0.197371766</v>
      </c>
      <c r="P568" s="43">
        <v>0.216775297</v>
      </c>
      <c r="Q568" s="43">
        <v>0.146659539</v>
      </c>
      <c r="R568" s="43">
        <v>0.138302309</v>
      </c>
      <c r="S568" s="43">
        <v>0.197367188</v>
      </c>
      <c r="T568" s="43">
        <v>0.261879578</v>
      </c>
      <c r="U568" s="43">
        <v>0.234966409</v>
      </c>
      <c r="V568" s="43">
        <v>0.167271851</v>
      </c>
      <c r="W568" s="34"/>
      <c r="X568" s="38">
        <v>0.015382816</v>
      </c>
      <c r="Y568" s="38">
        <v>7.14189E-4</v>
      </c>
      <c r="Z568" s="38">
        <v>0.038679089</v>
      </c>
      <c r="AA568" s="38">
        <v>0.021127379</v>
      </c>
      <c r="AB568" s="38">
        <v>0.080806842</v>
      </c>
      <c r="AC568" s="38">
        <v>-0.018096721</v>
      </c>
      <c r="AD568" s="38">
        <v>0.033027344</v>
      </c>
      <c r="AE568" s="38">
        <v>0.088856033</v>
      </c>
      <c r="AF568" s="38">
        <v>-0.013985501</v>
      </c>
      <c r="AG568" s="38">
        <v>-0.013444315</v>
      </c>
      <c r="AH568" s="34"/>
      <c r="AI568" s="38">
        <v>0.037361952</v>
      </c>
      <c r="AJ568" s="38">
        <v>0.025159461</v>
      </c>
      <c r="AK568" s="38">
        <v>0.041819111</v>
      </c>
      <c r="AL568" s="38">
        <v>0.049361486</v>
      </c>
      <c r="AM568" s="38">
        <v>0.057687263</v>
      </c>
      <c r="AN568" s="38">
        <v>0.050750817</v>
      </c>
      <c r="AO568" s="38">
        <v>0.041445184</v>
      </c>
      <c r="AP568" s="38">
        <v>0.053918435</v>
      </c>
      <c r="AQ568" s="38">
        <v>0.028515771</v>
      </c>
      <c r="AR568" s="38">
        <v>0.03072966</v>
      </c>
      <c r="AS568" s="34"/>
      <c r="AT568" s="38">
        <v>-0.384542692</v>
      </c>
      <c r="AU568" s="38">
        <v>-1.472514097</v>
      </c>
      <c r="AV568" s="38">
        <v>0.012856578</v>
      </c>
      <c r="AW568" s="38">
        <v>0.685333034</v>
      </c>
      <c r="AX568" s="38">
        <v>1.427657492</v>
      </c>
      <c r="AY568" s="38">
        <v>0.809205475</v>
      </c>
      <c r="AZ568" s="38">
        <v>-0.020482684</v>
      </c>
      <c r="BA568" s="38">
        <v>1.091629554</v>
      </c>
      <c r="BB568" s="38">
        <v>-1.173266243</v>
      </c>
      <c r="BC568" s="38">
        <v>-0.975876417</v>
      </c>
      <c r="BD568" s="40">
        <v>0.489922084</v>
      </c>
      <c r="BE568" s="23">
        <v>42825.0</v>
      </c>
      <c r="BF568" s="38">
        <v>-0.007849058</v>
      </c>
      <c r="BG568" s="38">
        <v>-0.030056087</v>
      </c>
      <c r="BH568" s="38">
        <v>2.62421E-4</v>
      </c>
      <c r="BI568" s="38">
        <v>0.013988613</v>
      </c>
      <c r="BJ568" s="38">
        <v>0.029140501</v>
      </c>
      <c r="BK568" s="38">
        <v>0.016517024</v>
      </c>
      <c r="BL568" s="38">
        <v>-4.1808E-4</v>
      </c>
      <c r="BM568" s="38">
        <v>0.022281697</v>
      </c>
      <c r="BN568" s="38">
        <v>-0.023948017</v>
      </c>
      <c r="BO568" s="38">
        <v>-0.019919013</v>
      </c>
      <c r="BP568" s="40">
        <v>0.004229612</v>
      </c>
      <c r="BQ568" s="41">
        <f t="shared" si="1"/>
        <v>0.9934412525</v>
      </c>
    </row>
    <row r="569">
      <c r="A569" s="23">
        <v>42855.0</v>
      </c>
      <c r="B569" s="27">
        <v>0.0129</v>
      </c>
      <c r="C569" s="27">
        <v>0.0035</v>
      </c>
      <c r="D569" s="27">
        <v>0.0347</v>
      </c>
      <c r="E569" s="27">
        <v>0.0116</v>
      </c>
      <c r="F569" s="27">
        <v>0.0039</v>
      </c>
      <c r="G569" s="27">
        <v>0.0109</v>
      </c>
      <c r="H569" s="27">
        <v>0.0247</v>
      </c>
      <c r="I569" s="27">
        <v>0.0268</v>
      </c>
      <c r="J569" s="27">
        <v>-0.0134</v>
      </c>
      <c r="K569" s="27">
        <v>0.0105</v>
      </c>
      <c r="L569" s="34"/>
      <c r="M569" s="43">
        <v>0.193410062</v>
      </c>
      <c r="N569" s="43">
        <v>0.14907756</v>
      </c>
      <c r="O569" s="43">
        <v>0.222990259</v>
      </c>
      <c r="P569" s="43">
        <v>0.223665749</v>
      </c>
      <c r="Q569" s="43">
        <v>0.125605998</v>
      </c>
      <c r="R569" s="43">
        <v>0.155026185</v>
      </c>
      <c r="S569" s="43">
        <v>0.232150821</v>
      </c>
      <c r="T569" s="43">
        <v>0.238295452</v>
      </c>
      <c r="U569" s="43">
        <v>0.200272865</v>
      </c>
      <c r="V569" s="43">
        <v>0.174085954</v>
      </c>
      <c r="W569" s="34"/>
      <c r="X569" s="38">
        <v>-0.005353926</v>
      </c>
      <c r="Y569" s="38">
        <v>-0.005009904</v>
      </c>
      <c r="Z569" s="38">
        <v>0.010871237</v>
      </c>
      <c r="AA569" s="38">
        <v>-0.008764739</v>
      </c>
      <c r="AB569" s="38">
        <v>-3.5615E-4</v>
      </c>
      <c r="AC569" s="38">
        <v>-0.001803359</v>
      </c>
      <c r="AD569" s="38">
        <v>0.003978998</v>
      </c>
      <c r="AE569" s="38">
        <v>0.007647387</v>
      </c>
      <c r="AF569" s="38">
        <v>-0.034754709</v>
      </c>
      <c r="AG569" s="38">
        <v>-0.004698527</v>
      </c>
      <c r="AH569" s="34"/>
      <c r="AI569" s="38">
        <v>0.037366751</v>
      </c>
      <c r="AJ569" s="38">
        <v>0.025107937</v>
      </c>
      <c r="AK569" s="38">
        <v>0.041821933</v>
      </c>
      <c r="AL569" s="38">
        <v>0.04931262</v>
      </c>
      <c r="AM569" s="38">
        <v>0.057335681</v>
      </c>
      <c r="AN569" s="38">
        <v>0.05031977</v>
      </c>
      <c r="AO569" s="38">
        <v>0.040855257</v>
      </c>
      <c r="AP569" s="38">
        <v>0.053880175</v>
      </c>
      <c r="AQ569" s="38">
        <v>0.029012601</v>
      </c>
      <c r="AR569" s="38">
        <v>0.030700843</v>
      </c>
      <c r="AS569" s="34"/>
      <c r="AT569" s="38">
        <v>-0.380032261</v>
      </c>
      <c r="AU569" s="38">
        <v>-1.488042055</v>
      </c>
      <c r="AV569" s="38">
        <v>0.022648298</v>
      </c>
      <c r="AW569" s="38">
        <v>0.699692103</v>
      </c>
      <c r="AX569" s="38">
        <v>1.424854518</v>
      </c>
      <c r="AY569" s="38">
        <v>0.790723137</v>
      </c>
      <c r="AZ569" s="38">
        <v>-0.064724529</v>
      </c>
      <c r="BA569" s="38">
        <v>1.112529413</v>
      </c>
      <c r="BB569" s="38">
        <v>-1.135119961</v>
      </c>
      <c r="BC569" s="38">
        <v>-0.982528665</v>
      </c>
      <c r="BD569" s="40">
        <v>0.488838667</v>
      </c>
      <c r="BE569" s="23">
        <v>42855.0</v>
      </c>
      <c r="BF569" s="38">
        <v>-0.007774186</v>
      </c>
      <c r="BG569" s="38">
        <v>-0.030440351</v>
      </c>
      <c r="BH569" s="38">
        <v>4.63308E-4</v>
      </c>
      <c r="BI569" s="38">
        <v>0.014313354</v>
      </c>
      <c r="BJ569" s="38">
        <v>0.029147746</v>
      </c>
      <c r="BK569" s="38">
        <v>0.016175544</v>
      </c>
      <c r="BL569" s="38">
        <v>-0.001324047</v>
      </c>
      <c r="BM569" s="38">
        <v>0.022758621</v>
      </c>
      <c r="BN569" s="38">
        <v>-0.023220748</v>
      </c>
      <c r="BO569" s="38">
        <v>-0.020099242</v>
      </c>
      <c r="BP569" s="40">
        <v>9.56937E-4</v>
      </c>
      <c r="BQ569" s="41">
        <f t="shared" si="1"/>
        <v>0.9943919132</v>
      </c>
    </row>
    <row r="570">
      <c r="A570" s="23">
        <v>42886.0</v>
      </c>
      <c r="B570" s="27">
        <v>-0.0349</v>
      </c>
      <c r="C570" s="27">
        <v>-0.0145</v>
      </c>
      <c r="D570" s="27">
        <v>0.0162</v>
      </c>
      <c r="E570" s="27">
        <v>0.0111</v>
      </c>
      <c r="F570" s="27">
        <v>0.0201</v>
      </c>
      <c r="G570" s="27">
        <v>0.022</v>
      </c>
      <c r="H570" s="27">
        <v>0.0203</v>
      </c>
      <c r="I570" s="27">
        <v>0.0135</v>
      </c>
      <c r="J570" s="27">
        <v>0.0485</v>
      </c>
      <c r="K570" s="27">
        <v>0.0129</v>
      </c>
      <c r="L570" s="34"/>
      <c r="M570" s="43">
        <v>0.120140558</v>
      </c>
      <c r="N570" s="43">
        <v>0.123157014</v>
      </c>
      <c r="O570" s="43">
        <v>0.210050707</v>
      </c>
      <c r="P570" s="43">
        <v>0.214305761</v>
      </c>
      <c r="Q570" s="43">
        <v>0.163374232</v>
      </c>
      <c r="R570" s="43">
        <v>0.150813917</v>
      </c>
      <c r="S570" s="43">
        <v>0.208911359</v>
      </c>
      <c r="T570" s="43">
        <v>0.251736253</v>
      </c>
      <c r="U570" s="43">
        <v>0.256473093</v>
      </c>
      <c r="V570" s="43">
        <v>0.16869907</v>
      </c>
      <c r="W570" s="34"/>
      <c r="X570" s="38">
        <v>-0.046010397</v>
      </c>
      <c r="Y570" s="38">
        <v>-0.021001265</v>
      </c>
      <c r="Z570" s="38">
        <v>-0.007016086</v>
      </c>
      <c r="AA570" s="38">
        <v>-0.008889947</v>
      </c>
      <c r="AB570" s="38">
        <v>0.014606741</v>
      </c>
      <c r="AC570" s="38">
        <v>0.008767963</v>
      </c>
      <c r="AD570" s="39">
        <v>7.39829E-6</v>
      </c>
      <c r="AE570" s="38">
        <v>-0.00716346</v>
      </c>
      <c r="AF570" s="38">
        <v>0.026824296</v>
      </c>
      <c r="AG570" s="38">
        <v>-0.002166843</v>
      </c>
      <c r="AH570" s="34"/>
      <c r="AI570" s="38">
        <v>0.038226484</v>
      </c>
      <c r="AJ570" s="38">
        <v>0.025199946</v>
      </c>
      <c r="AK570" s="38">
        <v>0.041897005</v>
      </c>
      <c r="AL570" s="38">
        <v>0.049352919</v>
      </c>
      <c r="AM570" s="38">
        <v>0.057057856</v>
      </c>
      <c r="AN570" s="38">
        <v>0.050106396</v>
      </c>
      <c r="AO570" s="38">
        <v>0.040829838</v>
      </c>
      <c r="AP570" s="38">
        <v>0.053913658</v>
      </c>
      <c r="AQ570" s="38">
        <v>0.029264127</v>
      </c>
      <c r="AR570" s="38">
        <v>0.030707952</v>
      </c>
      <c r="AS570" s="34"/>
      <c r="AT570" s="38">
        <v>-0.313785964</v>
      </c>
      <c r="AU570" s="38">
        <v>-1.50579102</v>
      </c>
      <c r="AV570" s="38">
        <v>0.022088304</v>
      </c>
      <c r="AW570" s="38">
        <v>0.704348425</v>
      </c>
      <c r="AX570" s="38">
        <v>1.409395626</v>
      </c>
      <c r="AY570" s="38">
        <v>0.773295979</v>
      </c>
      <c r="AZ570" s="38">
        <v>-0.075563767</v>
      </c>
      <c r="BA570" s="38">
        <v>1.121682946</v>
      </c>
      <c r="BB570" s="38">
        <v>-1.13389455</v>
      </c>
      <c r="BC570" s="38">
        <v>-1.001775979</v>
      </c>
      <c r="BD570" s="40">
        <v>0.485885042</v>
      </c>
      <c r="BE570" s="23">
        <v>42886.0</v>
      </c>
      <c r="BF570" s="38">
        <v>-0.006458029</v>
      </c>
      <c r="BG570" s="38">
        <v>-0.030990685</v>
      </c>
      <c r="BH570" s="38">
        <v>4.54599E-4</v>
      </c>
      <c r="BI570" s="38">
        <v>0.014496195</v>
      </c>
      <c r="BJ570" s="38">
        <v>0.029006771</v>
      </c>
      <c r="BK570" s="38">
        <v>0.015915204</v>
      </c>
      <c r="BL570" s="38">
        <v>-0.001555178</v>
      </c>
      <c r="BM570" s="38">
        <v>0.023085357</v>
      </c>
      <c r="BN570" s="38">
        <v>-0.023336684</v>
      </c>
      <c r="BO570" s="38">
        <v>-0.020617551</v>
      </c>
      <c r="BP570" s="40">
        <v>7.16275E-4</v>
      </c>
      <c r="BQ570" s="41">
        <f t="shared" si="1"/>
        <v>0.9951041712</v>
      </c>
    </row>
    <row r="571">
      <c r="A571" s="23">
        <v>42916.0</v>
      </c>
      <c r="B571" s="27">
        <v>-0.0017</v>
      </c>
      <c r="C571" s="27">
        <v>-0.0091</v>
      </c>
      <c r="D571" s="27">
        <v>-0.0269</v>
      </c>
      <c r="E571" s="27">
        <v>-0.0243</v>
      </c>
      <c r="F571" s="27">
        <v>-0.0024</v>
      </c>
      <c r="G571" s="27">
        <v>0.027</v>
      </c>
      <c r="H571" s="27">
        <v>-0.0279</v>
      </c>
      <c r="I571" s="27">
        <v>-0.0279</v>
      </c>
      <c r="J571" s="27">
        <v>-0.0254</v>
      </c>
      <c r="K571" s="27">
        <v>0.0058</v>
      </c>
      <c r="L571" s="34"/>
      <c r="M571" s="43">
        <v>0.148631062</v>
      </c>
      <c r="N571" s="43">
        <v>0.11683166</v>
      </c>
      <c r="O571" s="43">
        <v>0.248184785</v>
      </c>
      <c r="P571" s="43">
        <v>0.253683017</v>
      </c>
      <c r="Q571" s="43">
        <v>0.2753506</v>
      </c>
      <c r="R571" s="43">
        <v>0.309673031</v>
      </c>
      <c r="S571" s="43">
        <v>0.250911722</v>
      </c>
      <c r="T571" s="43">
        <v>0.347988885</v>
      </c>
      <c r="U571" s="43">
        <v>0.16653025</v>
      </c>
      <c r="V571" s="43">
        <v>0.173084106</v>
      </c>
      <c r="W571" s="34"/>
      <c r="X571" s="38">
        <v>-0.013755884</v>
      </c>
      <c r="Y571" s="38">
        <v>-0.015128975</v>
      </c>
      <c r="Z571" s="38">
        <v>-0.053673618</v>
      </c>
      <c r="AA571" s="38">
        <v>-0.046099123</v>
      </c>
      <c r="AB571" s="38">
        <v>-0.01293465</v>
      </c>
      <c r="AC571" s="38">
        <v>0.005434139</v>
      </c>
      <c r="AD571" s="38">
        <v>-0.051553242</v>
      </c>
      <c r="AE571" s="38">
        <v>-0.054139739</v>
      </c>
      <c r="AF571" s="38">
        <v>-0.041771881</v>
      </c>
      <c r="AG571" s="38">
        <v>-0.009246932</v>
      </c>
      <c r="AH571" s="34"/>
      <c r="AI571" s="38">
        <v>0.037943424</v>
      </c>
      <c r="AJ571" s="38">
        <v>0.025099667</v>
      </c>
      <c r="AK571" s="38">
        <v>0.042575248</v>
      </c>
      <c r="AL571" s="38">
        <v>0.049821691</v>
      </c>
      <c r="AM571" s="38">
        <v>0.055910308</v>
      </c>
      <c r="AN571" s="38">
        <v>0.049730513</v>
      </c>
      <c r="AO571" s="38">
        <v>0.041869439</v>
      </c>
      <c r="AP571" s="38">
        <v>0.05429976</v>
      </c>
      <c r="AQ571" s="38">
        <v>0.029929411</v>
      </c>
      <c r="AR571" s="38">
        <v>0.030795137</v>
      </c>
      <c r="AS571" s="34"/>
      <c r="AT571" s="38">
        <v>-0.358701096</v>
      </c>
      <c r="AU571" s="38">
        <v>-1.554089517</v>
      </c>
      <c r="AV571" s="38">
        <v>0.072389961</v>
      </c>
      <c r="AW571" s="38">
        <v>0.746827636</v>
      </c>
      <c r="AX571" s="38">
        <v>1.313504728</v>
      </c>
      <c r="AY571" s="38">
        <v>0.738341586</v>
      </c>
      <c r="AZ571" s="38">
        <v>0.006699239</v>
      </c>
      <c r="BA571" s="38">
        <v>1.163608533</v>
      </c>
      <c r="BB571" s="38">
        <v>-1.104577735</v>
      </c>
      <c r="BC571" s="38">
        <v>-1.024003336</v>
      </c>
      <c r="BD571" s="40">
        <v>0.488521322</v>
      </c>
      <c r="BE571" s="23">
        <v>42916.0</v>
      </c>
      <c r="BF571" s="38">
        <v>-0.007342588</v>
      </c>
      <c r="BG571" s="38">
        <v>-0.031812112</v>
      </c>
      <c r="BH571" s="38">
        <v>0.001481818</v>
      </c>
      <c r="BI571" s="38">
        <v>0.015287514</v>
      </c>
      <c r="BJ571" s="38">
        <v>0.026887357</v>
      </c>
      <c r="BK571" s="38">
        <v>0.015113805</v>
      </c>
      <c r="BL571" s="38">
        <v>1.37133E-4</v>
      </c>
      <c r="BM571" s="38">
        <v>0.023818992</v>
      </c>
      <c r="BN571" s="38">
        <v>-0.022610635</v>
      </c>
      <c r="BO571" s="38">
        <v>-0.020961282</v>
      </c>
      <c r="BP571" s="40">
        <v>1.62002E-4</v>
      </c>
      <c r="BQ571" s="41">
        <f t="shared" si="1"/>
        <v>0.9952653801</v>
      </c>
    </row>
    <row r="572">
      <c r="A572" s="23">
        <v>42947.0</v>
      </c>
      <c r="B572" s="27">
        <v>0.0035</v>
      </c>
      <c r="C572" s="27">
        <v>9.0E-4</v>
      </c>
      <c r="D572" s="27">
        <v>-0.0054</v>
      </c>
      <c r="E572" s="27">
        <v>-0.015</v>
      </c>
      <c r="F572" s="27">
        <v>0.0403</v>
      </c>
      <c r="G572" s="27">
        <v>0.0033</v>
      </c>
      <c r="H572" s="27">
        <v>0.0366</v>
      </c>
      <c r="I572" s="27">
        <v>0.0126</v>
      </c>
      <c r="J572" s="27">
        <v>0.0107</v>
      </c>
      <c r="K572" s="27">
        <v>0.0199</v>
      </c>
      <c r="L572" s="34"/>
      <c r="M572" s="43">
        <v>0.087790843</v>
      </c>
      <c r="N572" s="43">
        <v>0.076919615</v>
      </c>
      <c r="O572" s="43">
        <v>0.183894097</v>
      </c>
      <c r="P572" s="43">
        <v>0.157129674</v>
      </c>
      <c r="Q572" s="43">
        <v>0.280752632</v>
      </c>
      <c r="R572" s="43">
        <v>0.235254778</v>
      </c>
      <c r="S572" s="43">
        <v>0.244457798</v>
      </c>
      <c r="T572" s="43">
        <v>0.29124091</v>
      </c>
      <c r="U572" s="43">
        <v>0.139466245</v>
      </c>
      <c r="V572" s="43">
        <v>0.153106085</v>
      </c>
      <c r="W572" s="34"/>
      <c r="X572" s="38">
        <v>-0.00420298</v>
      </c>
      <c r="Y572" s="38">
        <v>-0.001915664</v>
      </c>
      <c r="Z572" s="38">
        <v>-0.023803055</v>
      </c>
      <c r="AA572" s="38">
        <v>-0.027987332</v>
      </c>
      <c r="AB572" s="38">
        <v>0.027290737</v>
      </c>
      <c r="AC572" s="38">
        <v>-0.01331021</v>
      </c>
      <c r="AD572" s="38">
        <v>0.015773713</v>
      </c>
      <c r="AE572" s="38">
        <v>-0.007291371</v>
      </c>
      <c r="AF572" s="38">
        <v>-0.001888919</v>
      </c>
      <c r="AG572" s="38">
        <v>0.00714482</v>
      </c>
      <c r="AH572" s="34"/>
      <c r="AI572" s="38">
        <v>0.037628502</v>
      </c>
      <c r="AJ572" s="38">
        <v>0.025081228</v>
      </c>
      <c r="AK572" s="38">
        <v>0.041949528</v>
      </c>
      <c r="AL572" s="38">
        <v>0.049149552</v>
      </c>
      <c r="AM572" s="38">
        <v>0.05468503</v>
      </c>
      <c r="AN572" s="38">
        <v>0.049760688</v>
      </c>
      <c r="AO572" s="38">
        <v>0.041203672</v>
      </c>
      <c r="AP572" s="38">
        <v>0.053717349</v>
      </c>
      <c r="AQ572" s="38">
        <v>0.029920751</v>
      </c>
      <c r="AR572" s="38">
        <v>0.030298896</v>
      </c>
      <c r="AS572" s="34"/>
      <c r="AT572" s="38">
        <v>-0.35311833</v>
      </c>
      <c r="AU572" s="38">
        <v>-1.547042065</v>
      </c>
      <c r="AV572" s="38">
        <v>0.058044791</v>
      </c>
      <c r="AW572" s="38">
        <v>0.743156075</v>
      </c>
      <c r="AX572" s="38">
        <v>1.269879221</v>
      </c>
      <c r="AY572" s="38">
        <v>0.801308144</v>
      </c>
      <c r="AZ572" s="38">
        <v>-0.012926458</v>
      </c>
      <c r="BA572" s="38">
        <v>1.177800386</v>
      </c>
      <c r="BB572" s="38">
        <v>-1.0865419</v>
      </c>
      <c r="BC572" s="38">
        <v>-1.050559863</v>
      </c>
      <c r="BD572" s="40">
        <v>0.483137062</v>
      </c>
      <c r="BE572" s="23">
        <v>42947.0</v>
      </c>
      <c r="BF572" s="38">
        <v>-0.007308864</v>
      </c>
      <c r="BG572" s="38">
        <v>-0.03202077</v>
      </c>
      <c r="BH572" s="38">
        <v>0.001201415</v>
      </c>
      <c r="BI572" s="38">
        <v>0.015381889</v>
      </c>
      <c r="BJ572" s="38">
        <v>0.026284037</v>
      </c>
      <c r="BK572" s="38">
        <v>0.016585524</v>
      </c>
      <c r="BL572" s="38">
        <v>-2.67553E-4</v>
      </c>
      <c r="BM572" s="38">
        <v>0.024378183</v>
      </c>
      <c r="BN572" s="38">
        <v>-0.02248931</v>
      </c>
      <c r="BO572" s="38">
        <v>-0.021744551</v>
      </c>
      <c r="BP572" s="40">
        <v>4.87343E-4</v>
      </c>
      <c r="BQ572" s="41">
        <f t="shared" si="1"/>
        <v>0.9957504157</v>
      </c>
    </row>
    <row r="573">
      <c r="A573" s="23">
        <v>42978.0</v>
      </c>
      <c r="B573" s="27">
        <v>0.0044</v>
      </c>
      <c r="C573" s="27">
        <v>0.0038</v>
      </c>
      <c r="D573" s="27">
        <v>0.0021</v>
      </c>
      <c r="E573" s="27">
        <v>-0.0059</v>
      </c>
      <c r="F573" s="27">
        <v>0.0098</v>
      </c>
      <c r="G573" s="27">
        <v>-0.0044</v>
      </c>
      <c r="H573" s="27">
        <v>-0.0089</v>
      </c>
      <c r="I573" s="27">
        <v>-0.0203</v>
      </c>
      <c r="J573" s="27">
        <v>0.0152</v>
      </c>
      <c r="K573" s="27">
        <v>0.0025</v>
      </c>
      <c r="L573" s="34"/>
      <c r="M573" s="43">
        <v>0.109409261</v>
      </c>
      <c r="N573" s="43">
        <v>0.071027822</v>
      </c>
      <c r="O573" s="43">
        <v>0.187691806</v>
      </c>
      <c r="P573" s="43">
        <v>0.123139216</v>
      </c>
      <c r="Q573" s="43">
        <v>0.278920189</v>
      </c>
      <c r="R573" s="43">
        <v>0.213821303</v>
      </c>
      <c r="S573" s="43">
        <v>0.194175516</v>
      </c>
      <c r="T573" s="43">
        <v>0.243553415</v>
      </c>
      <c r="U573" s="43">
        <v>0.139332139</v>
      </c>
      <c r="V573" s="43">
        <v>0.15515266</v>
      </c>
      <c r="W573" s="34"/>
      <c r="X573" s="38">
        <v>-0.003767633</v>
      </c>
      <c r="Y573" s="38">
        <v>0.001626848</v>
      </c>
      <c r="Z573" s="38">
        <v>-0.016863724</v>
      </c>
      <c r="AA573" s="38">
        <v>-0.017169319</v>
      </c>
      <c r="AB573" s="38">
        <v>-0.010236296</v>
      </c>
      <c r="AC573" s="38">
        <v>-0.018948099</v>
      </c>
      <c r="AD573" s="38">
        <v>-0.027287442</v>
      </c>
      <c r="AE573" s="38">
        <v>-0.039280772</v>
      </c>
      <c r="AF573" s="38">
        <v>0.002618493</v>
      </c>
      <c r="AG573" s="38">
        <v>-0.01199779</v>
      </c>
      <c r="AH573" s="34"/>
      <c r="AI573" s="38">
        <v>0.037594217</v>
      </c>
      <c r="AJ573" s="38">
        <v>0.025024216</v>
      </c>
      <c r="AK573" s="38">
        <v>0.04212136</v>
      </c>
      <c r="AL573" s="38">
        <v>0.049276822</v>
      </c>
      <c r="AM573" s="38">
        <v>0.054293428</v>
      </c>
      <c r="AN573" s="38">
        <v>0.049667593</v>
      </c>
      <c r="AO573" s="38">
        <v>0.041446884</v>
      </c>
      <c r="AP573" s="38">
        <v>0.053866837</v>
      </c>
      <c r="AQ573" s="38">
        <v>0.029884636</v>
      </c>
      <c r="AR573" s="38">
        <v>0.03032989</v>
      </c>
      <c r="AS573" s="34"/>
      <c r="AT573" s="38">
        <v>-0.358090946</v>
      </c>
      <c r="AU573" s="38">
        <v>-1.556376172</v>
      </c>
      <c r="AV573" s="38">
        <v>0.073476875</v>
      </c>
      <c r="AW573" s="38">
        <v>0.755599647</v>
      </c>
      <c r="AX573" s="38">
        <v>1.233827465</v>
      </c>
      <c r="AY573" s="38">
        <v>0.792851382</v>
      </c>
      <c r="AZ573" s="38">
        <v>0.009179787</v>
      </c>
      <c r="BA573" s="38">
        <v>1.193160978</v>
      </c>
      <c r="BB573" s="38">
        <v>-1.093037305</v>
      </c>
      <c r="BC573" s="38">
        <v>-1.050591711</v>
      </c>
      <c r="BD573" s="40">
        <v>0.480323037</v>
      </c>
      <c r="BE573" s="23">
        <v>42978.0</v>
      </c>
      <c r="BF573" s="38">
        <v>-0.007455211</v>
      </c>
      <c r="BG573" s="38">
        <v>-0.032402697</v>
      </c>
      <c r="BH573" s="38">
        <v>0.001529739</v>
      </c>
      <c r="BI573" s="38">
        <v>0.015731072</v>
      </c>
      <c r="BJ573" s="38">
        <v>0.025687451</v>
      </c>
      <c r="BK573" s="38">
        <v>0.016506628</v>
      </c>
      <c r="BL573" s="38">
        <v>1.91117E-4</v>
      </c>
      <c r="BM573" s="38">
        <v>0.024840803</v>
      </c>
      <c r="BN573" s="38">
        <v>-0.022756296</v>
      </c>
      <c r="BO573" s="38">
        <v>-0.021872607</v>
      </c>
      <c r="BP573" s="40">
        <v>-9.48582E-4</v>
      </c>
      <c r="BQ573" s="41">
        <f t="shared" si="1"/>
        <v>0.9948058648</v>
      </c>
    </row>
    <row r="574">
      <c r="A574" s="23">
        <v>43008.0</v>
      </c>
      <c r="B574" s="27">
        <v>3.0E-4</v>
      </c>
      <c r="C574" s="27">
        <v>0.0344</v>
      </c>
      <c r="D574" s="27">
        <v>0.0488</v>
      </c>
      <c r="E574" s="27">
        <v>0.0615</v>
      </c>
      <c r="F574" s="27">
        <v>0.044</v>
      </c>
      <c r="G574" s="27">
        <v>0.0441</v>
      </c>
      <c r="H574" s="27">
        <v>0.0294</v>
      </c>
      <c r="I574" s="27">
        <v>0.0141</v>
      </c>
      <c r="J574" s="27">
        <v>-0.0077</v>
      </c>
      <c r="K574" s="27">
        <v>0.02</v>
      </c>
      <c r="L574" s="34"/>
      <c r="M574" s="43">
        <v>0.102914752</v>
      </c>
      <c r="N574" s="43">
        <v>0.093947392</v>
      </c>
      <c r="O574" s="43">
        <v>0.241084901</v>
      </c>
      <c r="P574" s="43">
        <v>0.198293687</v>
      </c>
      <c r="Q574" s="43">
        <v>0.384347359</v>
      </c>
      <c r="R574" s="43">
        <v>0.272350136</v>
      </c>
      <c r="S574" s="43">
        <v>0.225218652</v>
      </c>
      <c r="T574" s="43">
        <v>0.254794476</v>
      </c>
      <c r="U574" s="43">
        <v>0.110025088</v>
      </c>
      <c r="V574" s="43">
        <v>0.177512485</v>
      </c>
      <c r="W574" s="34"/>
      <c r="X574" s="38">
        <v>-0.007511924</v>
      </c>
      <c r="Y574" s="38">
        <v>0.03204055</v>
      </c>
      <c r="Z574" s="38">
        <v>0.026536458</v>
      </c>
      <c r="AA574" s="38">
        <v>0.044960598</v>
      </c>
      <c r="AB574" s="38">
        <v>0.015493058</v>
      </c>
      <c r="AC574" s="38">
        <v>0.026368357</v>
      </c>
      <c r="AD574" s="38">
        <v>0.010266085</v>
      </c>
      <c r="AE574" s="38">
        <v>-0.005374958</v>
      </c>
      <c r="AF574" s="38">
        <v>-0.017486906</v>
      </c>
      <c r="AG574" s="38">
        <v>0.005124563</v>
      </c>
      <c r="AH574" s="34"/>
      <c r="AI574" s="38">
        <v>0.035993665</v>
      </c>
      <c r="AJ574" s="38">
        <v>0.023464612</v>
      </c>
      <c r="AK574" s="38">
        <v>0.042189379</v>
      </c>
      <c r="AL574" s="38">
        <v>0.049538384</v>
      </c>
      <c r="AM574" s="38">
        <v>0.054302104</v>
      </c>
      <c r="AN574" s="38">
        <v>0.049523127</v>
      </c>
      <c r="AO574" s="38">
        <v>0.041429744</v>
      </c>
      <c r="AP574" s="38">
        <v>0.053811774</v>
      </c>
      <c r="AQ574" s="38">
        <v>0.029346815</v>
      </c>
      <c r="AR574" s="38">
        <v>0.029591952</v>
      </c>
      <c r="AS574" s="34"/>
      <c r="AT574" s="38">
        <v>-0.448253162</v>
      </c>
      <c r="AU574" s="38">
        <v>-1.588482316</v>
      </c>
      <c r="AV574" s="38">
        <v>0.115598926</v>
      </c>
      <c r="AW574" s="38">
        <v>0.784408489</v>
      </c>
      <c r="AX574" s="38">
        <v>1.217939377</v>
      </c>
      <c r="AY574" s="38">
        <v>0.783019989</v>
      </c>
      <c r="AZ574" s="38">
        <v>0.046467052</v>
      </c>
      <c r="BA574" s="38">
        <v>1.173316051</v>
      </c>
      <c r="BB574" s="38">
        <v>-1.053161793</v>
      </c>
      <c r="BC574" s="38">
        <v>-1.030852614</v>
      </c>
      <c r="BD574" s="40">
        <v>0.469790241</v>
      </c>
      <c r="BE574" s="23">
        <v>43008.0</v>
      </c>
      <c r="BF574" s="38">
        <v>-0.00954156</v>
      </c>
      <c r="BG574" s="38">
        <v>-0.033812586</v>
      </c>
      <c r="BH574" s="38">
        <v>0.00246065</v>
      </c>
      <c r="BI574" s="38">
        <v>0.016696994</v>
      </c>
      <c r="BJ574" s="38">
        <v>0.025925174</v>
      </c>
      <c r="BK574" s="38">
        <v>0.016667438</v>
      </c>
      <c r="BL574" s="38">
        <v>9.89102E-4</v>
      </c>
      <c r="BM574" s="38">
        <v>0.024975318</v>
      </c>
      <c r="BN574" s="38">
        <v>-0.022417703</v>
      </c>
      <c r="BO574" s="38">
        <v>-0.021942827</v>
      </c>
      <c r="BP574" s="40">
        <v>0.001877053</v>
      </c>
      <c r="BQ574" s="41">
        <f t="shared" si="1"/>
        <v>0.9966731681</v>
      </c>
    </row>
    <row r="575">
      <c r="A575" s="23">
        <v>43039.0</v>
      </c>
      <c r="B575" s="27">
        <v>0.0379</v>
      </c>
      <c r="C575" s="27">
        <v>0.0285</v>
      </c>
      <c r="D575" s="27">
        <v>0.0299</v>
      </c>
      <c r="E575" s="27">
        <v>0.0303</v>
      </c>
      <c r="F575" s="27">
        <v>6.0E-4</v>
      </c>
      <c r="G575" s="27">
        <v>0.056</v>
      </c>
      <c r="H575" s="27">
        <v>0.0223</v>
      </c>
      <c r="I575" s="27">
        <v>0.0158</v>
      </c>
      <c r="J575" s="27">
        <v>0.0164</v>
      </c>
      <c r="K575" s="27">
        <v>0.0226</v>
      </c>
      <c r="L575" s="34"/>
      <c r="M575" s="43">
        <v>0.162976824</v>
      </c>
      <c r="N575" s="43">
        <v>0.113173473</v>
      </c>
      <c r="O575" s="43">
        <v>0.254994956</v>
      </c>
      <c r="P575" s="43">
        <v>0.222870768</v>
      </c>
      <c r="Q575" s="43">
        <v>0.328571706</v>
      </c>
      <c r="R575" s="43">
        <v>0.277925666</v>
      </c>
      <c r="S575" s="43">
        <v>0.253940445</v>
      </c>
      <c r="T575" s="43">
        <v>0.204260929</v>
      </c>
      <c r="U575" s="43">
        <v>0.11803198</v>
      </c>
      <c r="V575" s="43">
        <v>0.227789985</v>
      </c>
      <c r="W575" s="34"/>
      <c r="X575" s="38">
        <v>0.024071643</v>
      </c>
      <c r="Y575" s="38">
        <v>0.02234095</v>
      </c>
      <c r="Z575" s="38">
        <v>0.003818344</v>
      </c>
      <c r="AA575" s="38">
        <v>0.009022821</v>
      </c>
      <c r="AB575" s="38">
        <v>-0.025236942</v>
      </c>
      <c r="AC575" s="38">
        <v>0.037833072</v>
      </c>
      <c r="AD575" s="38">
        <v>0.001005776</v>
      </c>
      <c r="AE575" s="39">
        <v>-6.47732E-5</v>
      </c>
      <c r="AF575" s="38">
        <v>0.005656841</v>
      </c>
      <c r="AG575" s="39">
        <v>-7.28754E-5</v>
      </c>
      <c r="AH575" s="34"/>
      <c r="AI575" s="38">
        <v>0.035694556</v>
      </c>
      <c r="AJ575" s="38">
        <v>0.022897902</v>
      </c>
      <c r="AK575" s="38">
        <v>0.041110134</v>
      </c>
      <c r="AL575" s="38">
        <v>0.049175647</v>
      </c>
      <c r="AM575" s="38">
        <v>0.053211571</v>
      </c>
      <c r="AN575" s="38">
        <v>0.049913015</v>
      </c>
      <c r="AO575" s="38">
        <v>0.041051307</v>
      </c>
      <c r="AP575" s="38">
        <v>0.053147192</v>
      </c>
      <c r="AQ575" s="38">
        <v>0.029184719</v>
      </c>
      <c r="AR575" s="38">
        <v>0.029605709</v>
      </c>
      <c r="AS575" s="34"/>
      <c r="AT575" s="38">
        <v>-0.441526245</v>
      </c>
      <c r="AU575" s="38">
        <v>-1.617490005</v>
      </c>
      <c r="AV575" s="38">
        <v>0.056144801</v>
      </c>
      <c r="AW575" s="38">
        <v>0.797334743</v>
      </c>
      <c r="AX575" s="38">
        <v>1.168220722</v>
      </c>
      <c r="AY575" s="38">
        <v>0.865096056</v>
      </c>
      <c r="AZ575" s="38">
        <v>0.05073882</v>
      </c>
      <c r="BA575" s="38">
        <v>1.162304566</v>
      </c>
      <c r="BB575" s="38">
        <v>-1.039755439</v>
      </c>
      <c r="BC575" s="38">
        <v>-1.001068021</v>
      </c>
      <c r="BD575" s="40">
        <v>0.461756891</v>
      </c>
      <c r="BE575" s="23">
        <v>43039.0</v>
      </c>
      <c r="BF575" s="38">
        <v>-0.009561877</v>
      </c>
      <c r="BG575" s="38">
        <v>-0.035029039</v>
      </c>
      <c r="BH575" s="38">
        <v>0.001215895</v>
      </c>
      <c r="BI575" s="38">
        <v>0.017267414</v>
      </c>
      <c r="BJ575" s="38">
        <v>0.025299476</v>
      </c>
      <c r="BK575" s="38">
        <v>0.018734881</v>
      </c>
      <c r="BL575" s="38">
        <v>0.001098821</v>
      </c>
      <c r="BM575" s="38">
        <v>0.025171353</v>
      </c>
      <c r="BN575" s="38">
        <v>-0.022517378</v>
      </c>
      <c r="BO575" s="38">
        <v>-0.021679547</v>
      </c>
      <c r="BP575" s="40">
        <v>-2.41947E-4</v>
      </c>
      <c r="BQ575" s="41">
        <f t="shared" si="1"/>
        <v>0.996432026</v>
      </c>
    </row>
    <row r="576">
      <c r="A576" s="23">
        <v>43069.0</v>
      </c>
      <c r="B576" s="27">
        <v>0.0152</v>
      </c>
      <c r="C576" s="27">
        <v>0.0055</v>
      </c>
      <c r="D576" s="27">
        <v>-0.0206</v>
      </c>
      <c r="E576" s="27">
        <v>-0.0113</v>
      </c>
      <c r="F576" s="27">
        <v>-0.0171</v>
      </c>
      <c r="G576" s="27">
        <v>0.0143</v>
      </c>
      <c r="H576" s="27">
        <v>-0.028</v>
      </c>
      <c r="I576" s="27">
        <v>-0.0289</v>
      </c>
      <c r="J576" s="27">
        <v>-0.0179</v>
      </c>
      <c r="K576" s="27">
        <v>0.0297</v>
      </c>
      <c r="L576" s="34"/>
      <c r="M576" s="43">
        <v>0.14230973</v>
      </c>
      <c r="N576" s="43">
        <v>0.08981316</v>
      </c>
      <c r="O576" s="43">
        <v>0.211224408</v>
      </c>
      <c r="P576" s="43">
        <v>0.214976285</v>
      </c>
      <c r="Q576" s="43">
        <v>0.311399945</v>
      </c>
      <c r="R576" s="43">
        <v>0.224962353</v>
      </c>
      <c r="S576" s="43">
        <v>0.224129094</v>
      </c>
      <c r="T576" s="43">
        <v>0.23654506</v>
      </c>
      <c r="U576" s="43">
        <v>0.119929104</v>
      </c>
      <c r="V576" s="43">
        <v>0.221142814</v>
      </c>
      <c r="W576" s="34"/>
      <c r="X576" s="38">
        <v>0.002945432</v>
      </c>
      <c r="Y576" s="38">
        <v>-0.001311359</v>
      </c>
      <c r="Z576" s="38">
        <v>-0.042860596</v>
      </c>
      <c r="AA576" s="38">
        <v>-0.032705559</v>
      </c>
      <c r="AB576" s="38">
        <v>-0.041213085</v>
      </c>
      <c r="AC576" s="38">
        <v>-0.002693746</v>
      </c>
      <c r="AD576" s="38">
        <v>-0.047433473</v>
      </c>
      <c r="AE576" s="38">
        <v>-0.048863491</v>
      </c>
      <c r="AF576" s="38">
        <v>-0.029239018</v>
      </c>
      <c r="AG576" s="38">
        <v>0.008299312</v>
      </c>
      <c r="AH576" s="34"/>
      <c r="AI576" s="38">
        <v>0.03484695</v>
      </c>
      <c r="AJ576" s="38">
        <v>0.022900688</v>
      </c>
      <c r="AK576" s="38">
        <v>0.041807939</v>
      </c>
      <c r="AL576" s="38">
        <v>0.048867598</v>
      </c>
      <c r="AM576" s="38">
        <v>0.053842245</v>
      </c>
      <c r="AN576" s="38">
        <v>0.049330494</v>
      </c>
      <c r="AO576" s="38">
        <v>0.041306099</v>
      </c>
      <c r="AP576" s="38">
        <v>0.053852264</v>
      </c>
      <c r="AQ576" s="38">
        <v>0.029424451</v>
      </c>
      <c r="AR576" s="38">
        <v>0.02959339</v>
      </c>
      <c r="AS576" s="34"/>
      <c r="AT576" s="38">
        <v>-0.520715739</v>
      </c>
      <c r="AU576" s="38">
        <v>-1.606286956</v>
      </c>
      <c r="AV576" s="38">
        <v>0.111837684</v>
      </c>
      <c r="AW576" s="38">
        <v>0.75335733</v>
      </c>
      <c r="AX576" s="38">
        <v>1.205409442</v>
      </c>
      <c r="AY576" s="38">
        <v>0.795421298</v>
      </c>
      <c r="AZ576" s="38">
        <v>0.06623488</v>
      </c>
      <c r="BA576" s="38">
        <v>1.206319932</v>
      </c>
      <c r="BB576" s="38">
        <v>-1.013464759</v>
      </c>
      <c r="BC576" s="38">
        <v>-0.998113112</v>
      </c>
      <c r="BD576" s="40">
        <v>0.46424349</v>
      </c>
      <c r="BE576" s="23">
        <v>43069.0</v>
      </c>
      <c r="BF576" s="38">
        <v>-0.011216436</v>
      </c>
      <c r="BG576" s="38">
        <v>-0.034600097</v>
      </c>
      <c r="BH576" s="38">
        <v>0.002409031</v>
      </c>
      <c r="BI576" s="38">
        <v>0.016227634</v>
      </c>
      <c r="BJ576" s="38">
        <v>0.025965026</v>
      </c>
      <c r="BK576" s="38">
        <v>0.017133709</v>
      </c>
      <c r="BL576" s="38">
        <v>0.001426727</v>
      </c>
      <c r="BM576" s="38">
        <v>0.025984639</v>
      </c>
      <c r="BN576" s="38">
        <v>-0.021830457</v>
      </c>
      <c r="BO576" s="38">
        <v>-0.021499776</v>
      </c>
      <c r="BP576" s="40">
        <v>-0.001723773</v>
      </c>
      <c r="BQ576" s="41">
        <f t="shared" si="1"/>
        <v>0.9947144034</v>
      </c>
    </row>
    <row r="577">
      <c r="A577" s="23">
        <v>43100.0</v>
      </c>
      <c r="B577" s="27">
        <v>0.0167</v>
      </c>
      <c r="C577" s="27">
        <v>0.01</v>
      </c>
      <c r="D577" s="27">
        <v>-0.0093</v>
      </c>
      <c r="E577" s="27">
        <v>-0.0068</v>
      </c>
      <c r="F577" s="27">
        <v>-0.0223</v>
      </c>
      <c r="G577" s="27">
        <v>0.0139</v>
      </c>
      <c r="H577" s="27">
        <v>5.0E-4</v>
      </c>
      <c r="I577" s="27">
        <v>-0.0178</v>
      </c>
      <c r="J577" s="27">
        <v>0.0503</v>
      </c>
      <c r="K577" s="27">
        <v>0.0105</v>
      </c>
      <c r="L577" s="34"/>
      <c r="M577" s="43">
        <v>0.110333035</v>
      </c>
      <c r="N577" s="43">
        <v>0.0844722</v>
      </c>
      <c r="O577" s="43">
        <v>0.130897265</v>
      </c>
      <c r="P577" s="43">
        <v>0.121687332</v>
      </c>
      <c r="Q577" s="43">
        <v>0.128121778</v>
      </c>
      <c r="R577" s="43">
        <v>0.201403559</v>
      </c>
      <c r="S577" s="43">
        <v>0.174453442</v>
      </c>
      <c r="T577" s="43">
        <v>0.115948482</v>
      </c>
      <c r="U577" s="43">
        <v>0.117128431</v>
      </c>
      <c r="V577" s="43">
        <v>0.211871144</v>
      </c>
      <c r="W577" s="34"/>
      <c r="X577" s="38">
        <v>0.006049809</v>
      </c>
      <c r="Y577" s="38">
        <v>0.003543125</v>
      </c>
      <c r="Z577" s="38">
        <v>-0.021473904</v>
      </c>
      <c r="AA577" s="38">
        <v>-0.017552279</v>
      </c>
      <c r="AB577" s="38">
        <v>-0.032689667</v>
      </c>
      <c r="AC577" s="39">
        <v>-4.52122E-5</v>
      </c>
      <c r="AD577" s="38">
        <v>-0.012312538</v>
      </c>
      <c r="AE577" s="38">
        <v>-0.025429513</v>
      </c>
      <c r="AF577" s="38">
        <v>0.040783261</v>
      </c>
      <c r="AG577" s="38">
        <v>-0.010047877</v>
      </c>
      <c r="AH577" s="34"/>
      <c r="AI577" s="38">
        <v>0.034833454</v>
      </c>
      <c r="AJ577" s="38">
        <v>0.022694982</v>
      </c>
      <c r="AK577" s="38">
        <v>0.04160154</v>
      </c>
      <c r="AL577" s="38">
        <v>0.048736835</v>
      </c>
      <c r="AM577" s="38">
        <v>0.053003211</v>
      </c>
      <c r="AN577" s="38">
        <v>0.049181004</v>
      </c>
      <c r="AO577" s="38">
        <v>0.04122116</v>
      </c>
      <c r="AP577" s="38">
        <v>0.05312171</v>
      </c>
      <c r="AQ577" s="38">
        <v>0.029781269</v>
      </c>
      <c r="AR577" s="38">
        <v>0.029478329</v>
      </c>
      <c r="AS577" s="34"/>
      <c r="AT577" s="38">
        <v>-0.513158767</v>
      </c>
      <c r="AU577" s="38">
        <v>-1.639167731</v>
      </c>
      <c r="AV577" s="38">
        <v>0.114673554</v>
      </c>
      <c r="AW577" s="38">
        <v>0.776569566</v>
      </c>
      <c r="AX577" s="38">
        <v>1.172334083</v>
      </c>
      <c r="AY577" s="38">
        <v>0.817772251</v>
      </c>
      <c r="AZ577" s="38">
        <v>0.07938811</v>
      </c>
      <c r="BA577" s="38">
        <v>1.183326513</v>
      </c>
      <c r="BB577" s="38">
        <v>-0.981817864</v>
      </c>
      <c r="BC577" s="38">
        <v>-1.009919715</v>
      </c>
      <c r="BD577" s="40">
        <v>0.464095883</v>
      </c>
      <c r="BE577" s="23">
        <v>43100.0</v>
      </c>
      <c r="BF577" s="38">
        <v>-0.011057171</v>
      </c>
      <c r="BG577" s="38">
        <v>-0.035319592</v>
      </c>
      <c r="BH577" s="38">
        <v>0.002470902</v>
      </c>
      <c r="BI577" s="38">
        <v>0.016732955</v>
      </c>
      <c r="BJ577" s="38">
        <v>0.025260601</v>
      </c>
      <c r="BK577" s="38">
        <v>0.017620761</v>
      </c>
      <c r="BL577" s="38">
        <v>0.001710597</v>
      </c>
      <c r="BM577" s="38">
        <v>0.025497458</v>
      </c>
      <c r="BN577" s="38">
        <v>-0.021155496</v>
      </c>
      <c r="BO577" s="38">
        <v>-0.021761014</v>
      </c>
      <c r="BP577" s="40">
        <v>-0.002790632</v>
      </c>
      <c r="BQ577" s="41">
        <f t="shared" si="1"/>
        <v>0.9919385216</v>
      </c>
    </row>
    <row r="578">
      <c r="A578" s="23">
        <v>43131.0</v>
      </c>
      <c r="B578" s="27">
        <v>-0.0055</v>
      </c>
      <c r="C578" s="27">
        <v>-0.0118</v>
      </c>
      <c r="D578" s="27">
        <v>0.0316</v>
      </c>
      <c r="E578" s="27">
        <v>0.0211</v>
      </c>
      <c r="F578" s="27">
        <v>0.0762</v>
      </c>
      <c r="G578" s="27">
        <v>0.0134</v>
      </c>
      <c r="H578" s="27">
        <v>0.0289</v>
      </c>
      <c r="I578" s="27">
        <v>0.05</v>
      </c>
      <c r="J578" s="27">
        <v>-0.0198</v>
      </c>
      <c r="K578" s="27">
        <v>0.0571</v>
      </c>
      <c r="L578" s="34"/>
      <c r="M578" s="43">
        <v>0.110255442</v>
      </c>
      <c r="N578" s="43">
        <v>0.062747178</v>
      </c>
      <c r="O578" s="43">
        <v>0.188162325</v>
      </c>
      <c r="P578" s="43">
        <v>0.137966468</v>
      </c>
      <c r="Q578" s="43">
        <v>0.27651377</v>
      </c>
      <c r="R578" s="43">
        <v>0.216142715</v>
      </c>
      <c r="S578" s="43">
        <v>0.214582879</v>
      </c>
      <c r="T578" s="43">
        <v>0.168998934</v>
      </c>
      <c r="U578" s="43">
        <v>0.100721713</v>
      </c>
      <c r="V578" s="43">
        <v>0.255436905</v>
      </c>
      <c r="W578" s="34"/>
      <c r="X578" s="38">
        <v>-0.016026019</v>
      </c>
      <c r="Y578" s="38">
        <v>-0.01755568</v>
      </c>
      <c r="Z578" s="38">
        <v>0.014736889</v>
      </c>
      <c r="AA578" s="38">
        <v>0.009056439</v>
      </c>
      <c r="AB578" s="38">
        <v>0.057395712</v>
      </c>
      <c r="AC578" s="38">
        <v>-0.001727895</v>
      </c>
      <c r="AD578" s="38">
        <v>0.013369341</v>
      </c>
      <c r="AE578" s="38">
        <v>0.03811516</v>
      </c>
      <c r="AF578" s="38">
        <v>-0.029767706</v>
      </c>
      <c r="AG578" s="38">
        <v>0.032269069</v>
      </c>
      <c r="AH578" s="34"/>
      <c r="AI578" s="38">
        <v>0.034877259</v>
      </c>
      <c r="AJ578" s="38">
        <v>0.022907724</v>
      </c>
      <c r="AK578" s="38">
        <v>0.040351069</v>
      </c>
      <c r="AL578" s="38">
        <v>0.047273465</v>
      </c>
      <c r="AM578" s="38">
        <v>0.052832912</v>
      </c>
      <c r="AN578" s="38">
        <v>0.049081588</v>
      </c>
      <c r="AO578" s="38">
        <v>0.040314269</v>
      </c>
      <c r="AP578" s="38">
        <v>0.053372001</v>
      </c>
      <c r="AQ578" s="38">
        <v>0.030128212</v>
      </c>
      <c r="AR578" s="38">
        <v>0.028698054</v>
      </c>
      <c r="AS578" s="34"/>
      <c r="AT578" s="38">
        <v>-0.479036666</v>
      </c>
      <c r="AU578" s="38">
        <v>-1.60191191</v>
      </c>
      <c r="AV578" s="38">
        <v>0.034467496</v>
      </c>
      <c r="AW578" s="38">
        <v>0.683865136</v>
      </c>
      <c r="AX578" s="38">
        <v>1.20540298</v>
      </c>
      <c r="AY578" s="38">
        <v>0.853487076</v>
      </c>
      <c r="AZ578" s="38">
        <v>0.0310152</v>
      </c>
      <c r="BA578" s="38">
        <v>1.255975477</v>
      </c>
      <c r="BB578" s="38">
        <v>-0.924550044</v>
      </c>
      <c r="BC578" s="38">
        <v>-1.058714745</v>
      </c>
      <c r="BD578" s="40">
        <v>0.462984387</v>
      </c>
      <c r="BE578" s="23">
        <v>43131.0</v>
      </c>
      <c r="BF578" s="38">
        <v>-0.010346713</v>
      </c>
      <c r="BG578" s="38">
        <v>-0.034599696</v>
      </c>
      <c r="BH578" s="38">
        <v>7.44463E-4</v>
      </c>
      <c r="BI578" s="38">
        <v>0.014770803</v>
      </c>
      <c r="BJ578" s="38">
        <v>0.0260355</v>
      </c>
      <c r="BK578" s="38">
        <v>0.018434468</v>
      </c>
      <c r="BL578" s="38">
        <v>6.69897E-4</v>
      </c>
      <c r="BM578" s="38">
        <v>0.027127815</v>
      </c>
      <c r="BN578" s="38">
        <v>-0.019969357</v>
      </c>
      <c r="BO578" s="38">
        <v>-0.02286718</v>
      </c>
      <c r="BP578" s="40">
        <v>0.003569208</v>
      </c>
      <c r="BQ578" s="41">
        <f t="shared" si="1"/>
        <v>0.9954789565</v>
      </c>
    </row>
    <row r="579">
      <c r="A579" s="23">
        <v>43159.0</v>
      </c>
      <c r="B579" s="27">
        <v>0.0031</v>
      </c>
      <c r="C579" s="27">
        <v>-0.0322</v>
      </c>
      <c r="D579" s="27">
        <v>-0.0282</v>
      </c>
      <c r="E579" s="27">
        <v>-0.0524</v>
      </c>
      <c r="F579" s="27">
        <v>-0.039</v>
      </c>
      <c r="G579" s="27">
        <v>-0.0371</v>
      </c>
      <c r="H579" s="27">
        <v>-0.0325</v>
      </c>
      <c r="I579" s="27">
        <v>-0.0604</v>
      </c>
      <c r="J579" s="27">
        <v>-0.0339</v>
      </c>
      <c r="K579" s="27">
        <v>-0.0373</v>
      </c>
      <c r="L579" s="34"/>
      <c r="M579" s="43">
        <v>0.087096905</v>
      </c>
      <c r="N579" s="43">
        <v>0.028702308</v>
      </c>
      <c r="O579" s="43">
        <v>0.131273228</v>
      </c>
      <c r="P579" s="43">
        <v>0.053457085</v>
      </c>
      <c r="Q579" s="43">
        <v>0.21003739</v>
      </c>
      <c r="R579" s="43">
        <v>0.165136429</v>
      </c>
      <c r="S579" s="43">
        <v>0.116124781</v>
      </c>
      <c r="T579" s="43">
        <v>0.074376321</v>
      </c>
      <c r="U579" s="43">
        <v>0.031149221</v>
      </c>
      <c r="V579" s="43">
        <v>0.163694761</v>
      </c>
      <c r="W579" s="34"/>
      <c r="X579" s="38">
        <v>-0.004357923</v>
      </c>
      <c r="Y579" s="38">
        <v>-0.035686037</v>
      </c>
      <c r="Z579" s="38">
        <v>-0.038783579</v>
      </c>
      <c r="AA579" s="38">
        <v>-0.056113302</v>
      </c>
      <c r="AB579" s="38">
        <v>-0.055452374</v>
      </c>
      <c r="AC579" s="38">
        <v>-0.0494417</v>
      </c>
      <c r="AD579" s="38">
        <v>-0.040250448</v>
      </c>
      <c r="AE579" s="38">
        <v>-0.067257937</v>
      </c>
      <c r="AF579" s="38">
        <v>-0.036859439</v>
      </c>
      <c r="AG579" s="38">
        <v>-0.056116164</v>
      </c>
      <c r="AH579" s="34"/>
      <c r="AI579" s="38">
        <v>0.033585605</v>
      </c>
      <c r="AJ579" s="38">
        <v>0.023200351</v>
      </c>
      <c r="AK579" s="38">
        <v>0.040046737</v>
      </c>
      <c r="AL579" s="38">
        <v>0.047691555</v>
      </c>
      <c r="AM579" s="38">
        <v>0.052582604</v>
      </c>
      <c r="AN579" s="38">
        <v>0.048797359</v>
      </c>
      <c r="AO579" s="38">
        <v>0.040116963</v>
      </c>
      <c r="AP579" s="38">
        <v>0.05377162</v>
      </c>
      <c r="AQ579" s="38">
        <v>0.030452575</v>
      </c>
      <c r="AR579" s="38">
        <v>0.029743184</v>
      </c>
      <c r="AS579" s="34"/>
      <c r="AT579" s="38">
        <v>-0.607117361</v>
      </c>
      <c r="AU579" s="38">
        <v>-1.590248828</v>
      </c>
      <c r="AV579" s="38">
        <v>0.004532811</v>
      </c>
      <c r="AW579" s="38">
        <v>0.728237864</v>
      </c>
      <c r="AX579" s="38">
        <v>1.191254377</v>
      </c>
      <c r="AY579" s="38">
        <v>0.832920007</v>
      </c>
      <c r="AZ579" s="38">
        <v>0.011180772</v>
      </c>
      <c r="BA579" s="38">
        <v>1.303813881</v>
      </c>
      <c r="BB579" s="38">
        <v>-0.903709106</v>
      </c>
      <c r="BC579" s="38">
        <v>-0.970864418</v>
      </c>
      <c r="BD579" s="40">
        <v>0.45938551</v>
      </c>
      <c r="BE579" s="23">
        <v>43159.0</v>
      </c>
      <c r="BF579" s="38">
        <v>-0.013215858</v>
      </c>
      <c r="BG579" s="38">
        <v>-0.03461687</v>
      </c>
      <c r="BH579" s="39">
        <v>9.86712E-5</v>
      </c>
      <c r="BI579" s="38">
        <v>0.015852434</v>
      </c>
      <c r="BJ579" s="38">
        <v>0.025931475</v>
      </c>
      <c r="BK579" s="38">
        <v>0.018131177</v>
      </c>
      <c r="BL579" s="38">
        <v>2.43385E-4</v>
      </c>
      <c r="BM579" s="38">
        <v>0.028381694</v>
      </c>
      <c r="BN579" s="38">
        <v>-0.019672129</v>
      </c>
      <c r="BO579" s="38">
        <v>-0.02113398</v>
      </c>
      <c r="BP579" s="40">
        <v>-0.001544385</v>
      </c>
      <c r="BQ579" s="41">
        <f t="shared" si="1"/>
        <v>0.9939415537</v>
      </c>
    </row>
    <row r="580">
      <c r="A580" s="23">
        <v>43190.0</v>
      </c>
      <c r="B580" s="27">
        <v>-0.0407</v>
      </c>
      <c r="C580" s="27">
        <v>-0.0032</v>
      </c>
      <c r="D580" s="27">
        <v>-0.0228</v>
      </c>
      <c r="E580" s="27">
        <v>-0.027</v>
      </c>
      <c r="F580" s="27">
        <v>-0.0054</v>
      </c>
      <c r="G580" s="27">
        <v>-0.023</v>
      </c>
      <c r="H580" s="27">
        <v>-0.0073</v>
      </c>
      <c r="I580" s="27">
        <v>-0.0273</v>
      </c>
      <c r="J580" s="27">
        <v>-0.0212</v>
      </c>
      <c r="K580" s="27">
        <v>-0.0248</v>
      </c>
      <c r="L580" s="34"/>
      <c r="M580" s="43">
        <v>0.00864949</v>
      </c>
      <c r="N580" s="43">
        <v>0.014175745</v>
      </c>
      <c r="O580" s="43">
        <v>0.047191779</v>
      </c>
      <c r="P580" s="43">
        <v>-0.011867801</v>
      </c>
      <c r="Q580" s="43">
        <v>0.108364618</v>
      </c>
      <c r="R580" s="43">
        <v>0.14565802</v>
      </c>
      <c r="S580" s="43">
        <v>0.055888229</v>
      </c>
      <c r="T580" s="43">
        <v>-0.053842616</v>
      </c>
      <c r="U580" s="43">
        <v>-0.002380562</v>
      </c>
      <c r="V580" s="43">
        <v>0.13370247</v>
      </c>
      <c r="W580" s="34"/>
      <c r="X580" s="38">
        <v>-0.041134254</v>
      </c>
      <c r="Y580" s="38">
        <v>-0.004116147</v>
      </c>
      <c r="Z580" s="38">
        <v>-0.024533875</v>
      </c>
      <c r="AA580" s="38">
        <v>-0.02334099</v>
      </c>
      <c r="AB580" s="38">
        <v>-0.011158062</v>
      </c>
      <c r="AC580" s="38">
        <v>-0.030691229</v>
      </c>
      <c r="AD580" s="38">
        <v>-0.009446158</v>
      </c>
      <c r="AE580" s="38">
        <v>-0.022072966</v>
      </c>
      <c r="AF580" s="38">
        <v>-0.019136155</v>
      </c>
      <c r="AG580" s="38">
        <v>-0.036615632</v>
      </c>
      <c r="AH580" s="34"/>
      <c r="AI580" s="38">
        <v>0.034221323</v>
      </c>
      <c r="AJ580" s="38">
        <v>0.02274074</v>
      </c>
      <c r="AK580" s="38">
        <v>0.040311777</v>
      </c>
      <c r="AL580" s="38">
        <v>0.047730994</v>
      </c>
      <c r="AM580" s="38">
        <v>0.052600967</v>
      </c>
      <c r="AN580" s="38">
        <v>0.049023255</v>
      </c>
      <c r="AO580" s="38">
        <v>0.04014008</v>
      </c>
      <c r="AP580" s="38">
        <v>0.053839918</v>
      </c>
      <c r="AQ580" s="38">
        <v>0.030374894</v>
      </c>
      <c r="AR580" s="38">
        <v>0.030227247</v>
      </c>
      <c r="AS580" s="34"/>
      <c r="AT580" s="38">
        <v>-0.556675492</v>
      </c>
      <c r="AU580" s="38">
        <v>-1.639926221</v>
      </c>
      <c r="AV580" s="38">
        <v>0.017989509</v>
      </c>
      <c r="AW580" s="38">
        <v>0.718029957</v>
      </c>
      <c r="AX580" s="38">
        <v>1.177536398</v>
      </c>
      <c r="AY580" s="38">
        <v>0.839961284</v>
      </c>
      <c r="AZ580" s="38">
        <v>0.001788986</v>
      </c>
      <c r="BA580" s="38">
        <v>1.294437645</v>
      </c>
      <c r="BB580" s="38">
        <v>-0.919605433</v>
      </c>
      <c r="BC580" s="38">
        <v>-0.933536634</v>
      </c>
      <c r="BD580" s="40">
        <v>0.442537582</v>
      </c>
      <c r="BE580" s="23">
        <v>43190.0</v>
      </c>
      <c r="BF580" s="38">
        <v>-0.012579169</v>
      </c>
      <c r="BG580" s="38">
        <v>-0.037057332</v>
      </c>
      <c r="BH580" s="38">
        <v>4.06508E-4</v>
      </c>
      <c r="BI580" s="38">
        <v>0.016225288</v>
      </c>
      <c r="BJ580" s="38">
        <v>0.026608732</v>
      </c>
      <c r="BK580" s="38">
        <v>0.018980564</v>
      </c>
      <c r="BL580" s="39">
        <v>4.04256E-5</v>
      </c>
      <c r="BM580" s="38">
        <v>0.029250344</v>
      </c>
      <c r="BN580" s="38">
        <v>-0.020780279</v>
      </c>
      <c r="BO580" s="38">
        <v>-0.021095081</v>
      </c>
      <c r="BP580" s="40">
        <v>-1.73966E-4</v>
      </c>
      <c r="BQ580" s="41">
        <f t="shared" si="1"/>
        <v>0.9937686417</v>
      </c>
    </row>
    <row r="581">
      <c r="A581" s="23">
        <v>43220.0</v>
      </c>
      <c r="B581" s="27">
        <v>0.041</v>
      </c>
      <c r="C581" s="27">
        <v>0.0186</v>
      </c>
      <c r="D581" s="27">
        <v>0.0661</v>
      </c>
      <c r="E581" s="27">
        <v>0.0377</v>
      </c>
      <c r="F581" s="27">
        <v>0.0745</v>
      </c>
      <c r="G581" s="27">
        <v>0.0358</v>
      </c>
      <c r="H581" s="27">
        <v>0.031</v>
      </c>
      <c r="I581" s="27">
        <v>0.0461</v>
      </c>
      <c r="J581" s="27">
        <v>0.0677</v>
      </c>
      <c r="K581" s="27">
        <v>0.0037</v>
      </c>
      <c r="L581" s="34"/>
      <c r="M581" s="43">
        <v>0.036628198</v>
      </c>
      <c r="N581" s="43">
        <v>0.029395648</v>
      </c>
      <c r="O581" s="43">
        <v>0.078956424</v>
      </c>
      <c r="P581" s="43">
        <v>0.013699456</v>
      </c>
      <c r="Q581" s="43">
        <v>0.186327353</v>
      </c>
      <c r="R581" s="43">
        <v>0.173904326</v>
      </c>
      <c r="S581" s="43">
        <v>0.062356237</v>
      </c>
      <c r="T581" s="43">
        <v>-0.036074824</v>
      </c>
      <c r="U581" s="43">
        <v>0.07958695</v>
      </c>
      <c r="V581" s="43">
        <v>0.126101648</v>
      </c>
      <c r="W581" s="34"/>
      <c r="X581" s="38">
        <v>0.039951544</v>
      </c>
      <c r="Y581" s="38">
        <v>0.016432773</v>
      </c>
      <c r="Z581" s="38">
        <v>0.063054536</v>
      </c>
      <c r="AA581" s="38">
        <v>0.04080966</v>
      </c>
      <c r="AB581" s="38">
        <v>0.065994496</v>
      </c>
      <c r="AC581" s="38">
        <v>0.027809199</v>
      </c>
      <c r="AD581" s="38">
        <v>0.028938519</v>
      </c>
      <c r="AE581" s="38">
        <v>0.051546577</v>
      </c>
      <c r="AF581" s="38">
        <v>0.062464193</v>
      </c>
      <c r="AG581" s="38">
        <v>-0.006910981</v>
      </c>
      <c r="AH581" s="34"/>
      <c r="AI581" s="38">
        <v>0.034431591</v>
      </c>
      <c r="AJ581" s="38">
        <v>0.02275378</v>
      </c>
      <c r="AK581" s="38">
        <v>0.041494119</v>
      </c>
      <c r="AL581" s="38">
        <v>0.046886214</v>
      </c>
      <c r="AM581" s="38">
        <v>0.053494777</v>
      </c>
      <c r="AN581" s="38">
        <v>0.049279858</v>
      </c>
      <c r="AO581" s="38">
        <v>0.039944085</v>
      </c>
      <c r="AP581" s="38">
        <v>0.054308604</v>
      </c>
      <c r="AQ581" s="38">
        <v>0.03171314</v>
      </c>
      <c r="AR581" s="38">
        <v>0.030282884</v>
      </c>
      <c r="AS581" s="34"/>
      <c r="AT581" s="38">
        <v>-0.568388581</v>
      </c>
      <c r="AU581" s="38">
        <v>-1.669631164</v>
      </c>
      <c r="AV581" s="38">
        <v>0.097622889</v>
      </c>
      <c r="AW581" s="38">
        <v>0.606108973</v>
      </c>
      <c r="AX581" s="38">
        <v>1.229310596</v>
      </c>
      <c r="AY581" s="38">
        <v>0.831834661</v>
      </c>
      <c r="AZ581" s="38">
        <v>-0.04854864</v>
      </c>
      <c r="BA581" s="38">
        <v>1.306056148</v>
      </c>
      <c r="BB581" s="38">
        <v>-0.824744356</v>
      </c>
      <c r="BC581" s="38">
        <v>-0.959620526</v>
      </c>
      <c r="BD581" s="40">
        <v>0.444837269</v>
      </c>
      <c r="BE581" s="23">
        <v>43220.0</v>
      </c>
      <c r="BF581" s="38">
        <v>-0.01277745</v>
      </c>
      <c r="BG581" s="38">
        <v>-0.037533527</v>
      </c>
      <c r="BH581" s="38">
        <v>0.002194575</v>
      </c>
      <c r="BI581" s="38">
        <v>0.013625409</v>
      </c>
      <c r="BJ581" s="38">
        <v>0.027635063</v>
      </c>
      <c r="BK581" s="38">
        <v>0.018699752</v>
      </c>
      <c r="BL581" s="38">
        <v>-0.00109138</v>
      </c>
      <c r="BM581" s="38">
        <v>0.029360313</v>
      </c>
      <c r="BN581" s="38">
        <v>-0.018540361</v>
      </c>
      <c r="BO581" s="38">
        <v>-0.021572395</v>
      </c>
      <c r="BP581" s="40">
        <v>0.001963227</v>
      </c>
      <c r="BQ581" s="41">
        <f t="shared" si="1"/>
        <v>0.9957196351</v>
      </c>
    </row>
    <row r="582">
      <c r="A582" s="23">
        <v>43251.0</v>
      </c>
      <c r="B582" s="27">
        <v>0.0119</v>
      </c>
      <c r="C582" s="27">
        <v>0.0319</v>
      </c>
      <c r="D582" s="27">
        <v>-0.0064</v>
      </c>
      <c r="E582" s="27">
        <v>-0.0012</v>
      </c>
      <c r="F582" s="27">
        <v>-0.085</v>
      </c>
      <c r="G582" s="27">
        <v>-0.0168</v>
      </c>
      <c r="H582" s="27">
        <v>-0.0023</v>
      </c>
      <c r="I582" s="27">
        <v>-0.061</v>
      </c>
      <c r="J582" s="27">
        <v>0.0264</v>
      </c>
      <c r="K582" s="27">
        <v>0.0237</v>
      </c>
      <c r="L582" s="34"/>
      <c r="M582" s="43">
        <v>0.086954343</v>
      </c>
      <c r="N582" s="43">
        <v>0.07776364</v>
      </c>
      <c r="O582" s="43">
        <v>0.054975203</v>
      </c>
      <c r="P582" s="43">
        <v>0.001345025</v>
      </c>
      <c r="Q582" s="43">
        <v>0.064044194</v>
      </c>
      <c r="R582" s="43">
        <v>0.129339749</v>
      </c>
      <c r="S582" s="43">
        <v>0.038797311</v>
      </c>
      <c r="T582" s="43">
        <v>-0.106939925</v>
      </c>
      <c r="U582" s="43">
        <v>0.056824939</v>
      </c>
      <c r="V582" s="43">
        <v>0.138092131</v>
      </c>
      <c r="W582" s="34"/>
      <c r="X582" s="38">
        <v>0.005432425</v>
      </c>
      <c r="Y582" s="38">
        <v>0.027287001</v>
      </c>
      <c r="Z582" s="38">
        <v>-0.009605051</v>
      </c>
      <c r="AA582" s="38">
        <v>4.80529E-4</v>
      </c>
      <c r="AB582" s="38">
        <v>-0.08960685</v>
      </c>
      <c r="AC582" s="38">
        <v>-0.022960244</v>
      </c>
      <c r="AD582" s="38">
        <v>-0.004287792</v>
      </c>
      <c r="AE582" s="38">
        <v>-0.053283714</v>
      </c>
      <c r="AF582" s="38">
        <v>0.02231692</v>
      </c>
      <c r="AG582" s="38">
        <v>0.011977799</v>
      </c>
      <c r="AH582" s="34"/>
      <c r="AI582" s="38">
        <v>0.034410186</v>
      </c>
      <c r="AJ582" s="38">
        <v>0.022738601</v>
      </c>
      <c r="AK582" s="38">
        <v>0.041457577</v>
      </c>
      <c r="AL582" s="38">
        <v>0.046703262</v>
      </c>
      <c r="AM582" s="38">
        <v>0.055814651</v>
      </c>
      <c r="AN582" s="38">
        <v>0.049226439</v>
      </c>
      <c r="AO582" s="38">
        <v>0.039954695</v>
      </c>
      <c r="AP582" s="38">
        <v>0.054887138</v>
      </c>
      <c r="AQ582" s="38">
        <v>0.031896907</v>
      </c>
      <c r="AR582" s="38">
        <v>0.030295393</v>
      </c>
      <c r="AS582" s="34"/>
      <c r="AT582" s="38">
        <v>-0.575695098</v>
      </c>
      <c r="AU582" s="38">
        <v>-1.637477165</v>
      </c>
      <c r="AV582" s="38">
        <v>0.065416924</v>
      </c>
      <c r="AW582" s="38">
        <v>0.54262493</v>
      </c>
      <c r="AX582" s="38">
        <v>1.371502095</v>
      </c>
      <c r="AY582" s="38">
        <v>0.772162231</v>
      </c>
      <c r="AZ582" s="38">
        <v>-0.071302561</v>
      </c>
      <c r="BA582" s="38">
        <v>1.287124758</v>
      </c>
      <c r="BB582" s="38">
        <v>-0.804331972</v>
      </c>
      <c r="BC582" s="38">
        <v>-0.950024142</v>
      </c>
      <c r="BD582" s="40">
        <v>0.477339057</v>
      </c>
      <c r="BE582" s="23">
        <v>43251.0</v>
      </c>
      <c r="BF582" s="38">
        <v>-0.012060507</v>
      </c>
      <c r="BG582" s="38">
        <v>-0.034304278</v>
      </c>
      <c r="BH582" s="38">
        <v>0.00137045</v>
      </c>
      <c r="BI582" s="38">
        <v>0.011367704</v>
      </c>
      <c r="BJ582" s="38">
        <v>0.028732241</v>
      </c>
      <c r="BK582" s="38">
        <v>0.016176389</v>
      </c>
      <c r="BL582" s="38">
        <v>-0.001493751</v>
      </c>
      <c r="BM582" s="38">
        <v>0.026964581</v>
      </c>
      <c r="BN582" s="38">
        <v>-0.016850328</v>
      </c>
      <c r="BO582" s="38">
        <v>-0.019902502</v>
      </c>
      <c r="BP582" s="40">
        <v>-0.006830598</v>
      </c>
      <c r="BQ582" s="41">
        <f t="shared" si="1"/>
        <v>0.9889182746</v>
      </c>
    </row>
    <row r="583">
      <c r="A583" s="23">
        <v>43281.0</v>
      </c>
      <c r="B583" s="27">
        <v>0.0368</v>
      </c>
      <c r="C583" s="27">
        <v>0.0161</v>
      </c>
      <c r="D583" s="27">
        <v>-0.0101</v>
      </c>
      <c r="E583" s="27">
        <v>-0.0239</v>
      </c>
      <c r="F583" s="27">
        <v>-0.0072</v>
      </c>
      <c r="G583" s="27">
        <v>-0.006</v>
      </c>
      <c r="H583" s="27">
        <v>7.0E-4</v>
      </c>
      <c r="I583" s="27">
        <v>0.0256</v>
      </c>
      <c r="J583" s="27">
        <v>-0.0018</v>
      </c>
      <c r="K583" s="27">
        <v>0.0064</v>
      </c>
      <c r="L583" s="34"/>
      <c r="M583" s="43">
        <v>0.12880366</v>
      </c>
      <c r="N583" s="43">
        <v>0.105229799</v>
      </c>
      <c r="O583" s="43">
        <v>0.073114487</v>
      </c>
      <c r="P583" s="43">
        <v>0.001737665</v>
      </c>
      <c r="Q583" s="43">
        <v>0.058931279</v>
      </c>
      <c r="R583" s="43">
        <v>0.093057409</v>
      </c>
      <c r="S583" s="43">
        <v>0.069426588</v>
      </c>
      <c r="T583" s="43">
        <v>-0.057822337</v>
      </c>
      <c r="U583" s="43">
        <v>0.082403341</v>
      </c>
      <c r="V583" s="43">
        <v>0.138735714</v>
      </c>
      <c r="W583" s="34"/>
      <c r="X583" s="38">
        <v>0.026901882</v>
      </c>
      <c r="Y583" s="38">
        <v>0.00864994</v>
      </c>
      <c r="Z583" s="38">
        <v>-0.014454867</v>
      </c>
      <c r="AA583" s="38">
        <v>-0.022468612</v>
      </c>
      <c r="AB583" s="38">
        <v>-0.008310483</v>
      </c>
      <c r="AC583" s="38">
        <v>-0.008968207</v>
      </c>
      <c r="AD583" s="38">
        <v>-0.002571489</v>
      </c>
      <c r="AE583" s="38">
        <v>0.032072421</v>
      </c>
      <c r="AF583" s="38">
        <v>-0.008799928</v>
      </c>
      <c r="AG583" s="38">
        <v>-0.005626794</v>
      </c>
      <c r="AH583" s="34"/>
      <c r="AI583" s="38">
        <v>0.032840979</v>
      </c>
      <c r="AJ583" s="38">
        <v>0.021734651</v>
      </c>
      <c r="AK583" s="38">
        <v>0.040182933</v>
      </c>
      <c r="AL583" s="38">
        <v>0.045739774</v>
      </c>
      <c r="AM583" s="38">
        <v>0.054856143</v>
      </c>
      <c r="AN583" s="38">
        <v>0.048346576</v>
      </c>
      <c r="AO583" s="38">
        <v>0.038600033</v>
      </c>
      <c r="AP583" s="38">
        <v>0.053953474</v>
      </c>
      <c r="AQ583" s="38">
        <v>0.029638656</v>
      </c>
      <c r="AR583" s="38">
        <v>0.029956765</v>
      </c>
      <c r="AS583" s="34"/>
      <c r="AT583" s="38">
        <v>-0.606887083</v>
      </c>
      <c r="AU583" s="38">
        <v>-1.606333699</v>
      </c>
      <c r="AV583" s="38">
        <v>0.053807449</v>
      </c>
      <c r="AW583" s="38">
        <v>0.55386165</v>
      </c>
      <c r="AX583" s="38">
        <v>1.374234011</v>
      </c>
      <c r="AY583" s="38">
        <v>0.788445025</v>
      </c>
      <c r="AZ583" s="38">
        <v>-0.088636003</v>
      </c>
      <c r="BA583" s="38">
        <v>1.293003798</v>
      </c>
      <c r="BB583" s="38">
        <v>-0.895060745</v>
      </c>
      <c r="BC583" s="38">
        <v>-0.866434402</v>
      </c>
      <c r="BD583" s="40">
        <v>0.479187648</v>
      </c>
      <c r="BE583" s="23">
        <v>43281.0</v>
      </c>
      <c r="BF583" s="38">
        <v>-0.012664915</v>
      </c>
      <c r="BG583" s="38">
        <v>-0.033522018</v>
      </c>
      <c r="BH583" s="38">
        <v>0.001122889</v>
      </c>
      <c r="BI583" s="38">
        <v>0.011558346</v>
      </c>
      <c r="BJ583" s="38">
        <v>0.028678411</v>
      </c>
      <c r="BK583" s="38">
        <v>0.016453784</v>
      </c>
      <c r="BL583" s="38">
        <v>-0.001849714</v>
      </c>
      <c r="BM583" s="38">
        <v>0.026983246</v>
      </c>
      <c r="BN583" s="38">
        <v>-0.018678711</v>
      </c>
      <c r="BO583" s="38">
        <v>-0.018081318</v>
      </c>
      <c r="BP583" s="40">
        <v>-9.93878E-4</v>
      </c>
      <c r="BQ583" s="41">
        <f t="shared" si="1"/>
        <v>0.9879354104</v>
      </c>
    </row>
    <row r="584">
      <c r="A584" s="23">
        <v>43312.0</v>
      </c>
      <c r="B584" s="27">
        <v>0.016</v>
      </c>
      <c r="C584" s="27">
        <v>0.0136</v>
      </c>
      <c r="D584" s="27">
        <v>0.0341</v>
      </c>
      <c r="E584" s="27">
        <v>0.0408</v>
      </c>
      <c r="F584" s="27">
        <v>0.0295</v>
      </c>
      <c r="G584" s="27">
        <v>0.0147</v>
      </c>
      <c r="H584" s="27">
        <v>0.0389</v>
      </c>
      <c r="I584" s="27">
        <v>0.0357</v>
      </c>
      <c r="J584" s="27">
        <v>0.0153</v>
      </c>
      <c r="K584" s="27">
        <v>0.0356</v>
      </c>
      <c r="L584" s="34"/>
      <c r="M584" s="43">
        <v>0.142800107</v>
      </c>
      <c r="N584" s="43">
        <v>0.119260973</v>
      </c>
      <c r="O584" s="43">
        <v>0.115703066</v>
      </c>
      <c r="P584" s="43">
        <v>0.058433795</v>
      </c>
      <c r="Q584" s="43">
        <v>0.047908291</v>
      </c>
      <c r="R584" s="43">
        <v>0.10542298</v>
      </c>
      <c r="S584" s="43">
        <v>0.071874331</v>
      </c>
      <c r="T584" s="43">
        <v>-0.036284149</v>
      </c>
      <c r="U584" s="43">
        <v>0.087310283</v>
      </c>
      <c r="V584" s="43">
        <v>0.156191799</v>
      </c>
      <c r="W584" s="34"/>
      <c r="X584" s="38">
        <v>0.002500774</v>
      </c>
      <c r="Y584" s="38">
        <v>0.004504553</v>
      </c>
      <c r="Z584" s="38">
        <v>0.025765836</v>
      </c>
      <c r="AA584" s="38">
        <v>0.037638536</v>
      </c>
      <c r="AB584" s="38">
        <v>0.028043572</v>
      </c>
      <c r="AC584" s="38">
        <v>0.010140596</v>
      </c>
      <c r="AD584" s="38">
        <v>0.034876836</v>
      </c>
      <c r="AE584" s="38">
        <v>0.038742659</v>
      </c>
      <c r="AF584" s="38">
        <v>0.006527362</v>
      </c>
      <c r="AG584" s="38">
        <v>0.021355696</v>
      </c>
      <c r="AH584" s="34"/>
      <c r="AI584" s="38">
        <v>0.032317295</v>
      </c>
      <c r="AJ584" s="38">
        <v>0.021731549</v>
      </c>
      <c r="AK584" s="38">
        <v>0.03996247</v>
      </c>
      <c r="AL584" s="38">
        <v>0.046003406</v>
      </c>
      <c r="AM584" s="38">
        <v>0.054775072</v>
      </c>
      <c r="AN584" s="38">
        <v>0.048383261</v>
      </c>
      <c r="AO584" s="38">
        <v>0.038852275</v>
      </c>
      <c r="AP584" s="38">
        <v>0.05401822</v>
      </c>
      <c r="AQ584" s="38">
        <v>0.029278078</v>
      </c>
      <c r="AR584" s="38">
        <v>0.030010043</v>
      </c>
      <c r="AS584" s="34"/>
      <c r="AT584" s="38">
        <v>-0.64460795</v>
      </c>
      <c r="AU584" s="38">
        <v>-1.590253223</v>
      </c>
      <c r="AV584" s="38">
        <v>0.03835051</v>
      </c>
      <c r="AW584" s="38">
        <v>0.577999098</v>
      </c>
      <c r="AX584" s="38">
        <v>1.361589078</v>
      </c>
      <c r="AY584" s="38">
        <v>0.790596179</v>
      </c>
      <c r="AZ584" s="38">
        <v>-0.06082543</v>
      </c>
      <c r="BA584" s="38">
        <v>1.293978074</v>
      </c>
      <c r="BB584" s="38">
        <v>-0.916107102</v>
      </c>
      <c r="BC584" s="38">
        <v>-0.850719232</v>
      </c>
      <c r="BD584" s="40">
        <v>0.477181005</v>
      </c>
      <c r="BE584" s="23">
        <v>43312.0</v>
      </c>
      <c r="BF584" s="38">
        <v>-0.013508667</v>
      </c>
      <c r="BG584" s="38">
        <v>-0.033325996</v>
      </c>
      <c r="BH584" s="38">
        <v>8.03689E-4</v>
      </c>
      <c r="BI584" s="38">
        <v>0.012112785</v>
      </c>
      <c r="BJ584" s="38">
        <v>0.028534017</v>
      </c>
      <c r="BK584" s="38">
        <v>0.016568056</v>
      </c>
      <c r="BL584" s="38">
        <v>-0.001274683</v>
      </c>
      <c r="BM584" s="38">
        <v>0.027117133</v>
      </c>
      <c r="BN584" s="38">
        <v>-0.019198315</v>
      </c>
      <c r="BO584" s="38">
        <v>-0.01782802</v>
      </c>
      <c r="BP584" s="40">
        <v>9.01322E-4</v>
      </c>
      <c r="BQ584" s="41">
        <f t="shared" si="1"/>
        <v>0.9888258584</v>
      </c>
    </row>
    <row r="585">
      <c r="A585" s="23">
        <v>43343.0</v>
      </c>
      <c r="B585" s="27">
        <v>0.0097</v>
      </c>
      <c r="C585" s="27">
        <v>-0.0133</v>
      </c>
      <c r="D585" s="27">
        <v>-0.0143</v>
      </c>
      <c r="E585" s="27">
        <v>-0.0248</v>
      </c>
      <c r="F585" s="27">
        <v>-0.0898</v>
      </c>
      <c r="G585" s="27">
        <v>-0.0072</v>
      </c>
      <c r="H585" s="27">
        <v>-0.0153</v>
      </c>
      <c r="I585" s="27">
        <v>-0.0538</v>
      </c>
      <c r="J585" s="27">
        <v>-0.0331</v>
      </c>
      <c r="K585" s="27">
        <v>0.0324</v>
      </c>
      <c r="L585" s="34"/>
      <c r="M585" s="43">
        <v>0.148778633</v>
      </c>
      <c r="N585" s="43">
        <v>0.100204096</v>
      </c>
      <c r="O585" s="43">
        <v>0.097436719</v>
      </c>
      <c r="P585" s="43">
        <v>0.038329047</v>
      </c>
      <c r="Q585" s="43">
        <v>-0.055468807</v>
      </c>
      <c r="R585" s="43">
        <v>0.102338023</v>
      </c>
      <c r="S585" s="43">
        <v>0.065036341</v>
      </c>
      <c r="T585" s="43">
        <v>-0.069216051</v>
      </c>
      <c r="U585" s="43">
        <v>0.035551509</v>
      </c>
      <c r="V585" s="43">
        <v>0.190677199</v>
      </c>
      <c r="W585" s="34"/>
      <c r="X585" s="38">
        <v>-0.003455542</v>
      </c>
      <c r="Y585" s="38">
        <v>-0.021567807</v>
      </c>
      <c r="Z585" s="38">
        <v>-0.020676296</v>
      </c>
      <c r="AA585" s="38">
        <v>-0.027037825</v>
      </c>
      <c r="AB585" s="38">
        <v>-0.085553086</v>
      </c>
      <c r="AC585" s="38">
        <v>-0.011708954</v>
      </c>
      <c r="AD585" s="38">
        <v>-0.019932783</v>
      </c>
      <c r="AE585" s="38">
        <v>-0.048980638</v>
      </c>
      <c r="AF585" s="38">
        <v>-0.037294995</v>
      </c>
      <c r="AG585" s="38">
        <v>0.014131607</v>
      </c>
      <c r="AH585" s="34"/>
      <c r="AI585" s="38">
        <v>0.02906003</v>
      </c>
      <c r="AJ585" s="38">
        <v>0.020846731</v>
      </c>
      <c r="AK585" s="38">
        <v>0.037143505</v>
      </c>
      <c r="AL585" s="38">
        <v>0.043382232</v>
      </c>
      <c r="AM585" s="38">
        <v>0.055199431</v>
      </c>
      <c r="AN585" s="38">
        <v>0.04523065</v>
      </c>
      <c r="AO585" s="38">
        <v>0.03390527</v>
      </c>
      <c r="AP585" s="38">
        <v>0.051943675</v>
      </c>
      <c r="AQ585" s="38">
        <v>0.029034843</v>
      </c>
      <c r="AR585" s="38">
        <v>0.028728403</v>
      </c>
      <c r="AS585" s="34"/>
      <c r="AT585" s="38">
        <v>-0.749716689</v>
      </c>
      <c r="AU585" s="38">
        <v>-1.4838671</v>
      </c>
      <c r="AV585" s="38">
        <v>-0.027170742</v>
      </c>
      <c r="AW585" s="38">
        <v>0.530481473</v>
      </c>
      <c r="AX585" s="38">
        <v>1.586768471</v>
      </c>
      <c r="AY585" s="38">
        <v>0.695703331</v>
      </c>
      <c r="AZ585" s="38">
        <v>-0.316622171</v>
      </c>
      <c r="BA585" s="38">
        <v>1.295750929</v>
      </c>
      <c r="BB585" s="38">
        <v>-0.751968086</v>
      </c>
      <c r="BC585" s="38">
        <v>-0.779359416</v>
      </c>
      <c r="BD585" s="40">
        <v>0.489162044</v>
      </c>
      <c r="BE585" s="23">
        <v>43343.0</v>
      </c>
      <c r="BF585" s="38">
        <v>-0.015326551</v>
      </c>
      <c r="BG585" s="38">
        <v>-0.030334878</v>
      </c>
      <c r="BH585" s="38">
        <v>-5.55455E-4</v>
      </c>
      <c r="BI585" s="38">
        <v>0.010844698</v>
      </c>
      <c r="BJ585" s="38">
        <v>0.032438504</v>
      </c>
      <c r="BK585" s="38">
        <v>0.014222349</v>
      </c>
      <c r="BL585" s="38">
        <v>-0.006472746</v>
      </c>
      <c r="BM585" s="38">
        <v>0.026489196</v>
      </c>
      <c r="BN585" s="38">
        <v>-0.015372576</v>
      </c>
      <c r="BO585" s="38">
        <v>-0.015932541</v>
      </c>
      <c r="BP585" s="40">
        <v>-0.004063685</v>
      </c>
      <c r="BQ585" s="41">
        <f t="shared" si="1"/>
        <v>0.9848075816</v>
      </c>
    </row>
    <row r="586">
      <c r="A586" s="23">
        <v>43373.0</v>
      </c>
      <c r="B586" s="27">
        <v>-0.0138</v>
      </c>
      <c r="C586" s="27">
        <v>-0.0096</v>
      </c>
      <c r="D586" s="27">
        <v>0.014</v>
      </c>
      <c r="E586" s="27">
        <v>-0.0153</v>
      </c>
      <c r="F586" s="27">
        <v>0.025</v>
      </c>
      <c r="G586" s="27">
        <v>0.0568</v>
      </c>
      <c r="H586" s="27">
        <v>-0.0328</v>
      </c>
      <c r="I586" s="27">
        <v>0.0014</v>
      </c>
      <c r="J586" s="27">
        <v>0.0142</v>
      </c>
      <c r="K586" s="27">
        <v>0.0042</v>
      </c>
      <c r="L586" s="34"/>
      <c r="M586" s="43">
        <v>0.13256866</v>
      </c>
      <c r="N586" s="43">
        <v>0.05335857</v>
      </c>
      <c r="O586" s="43">
        <v>0.06096778</v>
      </c>
      <c r="P586" s="43">
        <v>-0.036801798</v>
      </c>
      <c r="Q586" s="43">
        <v>-0.072629088</v>
      </c>
      <c r="R586" s="43">
        <v>0.115751204</v>
      </c>
      <c r="S586" s="43">
        <v>6.67707E-4</v>
      </c>
      <c r="T586" s="43">
        <v>-0.080884053</v>
      </c>
      <c r="U586" s="43">
        <v>0.058391906</v>
      </c>
      <c r="V586" s="43">
        <v>0.172181564</v>
      </c>
      <c r="W586" s="34"/>
      <c r="X586" s="38">
        <v>-0.025983905</v>
      </c>
      <c r="Y586" s="38">
        <v>-0.016079698</v>
      </c>
      <c r="Z586" s="38">
        <v>0.007917991</v>
      </c>
      <c r="AA586" s="38">
        <v>-0.013573239</v>
      </c>
      <c r="AB586" s="38">
        <v>0.031489179</v>
      </c>
      <c r="AC586" s="38">
        <v>0.048934534</v>
      </c>
      <c r="AD586" s="38">
        <v>-0.034665336</v>
      </c>
      <c r="AE586" s="38">
        <v>0.00609487</v>
      </c>
      <c r="AF586" s="38">
        <v>0.00716135</v>
      </c>
      <c r="AG586" s="38">
        <v>-0.012972042</v>
      </c>
      <c r="AH586" s="34"/>
      <c r="AI586" s="38">
        <v>0.029333613</v>
      </c>
      <c r="AJ586" s="38">
        <v>0.020559788</v>
      </c>
      <c r="AK586" s="38">
        <v>0.036824649</v>
      </c>
      <c r="AL586" s="38">
        <v>0.042703697</v>
      </c>
      <c r="AM586" s="38">
        <v>0.055182055</v>
      </c>
      <c r="AN586" s="38">
        <v>0.042673749</v>
      </c>
      <c r="AO586" s="38">
        <v>0.033619788</v>
      </c>
      <c r="AP586" s="38">
        <v>0.050679777</v>
      </c>
      <c r="AQ586" s="38">
        <v>0.029012962</v>
      </c>
      <c r="AR586" s="38">
        <v>0.028895153</v>
      </c>
      <c r="AS586" s="34"/>
      <c r="AT586" s="38">
        <v>-0.704195134</v>
      </c>
      <c r="AU586" s="38">
        <v>-1.51556196</v>
      </c>
      <c r="AV586" s="38">
        <v>-0.011455327</v>
      </c>
      <c r="AW586" s="38">
        <v>0.532214486</v>
      </c>
      <c r="AX586" s="38">
        <v>1.686161113</v>
      </c>
      <c r="AY586" s="38">
        <v>0.529445029</v>
      </c>
      <c r="AZ586" s="38">
        <v>-0.307827582</v>
      </c>
      <c r="BA586" s="38">
        <v>1.269809158</v>
      </c>
      <c r="BB586" s="38">
        <v>-0.733847624</v>
      </c>
      <c r="BC586" s="38">
        <v>-0.744742159</v>
      </c>
      <c r="BD586" s="40">
        <v>0.49557118</v>
      </c>
      <c r="BE586" s="23">
        <v>43373.0</v>
      </c>
      <c r="BF586" s="38">
        <v>-0.014209768</v>
      </c>
      <c r="BG586" s="38">
        <v>-0.030582125</v>
      </c>
      <c r="BH586" s="38">
        <v>-2.31154E-4</v>
      </c>
      <c r="BI586" s="38">
        <v>0.010739416</v>
      </c>
      <c r="BJ586" s="38">
        <v>0.0340246</v>
      </c>
      <c r="BK586" s="38">
        <v>0.010683531</v>
      </c>
      <c r="BL586" s="38">
        <v>-0.006211572</v>
      </c>
      <c r="BM586" s="38">
        <v>0.025623144</v>
      </c>
      <c r="BN586" s="38">
        <v>-0.014808117</v>
      </c>
      <c r="BO586" s="38">
        <v>-0.015027955</v>
      </c>
      <c r="BP586" s="40">
        <v>0.001915089</v>
      </c>
      <c r="BQ586" s="41">
        <f t="shared" si="1"/>
        <v>0.9866935757</v>
      </c>
    </row>
    <row r="587">
      <c r="A587" s="23">
        <v>43404.0</v>
      </c>
      <c r="B587" s="27">
        <v>-0.0565</v>
      </c>
      <c r="C587" s="27">
        <v>-0.0634</v>
      </c>
      <c r="D587" s="27">
        <v>-0.071</v>
      </c>
      <c r="E587" s="27">
        <v>-0.0614</v>
      </c>
      <c r="F587" s="27">
        <v>-0.071</v>
      </c>
      <c r="G587" s="27">
        <v>-0.0904</v>
      </c>
      <c r="H587" s="27">
        <v>-0.0568</v>
      </c>
      <c r="I587" s="27">
        <v>-0.0446</v>
      </c>
      <c r="J587" s="27">
        <v>-0.0483</v>
      </c>
      <c r="K587" s="27">
        <v>-0.0697</v>
      </c>
      <c r="L587" s="34"/>
      <c r="M587" s="43">
        <v>0.029600125</v>
      </c>
      <c r="N587" s="43">
        <v>-0.040771739</v>
      </c>
      <c r="O587" s="43">
        <v>-0.043002822</v>
      </c>
      <c r="P587" s="43">
        <v>-0.122615588</v>
      </c>
      <c r="Q587" s="43">
        <v>-0.138999333</v>
      </c>
      <c r="R587" s="43">
        <v>-0.0389514</v>
      </c>
      <c r="S587" s="43">
        <v>-0.076783744</v>
      </c>
      <c r="T587" s="43">
        <v>-0.135499753</v>
      </c>
      <c r="U587" s="43">
        <v>-0.009072287</v>
      </c>
      <c r="V587" s="43">
        <v>0.066379506</v>
      </c>
      <c r="W587" s="34"/>
      <c r="X587" s="38">
        <v>-0.064638073</v>
      </c>
      <c r="Y587" s="38">
        <v>-0.069406126</v>
      </c>
      <c r="Z587" s="38">
        <v>-0.072692682</v>
      </c>
      <c r="AA587" s="38">
        <v>-0.054864929</v>
      </c>
      <c r="AB587" s="38">
        <v>-0.062653165</v>
      </c>
      <c r="AC587" s="38">
        <v>-0.092775618</v>
      </c>
      <c r="AD587" s="38">
        <v>-0.052308768</v>
      </c>
      <c r="AE587" s="38">
        <v>-0.039778695</v>
      </c>
      <c r="AF587" s="38">
        <v>-0.053379109</v>
      </c>
      <c r="AG587" s="38">
        <v>-0.079404202</v>
      </c>
      <c r="AH587" s="34"/>
      <c r="AI587" s="38">
        <v>0.029955402</v>
      </c>
      <c r="AJ587" s="38">
        <v>0.023515906</v>
      </c>
      <c r="AK587" s="38">
        <v>0.037178211</v>
      </c>
      <c r="AL587" s="38">
        <v>0.04013722</v>
      </c>
      <c r="AM587" s="38">
        <v>0.055931932</v>
      </c>
      <c r="AN587" s="38">
        <v>0.042951554</v>
      </c>
      <c r="AO587" s="38">
        <v>0.03281825</v>
      </c>
      <c r="AP587" s="38">
        <v>0.049106749</v>
      </c>
      <c r="AQ587" s="38">
        <v>0.028447571</v>
      </c>
      <c r="AR587" s="38">
        <v>0.027716278</v>
      </c>
      <c r="AS587" s="34"/>
      <c r="AT587" s="38">
        <v>-0.661064334</v>
      </c>
      <c r="AU587" s="38">
        <v>-1.285200146</v>
      </c>
      <c r="AV587" s="38">
        <v>0.038992491</v>
      </c>
      <c r="AW587" s="38">
        <v>0.325788754</v>
      </c>
      <c r="AX587" s="38">
        <v>1.856660854</v>
      </c>
      <c r="AY587" s="38">
        <v>0.598562683</v>
      </c>
      <c r="AZ587" s="38">
        <v>-0.383588309</v>
      </c>
      <c r="BA587" s="38">
        <v>1.195143166</v>
      </c>
      <c r="BB587" s="38">
        <v>-0.807207996</v>
      </c>
      <c r="BC587" s="38">
        <v>-0.878087163</v>
      </c>
      <c r="BD587" s="40">
        <v>0.493676152</v>
      </c>
      <c r="BE587" s="23">
        <v>43404.0</v>
      </c>
      <c r="BF587" s="38">
        <v>-0.013390648</v>
      </c>
      <c r="BG587" s="38">
        <v>-0.026033264</v>
      </c>
      <c r="BH587" s="38">
        <v>7.89839E-4</v>
      </c>
      <c r="BI587" s="38">
        <v>0.00659924</v>
      </c>
      <c r="BJ587" s="38">
        <v>0.037608883</v>
      </c>
      <c r="BK587" s="38">
        <v>0.012124602</v>
      </c>
      <c r="BL587" s="38">
        <v>-0.007770039</v>
      </c>
      <c r="BM587" s="38">
        <v>0.024209052</v>
      </c>
      <c r="BN587" s="38">
        <v>-0.016350962</v>
      </c>
      <c r="BO587" s="38">
        <v>-0.017786704</v>
      </c>
      <c r="BP587" s="40">
        <v>-3.07984E-4</v>
      </c>
      <c r="BQ587" s="41">
        <f t="shared" si="1"/>
        <v>0.9863896899</v>
      </c>
    </row>
    <row r="588">
      <c r="A588" s="23">
        <v>43434.0</v>
      </c>
      <c r="B588" s="27">
        <v>-0.0234</v>
      </c>
      <c r="C588" s="27">
        <v>0.0149</v>
      </c>
      <c r="D588" s="27">
        <v>-0.017</v>
      </c>
      <c r="E588" s="27">
        <v>-0.0197</v>
      </c>
      <c r="F588" s="27">
        <v>0.0083</v>
      </c>
      <c r="G588" s="27">
        <v>0.0102</v>
      </c>
      <c r="H588" s="27">
        <v>0.0286</v>
      </c>
      <c r="I588" s="27">
        <v>0.0193</v>
      </c>
      <c r="J588" s="27">
        <v>-0.0153</v>
      </c>
      <c r="K588" s="27">
        <v>0.0188</v>
      </c>
      <c r="L588" s="34"/>
      <c r="M588" s="43">
        <v>-0.00956623</v>
      </c>
      <c r="N588" s="43">
        <v>-0.031840019</v>
      </c>
      <c r="O588" s="43">
        <v>-0.039477965</v>
      </c>
      <c r="P588" s="43">
        <v>-0.130073635</v>
      </c>
      <c r="Q588" s="43">
        <v>-0.116749859</v>
      </c>
      <c r="R588" s="43">
        <v>-0.04285657</v>
      </c>
      <c r="S588" s="43">
        <v>-0.023001926</v>
      </c>
      <c r="T588" s="43">
        <v>-0.09257062</v>
      </c>
      <c r="U588" s="43">
        <v>-0.00645899</v>
      </c>
      <c r="V588" s="43">
        <v>0.055056086</v>
      </c>
      <c r="W588" s="34"/>
      <c r="X588" s="38">
        <v>-0.025558504</v>
      </c>
      <c r="Y588" s="38">
        <v>0.013373769</v>
      </c>
      <c r="Z588" s="38">
        <v>-0.014518964</v>
      </c>
      <c r="AA588" s="38">
        <v>-0.008635993</v>
      </c>
      <c r="AB588" s="38">
        <v>0.019047998</v>
      </c>
      <c r="AC588" s="38">
        <v>0.013245425</v>
      </c>
      <c r="AD588" s="38">
        <v>0.032143221</v>
      </c>
      <c r="AE588" s="38">
        <v>0.025777099</v>
      </c>
      <c r="AF588" s="38">
        <v>-0.015284068</v>
      </c>
      <c r="AG588" s="38">
        <v>0.016592075</v>
      </c>
      <c r="AH588" s="34"/>
      <c r="AI588" s="38">
        <v>0.030312085</v>
      </c>
      <c r="AJ588" s="38">
        <v>0.023525948</v>
      </c>
      <c r="AK588" s="38">
        <v>0.037304046</v>
      </c>
      <c r="AL588" s="38">
        <v>0.039651869</v>
      </c>
      <c r="AM588" s="38">
        <v>0.055989566</v>
      </c>
      <c r="AN588" s="38">
        <v>0.042991816</v>
      </c>
      <c r="AO588" s="38">
        <v>0.03312741</v>
      </c>
      <c r="AP588" s="38">
        <v>0.049167282</v>
      </c>
      <c r="AQ588" s="38">
        <v>0.028413712</v>
      </c>
      <c r="AR588" s="38">
        <v>0.027784698</v>
      </c>
      <c r="AS588" s="34"/>
      <c r="AT588" s="38">
        <v>-0.633668423</v>
      </c>
      <c r="AU588" s="38">
        <v>-1.293732874</v>
      </c>
      <c r="AV588" s="38">
        <v>0.046415905</v>
      </c>
      <c r="AW588" s="38">
        <v>0.2747807</v>
      </c>
      <c r="AX588" s="38">
        <v>1.863892866</v>
      </c>
      <c r="AY588" s="38">
        <v>0.599645972</v>
      </c>
      <c r="AZ588" s="38">
        <v>-0.359831277</v>
      </c>
      <c r="BA588" s="38">
        <v>1.200312506</v>
      </c>
      <c r="BB588" s="38">
        <v>-0.818316668</v>
      </c>
      <c r="BC588" s="38">
        <v>-0.879498706</v>
      </c>
      <c r="BD588" s="40">
        <v>0.492842263</v>
      </c>
      <c r="BE588" s="23">
        <v>43434.0</v>
      </c>
      <c r="BF588" s="38">
        <v>-0.012857429</v>
      </c>
      <c r="BG588" s="38">
        <v>-0.026250445</v>
      </c>
      <c r="BH588" s="38">
        <v>9.418E-4</v>
      </c>
      <c r="BI588" s="38">
        <v>0.005575429</v>
      </c>
      <c r="BJ588" s="38">
        <v>0.037819258</v>
      </c>
      <c r="BK588" s="38">
        <v>0.012167097</v>
      </c>
      <c r="BL588" s="38">
        <v>-0.007301145</v>
      </c>
      <c r="BM588" s="38">
        <v>0.024354902</v>
      </c>
      <c r="BN588" s="38">
        <v>-0.016604028</v>
      </c>
      <c r="BO588" s="38">
        <v>-0.01784544</v>
      </c>
      <c r="BP588" s="40">
        <v>3.79327E-4</v>
      </c>
      <c r="BQ588" s="41">
        <f t="shared" si="1"/>
        <v>0.9867638541</v>
      </c>
    </row>
    <row r="589">
      <c r="A589" s="23">
        <v>43465.0</v>
      </c>
      <c r="B589" s="27">
        <v>0.0037</v>
      </c>
      <c r="C589" s="27">
        <v>-0.0584</v>
      </c>
      <c r="D589" s="27">
        <v>-0.0548</v>
      </c>
      <c r="E589" s="27">
        <v>-0.0666</v>
      </c>
      <c r="F589" s="27">
        <v>-0.0436</v>
      </c>
      <c r="G589" s="27">
        <v>-0.0981</v>
      </c>
      <c r="H589" s="27">
        <v>-0.0693</v>
      </c>
      <c r="I589" s="27">
        <v>-0.0471</v>
      </c>
      <c r="J589" s="27">
        <v>-0.0361</v>
      </c>
      <c r="K589" s="27">
        <v>-0.0905</v>
      </c>
      <c r="L589" s="34"/>
      <c r="M589" s="43">
        <v>-0.022231119</v>
      </c>
      <c r="N589" s="43">
        <v>-0.0974138</v>
      </c>
      <c r="O589" s="43">
        <v>-0.083605193</v>
      </c>
      <c r="P589" s="43">
        <v>-0.182478548</v>
      </c>
      <c r="Q589" s="43">
        <v>-0.136031118</v>
      </c>
      <c r="R589" s="43">
        <v>-0.148548527</v>
      </c>
      <c r="S589" s="43">
        <v>-0.091205343</v>
      </c>
      <c r="T589" s="43">
        <v>-0.119611359</v>
      </c>
      <c r="U589" s="43">
        <v>-0.088225134</v>
      </c>
      <c r="V589" s="43">
        <v>-0.050401828</v>
      </c>
      <c r="W589" s="34"/>
      <c r="X589" s="38">
        <v>0.003092966</v>
      </c>
      <c r="Y589" s="38">
        <v>-0.058635077</v>
      </c>
      <c r="Z589" s="38">
        <v>-0.048747803</v>
      </c>
      <c r="AA589" s="38">
        <v>-0.051261241</v>
      </c>
      <c r="AB589" s="38">
        <v>-0.032442586</v>
      </c>
      <c r="AC589" s="38">
        <v>-0.089402848</v>
      </c>
      <c r="AD589" s="38">
        <v>-0.06334823</v>
      </c>
      <c r="AE589" s="38">
        <v>-0.039707654</v>
      </c>
      <c r="AF589" s="38">
        <v>-0.028440275</v>
      </c>
      <c r="AG589" s="38">
        <v>-0.082426674</v>
      </c>
      <c r="AH589" s="34"/>
      <c r="AI589" s="38">
        <v>0.029757162</v>
      </c>
      <c r="AJ589" s="38">
        <v>0.025514051</v>
      </c>
      <c r="AK589" s="38">
        <v>0.036866297</v>
      </c>
      <c r="AL589" s="38">
        <v>0.039673241</v>
      </c>
      <c r="AM589" s="38">
        <v>0.054859364</v>
      </c>
      <c r="AN589" s="38">
        <v>0.045115967</v>
      </c>
      <c r="AO589" s="38">
        <v>0.033673953</v>
      </c>
      <c r="AP589" s="38">
        <v>0.048255355</v>
      </c>
      <c r="AQ589" s="38">
        <v>0.028780748</v>
      </c>
      <c r="AR589" s="38">
        <v>0.031045931</v>
      </c>
      <c r="AS589" s="34"/>
      <c r="AT589" s="38">
        <v>-0.797911058</v>
      </c>
      <c r="AU589" s="38">
        <v>-1.243561398</v>
      </c>
      <c r="AV589" s="38">
        <v>-0.051244777</v>
      </c>
      <c r="AW589" s="38">
        <v>0.243566124</v>
      </c>
      <c r="AX589" s="38">
        <v>1.838551614</v>
      </c>
      <c r="AY589" s="38">
        <v>0.815210927</v>
      </c>
      <c r="AZ589" s="38">
        <v>-0.386533875</v>
      </c>
      <c r="BA589" s="38">
        <v>1.144938181</v>
      </c>
      <c r="BB589" s="38">
        <v>-0.90046299</v>
      </c>
      <c r="BC589" s="38">
        <v>-0.662552749</v>
      </c>
      <c r="BD589" s="40">
        <v>0.478929375</v>
      </c>
      <c r="BE589" s="23">
        <v>43465.0</v>
      </c>
      <c r="BF589" s="38">
        <v>-0.016660307</v>
      </c>
      <c r="BG589" s="38">
        <v>-0.025965444</v>
      </c>
      <c r="BH589" s="38">
        <v>-0.001069986</v>
      </c>
      <c r="BI589" s="38">
        <v>0.005085638</v>
      </c>
      <c r="BJ589" s="38">
        <v>0.038388784</v>
      </c>
      <c r="BK589" s="38">
        <v>0.017021527</v>
      </c>
      <c r="BL589" s="38">
        <v>-0.008070791</v>
      </c>
      <c r="BM589" s="38">
        <v>0.023906201</v>
      </c>
      <c r="BN589" s="38">
        <v>-0.018801582</v>
      </c>
      <c r="BO589" s="38">
        <v>-0.013834039</v>
      </c>
      <c r="BP589" s="40">
        <v>-2.04154E-4</v>
      </c>
      <c r="BQ589" s="41">
        <f t="shared" si="1"/>
        <v>0.9865624023</v>
      </c>
    </row>
    <row r="590">
      <c r="A590" s="23">
        <v>43496.0</v>
      </c>
      <c r="B590" s="27">
        <v>0.0351</v>
      </c>
      <c r="C590" s="27">
        <v>0.0869</v>
      </c>
      <c r="D590" s="27">
        <v>0.0545</v>
      </c>
      <c r="E590" s="27">
        <v>0.0623</v>
      </c>
      <c r="F590" s="27">
        <v>0.0814</v>
      </c>
      <c r="G590" s="27">
        <v>0.0525</v>
      </c>
      <c r="H590" s="27">
        <v>0.069</v>
      </c>
      <c r="I590" s="27">
        <v>0.0615</v>
      </c>
      <c r="J590" s="27">
        <v>0.0368</v>
      </c>
      <c r="K590" s="27">
        <v>0.0818</v>
      </c>
      <c r="L590" s="34"/>
      <c r="M590" s="43">
        <v>0.017732608</v>
      </c>
      <c r="N590" s="43">
        <v>-0.007298479</v>
      </c>
      <c r="O590" s="43">
        <v>-0.063214624</v>
      </c>
      <c r="P590" s="43">
        <v>-0.149480502</v>
      </c>
      <c r="Q590" s="43">
        <v>-0.131832102</v>
      </c>
      <c r="R590" s="43">
        <v>-0.115729582</v>
      </c>
      <c r="S590" s="43">
        <v>-0.055856204</v>
      </c>
      <c r="T590" s="43">
        <v>-0.109945289</v>
      </c>
      <c r="U590" s="43">
        <v>-0.035584794</v>
      </c>
      <c r="V590" s="43">
        <v>-0.028185221</v>
      </c>
      <c r="W590" s="34"/>
      <c r="X590" s="38">
        <v>0.032918037</v>
      </c>
      <c r="Y590" s="38">
        <v>0.085336327</v>
      </c>
      <c r="Z590" s="38">
        <v>0.061674565</v>
      </c>
      <c r="AA590" s="38">
        <v>0.079417738</v>
      </c>
      <c r="AB590" s="38">
        <v>0.092742691</v>
      </c>
      <c r="AC590" s="38">
        <v>0.065013179</v>
      </c>
      <c r="AD590" s="38">
        <v>0.076990431</v>
      </c>
      <c r="AE590" s="38">
        <v>0.06723277</v>
      </c>
      <c r="AF590" s="38">
        <v>0.041600451</v>
      </c>
      <c r="AG590" s="38">
        <v>0.096440594</v>
      </c>
      <c r="AH590" s="34"/>
      <c r="AI590" s="38">
        <v>0.029286016</v>
      </c>
      <c r="AJ590" s="38">
        <v>0.029091515</v>
      </c>
      <c r="AK590" s="38">
        <v>0.038091954</v>
      </c>
      <c r="AL590" s="38">
        <v>0.040958555</v>
      </c>
      <c r="AM590" s="38">
        <v>0.053428396</v>
      </c>
      <c r="AN590" s="38">
        <v>0.044159125</v>
      </c>
      <c r="AO590" s="38">
        <v>0.035892308</v>
      </c>
      <c r="AP590" s="38">
        <v>0.048724703</v>
      </c>
      <c r="AQ590" s="38">
        <v>0.029647271</v>
      </c>
      <c r="AR590" s="38">
        <v>0.034328201</v>
      </c>
      <c r="AS590" s="34"/>
      <c r="AT590" s="38">
        <v>-1.074931957</v>
      </c>
      <c r="AU590" s="38">
        <v>-1.097971122</v>
      </c>
      <c r="AV590" s="38">
        <v>-0.031846043</v>
      </c>
      <c r="AW590" s="38">
        <v>0.307710287</v>
      </c>
      <c r="AX590" s="38">
        <v>1.78479484</v>
      </c>
      <c r="AY590" s="38">
        <v>0.686825965</v>
      </c>
      <c r="AZ590" s="38">
        <v>-0.292399742</v>
      </c>
      <c r="BA590" s="38">
        <v>1.22763035</v>
      </c>
      <c r="BB590" s="38">
        <v>-1.032140387</v>
      </c>
      <c r="BC590" s="38">
        <v>-0.47767219</v>
      </c>
      <c r="BD590" s="40">
        <v>0.456632339</v>
      </c>
      <c r="BE590" s="23">
        <v>43496.0</v>
      </c>
      <c r="BF590" s="38">
        <v>-0.023540425</v>
      </c>
      <c r="BG590" s="38">
        <v>-0.024044971</v>
      </c>
      <c r="BH590" s="38">
        <v>-6.97411E-4</v>
      </c>
      <c r="BI590" s="38">
        <v>0.006738688</v>
      </c>
      <c r="BJ590" s="38">
        <v>0.039086037</v>
      </c>
      <c r="BK590" s="38">
        <v>0.015041115</v>
      </c>
      <c r="BL590" s="38">
        <v>-0.006403395</v>
      </c>
      <c r="BM590" s="38">
        <v>0.026884437</v>
      </c>
      <c r="BN590" s="38">
        <v>-0.022603313</v>
      </c>
      <c r="BO590" s="38">
        <v>-0.010460761</v>
      </c>
      <c r="BP590" s="40">
        <v>5.26243E-4</v>
      </c>
      <c r="BQ590" s="41">
        <f t="shared" si="1"/>
        <v>0.9870815739</v>
      </c>
    </row>
    <row r="591">
      <c r="A591" s="23">
        <v>43524.0</v>
      </c>
      <c r="B591" s="27">
        <v>0.0593</v>
      </c>
      <c r="C591" s="27">
        <v>0.0306</v>
      </c>
      <c r="D591" s="27">
        <v>0.0494</v>
      </c>
      <c r="E591" s="27">
        <v>0.0252</v>
      </c>
      <c r="F591" s="27">
        <v>0.0422</v>
      </c>
      <c r="G591" s="27">
        <v>0.0226</v>
      </c>
      <c r="H591" s="27">
        <v>0.0542</v>
      </c>
      <c r="I591" s="27">
        <v>0.0285</v>
      </c>
      <c r="J591" s="27">
        <v>0.0225</v>
      </c>
      <c r="K591" s="27">
        <v>0.0328</v>
      </c>
      <c r="L591" s="34"/>
      <c r="M591" s="43">
        <v>0.0747527</v>
      </c>
      <c r="N591" s="43">
        <v>0.057096914</v>
      </c>
      <c r="O591" s="43">
        <v>0.011586895</v>
      </c>
      <c r="P591" s="43">
        <v>-0.079831975</v>
      </c>
      <c r="Q591" s="43">
        <v>-0.05849134</v>
      </c>
      <c r="R591" s="43">
        <v>-0.060879927</v>
      </c>
      <c r="S591" s="43">
        <v>0.028797868</v>
      </c>
      <c r="T591" s="43">
        <v>-0.025668147</v>
      </c>
      <c r="U591" s="43">
        <v>0.02074543</v>
      </c>
      <c r="V591" s="43">
        <v>0.042522158</v>
      </c>
      <c r="W591" s="34"/>
      <c r="X591" s="38">
        <v>0.050866246</v>
      </c>
      <c r="Y591" s="38">
        <v>0.023171686</v>
      </c>
      <c r="Z591" s="38">
        <v>0.046372199</v>
      </c>
      <c r="AA591" s="38">
        <v>0.027539124</v>
      </c>
      <c r="AB591" s="38">
        <v>0.041350629</v>
      </c>
      <c r="AC591" s="38">
        <v>0.025030866</v>
      </c>
      <c r="AD591" s="38">
        <v>0.050487337</v>
      </c>
      <c r="AE591" s="38">
        <v>0.025127956</v>
      </c>
      <c r="AF591" s="38">
        <v>0.019267838</v>
      </c>
      <c r="AG591" s="38">
        <v>0.027330906</v>
      </c>
      <c r="AH591" s="34"/>
      <c r="AI591" s="38">
        <v>0.030320733</v>
      </c>
      <c r="AJ591" s="38">
        <v>0.029066896</v>
      </c>
      <c r="AK591" s="38">
        <v>0.038064268</v>
      </c>
      <c r="AL591" s="38">
        <v>0.040519201</v>
      </c>
      <c r="AM591" s="38">
        <v>0.053673817</v>
      </c>
      <c r="AN591" s="38">
        <v>0.041818746</v>
      </c>
      <c r="AO591" s="38">
        <v>0.036548105</v>
      </c>
      <c r="AP591" s="38">
        <v>0.048760495</v>
      </c>
      <c r="AQ591" s="38">
        <v>0.029296707</v>
      </c>
      <c r="AR591" s="38">
        <v>0.034337532</v>
      </c>
      <c r="AS591" s="34"/>
      <c r="AT591" s="38">
        <v>-0.960547605</v>
      </c>
      <c r="AU591" s="38">
        <v>-1.112616149</v>
      </c>
      <c r="AV591" s="38">
        <v>-0.021392005</v>
      </c>
      <c r="AW591" s="38">
        <v>0.27634846</v>
      </c>
      <c r="AX591" s="38">
        <v>1.871773561</v>
      </c>
      <c r="AY591" s="38">
        <v>0.433960491</v>
      </c>
      <c r="AZ591" s="38">
        <v>-0.205276092</v>
      </c>
      <c r="BA591" s="38">
        <v>1.275873409</v>
      </c>
      <c r="BB591" s="38">
        <v>-1.084744063</v>
      </c>
      <c r="BC591" s="38">
        <v>-0.473380006</v>
      </c>
      <c r="BD591" s="40">
        <v>0.451171087</v>
      </c>
      <c r="BE591" s="23">
        <v>43524.0</v>
      </c>
      <c r="BF591" s="38">
        <v>-0.021290097</v>
      </c>
      <c r="BG591" s="38">
        <v>-0.024660626</v>
      </c>
      <c r="BH591" s="38">
        <v>-4.74144E-4</v>
      </c>
      <c r="BI591" s="38">
        <v>0.006125137</v>
      </c>
      <c r="BJ591" s="38">
        <v>0.041487002</v>
      </c>
      <c r="BK591" s="38">
        <v>0.009618535</v>
      </c>
      <c r="BL591" s="38">
        <v>-0.00454985</v>
      </c>
      <c r="BM591" s="38">
        <v>0.028279148</v>
      </c>
      <c r="BN591" s="38">
        <v>-0.024042854</v>
      </c>
      <c r="BO591" s="38">
        <v>-0.01049225</v>
      </c>
      <c r="BP591" s="40">
        <v>-4.37516E-4</v>
      </c>
      <c r="BQ591" s="41">
        <f t="shared" si="1"/>
        <v>0.9866497099</v>
      </c>
    </row>
    <row r="592">
      <c r="A592" s="23">
        <v>43555.0</v>
      </c>
      <c r="B592" s="27">
        <v>0.0069</v>
      </c>
      <c r="C592" s="27">
        <v>0.0075</v>
      </c>
      <c r="D592" s="27">
        <v>0.0185</v>
      </c>
      <c r="E592" s="27">
        <v>-5.0E-4</v>
      </c>
      <c r="F592" s="27">
        <v>0.0348</v>
      </c>
      <c r="G592" s="27">
        <v>0.0015</v>
      </c>
      <c r="H592" s="27">
        <v>0.0241</v>
      </c>
      <c r="I592" s="27">
        <v>-0.0023</v>
      </c>
      <c r="J592" s="27">
        <v>0.0315</v>
      </c>
      <c r="K592" s="27">
        <v>0.0181</v>
      </c>
      <c r="L592" s="34"/>
      <c r="M592" s="43">
        <v>0.128038221</v>
      </c>
      <c r="N592" s="43">
        <v>0.068437598</v>
      </c>
      <c r="O592" s="43">
        <v>0.054295968</v>
      </c>
      <c r="P592" s="43">
        <v>-0.054843749</v>
      </c>
      <c r="Q592" s="43">
        <v>-0.020441718</v>
      </c>
      <c r="R592" s="43">
        <v>-0.03728052</v>
      </c>
      <c r="S592" s="43">
        <v>0.061273077</v>
      </c>
      <c r="T592" s="43">
        <v>-5.7116E-4</v>
      </c>
      <c r="U592" s="43">
        <v>0.075705879</v>
      </c>
      <c r="V592" s="43">
        <v>0.08837478</v>
      </c>
      <c r="W592" s="34"/>
      <c r="X592" s="38">
        <v>-0.003819798</v>
      </c>
      <c r="Y592" s="38">
        <v>-9.69273E-4</v>
      </c>
      <c r="Z592" s="38">
        <v>0.011138779</v>
      </c>
      <c r="AA592" s="38">
        <v>-0.002094384</v>
      </c>
      <c r="AB592" s="38">
        <v>0.029162677</v>
      </c>
      <c r="AC592" s="38">
        <v>-0.002884708</v>
      </c>
      <c r="AD592" s="38">
        <v>0.016123749</v>
      </c>
      <c r="AE592" s="38">
        <v>-0.008541044</v>
      </c>
      <c r="AF592" s="38">
        <v>0.024427334</v>
      </c>
      <c r="AG592" s="38">
        <v>0.008170598</v>
      </c>
      <c r="AH592" s="34"/>
      <c r="AI592" s="38">
        <v>0.028196519</v>
      </c>
      <c r="AJ592" s="38">
        <v>0.027047613</v>
      </c>
      <c r="AK592" s="38">
        <v>0.036764118</v>
      </c>
      <c r="AL592" s="38">
        <v>0.036372076</v>
      </c>
      <c r="AM592" s="38">
        <v>0.052176863</v>
      </c>
      <c r="AN592" s="38">
        <v>0.040497256</v>
      </c>
      <c r="AO592" s="38">
        <v>0.035082789</v>
      </c>
      <c r="AP592" s="38">
        <v>0.046929047</v>
      </c>
      <c r="AQ592" s="38">
        <v>0.029089306</v>
      </c>
      <c r="AR592" s="38">
        <v>0.031598416</v>
      </c>
      <c r="AS592" s="34"/>
      <c r="AT592" s="38">
        <v>-0.993715612</v>
      </c>
      <c r="AU592" s="38">
        <v>-1.133305153</v>
      </c>
      <c r="AV592" s="38">
        <v>0.047228345</v>
      </c>
      <c r="AW592" s="38">
        <v>-4.03948E-4</v>
      </c>
      <c r="AX592" s="38">
        <v>1.919842083</v>
      </c>
      <c r="AY592" s="38">
        <v>0.500796113</v>
      </c>
      <c r="AZ592" s="38">
        <v>-0.157049305</v>
      </c>
      <c r="BA592" s="38">
        <v>1.282244286</v>
      </c>
      <c r="BB592" s="38">
        <v>-0.885244027</v>
      </c>
      <c r="BC592" s="38">
        <v>-0.580392782</v>
      </c>
      <c r="BD592" s="40">
        <v>0.453335605</v>
      </c>
      <c r="BE592" s="23">
        <v>43555.0</v>
      </c>
      <c r="BF592" s="38">
        <v>-0.021920087</v>
      </c>
      <c r="BG592" s="38">
        <v>-0.024999253</v>
      </c>
      <c r="BH592" s="38">
        <v>0.001041797</v>
      </c>
      <c r="BI592" s="39">
        <v>-8.91058E-6</v>
      </c>
      <c r="BJ592" s="38">
        <v>0.042349246</v>
      </c>
      <c r="BK592" s="38">
        <v>0.011046918</v>
      </c>
      <c r="BL592" s="38">
        <v>-0.003464306</v>
      </c>
      <c r="BM592" s="38">
        <v>0.028284659</v>
      </c>
      <c r="BN592" s="38">
        <v>-0.019527344</v>
      </c>
      <c r="BO592" s="38">
        <v>-0.012802718</v>
      </c>
      <c r="BP592" s="41">
        <v>-5.89435E-6</v>
      </c>
      <c r="BQ592" s="41">
        <f t="shared" si="1"/>
        <v>0.9866438943</v>
      </c>
    </row>
    <row r="593">
      <c r="A593" s="23">
        <v>43585.0</v>
      </c>
      <c r="B593" s="27">
        <v>0.0214</v>
      </c>
      <c r="C593" s="27">
        <v>0.0375</v>
      </c>
      <c r="D593" s="27">
        <v>0.0481</v>
      </c>
      <c r="E593" s="27">
        <v>0.0705</v>
      </c>
      <c r="F593" s="27">
        <v>0.0228</v>
      </c>
      <c r="G593" s="27">
        <v>0.0202</v>
      </c>
      <c r="H593" s="27">
        <v>0.0593</v>
      </c>
      <c r="I593" s="27">
        <v>0.0442</v>
      </c>
      <c r="J593" s="27">
        <v>0.0221</v>
      </c>
      <c r="K593" s="27">
        <v>0.0398</v>
      </c>
      <c r="L593" s="34"/>
      <c r="M593" s="43">
        <v>0.106761726</v>
      </c>
      <c r="N593" s="43">
        <v>0.088257382</v>
      </c>
      <c r="O593" s="43">
        <v>0.036550364</v>
      </c>
      <c r="P593" s="43">
        <v>-0.025028415</v>
      </c>
      <c r="Q593" s="43">
        <v>-0.06760786</v>
      </c>
      <c r="R593" s="43">
        <v>-0.051762392</v>
      </c>
      <c r="S593" s="43">
        <v>0.090409655</v>
      </c>
      <c r="T593" s="43">
        <v>-0.00241406</v>
      </c>
      <c r="U593" s="43">
        <v>0.029760711</v>
      </c>
      <c r="V593" s="43">
        <v>0.127478165</v>
      </c>
      <c r="W593" s="34"/>
      <c r="X593" s="38">
        <v>0.011185516</v>
      </c>
      <c r="Y593" s="38">
        <v>0.029427838</v>
      </c>
      <c r="Z593" s="38">
        <v>0.041809427</v>
      </c>
      <c r="AA593" s="38">
        <v>0.070365869</v>
      </c>
      <c r="AB593" s="38">
        <v>0.019334585</v>
      </c>
      <c r="AC593" s="38">
        <v>0.018781026</v>
      </c>
      <c r="AD593" s="38">
        <v>0.050016296</v>
      </c>
      <c r="AE593" s="38">
        <v>0.039290639</v>
      </c>
      <c r="AF593" s="38">
        <v>0.018645444</v>
      </c>
      <c r="AG593" s="38">
        <v>0.028733664</v>
      </c>
      <c r="AH593" s="34"/>
      <c r="AI593" s="38">
        <v>0.027184181</v>
      </c>
      <c r="AJ593" s="38">
        <v>0.026581242</v>
      </c>
      <c r="AK593" s="38">
        <v>0.036459883</v>
      </c>
      <c r="AL593" s="38">
        <v>0.037730506</v>
      </c>
      <c r="AM593" s="38">
        <v>0.051457684</v>
      </c>
      <c r="AN593" s="38">
        <v>0.040531079</v>
      </c>
      <c r="AO593" s="38">
        <v>0.035842124</v>
      </c>
      <c r="AP593" s="38">
        <v>0.045432698</v>
      </c>
      <c r="AQ593" s="38">
        <v>0.028819029</v>
      </c>
      <c r="AR593" s="38">
        <v>0.031886205</v>
      </c>
      <c r="AS593" s="34"/>
      <c r="AT593" s="38">
        <v>-1.116168602</v>
      </c>
      <c r="AU593" s="38">
        <v>-1.190875558</v>
      </c>
      <c r="AV593" s="38">
        <v>0.033134627</v>
      </c>
      <c r="AW593" s="38">
        <v>0.190570815</v>
      </c>
      <c r="AX593" s="38">
        <v>1.891432753</v>
      </c>
      <c r="AY593" s="38">
        <v>0.53757499</v>
      </c>
      <c r="AZ593" s="38">
        <v>-0.043408717</v>
      </c>
      <c r="BA593" s="38">
        <v>1.144908597</v>
      </c>
      <c r="BB593" s="38">
        <v>-0.913603211</v>
      </c>
      <c r="BC593" s="38">
        <v>-0.533565695</v>
      </c>
      <c r="BD593" s="40">
        <v>0.450213594</v>
      </c>
      <c r="BE593" s="23">
        <v>43585.0</v>
      </c>
      <c r="BF593" s="38">
        <v>-0.024791979</v>
      </c>
      <c r="BG593" s="38">
        <v>-0.026451346</v>
      </c>
      <c r="BH593" s="38">
        <v>7.35976E-4</v>
      </c>
      <c r="BI593" s="38">
        <v>0.004232898</v>
      </c>
      <c r="BJ593" s="38">
        <v>0.042011898</v>
      </c>
      <c r="BK593" s="38">
        <v>0.011940443</v>
      </c>
      <c r="BL593" s="38">
        <v>-9.64181E-4</v>
      </c>
      <c r="BM593" s="38">
        <v>0.025430343</v>
      </c>
      <c r="BN593" s="38">
        <v>-0.020292662</v>
      </c>
      <c r="BO593" s="38">
        <v>-0.01185139</v>
      </c>
      <c r="BP593" s="41">
        <v>-6.31945E-5</v>
      </c>
      <c r="BQ593" s="41">
        <f t="shared" si="1"/>
        <v>0.9865815438</v>
      </c>
    </row>
    <row r="594">
      <c r="A594" s="23">
        <v>43616.0</v>
      </c>
      <c r="B594" s="27">
        <v>0.0232</v>
      </c>
      <c r="C594" s="27">
        <v>-0.0353</v>
      </c>
      <c r="D594" s="27">
        <v>-0.0559</v>
      </c>
      <c r="E594" s="27">
        <v>-0.0606</v>
      </c>
      <c r="F594" s="27">
        <v>-0.0767</v>
      </c>
      <c r="G594" s="27">
        <v>-0.0637</v>
      </c>
      <c r="H594" s="27">
        <v>-0.0561</v>
      </c>
      <c r="I594" s="27">
        <v>-0.0552</v>
      </c>
      <c r="J594" s="27">
        <v>-0.0278</v>
      </c>
      <c r="K594" s="27">
        <v>-0.0639</v>
      </c>
      <c r="L594" s="34"/>
      <c r="M594" s="43">
        <v>0.119121542</v>
      </c>
      <c r="N594" s="43">
        <v>0.017461098</v>
      </c>
      <c r="O594" s="43">
        <v>-0.015079013</v>
      </c>
      <c r="P594" s="43">
        <v>-0.082947032</v>
      </c>
      <c r="Q594" s="43">
        <v>-0.059136238</v>
      </c>
      <c r="R594" s="43">
        <v>-0.096993402</v>
      </c>
      <c r="S594" s="43">
        <v>0.031638643</v>
      </c>
      <c r="T594" s="43">
        <v>0.00379472</v>
      </c>
      <c r="U594" s="43">
        <v>-0.024600262</v>
      </c>
      <c r="V594" s="43">
        <v>0.031063883</v>
      </c>
      <c r="W594" s="34"/>
      <c r="X594" s="38">
        <v>0.012364393</v>
      </c>
      <c r="Y594" s="38">
        <v>-0.038112929</v>
      </c>
      <c r="Z594" s="38">
        <v>-0.060110597</v>
      </c>
      <c r="AA594" s="38">
        <v>-0.059489402</v>
      </c>
      <c r="AB594" s="38">
        <v>-0.080162371</v>
      </c>
      <c r="AC594" s="38">
        <v>-0.063742524</v>
      </c>
      <c r="AD594" s="38">
        <v>-0.063083931</v>
      </c>
      <c r="AE594" s="38">
        <v>-0.059800738</v>
      </c>
      <c r="AF594" s="38">
        <v>-0.025808849</v>
      </c>
      <c r="AG594" s="38">
        <v>-0.065486451</v>
      </c>
      <c r="AH594" s="34"/>
      <c r="AI594" s="38">
        <v>0.02674566</v>
      </c>
      <c r="AJ594" s="38">
        <v>0.027314536</v>
      </c>
      <c r="AK594" s="38">
        <v>0.036973734</v>
      </c>
      <c r="AL594" s="38">
        <v>0.038583747</v>
      </c>
      <c r="AM594" s="38">
        <v>0.053467578</v>
      </c>
      <c r="AN594" s="38">
        <v>0.041531219</v>
      </c>
      <c r="AO594" s="38">
        <v>0.036344636</v>
      </c>
      <c r="AP594" s="38">
        <v>0.046504268</v>
      </c>
      <c r="AQ594" s="38">
        <v>0.028996931</v>
      </c>
      <c r="AR594" s="38">
        <v>0.033495185</v>
      </c>
      <c r="AS594" s="34"/>
      <c r="AT594" s="38">
        <v>-1.196703318</v>
      </c>
      <c r="AU594" s="38">
        <v>-1.130286727</v>
      </c>
      <c r="AV594" s="38">
        <v>-0.002570266</v>
      </c>
      <c r="AW594" s="38">
        <v>0.185399498</v>
      </c>
      <c r="AX594" s="38">
        <v>1.923094579</v>
      </c>
      <c r="AY594" s="38">
        <v>0.529518505</v>
      </c>
      <c r="AZ594" s="38">
        <v>-0.076017828</v>
      </c>
      <c r="BA594" s="38">
        <v>1.110124479</v>
      </c>
      <c r="BB594" s="38">
        <v>-0.933866209</v>
      </c>
      <c r="BC594" s="38">
        <v>-0.408692713</v>
      </c>
      <c r="BD594" s="40">
        <v>0.45687167</v>
      </c>
      <c r="BE594" s="23">
        <v>43616.0</v>
      </c>
      <c r="BF594" s="38">
        <v>-0.026193424</v>
      </c>
      <c r="BG594" s="38">
        <v>-0.024739698</v>
      </c>
      <c r="BH594" s="39">
        <v>-5.62579E-5</v>
      </c>
      <c r="BI594" s="38">
        <v>0.004058021</v>
      </c>
      <c r="BJ594" s="38">
        <v>0.042092664</v>
      </c>
      <c r="BK594" s="38">
        <v>0.011590093</v>
      </c>
      <c r="BL594" s="38">
        <v>-0.001663877</v>
      </c>
      <c r="BM594" s="38">
        <v>0.024298387</v>
      </c>
      <c r="BN594" s="38">
        <v>-0.020440449</v>
      </c>
      <c r="BO594" s="38">
        <v>-0.00894546</v>
      </c>
      <c r="BP594" s="40">
        <v>-0.00395075</v>
      </c>
      <c r="BQ594" s="41">
        <f t="shared" si="1"/>
        <v>0.9826838068</v>
      </c>
    </row>
    <row r="595">
      <c r="A595" s="23">
        <v>43646.0</v>
      </c>
      <c r="B595" s="27">
        <v>0.0393</v>
      </c>
      <c r="C595" s="27">
        <v>0.025</v>
      </c>
      <c r="D595" s="27">
        <v>0.0611</v>
      </c>
      <c r="E595" s="27">
        <v>0.0503</v>
      </c>
      <c r="F595" s="27">
        <v>0.0745</v>
      </c>
      <c r="G595" s="27">
        <v>0.0297</v>
      </c>
      <c r="H595" s="27">
        <v>0.0448</v>
      </c>
      <c r="I595" s="27">
        <v>0.0257</v>
      </c>
      <c r="J595" s="27">
        <v>0.0398</v>
      </c>
      <c r="K595" s="27">
        <v>0.0698</v>
      </c>
      <c r="L595" s="34"/>
      <c r="M595" s="43">
        <v>0.121823943</v>
      </c>
      <c r="N595" s="43">
        <v>0.026339349</v>
      </c>
      <c r="O595" s="43">
        <v>0.055772544</v>
      </c>
      <c r="P595" s="43">
        <v>-0.013274574</v>
      </c>
      <c r="Q595" s="43">
        <v>0.018310974</v>
      </c>
      <c r="R595" s="43">
        <v>-0.064602419</v>
      </c>
      <c r="S595" s="43">
        <v>0.077058793</v>
      </c>
      <c r="T595" s="43">
        <v>0.00387253</v>
      </c>
      <c r="U595" s="43">
        <v>0.016057168</v>
      </c>
      <c r="V595" s="43">
        <v>0.095991759</v>
      </c>
      <c r="W595" s="34"/>
      <c r="X595" s="38">
        <v>0.028000631</v>
      </c>
      <c r="Y595" s="38">
        <v>0.023893833</v>
      </c>
      <c r="Z595" s="38">
        <v>0.055972372</v>
      </c>
      <c r="AA595" s="38">
        <v>0.05088696</v>
      </c>
      <c r="AB595" s="38">
        <v>0.06953626</v>
      </c>
      <c r="AC595" s="38">
        <v>0.033643705</v>
      </c>
      <c r="AD595" s="38">
        <v>0.03792407</v>
      </c>
      <c r="AE595" s="38">
        <v>0.023003655</v>
      </c>
      <c r="AF595" s="38">
        <v>0.040496583</v>
      </c>
      <c r="AG595" s="38">
        <v>0.065223397</v>
      </c>
      <c r="AH595" s="34"/>
      <c r="AI595" s="38">
        <v>0.026776049</v>
      </c>
      <c r="AJ595" s="38">
        <v>0.027600065</v>
      </c>
      <c r="AK595" s="38">
        <v>0.037555095</v>
      </c>
      <c r="AL595" s="38">
        <v>0.038887436</v>
      </c>
      <c r="AM595" s="38">
        <v>0.053486883</v>
      </c>
      <c r="AN595" s="38">
        <v>0.039399558</v>
      </c>
      <c r="AO595" s="38">
        <v>0.035797227</v>
      </c>
      <c r="AP595" s="38">
        <v>0.045023567</v>
      </c>
      <c r="AQ595" s="38">
        <v>0.028564714</v>
      </c>
      <c r="AR595" s="38">
        <v>0.035281217</v>
      </c>
      <c r="AS595" s="34"/>
      <c r="AT595" s="38">
        <v>-1.218101553</v>
      </c>
      <c r="AU595" s="38">
        <v>-1.118338</v>
      </c>
      <c r="AV595" s="38">
        <v>0.086917907</v>
      </c>
      <c r="AW595" s="38">
        <v>0.248224405</v>
      </c>
      <c r="AX595" s="38">
        <v>2.015779966</v>
      </c>
      <c r="AY595" s="38">
        <v>0.310227075</v>
      </c>
      <c r="AZ595" s="38">
        <v>-0.12590729</v>
      </c>
      <c r="BA595" s="38">
        <v>0.99112604</v>
      </c>
      <c r="BB595" s="38">
        <v>-1.0015479</v>
      </c>
      <c r="BC595" s="38">
        <v>-0.18838065</v>
      </c>
      <c r="BD595" s="40">
        <v>0.413144597</v>
      </c>
      <c r="BE595" s="23">
        <v>43646.0</v>
      </c>
      <c r="BF595" s="38">
        <v>-0.029483662</v>
      </c>
      <c r="BG595" s="38">
        <v>-0.027068925</v>
      </c>
      <c r="BH595" s="38">
        <v>0.002103813</v>
      </c>
      <c r="BI595" s="38">
        <v>0.006008173</v>
      </c>
      <c r="BJ595" s="38">
        <v>0.048791149</v>
      </c>
      <c r="BK595" s="38">
        <v>0.007508922</v>
      </c>
      <c r="BL595" s="38">
        <v>-0.003047536</v>
      </c>
      <c r="BM595" s="38">
        <v>0.02398981</v>
      </c>
      <c r="BN595" s="38">
        <v>-0.024242067</v>
      </c>
      <c r="BO595" s="38">
        <v>-0.004559678</v>
      </c>
      <c r="BP595" s="40">
        <v>0.001145906</v>
      </c>
      <c r="BQ595" s="41">
        <f t="shared" si="1"/>
        <v>0.98380987</v>
      </c>
    </row>
    <row r="596">
      <c r="A596" s="23">
        <v>43677.0</v>
      </c>
      <c r="B596" s="27">
        <v>0.0245</v>
      </c>
      <c r="C596" s="27">
        <v>-0.001</v>
      </c>
      <c r="D596" s="27">
        <v>-0.0018</v>
      </c>
      <c r="E596" s="27">
        <v>-0.0128</v>
      </c>
      <c r="F596" s="27">
        <v>0.0085</v>
      </c>
      <c r="G596" s="27">
        <v>0.0092</v>
      </c>
      <c r="H596" s="27">
        <v>0.0294</v>
      </c>
      <c r="I596" s="27">
        <v>-0.0204</v>
      </c>
      <c r="J596" s="27">
        <v>0.0207</v>
      </c>
      <c r="K596" s="27">
        <v>0.0151</v>
      </c>
      <c r="L596" s="34"/>
      <c r="M596" s="43">
        <v>0.131262301</v>
      </c>
      <c r="N596" s="43">
        <v>0.011560354</v>
      </c>
      <c r="O596" s="43">
        <v>0.019165172</v>
      </c>
      <c r="P596" s="43">
        <v>-0.064093812</v>
      </c>
      <c r="Q596" s="43">
        <v>-0.002454747</v>
      </c>
      <c r="R596" s="43">
        <v>-0.069663024</v>
      </c>
      <c r="S596" s="43">
        <v>0.067184178</v>
      </c>
      <c r="T596" s="43">
        <v>-0.050544758</v>
      </c>
      <c r="U596" s="43">
        <v>0.021446261</v>
      </c>
      <c r="V596" s="43">
        <v>0.074335426</v>
      </c>
      <c r="W596" s="34"/>
      <c r="X596" s="38">
        <v>0.011323118</v>
      </c>
      <c r="Y596" s="38">
        <v>-0.00181154</v>
      </c>
      <c r="Z596" s="38">
        <v>-0.00871747</v>
      </c>
      <c r="AA596" s="38">
        <v>-0.013386804</v>
      </c>
      <c r="AB596" s="38">
        <v>-5.44993E-4</v>
      </c>
      <c r="AC596" s="38">
        <v>0.004344766</v>
      </c>
      <c r="AD596" s="38">
        <v>0.020172276</v>
      </c>
      <c r="AE596" s="38">
        <v>-0.025920861</v>
      </c>
      <c r="AF596" s="38">
        <v>0.020983794</v>
      </c>
      <c r="AG596" s="38">
        <v>0.011740953</v>
      </c>
      <c r="AH596" s="34"/>
      <c r="AI596" s="38">
        <v>0.024820224</v>
      </c>
      <c r="AJ596" s="38">
        <v>0.026939813</v>
      </c>
      <c r="AK596" s="38">
        <v>0.035436382</v>
      </c>
      <c r="AL596" s="38">
        <v>0.036239415</v>
      </c>
      <c r="AM596" s="38">
        <v>0.052255505</v>
      </c>
      <c r="AN596" s="38">
        <v>0.036635825</v>
      </c>
      <c r="AO596" s="38">
        <v>0.034509252</v>
      </c>
      <c r="AP596" s="38">
        <v>0.042787566</v>
      </c>
      <c r="AQ596" s="38">
        <v>0.028287972</v>
      </c>
      <c r="AR596" s="38">
        <v>0.034757723</v>
      </c>
      <c r="AS596" s="34"/>
      <c r="AT596" s="38">
        <v>-1.305804739</v>
      </c>
      <c r="AU596" s="38">
        <v>-1.040863897</v>
      </c>
      <c r="AV596" s="38">
        <v>0.021176219</v>
      </c>
      <c r="AW596" s="38">
        <v>0.121552308</v>
      </c>
      <c r="AX596" s="38">
        <v>2.123504942</v>
      </c>
      <c r="AY596" s="38">
        <v>0.171102199</v>
      </c>
      <c r="AZ596" s="38">
        <v>-0.094711686</v>
      </c>
      <c r="BA596" s="38">
        <v>0.940047321</v>
      </c>
      <c r="BB596" s="38">
        <v>-0.872348937</v>
      </c>
      <c r="BC596" s="38">
        <v>-0.06365373</v>
      </c>
      <c r="BD596" s="40">
        <v>0.41532491</v>
      </c>
      <c r="BE596" s="23">
        <v>43677.0</v>
      </c>
      <c r="BF596" s="38">
        <v>-0.031440559</v>
      </c>
      <c r="BG596" s="38">
        <v>-0.025061437</v>
      </c>
      <c r="BH596" s="38">
        <v>5.09871E-4</v>
      </c>
      <c r="BI596" s="38">
        <v>0.00292668</v>
      </c>
      <c r="BJ596" s="38">
        <v>0.051128764</v>
      </c>
      <c r="BK596" s="38">
        <v>0.004119719</v>
      </c>
      <c r="BL596" s="38">
        <v>-0.002280424</v>
      </c>
      <c r="BM596" s="38">
        <v>0.022634022</v>
      </c>
      <c r="BN596" s="38">
        <v>-0.021004012</v>
      </c>
      <c r="BO596" s="38">
        <v>-0.001532625</v>
      </c>
      <c r="BP596" s="40">
        <v>-0.001443139</v>
      </c>
      <c r="BQ596" s="41">
        <f t="shared" si="1"/>
        <v>0.9823900956</v>
      </c>
    </row>
    <row r="597">
      <c r="A597" s="23">
        <v>43708.0</v>
      </c>
      <c r="B597" s="27">
        <v>-0.0213</v>
      </c>
      <c r="C597" s="27">
        <v>1.0E-4</v>
      </c>
      <c r="D597" s="27">
        <v>-0.0062</v>
      </c>
      <c r="E597" s="27">
        <v>-0.0188</v>
      </c>
      <c r="F597" s="27">
        <v>-0.0031</v>
      </c>
      <c r="G597" s="27">
        <v>-0.0322</v>
      </c>
      <c r="H597" s="27">
        <v>-9.0E-4</v>
      </c>
      <c r="I597" s="27">
        <v>-0.0241</v>
      </c>
      <c r="J597" s="27">
        <v>-0.0416</v>
      </c>
      <c r="K597" s="27">
        <v>-0.018</v>
      </c>
      <c r="L597" s="34"/>
      <c r="M597" s="43">
        <v>0.096582466</v>
      </c>
      <c r="N597" s="43">
        <v>0.025289876</v>
      </c>
      <c r="O597" s="43">
        <v>0.027520552</v>
      </c>
      <c r="P597" s="43">
        <v>-0.058339695</v>
      </c>
      <c r="Q597" s="43">
        <v>0.092561435</v>
      </c>
      <c r="R597" s="43">
        <v>-0.09313822</v>
      </c>
      <c r="S597" s="43">
        <v>0.082756415</v>
      </c>
      <c r="T597" s="43">
        <v>-0.020717955</v>
      </c>
      <c r="U597" s="43">
        <v>0.01245493</v>
      </c>
      <c r="V597" s="43">
        <v>0.021790178</v>
      </c>
      <c r="W597" s="34"/>
      <c r="X597" s="38">
        <v>-0.029622142</v>
      </c>
      <c r="Y597" s="39">
        <v>5.51126E-6</v>
      </c>
      <c r="Z597" s="38">
        <v>-0.010388225</v>
      </c>
      <c r="AA597" s="38">
        <v>-0.015306407</v>
      </c>
      <c r="AB597" s="38">
        <v>-0.014224468</v>
      </c>
      <c r="AC597" s="38">
        <v>-0.030440204</v>
      </c>
      <c r="AD597" s="38">
        <v>-0.01018764</v>
      </c>
      <c r="AE597" s="38">
        <v>-0.026590652</v>
      </c>
      <c r="AF597" s="38">
        <v>-0.039960014</v>
      </c>
      <c r="AG597" s="38">
        <v>-0.011557553</v>
      </c>
      <c r="AH597" s="34"/>
      <c r="AI597" s="38">
        <v>0.025061917</v>
      </c>
      <c r="AJ597" s="38">
        <v>0.02693421</v>
      </c>
      <c r="AK597" s="38">
        <v>0.035469421</v>
      </c>
      <c r="AL597" s="38">
        <v>0.03607792</v>
      </c>
      <c r="AM597" s="38">
        <v>0.052137924</v>
      </c>
      <c r="AN597" s="38">
        <v>0.03678158</v>
      </c>
      <c r="AO597" s="38">
        <v>0.03417849</v>
      </c>
      <c r="AP597" s="38">
        <v>0.04268611</v>
      </c>
      <c r="AQ597" s="38">
        <v>0.028942226</v>
      </c>
      <c r="AR597" s="38">
        <v>0.034791045</v>
      </c>
      <c r="AS597" s="34"/>
      <c r="AT597" s="38">
        <v>-1.301428358</v>
      </c>
      <c r="AU597" s="38">
        <v>-1.063570609</v>
      </c>
      <c r="AV597" s="38">
        <v>0.020750473</v>
      </c>
      <c r="AW597" s="38">
        <v>0.098054667</v>
      </c>
      <c r="AX597" s="38">
        <v>2.138332272</v>
      </c>
      <c r="AY597" s="38">
        <v>0.187448323</v>
      </c>
      <c r="AZ597" s="38">
        <v>-0.143250571</v>
      </c>
      <c r="BA597" s="38">
        <v>0.937565208</v>
      </c>
      <c r="BB597" s="38">
        <v>-0.808470306</v>
      </c>
      <c r="BC597" s="38">
        <v>-0.065431099</v>
      </c>
      <c r="BD597" s="40">
        <v>0.414742613</v>
      </c>
      <c r="BE597" s="23">
        <v>43708.0</v>
      </c>
      <c r="BF597" s="38">
        <v>-0.031379181</v>
      </c>
      <c r="BG597" s="38">
        <v>-0.025644112</v>
      </c>
      <c r="BH597" s="38">
        <v>5.00322E-4</v>
      </c>
      <c r="BI597" s="38">
        <v>0.002364229</v>
      </c>
      <c r="BJ597" s="38">
        <v>0.051558056</v>
      </c>
      <c r="BK597" s="38">
        <v>0.00451963</v>
      </c>
      <c r="BL597" s="38">
        <v>-0.003453963</v>
      </c>
      <c r="BM597" s="38">
        <v>0.022605953</v>
      </c>
      <c r="BN597" s="38">
        <v>-0.019493302</v>
      </c>
      <c r="BO597" s="38">
        <v>-0.001577631</v>
      </c>
      <c r="BP597" s="40">
        <v>6.76107E-4</v>
      </c>
      <c r="BQ597" s="41">
        <f t="shared" si="1"/>
        <v>0.9830542965</v>
      </c>
    </row>
    <row r="598">
      <c r="A598" s="23">
        <v>43738.0</v>
      </c>
      <c r="B598" s="27">
        <v>0.0233</v>
      </c>
      <c r="C598" s="27">
        <v>0.0187</v>
      </c>
      <c r="D598" s="27">
        <v>0.0348</v>
      </c>
      <c r="E598" s="27">
        <v>0.0349</v>
      </c>
      <c r="F598" s="27">
        <v>0.0384</v>
      </c>
      <c r="G598" s="27">
        <v>0.0609</v>
      </c>
      <c r="H598" s="27">
        <v>0.0355</v>
      </c>
      <c r="I598" s="27">
        <v>0.0513</v>
      </c>
      <c r="J598" s="27">
        <v>0.0295</v>
      </c>
      <c r="K598" s="27">
        <v>0.0173</v>
      </c>
      <c r="L598" s="34"/>
      <c r="M598" s="43">
        <v>0.13782267</v>
      </c>
      <c r="N598" s="43">
        <v>0.054609346</v>
      </c>
      <c r="O598" s="43">
        <v>0.048655638</v>
      </c>
      <c r="P598" s="43">
        <v>-0.010329372</v>
      </c>
      <c r="Q598" s="43">
        <v>0.106840726</v>
      </c>
      <c r="R598" s="43">
        <v>-0.089584839</v>
      </c>
      <c r="S598" s="43">
        <v>0.15926906</v>
      </c>
      <c r="T598" s="43">
        <v>0.028046885</v>
      </c>
      <c r="U598" s="43">
        <v>0.027756902</v>
      </c>
      <c r="V598" s="43">
        <v>0.035195064</v>
      </c>
      <c r="W598" s="34"/>
      <c r="X598" s="38">
        <v>0.00950973</v>
      </c>
      <c r="Y598" s="38">
        <v>0.015653449</v>
      </c>
      <c r="Z598" s="38">
        <v>0.029262403</v>
      </c>
      <c r="AA598" s="38">
        <v>0.036104208</v>
      </c>
      <c r="AB598" s="38">
        <v>0.027299093</v>
      </c>
      <c r="AC598" s="38">
        <v>0.065982363</v>
      </c>
      <c r="AD598" s="38">
        <v>0.020717798</v>
      </c>
      <c r="AE598" s="38">
        <v>0.047974569</v>
      </c>
      <c r="AF598" s="38">
        <v>0.031419856</v>
      </c>
      <c r="AG598" s="38">
        <v>0.022419778</v>
      </c>
      <c r="AH598" s="34"/>
      <c r="AI598" s="38">
        <v>0.025107583</v>
      </c>
      <c r="AJ598" s="38">
        <v>0.027063499</v>
      </c>
      <c r="AK598" s="38">
        <v>0.035788537</v>
      </c>
      <c r="AL598" s="38">
        <v>0.036551721</v>
      </c>
      <c r="AM598" s="38">
        <v>0.052150228</v>
      </c>
      <c r="AN598" s="38">
        <v>0.038377132</v>
      </c>
      <c r="AO598" s="38">
        <v>0.034320074</v>
      </c>
      <c r="AP598" s="38">
        <v>0.043386009</v>
      </c>
      <c r="AQ598" s="38">
        <v>0.029527837</v>
      </c>
      <c r="AR598" s="38">
        <v>0.034950258</v>
      </c>
      <c r="AS598" s="34"/>
      <c r="AT598" s="38">
        <v>-1.33977445</v>
      </c>
      <c r="AU598" s="38">
        <v>-1.092901257</v>
      </c>
      <c r="AV598" s="38">
        <v>0.008361912</v>
      </c>
      <c r="AW598" s="38">
        <v>0.104690034</v>
      </c>
      <c r="AX598" s="38">
        <v>2.073513576</v>
      </c>
      <c r="AY598" s="38">
        <v>0.335091039</v>
      </c>
      <c r="AZ598" s="38">
        <v>-0.176985676</v>
      </c>
      <c r="BA598" s="38">
        <v>0.967305106</v>
      </c>
      <c r="BB598" s="38">
        <v>-0.781855631</v>
      </c>
      <c r="BC598" s="38">
        <v>-0.097444654</v>
      </c>
      <c r="BD598" s="40">
        <v>0.409476762</v>
      </c>
      <c r="BE598" s="23">
        <v>43738.0</v>
      </c>
      <c r="BF598" s="38">
        <v>-0.032719182</v>
      </c>
      <c r="BG598" s="38">
        <v>-0.02669019</v>
      </c>
      <c r="BH598" s="38">
        <v>2.0421E-4</v>
      </c>
      <c r="BI598" s="38">
        <v>0.002556678</v>
      </c>
      <c r="BJ598" s="38">
        <v>0.050638126</v>
      </c>
      <c r="BK598" s="38">
        <v>0.008183396</v>
      </c>
      <c r="BL598" s="38">
        <v>-0.00432224</v>
      </c>
      <c r="BM598" s="38">
        <v>0.023622955</v>
      </c>
      <c r="BN598" s="38">
        <v>-0.019094017</v>
      </c>
      <c r="BO598" s="38">
        <v>-0.002379736</v>
      </c>
      <c r="BP598" s="40">
        <v>0.001580193</v>
      </c>
      <c r="BQ598" s="41">
        <f t="shared" si="1"/>
        <v>0.984607712</v>
      </c>
    </row>
    <row r="599">
      <c r="A599" s="23">
        <v>43769.0</v>
      </c>
      <c r="B599" s="27">
        <v>-0.0039</v>
      </c>
      <c r="C599" s="27">
        <v>-0.0094</v>
      </c>
      <c r="D599" s="27">
        <v>0.0125</v>
      </c>
      <c r="E599" s="27">
        <v>0.035</v>
      </c>
      <c r="F599" s="27">
        <v>0.0219</v>
      </c>
      <c r="G599" s="27">
        <v>0.0488</v>
      </c>
      <c r="H599" s="27">
        <v>-0.0092</v>
      </c>
      <c r="I599" s="27">
        <v>-0.0012</v>
      </c>
      <c r="J599" s="27">
        <v>-0.021</v>
      </c>
      <c r="K599" s="27">
        <v>0.0214</v>
      </c>
      <c r="L599" s="34"/>
      <c r="M599" s="43">
        <v>0.201165823</v>
      </c>
      <c r="N599" s="43">
        <v>0.115446856</v>
      </c>
      <c r="O599" s="43">
        <v>0.142949686</v>
      </c>
      <c r="P599" s="43">
        <v>0.091367775</v>
      </c>
      <c r="Q599" s="43">
        <v>0.217555418</v>
      </c>
      <c r="R599" s="43">
        <v>0.049769101</v>
      </c>
      <c r="S599" s="43">
        <v>0.21773571</v>
      </c>
      <c r="T599" s="43">
        <v>0.074722973</v>
      </c>
      <c r="U599" s="43">
        <v>0.057335376</v>
      </c>
      <c r="V599" s="43">
        <v>0.136623965</v>
      </c>
      <c r="W599" s="34"/>
      <c r="X599" s="38">
        <v>-0.027023052</v>
      </c>
      <c r="Y599" s="38">
        <v>-0.019079168</v>
      </c>
      <c r="Z599" s="38">
        <v>-0.001272301</v>
      </c>
      <c r="AA599" s="38">
        <v>0.027104632</v>
      </c>
      <c r="AB599" s="38">
        <v>0.006102223</v>
      </c>
      <c r="AC599" s="38">
        <v>0.042147951</v>
      </c>
      <c r="AD599" s="38">
        <v>-0.030217009</v>
      </c>
      <c r="AE599" s="38">
        <v>-0.008125289</v>
      </c>
      <c r="AF599" s="38">
        <v>-0.02356414</v>
      </c>
      <c r="AG599" s="38">
        <v>0.009144902</v>
      </c>
      <c r="AH599" s="34"/>
      <c r="AI599" s="38">
        <v>0.025300544</v>
      </c>
      <c r="AJ599" s="38">
        <v>0.027245861</v>
      </c>
      <c r="AK599" s="38">
        <v>0.035487533</v>
      </c>
      <c r="AL599" s="38">
        <v>0.036760913</v>
      </c>
      <c r="AM599" s="38">
        <v>0.051114519</v>
      </c>
      <c r="AN599" s="38">
        <v>0.037699438</v>
      </c>
      <c r="AO599" s="38">
        <v>0.034738438</v>
      </c>
      <c r="AP599" s="38">
        <v>0.041846056</v>
      </c>
      <c r="AQ599" s="38">
        <v>0.029724998</v>
      </c>
      <c r="AR599" s="38">
        <v>0.03479724</v>
      </c>
      <c r="AS599" s="34"/>
      <c r="AT599" s="38">
        <v>-1.368573415</v>
      </c>
      <c r="AU599" s="38">
        <v>-1.106818755</v>
      </c>
      <c r="AV599" s="38">
        <v>0.002150014</v>
      </c>
      <c r="AW599" s="38">
        <v>0.17349144</v>
      </c>
      <c r="AX599" s="38">
        <v>2.104859523</v>
      </c>
      <c r="AY599" s="38">
        <v>0.299775865</v>
      </c>
      <c r="AZ599" s="38">
        <v>-0.098645426</v>
      </c>
      <c r="BA599" s="38">
        <v>0.857729345</v>
      </c>
      <c r="BB599" s="38">
        <v>-0.773235344</v>
      </c>
      <c r="BC599" s="38">
        <v>-0.090733248</v>
      </c>
      <c r="BD599" s="40">
        <v>0.401957351</v>
      </c>
      <c r="BE599" s="23">
        <v>43769.0</v>
      </c>
      <c r="BF599" s="38">
        <v>-0.034047727</v>
      </c>
      <c r="BG599" s="38">
        <v>-0.027535726</v>
      </c>
      <c r="BH599" s="39">
        <v>5.34886E-5</v>
      </c>
      <c r="BI599" s="38">
        <v>0.004316165</v>
      </c>
      <c r="BJ599" s="38">
        <v>0.052365245</v>
      </c>
      <c r="BK599" s="38">
        <v>0.007457902</v>
      </c>
      <c r="BL599" s="38">
        <v>-0.002454127</v>
      </c>
      <c r="BM599" s="38">
        <v>0.021338815</v>
      </c>
      <c r="BN599" s="38">
        <v>-0.019236751</v>
      </c>
      <c r="BO599" s="38">
        <v>-0.002257285</v>
      </c>
      <c r="BP599" s="40">
        <v>0.002343321</v>
      </c>
      <c r="BQ599" s="41">
        <f t="shared" si="1"/>
        <v>0.9869149639</v>
      </c>
    </row>
    <row r="600">
      <c r="A600" s="23">
        <v>43799.0</v>
      </c>
      <c r="B600" s="27">
        <v>0.0288</v>
      </c>
      <c r="C600" s="27">
        <v>0.0354</v>
      </c>
      <c r="D600" s="27">
        <v>0.0292</v>
      </c>
      <c r="E600" s="27">
        <v>0.0301</v>
      </c>
      <c r="F600" s="27">
        <v>0.0178</v>
      </c>
      <c r="G600" s="27">
        <v>0.0187</v>
      </c>
      <c r="H600" s="27">
        <v>0.0342</v>
      </c>
      <c r="I600" s="27">
        <v>0.0075</v>
      </c>
      <c r="J600" s="27">
        <v>0.0175</v>
      </c>
      <c r="K600" s="27">
        <v>0.0369</v>
      </c>
      <c r="L600" s="34"/>
      <c r="M600" s="43">
        <v>0.265365287</v>
      </c>
      <c r="N600" s="43">
        <v>0.137967298</v>
      </c>
      <c r="O600" s="43">
        <v>0.196627717</v>
      </c>
      <c r="P600" s="43">
        <v>0.146810907</v>
      </c>
      <c r="Q600" s="43">
        <v>0.229021141</v>
      </c>
      <c r="R600" s="43">
        <v>0.058619871</v>
      </c>
      <c r="S600" s="43">
        <v>0.224389322</v>
      </c>
      <c r="T600" s="43">
        <v>0.062245447</v>
      </c>
      <c r="U600" s="43">
        <v>0.092520335</v>
      </c>
      <c r="V600" s="43">
        <v>0.15691611</v>
      </c>
      <c r="W600" s="34"/>
      <c r="X600" s="38">
        <v>0.001231945</v>
      </c>
      <c r="Y600" s="38">
        <v>0.024207212</v>
      </c>
      <c r="Z600" s="38">
        <v>0.011031189</v>
      </c>
      <c r="AA600" s="38">
        <v>0.017271752</v>
      </c>
      <c r="AB600" s="38">
        <v>2.49513E-4</v>
      </c>
      <c r="AC600" s="38">
        <v>0.012101116</v>
      </c>
      <c r="AD600" s="38">
        <v>0.01465522</v>
      </c>
      <c r="AE600" s="38">
        <v>0.002988081</v>
      </c>
      <c r="AF600" s="38">
        <v>0.011557981</v>
      </c>
      <c r="AG600" s="38">
        <v>0.021063936</v>
      </c>
      <c r="AH600" s="34"/>
      <c r="AI600" s="38">
        <v>0.024832643</v>
      </c>
      <c r="AJ600" s="38">
        <v>0.027406664</v>
      </c>
      <c r="AK600" s="38">
        <v>0.035341332</v>
      </c>
      <c r="AL600" s="38">
        <v>0.03686502</v>
      </c>
      <c r="AM600" s="38">
        <v>0.051095316</v>
      </c>
      <c r="AN600" s="38">
        <v>0.036273827</v>
      </c>
      <c r="AO600" s="38">
        <v>0.034809124</v>
      </c>
      <c r="AP600" s="38">
        <v>0.041187321</v>
      </c>
      <c r="AQ600" s="38">
        <v>0.029443773</v>
      </c>
      <c r="AR600" s="38">
        <v>0.034562462</v>
      </c>
      <c r="AS600" s="34"/>
      <c r="AT600" s="38">
        <v>-1.39637229</v>
      </c>
      <c r="AU600" s="38">
        <v>-1.049067671</v>
      </c>
      <c r="AV600" s="38">
        <v>0.021532112</v>
      </c>
      <c r="AW600" s="38">
        <v>0.22711855</v>
      </c>
      <c r="AX600" s="38">
        <v>2.147167697</v>
      </c>
      <c r="AY600" s="38">
        <v>0.147350769</v>
      </c>
      <c r="AZ600" s="38">
        <v>-0.050276941</v>
      </c>
      <c r="BA600" s="38">
        <v>0.810313104</v>
      </c>
      <c r="BB600" s="38">
        <v>-0.77420703</v>
      </c>
      <c r="BC600" s="38">
        <v>-0.0835583</v>
      </c>
      <c r="BD600" s="40">
        <v>0.400447583</v>
      </c>
      <c r="BE600" s="23">
        <v>43799.0</v>
      </c>
      <c r="BF600" s="38">
        <v>-0.034870289</v>
      </c>
      <c r="BG600" s="38">
        <v>-0.026197378</v>
      </c>
      <c r="BH600" s="38">
        <v>5.37701E-4</v>
      </c>
      <c r="BI600" s="38">
        <v>0.005671617</v>
      </c>
      <c r="BJ600" s="38">
        <v>0.053619195</v>
      </c>
      <c r="BK600" s="38">
        <v>0.003679652</v>
      </c>
      <c r="BL600" s="38">
        <v>-0.001255519</v>
      </c>
      <c r="BM600" s="38">
        <v>0.020235185</v>
      </c>
      <c r="BN600" s="38">
        <v>-0.019333542</v>
      </c>
      <c r="BO600" s="38">
        <v>-0.002086623</v>
      </c>
      <c r="BP600" s="40">
        <v>-0.00109673</v>
      </c>
      <c r="BQ600" s="41">
        <f t="shared" si="1"/>
        <v>0.9858325847</v>
      </c>
    </row>
    <row r="601">
      <c r="A601" s="23">
        <v>43830.0</v>
      </c>
      <c r="B601" s="27">
        <v>-0.0235</v>
      </c>
      <c r="C601" s="27">
        <v>0.0016</v>
      </c>
      <c r="D601" s="27">
        <v>0.0113</v>
      </c>
      <c r="E601" s="27">
        <v>0.0011</v>
      </c>
      <c r="F601" s="27">
        <v>0.0091</v>
      </c>
      <c r="G601" s="27">
        <v>0.0133</v>
      </c>
      <c r="H601" s="27">
        <v>0.0207</v>
      </c>
      <c r="I601" s="27">
        <v>0.0231</v>
      </c>
      <c r="J601" s="27">
        <v>0.0267</v>
      </c>
      <c r="K601" s="27">
        <v>0.0288</v>
      </c>
      <c r="L601" s="34"/>
      <c r="M601" s="43">
        <v>0.231079036</v>
      </c>
      <c r="N601" s="43">
        <v>0.210505529</v>
      </c>
      <c r="O601" s="43">
        <v>0.280327036</v>
      </c>
      <c r="P601" s="43">
        <v>0.229940799</v>
      </c>
      <c r="Q601" s="43">
        <v>0.296729847</v>
      </c>
      <c r="R601" s="43">
        <v>0.18935476</v>
      </c>
      <c r="S601" s="43">
        <v>0.342773482</v>
      </c>
      <c r="T601" s="43">
        <v>0.140489276</v>
      </c>
      <c r="U601" s="43">
        <v>0.163724931</v>
      </c>
      <c r="V601" s="43">
        <v>0.308754279</v>
      </c>
      <c r="W601" s="34"/>
      <c r="X601" s="38">
        <v>-0.047121869</v>
      </c>
      <c r="Y601" s="38">
        <v>-0.017287773</v>
      </c>
      <c r="Z601" s="38">
        <v>-0.015737673</v>
      </c>
      <c r="AA601" s="38">
        <v>-0.019280094</v>
      </c>
      <c r="AB601" s="38">
        <v>-0.011601986</v>
      </c>
      <c r="AC601" s="38">
        <v>-0.001789557</v>
      </c>
      <c r="AD601" s="38">
        <v>-0.009459119</v>
      </c>
      <c r="AE601" s="38">
        <v>0.013330376</v>
      </c>
      <c r="AF601" s="38">
        <v>0.01132275</v>
      </c>
      <c r="AG601" s="38">
        <v>-0.011262316</v>
      </c>
      <c r="AH601" s="34"/>
      <c r="AI601" s="38">
        <v>0.025145209</v>
      </c>
      <c r="AJ601" s="38">
        <v>0.027548504</v>
      </c>
      <c r="AK601" s="38">
        <v>0.034086371</v>
      </c>
      <c r="AL601" s="38">
        <v>0.03485505</v>
      </c>
      <c r="AM601" s="38">
        <v>0.045166111</v>
      </c>
      <c r="AN601" s="38">
        <v>0.035859672</v>
      </c>
      <c r="AO601" s="38">
        <v>0.034253312</v>
      </c>
      <c r="AP601" s="38">
        <v>0.038237347</v>
      </c>
      <c r="AQ601" s="38">
        <v>0.028931264</v>
      </c>
      <c r="AR601" s="38">
        <v>0.034574967</v>
      </c>
      <c r="AS601" s="34"/>
      <c r="AT601" s="38">
        <v>-1.528984188</v>
      </c>
      <c r="AU601" s="38">
        <v>-1.10761267</v>
      </c>
      <c r="AV601" s="38">
        <v>0.038676207</v>
      </c>
      <c r="AW601" s="38">
        <v>0.173449231</v>
      </c>
      <c r="AX601" s="38">
        <v>1.981295146</v>
      </c>
      <c r="AY601" s="38">
        <v>0.349590357</v>
      </c>
      <c r="AZ601" s="38">
        <v>0.067946148</v>
      </c>
      <c r="BA601" s="38">
        <v>0.766469958</v>
      </c>
      <c r="BB601" s="38">
        <v>-0.865172414</v>
      </c>
      <c r="BC601" s="38">
        <v>0.124342224</v>
      </c>
      <c r="BD601" s="40">
        <v>0.367370395</v>
      </c>
      <c r="BE601" s="23">
        <v>43830.0</v>
      </c>
      <c r="BF601" s="38">
        <v>-0.04161969</v>
      </c>
      <c r="BG601" s="38">
        <v>-0.030149753</v>
      </c>
      <c r="BH601" s="38">
        <v>0.001052785</v>
      </c>
      <c r="BI601" s="38">
        <v>0.004721372</v>
      </c>
      <c r="BJ601" s="38">
        <v>0.053931813</v>
      </c>
      <c r="BK601" s="38">
        <v>0.009516019</v>
      </c>
      <c r="BL601" s="38">
        <v>0.001849527</v>
      </c>
      <c r="BM601" s="38">
        <v>0.020863683</v>
      </c>
      <c r="BN601" s="38">
        <v>-0.023550412</v>
      </c>
      <c r="BO601" s="38">
        <v>0.003384656</v>
      </c>
      <c r="BP601" s="40">
        <v>0.001192352</v>
      </c>
      <c r="BQ601" s="41">
        <f t="shared" si="1"/>
        <v>0.9870080441</v>
      </c>
    </row>
    <row r="602">
      <c r="A602" s="23">
        <v>43861.0</v>
      </c>
      <c r="B602" s="27">
        <v>0.051</v>
      </c>
      <c r="C602" s="27">
        <v>0.0156</v>
      </c>
      <c r="D602" s="27">
        <v>-0.0215</v>
      </c>
      <c r="E602" s="27">
        <v>-0.0182</v>
      </c>
      <c r="F602" s="27">
        <v>-0.0091</v>
      </c>
      <c r="G602" s="27">
        <v>-0.0162</v>
      </c>
      <c r="H602" s="27">
        <v>-0.0184</v>
      </c>
      <c r="I602" s="27">
        <v>-0.0148</v>
      </c>
      <c r="J602" s="27">
        <v>-0.0331</v>
      </c>
      <c r="K602" s="27">
        <v>0.0016</v>
      </c>
      <c r="L602" s="34"/>
      <c r="M602" s="43">
        <v>0.249975166</v>
      </c>
      <c r="N602" s="43">
        <v>0.13113975</v>
      </c>
      <c r="O602" s="43">
        <v>0.188035107</v>
      </c>
      <c r="P602" s="43">
        <v>0.136802521</v>
      </c>
      <c r="Q602" s="43">
        <v>0.188199007</v>
      </c>
      <c r="R602" s="43">
        <v>0.111742233</v>
      </c>
      <c r="S602" s="43">
        <v>0.233041347</v>
      </c>
      <c r="T602" s="43">
        <v>0.058443149</v>
      </c>
      <c r="U602" s="43">
        <v>0.085253052</v>
      </c>
      <c r="V602" s="43">
        <v>0.211712453</v>
      </c>
      <c r="W602" s="34"/>
      <c r="X602" s="38">
        <v>0.031699713</v>
      </c>
      <c r="Y602" s="38">
        <v>0.005667469</v>
      </c>
      <c r="Z602" s="38">
        <v>-0.037491728</v>
      </c>
      <c r="AA602" s="38">
        <v>-0.028063899</v>
      </c>
      <c r="AB602" s="38">
        <v>-0.023166553</v>
      </c>
      <c r="AC602" s="38">
        <v>-0.024475823</v>
      </c>
      <c r="AD602" s="38">
        <v>-0.038143298</v>
      </c>
      <c r="AE602" s="38">
        <v>-0.018420366</v>
      </c>
      <c r="AF602" s="38">
        <v>-0.038630451</v>
      </c>
      <c r="AG602" s="38">
        <v>-0.021885013</v>
      </c>
      <c r="AH602" s="34"/>
      <c r="AI602" s="38">
        <v>0.025563579</v>
      </c>
      <c r="AJ602" s="38">
        <v>0.027549708</v>
      </c>
      <c r="AK602" s="38">
        <v>0.034330286</v>
      </c>
      <c r="AL602" s="38">
        <v>0.035131004</v>
      </c>
      <c r="AM602" s="38">
        <v>0.044499984</v>
      </c>
      <c r="AN602" s="38">
        <v>0.036070914</v>
      </c>
      <c r="AO602" s="38">
        <v>0.034794598</v>
      </c>
      <c r="AP602" s="38">
        <v>0.038335611</v>
      </c>
      <c r="AQ602" s="38">
        <v>0.029090358</v>
      </c>
      <c r="AR602" s="38">
        <v>0.034752667</v>
      </c>
      <c r="AS602" s="34"/>
      <c r="AT602" s="38">
        <v>-1.534490702</v>
      </c>
      <c r="AU602" s="38">
        <v>-1.17374362</v>
      </c>
      <c r="AV602" s="38">
        <v>0.057834742</v>
      </c>
      <c r="AW602" s="38">
        <v>0.203271715</v>
      </c>
      <c r="AX602" s="38">
        <v>1.904990155</v>
      </c>
      <c r="AY602" s="38">
        <v>0.373990695</v>
      </c>
      <c r="AZ602" s="38">
        <v>0.142169273</v>
      </c>
      <c r="BA602" s="38">
        <v>0.785334948</v>
      </c>
      <c r="BB602" s="38">
        <v>-0.893910388</v>
      </c>
      <c r="BC602" s="38">
        <v>0.134553183</v>
      </c>
      <c r="BD602" s="40">
        <v>0.368891065</v>
      </c>
      <c r="BE602" s="23">
        <v>43861.0</v>
      </c>
      <c r="BF602" s="38">
        <v>-0.041597394</v>
      </c>
      <c r="BG602" s="38">
        <v>-0.031818163</v>
      </c>
      <c r="BH602" s="38">
        <v>0.0015678</v>
      </c>
      <c r="BI602" s="38">
        <v>0.005510345</v>
      </c>
      <c r="BJ602" s="38">
        <v>0.051640995</v>
      </c>
      <c r="BK602" s="38">
        <v>0.010138242</v>
      </c>
      <c r="BL602" s="38">
        <v>0.003853964</v>
      </c>
      <c r="BM602" s="38">
        <v>0.021289075</v>
      </c>
      <c r="BN602" s="38">
        <v>-0.024232368</v>
      </c>
      <c r="BO602" s="38">
        <v>0.003647505</v>
      </c>
      <c r="BP602" s="40">
        <v>-0.002905419</v>
      </c>
      <c r="BQ602" s="41">
        <f t="shared" si="1"/>
        <v>0.9841403722</v>
      </c>
    </row>
    <row r="603">
      <c r="A603" s="23">
        <v>43890.0</v>
      </c>
      <c r="B603" s="27">
        <v>-0.0759</v>
      </c>
      <c r="C603" s="27">
        <v>-0.0591</v>
      </c>
      <c r="D603" s="27">
        <v>-0.0806</v>
      </c>
      <c r="E603" s="27">
        <v>-0.0843</v>
      </c>
      <c r="F603" s="27">
        <v>-0.0588</v>
      </c>
      <c r="G603" s="27">
        <v>-0.0957</v>
      </c>
      <c r="H603" s="27">
        <v>-0.0719</v>
      </c>
      <c r="I603" s="27">
        <v>-0.065</v>
      </c>
      <c r="J603" s="27">
        <v>-0.0912</v>
      </c>
      <c r="K603" s="27">
        <v>-0.0821</v>
      </c>
      <c r="L603" s="34"/>
      <c r="M603" s="43">
        <v>0.090503186</v>
      </c>
      <c r="N603" s="43">
        <v>0.032634156</v>
      </c>
      <c r="O603" s="43">
        <v>0.040793565</v>
      </c>
      <c r="P603" s="43">
        <v>0.015373276</v>
      </c>
      <c r="Q603" s="43">
        <v>0.07307794</v>
      </c>
      <c r="R603" s="43">
        <v>-0.016930413</v>
      </c>
      <c r="S603" s="43">
        <v>0.085512954</v>
      </c>
      <c r="T603" s="43">
        <v>-0.037755342</v>
      </c>
      <c r="U603" s="43">
        <v>-0.035409574</v>
      </c>
      <c r="V603" s="43">
        <v>0.076927113</v>
      </c>
      <c r="W603" s="34"/>
      <c r="X603" s="38">
        <v>-0.082235283</v>
      </c>
      <c r="Y603" s="38">
        <v>-0.060142993</v>
      </c>
      <c r="Z603" s="38">
        <v>-0.083407347</v>
      </c>
      <c r="AA603" s="38">
        <v>-0.084585322</v>
      </c>
      <c r="AB603" s="38">
        <v>-0.065417307</v>
      </c>
      <c r="AC603" s="38">
        <v>-0.093016151</v>
      </c>
      <c r="AD603" s="38">
        <v>-0.079568999</v>
      </c>
      <c r="AE603" s="38">
        <v>-0.06254344</v>
      </c>
      <c r="AF603" s="38">
        <v>-0.082074826</v>
      </c>
      <c r="AG603" s="38">
        <v>-0.085008892</v>
      </c>
      <c r="AH603" s="34"/>
      <c r="AI603" s="38">
        <v>0.028876323</v>
      </c>
      <c r="AJ603" s="38">
        <v>0.029198709</v>
      </c>
      <c r="AK603" s="38">
        <v>0.036840219</v>
      </c>
      <c r="AL603" s="38">
        <v>0.037689169</v>
      </c>
      <c r="AM603" s="38">
        <v>0.045820843</v>
      </c>
      <c r="AN603" s="38">
        <v>0.03916247</v>
      </c>
      <c r="AO603" s="38">
        <v>0.036528929</v>
      </c>
      <c r="AP603" s="38">
        <v>0.039527253</v>
      </c>
      <c r="AQ603" s="38">
        <v>0.031928656</v>
      </c>
      <c r="AR603" s="38">
        <v>0.037360947</v>
      </c>
      <c r="AS603" s="34"/>
      <c r="AT603" s="38">
        <v>-1.444441815</v>
      </c>
      <c r="AU603" s="38">
        <v>-1.381658245</v>
      </c>
      <c r="AV603" s="38">
        <v>0.106500525</v>
      </c>
      <c r="AW603" s="38">
        <v>0.271830846</v>
      </c>
      <c r="AX603" s="38">
        <v>1.855447401</v>
      </c>
      <c r="AY603" s="38">
        <v>0.558751293</v>
      </c>
      <c r="AZ603" s="38">
        <v>0.045877924</v>
      </c>
      <c r="BA603" s="38">
        <v>0.629791531</v>
      </c>
      <c r="BB603" s="38">
        <v>-0.850009979</v>
      </c>
      <c r="BC603" s="38">
        <v>0.207910518</v>
      </c>
      <c r="BD603" s="40">
        <v>0.359829546</v>
      </c>
      <c r="BE603" s="23">
        <v>43890.0</v>
      </c>
      <c r="BF603" s="38">
        <v>-0.040142391</v>
      </c>
      <c r="BG603" s="38">
        <v>-0.038397576</v>
      </c>
      <c r="BH603" s="38">
        <v>0.002959749</v>
      </c>
      <c r="BI603" s="38">
        <v>0.007554434</v>
      </c>
      <c r="BJ603" s="38">
        <v>0.051564621</v>
      </c>
      <c r="BK603" s="38">
        <v>0.015528222</v>
      </c>
      <c r="BL603" s="38">
        <v>0.00127499</v>
      </c>
      <c r="BM603" s="38">
        <v>0.017502496</v>
      </c>
      <c r="BN603" s="38">
        <v>-0.023622573</v>
      </c>
      <c r="BO603" s="38">
        <v>0.005778028</v>
      </c>
      <c r="BP603" s="40">
        <v>6.91597E-4</v>
      </c>
      <c r="BQ603" s="41">
        <f t="shared" si="1"/>
        <v>0.9848210007</v>
      </c>
    </row>
    <row r="604">
      <c r="A604" s="23">
        <v>43921.0</v>
      </c>
      <c r="B604" s="27">
        <v>-0.2106</v>
      </c>
      <c r="C604" s="27">
        <v>-0.1676</v>
      </c>
      <c r="D604" s="27">
        <v>-0.1761</v>
      </c>
      <c r="E604" s="27">
        <v>-0.1694</v>
      </c>
      <c r="F604" s="27">
        <v>-0.2245</v>
      </c>
      <c r="G604" s="27">
        <v>-0.069</v>
      </c>
      <c r="H604" s="27">
        <v>-0.1104</v>
      </c>
      <c r="I604" s="27">
        <v>-0.2199</v>
      </c>
      <c r="J604" s="27">
        <v>-0.1344</v>
      </c>
      <c r="K604" s="27">
        <v>-0.1273</v>
      </c>
      <c r="L604" s="34"/>
      <c r="M604" s="43">
        <v>-0.145065379</v>
      </c>
      <c r="N604" s="43">
        <v>-0.146764906</v>
      </c>
      <c r="O604" s="43">
        <v>-0.158095118</v>
      </c>
      <c r="P604" s="43">
        <v>-0.156123134</v>
      </c>
      <c r="Q604" s="43">
        <v>-0.195795606</v>
      </c>
      <c r="R604" s="43">
        <v>-0.086200124</v>
      </c>
      <c r="S604" s="43">
        <v>-0.057070231</v>
      </c>
      <c r="T604" s="43">
        <v>-0.247670733</v>
      </c>
      <c r="U604" s="43">
        <v>-0.190563271</v>
      </c>
      <c r="V604" s="43">
        <v>-0.076836653</v>
      </c>
      <c r="W604" s="34"/>
      <c r="X604" s="38">
        <v>-0.184269086</v>
      </c>
      <c r="Y604" s="38">
        <v>-0.140458317</v>
      </c>
      <c r="Z604" s="38">
        <v>-0.156000369</v>
      </c>
      <c r="AA604" s="38">
        <v>-0.153963402</v>
      </c>
      <c r="AB604" s="38">
        <v>-0.210932516</v>
      </c>
      <c r="AC604" s="38">
        <v>-0.055508942</v>
      </c>
      <c r="AD604" s="38">
        <v>-0.10463603</v>
      </c>
      <c r="AE604" s="38">
        <v>-0.201255466</v>
      </c>
      <c r="AF604" s="38">
        <v>-0.095103926</v>
      </c>
      <c r="AG604" s="38">
        <v>-0.101958078</v>
      </c>
      <c r="AH604" s="34"/>
      <c r="AI604" s="38">
        <v>0.041502337</v>
      </c>
      <c r="AJ604" s="38">
        <v>0.037221031</v>
      </c>
      <c r="AK604" s="38">
        <v>0.04387063</v>
      </c>
      <c r="AL604" s="38">
        <v>0.044880803</v>
      </c>
      <c r="AM604" s="38">
        <v>0.055673249</v>
      </c>
      <c r="AN604" s="38">
        <v>0.040041831</v>
      </c>
      <c r="AO604" s="38">
        <v>0.03964025</v>
      </c>
      <c r="AP604" s="38">
        <v>0.048509915</v>
      </c>
      <c r="AQ604" s="38">
        <v>0.03526119</v>
      </c>
      <c r="AR604" s="38">
        <v>0.040800018</v>
      </c>
      <c r="AS604" s="34"/>
      <c r="AT604" s="38">
        <v>-0.209225172</v>
      </c>
      <c r="AU604" s="38">
        <v>-0.932900603</v>
      </c>
      <c r="AV604" s="38">
        <v>0.191090804</v>
      </c>
      <c r="AW604" s="38">
        <v>0.361841966</v>
      </c>
      <c r="AX604" s="38">
        <v>2.186104685</v>
      </c>
      <c r="AY604" s="38">
        <v>-0.456096608</v>
      </c>
      <c r="AZ604" s="38">
        <v>-0.523976502</v>
      </c>
      <c r="BA604" s="38">
        <v>0.975276004</v>
      </c>
      <c r="BB604" s="38">
        <v>-1.264175388</v>
      </c>
      <c r="BC604" s="38">
        <v>-0.327939186</v>
      </c>
      <c r="BD604" s="40">
        <v>0.352196934</v>
      </c>
      <c r="BE604" s="23">
        <v>43921.0</v>
      </c>
      <c r="BF604" s="38">
        <v>-0.005940573</v>
      </c>
      <c r="BG604" s="38">
        <v>-0.026488039</v>
      </c>
      <c r="BH604" s="38">
        <v>0.00542568</v>
      </c>
      <c r="BI604" s="38">
        <v>0.010273853</v>
      </c>
      <c r="BJ604" s="38">
        <v>0.06207052</v>
      </c>
      <c r="BK604" s="38">
        <v>-0.012950045</v>
      </c>
      <c r="BL604" s="38">
        <v>-0.014877373</v>
      </c>
      <c r="BM604" s="38">
        <v>0.027691212</v>
      </c>
      <c r="BN604" s="38">
        <v>-0.035893992</v>
      </c>
      <c r="BO604" s="38">
        <v>-0.009311245</v>
      </c>
      <c r="BP604" s="40">
        <v>-0.001110393</v>
      </c>
      <c r="BQ604" s="41">
        <f t="shared" si="1"/>
        <v>0.9837274624</v>
      </c>
    </row>
    <row r="605">
      <c r="A605" s="23">
        <v>43951.0</v>
      </c>
      <c r="B605" s="27">
        <v>0.0778</v>
      </c>
      <c r="C605" s="27">
        <v>0.0963</v>
      </c>
      <c r="D605" s="27">
        <v>0.0458</v>
      </c>
      <c r="E605" s="27">
        <v>0.0988</v>
      </c>
      <c r="F605" s="27">
        <v>0.0202</v>
      </c>
      <c r="G605" s="27">
        <v>0.0439</v>
      </c>
      <c r="H605" s="27">
        <v>0.0878</v>
      </c>
      <c r="I605" s="27">
        <v>0.016</v>
      </c>
      <c r="J605" s="27">
        <v>0.0336</v>
      </c>
      <c r="K605" s="27">
        <v>0.1311</v>
      </c>
      <c r="L605" s="34"/>
      <c r="M605" s="43">
        <v>-0.097845662</v>
      </c>
      <c r="N605" s="43">
        <v>-0.098375929</v>
      </c>
      <c r="O605" s="43">
        <v>-0.159929251</v>
      </c>
      <c r="P605" s="43">
        <v>-0.13380628</v>
      </c>
      <c r="Q605" s="43">
        <v>-0.197814008</v>
      </c>
      <c r="R605" s="43">
        <v>-0.064951223</v>
      </c>
      <c r="S605" s="43">
        <v>-0.031682428</v>
      </c>
      <c r="T605" s="43">
        <v>-0.267976056</v>
      </c>
      <c r="U605" s="43">
        <v>-0.181434383</v>
      </c>
      <c r="V605" s="43">
        <v>0.004308673</v>
      </c>
      <c r="W605" s="34"/>
      <c r="X605" s="38">
        <v>0.146745367</v>
      </c>
      <c r="Y605" s="38">
        <v>0.148544561</v>
      </c>
      <c r="Z605" s="38">
        <v>0.094094171</v>
      </c>
      <c r="AA605" s="38">
        <v>0.125624168</v>
      </c>
      <c r="AB605" s="38">
        <v>0.060920943</v>
      </c>
      <c r="AC605" s="38">
        <v>0.058721496</v>
      </c>
      <c r="AD605" s="38">
        <v>0.100866731</v>
      </c>
      <c r="AE605" s="38">
        <v>0.06076426</v>
      </c>
      <c r="AF605" s="38">
        <v>0.099470076</v>
      </c>
      <c r="AG605" s="38">
        <v>0.15610317</v>
      </c>
      <c r="AH605" s="34"/>
      <c r="AI605" s="38">
        <v>0.048985706</v>
      </c>
      <c r="AJ605" s="38">
        <v>0.045245352</v>
      </c>
      <c r="AK605" s="38">
        <v>0.047095409</v>
      </c>
      <c r="AL605" s="38">
        <v>0.050215583</v>
      </c>
      <c r="AM605" s="38">
        <v>0.056873036</v>
      </c>
      <c r="AN605" s="38">
        <v>0.041415857</v>
      </c>
      <c r="AO605" s="38">
        <v>0.043544896</v>
      </c>
      <c r="AP605" s="38">
        <v>0.049928109</v>
      </c>
      <c r="AQ605" s="38">
        <v>0.039162889</v>
      </c>
      <c r="AR605" s="38">
        <v>0.04891717</v>
      </c>
      <c r="AS605" s="34"/>
      <c r="AT605" s="38">
        <v>0.364279552</v>
      </c>
      <c r="AU605" s="38">
        <v>-0.373299967</v>
      </c>
      <c r="AV605" s="38">
        <v>-0.008477641</v>
      </c>
      <c r="AW605" s="38">
        <v>0.606805341</v>
      </c>
      <c r="AX605" s="38">
        <v>1.919622588</v>
      </c>
      <c r="AY605" s="38">
        <v>-1.128457753</v>
      </c>
      <c r="AZ605" s="38">
        <v>-0.708621609</v>
      </c>
      <c r="BA605" s="38">
        <v>0.550116849</v>
      </c>
      <c r="BB605" s="38">
        <v>-1.572732068</v>
      </c>
      <c r="BC605" s="38">
        <v>0.350764708</v>
      </c>
      <c r="BD605" s="40">
        <v>0.317067523</v>
      </c>
      <c r="BE605" s="23">
        <v>43951.0</v>
      </c>
      <c r="BF605" s="38">
        <v>0.011489021</v>
      </c>
      <c r="BG605" s="38">
        <v>-0.011773516</v>
      </c>
      <c r="BH605" s="38">
        <v>-2.67377E-4</v>
      </c>
      <c r="BI605" s="38">
        <v>0.019138048</v>
      </c>
      <c r="BJ605" s="38">
        <v>0.060543022</v>
      </c>
      <c r="BK605" s="38">
        <v>-0.035590455</v>
      </c>
      <c r="BL605" s="38">
        <v>-0.022349233</v>
      </c>
      <c r="BM605" s="38">
        <v>0.017350148</v>
      </c>
      <c r="BN605" s="38">
        <v>-0.049602433</v>
      </c>
      <c r="BO605" s="38">
        <v>0.011062776</v>
      </c>
      <c r="BP605" s="40">
        <v>-0.004354012</v>
      </c>
      <c r="BQ605" s="41">
        <f t="shared" si="1"/>
        <v>0.9794443012</v>
      </c>
    </row>
    <row r="606">
      <c r="A606" s="23">
        <v>43982.0</v>
      </c>
      <c r="B606" s="27">
        <v>0.0313</v>
      </c>
      <c r="C606" s="27">
        <v>0.0273</v>
      </c>
      <c r="D606" s="27">
        <v>0.0333</v>
      </c>
      <c r="E606" s="27">
        <v>0.0697</v>
      </c>
      <c r="F606" s="27">
        <v>0.0411</v>
      </c>
      <c r="G606" s="27">
        <v>0.0672</v>
      </c>
      <c r="H606" s="27">
        <v>0.0576</v>
      </c>
      <c r="I606" s="27">
        <v>0.0269</v>
      </c>
      <c r="J606" s="27">
        <v>0.031</v>
      </c>
      <c r="K606" s="27">
        <v>0.0513</v>
      </c>
      <c r="L606" s="34"/>
      <c r="M606" s="43">
        <v>-0.090735076</v>
      </c>
      <c r="N606" s="43">
        <v>-0.039864182</v>
      </c>
      <c r="O606" s="43">
        <v>-0.080581649</v>
      </c>
      <c r="P606" s="43">
        <v>-0.013676278</v>
      </c>
      <c r="Q606" s="43">
        <v>-0.095486798</v>
      </c>
      <c r="R606" s="43">
        <v>0.065712023</v>
      </c>
      <c r="S606" s="43">
        <v>0.08493289</v>
      </c>
      <c r="T606" s="43">
        <v>-0.204387591</v>
      </c>
      <c r="U606" s="43">
        <v>-0.131907395</v>
      </c>
      <c r="V606" s="43">
        <v>0.12790122</v>
      </c>
      <c r="W606" s="34"/>
      <c r="X606" s="38">
        <v>0.072183117</v>
      </c>
      <c r="Y606" s="38">
        <v>0.045731069</v>
      </c>
      <c r="Z606" s="38">
        <v>0.0554012</v>
      </c>
      <c r="AA606" s="38">
        <v>0.076625554</v>
      </c>
      <c r="AB606" s="38">
        <v>0.063305609</v>
      </c>
      <c r="AC606" s="38">
        <v>0.065404587</v>
      </c>
      <c r="AD606" s="38">
        <v>0.054992005</v>
      </c>
      <c r="AE606" s="38">
        <v>0.056578802</v>
      </c>
      <c r="AF606" s="38">
        <v>0.069761273</v>
      </c>
      <c r="AG606" s="38">
        <v>0.042085216</v>
      </c>
      <c r="AH606" s="34"/>
      <c r="AI606" s="38">
        <v>0.050113479</v>
      </c>
      <c r="AJ606" s="38">
        <v>0.045787962</v>
      </c>
      <c r="AK606" s="38">
        <v>0.048268725</v>
      </c>
      <c r="AL606" s="38">
        <v>0.052052635</v>
      </c>
      <c r="AM606" s="38">
        <v>0.057980539</v>
      </c>
      <c r="AN606" s="38">
        <v>0.042926244</v>
      </c>
      <c r="AO606" s="38">
        <v>0.044671625</v>
      </c>
      <c r="AP606" s="38">
        <v>0.051184356</v>
      </c>
      <c r="AQ606" s="38">
        <v>0.040739189</v>
      </c>
      <c r="AR606" s="38">
        <v>0.049448379</v>
      </c>
      <c r="AS606" s="34"/>
      <c r="AT606" s="38">
        <v>0.358248393</v>
      </c>
      <c r="AU606" s="38">
        <v>-0.504483607</v>
      </c>
      <c r="AV606" s="38">
        <v>-0.009691029</v>
      </c>
      <c r="AW606" s="38">
        <v>0.745016534</v>
      </c>
      <c r="AX606" s="38">
        <v>1.927347326</v>
      </c>
      <c r="AY606" s="38">
        <v>-1.075258248</v>
      </c>
      <c r="AZ606" s="38">
        <v>-0.727138966</v>
      </c>
      <c r="BA606" s="38">
        <v>0.571836793</v>
      </c>
      <c r="BB606" s="38">
        <v>-1.511470214</v>
      </c>
      <c r="BC606" s="38">
        <v>0.225593018</v>
      </c>
      <c r="BD606" s="40">
        <v>0.317699954</v>
      </c>
      <c r="BE606" s="23">
        <v>43982.0</v>
      </c>
      <c r="BF606" s="38">
        <v>0.011276312</v>
      </c>
      <c r="BG606" s="38">
        <v>-0.015879247</v>
      </c>
      <c r="BH606" s="38">
        <v>-3.05037E-4</v>
      </c>
      <c r="BI606" s="38">
        <v>0.023450319</v>
      </c>
      <c r="BJ606" s="38">
        <v>0.060665647</v>
      </c>
      <c r="BK606" s="38">
        <v>-0.033845087</v>
      </c>
      <c r="BL606" s="38">
        <v>-0.022887601</v>
      </c>
      <c r="BM606" s="38">
        <v>0.017999272</v>
      </c>
      <c r="BN606" s="38">
        <v>-0.047575399</v>
      </c>
      <c r="BO606" s="38">
        <v>0.00710082</v>
      </c>
      <c r="BP606" s="40">
        <v>-3.30431E-4</v>
      </c>
      <c r="BQ606" s="41">
        <f t="shared" si="1"/>
        <v>0.9791206624</v>
      </c>
    </row>
    <row r="607">
      <c r="A607" s="23">
        <v>44012.0</v>
      </c>
      <c r="B607" s="27">
        <v>0.0309</v>
      </c>
      <c r="C607" s="27">
        <v>0.021</v>
      </c>
      <c r="D607" s="27">
        <v>0.05</v>
      </c>
      <c r="E607" s="27">
        <v>0.0518</v>
      </c>
      <c r="F607" s="27">
        <v>0.0676</v>
      </c>
      <c r="G607" s="27">
        <v>0.0015</v>
      </c>
      <c r="H607" s="27">
        <v>0.061</v>
      </c>
      <c r="I607" s="27">
        <v>0.0327</v>
      </c>
      <c r="J607" s="27">
        <v>0.015</v>
      </c>
      <c r="K607" s="27">
        <v>0.0224</v>
      </c>
      <c r="L607" s="34"/>
      <c r="M607" s="43">
        <v>-0.09800933</v>
      </c>
      <c r="N607" s="43">
        <v>-0.043630667</v>
      </c>
      <c r="O607" s="43">
        <v>-0.090166452</v>
      </c>
      <c r="P607" s="43">
        <v>-0.012295047</v>
      </c>
      <c r="Q607" s="43">
        <v>-0.10126517</v>
      </c>
      <c r="R607" s="43">
        <v>0.036522044</v>
      </c>
      <c r="S607" s="43">
        <v>0.101742963</v>
      </c>
      <c r="T607" s="43">
        <v>-0.198905395</v>
      </c>
      <c r="U607" s="43">
        <v>-0.152568007</v>
      </c>
      <c r="V607" s="43">
        <v>0.077922869</v>
      </c>
      <c r="W607" s="34"/>
      <c r="X607" s="38">
        <v>0.061985456</v>
      </c>
      <c r="Y607" s="38">
        <v>0.03719401</v>
      </c>
      <c r="Z607" s="38">
        <v>0.068653764</v>
      </c>
      <c r="AA607" s="38">
        <v>0.056184997</v>
      </c>
      <c r="AB607" s="38">
        <v>0.086913069</v>
      </c>
      <c r="AC607" s="38">
        <v>0.001157165</v>
      </c>
      <c r="AD607" s="38">
        <v>0.055918992</v>
      </c>
      <c r="AE607" s="38">
        <v>0.056812005</v>
      </c>
      <c r="AF607" s="38">
        <v>0.046580547</v>
      </c>
      <c r="AG607" s="38">
        <v>0.020783386</v>
      </c>
      <c r="AH607" s="34"/>
      <c r="AI607" s="38">
        <v>0.051176696</v>
      </c>
      <c r="AJ607" s="38">
        <v>0.046112249</v>
      </c>
      <c r="AK607" s="38">
        <v>0.049137268</v>
      </c>
      <c r="AL607" s="38">
        <v>0.0524449</v>
      </c>
      <c r="AM607" s="38">
        <v>0.059996245</v>
      </c>
      <c r="AN607" s="38">
        <v>0.042912453</v>
      </c>
      <c r="AO607" s="38">
        <v>0.044949952</v>
      </c>
      <c r="AP607" s="38">
        <v>0.05174337</v>
      </c>
      <c r="AQ607" s="38">
        <v>0.040963001</v>
      </c>
      <c r="AR607" s="38">
        <v>0.049542703</v>
      </c>
      <c r="AS607" s="34"/>
      <c r="AT607" s="38">
        <v>0.414785778</v>
      </c>
      <c r="AU607" s="38">
        <v>-0.507036593</v>
      </c>
      <c r="AV607" s="38">
        <v>0.043572294</v>
      </c>
      <c r="AW607" s="38">
        <v>0.645622059</v>
      </c>
      <c r="AX607" s="38">
        <v>2.020105549</v>
      </c>
      <c r="AY607" s="38">
        <v>-1.08945836</v>
      </c>
      <c r="AZ607" s="38">
        <v>-0.718596153</v>
      </c>
      <c r="BA607" s="38">
        <v>0.51793075</v>
      </c>
      <c r="BB607" s="38">
        <v>-1.444294339</v>
      </c>
      <c r="BC607" s="38">
        <v>0.117369016</v>
      </c>
      <c r="BD607" s="40">
        <v>0.332008462</v>
      </c>
      <c r="BE607" s="23">
        <v>44012.0</v>
      </c>
      <c r="BF607" s="38">
        <v>0.012493229</v>
      </c>
      <c r="BG607" s="38">
        <v>-0.015271797</v>
      </c>
      <c r="BH607" s="38">
        <v>0.001312385</v>
      </c>
      <c r="BI607" s="38">
        <v>0.019445952</v>
      </c>
      <c r="BJ607" s="38">
        <v>0.060845002</v>
      </c>
      <c r="BK607" s="38">
        <v>-0.032814174</v>
      </c>
      <c r="BL607" s="38">
        <v>-0.021643911</v>
      </c>
      <c r="BM607" s="38">
        <v>0.015599926</v>
      </c>
      <c r="BN607" s="38">
        <v>-0.043501733</v>
      </c>
      <c r="BO607" s="38">
        <v>0.003535121</v>
      </c>
      <c r="BP607" s="40">
        <v>0.003905336</v>
      </c>
      <c r="BQ607" s="41">
        <f t="shared" si="1"/>
        <v>0.9829444576</v>
      </c>
    </row>
    <row r="608">
      <c r="A608" s="23">
        <v>44043.0</v>
      </c>
      <c r="B608" s="27">
        <v>0.0031</v>
      </c>
      <c r="C608" s="27">
        <v>0.0423</v>
      </c>
      <c r="D608" s="27">
        <v>-0.024</v>
      </c>
      <c r="E608" s="27">
        <v>-0.0025</v>
      </c>
      <c r="F608" s="27">
        <v>-0.0151</v>
      </c>
      <c r="G608" s="27">
        <v>-0.0355</v>
      </c>
      <c r="H608" s="27">
        <v>-0.0081</v>
      </c>
      <c r="I608" s="27">
        <v>-0.0479</v>
      </c>
      <c r="J608" s="27">
        <v>-0.0453</v>
      </c>
      <c r="K608" s="27">
        <v>0.059</v>
      </c>
      <c r="L608" s="34"/>
      <c r="M608" s="43">
        <v>-0.116872771</v>
      </c>
      <c r="N608" s="43">
        <v>-0.002196828</v>
      </c>
      <c r="O608" s="43">
        <v>-0.110438775</v>
      </c>
      <c r="P608" s="43">
        <v>-0.002024349</v>
      </c>
      <c r="Q608" s="43">
        <v>-0.122308652</v>
      </c>
      <c r="R608" s="43">
        <v>-0.009392242</v>
      </c>
      <c r="S608" s="43">
        <v>0.061617005</v>
      </c>
      <c r="T608" s="43">
        <v>-0.221396924</v>
      </c>
      <c r="U608" s="43">
        <v>-0.207379691</v>
      </c>
      <c r="V608" s="43">
        <v>0.124542069</v>
      </c>
      <c r="W608" s="34"/>
      <c r="X608" s="38">
        <v>0.028600677</v>
      </c>
      <c r="Y608" s="38">
        <v>0.048063409</v>
      </c>
      <c r="Z608" s="38">
        <v>-0.007296721</v>
      </c>
      <c r="AA608" s="38">
        <v>-0.001327504</v>
      </c>
      <c r="AB608" s="38">
        <v>0.001303157</v>
      </c>
      <c r="AC608" s="38">
        <v>-0.03131611</v>
      </c>
      <c r="AD608" s="38">
        <v>-0.012628172</v>
      </c>
      <c r="AE608" s="38">
        <v>-0.023614782</v>
      </c>
      <c r="AF608" s="38">
        <v>-0.009891715</v>
      </c>
      <c r="AG608" s="38">
        <v>0.048126556</v>
      </c>
      <c r="AH608" s="34"/>
      <c r="AI608" s="38">
        <v>0.051386128</v>
      </c>
      <c r="AJ608" s="38">
        <v>0.046745462</v>
      </c>
      <c r="AK608" s="38">
        <v>0.049013634</v>
      </c>
      <c r="AL608" s="38">
        <v>0.052234197</v>
      </c>
      <c r="AM608" s="38">
        <v>0.059773543</v>
      </c>
      <c r="AN608" s="38">
        <v>0.043156986</v>
      </c>
      <c r="AO608" s="38">
        <v>0.044907445</v>
      </c>
      <c r="AP608" s="38">
        <v>0.051824681</v>
      </c>
      <c r="AQ608" s="38">
        <v>0.0409953</v>
      </c>
      <c r="AR608" s="38">
        <v>0.050160958</v>
      </c>
      <c r="AS608" s="34"/>
      <c r="AT608" s="38">
        <v>0.438910905</v>
      </c>
      <c r="AU608" s="38">
        <v>-0.421860686</v>
      </c>
      <c r="AV608" s="38">
        <v>-0.001149887</v>
      </c>
      <c r="AW608" s="38">
        <v>0.596214587</v>
      </c>
      <c r="AX608" s="38">
        <v>1.994646256</v>
      </c>
      <c r="AY608" s="38">
        <v>-1.087467207</v>
      </c>
      <c r="AZ608" s="38">
        <v>-0.762784189</v>
      </c>
      <c r="BA608" s="38">
        <v>0.5202557</v>
      </c>
      <c r="BB608" s="38">
        <v>-1.488426342</v>
      </c>
      <c r="BC608" s="38">
        <v>0.211660864</v>
      </c>
      <c r="BD608" s="40">
        <v>0.328194987</v>
      </c>
      <c r="BE608" s="23">
        <v>44043.0</v>
      </c>
      <c r="BF608" s="38">
        <v>0.01337348</v>
      </c>
      <c r="BG608" s="38">
        <v>-0.012853965</v>
      </c>
      <c r="BH608" s="39">
        <v>-3.50367E-5</v>
      </c>
      <c r="BI608" s="38">
        <v>0.018166475</v>
      </c>
      <c r="BJ608" s="38">
        <v>0.060776256</v>
      </c>
      <c r="BK608" s="38">
        <v>-0.03313479</v>
      </c>
      <c r="BL608" s="38">
        <v>-0.023241799</v>
      </c>
      <c r="BM608" s="38">
        <v>0.015852031</v>
      </c>
      <c r="BN608" s="38">
        <v>-0.045351891</v>
      </c>
      <c r="BO608" s="38">
        <v>0.006449241</v>
      </c>
      <c r="BP608" s="40">
        <v>0.001166117</v>
      </c>
      <c r="BQ608" s="41">
        <f t="shared" si="1"/>
        <v>0.9840906858</v>
      </c>
    </row>
    <row r="609">
      <c r="A609" s="23">
        <v>44074.0</v>
      </c>
      <c r="B609" s="27">
        <v>0.024</v>
      </c>
      <c r="C609" s="27">
        <v>0.0247</v>
      </c>
      <c r="D609" s="27">
        <v>0.036</v>
      </c>
      <c r="E609" s="27">
        <v>0.052</v>
      </c>
      <c r="F609" s="27">
        <v>0.0243</v>
      </c>
      <c r="G609" s="27">
        <v>0.0794</v>
      </c>
      <c r="H609" s="27">
        <v>0.0161</v>
      </c>
      <c r="I609" s="27">
        <v>0.005</v>
      </c>
      <c r="J609" s="27">
        <v>0.015</v>
      </c>
      <c r="K609" s="27">
        <v>0.0746</v>
      </c>
      <c r="L609" s="34"/>
      <c r="M609" s="43">
        <v>-0.075981921</v>
      </c>
      <c r="N609" s="43">
        <v>0.022322461</v>
      </c>
      <c r="O609" s="43">
        <v>-0.072717938</v>
      </c>
      <c r="P609" s="43">
        <v>0.070024806</v>
      </c>
      <c r="Q609" s="43">
        <v>-0.098219898</v>
      </c>
      <c r="R609" s="43">
        <v>0.104833766</v>
      </c>
      <c r="S609" s="43">
        <v>0.079711868</v>
      </c>
      <c r="T609" s="43">
        <v>-0.198166889</v>
      </c>
      <c r="U609" s="43">
        <v>-0.160579702</v>
      </c>
      <c r="V609" s="43">
        <v>0.230604913</v>
      </c>
      <c r="W609" s="34"/>
      <c r="X609" s="38">
        <v>0.040086408</v>
      </c>
      <c r="Y609" s="38">
        <v>0.023908034</v>
      </c>
      <c r="Z609" s="38">
        <v>0.049386545</v>
      </c>
      <c r="AA609" s="38">
        <v>0.04479458</v>
      </c>
      <c r="AB609" s="38">
        <v>0.03824993</v>
      </c>
      <c r="AC609" s="38">
        <v>0.072056817</v>
      </c>
      <c r="AD609" s="38">
        <v>0.01084433</v>
      </c>
      <c r="AE609" s="38">
        <v>0.029758155</v>
      </c>
      <c r="AF609" s="38">
        <v>0.045337169</v>
      </c>
      <c r="AG609" s="38">
        <v>0.04343493</v>
      </c>
      <c r="AH609" s="34"/>
      <c r="AI609" s="38">
        <v>0.051783381</v>
      </c>
      <c r="AJ609" s="38">
        <v>0.046871645</v>
      </c>
      <c r="AK609" s="38">
        <v>0.049696173</v>
      </c>
      <c r="AL609" s="38">
        <v>0.052664939</v>
      </c>
      <c r="AM609" s="38">
        <v>0.060174511</v>
      </c>
      <c r="AN609" s="38">
        <v>0.044777265</v>
      </c>
      <c r="AO609" s="38">
        <v>0.044723268</v>
      </c>
      <c r="AP609" s="38">
        <v>0.051860119</v>
      </c>
      <c r="AQ609" s="38">
        <v>0.041691932</v>
      </c>
      <c r="AR609" s="38">
        <v>0.050571831</v>
      </c>
      <c r="AS609" s="34"/>
      <c r="AT609" s="38">
        <v>0.437691678</v>
      </c>
      <c r="AU609" s="38">
        <v>-0.496253934</v>
      </c>
      <c r="AV609" s="38">
        <v>0.040817959</v>
      </c>
      <c r="AW609" s="38">
        <v>0.605316121</v>
      </c>
      <c r="AX609" s="38">
        <v>2.033229218</v>
      </c>
      <c r="AY609" s="38">
        <v>-0.894491491</v>
      </c>
      <c r="AZ609" s="38">
        <v>-0.90475867</v>
      </c>
      <c r="BA609" s="38">
        <v>0.452282953</v>
      </c>
      <c r="BB609" s="38">
        <v>-1.481154383</v>
      </c>
      <c r="BC609" s="38">
        <v>0.20732055</v>
      </c>
      <c r="BD609" s="40">
        <v>0.323085829</v>
      </c>
      <c r="BE609" s="23">
        <v>44074.0</v>
      </c>
      <c r="BF609" s="38">
        <v>0.013547226</v>
      </c>
      <c r="BG609" s="38">
        <v>-0.015359817</v>
      </c>
      <c r="BH609" s="38">
        <v>0.001263378</v>
      </c>
      <c r="BI609" s="38">
        <v>0.018735459</v>
      </c>
      <c r="BJ609" s="38">
        <v>0.062931551</v>
      </c>
      <c r="BK609" s="38">
        <v>-0.027685878</v>
      </c>
      <c r="BL609" s="38">
        <v>-0.028003663</v>
      </c>
      <c r="BM609" s="38">
        <v>0.013998848</v>
      </c>
      <c r="BN609" s="38">
        <v>-0.045843991</v>
      </c>
      <c r="BO609" s="38">
        <v>0.006416888</v>
      </c>
      <c r="BP609" s="40">
        <v>-7.00713E-4</v>
      </c>
      <c r="BQ609" s="41">
        <f t="shared" si="1"/>
        <v>0.9834011207</v>
      </c>
    </row>
    <row r="610">
      <c r="A610" s="23">
        <v>44104.0</v>
      </c>
      <c r="B610" s="27">
        <v>-0.0384</v>
      </c>
      <c r="C610" s="27">
        <v>-0.0252</v>
      </c>
      <c r="D610" s="27">
        <v>-0.0266</v>
      </c>
      <c r="E610" s="27">
        <v>-0.0113</v>
      </c>
      <c r="F610" s="27">
        <v>-0.0379</v>
      </c>
      <c r="G610" s="27">
        <v>0.0062</v>
      </c>
      <c r="H610" s="27">
        <v>0.0072</v>
      </c>
      <c r="I610" s="27">
        <v>-0.0368</v>
      </c>
      <c r="J610" s="27">
        <v>-0.0159</v>
      </c>
      <c r="K610" s="27">
        <v>-0.0377</v>
      </c>
      <c r="L610" s="34"/>
      <c r="M610" s="43">
        <v>-0.13168545</v>
      </c>
      <c r="N610" s="43">
        <v>-0.021723464</v>
      </c>
      <c r="O610" s="43">
        <v>-0.127766261</v>
      </c>
      <c r="P610" s="43">
        <v>0.022263652</v>
      </c>
      <c r="Q610" s="43">
        <v>-0.164433953</v>
      </c>
      <c r="R610" s="43">
        <v>0.0478303</v>
      </c>
      <c r="S610" s="43">
        <v>0.050209262</v>
      </c>
      <c r="T610" s="43">
        <v>-0.265347439</v>
      </c>
      <c r="U610" s="43">
        <v>-0.197588447</v>
      </c>
      <c r="V610" s="43">
        <v>0.164070075</v>
      </c>
      <c r="W610" s="34"/>
      <c r="X610" s="38">
        <v>-0.019443445</v>
      </c>
      <c r="Y610" s="38">
        <v>-0.018767505</v>
      </c>
      <c r="Z610" s="38">
        <v>-0.010324161</v>
      </c>
      <c r="AA610" s="38">
        <v>-0.015215775</v>
      </c>
      <c r="AB610" s="38">
        <v>-0.020217288</v>
      </c>
      <c r="AC610" s="38">
        <v>0.002473871</v>
      </c>
      <c r="AD610" s="38">
        <v>0.003488908</v>
      </c>
      <c r="AE610" s="38">
        <v>-0.005977583</v>
      </c>
      <c r="AF610" s="38">
        <v>0.014103654</v>
      </c>
      <c r="AG610" s="38">
        <v>-0.059400138</v>
      </c>
      <c r="AH610" s="34"/>
      <c r="AI610" s="38">
        <v>0.051886803</v>
      </c>
      <c r="AJ610" s="38">
        <v>0.046761775</v>
      </c>
      <c r="AK610" s="38">
        <v>0.049500117</v>
      </c>
      <c r="AL610" s="38">
        <v>0.052212604</v>
      </c>
      <c r="AM610" s="38">
        <v>0.060160732</v>
      </c>
      <c r="AN610" s="38">
        <v>0.044558203</v>
      </c>
      <c r="AO610" s="38">
        <v>0.044692572</v>
      </c>
      <c r="AP610" s="38">
        <v>0.051860429</v>
      </c>
      <c r="AQ610" s="38">
        <v>0.041624674</v>
      </c>
      <c r="AR610" s="38">
        <v>0.051641886</v>
      </c>
      <c r="AS610" s="34"/>
      <c r="AT610" s="38">
        <v>0.451244879</v>
      </c>
      <c r="AU610" s="38">
        <v>-0.513633335</v>
      </c>
      <c r="AV610" s="38">
        <v>0.00190853</v>
      </c>
      <c r="AW610" s="38">
        <v>0.512582782</v>
      </c>
      <c r="AX610" s="38">
        <v>2.008960304</v>
      </c>
      <c r="AY610" s="38">
        <v>-0.92849521</v>
      </c>
      <c r="AZ610" s="38">
        <v>-0.903197863</v>
      </c>
      <c r="BA610" s="38">
        <v>0.446279523</v>
      </c>
      <c r="BB610" s="38">
        <v>-1.480784617</v>
      </c>
      <c r="BC610" s="38">
        <v>0.405135008</v>
      </c>
      <c r="BD610" s="40">
        <v>0.320433393</v>
      </c>
      <c r="BE610" s="23">
        <v>44104.0</v>
      </c>
      <c r="BF610" s="38">
        <v>0.01408233</v>
      </c>
      <c r="BG610" s="38">
        <v>-0.016029332</v>
      </c>
      <c r="BH610" s="39">
        <v>5.95609E-5</v>
      </c>
      <c r="BI610" s="38">
        <v>0.015996547</v>
      </c>
      <c r="BJ610" s="38">
        <v>0.062695098</v>
      </c>
      <c r="BK610" s="38">
        <v>-0.028976231</v>
      </c>
      <c r="BL610" s="38">
        <v>-0.028186758</v>
      </c>
      <c r="BM610" s="38">
        <v>0.013927372</v>
      </c>
      <c r="BN610" s="38">
        <v>-0.046211932</v>
      </c>
      <c r="BO610" s="38">
        <v>0.012643345</v>
      </c>
      <c r="BP610" s="40">
        <v>-0.003161143</v>
      </c>
      <c r="BQ610" s="41">
        <f t="shared" si="1"/>
        <v>0.9802924491</v>
      </c>
    </row>
    <row r="611">
      <c r="A611" s="23">
        <v>44135.0</v>
      </c>
      <c r="B611" s="27">
        <v>0.0209</v>
      </c>
      <c r="C611" s="27">
        <v>-0.035</v>
      </c>
      <c r="D611" s="27">
        <v>-0.0415</v>
      </c>
      <c r="E611" s="27">
        <v>-0.0966</v>
      </c>
      <c r="F611" s="27">
        <v>-0.0627</v>
      </c>
      <c r="G611" s="27">
        <v>-0.0252</v>
      </c>
      <c r="H611" s="27">
        <v>-0.0176</v>
      </c>
      <c r="I611" s="27">
        <v>-0.0339</v>
      </c>
      <c r="J611" s="27">
        <v>-0.0506</v>
      </c>
      <c r="K611" s="27">
        <v>-0.0263</v>
      </c>
      <c r="L611" s="34"/>
      <c r="M611" s="43">
        <v>-0.110057339</v>
      </c>
      <c r="N611" s="43">
        <v>-0.046967988</v>
      </c>
      <c r="O611" s="43">
        <v>-0.174300801</v>
      </c>
      <c r="P611" s="43">
        <v>-0.107740365</v>
      </c>
      <c r="Q611" s="43">
        <v>-0.233673243</v>
      </c>
      <c r="R611" s="43">
        <v>-0.02611831</v>
      </c>
      <c r="S611" s="43">
        <v>0.041352078</v>
      </c>
      <c r="T611" s="43">
        <v>-0.289438711</v>
      </c>
      <c r="U611" s="43">
        <v>-0.2219078</v>
      </c>
      <c r="V611" s="43">
        <v>0.109663989</v>
      </c>
      <c r="W611" s="34"/>
      <c r="X611" s="38">
        <v>0.039407298</v>
      </c>
      <c r="Y611" s="38">
        <v>-0.022811831</v>
      </c>
      <c r="Z611" s="38">
        <v>-0.021078022</v>
      </c>
      <c r="AA611" s="38">
        <v>-0.085675142</v>
      </c>
      <c r="AB611" s="38">
        <v>-0.038868745</v>
      </c>
      <c r="AC611" s="38">
        <v>-0.019801597</v>
      </c>
      <c r="AD611" s="38">
        <v>-0.020568572</v>
      </c>
      <c r="AE611" s="38">
        <v>6.21614E-4</v>
      </c>
      <c r="AF611" s="38">
        <v>-0.01884462</v>
      </c>
      <c r="AG611" s="38">
        <v>-0.03575844</v>
      </c>
      <c r="AH611" s="34"/>
      <c r="AI611" s="38">
        <v>0.052134854</v>
      </c>
      <c r="AJ611" s="38">
        <v>0.046816803</v>
      </c>
      <c r="AK611" s="38">
        <v>0.049595515</v>
      </c>
      <c r="AL611" s="38">
        <v>0.054108552</v>
      </c>
      <c r="AM611" s="38">
        <v>0.060342977</v>
      </c>
      <c r="AN611" s="38">
        <v>0.044184867</v>
      </c>
      <c r="AO611" s="38">
        <v>0.044818973</v>
      </c>
      <c r="AP611" s="38">
        <v>0.051862327</v>
      </c>
      <c r="AQ611" s="38">
        <v>0.04176076</v>
      </c>
      <c r="AR611" s="38">
        <v>0.052016637</v>
      </c>
      <c r="AS611" s="34"/>
      <c r="AT611" s="38">
        <v>0.429460888</v>
      </c>
      <c r="AU611" s="38">
        <v>-0.533952737</v>
      </c>
      <c r="AV611" s="38">
        <v>-0.030563589</v>
      </c>
      <c r="AW611" s="38">
        <v>0.787014321</v>
      </c>
      <c r="AX611" s="38">
        <v>1.916437492</v>
      </c>
      <c r="AY611" s="38">
        <v>-1.010752016</v>
      </c>
      <c r="AZ611" s="38">
        <v>-0.895878024</v>
      </c>
      <c r="BA611" s="38">
        <v>0.380090063</v>
      </c>
      <c r="BB611" s="38">
        <v>-1.449901175</v>
      </c>
      <c r="BC611" s="38">
        <v>0.408044777</v>
      </c>
      <c r="BD611" s="40">
        <v>0.315321757</v>
      </c>
      <c r="BE611" s="23">
        <v>44135.0</v>
      </c>
      <c r="BF611" s="38">
        <v>0.013619767</v>
      </c>
      <c r="BG611" s="38">
        <v>-0.016933584</v>
      </c>
      <c r="BH611" s="38">
        <v>-9.69283E-4</v>
      </c>
      <c r="BI611" s="38">
        <v>0.024959087</v>
      </c>
      <c r="BJ611" s="38">
        <v>0.060777205</v>
      </c>
      <c r="BK611" s="38">
        <v>-0.032054623</v>
      </c>
      <c r="BL611" s="38">
        <v>-0.028411551</v>
      </c>
      <c r="BM611" s="38">
        <v>0.012054039</v>
      </c>
      <c r="BN611" s="38">
        <v>-0.045981641</v>
      </c>
      <c r="BO611" s="38">
        <v>0.012940584</v>
      </c>
      <c r="BP611" s="40">
        <v>-0.001868273</v>
      </c>
      <c r="BQ611" s="41">
        <f t="shared" si="1"/>
        <v>0.9784609952</v>
      </c>
    </row>
    <row r="612">
      <c r="A612" s="23">
        <v>44165.0</v>
      </c>
      <c r="B612" s="27">
        <v>0.1045</v>
      </c>
      <c r="C612" s="27">
        <v>0.1059</v>
      </c>
      <c r="D612" s="27">
        <v>0.197</v>
      </c>
      <c r="E612" s="27">
        <v>0.1409</v>
      </c>
      <c r="F612" s="27">
        <v>0.2351</v>
      </c>
      <c r="G612" s="27">
        <v>0.1221</v>
      </c>
      <c r="H612" s="27">
        <v>0.1114</v>
      </c>
      <c r="I612" s="27">
        <v>0.2613</v>
      </c>
      <c r="J612" s="27">
        <v>0.131</v>
      </c>
      <c r="K612" s="27">
        <v>0.1152</v>
      </c>
      <c r="L612" s="34"/>
      <c r="M612" s="43">
        <v>-0.044630055</v>
      </c>
      <c r="N612" s="43">
        <v>0.01797726</v>
      </c>
      <c r="O612" s="43">
        <v>-0.039600609</v>
      </c>
      <c r="P612" s="43">
        <v>-0.011807338</v>
      </c>
      <c r="Q612" s="43">
        <v>-0.070108763</v>
      </c>
      <c r="R612" s="43">
        <v>0.072751956</v>
      </c>
      <c r="S612" s="43">
        <v>0.119096959</v>
      </c>
      <c r="T612" s="43">
        <v>-0.110400063</v>
      </c>
      <c r="U612" s="43">
        <v>-0.135086277</v>
      </c>
      <c r="V612" s="43">
        <v>0.193363304</v>
      </c>
      <c r="W612" s="34"/>
      <c r="X612" s="38">
        <v>0.111994227</v>
      </c>
      <c r="Y612" s="38">
        <v>0.107198707</v>
      </c>
      <c r="Z612" s="38">
        <v>0.205704245</v>
      </c>
      <c r="AA612" s="38">
        <v>0.14489482</v>
      </c>
      <c r="AB612" s="38">
        <v>0.247827446</v>
      </c>
      <c r="AC612" s="38">
        <v>0.117480764</v>
      </c>
      <c r="AD612" s="38">
        <v>0.10298064</v>
      </c>
      <c r="AE612" s="38">
        <v>0.277196132</v>
      </c>
      <c r="AF612" s="38">
        <v>0.153374046</v>
      </c>
      <c r="AG612" s="38">
        <v>0.090147353</v>
      </c>
      <c r="AH612" s="34"/>
      <c r="AI612" s="38">
        <v>0.055236683</v>
      </c>
      <c r="AJ612" s="38">
        <v>0.050037214</v>
      </c>
      <c r="AK612" s="38">
        <v>0.060002284</v>
      </c>
      <c r="AL612" s="38">
        <v>0.059128996</v>
      </c>
      <c r="AM612" s="38">
        <v>0.073130936</v>
      </c>
      <c r="AN612" s="38">
        <v>0.048452399</v>
      </c>
      <c r="AO612" s="38">
        <v>0.047299747</v>
      </c>
      <c r="AP612" s="38">
        <v>0.069430723</v>
      </c>
      <c r="AQ612" s="38">
        <v>0.048507258</v>
      </c>
      <c r="AR612" s="38">
        <v>0.054107726</v>
      </c>
      <c r="AS612" s="34"/>
      <c r="AT612" s="38">
        <v>-0.144442596</v>
      </c>
      <c r="AU612" s="38">
        <v>-0.72361825</v>
      </c>
      <c r="AV612" s="38">
        <v>0.386403933</v>
      </c>
      <c r="AW612" s="38">
        <v>0.289127182</v>
      </c>
      <c r="AX612" s="38">
        <v>1.848821648</v>
      </c>
      <c r="AY612" s="38">
        <v>-0.900152885</v>
      </c>
      <c r="AZ612" s="38">
        <v>-1.028548331</v>
      </c>
      <c r="BA612" s="38">
        <v>1.436650071</v>
      </c>
      <c r="BB612" s="38">
        <v>-0.89404213</v>
      </c>
      <c r="BC612" s="38">
        <v>-0.270198642</v>
      </c>
      <c r="BD612" s="40">
        <v>0.461736564</v>
      </c>
      <c r="BE612" s="23">
        <v>44165.0</v>
      </c>
      <c r="BF612" s="38">
        <v>-0.003128247</v>
      </c>
      <c r="BG612" s="38">
        <v>-0.015671669</v>
      </c>
      <c r="BH612" s="38">
        <v>0.008368493</v>
      </c>
      <c r="BI612" s="38">
        <v>0.006261735</v>
      </c>
      <c r="BJ612" s="38">
        <v>0.040040616</v>
      </c>
      <c r="BK612" s="38">
        <v>-0.019494945</v>
      </c>
      <c r="BL612" s="38">
        <v>-0.022275653</v>
      </c>
      <c r="BM612" s="38">
        <v>0.031114063</v>
      </c>
      <c r="BN612" s="38">
        <v>-0.019362602</v>
      </c>
      <c r="BO612" s="38">
        <v>-0.005851792</v>
      </c>
      <c r="BP612" s="40">
        <v>0.008774834</v>
      </c>
      <c r="BQ612" s="41">
        <f t="shared" si="1"/>
        <v>0.987046828</v>
      </c>
    </row>
    <row r="613">
      <c r="A613" s="23">
        <v>44196.0</v>
      </c>
      <c r="B613" s="27">
        <v>0.0124</v>
      </c>
      <c r="C613" s="27">
        <v>0.018</v>
      </c>
      <c r="D613" s="27">
        <v>0.0054</v>
      </c>
      <c r="E613" s="27">
        <v>0.0367</v>
      </c>
      <c r="F613" s="27">
        <v>0.0135</v>
      </c>
      <c r="G613" s="27">
        <v>0.0312</v>
      </c>
      <c r="H613" s="27">
        <v>0.0401</v>
      </c>
      <c r="I613" s="27">
        <v>0.0046</v>
      </c>
      <c r="J613" s="27">
        <v>0.03</v>
      </c>
      <c r="K613" s="27">
        <v>0.0408</v>
      </c>
      <c r="L613" s="34"/>
      <c r="M613" s="43">
        <v>-0.009510243</v>
      </c>
      <c r="N613" s="43">
        <v>0.034690117</v>
      </c>
      <c r="O613" s="43">
        <v>-0.045242315</v>
      </c>
      <c r="P613" s="43">
        <v>0.0233378</v>
      </c>
      <c r="Q613" s="43">
        <v>-0.066051341</v>
      </c>
      <c r="R613" s="43">
        <v>0.091672475</v>
      </c>
      <c r="S613" s="43">
        <v>0.140468748</v>
      </c>
      <c r="T613" s="43">
        <v>-0.126470679</v>
      </c>
      <c r="U613" s="43">
        <v>-0.132286429</v>
      </c>
      <c r="V613" s="43">
        <v>0.207252972</v>
      </c>
      <c r="W613" s="34"/>
      <c r="X613" s="38">
        <v>0.011359933</v>
      </c>
      <c r="Y613" s="38">
        <v>0.013001492</v>
      </c>
      <c r="Z613" s="38">
        <v>0.006958615</v>
      </c>
      <c r="AA613" s="38">
        <v>0.030681298</v>
      </c>
      <c r="AB613" s="38">
        <v>0.017276021</v>
      </c>
      <c r="AC613" s="38">
        <v>0.020001213</v>
      </c>
      <c r="AD613" s="38">
        <v>0.023618516</v>
      </c>
      <c r="AE613" s="38">
        <v>0.013366615</v>
      </c>
      <c r="AF613" s="38">
        <v>0.042632251</v>
      </c>
      <c r="AG613" s="38">
        <v>0.007867549</v>
      </c>
      <c r="AH613" s="34"/>
      <c r="AI613" s="38">
        <v>0.05524518</v>
      </c>
      <c r="AJ613" s="38">
        <v>0.050058778</v>
      </c>
      <c r="AK613" s="38">
        <v>0.059836522</v>
      </c>
      <c r="AL613" s="38">
        <v>0.059207049</v>
      </c>
      <c r="AM613" s="38">
        <v>0.072888857</v>
      </c>
      <c r="AN613" s="38">
        <v>0.048549304</v>
      </c>
      <c r="AO613" s="38">
        <v>0.047340516</v>
      </c>
      <c r="AP613" s="38">
        <v>0.069256549</v>
      </c>
      <c r="AQ613" s="38">
        <v>0.048545838</v>
      </c>
      <c r="AR613" s="38">
        <v>0.054067494</v>
      </c>
      <c r="AS613" s="34"/>
      <c r="AT613" s="38">
        <v>-0.141318794</v>
      </c>
      <c r="AU613" s="38">
        <v>-0.725597733</v>
      </c>
      <c r="AV613" s="38">
        <v>0.375923078</v>
      </c>
      <c r="AW613" s="38">
        <v>0.305009171</v>
      </c>
      <c r="AX613" s="38">
        <v>1.846345786</v>
      </c>
      <c r="AY613" s="38">
        <v>-0.895648867</v>
      </c>
      <c r="AZ613" s="38">
        <v>-1.031826005</v>
      </c>
      <c r="BA613" s="38">
        <v>1.437144867</v>
      </c>
      <c r="BB613" s="38">
        <v>-0.896039375</v>
      </c>
      <c r="BC613" s="38">
        <v>-0.273992129</v>
      </c>
      <c r="BD613" s="40">
        <v>0.45678441</v>
      </c>
      <c r="BE613" s="23">
        <v>44196.0</v>
      </c>
      <c r="BF613" s="38">
        <v>-0.003093774</v>
      </c>
      <c r="BG613" s="38">
        <v>-0.015884906</v>
      </c>
      <c r="BH613" s="38">
        <v>0.00822977</v>
      </c>
      <c r="BI613" s="38">
        <v>0.006677311</v>
      </c>
      <c r="BJ613" s="38">
        <v>0.040420508</v>
      </c>
      <c r="BK613" s="38">
        <v>-0.019607693</v>
      </c>
      <c r="BL613" s="38">
        <v>-0.022588906</v>
      </c>
      <c r="BM613" s="38">
        <v>0.031462214</v>
      </c>
      <c r="BN613" s="38">
        <v>-0.019616242</v>
      </c>
      <c r="BO613" s="38">
        <v>-0.005998281</v>
      </c>
      <c r="BP613" s="40">
        <v>-0.001684838</v>
      </c>
      <c r="BQ613" s="41">
        <f t="shared" si="1"/>
        <v>0.985383814</v>
      </c>
    </row>
    <row r="614">
      <c r="A614" s="23">
        <v>44227.0</v>
      </c>
      <c r="B614" s="27">
        <v>0.0062</v>
      </c>
      <c r="C614" s="27">
        <v>-0.0081</v>
      </c>
      <c r="D614" s="27">
        <v>-0.024</v>
      </c>
      <c r="E614" s="27">
        <v>-0.0113</v>
      </c>
      <c r="F614" s="27">
        <v>-0.033</v>
      </c>
      <c r="G614" s="27">
        <v>0.0039</v>
      </c>
      <c r="H614" s="27">
        <v>0.0317</v>
      </c>
      <c r="I614" s="27">
        <v>-0.0387</v>
      </c>
      <c r="J614" s="27">
        <v>-0.0069</v>
      </c>
      <c r="K614" s="27">
        <v>-0.0096</v>
      </c>
      <c r="L614" s="34"/>
      <c r="M614" s="43">
        <v>-0.051760062</v>
      </c>
      <c r="N614" s="43">
        <v>0.010590953</v>
      </c>
      <c r="O614" s="43">
        <v>-0.047662251</v>
      </c>
      <c r="P614" s="43">
        <v>0.030463996</v>
      </c>
      <c r="Q614" s="43">
        <v>-0.088515405</v>
      </c>
      <c r="R614" s="43">
        <v>0.114009346</v>
      </c>
      <c r="S614" s="43">
        <v>0.198705102</v>
      </c>
      <c r="T614" s="43">
        <v>-0.147594076</v>
      </c>
      <c r="U614" s="43">
        <v>-0.108803139</v>
      </c>
      <c r="V614" s="43">
        <v>0.193796792</v>
      </c>
      <c r="W614" s="34"/>
      <c r="X614" s="38">
        <v>0.008179816</v>
      </c>
      <c r="Y614" s="38">
        <v>-0.009132373</v>
      </c>
      <c r="Z614" s="38">
        <v>-0.022716884</v>
      </c>
      <c r="AA614" s="38">
        <v>-0.020626694</v>
      </c>
      <c r="AB614" s="38">
        <v>-0.028127677</v>
      </c>
      <c r="AC614" s="38">
        <v>-0.011714334</v>
      </c>
      <c r="AD614" s="38">
        <v>0.005827654</v>
      </c>
      <c r="AE614" s="38">
        <v>-0.028000903</v>
      </c>
      <c r="AF614" s="38">
        <v>9.23016E-4</v>
      </c>
      <c r="AG614" s="38">
        <v>-0.041353148</v>
      </c>
      <c r="AH614" s="34"/>
      <c r="AI614" s="38">
        <v>0.055120553</v>
      </c>
      <c r="AJ614" s="38">
        <v>0.049972785</v>
      </c>
      <c r="AK614" s="38">
        <v>0.059994293</v>
      </c>
      <c r="AL614" s="38">
        <v>0.059339486</v>
      </c>
      <c r="AM614" s="38">
        <v>0.072537541</v>
      </c>
      <c r="AN614" s="38">
        <v>0.048600014</v>
      </c>
      <c r="AO614" s="38">
        <v>0.047315792</v>
      </c>
      <c r="AP614" s="38">
        <v>0.069240946</v>
      </c>
      <c r="AQ614" s="38">
        <v>0.048162414</v>
      </c>
      <c r="AR614" s="38">
        <v>0.05433641</v>
      </c>
      <c r="AS614" s="34"/>
      <c r="AT614" s="38">
        <v>-0.151540575</v>
      </c>
      <c r="AU614" s="38">
        <v>-0.73306342</v>
      </c>
      <c r="AV614" s="38">
        <v>0.399026487</v>
      </c>
      <c r="AW614" s="38">
        <v>0.325055545</v>
      </c>
      <c r="AX614" s="38">
        <v>1.815987218</v>
      </c>
      <c r="AY614" s="38">
        <v>-0.888139962</v>
      </c>
      <c r="AZ614" s="38">
        <v>-1.033213363</v>
      </c>
      <c r="BA614" s="38">
        <v>1.443584015</v>
      </c>
      <c r="BB614" s="38">
        <v>-0.937573891</v>
      </c>
      <c r="BC614" s="38">
        <v>-0.240122053</v>
      </c>
      <c r="BD614" s="40">
        <v>0.443313292</v>
      </c>
      <c r="BE614" s="23">
        <v>44227.0</v>
      </c>
      <c r="BF614" s="38">
        <v>-0.003418363</v>
      </c>
      <c r="BG614" s="38">
        <v>-0.016536013</v>
      </c>
      <c r="BH614" s="38">
        <v>0.009001004</v>
      </c>
      <c r="BI614" s="38">
        <v>0.007332411</v>
      </c>
      <c r="BJ614" s="38">
        <v>0.04096397</v>
      </c>
      <c r="BK614" s="38">
        <v>-0.020034138</v>
      </c>
      <c r="BL614" s="38">
        <v>-0.023306618</v>
      </c>
      <c r="BM614" s="38">
        <v>0.032563518</v>
      </c>
      <c r="BN614" s="38">
        <v>-0.021149239</v>
      </c>
      <c r="BO614" s="38">
        <v>-0.005416532</v>
      </c>
      <c r="BP614" s="40">
        <v>-0.003311937</v>
      </c>
      <c r="BQ614" s="41">
        <f t="shared" si="1"/>
        <v>0.9821202849</v>
      </c>
    </row>
    <row r="615">
      <c r="A615" s="23">
        <v>44255.0</v>
      </c>
      <c r="B615" s="27">
        <v>0.0172</v>
      </c>
      <c r="C615" s="27">
        <v>0.0462</v>
      </c>
      <c r="D615" s="27">
        <v>0.0508</v>
      </c>
      <c r="E615" s="27">
        <v>0.021</v>
      </c>
      <c r="F615" s="27">
        <v>0.058</v>
      </c>
      <c r="G615" s="27">
        <v>0.0331</v>
      </c>
      <c r="H615" s="27">
        <v>0.0391</v>
      </c>
      <c r="I615" s="27">
        <v>0.0532</v>
      </c>
      <c r="J615" s="27">
        <v>0.0175</v>
      </c>
      <c r="K615" s="27">
        <v>0.0257</v>
      </c>
      <c r="L615" s="34"/>
      <c r="M615" s="43">
        <v>0.043731015</v>
      </c>
      <c r="N615" s="43">
        <v>0.123700438</v>
      </c>
      <c r="O615" s="43">
        <v>0.088464563</v>
      </c>
      <c r="P615" s="43">
        <v>0.149078449</v>
      </c>
      <c r="Q615" s="43">
        <v>0.024524283</v>
      </c>
      <c r="R615" s="43">
        <v>0.272739308</v>
      </c>
      <c r="S615" s="43">
        <v>0.342098956</v>
      </c>
      <c r="T615" s="43">
        <v>-0.039857108</v>
      </c>
      <c r="U615" s="43">
        <v>-0.002220711</v>
      </c>
      <c r="V615" s="43">
        <v>0.334021888</v>
      </c>
      <c r="W615" s="34"/>
      <c r="X615" s="38">
        <v>0.011003062</v>
      </c>
      <c r="Y615" s="38">
        <v>0.023365916</v>
      </c>
      <c r="Z615" s="38">
        <v>0.040437376</v>
      </c>
      <c r="AA615" s="38">
        <v>-0.006784877</v>
      </c>
      <c r="AB615" s="38">
        <v>0.054241403</v>
      </c>
      <c r="AC615" s="38">
        <v>-0.005363792</v>
      </c>
      <c r="AD615" s="38">
        <v>-0.005686181</v>
      </c>
      <c r="AE615" s="38">
        <v>0.052591904</v>
      </c>
      <c r="AF615" s="38">
        <v>0.016227139</v>
      </c>
      <c r="AG615" s="38">
        <v>-0.033133419</v>
      </c>
      <c r="AH615" s="34"/>
      <c r="AI615" s="38">
        <v>0.055094686</v>
      </c>
      <c r="AJ615" s="38">
        <v>0.049578767</v>
      </c>
      <c r="AK615" s="38">
        <v>0.059820614</v>
      </c>
      <c r="AL615" s="38">
        <v>0.058497641</v>
      </c>
      <c r="AM615" s="38">
        <v>0.072315944</v>
      </c>
      <c r="AN615" s="38">
        <v>0.047821889</v>
      </c>
      <c r="AO615" s="38">
        <v>0.046738055</v>
      </c>
      <c r="AP615" s="38">
        <v>0.068616763</v>
      </c>
      <c r="AQ615" s="38">
        <v>0.047585774</v>
      </c>
      <c r="AR615" s="38">
        <v>0.053773862</v>
      </c>
      <c r="AS615" s="34"/>
      <c r="AT615" s="38">
        <v>-0.09970193</v>
      </c>
      <c r="AU615" s="38">
        <v>-0.71781965</v>
      </c>
      <c r="AV615" s="38">
        <v>0.429888879</v>
      </c>
      <c r="AW615" s="38">
        <v>0.281635611</v>
      </c>
      <c r="AX615" s="38">
        <v>1.830124295</v>
      </c>
      <c r="AY615" s="38">
        <v>-0.914696628</v>
      </c>
      <c r="AZ615" s="38">
        <v>-1.036151794</v>
      </c>
      <c r="BA615" s="38">
        <v>1.415591478</v>
      </c>
      <c r="BB615" s="38">
        <v>-0.941155861</v>
      </c>
      <c r="BC615" s="38">
        <v>-0.247714401</v>
      </c>
      <c r="BD615" s="40">
        <v>0.446878508</v>
      </c>
      <c r="BE615" s="23">
        <v>44255.0</v>
      </c>
      <c r="BF615" s="38">
        <v>-0.002231075</v>
      </c>
      <c r="BG615" s="38">
        <v>-0.016062971</v>
      </c>
      <c r="BH615" s="38">
        <v>0.009619815</v>
      </c>
      <c r="BI615" s="38">
        <v>0.006302286</v>
      </c>
      <c r="BJ615" s="38">
        <v>0.040953509</v>
      </c>
      <c r="BK615" s="38">
        <v>-0.020468575</v>
      </c>
      <c r="BL615" s="38">
        <v>-0.023186432</v>
      </c>
      <c r="BM615" s="38">
        <v>0.031677323</v>
      </c>
      <c r="BN615" s="38">
        <v>-0.021060665</v>
      </c>
      <c r="BO615" s="38">
        <v>-0.005543216</v>
      </c>
      <c r="BP615" s="40">
        <v>0.00181312</v>
      </c>
      <c r="BQ615" s="41">
        <f t="shared" si="1"/>
        <v>0.9839009868</v>
      </c>
    </row>
    <row r="616">
      <c r="A616" s="23">
        <v>44286.0</v>
      </c>
      <c r="B616" s="27">
        <v>0.0237</v>
      </c>
      <c r="C616" s="27">
        <v>0.0418</v>
      </c>
      <c r="D616" s="27">
        <v>0.06</v>
      </c>
      <c r="E616" s="27">
        <v>0.0749</v>
      </c>
      <c r="F616" s="27">
        <v>0.0815</v>
      </c>
      <c r="G616" s="27">
        <v>0.0495</v>
      </c>
      <c r="H616" s="27">
        <v>0.0791</v>
      </c>
      <c r="I616" s="27">
        <v>0.038</v>
      </c>
      <c r="J616" s="27">
        <v>0.0412</v>
      </c>
      <c r="K616" s="27">
        <v>0.0372</v>
      </c>
      <c r="L616" s="34"/>
      <c r="M616" s="43">
        <v>0.353522581</v>
      </c>
      <c r="N616" s="43">
        <v>0.40636257</v>
      </c>
      <c r="O616" s="43">
        <v>0.400448848</v>
      </c>
      <c r="P616" s="43">
        <v>0.487009751</v>
      </c>
      <c r="Q616" s="43">
        <v>0.428711069</v>
      </c>
      <c r="R616" s="43">
        <v>0.434809376</v>
      </c>
      <c r="S616" s="43">
        <v>0.627997361</v>
      </c>
      <c r="T616" s="43">
        <v>0.277695441</v>
      </c>
      <c r="U616" s="43">
        <v>0.200197884</v>
      </c>
      <c r="V616" s="43">
        <v>0.585540281</v>
      </c>
      <c r="W616" s="34"/>
      <c r="X616" s="38">
        <v>-0.007618562</v>
      </c>
      <c r="Y616" s="38">
        <v>-0.040273899</v>
      </c>
      <c r="Z616" s="38">
        <v>0.010395291</v>
      </c>
      <c r="AA616" s="38">
        <v>-0.013871552</v>
      </c>
      <c r="AB616" s="38">
        <v>0.030155919</v>
      </c>
      <c r="AC616" s="38">
        <v>-0.02121288</v>
      </c>
      <c r="AD616" s="38">
        <v>-0.004021251</v>
      </c>
      <c r="AE616" s="38">
        <v>-0.014694996</v>
      </c>
      <c r="AF616" s="38">
        <v>0.019571955</v>
      </c>
      <c r="AG616" s="38">
        <v>-0.069168786</v>
      </c>
      <c r="AH616" s="34"/>
      <c r="AI616" s="38">
        <v>0.054542234</v>
      </c>
      <c r="AJ616" s="38">
        <v>0.050158345</v>
      </c>
      <c r="AK616" s="38">
        <v>0.059585283</v>
      </c>
      <c r="AL616" s="38">
        <v>0.058390395</v>
      </c>
      <c r="AM616" s="38">
        <v>0.072363039</v>
      </c>
      <c r="AN616" s="38">
        <v>0.047656921</v>
      </c>
      <c r="AO616" s="38">
        <v>0.046698799</v>
      </c>
      <c r="AP616" s="38">
        <v>0.068538741</v>
      </c>
      <c r="AQ616" s="38">
        <v>0.047377505</v>
      </c>
      <c r="AR616" s="38">
        <v>0.054707426</v>
      </c>
      <c r="AS616" s="34"/>
      <c r="AT616" s="38">
        <v>-0.164115063</v>
      </c>
      <c r="AU616" s="38">
        <v>-0.657020639</v>
      </c>
      <c r="AV616" s="38">
        <v>0.402903701</v>
      </c>
      <c r="AW616" s="38">
        <v>0.268555613</v>
      </c>
      <c r="AX616" s="38">
        <v>1.839579534</v>
      </c>
      <c r="AY616" s="38">
        <v>-0.93827001</v>
      </c>
      <c r="AZ616" s="38">
        <v>-1.04599715</v>
      </c>
      <c r="BA616" s="38">
        <v>1.409591873</v>
      </c>
      <c r="BB616" s="38">
        <v>-0.969686295</v>
      </c>
      <c r="BC616" s="38">
        <v>-0.145541564</v>
      </c>
      <c r="BD616" s="40">
        <v>0.444040469</v>
      </c>
      <c r="BE616" s="23">
        <v>44286.0</v>
      </c>
      <c r="BF616" s="38">
        <v>-0.003695948</v>
      </c>
      <c r="BG616" s="38">
        <v>-0.014796413</v>
      </c>
      <c r="BH616" s="38">
        <v>0.009073581</v>
      </c>
      <c r="BI616" s="38">
        <v>0.006047999</v>
      </c>
      <c r="BJ616" s="38">
        <v>0.041428195</v>
      </c>
      <c r="BK616" s="38">
        <v>-0.021130281</v>
      </c>
      <c r="BL616" s="38">
        <v>-0.023556347</v>
      </c>
      <c r="BM616" s="38">
        <v>0.031744671</v>
      </c>
      <c r="BN616" s="38">
        <v>-0.021837791</v>
      </c>
      <c r="BO616" s="38">
        <v>-0.003277664</v>
      </c>
      <c r="BP616" s="40">
        <v>9.45184E-4</v>
      </c>
      <c r="BQ616" s="41">
        <f t="shared" si="1"/>
        <v>0.9848309543</v>
      </c>
    </row>
    <row r="617">
      <c r="A617" s="23">
        <v>44316.0</v>
      </c>
      <c r="B617" s="27">
        <v>0.0347</v>
      </c>
      <c r="C617" s="27">
        <v>0.022</v>
      </c>
      <c r="D617" s="27">
        <v>0.0365</v>
      </c>
      <c r="E617" s="27">
        <v>0.0094</v>
      </c>
      <c r="F617" s="27">
        <v>-0.0189</v>
      </c>
      <c r="G617" s="27">
        <v>-0.0259</v>
      </c>
      <c r="H617" s="27">
        <v>0.0276</v>
      </c>
      <c r="I617" s="27">
        <v>0.0294</v>
      </c>
      <c r="J617" s="27">
        <v>0.0402</v>
      </c>
      <c r="K617" s="27">
        <v>0.0542</v>
      </c>
      <c r="L617" s="34"/>
      <c r="M617" s="43">
        <v>0.299358942</v>
      </c>
      <c r="N617" s="43">
        <v>0.311005219</v>
      </c>
      <c r="O617" s="43">
        <v>0.38787078</v>
      </c>
      <c r="P617" s="43">
        <v>0.366011927</v>
      </c>
      <c r="Q617" s="43">
        <v>0.373988875</v>
      </c>
      <c r="R617" s="43">
        <v>0.338876656</v>
      </c>
      <c r="S617" s="43">
        <v>0.537883456</v>
      </c>
      <c r="T617" s="43">
        <v>0.294537087</v>
      </c>
      <c r="U617" s="43">
        <v>0.207837428</v>
      </c>
      <c r="V617" s="43">
        <v>0.477618399</v>
      </c>
      <c r="W617" s="34"/>
      <c r="X617" s="38">
        <v>0.008626323</v>
      </c>
      <c r="Y617" s="38">
        <v>-0.02797551</v>
      </c>
      <c r="Z617" s="38">
        <v>-0.016276692</v>
      </c>
      <c r="AA617" s="38">
        <v>-0.054440193</v>
      </c>
      <c r="AB617" s="38">
        <v>-0.073393105</v>
      </c>
      <c r="AC617" s="38">
        <v>-0.080112779</v>
      </c>
      <c r="AD617" s="38">
        <v>-0.042222129</v>
      </c>
      <c r="AE617" s="38">
        <v>-0.023010722</v>
      </c>
      <c r="AF617" s="38">
        <v>0.01400147</v>
      </c>
      <c r="AG617" s="38">
        <v>-0.00786346</v>
      </c>
      <c r="AH617" s="34"/>
      <c r="AI617" s="38">
        <v>0.054262406</v>
      </c>
      <c r="AJ617" s="38">
        <v>0.05042161</v>
      </c>
      <c r="AK617" s="38">
        <v>0.058935196</v>
      </c>
      <c r="AL617" s="38">
        <v>0.058863147</v>
      </c>
      <c r="AM617" s="38">
        <v>0.072853934</v>
      </c>
      <c r="AN617" s="38">
        <v>0.049429999</v>
      </c>
      <c r="AO617" s="38">
        <v>0.047167853</v>
      </c>
      <c r="AP617" s="38">
        <v>0.068283328</v>
      </c>
      <c r="AQ617" s="38">
        <v>0.04651602</v>
      </c>
      <c r="AR617" s="38">
        <v>0.054711641</v>
      </c>
      <c r="AS617" s="34"/>
      <c r="AT617" s="38">
        <v>-0.213646877</v>
      </c>
      <c r="AU617" s="38">
        <v>-0.649633788</v>
      </c>
      <c r="AV617" s="38">
        <v>0.316783554</v>
      </c>
      <c r="AW617" s="38">
        <v>0.308604907</v>
      </c>
      <c r="AX617" s="38">
        <v>1.896765193</v>
      </c>
      <c r="AY617" s="38">
        <v>-0.762196209</v>
      </c>
      <c r="AZ617" s="38">
        <v>-1.01898312</v>
      </c>
      <c r="BA617" s="38">
        <v>1.377934188</v>
      </c>
      <c r="BB617" s="38">
        <v>-1.092975731</v>
      </c>
      <c r="BC617" s="38">
        <v>-0.162652117</v>
      </c>
      <c r="BD617" s="40">
        <v>0.437190327</v>
      </c>
      <c r="BE617" s="23">
        <v>44316.0</v>
      </c>
      <c r="BF617" s="38">
        <v>-0.004886816</v>
      </c>
      <c r="BG617" s="38">
        <v>-0.01485929</v>
      </c>
      <c r="BH617" s="38">
        <v>0.007245896</v>
      </c>
      <c r="BI617" s="38">
        <v>0.007058823</v>
      </c>
      <c r="BJ617" s="38">
        <v>0.043385342</v>
      </c>
      <c r="BK617" s="38">
        <v>-0.017433968</v>
      </c>
      <c r="BL617" s="38">
        <v>-0.02330754</v>
      </c>
      <c r="BM617" s="38">
        <v>0.031517948</v>
      </c>
      <c r="BN617" s="38">
        <v>-0.024999998</v>
      </c>
      <c r="BO617" s="38">
        <v>-0.003720396</v>
      </c>
      <c r="BP617" s="40">
        <v>-0.001072668</v>
      </c>
      <c r="BQ617" s="41">
        <f t="shared" si="1"/>
        <v>0.9837745577</v>
      </c>
    </row>
    <row r="618">
      <c r="A618" s="23">
        <v>44347.0</v>
      </c>
      <c r="B618" s="27">
        <v>0.0303</v>
      </c>
      <c r="C618" s="27">
        <v>0.0354</v>
      </c>
      <c r="D618" s="27">
        <v>0.031</v>
      </c>
      <c r="E618" s="27">
        <v>0.0148</v>
      </c>
      <c r="F618" s="27">
        <v>0.0478</v>
      </c>
      <c r="G618" s="27">
        <v>0.0165</v>
      </c>
      <c r="H618" s="27">
        <v>0.0075</v>
      </c>
      <c r="I618" s="27">
        <v>0.0401</v>
      </c>
      <c r="J618" s="27">
        <v>0.0131</v>
      </c>
      <c r="K618" s="27">
        <v>0.0044</v>
      </c>
      <c r="L618" s="34"/>
      <c r="M618" s="43">
        <v>0.298146011</v>
      </c>
      <c r="N618" s="43">
        <v>0.321359954</v>
      </c>
      <c r="O618" s="43">
        <v>0.384871606</v>
      </c>
      <c r="P618" s="43">
        <v>0.295886747</v>
      </c>
      <c r="Q618" s="43">
        <v>0.382918857</v>
      </c>
      <c r="R618" s="43">
        <v>0.27536971</v>
      </c>
      <c r="S618" s="43">
        <v>0.465108844</v>
      </c>
      <c r="T618" s="43">
        <v>0.311177312</v>
      </c>
      <c r="U618" s="43">
        <v>0.186824312</v>
      </c>
      <c r="V618" s="43">
        <v>0.411625202</v>
      </c>
      <c r="W618" s="34"/>
      <c r="X618" s="38">
        <v>0.003918532</v>
      </c>
      <c r="Y618" s="38">
        <v>-0.010189225</v>
      </c>
      <c r="Z618" s="38">
        <v>-0.014899401</v>
      </c>
      <c r="AA618" s="38">
        <v>-0.027443613</v>
      </c>
      <c r="AB618" s="38">
        <v>0.010907353</v>
      </c>
      <c r="AC618" s="38">
        <v>-0.015382079</v>
      </c>
      <c r="AD618" s="38">
        <v>-0.044232191</v>
      </c>
      <c r="AE618" s="38">
        <v>-0.007384351</v>
      </c>
      <c r="AF618" s="38">
        <v>-0.008814435</v>
      </c>
      <c r="AG618" s="38">
        <v>-0.047454413</v>
      </c>
      <c r="AH618" s="34"/>
      <c r="AI618" s="38">
        <v>0.054264118</v>
      </c>
      <c r="AJ618" s="38">
        <v>0.050314831</v>
      </c>
      <c r="AK618" s="38">
        <v>0.058980017</v>
      </c>
      <c r="AL618" s="38">
        <v>0.059067996</v>
      </c>
      <c r="AM618" s="38">
        <v>0.0710959</v>
      </c>
      <c r="AN618" s="38">
        <v>0.049344336</v>
      </c>
      <c r="AO618" s="38">
        <v>0.047814356</v>
      </c>
      <c r="AP618" s="38">
        <v>0.067588369</v>
      </c>
      <c r="AQ618" s="38">
        <v>0.046538335</v>
      </c>
      <c r="AR618" s="38">
        <v>0.055267025</v>
      </c>
      <c r="AS618" s="34"/>
      <c r="AT618" s="38">
        <v>-0.212949129</v>
      </c>
      <c r="AU618" s="38">
        <v>-0.6898645</v>
      </c>
      <c r="AV618" s="38">
        <v>0.356542066</v>
      </c>
      <c r="AW618" s="38">
        <v>0.367166456</v>
      </c>
      <c r="AX618" s="38">
        <v>1.819654311</v>
      </c>
      <c r="AY618" s="38">
        <v>-0.807061306</v>
      </c>
      <c r="AZ618" s="38">
        <v>-0.991821488</v>
      </c>
      <c r="BA618" s="38">
        <v>1.396085396</v>
      </c>
      <c r="BB618" s="38">
        <v>-1.14591355</v>
      </c>
      <c r="BC618" s="38">
        <v>-0.091838258</v>
      </c>
      <c r="BD618" s="40">
        <v>0.407857016</v>
      </c>
      <c r="BE618" s="23">
        <v>44347.0</v>
      </c>
      <c r="BF618" s="38">
        <v>-0.005221171</v>
      </c>
      <c r="BG618" s="38">
        <v>-0.016914371</v>
      </c>
      <c r="BH618" s="38">
        <v>0.00874184</v>
      </c>
      <c r="BI618" s="38">
        <v>0.009002333</v>
      </c>
      <c r="BJ618" s="38">
        <v>0.044615006</v>
      </c>
      <c r="BK618" s="38">
        <v>-0.019787849</v>
      </c>
      <c r="BL618" s="38">
        <v>-0.024317872</v>
      </c>
      <c r="BM618" s="38">
        <v>0.034229775</v>
      </c>
      <c r="BN618" s="38">
        <v>-0.028095963</v>
      </c>
      <c r="BO618" s="38">
        <v>-0.002251727</v>
      </c>
      <c r="BP618" s="40">
        <v>0.002187264</v>
      </c>
      <c r="BQ618" s="41">
        <f t="shared" si="1"/>
        <v>0.9859263323</v>
      </c>
    </row>
    <row r="619">
      <c r="A619" s="23">
        <v>44377.0</v>
      </c>
      <c r="B619" s="27">
        <v>0.017</v>
      </c>
      <c r="C619" s="27">
        <v>0.0245</v>
      </c>
      <c r="D619" s="27">
        <v>0.0115</v>
      </c>
      <c r="E619" s="27">
        <v>0.013</v>
      </c>
      <c r="F619" s="27">
        <v>-9.0E-4</v>
      </c>
      <c r="G619" s="27">
        <v>0.0118</v>
      </c>
      <c r="H619" s="27">
        <v>0.0271</v>
      </c>
      <c r="I619" s="27">
        <v>-0.0252</v>
      </c>
      <c r="J619" s="27">
        <v>0.0043</v>
      </c>
      <c r="K619" s="27">
        <v>0.0275</v>
      </c>
      <c r="L619" s="34"/>
      <c r="M619" s="43">
        <v>0.280593982</v>
      </c>
      <c r="N619" s="43">
        <v>0.325927536</v>
      </c>
      <c r="O619" s="43">
        <v>0.334070633</v>
      </c>
      <c r="P619" s="43">
        <v>0.248129571</v>
      </c>
      <c r="Q619" s="43">
        <v>0.294145168</v>
      </c>
      <c r="R619" s="43">
        <v>0.288532655</v>
      </c>
      <c r="S619" s="43">
        <v>0.418294822</v>
      </c>
      <c r="T619" s="43">
        <v>0.237555082</v>
      </c>
      <c r="U619" s="43">
        <v>0.174293722</v>
      </c>
      <c r="V619" s="43">
        <v>0.418687408</v>
      </c>
      <c r="W619" s="34"/>
      <c r="X619" s="38">
        <v>-0.008417126</v>
      </c>
      <c r="Y619" s="38">
        <v>-0.019122931</v>
      </c>
      <c r="Z619" s="38">
        <v>-0.027069569</v>
      </c>
      <c r="AA619" s="38">
        <v>-0.020160967</v>
      </c>
      <c r="AB619" s="38">
        <v>-0.035638736</v>
      </c>
      <c r="AC619" s="38">
        <v>-0.021720646</v>
      </c>
      <c r="AD619" s="38">
        <v>-0.01386537</v>
      </c>
      <c r="AE619" s="38">
        <v>-0.062772578</v>
      </c>
      <c r="AF619" s="38">
        <v>-0.014496965</v>
      </c>
      <c r="AG619" s="38">
        <v>-0.018763778</v>
      </c>
      <c r="AH619" s="34"/>
      <c r="AI619" s="38">
        <v>0.054209599</v>
      </c>
      <c r="AJ619" s="38">
        <v>0.050438579</v>
      </c>
      <c r="AK619" s="38">
        <v>0.059137044</v>
      </c>
      <c r="AL619" s="38">
        <v>0.059042745</v>
      </c>
      <c r="AM619" s="38">
        <v>0.071399485</v>
      </c>
      <c r="AN619" s="38">
        <v>0.049459692</v>
      </c>
      <c r="AO619" s="38">
        <v>0.047882802</v>
      </c>
      <c r="AP619" s="38">
        <v>0.068398919</v>
      </c>
      <c r="AQ619" s="38">
        <v>0.046604936</v>
      </c>
      <c r="AR619" s="38">
        <v>0.055344627</v>
      </c>
      <c r="AS619" s="34"/>
      <c r="AT619" s="38">
        <v>-0.234862563</v>
      </c>
      <c r="AU619" s="38">
        <v>-0.681665019</v>
      </c>
      <c r="AV619" s="38">
        <v>0.348956855</v>
      </c>
      <c r="AW619" s="38">
        <v>0.337783985</v>
      </c>
      <c r="AX619" s="38">
        <v>1.801849937</v>
      </c>
      <c r="AY619" s="38">
        <v>-0.797646708</v>
      </c>
      <c r="AZ619" s="38">
        <v>-0.984481613</v>
      </c>
      <c r="BA619" s="38">
        <v>1.446333233</v>
      </c>
      <c r="BB619" s="38">
        <v>-1.135887239</v>
      </c>
      <c r="BC619" s="38">
        <v>-0.100380868</v>
      </c>
      <c r="BD619" s="40">
        <v>0.412742478</v>
      </c>
      <c r="BE619" s="23">
        <v>44377.0</v>
      </c>
      <c r="BF619" s="38">
        <v>-0.005690293</v>
      </c>
      <c r="BG619" s="38">
        <v>-0.016515504</v>
      </c>
      <c r="BH619" s="38">
        <v>0.00845459</v>
      </c>
      <c r="BI619" s="38">
        <v>0.008183892</v>
      </c>
      <c r="BJ619" s="38">
        <v>0.043655549</v>
      </c>
      <c r="BK619" s="38">
        <v>-0.01932553</v>
      </c>
      <c r="BL619" s="38">
        <v>-0.0238522</v>
      </c>
      <c r="BM619" s="38">
        <v>0.035042025</v>
      </c>
      <c r="BN619" s="38">
        <v>-0.027520483</v>
      </c>
      <c r="BO619" s="38">
        <v>-0.002432046</v>
      </c>
      <c r="BP619" s="40">
        <v>-0.002265098</v>
      </c>
      <c r="BQ619" s="41">
        <f t="shared" si="1"/>
        <v>0.9836931126</v>
      </c>
    </row>
    <row r="620">
      <c r="A620" s="23">
        <v>44408.0</v>
      </c>
      <c r="B620" s="27">
        <v>0.0079</v>
      </c>
      <c r="C620" s="27">
        <v>0.0069</v>
      </c>
      <c r="D620" s="27">
        <v>0.017</v>
      </c>
      <c r="E620" s="27">
        <v>0.001</v>
      </c>
      <c r="F620" s="27">
        <v>0.0072</v>
      </c>
      <c r="G620" s="27">
        <v>-0.0237</v>
      </c>
      <c r="H620" s="27">
        <v>0.0458</v>
      </c>
      <c r="I620" s="27">
        <v>-0.018</v>
      </c>
      <c r="J620" s="27">
        <v>0.0026</v>
      </c>
      <c r="K620" s="27">
        <v>0.0234</v>
      </c>
      <c r="L620" s="34"/>
      <c r="M620" s="43">
        <v>0.286738657</v>
      </c>
      <c r="N620" s="43">
        <v>0.28091781</v>
      </c>
      <c r="O620" s="43">
        <v>0.390152529</v>
      </c>
      <c r="P620" s="43">
        <v>0.252560116</v>
      </c>
      <c r="Q620" s="43">
        <v>0.323444938</v>
      </c>
      <c r="R620" s="43">
        <v>0.304373894</v>
      </c>
      <c r="S620" s="43">
        <v>0.495359487</v>
      </c>
      <c r="T620" s="43">
        <v>0.276466106</v>
      </c>
      <c r="U620" s="43">
        <v>0.233320619</v>
      </c>
      <c r="V620" s="43">
        <v>0.370943251</v>
      </c>
      <c r="W620" s="34"/>
      <c r="X620" s="38">
        <v>-0.016208102</v>
      </c>
      <c r="Y620" s="38">
        <v>-0.028188527</v>
      </c>
      <c r="Z620" s="38">
        <v>-0.024315057</v>
      </c>
      <c r="AA620" s="38">
        <v>-0.031442199</v>
      </c>
      <c r="AB620" s="38">
        <v>-0.027387814</v>
      </c>
      <c r="AC620" s="38">
        <v>-0.057196916</v>
      </c>
      <c r="AD620" s="38">
        <v>-1.77683E-4</v>
      </c>
      <c r="AE620" s="38">
        <v>-0.051191272</v>
      </c>
      <c r="AF620" s="38">
        <v>-0.02085241</v>
      </c>
      <c r="AG620" s="38">
        <v>-0.015733058</v>
      </c>
      <c r="AH620" s="34"/>
      <c r="AI620" s="38">
        <v>0.054331884</v>
      </c>
      <c r="AJ620" s="38">
        <v>0.05069022</v>
      </c>
      <c r="AK620" s="38">
        <v>0.059218582</v>
      </c>
      <c r="AL620" s="38">
        <v>0.058951646</v>
      </c>
      <c r="AM620" s="38">
        <v>0.071493692</v>
      </c>
      <c r="AN620" s="38">
        <v>0.050335417</v>
      </c>
      <c r="AO620" s="38">
        <v>0.047545643</v>
      </c>
      <c r="AP620" s="38">
        <v>0.068722938</v>
      </c>
      <c r="AQ620" s="38">
        <v>0.046841181</v>
      </c>
      <c r="AR620" s="38">
        <v>0.055262813</v>
      </c>
      <c r="AS620" s="34"/>
      <c r="AT620" s="38">
        <v>-0.238283032</v>
      </c>
      <c r="AU620" s="38">
        <v>-0.670531738</v>
      </c>
      <c r="AV620" s="38">
        <v>0.341745366</v>
      </c>
      <c r="AW620" s="38">
        <v>0.310061405</v>
      </c>
      <c r="AX620" s="38">
        <v>1.79874431</v>
      </c>
      <c r="AY620" s="38">
        <v>-0.71264529</v>
      </c>
      <c r="AZ620" s="38">
        <v>-1.043778585</v>
      </c>
      <c r="BA620" s="38">
        <v>1.469868595</v>
      </c>
      <c r="BB620" s="38">
        <v>-1.127394919</v>
      </c>
      <c r="BC620" s="38">
        <v>-0.127786112</v>
      </c>
      <c r="BD620" s="40">
        <v>0.413082919</v>
      </c>
      <c r="BE620" s="23">
        <v>44408.0</v>
      </c>
      <c r="BF620" s="38">
        <v>-0.005768407</v>
      </c>
      <c r="BG620" s="38">
        <v>-0.016232376</v>
      </c>
      <c r="BH620" s="38">
        <v>0.008273045</v>
      </c>
      <c r="BI620" s="38">
        <v>0.007506033</v>
      </c>
      <c r="BJ620" s="38">
        <v>0.043544388</v>
      </c>
      <c r="BK620" s="38">
        <v>-0.01725187</v>
      </c>
      <c r="BL620" s="38">
        <v>-0.025268016</v>
      </c>
      <c r="BM620" s="38">
        <v>0.035582895</v>
      </c>
      <c r="BN620" s="38">
        <v>-0.027292218</v>
      </c>
      <c r="BO620" s="38">
        <v>-0.003093474</v>
      </c>
      <c r="BP620" s="40">
        <v>-0.001088598</v>
      </c>
      <c r="BQ620" s="41">
        <f t="shared" si="1"/>
        <v>0.9826222662</v>
      </c>
    </row>
    <row r="621">
      <c r="A621" s="23">
        <v>44439.0</v>
      </c>
      <c r="B621" s="27">
        <v>0.0203</v>
      </c>
      <c r="C621" s="27">
        <v>0.0142</v>
      </c>
      <c r="D621" s="27">
        <v>0.011</v>
      </c>
      <c r="E621" s="27">
        <v>0.0179</v>
      </c>
      <c r="F621" s="27">
        <v>0.0177</v>
      </c>
      <c r="G621" s="27">
        <v>0.0318</v>
      </c>
      <c r="H621" s="27">
        <v>0.0733</v>
      </c>
      <c r="I621" s="27">
        <v>0.0207</v>
      </c>
      <c r="J621" s="27">
        <v>0.0188</v>
      </c>
      <c r="K621" s="27">
        <v>0.0291</v>
      </c>
      <c r="L621" s="34"/>
      <c r="M621" s="43">
        <v>0.282078597</v>
      </c>
      <c r="N621" s="43">
        <v>0.267869155</v>
      </c>
      <c r="O621" s="43">
        <v>0.356702394</v>
      </c>
      <c r="P621" s="43">
        <v>0.211964039</v>
      </c>
      <c r="Q621" s="43">
        <v>0.314957915</v>
      </c>
      <c r="R621" s="43">
        <v>0.246893175</v>
      </c>
      <c r="S621" s="43">
        <v>0.579447964</v>
      </c>
      <c r="T621" s="43">
        <v>0.296324795</v>
      </c>
      <c r="U621" s="43">
        <v>0.23795236</v>
      </c>
      <c r="V621" s="43">
        <v>0.312954621</v>
      </c>
      <c r="W621" s="34"/>
      <c r="X621" s="38">
        <v>-0.001951898</v>
      </c>
      <c r="Y621" s="38">
        <v>-0.016512073</v>
      </c>
      <c r="Z621" s="38">
        <v>-0.023025442</v>
      </c>
      <c r="AA621" s="38">
        <v>-0.006612625</v>
      </c>
      <c r="AB621" s="38">
        <v>-0.012664233</v>
      </c>
      <c r="AC621" s="38">
        <v>0.009519678</v>
      </c>
      <c r="AD621" s="38">
        <v>0.020307359</v>
      </c>
      <c r="AE621" s="38">
        <v>-0.00660795</v>
      </c>
      <c r="AF621" s="38">
        <v>-0.002058392</v>
      </c>
      <c r="AG621" s="38">
        <v>-0.002178669</v>
      </c>
      <c r="AH621" s="34"/>
      <c r="AI621" s="38">
        <v>0.054325537</v>
      </c>
      <c r="AJ621" s="38">
        <v>0.050631951</v>
      </c>
      <c r="AK621" s="38">
        <v>0.059247159</v>
      </c>
      <c r="AL621" s="38">
        <v>0.058787838</v>
      </c>
      <c r="AM621" s="38">
        <v>0.069905151</v>
      </c>
      <c r="AN621" s="38">
        <v>0.050339776</v>
      </c>
      <c r="AO621" s="38">
        <v>0.047517293</v>
      </c>
      <c r="AP621" s="38">
        <v>0.0682003</v>
      </c>
      <c r="AQ621" s="38">
        <v>0.046263029</v>
      </c>
      <c r="AR621" s="38">
        <v>0.05519382</v>
      </c>
      <c r="AS621" s="34"/>
      <c r="AT621" s="38">
        <v>-0.211614555</v>
      </c>
      <c r="AU621" s="38">
        <v>-0.667195476</v>
      </c>
      <c r="AV621" s="38">
        <v>0.395436983</v>
      </c>
      <c r="AW621" s="38">
        <v>0.338782536</v>
      </c>
      <c r="AX621" s="38">
        <v>1.710034054</v>
      </c>
      <c r="AY621" s="38">
        <v>-0.703233476</v>
      </c>
      <c r="AZ621" s="38">
        <v>-1.051369248</v>
      </c>
      <c r="BA621" s="38">
        <v>1.4997513</v>
      </c>
      <c r="BB621" s="38">
        <v>-1.206074858</v>
      </c>
      <c r="BC621" s="38">
        <v>-0.10451726</v>
      </c>
      <c r="BD621" s="40">
        <v>0.398070174</v>
      </c>
      <c r="BE621" s="23">
        <v>44439.0</v>
      </c>
      <c r="BF621" s="38">
        <v>-0.005316011</v>
      </c>
      <c r="BG621" s="38">
        <v>-0.01676075</v>
      </c>
      <c r="BH621" s="38">
        <v>0.009933851</v>
      </c>
      <c r="BI621" s="38">
        <v>0.008510623</v>
      </c>
      <c r="BJ621" s="38">
        <v>0.042958105</v>
      </c>
      <c r="BK621" s="38">
        <v>-0.017666068</v>
      </c>
      <c r="BL621" s="38">
        <v>-0.026411656</v>
      </c>
      <c r="BM621" s="38">
        <v>0.037675551</v>
      </c>
      <c r="BN621" s="38">
        <v>-0.030298046</v>
      </c>
      <c r="BO621" s="38">
        <v>-0.002625599</v>
      </c>
      <c r="BP621" s="40">
        <v>-0.001619812</v>
      </c>
      <c r="BQ621" s="41">
        <f t="shared" si="1"/>
        <v>0.9810306029</v>
      </c>
    </row>
    <row r="622">
      <c r="A622" s="23">
        <v>44469.0</v>
      </c>
      <c r="B622" s="27">
        <v>-0.02</v>
      </c>
      <c r="C622" s="27">
        <v>-0.0236</v>
      </c>
      <c r="D622" s="27">
        <v>-0.0251</v>
      </c>
      <c r="E622" s="27">
        <v>-0.0385</v>
      </c>
      <c r="F622" s="27">
        <v>-0.0125</v>
      </c>
      <c r="G622" s="27">
        <v>0.0448</v>
      </c>
      <c r="H622" s="27">
        <v>-0.0579</v>
      </c>
      <c r="I622" s="27">
        <v>-0.0124</v>
      </c>
      <c r="J622" s="27">
        <v>0.0</v>
      </c>
      <c r="K622" s="27">
        <v>-0.0475</v>
      </c>
      <c r="L622" s="34"/>
      <c r="M622" s="43">
        <v>0.306704817</v>
      </c>
      <c r="N622" s="43">
        <v>0.269944628</v>
      </c>
      <c r="O622" s="43">
        <v>0.358803483</v>
      </c>
      <c r="P622" s="43">
        <v>0.178573788</v>
      </c>
      <c r="Q622" s="43">
        <v>0.349658984</v>
      </c>
      <c r="R622" s="43">
        <v>0.294766915</v>
      </c>
      <c r="S622" s="43">
        <v>0.477421874</v>
      </c>
      <c r="T622" s="43">
        <v>0.329145817</v>
      </c>
      <c r="U622" s="43">
        <v>0.257969495</v>
      </c>
      <c r="V622" s="43">
        <v>0.29949647</v>
      </c>
      <c r="W622" s="34"/>
      <c r="X622" s="38">
        <v>-0.04390058</v>
      </c>
      <c r="Y622" s="38">
        <v>-0.054052311</v>
      </c>
      <c r="Z622" s="38">
        <v>-0.057763506</v>
      </c>
      <c r="AA622" s="38">
        <v>-0.06014837</v>
      </c>
      <c r="AB622" s="38">
        <v>-0.044963248</v>
      </c>
      <c r="AC622" s="38">
        <v>0.017040332</v>
      </c>
      <c r="AD622" s="38">
        <v>-0.104871718</v>
      </c>
      <c r="AE622" s="38">
        <v>-0.042107088</v>
      </c>
      <c r="AF622" s="38">
        <v>-0.023845432</v>
      </c>
      <c r="AG622" s="38">
        <v>-0.076867763</v>
      </c>
      <c r="AH622" s="34"/>
      <c r="AI622" s="38">
        <v>0.054701502</v>
      </c>
      <c r="AJ622" s="38">
        <v>0.051397668</v>
      </c>
      <c r="AK622" s="38">
        <v>0.060107125</v>
      </c>
      <c r="AL622" s="38">
        <v>0.059601559</v>
      </c>
      <c r="AM622" s="38">
        <v>0.070263818</v>
      </c>
      <c r="AN622" s="38">
        <v>0.049709639</v>
      </c>
      <c r="AO622" s="38">
        <v>0.050414022</v>
      </c>
      <c r="AP622" s="38">
        <v>0.068596672</v>
      </c>
      <c r="AQ622" s="38">
        <v>0.046558091</v>
      </c>
      <c r="AR622" s="38">
        <v>0.056553234</v>
      </c>
      <c r="AS622" s="34"/>
      <c r="AT622" s="38">
        <v>-0.262746329</v>
      </c>
      <c r="AU622" s="38">
        <v>-0.678323463</v>
      </c>
      <c r="AV622" s="38">
        <v>0.417206985</v>
      </c>
      <c r="AW622" s="38">
        <v>0.353613721</v>
      </c>
      <c r="AX622" s="38">
        <v>1.694780006</v>
      </c>
      <c r="AY622" s="38">
        <v>-0.890654346</v>
      </c>
      <c r="AZ622" s="38">
        <v>-0.802052611</v>
      </c>
      <c r="BA622" s="38">
        <v>1.485075889</v>
      </c>
      <c r="BB622" s="38">
        <v>-1.287076001</v>
      </c>
      <c r="BC622" s="38">
        <v>-0.029823853</v>
      </c>
      <c r="BD622" s="40">
        <v>0.393439122</v>
      </c>
      <c r="BE622" s="23">
        <v>44469.0</v>
      </c>
      <c r="BF622" s="38">
        <v>-0.006678195</v>
      </c>
      <c r="BG622" s="38">
        <v>-0.017240875</v>
      </c>
      <c r="BH622" s="38">
        <v>0.010604105</v>
      </c>
      <c r="BI622" s="38">
        <v>0.008987762</v>
      </c>
      <c r="BJ622" s="38">
        <v>0.043076042</v>
      </c>
      <c r="BK622" s="38">
        <v>-0.022637666</v>
      </c>
      <c r="BL622" s="38">
        <v>-0.020385685</v>
      </c>
      <c r="BM622" s="38">
        <v>0.037746015</v>
      </c>
      <c r="BN622" s="38">
        <v>-0.032713473</v>
      </c>
      <c r="BO622" s="38">
        <v>-7.5803E-4</v>
      </c>
      <c r="BP622" s="40">
        <v>-2.17407E-4</v>
      </c>
      <c r="BQ622" s="41">
        <f t="shared" si="1"/>
        <v>0.98081732</v>
      </c>
    </row>
    <row r="623">
      <c r="A623" s="23">
        <v>44500.0</v>
      </c>
      <c r="B623" s="27">
        <v>-6.0E-4</v>
      </c>
      <c r="C623" s="27">
        <v>0.053</v>
      </c>
      <c r="D623" s="27">
        <v>0.0461</v>
      </c>
      <c r="E623" s="27">
        <v>0.0231</v>
      </c>
      <c r="F623" s="27">
        <v>0.0533</v>
      </c>
      <c r="G623" s="27">
        <v>-0.0124</v>
      </c>
      <c r="H623" s="27">
        <v>0.0687</v>
      </c>
      <c r="I623" s="27">
        <v>0.0401</v>
      </c>
      <c r="J623" s="27">
        <v>0.0231</v>
      </c>
      <c r="K623" s="27">
        <v>0.0695</v>
      </c>
      <c r="L623" s="34"/>
      <c r="M623" s="43">
        <v>0.279281149</v>
      </c>
      <c r="N623" s="43">
        <v>0.385629622</v>
      </c>
      <c r="O623" s="43">
        <v>0.483023598</v>
      </c>
      <c r="P623" s="43">
        <v>0.334711381</v>
      </c>
      <c r="Q623" s="43">
        <v>0.51671974</v>
      </c>
      <c r="R623" s="43">
        <v>0.311752951</v>
      </c>
      <c r="S623" s="43">
        <v>0.607116548</v>
      </c>
      <c r="T623" s="43">
        <v>0.43105199</v>
      </c>
      <c r="U623" s="43">
        <v>0.355693056</v>
      </c>
      <c r="V623" s="43">
        <v>0.427361521</v>
      </c>
      <c r="W623" s="34"/>
      <c r="X623" s="38">
        <v>-0.020137124</v>
      </c>
      <c r="Y623" s="38">
        <v>0.016166691</v>
      </c>
      <c r="Z623" s="38">
        <v>0.011252639</v>
      </c>
      <c r="AA623" s="38">
        <v>-0.010097915</v>
      </c>
      <c r="AB623" s="38">
        <v>0.014469668</v>
      </c>
      <c r="AC623" s="38">
        <v>-0.041370502</v>
      </c>
      <c r="AD623" s="38">
        <v>0.023809434</v>
      </c>
      <c r="AE623" s="38">
        <v>0.009296771</v>
      </c>
      <c r="AF623" s="38">
        <v>-0.004657899</v>
      </c>
      <c r="AG623" s="38">
        <v>0.031990811</v>
      </c>
      <c r="AH623" s="34"/>
      <c r="AI623" s="38">
        <v>0.053577718</v>
      </c>
      <c r="AJ623" s="38">
        <v>0.050037278</v>
      </c>
      <c r="AK623" s="38">
        <v>0.058759335</v>
      </c>
      <c r="AL623" s="38">
        <v>0.058915338</v>
      </c>
      <c r="AM623" s="38">
        <v>0.069352474</v>
      </c>
      <c r="AN623" s="38">
        <v>0.047727799</v>
      </c>
      <c r="AO623" s="38">
        <v>0.049750716</v>
      </c>
      <c r="AP623" s="38">
        <v>0.068249678</v>
      </c>
      <c r="AQ623" s="38">
        <v>0.045457357</v>
      </c>
      <c r="AR623" s="38">
        <v>0.05535577</v>
      </c>
      <c r="AS623" s="34"/>
      <c r="AT623" s="38">
        <v>-0.261274721</v>
      </c>
      <c r="AU623" s="38">
        <v>-0.693403692</v>
      </c>
      <c r="AV623" s="38">
        <v>0.371168377</v>
      </c>
      <c r="AW623" s="38">
        <v>0.390209293</v>
      </c>
      <c r="AX623" s="38">
        <v>1.664115642</v>
      </c>
      <c r="AY623" s="38">
        <v>-0.975287562</v>
      </c>
      <c r="AZ623" s="38">
        <v>-0.728380022</v>
      </c>
      <c r="BA623" s="38">
        <v>1.529513763</v>
      </c>
      <c r="BB623" s="38">
        <v>-1.252406735</v>
      </c>
      <c r="BC623" s="38">
        <v>-0.044254341</v>
      </c>
      <c r="BD623" s="40">
        <v>0.396432097</v>
      </c>
      <c r="BE623" s="23">
        <v>44500.0</v>
      </c>
      <c r="BF623" s="38">
        <v>-0.006590655</v>
      </c>
      <c r="BG623" s="38">
        <v>-0.017491109</v>
      </c>
      <c r="BH623" s="38">
        <v>0.009362723</v>
      </c>
      <c r="BI623" s="38">
        <v>0.00984303</v>
      </c>
      <c r="BJ623" s="38">
        <v>0.041977319</v>
      </c>
      <c r="BK623" s="38">
        <v>-0.02460163</v>
      </c>
      <c r="BL623" s="38">
        <v>-0.018373387</v>
      </c>
      <c r="BM623" s="38">
        <v>0.038581986</v>
      </c>
      <c r="BN623" s="38">
        <v>-0.031591961</v>
      </c>
      <c r="BO623" s="38">
        <v>-0.001116316</v>
      </c>
      <c r="BP623" s="40">
        <v>0.001667843</v>
      </c>
      <c r="BQ623" s="41">
        <f t="shared" si="1"/>
        <v>0.9824531693</v>
      </c>
    </row>
    <row r="624">
      <c r="A624" s="23">
        <v>44530.0</v>
      </c>
      <c r="B624" s="27">
        <v>-0.0098</v>
      </c>
      <c r="C624" s="27">
        <v>-0.0158</v>
      </c>
      <c r="D624" s="27">
        <v>-0.0154</v>
      </c>
      <c r="E624" s="27">
        <v>-0.039</v>
      </c>
      <c r="F624" s="27">
        <v>-0.0385</v>
      </c>
      <c r="G624" s="27">
        <v>-0.0287</v>
      </c>
      <c r="H624" s="27">
        <v>-0.0322</v>
      </c>
      <c r="I624" s="27">
        <v>-0.0823</v>
      </c>
      <c r="J624" s="27">
        <v>-0.0195</v>
      </c>
      <c r="K624" s="27">
        <v>-0.0105</v>
      </c>
      <c r="L624" s="34"/>
      <c r="M624" s="43">
        <v>0.146945074</v>
      </c>
      <c r="N624" s="43">
        <v>0.233146653</v>
      </c>
      <c r="O624" s="43">
        <v>0.219879052</v>
      </c>
      <c r="P624" s="43">
        <v>0.124316231</v>
      </c>
      <c r="Q624" s="43">
        <v>0.180759819</v>
      </c>
      <c r="R624" s="43">
        <v>0.135432359</v>
      </c>
      <c r="S624" s="43">
        <v>0.399389613</v>
      </c>
      <c r="T624" s="43">
        <v>0.041231983</v>
      </c>
      <c r="U624" s="43">
        <v>0.17529081</v>
      </c>
      <c r="V624" s="43">
        <v>0.26655481</v>
      </c>
      <c r="W624" s="34"/>
      <c r="X624" s="38">
        <v>-0.022374655</v>
      </c>
      <c r="Y624" s="38">
        <v>-0.040189348</v>
      </c>
      <c r="Z624" s="38">
        <v>-0.034836375</v>
      </c>
      <c r="AA624" s="38">
        <v>-0.053285695</v>
      </c>
      <c r="AB624" s="38">
        <v>-0.057575005</v>
      </c>
      <c r="AC624" s="38">
        <v>-0.042030372</v>
      </c>
      <c r="AD624" s="38">
        <v>-0.06559895</v>
      </c>
      <c r="AE624" s="38">
        <v>-0.08941036</v>
      </c>
      <c r="AF624" s="38">
        <v>-0.034840837</v>
      </c>
      <c r="AG624" s="38">
        <v>-0.036410336</v>
      </c>
      <c r="AH624" s="34"/>
      <c r="AI624" s="38">
        <v>0.0535266</v>
      </c>
      <c r="AJ624" s="38">
        <v>0.050507674</v>
      </c>
      <c r="AK624" s="38">
        <v>0.059037661</v>
      </c>
      <c r="AL624" s="38">
        <v>0.05956725</v>
      </c>
      <c r="AM624" s="38">
        <v>0.070107558</v>
      </c>
      <c r="AN624" s="38">
        <v>0.048156215</v>
      </c>
      <c r="AO624" s="38">
        <v>0.050720924</v>
      </c>
      <c r="AP624" s="38">
        <v>0.069803525</v>
      </c>
      <c r="AQ624" s="38">
        <v>0.045859118</v>
      </c>
      <c r="AR624" s="38">
        <v>0.055575985</v>
      </c>
      <c r="AS624" s="34"/>
      <c r="AT624" s="38">
        <v>-0.327410897</v>
      </c>
      <c r="AU624" s="38">
        <v>-0.685582807</v>
      </c>
      <c r="AV624" s="38">
        <v>0.326433239</v>
      </c>
      <c r="AW624" s="38">
        <v>0.389264741</v>
      </c>
      <c r="AX624" s="38">
        <v>1.639789573</v>
      </c>
      <c r="AY624" s="38">
        <v>-0.964564988</v>
      </c>
      <c r="AZ624" s="38">
        <v>-0.660282383</v>
      </c>
      <c r="BA624" s="38">
        <v>1.603718534</v>
      </c>
      <c r="BB624" s="38">
        <v>-1.237097484</v>
      </c>
      <c r="BC624" s="38">
        <v>-0.084267527</v>
      </c>
      <c r="BD624" s="40">
        <v>0.403770041</v>
      </c>
      <c r="BE624" s="23">
        <v>44530.0</v>
      </c>
      <c r="BF624" s="38">
        <v>-0.008108846</v>
      </c>
      <c r="BG624" s="38">
        <v>-0.016979536</v>
      </c>
      <c r="BH624" s="38">
        <v>0.008084632</v>
      </c>
      <c r="BI624" s="38">
        <v>0.009640753</v>
      </c>
      <c r="BJ624" s="38">
        <v>0.040611967</v>
      </c>
      <c r="BK624" s="38">
        <v>-0.023888969</v>
      </c>
      <c r="BL624" s="38">
        <v>-0.016352932</v>
      </c>
      <c r="BM624" s="38">
        <v>0.039718611</v>
      </c>
      <c r="BN624" s="38">
        <v>-0.030638665</v>
      </c>
      <c r="BO624" s="38">
        <v>-0.002087018</v>
      </c>
      <c r="BP624" s="40">
        <v>-0.003052522</v>
      </c>
      <c r="BQ624" s="41">
        <f t="shared" si="1"/>
        <v>0.9794542093</v>
      </c>
    </row>
    <row r="625">
      <c r="A625" s="23">
        <v>44561.0</v>
      </c>
      <c r="B625" s="27">
        <v>0.025</v>
      </c>
      <c r="C625" s="27">
        <v>0.0312</v>
      </c>
      <c r="D625" s="27">
        <v>0.0598</v>
      </c>
      <c r="E625" s="27">
        <v>0.045</v>
      </c>
      <c r="F625" s="27">
        <v>0.0623</v>
      </c>
      <c r="G625" s="27">
        <v>0.0336</v>
      </c>
      <c r="H625" s="27">
        <v>0.0194</v>
      </c>
      <c r="I625" s="27">
        <v>0.0526</v>
      </c>
      <c r="J625" s="27">
        <v>0.0481</v>
      </c>
      <c r="K625" s="27">
        <v>0.0392</v>
      </c>
      <c r="L625" s="34"/>
      <c r="M625" s="43">
        <v>0.1612645</v>
      </c>
      <c r="N625" s="43">
        <v>0.249064416</v>
      </c>
      <c r="O625" s="43">
        <v>0.285892634</v>
      </c>
      <c r="P625" s="43">
        <v>0.133367587</v>
      </c>
      <c r="Q625" s="43">
        <v>0.237573118</v>
      </c>
      <c r="R625" s="43">
        <v>0.138086458</v>
      </c>
      <c r="S625" s="43">
        <v>0.371510431</v>
      </c>
      <c r="T625" s="43">
        <v>0.090935357</v>
      </c>
      <c r="U625" s="43">
        <v>0.195880921</v>
      </c>
      <c r="V625" s="43">
        <v>0.264545855</v>
      </c>
      <c r="W625" s="34"/>
      <c r="X625" s="38">
        <v>0.011866344</v>
      </c>
      <c r="Y625" s="38">
        <v>0.007630594</v>
      </c>
      <c r="Z625" s="38">
        <v>0.037725051</v>
      </c>
      <c r="AA625" s="38">
        <v>0.031542799</v>
      </c>
      <c r="AB625" s="38">
        <v>0.042181748</v>
      </c>
      <c r="AC625" s="38">
        <v>0.02158836</v>
      </c>
      <c r="AD625" s="38">
        <v>-0.00898091</v>
      </c>
      <c r="AE625" s="38">
        <v>0.045433197</v>
      </c>
      <c r="AF625" s="38">
        <v>0.032993101</v>
      </c>
      <c r="AG625" s="38">
        <v>0.014894927</v>
      </c>
      <c r="AH625" s="34"/>
      <c r="AI625" s="38">
        <v>0.05353216</v>
      </c>
      <c r="AJ625" s="38">
        <v>0.049457536</v>
      </c>
      <c r="AK625" s="38">
        <v>0.058618013</v>
      </c>
      <c r="AL625" s="38">
        <v>0.059180668</v>
      </c>
      <c r="AM625" s="38">
        <v>0.070110914</v>
      </c>
      <c r="AN625" s="38">
        <v>0.04591144</v>
      </c>
      <c r="AO625" s="38">
        <v>0.049597167</v>
      </c>
      <c r="AP625" s="38">
        <v>0.069890819</v>
      </c>
      <c r="AQ625" s="38">
        <v>0.04562613</v>
      </c>
      <c r="AR625" s="38">
        <v>0.053923449</v>
      </c>
      <c r="AS625" s="34"/>
      <c r="AT625" s="38">
        <v>-0.230956661</v>
      </c>
      <c r="AU625" s="38">
        <v>-0.689413978</v>
      </c>
      <c r="AV625" s="38">
        <v>0.341279371</v>
      </c>
      <c r="AW625" s="38">
        <v>0.404586676</v>
      </c>
      <c r="AX625" s="38">
        <v>1.634406008</v>
      </c>
      <c r="AY625" s="38">
        <v>-1.088403864</v>
      </c>
      <c r="AZ625" s="38">
        <v>-0.673703322</v>
      </c>
      <c r="BA625" s="38">
        <v>1.609642012</v>
      </c>
      <c r="BB625" s="38">
        <v>-1.120505596</v>
      </c>
      <c r="BC625" s="38">
        <v>-0.186930645</v>
      </c>
      <c r="BD625" s="40">
        <v>0.41236598</v>
      </c>
      <c r="BE625" s="23">
        <v>44561.0</v>
      </c>
      <c r="BF625" s="38">
        <v>-0.005600769</v>
      </c>
      <c r="BG625" s="38">
        <v>-0.016718498</v>
      </c>
      <c r="BH625" s="38">
        <v>0.008276128</v>
      </c>
      <c r="BI625" s="38">
        <v>0.00981135</v>
      </c>
      <c r="BJ625" s="38">
        <v>0.039634841</v>
      </c>
      <c r="BK625" s="38">
        <v>-0.026394124</v>
      </c>
      <c r="BL625" s="38">
        <v>-0.01633751</v>
      </c>
      <c r="BM625" s="38">
        <v>0.039034307</v>
      </c>
      <c r="BN625" s="38">
        <v>-0.0271726</v>
      </c>
      <c r="BO625" s="38">
        <v>-0.004533125</v>
      </c>
      <c r="BP625" s="40">
        <v>0.002127382</v>
      </c>
      <c r="BQ625" s="41">
        <f t="shared" si="1"/>
        <v>0.9815378826</v>
      </c>
    </row>
    <row r="626">
      <c r="A626" s="23">
        <v>44592.0</v>
      </c>
      <c r="B626" s="27">
        <v>-0.0585</v>
      </c>
      <c r="C626" s="27">
        <v>-0.0018</v>
      </c>
      <c r="D626" s="27">
        <v>-0.0242</v>
      </c>
      <c r="E626" s="27">
        <v>-0.023</v>
      </c>
      <c r="F626" s="27">
        <v>-0.0117</v>
      </c>
      <c r="G626" s="27">
        <v>-0.0501</v>
      </c>
      <c r="H626" s="27">
        <v>-0.1037</v>
      </c>
      <c r="I626" s="27">
        <v>-0.0015</v>
      </c>
      <c r="J626" s="27">
        <v>0.0186</v>
      </c>
      <c r="K626" s="27">
        <v>-0.0569</v>
      </c>
      <c r="L626" s="34"/>
      <c r="M626" s="43">
        <v>0.08669195</v>
      </c>
      <c r="N626" s="43">
        <v>0.256968215</v>
      </c>
      <c r="O626" s="43">
        <v>0.285610822</v>
      </c>
      <c r="P626" s="43">
        <v>0.119996474</v>
      </c>
      <c r="Q626" s="43">
        <v>0.26474675</v>
      </c>
      <c r="R626" s="43">
        <v>0.076817176</v>
      </c>
      <c r="S626" s="43">
        <v>0.191493595</v>
      </c>
      <c r="T626" s="43">
        <v>0.133135962</v>
      </c>
      <c r="U626" s="43">
        <v>0.226624779</v>
      </c>
      <c r="V626" s="43">
        <v>0.204171213</v>
      </c>
      <c r="W626" s="34"/>
      <c r="X626" s="38">
        <v>-0.068686623</v>
      </c>
      <c r="Y626" s="38">
        <v>-0.025624563</v>
      </c>
      <c r="Z626" s="38">
        <v>-0.048412773</v>
      </c>
      <c r="AA626" s="38">
        <v>-0.037284374</v>
      </c>
      <c r="AB626" s="38">
        <v>-0.035361996</v>
      </c>
      <c r="AC626" s="38">
        <v>-0.06160322</v>
      </c>
      <c r="AD626" s="38">
        <v>-0.124734941</v>
      </c>
      <c r="AE626" s="38">
        <v>-0.013484294</v>
      </c>
      <c r="AF626" s="38">
        <v>-6.91723E-4</v>
      </c>
      <c r="AG626" s="38">
        <v>-0.078344217</v>
      </c>
      <c r="AH626" s="34"/>
      <c r="AI626" s="38">
        <v>0.054759253</v>
      </c>
      <c r="AJ626" s="38">
        <v>0.047611866</v>
      </c>
      <c r="AK626" s="38">
        <v>0.058484888</v>
      </c>
      <c r="AL626" s="38">
        <v>0.057945448</v>
      </c>
      <c r="AM626" s="38">
        <v>0.068810759</v>
      </c>
      <c r="AN626" s="38">
        <v>0.045711217</v>
      </c>
      <c r="AO626" s="38">
        <v>0.052085297</v>
      </c>
      <c r="AP626" s="38">
        <v>0.069012307</v>
      </c>
      <c r="AQ626" s="38">
        <v>0.045311471</v>
      </c>
      <c r="AR626" s="38">
        <v>0.052861697</v>
      </c>
      <c r="AS626" s="34"/>
      <c r="AT626" s="38">
        <v>-0.058625519</v>
      </c>
      <c r="AU626" s="38">
        <v>-0.896383627</v>
      </c>
      <c r="AV626" s="38">
        <v>0.37806282</v>
      </c>
      <c r="AW626" s="38">
        <v>0.314834156</v>
      </c>
      <c r="AX626" s="38">
        <v>1.58837675</v>
      </c>
      <c r="AY626" s="38">
        <v>-1.119162</v>
      </c>
      <c r="AZ626" s="38">
        <v>-0.372044642</v>
      </c>
      <c r="BA626" s="38">
        <v>1.612000575</v>
      </c>
      <c r="BB626" s="38">
        <v>-1.166017043</v>
      </c>
      <c r="BC626" s="38">
        <v>-0.281041468</v>
      </c>
      <c r="BD626" s="40">
        <v>0.406562869</v>
      </c>
      <c r="BE626" s="23">
        <v>44592.0</v>
      </c>
      <c r="BF626" s="38">
        <v>-0.001441979</v>
      </c>
      <c r="BG626" s="38">
        <v>-0.022047848</v>
      </c>
      <c r="BH626" s="38">
        <v>0.009299</v>
      </c>
      <c r="BI626" s="38">
        <v>0.0077438</v>
      </c>
      <c r="BJ626" s="38">
        <v>0.039068416</v>
      </c>
      <c r="BK626" s="38">
        <v>-0.027527403</v>
      </c>
      <c r="BL626" s="38">
        <v>-0.009150974</v>
      </c>
      <c r="BM626" s="38">
        <v>0.039649479</v>
      </c>
      <c r="BN626" s="38">
        <v>-0.02867987</v>
      </c>
      <c r="BO626" s="38">
        <v>-0.00691262</v>
      </c>
      <c r="BP626" s="40">
        <v>0.002179539</v>
      </c>
      <c r="BQ626" s="41">
        <f t="shared" si="1"/>
        <v>0.9836771827</v>
      </c>
    </row>
    <row r="627">
      <c r="A627" s="23">
        <v>44620.0</v>
      </c>
      <c r="B627" s="27">
        <v>0.0276</v>
      </c>
      <c r="C627" s="27">
        <v>-0.001</v>
      </c>
      <c r="D627" s="27">
        <v>-0.0465</v>
      </c>
      <c r="E627" s="27">
        <v>-0.0709</v>
      </c>
      <c r="F627" s="27">
        <v>-0.0503</v>
      </c>
      <c r="G627" s="27">
        <v>-0.0115</v>
      </c>
      <c r="H627" s="27">
        <v>-0.0512</v>
      </c>
      <c r="I627" s="27">
        <v>-0.0175</v>
      </c>
      <c r="J627" s="27">
        <v>0.0078</v>
      </c>
      <c r="K627" s="27">
        <v>-0.0297</v>
      </c>
      <c r="L627" s="34"/>
      <c r="M627" s="43">
        <v>0.097776754</v>
      </c>
      <c r="N627" s="43">
        <v>0.20029346</v>
      </c>
      <c r="O627" s="43">
        <v>0.16663807</v>
      </c>
      <c r="P627" s="43">
        <v>0.01918329</v>
      </c>
      <c r="Q627" s="43">
        <v>0.135360911</v>
      </c>
      <c r="R627" s="43">
        <v>0.030286369</v>
      </c>
      <c r="S627" s="43">
        <v>0.087973346</v>
      </c>
      <c r="T627" s="43">
        <v>0.057009314</v>
      </c>
      <c r="U627" s="43">
        <v>0.214887211</v>
      </c>
      <c r="V627" s="43">
        <v>0.139128415</v>
      </c>
      <c r="W627" s="34"/>
      <c r="X627" s="38">
        <v>0.019547692</v>
      </c>
      <c r="Y627" s="38">
        <v>-0.018759567</v>
      </c>
      <c r="Z627" s="38">
        <v>-0.061565799</v>
      </c>
      <c r="AA627" s="38">
        <v>-0.075695667</v>
      </c>
      <c r="AB627" s="38">
        <v>-0.064037037</v>
      </c>
      <c r="AC627" s="38">
        <v>-0.017266545</v>
      </c>
      <c r="AD627" s="38">
        <v>-0.061473227</v>
      </c>
      <c r="AE627" s="38">
        <v>-0.02294388</v>
      </c>
      <c r="AF627" s="38">
        <v>-0.010220189</v>
      </c>
      <c r="AG627" s="38">
        <v>-0.041507138</v>
      </c>
      <c r="AH627" s="34"/>
      <c r="AI627" s="38">
        <v>0.054232997</v>
      </c>
      <c r="AJ627" s="38">
        <v>0.04754314</v>
      </c>
      <c r="AK627" s="38">
        <v>0.058942979</v>
      </c>
      <c r="AL627" s="38">
        <v>0.058974486</v>
      </c>
      <c r="AM627" s="38">
        <v>0.069338944</v>
      </c>
      <c r="AN627" s="38">
        <v>0.045524219</v>
      </c>
      <c r="AO627" s="38">
        <v>0.052036881</v>
      </c>
      <c r="AP627" s="38">
        <v>0.068963271</v>
      </c>
      <c r="AQ627" s="38">
        <v>0.045368951</v>
      </c>
      <c r="AR627" s="38">
        <v>0.052913789</v>
      </c>
      <c r="AS627" s="34"/>
      <c r="AT627" s="38">
        <v>-0.132187495</v>
      </c>
      <c r="AU627" s="38">
        <v>-0.900510611</v>
      </c>
      <c r="AV627" s="38">
        <v>0.408748942</v>
      </c>
      <c r="AW627" s="38">
        <v>0.412367545</v>
      </c>
      <c r="AX627" s="38">
        <v>1.602714637</v>
      </c>
      <c r="AY627" s="38">
        <v>-1.132381559</v>
      </c>
      <c r="AZ627" s="38">
        <v>-0.384409197</v>
      </c>
      <c r="BA627" s="38">
        <v>1.559568984</v>
      </c>
      <c r="BB627" s="38">
        <v>-1.150213996</v>
      </c>
      <c r="BC627" s="38">
        <v>-0.283697249</v>
      </c>
      <c r="BD627" s="40">
        <v>0.41225385</v>
      </c>
      <c r="BE627" s="23">
        <v>44620.0</v>
      </c>
      <c r="BF627" s="38">
        <v>-0.003206459</v>
      </c>
      <c r="BG627" s="38">
        <v>-0.021843595</v>
      </c>
      <c r="BH627" s="38">
        <v>0.009914982</v>
      </c>
      <c r="BI627" s="38">
        <v>0.010002758</v>
      </c>
      <c r="BJ627" s="38">
        <v>0.038876887</v>
      </c>
      <c r="BK627" s="38">
        <v>-0.027468065</v>
      </c>
      <c r="BL627" s="38">
        <v>-0.009324575</v>
      </c>
      <c r="BM627" s="38">
        <v>0.037830307</v>
      </c>
      <c r="BN627" s="38">
        <v>-0.027900625</v>
      </c>
      <c r="BO627" s="38">
        <v>-0.006881616</v>
      </c>
      <c r="BP627" s="40">
        <v>-0.002888961</v>
      </c>
      <c r="BQ627" s="41">
        <f t="shared" si="1"/>
        <v>0.9808353777</v>
      </c>
    </row>
    <row r="628">
      <c r="A628" s="23">
        <v>44651.0</v>
      </c>
      <c r="B628" s="27">
        <v>0.0731</v>
      </c>
      <c r="C628" s="27">
        <v>0.037</v>
      </c>
      <c r="D628" s="27">
        <v>0.003</v>
      </c>
      <c r="E628" s="27">
        <v>-0.0192</v>
      </c>
      <c r="F628" s="27">
        <v>-0.0205</v>
      </c>
      <c r="G628" s="27">
        <v>0.0503</v>
      </c>
      <c r="H628" s="27">
        <v>-0.0074</v>
      </c>
      <c r="I628" s="27">
        <v>-0.0013</v>
      </c>
      <c r="J628" s="27">
        <v>0.0204</v>
      </c>
      <c r="K628" s="27">
        <v>0.0348</v>
      </c>
      <c r="L628" s="34"/>
      <c r="M628" s="43">
        <v>0.150799554</v>
      </c>
      <c r="N628" s="43">
        <v>0.194723819</v>
      </c>
      <c r="O628" s="43">
        <v>0.103930699</v>
      </c>
      <c r="P628" s="43">
        <v>-0.070042236</v>
      </c>
      <c r="Q628" s="43">
        <v>0.028296535</v>
      </c>
      <c r="R628" s="43">
        <v>0.030996948</v>
      </c>
      <c r="S628" s="43">
        <v>7.45553E-4</v>
      </c>
      <c r="T628" s="43">
        <v>0.016906559</v>
      </c>
      <c r="U628" s="43">
        <v>0.190635868</v>
      </c>
      <c r="V628" s="43">
        <v>0.136411489</v>
      </c>
      <c r="W628" s="34"/>
      <c r="X628" s="38">
        <v>0.063359692</v>
      </c>
      <c r="Y628" s="38">
        <v>0.020873491</v>
      </c>
      <c r="Z628" s="38">
        <v>-0.005783248</v>
      </c>
      <c r="AA628" s="38">
        <v>-0.012902028</v>
      </c>
      <c r="AB628" s="38">
        <v>-0.024536435</v>
      </c>
      <c r="AC628" s="38">
        <v>0.045945318</v>
      </c>
      <c r="AD628" s="38">
        <v>-0.007371583</v>
      </c>
      <c r="AE628" s="38">
        <v>-0.002669281</v>
      </c>
      <c r="AF628" s="38">
        <v>0.00510333</v>
      </c>
      <c r="AG628" s="38">
        <v>0.025762375</v>
      </c>
      <c r="AH628" s="34"/>
      <c r="AI628" s="38">
        <v>0.055149513</v>
      </c>
      <c r="AJ628" s="38">
        <v>0.047684099</v>
      </c>
      <c r="AK628" s="38">
        <v>0.058916008</v>
      </c>
      <c r="AL628" s="38">
        <v>0.058986169</v>
      </c>
      <c r="AM628" s="38">
        <v>0.069255936</v>
      </c>
      <c r="AN628" s="38">
        <v>0.04627246</v>
      </c>
      <c r="AO628" s="38">
        <v>0.051874879</v>
      </c>
      <c r="AP628" s="38">
        <v>0.068954396</v>
      </c>
      <c r="AQ628" s="38">
        <v>0.045273611</v>
      </c>
      <c r="AR628" s="38">
        <v>0.053135272</v>
      </c>
      <c r="AS628" s="34"/>
      <c r="AT628" s="38">
        <v>-0.046662984</v>
      </c>
      <c r="AU628" s="38">
        <v>-0.915992441</v>
      </c>
      <c r="AV628" s="38">
        <v>0.391936199</v>
      </c>
      <c r="AW628" s="38">
        <v>0.400106245</v>
      </c>
      <c r="AX628" s="38">
        <v>1.595995814</v>
      </c>
      <c r="AY628" s="38">
        <v>-1.080374332</v>
      </c>
      <c r="AZ628" s="38">
        <v>-0.427986194</v>
      </c>
      <c r="BA628" s="38">
        <v>1.560882153</v>
      </c>
      <c r="BB628" s="38">
        <v>-1.196687968</v>
      </c>
      <c r="BC628" s="38">
        <v>-0.281216493</v>
      </c>
      <c r="BD628" s="40">
        <v>0.417547141</v>
      </c>
      <c r="BE628" s="23">
        <v>44651.0</v>
      </c>
      <c r="BF628" s="38">
        <v>-0.00111755</v>
      </c>
      <c r="BG628" s="38">
        <v>-0.021937462</v>
      </c>
      <c r="BH628" s="38">
        <v>0.009386634</v>
      </c>
      <c r="BI628" s="38">
        <v>0.009582301</v>
      </c>
      <c r="BJ628" s="38">
        <v>0.038223129</v>
      </c>
      <c r="BK628" s="38">
        <v>-0.025874308</v>
      </c>
      <c r="BL628" s="38">
        <v>-0.010250009</v>
      </c>
      <c r="BM628" s="38">
        <v>0.037382178</v>
      </c>
      <c r="BN628" s="38">
        <v>-0.028659949</v>
      </c>
      <c r="BO628" s="38">
        <v>-0.006734964</v>
      </c>
      <c r="BP628" s="40">
        <v>-0.004172481</v>
      </c>
      <c r="BQ628" s="41">
        <f t="shared" si="1"/>
        <v>0.9767428607</v>
      </c>
    </row>
    <row r="629">
      <c r="A629" s="23">
        <v>44681.0</v>
      </c>
      <c r="B629" s="27">
        <v>-0.0053</v>
      </c>
      <c r="C629" s="27">
        <v>-0.0515</v>
      </c>
      <c r="D629" s="27">
        <v>-0.0129</v>
      </c>
      <c r="E629" s="27">
        <v>-0.0316</v>
      </c>
      <c r="F629" s="27">
        <v>-0.0188</v>
      </c>
      <c r="G629" s="27">
        <v>-0.0265</v>
      </c>
      <c r="H629" s="27">
        <v>-0.0535</v>
      </c>
      <c r="I629" s="27">
        <v>0.027</v>
      </c>
      <c r="J629" s="27">
        <v>0.01</v>
      </c>
      <c r="K629" s="27">
        <v>-0.0909</v>
      </c>
      <c r="L629" s="34"/>
      <c r="M629" s="43">
        <v>0.106323943</v>
      </c>
      <c r="N629" s="43">
        <v>0.108785618</v>
      </c>
      <c r="O629" s="43">
        <v>0.051398033</v>
      </c>
      <c r="P629" s="43">
        <v>-0.107812562</v>
      </c>
      <c r="Q629" s="43">
        <v>0.028396939</v>
      </c>
      <c r="R629" s="43">
        <v>0.030289311</v>
      </c>
      <c r="S629" s="43">
        <v>-0.078300897</v>
      </c>
      <c r="T629" s="43">
        <v>0.014582418</v>
      </c>
      <c r="U629" s="43">
        <v>0.156065823</v>
      </c>
      <c r="V629" s="43">
        <v>-0.019937089</v>
      </c>
      <c r="W629" s="34"/>
      <c r="X629" s="38">
        <v>-0.014640017</v>
      </c>
      <c r="Y629" s="38">
        <v>-0.061647855</v>
      </c>
      <c r="Z629" s="38">
        <v>-0.018259548</v>
      </c>
      <c r="AA629" s="38">
        <v>-0.0210749</v>
      </c>
      <c r="AB629" s="38">
        <v>-0.020915529</v>
      </c>
      <c r="AC629" s="38">
        <v>-0.032297819</v>
      </c>
      <c r="AD629" s="38">
        <v>-0.046577146</v>
      </c>
      <c r="AE629" s="38">
        <v>0.025874138</v>
      </c>
      <c r="AF629" s="38">
        <v>-0.002569488</v>
      </c>
      <c r="AG629" s="38">
        <v>-0.08545765</v>
      </c>
      <c r="AH629" s="34"/>
      <c r="AI629" s="38">
        <v>0.055229152</v>
      </c>
      <c r="AJ629" s="38">
        <v>0.04846066</v>
      </c>
      <c r="AK629" s="38">
        <v>0.058522778</v>
      </c>
      <c r="AL629" s="38">
        <v>0.057581685</v>
      </c>
      <c r="AM629" s="38">
        <v>0.069223541</v>
      </c>
      <c r="AN629" s="38">
        <v>0.046387163</v>
      </c>
      <c r="AO629" s="38">
        <v>0.051256736</v>
      </c>
      <c r="AP629" s="38">
        <v>0.068761533</v>
      </c>
      <c r="AQ629" s="38">
        <v>0.045251356</v>
      </c>
      <c r="AR629" s="38">
        <v>0.054386718</v>
      </c>
      <c r="AS629" s="34"/>
      <c r="AT629" s="38">
        <v>-0.032984652</v>
      </c>
      <c r="AU629" s="38">
        <v>-0.839022235</v>
      </c>
      <c r="AV629" s="38">
        <v>0.359242541</v>
      </c>
      <c r="AW629" s="38">
        <v>0.247170755</v>
      </c>
      <c r="AX629" s="38">
        <v>1.633561429</v>
      </c>
      <c r="AY629" s="38">
        <v>-1.085948231</v>
      </c>
      <c r="AZ629" s="38">
        <v>-0.506046755</v>
      </c>
      <c r="BA629" s="38">
        <v>1.578542335</v>
      </c>
      <c r="BB629" s="38">
        <v>-1.22120782</v>
      </c>
      <c r="BC629" s="38">
        <v>-0.133307367</v>
      </c>
      <c r="BD629" s="40">
        <v>0.419340234</v>
      </c>
      <c r="BE629" s="23">
        <v>44681.0</v>
      </c>
      <c r="BF629" s="38">
        <v>-7.86584E-4</v>
      </c>
      <c r="BG629" s="38">
        <v>-0.02000815</v>
      </c>
      <c r="BH629" s="38">
        <v>0.008566851</v>
      </c>
      <c r="BI629" s="38">
        <v>0.005894277</v>
      </c>
      <c r="BJ629" s="38">
        <v>0.038955514</v>
      </c>
      <c r="BK629" s="38">
        <v>-0.02589659</v>
      </c>
      <c r="BL629" s="38">
        <v>-0.012067689</v>
      </c>
      <c r="BM629" s="38">
        <v>0.037643474</v>
      </c>
      <c r="BN629" s="38">
        <v>-0.029122124</v>
      </c>
      <c r="BO629" s="38">
        <v>-0.003178979</v>
      </c>
      <c r="BP629" s="40">
        <v>0.002568514</v>
      </c>
      <c r="BQ629" s="41">
        <f t="shared" si="1"/>
        <v>0.9792516384</v>
      </c>
    </row>
    <row r="630">
      <c r="A630" s="23">
        <v>44712.0</v>
      </c>
      <c r="B630" s="27">
        <v>-0.0201</v>
      </c>
      <c r="C630" s="27">
        <v>0.004</v>
      </c>
      <c r="D630" s="27">
        <v>9.0E-4</v>
      </c>
      <c r="E630" s="27">
        <v>0.0149</v>
      </c>
      <c r="F630" s="27">
        <v>0.0181</v>
      </c>
      <c r="G630" s="27">
        <v>0.0093</v>
      </c>
      <c r="H630" s="27">
        <v>-0.0079</v>
      </c>
      <c r="I630" s="27">
        <v>0.0325</v>
      </c>
      <c r="J630" s="27">
        <v>0.0133</v>
      </c>
      <c r="K630" s="27">
        <v>-0.0027</v>
      </c>
      <c r="L630" s="34"/>
      <c r="M630" s="43">
        <v>0.052143184</v>
      </c>
      <c r="N630" s="43">
        <v>0.075115357</v>
      </c>
      <c r="O630" s="43">
        <v>0.020709426</v>
      </c>
      <c r="P630" s="43">
        <v>-0.107729392</v>
      </c>
      <c r="Q630" s="43">
        <v>-8.26394E-4</v>
      </c>
      <c r="R630" s="43">
        <v>0.022963307</v>
      </c>
      <c r="S630" s="43">
        <v>-0.092381223</v>
      </c>
      <c r="T630" s="43">
        <v>0.007191092</v>
      </c>
      <c r="U630" s="43">
        <v>0.156360009</v>
      </c>
      <c r="V630" s="43">
        <v>-0.026854437</v>
      </c>
      <c r="W630" s="34"/>
      <c r="X630" s="38">
        <v>-0.025757618</v>
      </c>
      <c r="Y630" s="38">
        <v>-8.33883E-4</v>
      </c>
      <c r="Z630" s="38">
        <v>-6.8355E-4</v>
      </c>
      <c r="AA630" s="38">
        <v>0.030733632</v>
      </c>
      <c r="AB630" s="38">
        <v>0.019682992</v>
      </c>
      <c r="AC630" s="38">
        <v>0.005904517</v>
      </c>
      <c r="AD630" s="38">
        <v>0.007336989</v>
      </c>
      <c r="AE630" s="38">
        <v>0.032363241</v>
      </c>
      <c r="AF630" s="38">
        <v>0.001340442</v>
      </c>
      <c r="AG630" s="38">
        <v>0.012454391</v>
      </c>
      <c r="AH630" s="34"/>
      <c r="AI630" s="38">
        <v>0.055426759</v>
      </c>
      <c r="AJ630" s="38">
        <v>0.048086398</v>
      </c>
      <c r="AK630" s="38">
        <v>0.057683826</v>
      </c>
      <c r="AL630" s="38">
        <v>0.057237104</v>
      </c>
      <c r="AM630" s="38">
        <v>0.068046185</v>
      </c>
      <c r="AN630" s="38">
        <v>0.045255443</v>
      </c>
      <c r="AO630" s="38">
        <v>0.050557971</v>
      </c>
      <c r="AP630" s="38">
        <v>0.068271497</v>
      </c>
      <c r="AQ630" s="38">
        <v>0.044929784</v>
      </c>
      <c r="AR630" s="38">
        <v>0.053633357</v>
      </c>
      <c r="AS630" s="34"/>
      <c r="AT630" s="38">
        <v>0.06170021</v>
      </c>
      <c r="AU630" s="38">
        <v>-0.819557601</v>
      </c>
      <c r="AV630" s="38">
        <v>0.332675659</v>
      </c>
      <c r="AW630" s="38">
        <v>0.279043849</v>
      </c>
      <c r="AX630" s="38">
        <v>1.576744002</v>
      </c>
      <c r="AY630" s="38">
        <v>-1.159432094</v>
      </c>
      <c r="AZ630" s="38">
        <v>-0.522829282</v>
      </c>
      <c r="BA630" s="38">
        <v>1.603794218</v>
      </c>
      <c r="BB630" s="38">
        <v>-1.19852962</v>
      </c>
      <c r="BC630" s="38">
        <v>-0.153609341</v>
      </c>
      <c r="BD630" s="40">
        <v>0.418758263</v>
      </c>
      <c r="BE630" s="23">
        <v>44712.0</v>
      </c>
      <c r="BF630" s="38">
        <v>0.001473409</v>
      </c>
      <c r="BG630" s="38">
        <v>-0.019571139</v>
      </c>
      <c r="BH630" s="38">
        <v>0.007944337</v>
      </c>
      <c r="BI630" s="38">
        <v>0.006663602</v>
      </c>
      <c r="BJ630" s="38">
        <v>0.037652845</v>
      </c>
      <c r="BK630" s="38">
        <v>-0.027687384</v>
      </c>
      <c r="BL630" s="38">
        <v>-0.012485229</v>
      </c>
      <c r="BM630" s="38">
        <v>0.038298808</v>
      </c>
      <c r="BN630" s="38">
        <v>-0.028621038</v>
      </c>
      <c r="BO630" s="38">
        <v>-0.00366821</v>
      </c>
      <c r="BP630" s="40">
        <v>0.001434218</v>
      </c>
      <c r="BQ630" s="41">
        <f t="shared" si="1"/>
        <v>0.9806560987</v>
      </c>
    </row>
    <row r="631">
      <c r="A631" s="23">
        <v>44742.0</v>
      </c>
      <c r="B631" s="27">
        <v>-0.0825</v>
      </c>
      <c r="C631" s="27">
        <v>-0.0862</v>
      </c>
      <c r="D631" s="27">
        <v>-0.0818</v>
      </c>
      <c r="E631" s="27">
        <v>-0.1134</v>
      </c>
      <c r="F631" s="27">
        <v>-0.1227</v>
      </c>
      <c r="G631" s="27">
        <v>-0.0271</v>
      </c>
      <c r="H631" s="27">
        <v>-0.0838</v>
      </c>
      <c r="I631" s="27">
        <v>-0.0809</v>
      </c>
      <c r="J631" s="27">
        <v>-0.0517</v>
      </c>
      <c r="K631" s="27">
        <v>-0.0832</v>
      </c>
      <c r="L631" s="34"/>
      <c r="M631" s="43">
        <v>-0.050819284</v>
      </c>
      <c r="N631" s="43">
        <v>-0.041124621</v>
      </c>
      <c r="O631" s="43">
        <v>-0.07345142</v>
      </c>
      <c r="P631" s="43">
        <v>-0.219102556</v>
      </c>
      <c r="Q631" s="43">
        <v>-0.122680068</v>
      </c>
      <c r="R631" s="43">
        <v>-0.01634995</v>
      </c>
      <c r="S631" s="43">
        <v>-0.190324007</v>
      </c>
      <c r="T631" s="43">
        <v>-0.050308196</v>
      </c>
      <c r="U631" s="43">
        <v>0.09193539</v>
      </c>
      <c r="V631" s="43">
        <v>-0.131675691</v>
      </c>
      <c r="W631" s="34"/>
      <c r="X631" s="38">
        <v>-0.081239341</v>
      </c>
      <c r="Y631" s="38">
        <v>-0.083489589</v>
      </c>
      <c r="Z631" s="38">
        <v>-0.080479088</v>
      </c>
      <c r="AA631" s="38">
        <v>-0.093270776</v>
      </c>
      <c r="AB631" s="38">
        <v>-0.116896881</v>
      </c>
      <c r="AC631" s="38">
        <v>-0.031946183</v>
      </c>
      <c r="AD631" s="38">
        <v>-0.06528426</v>
      </c>
      <c r="AE631" s="38">
        <v>-0.079717379</v>
      </c>
      <c r="AF631" s="38">
        <v>-0.060157249</v>
      </c>
      <c r="AG631" s="38">
        <v>-0.062052713</v>
      </c>
      <c r="AH631" s="34"/>
      <c r="AI631" s="38">
        <v>0.056976941</v>
      </c>
      <c r="AJ631" s="38">
        <v>0.049736956</v>
      </c>
      <c r="AK631" s="38">
        <v>0.058322075</v>
      </c>
      <c r="AL631" s="38">
        <v>0.058217369</v>
      </c>
      <c r="AM631" s="38">
        <v>0.069637372</v>
      </c>
      <c r="AN631" s="38">
        <v>0.045103981</v>
      </c>
      <c r="AO631" s="38">
        <v>0.050734451</v>
      </c>
      <c r="AP631" s="38">
        <v>0.069432716</v>
      </c>
      <c r="AQ631" s="38">
        <v>0.045896641</v>
      </c>
      <c r="AR631" s="38">
        <v>0.052915627</v>
      </c>
      <c r="AS631" s="34"/>
      <c r="AT631" s="38">
        <v>0.147853502</v>
      </c>
      <c r="AU631" s="38">
        <v>-0.688749545</v>
      </c>
      <c r="AV631" s="38">
        <v>0.303288021</v>
      </c>
      <c r="AW631" s="38">
        <v>0.291188876</v>
      </c>
      <c r="AX631" s="38">
        <v>1.610806204</v>
      </c>
      <c r="AY631" s="38">
        <v>-1.224104454</v>
      </c>
      <c r="AZ631" s="38">
        <v>-0.573485931</v>
      </c>
      <c r="BA631" s="38">
        <v>1.58715751</v>
      </c>
      <c r="BB631" s="38">
        <v>-1.132510087</v>
      </c>
      <c r="BC631" s="38">
        <v>-0.321444094</v>
      </c>
      <c r="BD631" s="40">
        <v>0.434214827</v>
      </c>
      <c r="BE631" s="23">
        <v>44742.0</v>
      </c>
      <c r="BF631" s="38">
        <v>0.003405077</v>
      </c>
      <c r="BG631" s="38">
        <v>-0.015861954</v>
      </c>
      <c r="BH631" s="38">
        <v>0.006984746</v>
      </c>
      <c r="BI631" s="38">
        <v>0.006706102</v>
      </c>
      <c r="BJ631" s="38">
        <v>0.037096988</v>
      </c>
      <c r="BK631" s="38">
        <v>-0.028191217</v>
      </c>
      <c r="BL631" s="38">
        <v>-0.013207424</v>
      </c>
      <c r="BM631" s="38">
        <v>0.036552356</v>
      </c>
      <c r="BN631" s="38">
        <v>-0.026081792</v>
      </c>
      <c r="BO631" s="38">
        <v>-0.007402882</v>
      </c>
      <c r="BP631" s="40">
        <v>-0.003980531</v>
      </c>
      <c r="BQ631" s="41">
        <f t="shared" si="1"/>
        <v>0.9767525667</v>
      </c>
    </row>
    <row r="632">
      <c r="A632" s="23">
        <v>44773.0</v>
      </c>
      <c r="B632" s="27">
        <v>0.05</v>
      </c>
      <c r="C632" s="27">
        <v>0.0419</v>
      </c>
      <c r="D632" s="27">
        <v>0.0911</v>
      </c>
      <c r="E632" s="27">
        <v>0.0494</v>
      </c>
      <c r="F632" s="27">
        <v>0.051</v>
      </c>
      <c r="G632" s="27">
        <v>0.0398</v>
      </c>
      <c r="H632" s="27">
        <v>0.1315</v>
      </c>
      <c r="I632" s="27">
        <v>0.0095</v>
      </c>
      <c r="J632" s="27">
        <v>0.0353</v>
      </c>
      <c r="K632" s="27">
        <v>0.0929</v>
      </c>
      <c r="L632" s="34"/>
      <c r="M632" s="43">
        <v>-0.011130823</v>
      </c>
      <c r="N632" s="43">
        <v>-0.007845274</v>
      </c>
      <c r="O632" s="43">
        <v>-0.00600355</v>
      </c>
      <c r="P632" s="43">
        <v>-0.181314459</v>
      </c>
      <c r="Q632" s="43">
        <v>-0.08450566</v>
      </c>
      <c r="R632" s="43">
        <v>0.047655123</v>
      </c>
      <c r="S632" s="43">
        <v>-0.12398101</v>
      </c>
      <c r="T632" s="43">
        <v>-0.023731585</v>
      </c>
      <c r="U632" s="43">
        <v>0.127460202</v>
      </c>
      <c r="V632" s="43">
        <v>-0.072636584</v>
      </c>
      <c r="W632" s="34"/>
      <c r="X632" s="38">
        <v>0.053765475</v>
      </c>
      <c r="Y632" s="38">
        <v>0.047792866</v>
      </c>
      <c r="Z632" s="38">
        <v>0.094209038</v>
      </c>
      <c r="AA632" s="38">
        <v>0.079386956</v>
      </c>
      <c r="AB632" s="38">
        <v>0.063579109</v>
      </c>
      <c r="AC632" s="38">
        <v>0.034446548</v>
      </c>
      <c r="AD632" s="38">
        <v>0.154409707</v>
      </c>
      <c r="AE632" s="38">
        <v>0.011970572</v>
      </c>
      <c r="AF632" s="38">
        <v>0.027259088</v>
      </c>
      <c r="AG632" s="38">
        <v>0.118876441</v>
      </c>
      <c r="AH632" s="34"/>
      <c r="AI632" s="38">
        <v>0.057657708</v>
      </c>
      <c r="AJ632" s="38">
        <v>0.050508264</v>
      </c>
      <c r="AK632" s="38">
        <v>0.060595641</v>
      </c>
      <c r="AL632" s="38">
        <v>0.060062479</v>
      </c>
      <c r="AM632" s="38">
        <v>0.070586763</v>
      </c>
      <c r="AN632" s="38">
        <v>0.045534608</v>
      </c>
      <c r="AO632" s="38">
        <v>0.057636345</v>
      </c>
      <c r="AP632" s="38">
        <v>0.069355336</v>
      </c>
      <c r="AQ632" s="38">
        <v>0.045974683</v>
      </c>
      <c r="AR632" s="38">
        <v>0.057063686</v>
      </c>
      <c r="AS632" s="34"/>
      <c r="AT632" s="38">
        <v>0.018801038</v>
      </c>
      <c r="AU632" s="38">
        <v>-0.820483453</v>
      </c>
      <c r="AV632" s="38">
        <v>0.363689683</v>
      </c>
      <c r="AW632" s="38">
        <v>0.301100864</v>
      </c>
      <c r="AX632" s="38">
        <v>1.536563255</v>
      </c>
      <c r="AY632" s="38">
        <v>-1.404348833</v>
      </c>
      <c r="AZ632" s="38">
        <v>0.016293244</v>
      </c>
      <c r="BA632" s="38">
        <v>1.392004136</v>
      </c>
      <c r="BB632" s="38">
        <v>-1.352687753</v>
      </c>
      <c r="BC632" s="38">
        <v>-0.050932181</v>
      </c>
      <c r="BD632" s="40">
        <v>0.405234575</v>
      </c>
      <c r="BE632" s="23">
        <v>44773.0</v>
      </c>
      <c r="BF632" s="38">
        <v>4.63954E-4</v>
      </c>
      <c r="BG632" s="38">
        <v>-0.020247124</v>
      </c>
      <c r="BH632" s="38">
        <v>0.008974794</v>
      </c>
      <c r="BI632" s="38">
        <v>0.007430286</v>
      </c>
      <c r="BJ632" s="38">
        <v>0.037917871</v>
      </c>
      <c r="BK632" s="38">
        <v>-0.034655208</v>
      </c>
      <c r="BL632" s="38">
        <v>4.02069E-4</v>
      </c>
      <c r="BM632" s="38">
        <v>0.034350577</v>
      </c>
      <c r="BN632" s="38">
        <v>-0.033380364</v>
      </c>
      <c r="BO632" s="38">
        <v>-0.001256857</v>
      </c>
      <c r="BP632" s="40">
        <v>-0.001754915</v>
      </c>
      <c r="BQ632" s="41">
        <f t="shared" si="1"/>
        <v>0.975038449</v>
      </c>
    </row>
    <row r="633">
      <c r="A633" s="23">
        <v>44804.0</v>
      </c>
      <c r="B633" s="27">
        <v>0.0073</v>
      </c>
      <c r="C633" s="27">
        <v>-0.0196</v>
      </c>
      <c r="D633" s="27">
        <v>-0.0503</v>
      </c>
      <c r="E633" s="27">
        <v>-0.0506</v>
      </c>
      <c r="F633" s="27">
        <v>-0.0331</v>
      </c>
      <c r="G633" s="27">
        <v>0.0108</v>
      </c>
      <c r="H633" s="27">
        <v>-0.0894</v>
      </c>
      <c r="I633" s="27">
        <v>-0.0287</v>
      </c>
      <c r="J633" s="27">
        <v>-0.0132</v>
      </c>
      <c r="K633" s="27">
        <v>-0.0397</v>
      </c>
      <c r="L633" s="34"/>
      <c r="M633" s="43">
        <v>-0.023707813</v>
      </c>
      <c r="N633" s="43">
        <v>-0.04092615</v>
      </c>
      <c r="O633" s="43">
        <v>-0.066331493</v>
      </c>
      <c r="P633" s="43">
        <v>-0.236420918</v>
      </c>
      <c r="Q633" s="43">
        <v>-0.130186337</v>
      </c>
      <c r="R633" s="43">
        <v>0.026319813</v>
      </c>
      <c r="S633" s="43">
        <v>-0.256759237</v>
      </c>
      <c r="T633" s="43">
        <v>-0.070966456</v>
      </c>
      <c r="U633" s="43">
        <v>0.092087373</v>
      </c>
      <c r="V633" s="43">
        <v>-0.134604019</v>
      </c>
      <c r="W633" s="34"/>
      <c r="X633" s="38">
        <v>0.010045787</v>
      </c>
      <c r="Y633" s="38">
        <v>-0.012951325</v>
      </c>
      <c r="Z633" s="38">
        <v>-0.04726589</v>
      </c>
      <c r="AA633" s="38">
        <v>-0.022397057</v>
      </c>
      <c r="AB633" s="38">
        <v>-0.019523415</v>
      </c>
      <c r="AC633" s="38">
        <v>0.005901498</v>
      </c>
      <c r="AD633" s="38">
        <v>-0.069473305</v>
      </c>
      <c r="AE633" s="38">
        <v>-0.023832373</v>
      </c>
      <c r="AF633" s="38">
        <v>-0.019274423</v>
      </c>
      <c r="AG633" s="38">
        <v>-0.017417685</v>
      </c>
      <c r="AH633" s="34"/>
      <c r="AI633" s="38">
        <v>0.057435248</v>
      </c>
      <c r="AJ633" s="38">
        <v>0.050528011</v>
      </c>
      <c r="AK633" s="38">
        <v>0.061055055</v>
      </c>
      <c r="AL633" s="38">
        <v>0.06010252</v>
      </c>
      <c r="AM633" s="38">
        <v>0.070614376</v>
      </c>
      <c r="AN633" s="38">
        <v>0.045308375</v>
      </c>
      <c r="AO633" s="38">
        <v>0.058530286</v>
      </c>
      <c r="AP633" s="38">
        <v>0.069328332</v>
      </c>
      <c r="AQ633" s="38">
        <v>0.045533968</v>
      </c>
      <c r="AR633" s="38">
        <v>0.057083297</v>
      </c>
      <c r="AS633" s="34"/>
      <c r="AT633" s="38">
        <v>-0.01349575</v>
      </c>
      <c r="AU633" s="38">
        <v>-0.812288335</v>
      </c>
      <c r="AV633" s="38">
        <v>0.405119628</v>
      </c>
      <c r="AW633" s="38">
        <v>0.294962993</v>
      </c>
      <c r="AX633" s="38">
        <v>1.510614532</v>
      </c>
      <c r="AY633" s="38">
        <v>-1.415917195</v>
      </c>
      <c r="AZ633" s="38">
        <v>0.113140806</v>
      </c>
      <c r="BA633" s="38">
        <v>1.361889011</v>
      </c>
      <c r="BB633" s="38">
        <v>-1.389828336</v>
      </c>
      <c r="BC633" s="38">
        <v>-0.054197353</v>
      </c>
      <c r="BD633" s="40">
        <v>0.404597486</v>
      </c>
      <c r="BE633" s="23">
        <v>44804.0</v>
      </c>
      <c r="BF633" s="38">
        <v>-3.3356E-4</v>
      </c>
      <c r="BG633" s="38">
        <v>-0.020076455</v>
      </c>
      <c r="BH633" s="38">
        <v>0.010012905</v>
      </c>
      <c r="BI633" s="38">
        <v>0.007290282</v>
      </c>
      <c r="BJ633" s="38">
        <v>0.037336231</v>
      </c>
      <c r="BK633" s="38">
        <v>-0.034995699</v>
      </c>
      <c r="BL633" s="38">
        <v>0.002796379</v>
      </c>
      <c r="BM633" s="38">
        <v>0.033660343</v>
      </c>
      <c r="BN633" s="38">
        <v>-0.034350889</v>
      </c>
      <c r="BO633" s="38">
        <v>-0.001339538</v>
      </c>
      <c r="BP633" s="40">
        <v>-0.002589434</v>
      </c>
      <c r="BQ633" s="41">
        <f t="shared" si="1"/>
        <v>0.9725136513</v>
      </c>
    </row>
    <row r="634">
      <c r="A634" s="23">
        <v>44834.0</v>
      </c>
      <c r="B634" s="27">
        <v>-0.0571</v>
      </c>
      <c r="C634" s="27">
        <v>-0.0401</v>
      </c>
      <c r="D634" s="27">
        <v>-0.0615</v>
      </c>
      <c r="E634" s="27">
        <v>-0.0637</v>
      </c>
      <c r="F634" s="27">
        <v>-0.0396</v>
      </c>
      <c r="G634" s="27">
        <v>-0.0625</v>
      </c>
      <c r="H634" s="27">
        <v>-0.0772</v>
      </c>
      <c r="I634" s="27">
        <v>-0.0647</v>
      </c>
      <c r="J634" s="27">
        <v>-0.0498</v>
      </c>
      <c r="K634" s="27">
        <v>-0.0931</v>
      </c>
      <c r="L634" s="34"/>
      <c r="M634" s="43">
        <v>-0.060669083</v>
      </c>
      <c r="N634" s="43">
        <v>-0.057071509</v>
      </c>
      <c r="O634" s="43">
        <v>-0.101215103</v>
      </c>
      <c r="P634" s="43">
        <v>-0.25643891</v>
      </c>
      <c r="Q634" s="43">
        <v>-0.15406877</v>
      </c>
      <c r="R634" s="43">
        <v>-0.079130169</v>
      </c>
      <c r="S634" s="43">
        <v>-0.272019714</v>
      </c>
      <c r="T634" s="43">
        <v>-0.120104678</v>
      </c>
      <c r="U634" s="43">
        <v>0.037728881</v>
      </c>
      <c r="V634" s="43">
        <v>-0.176031222</v>
      </c>
      <c r="W634" s="34"/>
      <c r="X634" s="38">
        <v>-0.053249814</v>
      </c>
      <c r="Y634" s="38">
        <v>-0.031119345</v>
      </c>
      <c r="Z634" s="38">
        <v>-0.054130726</v>
      </c>
      <c r="AA634" s="38">
        <v>-0.031355283</v>
      </c>
      <c r="AB634" s="38">
        <v>-0.023133407</v>
      </c>
      <c r="AC634" s="38">
        <v>-0.064524103</v>
      </c>
      <c r="AD634" s="38">
        <v>-0.047017251</v>
      </c>
      <c r="AE634" s="38">
        <v>-0.056204426</v>
      </c>
      <c r="AF634" s="38">
        <v>-0.053035467</v>
      </c>
      <c r="AG634" s="38">
        <v>-0.065166622</v>
      </c>
      <c r="AH634" s="34"/>
      <c r="AI634" s="38">
        <v>0.058150617</v>
      </c>
      <c r="AJ634" s="38">
        <v>0.0506106</v>
      </c>
      <c r="AK634" s="38">
        <v>0.061384235</v>
      </c>
      <c r="AL634" s="38">
        <v>0.059768512</v>
      </c>
      <c r="AM634" s="38">
        <v>0.070474368</v>
      </c>
      <c r="AN634" s="38">
        <v>0.044943991</v>
      </c>
      <c r="AO634" s="38">
        <v>0.058603263</v>
      </c>
      <c r="AP634" s="38">
        <v>0.069382222</v>
      </c>
      <c r="AQ634" s="38">
        <v>0.046292007</v>
      </c>
      <c r="AR634" s="38">
        <v>0.057618818</v>
      </c>
      <c r="AS634" s="34"/>
      <c r="AT634" s="38">
        <v>0.049888596</v>
      </c>
      <c r="AU634" s="38">
        <v>-0.82949777</v>
      </c>
      <c r="AV634" s="38">
        <v>0.427022911</v>
      </c>
      <c r="AW634" s="38">
        <v>0.238582402</v>
      </c>
      <c r="AX634" s="38">
        <v>1.487198193</v>
      </c>
      <c r="AY634" s="38">
        <v>-1.490390009</v>
      </c>
      <c r="AZ634" s="38">
        <v>0.102680342</v>
      </c>
      <c r="BA634" s="38">
        <v>1.359821958</v>
      </c>
      <c r="BB634" s="38">
        <v>-1.333171911</v>
      </c>
      <c r="BC634" s="38">
        <v>-0.012134711</v>
      </c>
      <c r="BD634" s="40">
        <v>0.40348729</v>
      </c>
      <c r="BE634" s="23">
        <v>44834.0</v>
      </c>
      <c r="BF634" s="38">
        <v>0.001236435</v>
      </c>
      <c r="BG634" s="38">
        <v>-0.020558213</v>
      </c>
      <c r="BH634" s="38">
        <v>0.010583305</v>
      </c>
      <c r="BI634" s="38">
        <v>0.005913009</v>
      </c>
      <c r="BJ634" s="38">
        <v>0.036858613</v>
      </c>
      <c r="BK634" s="38">
        <v>-0.036937719</v>
      </c>
      <c r="BL634" s="38">
        <v>0.002544822</v>
      </c>
      <c r="BM634" s="38">
        <v>0.03370173</v>
      </c>
      <c r="BN634" s="38">
        <v>-0.033041237</v>
      </c>
      <c r="BO634" s="38">
        <v>-3.00746E-4</v>
      </c>
      <c r="BP634" s="40">
        <v>-1.04389E-4</v>
      </c>
      <c r="BQ634" s="41">
        <f t="shared" si="1"/>
        <v>0.9724121316</v>
      </c>
    </row>
    <row r="635">
      <c r="A635" s="23">
        <v>44865.0</v>
      </c>
      <c r="B635" s="27">
        <v>0.0583</v>
      </c>
      <c r="C635" s="27">
        <v>0.0576</v>
      </c>
      <c r="D635" s="27">
        <v>0.0851</v>
      </c>
      <c r="E635" s="27">
        <v>0.0839</v>
      </c>
      <c r="F635" s="27">
        <v>0.1033</v>
      </c>
      <c r="G635" s="27">
        <v>0.0573</v>
      </c>
      <c r="H635" s="27">
        <v>0.0494</v>
      </c>
      <c r="I635" s="27">
        <v>0.0862</v>
      </c>
      <c r="J635" s="27">
        <v>0.028</v>
      </c>
      <c r="K635" s="27">
        <v>0.0791</v>
      </c>
      <c r="L635" s="34"/>
      <c r="M635" s="43">
        <v>-0.005385923</v>
      </c>
      <c r="N635" s="43">
        <v>-0.052923965</v>
      </c>
      <c r="O635" s="43">
        <v>-0.067721606</v>
      </c>
      <c r="P635" s="43">
        <v>-0.212247911</v>
      </c>
      <c r="Q635" s="43">
        <v>-0.11385378</v>
      </c>
      <c r="R635" s="43">
        <v>-0.014120452</v>
      </c>
      <c r="S635" s="43">
        <v>-0.285112043</v>
      </c>
      <c r="T635" s="43">
        <v>-0.081135192</v>
      </c>
      <c r="U635" s="43">
        <v>0.042690808</v>
      </c>
      <c r="V635" s="43">
        <v>-0.168649663</v>
      </c>
      <c r="W635" s="34"/>
      <c r="X635" s="38">
        <v>0.061350465</v>
      </c>
      <c r="Y635" s="38">
        <v>0.068862497</v>
      </c>
      <c r="Z635" s="38">
        <v>0.094322687</v>
      </c>
      <c r="AA635" s="38">
        <v>0.116617999</v>
      </c>
      <c r="AB635" s="38">
        <v>0.118685987</v>
      </c>
      <c r="AC635" s="38">
        <v>0.060685473</v>
      </c>
      <c r="AD635" s="38">
        <v>0.087603724</v>
      </c>
      <c r="AE635" s="38">
        <v>0.09533206</v>
      </c>
      <c r="AF635" s="38">
        <v>0.026683912</v>
      </c>
      <c r="AG635" s="38">
        <v>0.116407812</v>
      </c>
      <c r="AH635" s="34"/>
      <c r="AI635" s="38">
        <v>0.058825008</v>
      </c>
      <c r="AJ635" s="38">
        <v>0.052026925</v>
      </c>
      <c r="AK635" s="38">
        <v>0.063584325</v>
      </c>
      <c r="AL635" s="38">
        <v>0.063081408</v>
      </c>
      <c r="AM635" s="38">
        <v>0.073438301</v>
      </c>
      <c r="AN635" s="38">
        <v>0.045606728</v>
      </c>
      <c r="AO635" s="38">
        <v>0.060798878</v>
      </c>
      <c r="AP635" s="38">
        <v>0.071334648</v>
      </c>
      <c r="AQ635" s="38">
        <v>0.046242961</v>
      </c>
      <c r="AR635" s="38">
        <v>0.061309122</v>
      </c>
      <c r="AS635" s="34"/>
      <c r="AT635" s="38">
        <v>-0.085168846</v>
      </c>
      <c r="AU635" s="38">
        <v>-0.809060354</v>
      </c>
      <c r="AV635" s="38">
        <v>0.42162543</v>
      </c>
      <c r="AW635" s="38">
        <v>0.368072498</v>
      </c>
      <c r="AX635" s="38">
        <v>1.470922663</v>
      </c>
      <c r="AY635" s="38">
        <v>-1.49271278</v>
      </c>
      <c r="AZ635" s="38">
        <v>0.125018035</v>
      </c>
      <c r="BA635" s="38">
        <v>1.246915923</v>
      </c>
      <c r="BB635" s="38">
        <v>-1.424963736</v>
      </c>
      <c r="BC635" s="38">
        <v>0.179351168</v>
      </c>
      <c r="BD635" s="40">
        <v>0.410053066</v>
      </c>
      <c r="BE635" s="23">
        <v>44865.0</v>
      </c>
      <c r="BF635" s="38">
        <v>-0.00207702</v>
      </c>
      <c r="BG635" s="38">
        <v>-0.019730626</v>
      </c>
      <c r="BH635" s="38">
        <v>0.010282216</v>
      </c>
      <c r="BI635" s="38">
        <v>0.008976216</v>
      </c>
      <c r="BJ635" s="38">
        <v>0.03587152</v>
      </c>
      <c r="BK635" s="38">
        <v>-0.036402917</v>
      </c>
      <c r="BL635" s="38">
        <v>0.003048826</v>
      </c>
      <c r="BM635" s="38">
        <v>0.030408648</v>
      </c>
      <c r="BN635" s="38">
        <v>-0.034750715</v>
      </c>
      <c r="BO635" s="38">
        <v>0.004373853</v>
      </c>
      <c r="BP635" s="40">
        <v>0.004057222</v>
      </c>
      <c r="BQ635" s="41">
        <f t="shared" si="1"/>
        <v>0.9763574235</v>
      </c>
    </row>
    <row r="636">
      <c r="A636" s="23">
        <v>44895.0</v>
      </c>
      <c r="B636" s="27">
        <v>0.0711</v>
      </c>
      <c r="C636" s="27">
        <v>0.0541</v>
      </c>
      <c r="D636" s="27">
        <v>0.0732</v>
      </c>
      <c r="E636" s="27">
        <v>0.094</v>
      </c>
      <c r="F636" s="27">
        <v>0.09</v>
      </c>
      <c r="G636" s="27">
        <v>0.0297</v>
      </c>
      <c r="H636" s="27">
        <v>0.1278</v>
      </c>
      <c r="I636" s="27">
        <v>0.0514</v>
      </c>
      <c r="J636" s="27">
        <v>0.0709</v>
      </c>
      <c r="K636" s="27">
        <v>0.0538</v>
      </c>
      <c r="L636" s="34"/>
      <c r="M636" s="43">
        <v>0.075841194</v>
      </c>
      <c r="N636" s="43">
        <v>0.014252125</v>
      </c>
      <c r="O636" s="43">
        <v>0.016164076</v>
      </c>
      <c r="P636" s="43">
        <v>-0.103286659</v>
      </c>
      <c r="Q636" s="43">
        <v>0.004560293</v>
      </c>
      <c r="R636" s="43">
        <v>0.045186416</v>
      </c>
      <c r="S636" s="43">
        <v>-0.166910306</v>
      </c>
      <c r="T636" s="43">
        <v>0.052666264</v>
      </c>
      <c r="U636" s="43">
        <v>0.138791637</v>
      </c>
      <c r="V636" s="43">
        <v>-0.114650206</v>
      </c>
      <c r="W636" s="34"/>
      <c r="X636" s="38">
        <v>0.066437252</v>
      </c>
      <c r="Y636" s="38">
        <v>0.054951669</v>
      </c>
      <c r="Z636" s="38">
        <v>0.072921294</v>
      </c>
      <c r="AA636" s="38">
        <v>0.107551648</v>
      </c>
      <c r="AB636" s="38">
        <v>0.091358375</v>
      </c>
      <c r="AC636" s="38">
        <v>0.02719528</v>
      </c>
      <c r="AD636" s="38">
        <v>0.146508369</v>
      </c>
      <c r="AE636" s="38">
        <v>0.04798366</v>
      </c>
      <c r="AF636" s="38">
        <v>0.062015018</v>
      </c>
      <c r="AG636" s="38">
        <v>0.072785609</v>
      </c>
      <c r="AH636" s="34"/>
      <c r="AI636" s="38">
        <v>0.059772534</v>
      </c>
      <c r="AJ636" s="38">
        <v>0.052730727</v>
      </c>
      <c r="AK636" s="38">
        <v>0.064785386</v>
      </c>
      <c r="AL636" s="38">
        <v>0.065788349</v>
      </c>
      <c r="AM636" s="38">
        <v>0.075081746</v>
      </c>
      <c r="AN636" s="38">
        <v>0.045837035</v>
      </c>
      <c r="AO636" s="38">
        <v>0.065990245</v>
      </c>
      <c r="AP636" s="38">
        <v>0.071806941</v>
      </c>
      <c r="AQ636" s="38">
        <v>0.047237578</v>
      </c>
      <c r="AR636" s="38">
        <v>0.062586408</v>
      </c>
      <c r="AS636" s="34"/>
      <c r="AT636" s="38">
        <v>-0.141395923</v>
      </c>
      <c r="AU636" s="38">
        <v>-0.858147166</v>
      </c>
      <c r="AV636" s="38">
        <v>0.368837836</v>
      </c>
      <c r="AW636" s="38">
        <v>0.470924557</v>
      </c>
      <c r="AX636" s="38">
        <v>1.416854193</v>
      </c>
      <c r="AY636" s="38">
        <v>-1.559822413</v>
      </c>
      <c r="AZ636" s="38">
        <v>0.491474565</v>
      </c>
      <c r="BA636" s="38">
        <v>1.083527762</v>
      </c>
      <c r="BB636" s="38">
        <v>-1.417268034</v>
      </c>
      <c r="BC636" s="38">
        <v>0.145014622</v>
      </c>
      <c r="BD636" s="40">
        <v>0.409623801</v>
      </c>
      <c r="BE636" s="23">
        <v>44895.0</v>
      </c>
      <c r="BF636" s="38">
        <v>-0.003451848</v>
      </c>
      <c r="BG636" s="38">
        <v>-0.020949641</v>
      </c>
      <c r="BH636" s="38">
        <v>0.009004307</v>
      </c>
      <c r="BI636" s="38">
        <v>0.011496514</v>
      </c>
      <c r="BJ636" s="38">
        <v>0.034589157</v>
      </c>
      <c r="BK636" s="38">
        <v>-0.038079389</v>
      </c>
      <c r="BL636" s="38">
        <v>0.011998194</v>
      </c>
      <c r="BM636" s="38">
        <v>0.026451777</v>
      </c>
      <c r="BN636" s="38">
        <v>-0.03459926</v>
      </c>
      <c r="BO636" s="38">
        <v>0.00354019</v>
      </c>
      <c r="BP636" s="40">
        <v>0.002250798</v>
      </c>
      <c r="BQ636" s="41">
        <f t="shared" si="1"/>
        <v>0.9785550068</v>
      </c>
    </row>
    <row r="637">
      <c r="A637" s="23">
        <v>44926.0</v>
      </c>
      <c r="B637" s="27">
        <v>-0.0324</v>
      </c>
      <c r="C637" s="27">
        <v>-0.0498</v>
      </c>
      <c r="D637" s="27">
        <v>-0.0369</v>
      </c>
      <c r="E637" s="27">
        <v>-0.0357</v>
      </c>
      <c r="F637" s="27">
        <v>-0.0355</v>
      </c>
      <c r="G637" s="27">
        <v>0.0027</v>
      </c>
      <c r="H637" s="27">
        <v>-0.059</v>
      </c>
      <c r="I637" s="27">
        <v>-0.0121</v>
      </c>
      <c r="J637" s="27">
        <v>-0.0139</v>
      </c>
      <c r="K637" s="27">
        <v>-0.0592</v>
      </c>
      <c r="L637" s="34"/>
      <c r="M637" s="43">
        <v>0.015557317</v>
      </c>
      <c r="N637" s="43">
        <v>-0.065366531</v>
      </c>
      <c r="O637" s="43">
        <v>-0.076547716</v>
      </c>
      <c r="P637" s="43">
        <v>-0.172524138</v>
      </c>
      <c r="Q637" s="43">
        <v>-0.087883246</v>
      </c>
      <c r="R637" s="43">
        <v>0.013919458</v>
      </c>
      <c r="S637" s="43">
        <v>-0.231009291</v>
      </c>
      <c r="T637" s="43">
        <v>-0.012051833</v>
      </c>
      <c r="U637" s="43">
        <v>0.07147066</v>
      </c>
      <c r="V637" s="43">
        <v>-0.198451002</v>
      </c>
      <c r="W637" s="34"/>
      <c r="X637" s="38">
        <v>-0.034848341</v>
      </c>
      <c r="Y637" s="38">
        <v>-0.044048176</v>
      </c>
      <c r="Z637" s="38">
        <v>-0.033863387</v>
      </c>
      <c r="AA637" s="38">
        <v>-0.021439409</v>
      </c>
      <c r="AB637" s="38">
        <v>-0.030750898</v>
      </c>
      <c r="AC637" s="38">
        <v>0.002079168</v>
      </c>
      <c r="AD637" s="38">
        <v>-0.046479626</v>
      </c>
      <c r="AE637" s="38">
        <v>-0.012274022</v>
      </c>
      <c r="AF637" s="38">
        <v>-0.019911083</v>
      </c>
      <c r="AG637" s="38">
        <v>-0.038259316</v>
      </c>
      <c r="AH637" s="34"/>
      <c r="AI637" s="38">
        <v>0.059503603</v>
      </c>
      <c r="AJ637" s="38">
        <v>0.053140001</v>
      </c>
      <c r="AK637" s="38">
        <v>0.064975269</v>
      </c>
      <c r="AL637" s="38">
        <v>0.065803703</v>
      </c>
      <c r="AM637" s="38">
        <v>0.075235317</v>
      </c>
      <c r="AN637" s="38">
        <v>0.045848248</v>
      </c>
      <c r="AO637" s="38">
        <v>0.066350044</v>
      </c>
      <c r="AP637" s="38">
        <v>0.071796077</v>
      </c>
      <c r="AQ637" s="38">
        <v>0.047409187</v>
      </c>
      <c r="AR637" s="38">
        <v>0.062813814</v>
      </c>
      <c r="AS637" s="34"/>
      <c r="AT637" s="38">
        <v>-0.181706507</v>
      </c>
      <c r="AU637" s="38">
        <v>-0.829889178</v>
      </c>
      <c r="AV637" s="38">
        <v>0.375625445</v>
      </c>
      <c r="AW637" s="38">
        <v>0.460007904</v>
      </c>
      <c r="AX637" s="38">
        <v>1.420691539</v>
      </c>
      <c r="AY637" s="38">
        <v>-1.572611198</v>
      </c>
      <c r="AZ637" s="38">
        <v>0.515656966</v>
      </c>
      <c r="BA637" s="38">
        <v>1.070378047</v>
      </c>
      <c r="BB637" s="38">
        <v>-1.413617375</v>
      </c>
      <c r="BC637" s="38">
        <v>0.155464358</v>
      </c>
      <c r="BD637" s="40">
        <v>0.412343546</v>
      </c>
      <c r="BE637" s="23">
        <v>44926.0</v>
      </c>
      <c r="BF637" s="38">
        <v>-0.004406678</v>
      </c>
      <c r="BG637" s="38">
        <v>-0.020126159</v>
      </c>
      <c r="BH637" s="38">
        <v>0.009109526</v>
      </c>
      <c r="BI637" s="38">
        <v>0.011155938</v>
      </c>
      <c r="BJ637" s="38">
        <v>0.034454075</v>
      </c>
      <c r="BK637" s="38">
        <v>-0.038138373</v>
      </c>
      <c r="BL637" s="38">
        <v>0.012505518</v>
      </c>
      <c r="BM637" s="38">
        <v>0.025958404</v>
      </c>
      <c r="BN637" s="38">
        <v>-0.034282515</v>
      </c>
      <c r="BO637" s="38">
        <v>0.003770263</v>
      </c>
      <c r="BP637" s="40">
        <v>-0.001675147</v>
      </c>
      <c r="BQ637" s="41">
        <f t="shared" si="1"/>
        <v>0.9769157833</v>
      </c>
    </row>
    <row r="638">
      <c r="A638" s="23">
        <v>44957.0</v>
      </c>
      <c r="B638" s="27">
        <v>0.0654</v>
      </c>
      <c r="C638" s="27">
        <v>0.0735</v>
      </c>
      <c r="D638" s="27">
        <v>0.0932</v>
      </c>
      <c r="E638" s="27">
        <v>0.1046</v>
      </c>
      <c r="F638" s="27">
        <v>0.1114</v>
      </c>
      <c r="G638" s="27">
        <v>0.0621</v>
      </c>
      <c r="H638" s="27">
        <v>0.1276</v>
      </c>
      <c r="I638" s="27">
        <v>0.0929</v>
      </c>
      <c r="J638" s="27">
        <v>0.0407</v>
      </c>
      <c r="K638" s="27">
        <v>0.0655</v>
      </c>
      <c r="L638" s="34"/>
      <c r="M638" s="43">
        <v>0.149101882</v>
      </c>
      <c r="N638" s="43">
        <v>0.005155059</v>
      </c>
      <c r="O638" s="43">
        <v>0.034582065</v>
      </c>
      <c r="P638" s="43">
        <v>-0.064438346</v>
      </c>
      <c r="Q638" s="43">
        <v>0.025764725</v>
      </c>
      <c r="R638" s="43">
        <v>0.133779058</v>
      </c>
      <c r="S638" s="43">
        <v>-0.032562489</v>
      </c>
      <c r="T638" s="43">
        <v>0.081347247</v>
      </c>
      <c r="U638" s="43">
        <v>0.094737262</v>
      </c>
      <c r="V638" s="43">
        <v>-0.094476354</v>
      </c>
      <c r="W638" s="34"/>
      <c r="X638" s="38">
        <v>0.053750027</v>
      </c>
      <c r="Y638" s="38">
        <v>0.075495174</v>
      </c>
      <c r="Z638" s="38">
        <v>0.090916987</v>
      </c>
      <c r="AA638" s="38">
        <v>0.111463084</v>
      </c>
      <c r="AB638" s="38">
        <v>0.109434443</v>
      </c>
      <c r="AC638" s="38">
        <v>0.052400818</v>
      </c>
      <c r="AD638" s="38">
        <v>0.131312343</v>
      </c>
      <c r="AE638" s="38">
        <v>0.087003312</v>
      </c>
      <c r="AF638" s="38">
        <v>0.034106586</v>
      </c>
      <c r="AG638" s="38">
        <v>0.080711813</v>
      </c>
      <c r="AH638" s="34"/>
      <c r="AI638" s="38">
        <v>0.059899294</v>
      </c>
      <c r="AJ638" s="38">
        <v>0.054705616</v>
      </c>
      <c r="AK638" s="38">
        <v>0.066437772</v>
      </c>
      <c r="AL638" s="38">
        <v>0.068404348</v>
      </c>
      <c r="AM638" s="38">
        <v>0.077303641</v>
      </c>
      <c r="AN638" s="38">
        <v>0.046671873</v>
      </c>
      <c r="AO638" s="38">
        <v>0.069917677</v>
      </c>
      <c r="AP638" s="38">
        <v>0.073197124</v>
      </c>
      <c r="AQ638" s="38">
        <v>0.047072892</v>
      </c>
      <c r="AR638" s="38">
        <v>0.064410037</v>
      </c>
      <c r="AS638" s="34"/>
      <c r="AT638" s="38">
        <v>-0.275688743</v>
      </c>
      <c r="AU638" s="38">
        <v>-0.768961291</v>
      </c>
      <c r="AV638" s="38">
        <v>0.345306891</v>
      </c>
      <c r="AW638" s="38">
        <v>0.532083634</v>
      </c>
      <c r="AX638" s="38">
        <v>1.377299055</v>
      </c>
      <c r="AY638" s="38">
        <v>-1.531970656</v>
      </c>
      <c r="AZ638" s="38">
        <v>0.675812894</v>
      </c>
      <c r="BA638" s="38">
        <v>0.987280261</v>
      </c>
      <c r="BB638" s="38">
        <v>-1.49388365</v>
      </c>
      <c r="BC638" s="38">
        <v>0.152721607</v>
      </c>
      <c r="BD638" s="40">
        <v>0.426646209</v>
      </c>
      <c r="BE638" s="23">
        <v>44957.0</v>
      </c>
      <c r="BF638" s="38">
        <v>-0.006461765</v>
      </c>
      <c r="BG638" s="38">
        <v>-0.018023394</v>
      </c>
      <c r="BH638" s="38">
        <v>0.008093518</v>
      </c>
      <c r="BI638" s="38">
        <v>0.012471308</v>
      </c>
      <c r="BJ638" s="38">
        <v>0.032281994</v>
      </c>
      <c r="BK638" s="38">
        <v>-0.035907284</v>
      </c>
      <c r="BL638" s="38">
        <v>0.015840124</v>
      </c>
      <c r="BM638" s="38">
        <v>0.023140491</v>
      </c>
      <c r="BN638" s="38">
        <v>-0.035014577</v>
      </c>
      <c r="BO638" s="38">
        <v>0.003579584</v>
      </c>
      <c r="BP638" s="40">
        <v>0.004576477</v>
      </c>
      <c r="BQ638" s="41">
        <f t="shared" si="1"/>
        <v>0.9813866159</v>
      </c>
    </row>
    <row r="639">
      <c r="A639" s="23">
        <v>44985.0</v>
      </c>
      <c r="B639" s="27">
        <v>-0.0237</v>
      </c>
      <c r="C639" s="27">
        <v>-0.0243</v>
      </c>
      <c r="D639" s="27">
        <v>0.0229</v>
      </c>
      <c r="E639" s="27">
        <v>0.0047</v>
      </c>
      <c r="F639" s="27">
        <v>0.0302</v>
      </c>
      <c r="G639" s="27">
        <v>-0.0384</v>
      </c>
      <c r="H639" s="27">
        <v>-0.009</v>
      </c>
      <c r="I639" s="27">
        <v>0.0515</v>
      </c>
      <c r="J639" s="27">
        <v>0.0194</v>
      </c>
      <c r="K639" s="27">
        <v>-0.0244</v>
      </c>
      <c r="L639" s="34"/>
      <c r="M639" s="43">
        <v>0.091746266</v>
      </c>
      <c r="N639" s="43">
        <v>-0.018257103</v>
      </c>
      <c r="O639" s="43">
        <v>0.109899899</v>
      </c>
      <c r="P639" s="43">
        <v>0.011648339</v>
      </c>
      <c r="Q639" s="43">
        <v>0.112693749</v>
      </c>
      <c r="R639" s="43">
        <v>0.102985437</v>
      </c>
      <c r="S639" s="43">
        <v>0.010492001</v>
      </c>
      <c r="T639" s="43">
        <v>0.157278807</v>
      </c>
      <c r="U639" s="43">
        <v>0.107390577</v>
      </c>
      <c r="V639" s="43">
        <v>-0.089493268</v>
      </c>
      <c r="W639" s="34"/>
      <c r="X639" s="38">
        <v>-0.031771976</v>
      </c>
      <c r="Y639" s="38">
        <v>-0.023101824</v>
      </c>
      <c r="Z639" s="38">
        <v>0.0125438</v>
      </c>
      <c r="AA639" s="38">
        <v>0.001419681</v>
      </c>
      <c r="AB639" s="38">
        <v>0.018490078</v>
      </c>
      <c r="AC639" s="38">
        <v>-0.047931423</v>
      </c>
      <c r="AD639" s="38">
        <v>-0.013389364</v>
      </c>
      <c r="AE639" s="38">
        <v>0.036498849</v>
      </c>
      <c r="AF639" s="38">
        <v>0.009807454</v>
      </c>
      <c r="AG639" s="38">
        <v>-0.014889213</v>
      </c>
      <c r="AH639" s="34"/>
      <c r="AI639" s="38">
        <v>0.058357252</v>
      </c>
      <c r="AJ639" s="38">
        <v>0.05389929</v>
      </c>
      <c r="AK639" s="38">
        <v>0.064805642</v>
      </c>
      <c r="AL639" s="38">
        <v>0.066855106</v>
      </c>
      <c r="AM639" s="38">
        <v>0.076431417</v>
      </c>
      <c r="AN639" s="38">
        <v>0.044733187</v>
      </c>
      <c r="AO639" s="38">
        <v>0.068658796</v>
      </c>
      <c r="AP639" s="38">
        <v>0.072559064</v>
      </c>
      <c r="AQ639" s="38">
        <v>0.044563155</v>
      </c>
      <c r="AR639" s="38">
        <v>0.062927273</v>
      </c>
      <c r="AS639" s="34"/>
      <c r="AT639" s="38">
        <v>-0.276666133</v>
      </c>
      <c r="AU639" s="38">
        <v>-0.684827152</v>
      </c>
      <c r="AV639" s="38">
        <v>0.313733947</v>
      </c>
      <c r="AW639" s="38">
        <v>0.501378286</v>
      </c>
      <c r="AX639" s="38">
        <v>1.378163879</v>
      </c>
      <c r="AY639" s="38">
        <v>-1.52405492</v>
      </c>
      <c r="AZ639" s="38">
        <v>0.666520155</v>
      </c>
      <c r="BA639" s="38">
        <v>1.023619936</v>
      </c>
      <c r="BB639" s="38">
        <v>-1.539622708</v>
      </c>
      <c r="BC639" s="38">
        <v>0.141754708</v>
      </c>
      <c r="BD639" s="40">
        <v>0.432437549</v>
      </c>
      <c r="BE639" s="23">
        <v>44985.0</v>
      </c>
      <c r="BF639" s="38">
        <v>-0.006397829</v>
      </c>
      <c r="BG639" s="38">
        <v>-0.01583644</v>
      </c>
      <c r="BH639" s="38">
        <v>0.007255012</v>
      </c>
      <c r="BI639" s="38">
        <v>0.011594236</v>
      </c>
      <c r="BJ639" s="38">
        <v>0.031869663</v>
      </c>
      <c r="BK639" s="38">
        <v>-0.035243353</v>
      </c>
      <c r="BL639" s="38">
        <v>0.015413096</v>
      </c>
      <c r="BM639" s="38">
        <v>0.023670931</v>
      </c>
      <c r="BN639" s="38">
        <v>-0.035603354</v>
      </c>
      <c r="BO639" s="38">
        <v>0.003278039</v>
      </c>
      <c r="BP639" s="40">
        <v>0.003470585</v>
      </c>
      <c r="BQ639" s="41">
        <f t="shared" si="1"/>
        <v>0.9847926016</v>
      </c>
    </row>
    <row r="640">
      <c r="A640" s="23">
        <v>45016.0</v>
      </c>
      <c r="B640" s="27">
        <v>7.0E-4</v>
      </c>
      <c r="C640" s="27">
        <v>-0.0053</v>
      </c>
      <c r="D640" s="27">
        <v>0.0068</v>
      </c>
      <c r="E640" s="27">
        <v>0.0151</v>
      </c>
      <c r="F640" s="27">
        <v>-0.0163</v>
      </c>
      <c r="G640" s="27">
        <v>0.0396</v>
      </c>
      <c r="H640" s="27">
        <v>0.0259</v>
      </c>
      <c r="I640" s="27">
        <v>-0.0113</v>
      </c>
      <c r="J640" s="27">
        <v>-0.027</v>
      </c>
      <c r="K640" s="27">
        <v>0.035</v>
      </c>
      <c r="L640" s="34"/>
      <c r="M640" s="43">
        <v>0.018060089</v>
      </c>
      <c r="N640" s="43">
        <v>-0.058341557</v>
      </c>
      <c r="O640" s="43">
        <v>0.114111317</v>
      </c>
      <c r="P640" s="43">
        <v>0.047015492</v>
      </c>
      <c r="Q640" s="43">
        <v>0.11747666</v>
      </c>
      <c r="R640" s="43">
        <v>0.091846602</v>
      </c>
      <c r="S640" s="43">
        <v>0.044436355</v>
      </c>
      <c r="T640" s="43">
        <v>0.145741427</v>
      </c>
      <c r="U640" s="43">
        <v>0.05593471</v>
      </c>
      <c r="V640" s="43">
        <v>-0.08925085</v>
      </c>
      <c r="W640" s="34"/>
      <c r="X640" s="38">
        <v>-0.003540146</v>
      </c>
      <c r="Y640" s="38">
        <v>-0.002209184</v>
      </c>
      <c r="Z640" s="38">
        <v>-0.006512407</v>
      </c>
      <c r="AA640" s="38">
        <v>0.006688063</v>
      </c>
      <c r="AB640" s="38">
        <v>-0.030842797</v>
      </c>
      <c r="AC640" s="38">
        <v>0.02936091</v>
      </c>
      <c r="AD640" s="38">
        <v>0.017630832</v>
      </c>
      <c r="AE640" s="38">
        <v>-0.028413409</v>
      </c>
      <c r="AF640" s="38">
        <v>-0.035846504</v>
      </c>
      <c r="AG640" s="38">
        <v>0.042292289</v>
      </c>
      <c r="AH640" s="34"/>
      <c r="AI640" s="38">
        <v>0.048355217</v>
      </c>
      <c r="AJ640" s="38">
        <v>0.048211411</v>
      </c>
      <c r="AK640" s="38">
        <v>0.05869826</v>
      </c>
      <c r="AL640" s="38">
        <v>0.06125737</v>
      </c>
      <c r="AM640" s="38">
        <v>0.067183735</v>
      </c>
      <c r="AN640" s="38">
        <v>0.044012447</v>
      </c>
      <c r="AO640" s="38">
        <v>0.066289077</v>
      </c>
      <c r="AP640" s="38">
        <v>0.063715425</v>
      </c>
      <c r="AQ640" s="38">
        <v>0.041606373</v>
      </c>
      <c r="AR640" s="38">
        <v>0.060931862</v>
      </c>
      <c r="AS640" s="34"/>
      <c r="AT640" s="38">
        <v>-0.803791102</v>
      </c>
      <c r="AU640" s="38">
        <v>-0.818859754</v>
      </c>
      <c r="AV640" s="38">
        <v>0.279998898</v>
      </c>
      <c r="AW640" s="38">
        <v>0.548153916</v>
      </c>
      <c r="AX640" s="38">
        <v>1.169144733</v>
      </c>
      <c r="AY640" s="38">
        <v>-1.258845766</v>
      </c>
      <c r="AZ640" s="38">
        <v>1.075398524</v>
      </c>
      <c r="BA640" s="38">
        <v>0.805719769</v>
      </c>
      <c r="BB640" s="38">
        <v>-1.510964942</v>
      </c>
      <c r="BC640" s="38">
        <v>0.514045726</v>
      </c>
      <c r="BD640" s="40">
        <v>0.408657868</v>
      </c>
      <c r="BE640" s="23">
        <v>45016.0</v>
      </c>
      <c r="BF640" s="38">
        <v>-0.019669048</v>
      </c>
      <c r="BG640" s="38">
        <v>-0.020037783</v>
      </c>
      <c r="BH640" s="38">
        <v>0.00685167</v>
      </c>
      <c r="BI640" s="38">
        <v>0.013413517</v>
      </c>
      <c r="BJ640" s="38">
        <v>0.028609378</v>
      </c>
      <c r="BK640" s="38">
        <v>-0.030804393</v>
      </c>
      <c r="BL640" s="38">
        <v>0.026315375</v>
      </c>
      <c r="BM640" s="38">
        <v>0.019716243</v>
      </c>
      <c r="BN640" s="38">
        <v>-0.036973837</v>
      </c>
      <c r="BO640" s="38">
        <v>0.012578878</v>
      </c>
      <c r="BP640" s="40">
        <v>-4.04375E-4</v>
      </c>
      <c r="BQ640" s="41">
        <f t="shared" si="1"/>
        <v>0.9843943761</v>
      </c>
    </row>
    <row r="641">
      <c r="A641" s="23">
        <v>45046.0</v>
      </c>
      <c r="B641" s="27">
        <v>0.0155</v>
      </c>
      <c r="C641" s="27">
        <v>0.032</v>
      </c>
      <c r="D641" s="27">
        <v>0.0299</v>
      </c>
      <c r="E641" s="27">
        <v>0.0177</v>
      </c>
      <c r="F641" s="27">
        <v>0.0283</v>
      </c>
      <c r="G641" s="27">
        <v>0.0037</v>
      </c>
      <c r="H641" s="27">
        <v>-0.0285</v>
      </c>
      <c r="I641" s="27">
        <v>0.012</v>
      </c>
      <c r="J641" s="27">
        <v>0.036</v>
      </c>
      <c r="K641" s="27">
        <v>0.0124</v>
      </c>
      <c r="L641" s="34"/>
      <c r="M641" s="43">
        <v>0.039399655</v>
      </c>
      <c r="N641" s="43">
        <v>0.024590239</v>
      </c>
      <c r="O641" s="43">
        <v>0.162357535</v>
      </c>
      <c r="P641" s="43">
        <v>0.100389001</v>
      </c>
      <c r="Q641" s="43">
        <v>0.171028722</v>
      </c>
      <c r="R641" s="43">
        <v>0.125721802</v>
      </c>
      <c r="S641" s="43">
        <v>0.07210171</v>
      </c>
      <c r="T641" s="43">
        <v>0.12891914</v>
      </c>
      <c r="U641" s="43">
        <v>0.083155989</v>
      </c>
      <c r="V641" s="43">
        <v>0.014221168</v>
      </c>
      <c r="W641" s="34"/>
      <c r="X641" s="38">
        <v>0.002296549</v>
      </c>
      <c r="Y641" s="38">
        <v>0.020806323</v>
      </c>
      <c r="Z641" s="38">
        <v>0.011362052</v>
      </c>
      <c r="AA641" s="38">
        <v>0.002418286</v>
      </c>
      <c r="AB641" s="38">
        <v>0.008947518</v>
      </c>
      <c r="AC641" s="38">
        <v>-0.011011912</v>
      </c>
      <c r="AD641" s="38">
        <v>-0.042452756</v>
      </c>
      <c r="AE641" s="38">
        <v>-0.004054494</v>
      </c>
      <c r="AF641" s="38">
        <v>0.023509283</v>
      </c>
      <c r="AG641" s="38">
        <v>0.00402714</v>
      </c>
      <c r="AH641" s="34"/>
      <c r="AI641" s="38">
        <v>0.042488174</v>
      </c>
      <c r="AJ641" s="38">
        <v>0.041512406</v>
      </c>
      <c r="AK641" s="38">
        <v>0.056867388</v>
      </c>
      <c r="AL641" s="38">
        <v>0.057766311</v>
      </c>
      <c r="AM641" s="38">
        <v>0.066629199</v>
      </c>
      <c r="AN641" s="38">
        <v>0.042934083</v>
      </c>
      <c r="AO641" s="38">
        <v>0.064585061</v>
      </c>
      <c r="AP641" s="38">
        <v>0.06314116</v>
      </c>
      <c r="AQ641" s="38">
        <v>0.038801804</v>
      </c>
      <c r="AR641" s="38">
        <v>0.054929815</v>
      </c>
      <c r="AS641" s="34"/>
      <c r="AT641" s="38">
        <v>-0.989246318</v>
      </c>
      <c r="AU641" s="38">
        <v>-1.081375866</v>
      </c>
      <c r="AV641" s="38">
        <v>0.368402527</v>
      </c>
      <c r="AW641" s="38">
        <v>0.453276579</v>
      </c>
      <c r="AX641" s="38">
        <v>1.290088028</v>
      </c>
      <c r="AY641" s="38">
        <v>-0.947144755</v>
      </c>
      <c r="AZ641" s="38">
        <v>1.09708569</v>
      </c>
      <c r="BA641" s="38">
        <v>0.960756216</v>
      </c>
      <c r="BB641" s="38">
        <v>-1.337303984</v>
      </c>
      <c r="BC641" s="38">
        <v>0.185461883</v>
      </c>
      <c r="BD641" s="40">
        <v>0.415569314</v>
      </c>
      <c r="BE641" s="23">
        <v>45046.0</v>
      </c>
      <c r="BF641" s="38">
        <v>-0.023804605</v>
      </c>
      <c r="BG641" s="38">
        <v>-0.026021552</v>
      </c>
      <c r="BH641" s="38">
        <v>0.008865008</v>
      </c>
      <c r="BI641" s="38">
        <v>0.010907364</v>
      </c>
      <c r="BJ641" s="38">
        <v>0.031043871</v>
      </c>
      <c r="BK641" s="38">
        <v>-0.022791499</v>
      </c>
      <c r="BL641" s="38">
        <v>0.026399584</v>
      </c>
      <c r="BM641" s="38">
        <v>0.023119037</v>
      </c>
      <c r="BN641" s="38">
        <v>-0.032180047</v>
      </c>
      <c r="BO641" s="38">
        <v>0.004462839</v>
      </c>
      <c r="BP641" s="40">
        <v>-0.001496539</v>
      </c>
      <c r="BQ641" s="41">
        <f t="shared" si="1"/>
        <v>0.9829211915</v>
      </c>
    </row>
    <row r="642">
      <c r="A642" s="23">
        <v>45077.0</v>
      </c>
      <c r="B642" s="27">
        <v>-0.0275</v>
      </c>
      <c r="C642" s="27">
        <v>-0.0526</v>
      </c>
      <c r="D642" s="27">
        <v>-0.0418</v>
      </c>
      <c r="E642" s="27">
        <v>-0.0225</v>
      </c>
      <c r="F642" s="27">
        <v>-0.0343</v>
      </c>
      <c r="G642" s="27">
        <v>0.0186</v>
      </c>
      <c r="H642" s="27">
        <v>0.043</v>
      </c>
      <c r="I642" s="27">
        <v>-0.0232</v>
      </c>
      <c r="J642" s="27">
        <v>-0.0525</v>
      </c>
      <c r="K642" s="27">
        <v>0.006</v>
      </c>
      <c r="L642" s="34"/>
      <c r="M642" s="43">
        <v>0.031526583</v>
      </c>
      <c r="N642" s="43">
        <v>-0.033201642</v>
      </c>
      <c r="O642" s="43">
        <v>0.112772637</v>
      </c>
      <c r="P642" s="43">
        <v>0.059840389</v>
      </c>
      <c r="Q642" s="43">
        <v>0.110799068</v>
      </c>
      <c r="R642" s="43">
        <v>0.13609273</v>
      </c>
      <c r="S642" s="43">
        <v>0.127087164</v>
      </c>
      <c r="T642" s="43">
        <v>0.068008006</v>
      </c>
      <c r="U642" s="43">
        <v>0.012784625</v>
      </c>
      <c r="V642" s="43">
        <v>0.023043105</v>
      </c>
      <c r="W642" s="34"/>
      <c r="X642" s="38">
        <v>-0.038185278</v>
      </c>
      <c r="Y642" s="38">
        <v>-0.057210295</v>
      </c>
      <c r="Z642" s="38">
        <v>-0.058355911</v>
      </c>
      <c r="AA642" s="38">
        <v>-0.03359715</v>
      </c>
      <c r="AB642" s="38">
        <v>-0.051633746</v>
      </c>
      <c r="AC642" s="38">
        <v>0.004647774</v>
      </c>
      <c r="AD642" s="38">
        <v>0.02989969</v>
      </c>
      <c r="AE642" s="38">
        <v>-0.036949878</v>
      </c>
      <c r="AF642" s="38">
        <v>-0.062603952</v>
      </c>
      <c r="AG642" s="38">
        <v>0.001463381</v>
      </c>
      <c r="AH642" s="34"/>
      <c r="AI642" s="38">
        <v>0.041694954</v>
      </c>
      <c r="AJ642" s="38">
        <v>0.041855785</v>
      </c>
      <c r="AK642" s="38">
        <v>0.057250204</v>
      </c>
      <c r="AL642" s="38">
        <v>0.056679118</v>
      </c>
      <c r="AM642" s="38">
        <v>0.066717601</v>
      </c>
      <c r="AN642" s="38">
        <v>0.041431481</v>
      </c>
      <c r="AO642" s="38">
        <v>0.064108104</v>
      </c>
      <c r="AP642" s="38">
        <v>0.0630002</v>
      </c>
      <c r="AQ642" s="38">
        <v>0.03909931</v>
      </c>
      <c r="AR642" s="38">
        <v>0.054411632</v>
      </c>
      <c r="AS642" s="34"/>
      <c r="AT642" s="38">
        <v>-1.025272984</v>
      </c>
      <c r="AU642" s="38">
        <v>-1.010186227</v>
      </c>
      <c r="AV642" s="38">
        <v>0.433880277</v>
      </c>
      <c r="AW642" s="38">
        <v>0.380309807</v>
      </c>
      <c r="AX642" s="38">
        <v>1.321965226</v>
      </c>
      <c r="AY642" s="38">
        <v>-1.049987892</v>
      </c>
      <c r="AZ642" s="38">
        <v>1.077182524</v>
      </c>
      <c r="BA642" s="38">
        <v>0.973256115</v>
      </c>
      <c r="BB642" s="38">
        <v>-1.268756192</v>
      </c>
      <c r="BC642" s="38">
        <v>0.167609346</v>
      </c>
      <c r="BD642" s="40">
        <v>0.422632904</v>
      </c>
      <c r="BE642" s="23">
        <v>45077.0</v>
      </c>
      <c r="BF642" s="38">
        <v>-0.024259185</v>
      </c>
      <c r="BG642" s="38">
        <v>-0.023902214</v>
      </c>
      <c r="BH642" s="38">
        <v>0.010266126</v>
      </c>
      <c r="BI642" s="38">
        <v>0.008998585</v>
      </c>
      <c r="BJ642" s="38">
        <v>0.031279278</v>
      </c>
      <c r="BK642" s="38">
        <v>-0.024843969</v>
      </c>
      <c r="BL642" s="38">
        <v>0.025487427</v>
      </c>
      <c r="BM642" s="38">
        <v>0.023028404</v>
      </c>
      <c r="BN642" s="38">
        <v>-0.030020289</v>
      </c>
      <c r="BO642" s="38">
        <v>0.003965838</v>
      </c>
      <c r="BP642" s="40">
        <v>0.002237084</v>
      </c>
      <c r="BQ642" s="41">
        <f t="shared" si="1"/>
        <v>0.9851200688</v>
      </c>
    </row>
    <row r="643">
      <c r="A643" s="23">
        <v>45107.0</v>
      </c>
      <c r="B643" s="27">
        <v>0.0216</v>
      </c>
      <c r="C643" s="27">
        <v>0.0369</v>
      </c>
      <c r="D643" s="27">
        <v>0.0416</v>
      </c>
      <c r="E643" s="27">
        <v>0.029</v>
      </c>
      <c r="F643" s="27">
        <v>0.0852</v>
      </c>
      <c r="G643" s="27">
        <v>0.041</v>
      </c>
      <c r="H643" s="27">
        <v>0.0235</v>
      </c>
      <c r="I643" s="27">
        <v>0.0635</v>
      </c>
      <c r="J643" s="27">
        <v>0.0125</v>
      </c>
      <c r="K643" s="27">
        <v>0.0663</v>
      </c>
      <c r="L643" s="34"/>
      <c r="M643" s="43">
        <v>0.148587712</v>
      </c>
      <c r="N643" s="43">
        <v>0.097144348</v>
      </c>
      <c r="O643" s="43">
        <v>0.26238854</v>
      </c>
      <c r="P643" s="43">
        <v>0.230113121</v>
      </c>
      <c r="Q643" s="43">
        <v>0.374084607</v>
      </c>
      <c r="R643" s="43">
        <v>0.215511737</v>
      </c>
      <c r="S643" s="43">
        <v>0.259033681</v>
      </c>
      <c r="T643" s="43">
        <v>0.235826478</v>
      </c>
      <c r="U643" s="43">
        <v>0.081247811</v>
      </c>
      <c r="V643" s="43">
        <v>0.189823812</v>
      </c>
      <c r="W643" s="34"/>
      <c r="X643" s="38">
        <v>0.008690088</v>
      </c>
      <c r="Y643" s="38">
        <v>0.027586232</v>
      </c>
      <c r="Z643" s="38">
        <v>0.021639916</v>
      </c>
      <c r="AA643" s="38">
        <v>0.009361475</v>
      </c>
      <c r="AB643" s="38">
        <v>0.05989951</v>
      </c>
      <c r="AC643" s="38">
        <v>0.024186827</v>
      </c>
      <c r="AD643" s="38">
        <v>0.003755877</v>
      </c>
      <c r="AE643" s="38">
        <v>0.045015492</v>
      </c>
      <c r="AF643" s="38">
        <v>0.002465256</v>
      </c>
      <c r="AG643" s="38">
        <v>0.051292201</v>
      </c>
      <c r="AH643" s="34"/>
      <c r="AI643" s="38">
        <v>0.040539504</v>
      </c>
      <c r="AJ643" s="38">
        <v>0.041626753</v>
      </c>
      <c r="AK643" s="38">
        <v>0.056252872</v>
      </c>
      <c r="AL643" s="38">
        <v>0.055890114</v>
      </c>
      <c r="AM643" s="38">
        <v>0.065929217</v>
      </c>
      <c r="AN643" s="38">
        <v>0.041664018</v>
      </c>
      <c r="AO643" s="38">
        <v>0.063376898</v>
      </c>
      <c r="AP643" s="38">
        <v>0.062754219</v>
      </c>
      <c r="AQ643" s="38">
        <v>0.038438307</v>
      </c>
      <c r="AR643" s="38">
        <v>0.055029904</v>
      </c>
      <c r="AS643" s="34"/>
      <c r="AT643" s="38">
        <v>-1.095485512</v>
      </c>
      <c r="AU643" s="38">
        <v>-0.992901868</v>
      </c>
      <c r="AV643" s="38">
        <v>0.387095336</v>
      </c>
      <c r="AW643" s="38">
        <v>0.352868562</v>
      </c>
      <c r="AX643" s="38">
        <v>1.300073618</v>
      </c>
      <c r="AY643" s="38">
        <v>-0.989385812</v>
      </c>
      <c r="AZ643" s="38">
        <v>1.059258312</v>
      </c>
      <c r="BA643" s="38">
        <v>1.000507618</v>
      </c>
      <c r="BB643" s="38">
        <v>-1.293736683</v>
      </c>
      <c r="BC643" s="38">
        <v>0.27170643</v>
      </c>
      <c r="BD643" s="40">
        <v>0.416074012</v>
      </c>
      <c r="BE643" s="23">
        <v>45107.0</v>
      </c>
      <c r="BF643" s="38">
        <v>-0.026329102</v>
      </c>
      <c r="BG643" s="38">
        <v>-0.023863588</v>
      </c>
      <c r="BH643" s="38">
        <v>0.009303521</v>
      </c>
      <c r="BI643" s="38">
        <v>0.008480908</v>
      </c>
      <c r="BJ643" s="38">
        <v>0.031246211</v>
      </c>
      <c r="BK643" s="38">
        <v>-0.023779082</v>
      </c>
      <c r="BL643" s="38">
        <v>0.025458411</v>
      </c>
      <c r="BM643" s="38">
        <v>0.024046386</v>
      </c>
      <c r="BN643" s="38">
        <v>-0.031093907</v>
      </c>
      <c r="BO643" s="38">
        <v>0.006530243</v>
      </c>
      <c r="BP643" s="40">
        <v>0.002879574</v>
      </c>
      <c r="BQ643" s="41">
        <f t="shared" si="1"/>
        <v>0.9879567949</v>
      </c>
    </row>
    <row r="644">
      <c r="A644" s="23">
        <v>45138.0</v>
      </c>
      <c r="B644" s="27">
        <v>0.0273</v>
      </c>
      <c r="C644" s="27">
        <v>0.0269</v>
      </c>
      <c r="D644" s="27">
        <v>0.0111</v>
      </c>
      <c r="E644" s="27">
        <v>0.0198</v>
      </c>
      <c r="F644" s="27">
        <v>0.0513</v>
      </c>
      <c r="G644" s="27">
        <v>0.0302</v>
      </c>
      <c r="H644" s="27">
        <v>0.0171</v>
      </c>
      <c r="I644" s="27">
        <v>0.0103</v>
      </c>
      <c r="J644" s="27">
        <v>0.0221</v>
      </c>
      <c r="K644" s="27">
        <v>0.0341</v>
      </c>
      <c r="L644" s="34"/>
      <c r="M644" s="43">
        <v>0.123725256</v>
      </c>
      <c r="N644" s="43">
        <v>0.081400969</v>
      </c>
      <c r="O644" s="43">
        <v>0.169853787</v>
      </c>
      <c r="P644" s="43">
        <v>0.19539104</v>
      </c>
      <c r="Q644" s="43">
        <v>0.374505853</v>
      </c>
      <c r="R644" s="43">
        <v>0.20421732</v>
      </c>
      <c r="S644" s="43">
        <v>0.131734889</v>
      </c>
      <c r="T644" s="43">
        <v>0.236852479</v>
      </c>
      <c r="U644" s="43">
        <v>0.067501969</v>
      </c>
      <c r="V644" s="43">
        <v>0.125813963</v>
      </c>
      <c r="W644" s="34"/>
      <c r="X644" s="38">
        <v>0.015548958</v>
      </c>
      <c r="Y644" s="38">
        <v>0.018548617</v>
      </c>
      <c r="Z644" s="38">
        <v>-0.005368085</v>
      </c>
      <c r="AA644" s="38">
        <v>0.002962554</v>
      </c>
      <c r="AB644" s="38">
        <v>0.020438158</v>
      </c>
      <c r="AC644" s="38">
        <v>0.012923485</v>
      </c>
      <c r="AD644" s="38">
        <v>0.005472969</v>
      </c>
      <c r="AE644" s="38">
        <v>-0.01114109</v>
      </c>
      <c r="AF644" s="38">
        <v>0.013184939</v>
      </c>
      <c r="AG644" s="38">
        <v>0.022581014</v>
      </c>
      <c r="AH644" s="34"/>
      <c r="AI644" s="38">
        <v>0.04036566</v>
      </c>
      <c r="AJ644" s="38">
        <v>0.040885067</v>
      </c>
      <c r="AK644" s="38">
        <v>0.056244333</v>
      </c>
      <c r="AL644" s="38">
        <v>0.055894127</v>
      </c>
      <c r="AM644" s="38">
        <v>0.065973326</v>
      </c>
      <c r="AN644" s="38">
        <v>0.041416962</v>
      </c>
      <c r="AO644" s="38">
        <v>0.06336328</v>
      </c>
      <c r="AP644" s="38">
        <v>0.062626809</v>
      </c>
      <c r="AQ644" s="38">
        <v>0.038399645</v>
      </c>
      <c r="AR644" s="38">
        <v>0.054522773</v>
      </c>
      <c r="AS644" s="34"/>
      <c r="AT644" s="38">
        <v>-1.083234301</v>
      </c>
      <c r="AU644" s="38">
        <v>-1.03474567</v>
      </c>
      <c r="AV644" s="38">
        <v>0.399100052</v>
      </c>
      <c r="AW644" s="38">
        <v>0.36640704</v>
      </c>
      <c r="AX644" s="38">
        <v>1.30733844</v>
      </c>
      <c r="AY644" s="38">
        <v>-0.985091283</v>
      </c>
      <c r="AZ644" s="38">
        <v>1.063680721</v>
      </c>
      <c r="BA644" s="38">
        <v>0.994928366</v>
      </c>
      <c r="BB644" s="38">
        <v>-1.266769234</v>
      </c>
      <c r="BC644" s="38">
        <v>0.238385871</v>
      </c>
      <c r="BD644" s="40">
        <v>0.416243218</v>
      </c>
      <c r="BE644" s="23">
        <v>45138.0</v>
      </c>
      <c r="BF644" s="38">
        <v>-0.026024071</v>
      </c>
      <c r="BG644" s="38">
        <v>-0.02485916</v>
      </c>
      <c r="BH644" s="38">
        <v>0.009588145</v>
      </c>
      <c r="BI644" s="38">
        <v>0.008802715</v>
      </c>
      <c r="BJ644" s="38">
        <v>0.031408042</v>
      </c>
      <c r="BK644" s="38">
        <v>-0.023666242</v>
      </c>
      <c r="BL644" s="38">
        <v>0.025554308</v>
      </c>
      <c r="BM644" s="38">
        <v>0.023902572</v>
      </c>
      <c r="BN644" s="38">
        <v>-0.03043339</v>
      </c>
      <c r="BO644" s="38">
        <v>0.005727081</v>
      </c>
      <c r="BP644" s="41">
        <v>1.4804E-5</v>
      </c>
      <c r="BQ644" s="41">
        <f t="shared" si="1"/>
        <v>0.9879714206</v>
      </c>
    </row>
    <row r="645">
      <c r="A645" s="23">
        <v>45169.0</v>
      </c>
      <c r="B645" s="27">
        <v>-0.0045</v>
      </c>
      <c r="C645" s="27">
        <v>-0.0151</v>
      </c>
      <c r="D645" s="27">
        <v>-0.0235</v>
      </c>
      <c r="E645" s="27">
        <v>-0.0333</v>
      </c>
      <c r="F645" s="27">
        <v>-0.0237</v>
      </c>
      <c r="G645" s="27">
        <v>-0.0242</v>
      </c>
      <c r="H645" s="27">
        <v>-0.0721</v>
      </c>
      <c r="I645" s="27">
        <v>-0.0142</v>
      </c>
      <c r="J645" s="27">
        <v>-0.0253</v>
      </c>
      <c r="K645" s="27">
        <v>-0.0174</v>
      </c>
      <c r="L645" s="34"/>
      <c r="M645" s="43">
        <v>0.110473282</v>
      </c>
      <c r="N645" s="43">
        <v>0.086288979</v>
      </c>
      <c r="O645" s="43">
        <v>0.202871228</v>
      </c>
      <c r="P645" s="43">
        <v>0.217155332</v>
      </c>
      <c r="Q645" s="43">
        <v>0.387893314</v>
      </c>
      <c r="R645" s="43">
        <v>0.162503814</v>
      </c>
      <c r="S645" s="43">
        <v>0.15321971</v>
      </c>
      <c r="T645" s="43">
        <v>0.255330197</v>
      </c>
      <c r="U645" s="43">
        <v>0.05434131</v>
      </c>
      <c r="V645" s="43">
        <v>0.15193411</v>
      </c>
      <c r="W645" s="34"/>
      <c r="X645" s="38">
        <v>-0.016090393</v>
      </c>
      <c r="Y645" s="38">
        <v>-0.023165221</v>
      </c>
      <c r="Z645" s="38">
        <v>-0.041706743</v>
      </c>
      <c r="AA645" s="38">
        <v>-0.051911246</v>
      </c>
      <c r="AB645" s="38">
        <v>-0.056681326</v>
      </c>
      <c r="AC645" s="38">
        <v>-0.040383221</v>
      </c>
      <c r="AD645" s="38">
        <v>-0.08550069</v>
      </c>
      <c r="AE645" s="38">
        <v>-0.035039238</v>
      </c>
      <c r="AF645" s="38">
        <v>-0.035778072</v>
      </c>
      <c r="AG645" s="38">
        <v>-0.030110021</v>
      </c>
      <c r="AH645" s="34"/>
      <c r="AI645" s="38">
        <v>0.039976368</v>
      </c>
      <c r="AJ645" s="38">
        <v>0.040739582</v>
      </c>
      <c r="AK645" s="38">
        <v>0.05611952</v>
      </c>
      <c r="AL645" s="38">
        <v>0.055956491</v>
      </c>
      <c r="AM645" s="38">
        <v>0.066534699</v>
      </c>
      <c r="AN645" s="38">
        <v>0.040007571</v>
      </c>
      <c r="AO645" s="38">
        <v>0.064837647</v>
      </c>
      <c r="AP645" s="38">
        <v>0.062831864</v>
      </c>
      <c r="AQ645" s="38">
        <v>0.038297741</v>
      </c>
      <c r="AR645" s="38">
        <v>0.05410709</v>
      </c>
      <c r="AS645" s="34"/>
      <c r="AT645" s="38">
        <v>-1.066184179</v>
      </c>
      <c r="AU645" s="38">
        <v>-0.998172347</v>
      </c>
      <c r="AV645" s="38">
        <v>0.37237059</v>
      </c>
      <c r="AW645" s="38">
        <v>0.357842658</v>
      </c>
      <c r="AX645" s="38">
        <v>1.300492063</v>
      </c>
      <c r="AY645" s="38">
        <v>-1.06340362</v>
      </c>
      <c r="AZ645" s="38">
        <v>1.149263701</v>
      </c>
      <c r="BA645" s="38">
        <v>0.970523609</v>
      </c>
      <c r="BB645" s="38">
        <v>-1.215770661</v>
      </c>
      <c r="BC645" s="38">
        <v>0.193038185</v>
      </c>
      <c r="BD645" s="40">
        <v>0.419165241</v>
      </c>
      <c r="BE645" s="23">
        <v>45169.0</v>
      </c>
      <c r="BF645" s="38">
        <v>-0.025435892</v>
      </c>
      <c r="BG645" s="38">
        <v>-0.023813338</v>
      </c>
      <c r="BH645" s="38">
        <v>0.008883623</v>
      </c>
      <c r="BI645" s="38">
        <v>0.008537031</v>
      </c>
      <c r="BJ645" s="38">
        <v>0.031025761</v>
      </c>
      <c r="BK645" s="38">
        <v>-0.025369556</v>
      </c>
      <c r="BL645" s="38">
        <v>0.027417915</v>
      </c>
      <c r="BM645" s="38">
        <v>0.023153724</v>
      </c>
      <c r="BN645" s="38">
        <v>-0.029004568</v>
      </c>
      <c r="BO645" s="38">
        <v>0.0046053</v>
      </c>
      <c r="BP645" s="40">
        <v>-0.001705212</v>
      </c>
      <c r="BQ645" s="41">
        <f t="shared" si="1"/>
        <v>0.9862867199</v>
      </c>
    </row>
    <row r="646">
      <c r="A646" s="23">
        <v>45199.0</v>
      </c>
      <c r="B646" s="27">
        <v>-0.0252</v>
      </c>
      <c r="C646" s="27">
        <v>-0.0306</v>
      </c>
      <c r="D646" s="27">
        <v>-0.0291</v>
      </c>
      <c r="E646" s="27">
        <v>-0.0354</v>
      </c>
      <c r="F646" s="27">
        <v>-0.0161</v>
      </c>
      <c r="G646" s="27">
        <v>-0.021</v>
      </c>
      <c r="H646" s="27">
        <v>-0.0573</v>
      </c>
      <c r="I646" s="27">
        <v>-0.0052</v>
      </c>
      <c r="J646" s="27">
        <v>0.0295</v>
      </c>
      <c r="K646" s="27">
        <v>-0.0472</v>
      </c>
      <c r="L646" s="34"/>
      <c r="M646" s="43">
        <v>0.14802156</v>
      </c>
      <c r="N646" s="43">
        <v>0.096992497</v>
      </c>
      <c r="O646" s="43">
        <v>0.244356401</v>
      </c>
      <c r="P646" s="43">
        <v>0.253961103</v>
      </c>
      <c r="Q646" s="43">
        <v>0.421838615</v>
      </c>
      <c r="R646" s="43">
        <v>0.21400122</v>
      </c>
      <c r="S646" s="43">
        <v>0.178035349</v>
      </c>
      <c r="T646" s="43">
        <v>0.335085147</v>
      </c>
      <c r="U646" s="43">
        <v>0.142290593</v>
      </c>
      <c r="V646" s="43">
        <v>0.210274758</v>
      </c>
      <c r="W646" s="34"/>
      <c r="X646" s="38">
        <v>-0.037754912</v>
      </c>
      <c r="Y646" s="38">
        <v>-0.03816299</v>
      </c>
      <c r="Z646" s="38">
        <v>-0.047367437</v>
      </c>
      <c r="AA646" s="38">
        <v>-0.052467926</v>
      </c>
      <c r="AB646" s="38">
        <v>-0.046796437</v>
      </c>
      <c r="AC646" s="38">
        <v>-0.036674783</v>
      </c>
      <c r="AD646" s="38">
        <v>-0.069504722</v>
      </c>
      <c r="AE646" s="38">
        <v>-0.026644054</v>
      </c>
      <c r="AF646" s="38">
        <v>0.017253391</v>
      </c>
      <c r="AG646" s="38">
        <v>-0.061393863</v>
      </c>
      <c r="AH646" s="34"/>
      <c r="AI646" s="38">
        <v>0.040364739</v>
      </c>
      <c r="AJ646" s="38">
        <v>0.041057978</v>
      </c>
      <c r="AK646" s="38">
        <v>0.056649078</v>
      </c>
      <c r="AL646" s="38">
        <v>0.056518313</v>
      </c>
      <c r="AM646" s="38">
        <v>0.066947917</v>
      </c>
      <c r="AN646" s="38">
        <v>0.040368584</v>
      </c>
      <c r="AO646" s="38">
        <v>0.065721332</v>
      </c>
      <c r="AP646" s="38">
        <v>0.063014207</v>
      </c>
      <c r="AQ646" s="38">
        <v>0.038329844</v>
      </c>
      <c r="AR646" s="38">
        <v>0.054165242</v>
      </c>
      <c r="AS646" s="34"/>
      <c r="AT646" s="38">
        <v>-1.054307894</v>
      </c>
      <c r="AU646" s="38">
        <v>-0.993140637</v>
      </c>
      <c r="AV646" s="38">
        <v>0.382526119</v>
      </c>
      <c r="AW646" s="38">
        <v>0.370988176</v>
      </c>
      <c r="AX646" s="38">
        <v>1.291234957</v>
      </c>
      <c r="AY646" s="38">
        <v>-1.053968694</v>
      </c>
      <c r="AZ646" s="38">
        <v>1.183008338</v>
      </c>
      <c r="BA646" s="38">
        <v>0.944147554</v>
      </c>
      <c r="BB646" s="38">
        <v>-1.233855023</v>
      </c>
      <c r="BC646" s="38">
        <v>0.163367104</v>
      </c>
      <c r="BD646" s="40">
        <v>0.422399906</v>
      </c>
      <c r="BE646" s="23">
        <v>45199.0</v>
      </c>
      <c r="BF646" s="38">
        <v>-0.024959946</v>
      </c>
      <c r="BG646" s="38">
        <v>-0.023511857</v>
      </c>
      <c r="BH646" s="38">
        <v>0.009056018</v>
      </c>
      <c r="BI646" s="38">
        <v>0.008782866</v>
      </c>
      <c r="BJ646" s="38">
        <v>0.030569016</v>
      </c>
      <c r="BK646" s="38">
        <v>-0.024951916</v>
      </c>
      <c r="BL646" s="38">
        <v>0.028006832</v>
      </c>
      <c r="BM646" s="38">
        <v>0.022351983</v>
      </c>
      <c r="BN646" s="38">
        <v>-0.029210589</v>
      </c>
      <c r="BO646" s="38">
        <v>0.003867593</v>
      </c>
      <c r="BP646" s="40">
        <v>-0.00192469</v>
      </c>
      <c r="BQ646" s="41">
        <f t="shared" si="1"/>
        <v>0.9843884237</v>
      </c>
    </row>
    <row r="647">
      <c r="A647" s="23">
        <v>45230.0</v>
      </c>
      <c r="B647" s="27">
        <v>-0.0331</v>
      </c>
      <c r="C647" s="27">
        <v>-0.031</v>
      </c>
      <c r="D647" s="27">
        <v>-0.0363</v>
      </c>
      <c r="E647" s="27">
        <v>-0.0429</v>
      </c>
      <c r="F647" s="27">
        <v>-0.0107</v>
      </c>
      <c r="G647" s="27">
        <v>-0.045</v>
      </c>
      <c r="H647" s="27">
        <v>-0.0105</v>
      </c>
      <c r="I647" s="27">
        <v>-0.0394</v>
      </c>
      <c r="J647" s="27">
        <v>-0.0361</v>
      </c>
      <c r="K647" s="27">
        <v>-0.0233</v>
      </c>
      <c r="L647" s="34"/>
      <c r="M647" s="43">
        <v>0.048888489</v>
      </c>
      <c r="N647" s="43">
        <v>0.005108262</v>
      </c>
      <c r="O647" s="43">
        <v>0.105165954</v>
      </c>
      <c r="P647" s="43">
        <v>0.10731083</v>
      </c>
      <c r="Q647" s="43">
        <v>0.274926893</v>
      </c>
      <c r="R647" s="43">
        <v>0.096478106</v>
      </c>
      <c r="S647" s="43">
        <v>0.11073625</v>
      </c>
      <c r="T647" s="43">
        <v>0.18077302</v>
      </c>
      <c r="U647" s="43">
        <v>0.07109387</v>
      </c>
      <c r="V647" s="43">
        <v>0.095480114</v>
      </c>
      <c r="W647" s="34"/>
      <c r="X647" s="38">
        <v>-0.041426939</v>
      </c>
      <c r="Y647" s="38">
        <v>-0.031148715</v>
      </c>
      <c r="Z647" s="38">
        <v>-0.048217633</v>
      </c>
      <c r="AA647" s="38">
        <v>-0.049385755</v>
      </c>
      <c r="AB647" s="38">
        <v>-0.031149405</v>
      </c>
      <c r="AC647" s="38">
        <v>-0.054399191</v>
      </c>
      <c r="AD647" s="38">
        <v>-0.017081713</v>
      </c>
      <c r="AE647" s="38">
        <v>-0.054420757</v>
      </c>
      <c r="AF647" s="38">
        <v>-0.046698847</v>
      </c>
      <c r="AG647" s="38">
        <v>-0.029439261</v>
      </c>
      <c r="AH647" s="34"/>
      <c r="AI647" s="38">
        <v>0.040413521</v>
      </c>
      <c r="AJ647" s="38">
        <v>0.041183264</v>
      </c>
      <c r="AK647" s="38">
        <v>0.05710066</v>
      </c>
      <c r="AL647" s="38">
        <v>0.055343747</v>
      </c>
      <c r="AM647" s="38">
        <v>0.066824077</v>
      </c>
      <c r="AN647" s="38">
        <v>0.041143422</v>
      </c>
      <c r="AO647" s="38">
        <v>0.065702363</v>
      </c>
      <c r="AP647" s="38">
        <v>0.063733068</v>
      </c>
      <c r="AQ647" s="38">
        <v>0.039038349</v>
      </c>
      <c r="AR647" s="38">
        <v>0.054073408</v>
      </c>
      <c r="AS647" s="34"/>
      <c r="AT647" s="38">
        <v>-1.078652773</v>
      </c>
      <c r="AU647" s="38">
        <v>-1.009704043</v>
      </c>
      <c r="AV647" s="38">
        <v>0.416076414</v>
      </c>
      <c r="AW647" s="38">
        <v>0.258703199</v>
      </c>
      <c r="AX647" s="38">
        <v>1.287039102</v>
      </c>
      <c r="AY647" s="38">
        <v>-1.013272848</v>
      </c>
      <c r="AZ647" s="38">
        <v>1.186562988</v>
      </c>
      <c r="BA647" s="38">
        <v>1.010165941</v>
      </c>
      <c r="BB647" s="38">
        <v>-1.201832117</v>
      </c>
      <c r="BC647" s="38">
        <v>0.144914136</v>
      </c>
      <c r="BD647" s="40">
        <v>0.417951375</v>
      </c>
      <c r="BE647" s="23">
        <v>45230.0</v>
      </c>
      <c r="BF647" s="38">
        <v>-0.025808092</v>
      </c>
      <c r="BG647" s="38">
        <v>-0.024158409</v>
      </c>
      <c r="BH647" s="38">
        <v>0.009955139</v>
      </c>
      <c r="BI647" s="38">
        <v>0.006189792</v>
      </c>
      <c r="BJ647" s="38">
        <v>0.030793991</v>
      </c>
      <c r="BK647" s="38">
        <v>-0.024243797</v>
      </c>
      <c r="BL647" s="38">
        <v>0.028389977</v>
      </c>
      <c r="BM647" s="38">
        <v>0.024169461</v>
      </c>
      <c r="BN647" s="38">
        <v>-0.02875531</v>
      </c>
      <c r="BO647" s="38">
        <v>0.003467249</v>
      </c>
      <c r="BP647" s="40">
        <v>0.001436936</v>
      </c>
      <c r="BQ647" s="41">
        <f t="shared" si="1"/>
        <v>0.9858029269</v>
      </c>
    </row>
    <row r="648">
      <c r="A648" s="23">
        <v>45260.0</v>
      </c>
      <c r="B648" s="27">
        <v>0.0491</v>
      </c>
      <c r="C648" s="27">
        <v>0.0782</v>
      </c>
      <c r="D648" s="27">
        <v>0.0613</v>
      </c>
      <c r="E648" s="27">
        <v>0.0977</v>
      </c>
      <c r="F648" s="27">
        <v>0.0724</v>
      </c>
      <c r="G648" s="27">
        <v>0.0856</v>
      </c>
      <c r="H648" s="27">
        <v>0.0997</v>
      </c>
      <c r="I648" s="27">
        <v>0.1143</v>
      </c>
      <c r="J648" s="27">
        <v>0.0226</v>
      </c>
      <c r="K648" s="27">
        <v>0.0937</v>
      </c>
      <c r="L648" s="34"/>
      <c r="M648" s="43">
        <v>0.027362061</v>
      </c>
      <c r="N648" s="43">
        <v>0.028116165</v>
      </c>
      <c r="O648" s="43">
        <v>0.092917628</v>
      </c>
      <c r="P648" s="43">
        <v>0.111096944</v>
      </c>
      <c r="Q648" s="43">
        <v>0.254396006</v>
      </c>
      <c r="R648" s="43">
        <v>0.155925475</v>
      </c>
      <c r="S648" s="43">
        <v>0.083048308</v>
      </c>
      <c r="T648" s="43">
        <v>0.251469994</v>
      </c>
      <c r="U648" s="43">
        <v>0.022827774</v>
      </c>
      <c r="V648" s="43">
        <v>0.136917697</v>
      </c>
      <c r="W648" s="34"/>
      <c r="X648" s="38">
        <v>0.044271376</v>
      </c>
      <c r="Y648" s="38">
        <v>0.076072818</v>
      </c>
      <c r="Z648" s="38">
        <v>0.049271615</v>
      </c>
      <c r="AA648" s="38">
        <v>0.09048317</v>
      </c>
      <c r="AB648" s="38">
        <v>0.05391166</v>
      </c>
      <c r="AC648" s="38">
        <v>0.074491463</v>
      </c>
      <c r="AD648" s="38">
        <v>0.094433785</v>
      </c>
      <c r="AE648" s="38">
        <v>0.102221778</v>
      </c>
      <c r="AF648" s="38">
        <v>0.009764138</v>
      </c>
      <c r="AG648" s="38">
        <v>0.084669436</v>
      </c>
      <c r="AH648" s="34"/>
      <c r="AI648" s="38">
        <v>0.036363404</v>
      </c>
      <c r="AJ648" s="38">
        <v>0.039020282</v>
      </c>
      <c r="AK648" s="38">
        <v>0.045655698</v>
      </c>
      <c r="AL648" s="38">
        <v>0.051800187</v>
      </c>
      <c r="AM648" s="38">
        <v>0.052851284</v>
      </c>
      <c r="AN648" s="38">
        <v>0.037969471</v>
      </c>
      <c r="AO648" s="38">
        <v>0.065310605</v>
      </c>
      <c r="AP648" s="38">
        <v>0.046409436</v>
      </c>
      <c r="AQ648" s="38">
        <v>0.029133382</v>
      </c>
      <c r="AR648" s="38">
        <v>0.053805099</v>
      </c>
      <c r="AS648" s="34"/>
      <c r="AT648" s="38">
        <v>-0.896040615</v>
      </c>
      <c r="AU648" s="38">
        <v>-0.644609539</v>
      </c>
      <c r="AV648" s="38">
        <v>-0.016673288</v>
      </c>
      <c r="AW648" s="38">
        <v>0.564804577</v>
      </c>
      <c r="AX648" s="38">
        <v>0.664274172</v>
      </c>
      <c r="AY648" s="38">
        <v>-0.744052044</v>
      </c>
      <c r="AZ648" s="38">
        <v>1.843350099</v>
      </c>
      <c r="BA648" s="38">
        <v>0.054656003</v>
      </c>
      <c r="BB648" s="38">
        <v>-1.58024688</v>
      </c>
      <c r="BC648" s="38">
        <v>0.754537516</v>
      </c>
      <c r="BD648" s="40">
        <v>0.439546317</v>
      </c>
      <c r="BE648" s="23">
        <v>45260.0</v>
      </c>
      <c r="BF648" s="38">
        <v>-0.020385579</v>
      </c>
      <c r="BG648" s="38">
        <v>-0.014665338</v>
      </c>
      <c r="BH648" s="38">
        <v>-3.79329E-4</v>
      </c>
      <c r="BI648" s="38">
        <v>0.012849717</v>
      </c>
      <c r="BJ648" s="38">
        <v>0.015112723</v>
      </c>
      <c r="BK648" s="38">
        <v>-0.016927728</v>
      </c>
      <c r="BL648" s="38">
        <v>0.041937562</v>
      </c>
      <c r="BM648" s="38">
        <v>0.001243464</v>
      </c>
      <c r="BN648" s="38">
        <v>-0.035951772</v>
      </c>
      <c r="BO648" s="38">
        <v>0.01716628</v>
      </c>
      <c r="BP648" s="40">
        <v>0.003481541</v>
      </c>
      <c r="BQ648" s="41">
        <f t="shared" si="1"/>
        <v>0.9892350402</v>
      </c>
    </row>
    <row r="649">
      <c r="A649" s="23">
        <v>45291.0</v>
      </c>
      <c r="B649" s="27">
        <v>0.0745</v>
      </c>
      <c r="C649" s="27">
        <v>0.0384</v>
      </c>
      <c r="D649" s="27">
        <v>0.0336</v>
      </c>
      <c r="E649" s="27">
        <v>0.0312</v>
      </c>
      <c r="F649" s="27">
        <v>0.0184</v>
      </c>
      <c r="G649" s="27">
        <v>0.0437</v>
      </c>
      <c r="H649" s="27">
        <v>0.0575</v>
      </c>
      <c r="I649" s="27">
        <v>0.0063</v>
      </c>
      <c r="J649" s="27">
        <v>0.0379</v>
      </c>
      <c r="K649" s="27">
        <v>0.0467</v>
      </c>
      <c r="L649" s="34"/>
      <c r="M649" s="43">
        <v>0.140859192</v>
      </c>
      <c r="N649" s="43">
        <v>0.123458063</v>
      </c>
      <c r="O649" s="43">
        <v>0.172945696</v>
      </c>
      <c r="P649" s="43">
        <v>0.18817818</v>
      </c>
      <c r="Q649" s="43">
        <v>0.324537903</v>
      </c>
      <c r="R649" s="43">
        <v>0.203184011</v>
      </c>
      <c r="S649" s="43">
        <v>0.217158964</v>
      </c>
      <c r="T649" s="43">
        <v>0.274766316</v>
      </c>
      <c r="U649" s="43">
        <v>0.076567044</v>
      </c>
      <c r="V649" s="43">
        <v>0.264903034</v>
      </c>
      <c r="W649" s="34"/>
      <c r="X649" s="38">
        <v>0.065120542</v>
      </c>
      <c r="Y649" s="38">
        <v>0.029885066</v>
      </c>
      <c r="Z649" s="38">
        <v>0.023024649</v>
      </c>
      <c r="AA649" s="38">
        <v>0.020883705</v>
      </c>
      <c r="AB649" s="38">
        <v>-0.003345067</v>
      </c>
      <c r="AC649" s="38">
        <v>0.03086866</v>
      </c>
      <c r="AD649" s="38">
        <v>0.045573637</v>
      </c>
      <c r="AE649" s="38">
        <v>-0.014673328</v>
      </c>
      <c r="AF649" s="38">
        <v>0.03206306</v>
      </c>
      <c r="AG649" s="38">
        <v>0.03030177</v>
      </c>
      <c r="AH649" s="34"/>
      <c r="AI649" s="38">
        <v>0.038041927</v>
      </c>
      <c r="AJ649" s="38">
        <v>0.039359283</v>
      </c>
      <c r="AK649" s="38">
        <v>0.045866512</v>
      </c>
      <c r="AL649" s="38">
        <v>0.051631869</v>
      </c>
      <c r="AM649" s="38">
        <v>0.05273987</v>
      </c>
      <c r="AN649" s="38">
        <v>0.038231171</v>
      </c>
      <c r="AO649" s="38">
        <v>0.065701243</v>
      </c>
      <c r="AP649" s="38">
        <v>0.046352571</v>
      </c>
      <c r="AQ649" s="38">
        <v>0.02871364</v>
      </c>
      <c r="AR649" s="38">
        <v>0.054089174</v>
      </c>
      <c r="AS649" s="34"/>
      <c r="AT649" s="38">
        <v>-0.762857125</v>
      </c>
      <c r="AU649" s="38">
        <v>-0.637719611</v>
      </c>
      <c r="AV649" s="38">
        <v>-0.019588587</v>
      </c>
      <c r="AW649" s="38">
        <v>0.528071007</v>
      </c>
      <c r="AX649" s="38">
        <v>0.633321578</v>
      </c>
      <c r="AY649" s="38">
        <v>-0.744880561</v>
      </c>
      <c r="AZ649" s="38">
        <v>1.864540994</v>
      </c>
      <c r="BA649" s="38">
        <v>0.026582892</v>
      </c>
      <c r="BB649" s="38">
        <v>-1.648964513</v>
      </c>
      <c r="BC649" s="38">
        <v>0.761493925</v>
      </c>
      <c r="BD649" s="40">
        <v>0.439398452</v>
      </c>
      <c r="BE649" s="23">
        <v>45291.0</v>
      </c>
      <c r="BF649" s="38">
        <v>-0.017361398</v>
      </c>
      <c r="BG649" s="38">
        <v>-0.01451347</v>
      </c>
      <c r="BH649" s="38">
        <v>-4.45805E-4</v>
      </c>
      <c r="BI649" s="38">
        <v>0.012018044</v>
      </c>
      <c r="BJ649" s="38">
        <v>0.014413378</v>
      </c>
      <c r="BK649" s="38">
        <v>-0.01695228</v>
      </c>
      <c r="BL649" s="38">
        <v>0.042433945</v>
      </c>
      <c r="BM649" s="38">
        <v>6.04984E-4</v>
      </c>
      <c r="BN649" s="38">
        <v>-0.037527772</v>
      </c>
      <c r="BO649" s="38">
        <v>0.017330373</v>
      </c>
      <c r="BP649" s="40">
        <v>-2.94328E-4</v>
      </c>
      <c r="BQ649" s="41">
        <f t="shared" si="1"/>
        <v>0.9889438806</v>
      </c>
    </row>
    <row r="650">
      <c r="A650" s="23">
        <v>45322.0</v>
      </c>
      <c r="B650" s="27">
        <v>0.016</v>
      </c>
      <c r="C650" s="27">
        <v>0.0053</v>
      </c>
      <c r="D650" s="27">
        <v>0.0175</v>
      </c>
      <c r="E650" s="27">
        <v>0.0072</v>
      </c>
      <c r="F650" s="27">
        <v>0.0193</v>
      </c>
      <c r="G650" s="27">
        <v>0.0462</v>
      </c>
      <c r="H650" s="27">
        <v>0.078</v>
      </c>
      <c r="I650" s="27">
        <v>0.0021</v>
      </c>
      <c r="J650" s="27">
        <v>-0.0123</v>
      </c>
      <c r="K650" s="27">
        <v>0.0153</v>
      </c>
      <c r="L650" s="34"/>
      <c r="M650" s="43">
        <v>0.08804454</v>
      </c>
      <c r="N650" s="43">
        <v>0.052044714</v>
      </c>
      <c r="O650" s="43">
        <v>0.091656983</v>
      </c>
      <c r="P650" s="43">
        <v>0.083416601</v>
      </c>
      <c r="Q650" s="43">
        <v>0.214721029</v>
      </c>
      <c r="R650" s="43">
        <v>0.185100625</v>
      </c>
      <c r="S650" s="43">
        <v>0.163559684</v>
      </c>
      <c r="T650" s="43">
        <v>0.168835539</v>
      </c>
      <c r="U650" s="43">
        <v>0.02171683</v>
      </c>
      <c r="V650" s="43">
        <v>0.205340121</v>
      </c>
      <c r="W650" s="34"/>
      <c r="X650" s="38">
        <v>0.009350939</v>
      </c>
      <c r="Y650" s="38">
        <v>0.002279195</v>
      </c>
      <c r="Z650" s="38">
        <v>0.010996039</v>
      </c>
      <c r="AA650" s="38">
        <v>0.002621342</v>
      </c>
      <c r="AB650" s="38">
        <v>0.004049001</v>
      </c>
      <c r="AC650" s="38">
        <v>0.033947937</v>
      </c>
      <c r="AD650" s="38">
        <v>0.068385501</v>
      </c>
      <c r="AE650" s="38">
        <v>-0.010579876</v>
      </c>
      <c r="AF650" s="38">
        <v>-0.010566979</v>
      </c>
      <c r="AG650" s="38">
        <v>0.002443917</v>
      </c>
      <c r="AH650" s="34"/>
      <c r="AI650" s="38">
        <v>0.038051088</v>
      </c>
      <c r="AJ650" s="38">
        <v>0.039378149</v>
      </c>
      <c r="AK650" s="38">
        <v>0.045855439</v>
      </c>
      <c r="AL650" s="38">
        <v>0.051581981</v>
      </c>
      <c r="AM650" s="38">
        <v>0.052579579</v>
      </c>
      <c r="AN650" s="38">
        <v>0.038807268</v>
      </c>
      <c r="AO650" s="38">
        <v>0.066837535</v>
      </c>
      <c r="AP650" s="38">
        <v>0.04618909</v>
      </c>
      <c r="AQ650" s="38">
        <v>0.028732614</v>
      </c>
      <c r="AR650" s="38">
        <v>0.053728215</v>
      </c>
      <c r="AS650" s="34"/>
      <c r="AT650" s="38">
        <v>-0.761136942</v>
      </c>
      <c r="AU650" s="38">
        <v>-0.636789529</v>
      </c>
      <c r="AV650" s="38">
        <v>-0.029858576</v>
      </c>
      <c r="AW650" s="38">
        <v>0.506726244</v>
      </c>
      <c r="AX650" s="38">
        <v>0.600202542</v>
      </c>
      <c r="AY650" s="38">
        <v>-0.69028187</v>
      </c>
      <c r="AZ650" s="38">
        <v>1.936192497</v>
      </c>
      <c r="BA650" s="38">
        <v>0.001404945</v>
      </c>
      <c r="BB650" s="38">
        <v>-1.634290647</v>
      </c>
      <c r="BC650" s="38">
        <v>0.707831335</v>
      </c>
      <c r="BD650" s="40">
        <v>0.448779811</v>
      </c>
      <c r="BE650" s="23">
        <v>45322.0</v>
      </c>
      <c r="BF650" s="38">
        <v>-0.016960142</v>
      </c>
      <c r="BG650" s="38">
        <v>-0.014189353</v>
      </c>
      <c r="BH650" s="38">
        <v>-6.65328E-4</v>
      </c>
      <c r="BI650" s="38">
        <v>0.0112912</v>
      </c>
      <c r="BJ650" s="38">
        <v>0.013374099</v>
      </c>
      <c r="BK650" s="38">
        <v>-0.015381304</v>
      </c>
      <c r="BL650" s="38">
        <v>0.043143485</v>
      </c>
      <c r="BM650" s="39">
        <v>3.13059E-5</v>
      </c>
      <c r="BN650" s="38">
        <v>-0.036416314</v>
      </c>
      <c r="BO650" s="38">
        <v>0.015772352</v>
      </c>
      <c r="BP650" s="40">
        <v>0.003255142</v>
      </c>
      <c r="BQ650" s="41">
        <f t="shared" si="1"/>
        <v>0.9921630334</v>
      </c>
    </row>
    <row r="651">
      <c r="A651" s="23">
        <v>45351.0</v>
      </c>
      <c r="B651" s="27">
        <v>0.0094</v>
      </c>
      <c r="C651" s="27">
        <v>0.0219</v>
      </c>
      <c r="D651" s="27">
        <v>0.0303</v>
      </c>
      <c r="E651" s="27">
        <v>0.045</v>
      </c>
      <c r="F651" s="27">
        <v>0.0621</v>
      </c>
      <c r="G651" s="27">
        <v>0.03</v>
      </c>
      <c r="H651" s="27">
        <v>0.0543</v>
      </c>
      <c r="I651" s="27">
        <v>-0.0092</v>
      </c>
      <c r="J651" s="27">
        <v>0.007</v>
      </c>
      <c r="K651" s="27">
        <v>0.0532</v>
      </c>
      <c r="L651" s="34"/>
      <c r="M651" s="43">
        <v>0.124996901</v>
      </c>
      <c r="N651" s="43">
        <v>0.101833285</v>
      </c>
      <c r="O651" s="43">
        <v>0.099532806</v>
      </c>
      <c r="P651" s="43">
        <v>0.126829969</v>
      </c>
      <c r="Q651" s="43">
        <v>0.252306198</v>
      </c>
      <c r="R651" s="43">
        <v>0.26933683</v>
      </c>
      <c r="S651" s="43">
        <v>0.237820835</v>
      </c>
      <c r="T651" s="43">
        <v>0.101400107</v>
      </c>
      <c r="U651" s="43">
        <v>0.009265194</v>
      </c>
      <c r="V651" s="43">
        <v>0.301144359</v>
      </c>
      <c r="W651" s="34"/>
      <c r="X651" s="38">
        <v>-2.14786E-4</v>
      </c>
      <c r="Y651" s="38">
        <v>0.014519771</v>
      </c>
      <c r="Z651" s="38">
        <v>0.022091042</v>
      </c>
      <c r="AA651" s="38">
        <v>0.037577511</v>
      </c>
      <c r="AB651" s="38">
        <v>0.044192227</v>
      </c>
      <c r="AC651" s="38">
        <v>0.011273535</v>
      </c>
      <c r="AD651" s="38">
        <v>0.039466132</v>
      </c>
      <c r="AE651" s="38">
        <v>-0.01794892</v>
      </c>
      <c r="AF651" s="38">
        <v>0.012237997</v>
      </c>
      <c r="AG651" s="38">
        <v>0.033405061</v>
      </c>
      <c r="AH651" s="34"/>
      <c r="AI651" s="38">
        <v>0.037990522</v>
      </c>
      <c r="AJ651" s="38">
        <v>0.039219861</v>
      </c>
      <c r="AK651" s="38">
        <v>0.045437624</v>
      </c>
      <c r="AL651" s="38">
        <v>0.052060983</v>
      </c>
      <c r="AM651" s="38">
        <v>0.052296131</v>
      </c>
      <c r="AN651" s="38">
        <v>0.038904916</v>
      </c>
      <c r="AO651" s="38">
        <v>0.067230463</v>
      </c>
      <c r="AP651" s="38">
        <v>0.04521215</v>
      </c>
      <c r="AQ651" s="38">
        <v>0.028662677</v>
      </c>
      <c r="AR651" s="38">
        <v>0.053816873</v>
      </c>
      <c r="AS651" s="34"/>
      <c r="AT651" s="38">
        <v>-0.749193437</v>
      </c>
      <c r="AU651" s="38">
        <v>-0.635385596</v>
      </c>
      <c r="AV651" s="38">
        <v>-0.059767007</v>
      </c>
      <c r="AW651" s="38">
        <v>0.55340018</v>
      </c>
      <c r="AX651" s="38">
        <v>0.575169417</v>
      </c>
      <c r="AY651" s="38">
        <v>-0.664542044</v>
      </c>
      <c r="AZ651" s="38">
        <v>1.957737223</v>
      </c>
      <c r="BA651" s="38">
        <v>-0.080640611</v>
      </c>
      <c r="BB651" s="38">
        <v>-1.612732451</v>
      </c>
      <c r="BC651" s="38">
        <v>0.715954326</v>
      </c>
      <c r="BD651" s="40">
        <v>0.458705746</v>
      </c>
      <c r="BE651" s="23">
        <v>45351.0</v>
      </c>
      <c r="BF651" s="38">
        <v>-0.016332768</v>
      </c>
      <c r="BG651" s="38">
        <v>-0.013851703</v>
      </c>
      <c r="BH651" s="38">
        <v>-0.001302949</v>
      </c>
      <c r="BI651" s="38">
        <v>0.012064383</v>
      </c>
      <c r="BJ651" s="38">
        <v>0.012538963</v>
      </c>
      <c r="BK651" s="38">
        <v>-0.014487328</v>
      </c>
      <c r="BL651" s="38">
        <v>0.042679588</v>
      </c>
      <c r="BM651" s="38">
        <v>-0.001758003</v>
      </c>
      <c r="BN651" s="38">
        <v>-0.035158322</v>
      </c>
      <c r="BO651" s="38">
        <v>0.015608139</v>
      </c>
      <c r="BP651" s="40">
        <v>0.003312296</v>
      </c>
      <c r="BQ651" s="41">
        <f t="shared" si="1"/>
        <v>0.995449371</v>
      </c>
    </row>
    <row r="652">
      <c r="A652" s="23">
        <v>45382.0</v>
      </c>
      <c r="B652" s="27">
        <v>0.0279</v>
      </c>
      <c r="C652" s="27">
        <v>0.0387</v>
      </c>
      <c r="D652" s="27">
        <v>0.0331</v>
      </c>
      <c r="E652" s="27">
        <v>0.0404</v>
      </c>
      <c r="F652" s="27">
        <v>0.074</v>
      </c>
      <c r="G652" s="27">
        <v>0.0302</v>
      </c>
      <c r="H652" s="27">
        <v>0.0382</v>
      </c>
      <c r="I652" s="27">
        <v>0.1144</v>
      </c>
      <c r="J652" s="27">
        <v>0.0461</v>
      </c>
      <c r="K652" s="27">
        <v>0.0315</v>
      </c>
      <c r="L652" s="34"/>
      <c r="M652" s="43">
        <v>0.155611262</v>
      </c>
      <c r="N652" s="43">
        <v>0.150583538</v>
      </c>
      <c r="O652" s="43">
        <v>0.12819801</v>
      </c>
      <c r="P652" s="43">
        <v>0.154887732</v>
      </c>
      <c r="Q652" s="43">
        <v>0.367263473</v>
      </c>
      <c r="R652" s="43">
        <v>0.257788876</v>
      </c>
      <c r="S652" s="43">
        <v>0.252708599</v>
      </c>
      <c r="T652" s="43">
        <v>0.241426198</v>
      </c>
      <c r="U652" s="43">
        <v>0.085094215</v>
      </c>
      <c r="V652" s="43">
        <v>0.296662167</v>
      </c>
      <c r="W652" s="34"/>
      <c r="X652" s="38">
        <v>0.016054198</v>
      </c>
      <c r="Y652" s="38">
        <v>0.028028729</v>
      </c>
      <c r="Z652" s="38">
        <v>0.024044556</v>
      </c>
      <c r="AA652" s="38">
        <v>0.030718621</v>
      </c>
      <c r="AB652" s="38">
        <v>0.048676807</v>
      </c>
      <c r="AC652" s="38">
        <v>0.012397699</v>
      </c>
      <c r="AD652" s="38">
        <v>0.022064851</v>
      </c>
      <c r="AE652" s="38">
        <v>0.097647556</v>
      </c>
      <c r="AF652" s="38">
        <v>0.042893792</v>
      </c>
      <c r="AG652" s="38">
        <v>0.010642083</v>
      </c>
      <c r="AH652" s="34"/>
      <c r="AI652" s="38">
        <v>0.038094271</v>
      </c>
      <c r="AJ652" s="38">
        <v>0.039156148</v>
      </c>
      <c r="AK652" s="38">
        <v>0.045629515</v>
      </c>
      <c r="AL652" s="38">
        <v>0.052338621</v>
      </c>
      <c r="AM652" s="38">
        <v>0.05271789</v>
      </c>
      <c r="AN652" s="38">
        <v>0.038902982</v>
      </c>
      <c r="AO652" s="38">
        <v>0.067358491</v>
      </c>
      <c r="AP652" s="38">
        <v>0.048349589</v>
      </c>
      <c r="AQ652" s="38">
        <v>0.029450208</v>
      </c>
      <c r="AR652" s="38">
        <v>0.052577028</v>
      </c>
      <c r="AS652" s="34"/>
      <c r="AT652" s="38">
        <v>-0.78484871</v>
      </c>
      <c r="AU652" s="38">
        <v>-0.685196348</v>
      </c>
      <c r="AV652" s="38">
        <v>-0.077700244</v>
      </c>
      <c r="AW652" s="38">
        <v>0.551918979</v>
      </c>
      <c r="AX652" s="38">
        <v>0.587511584</v>
      </c>
      <c r="AY652" s="38">
        <v>-0.708954833</v>
      </c>
      <c r="AZ652" s="38">
        <v>1.961465623</v>
      </c>
      <c r="BA652" s="38">
        <v>0.177566392</v>
      </c>
      <c r="BB652" s="38">
        <v>-1.59605478</v>
      </c>
      <c r="BC652" s="38">
        <v>0.574292337</v>
      </c>
      <c r="BD652" s="40">
        <v>0.445107892</v>
      </c>
      <c r="BE652" s="23">
        <v>45382.0</v>
      </c>
      <c r="BF652" s="38">
        <v>-0.017632775</v>
      </c>
      <c r="BG652" s="38">
        <v>-0.015393938</v>
      </c>
      <c r="BH652" s="38">
        <v>-0.00174565</v>
      </c>
      <c r="BI652" s="38">
        <v>0.012399667</v>
      </c>
      <c r="BJ652" s="38">
        <v>0.013199307</v>
      </c>
      <c r="BK652" s="38">
        <v>-0.015927708</v>
      </c>
      <c r="BL652" s="38">
        <v>0.044067195</v>
      </c>
      <c r="BM652" s="38">
        <v>0.003989289</v>
      </c>
      <c r="BN652" s="38">
        <v>-0.035857706</v>
      </c>
      <c r="BO652" s="38">
        <v>0.012902318</v>
      </c>
      <c r="BP652" s="40">
        <v>2.43053E-4</v>
      </c>
      <c r="BQ652" s="41">
        <f t="shared" si="1"/>
        <v>0.995691318</v>
      </c>
    </row>
    <row r="653">
      <c r="A653" s="23">
        <v>45412.0</v>
      </c>
      <c r="B653" s="27">
        <v>-0.0331</v>
      </c>
      <c r="C653" s="27">
        <v>-0.0194</v>
      </c>
      <c r="D653" s="27">
        <v>-0.0187</v>
      </c>
      <c r="E653" s="27">
        <v>-0.0275</v>
      </c>
      <c r="F653" s="27">
        <v>-0.0201</v>
      </c>
      <c r="G653" s="27">
        <v>-0.0486</v>
      </c>
      <c r="H653" s="27">
        <v>-0.0297</v>
      </c>
      <c r="I653" s="27">
        <v>-0.0154</v>
      </c>
      <c r="J653" s="27">
        <v>0.0279</v>
      </c>
      <c r="K653" s="27">
        <v>-0.0415</v>
      </c>
      <c r="L653" s="34"/>
      <c r="M653" s="43">
        <v>0.100272888</v>
      </c>
      <c r="N653" s="43">
        <v>0.093305814</v>
      </c>
      <c r="O653" s="43">
        <v>0.074953385</v>
      </c>
      <c r="P653" s="43">
        <v>0.10351195</v>
      </c>
      <c r="Q653" s="43">
        <v>0.302927608</v>
      </c>
      <c r="R653" s="43">
        <v>0.192332785</v>
      </c>
      <c r="S653" s="43">
        <v>0.251166969</v>
      </c>
      <c r="T653" s="43">
        <v>0.20779494</v>
      </c>
      <c r="U653" s="43">
        <v>0.076633202</v>
      </c>
      <c r="V653" s="43">
        <v>0.227613128</v>
      </c>
      <c r="W653" s="34"/>
      <c r="X653" s="38">
        <v>-0.040715615</v>
      </c>
      <c r="Y653" s="38">
        <v>-0.026008184</v>
      </c>
      <c r="Z653" s="38">
        <v>-0.025533455</v>
      </c>
      <c r="AA653" s="38">
        <v>-0.033350992</v>
      </c>
      <c r="AB653" s="38">
        <v>-0.041036755</v>
      </c>
      <c r="AC653" s="38">
        <v>-0.061505114</v>
      </c>
      <c r="AD653" s="38">
        <v>-0.044239589</v>
      </c>
      <c r="AE653" s="38">
        <v>-0.03256498</v>
      </c>
      <c r="AF653" s="38">
        <v>0.024479388</v>
      </c>
      <c r="AG653" s="38">
        <v>-0.058303811</v>
      </c>
      <c r="AH653" s="34"/>
      <c r="AI653" s="38">
        <v>0.038611475</v>
      </c>
      <c r="AJ653" s="38">
        <v>0.039122938</v>
      </c>
      <c r="AK653" s="38">
        <v>0.045720894</v>
      </c>
      <c r="AL653" s="38">
        <v>0.051854519</v>
      </c>
      <c r="AM653" s="38">
        <v>0.051735683</v>
      </c>
      <c r="AN653" s="38">
        <v>0.037973455</v>
      </c>
      <c r="AO653" s="38">
        <v>0.067393591</v>
      </c>
      <c r="AP653" s="38">
        <v>0.048490337</v>
      </c>
      <c r="AQ653" s="38">
        <v>0.029671783</v>
      </c>
      <c r="AR653" s="38">
        <v>0.053478024</v>
      </c>
      <c r="AS653" s="34"/>
      <c r="AT653" s="38">
        <v>-0.732696841</v>
      </c>
      <c r="AU653" s="38">
        <v>-0.684614068</v>
      </c>
      <c r="AV653" s="38">
        <v>-0.064338398</v>
      </c>
      <c r="AW653" s="38">
        <v>0.512285471</v>
      </c>
      <c r="AX653" s="38">
        <v>0.501113648</v>
      </c>
      <c r="AY653" s="38">
        <v>-0.792677314</v>
      </c>
      <c r="AZ653" s="38">
        <v>1.973117994</v>
      </c>
      <c r="BA653" s="38">
        <v>0.19601773</v>
      </c>
      <c r="BB653" s="38">
        <v>-1.573119798</v>
      </c>
      <c r="BC653" s="38">
        <v>0.664911575</v>
      </c>
      <c r="BD653" s="40">
        <v>0.448536101</v>
      </c>
      <c r="BE653" s="23">
        <v>45412.0</v>
      </c>
      <c r="BF653" s="38">
        <v>-0.016335292</v>
      </c>
      <c r="BG653" s="38">
        <v>-0.015263299</v>
      </c>
      <c r="BH653" s="38">
        <v>-0.001434408</v>
      </c>
      <c r="BI653" s="38">
        <v>0.011421276</v>
      </c>
      <c r="BJ653" s="38">
        <v>0.011172203</v>
      </c>
      <c r="BK653" s="38">
        <v>-0.017672542</v>
      </c>
      <c r="BL653" s="38">
        <v>0.043990171</v>
      </c>
      <c r="BM653" s="38">
        <v>0.004370166</v>
      </c>
      <c r="BN653" s="38">
        <v>-0.035072312</v>
      </c>
      <c r="BO653" s="38">
        <v>0.014824037</v>
      </c>
      <c r="BP653" s="40">
        <v>-0.001824636</v>
      </c>
      <c r="BQ653" s="41">
        <f t="shared" si="1"/>
        <v>0.9938745438</v>
      </c>
    </row>
    <row r="654">
      <c r="A654" s="23">
        <v>45443.0</v>
      </c>
      <c r="B654" s="27">
        <v>0.0111</v>
      </c>
      <c r="C654" s="27">
        <v>0.026</v>
      </c>
      <c r="D654" s="27">
        <v>0.0141</v>
      </c>
      <c r="E654" s="27">
        <v>0.0269</v>
      </c>
      <c r="F654" s="27">
        <v>0.0313</v>
      </c>
      <c r="G654" s="27">
        <v>0.0134</v>
      </c>
      <c r="H654" s="27">
        <v>0.0441</v>
      </c>
      <c r="I654" s="27">
        <v>0.0426</v>
      </c>
      <c r="J654" s="27">
        <v>0.0187</v>
      </c>
      <c r="K654" s="27">
        <v>0.0473</v>
      </c>
      <c r="L654" s="34"/>
      <c r="M654" s="43">
        <v>0.143991394</v>
      </c>
      <c r="N654" s="43">
        <v>0.184100791</v>
      </c>
      <c r="O654" s="43">
        <v>0.137652256</v>
      </c>
      <c r="P654" s="43">
        <v>0.159291305</v>
      </c>
      <c r="Q654" s="43">
        <v>0.391426445</v>
      </c>
      <c r="R654" s="43">
        <v>0.186264582</v>
      </c>
      <c r="S654" s="43">
        <v>0.252455168</v>
      </c>
      <c r="T654" s="43">
        <v>0.28914723</v>
      </c>
      <c r="U654" s="43">
        <v>0.157566907</v>
      </c>
      <c r="V654" s="43">
        <v>0.278064599</v>
      </c>
      <c r="W654" s="34"/>
      <c r="X654" s="38">
        <v>9.8528E-4</v>
      </c>
      <c r="Y654" s="38">
        <v>0.013114261</v>
      </c>
      <c r="Z654" s="38">
        <v>0.005910874</v>
      </c>
      <c r="AA654" s="38">
        <v>0.019578412</v>
      </c>
      <c r="AB654" s="38">
        <v>0.004567746</v>
      </c>
      <c r="AC654" s="38">
        <v>4.76575E-4</v>
      </c>
      <c r="AD654" s="38">
        <v>0.031029041</v>
      </c>
      <c r="AE654" s="38">
        <v>0.020172026</v>
      </c>
      <c r="AF654" s="38">
        <v>0.006530199</v>
      </c>
      <c r="AG654" s="38">
        <v>0.030923182</v>
      </c>
      <c r="AH654" s="34"/>
      <c r="AI654" s="38">
        <v>0.038600291</v>
      </c>
      <c r="AJ654" s="38">
        <v>0.039207577</v>
      </c>
      <c r="AK654" s="38">
        <v>0.045726996</v>
      </c>
      <c r="AL654" s="38">
        <v>0.051780921</v>
      </c>
      <c r="AM654" s="38">
        <v>0.051703805</v>
      </c>
      <c r="AN654" s="38">
        <v>0.037921783</v>
      </c>
      <c r="AO654" s="38">
        <v>0.067220583</v>
      </c>
      <c r="AP654" s="38">
        <v>0.048635703</v>
      </c>
      <c r="AQ654" s="38">
        <v>0.029688594</v>
      </c>
      <c r="AR654" s="38">
        <v>0.053111525</v>
      </c>
      <c r="AS654" s="34"/>
      <c r="AT654" s="38">
        <v>-0.734376999</v>
      </c>
      <c r="AU654" s="38">
        <v>-0.676901942</v>
      </c>
      <c r="AV654" s="38">
        <v>-0.059888012</v>
      </c>
      <c r="AW654" s="38">
        <v>0.51307037</v>
      </c>
      <c r="AX654" s="38">
        <v>0.50577188</v>
      </c>
      <c r="AY654" s="38">
        <v>-0.798592622</v>
      </c>
      <c r="AZ654" s="38">
        <v>1.974318037</v>
      </c>
      <c r="BA654" s="38">
        <v>0.215399177</v>
      </c>
      <c r="BB654" s="38">
        <v>-1.577801926</v>
      </c>
      <c r="BC654" s="38">
        <v>0.639002036</v>
      </c>
      <c r="BD654" s="40">
        <v>0.450484238</v>
      </c>
      <c r="BE654" s="23">
        <v>45443.0</v>
      </c>
      <c r="BF654" s="38">
        <v>-0.016301947</v>
      </c>
      <c r="BG654" s="38">
        <v>-0.015026096</v>
      </c>
      <c r="BH654" s="38">
        <v>-0.001329414</v>
      </c>
      <c r="BI654" s="38">
        <v>0.011389308</v>
      </c>
      <c r="BJ654" s="38">
        <v>0.011227294</v>
      </c>
      <c r="BK654" s="38">
        <v>-0.017727426</v>
      </c>
      <c r="BL654" s="38">
        <v>0.043826573</v>
      </c>
      <c r="BM654" s="38">
        <v>0.004781503</v>
      </c>
      <c r="BN654" s="38">
        <v>-0.035024576</v>
      </c>
      <c r="BO654" s="38">
        <v>0.014184781</v>
      </c>
      <c r="BP654" s="40">
        <v>0.001991514</v>
      </c>
      <c r="BQ654" s="41">
        <f t="shared" si="1"/>
        <v>0.9958538588</v>
      </c>
    </row>
    <row r="655">
      <c r="A655" s="23">
        <v>45473.0</v>
      </c>
      <c r="B655" s="27">
        <v>0.0154</v>
      </c>
      <c r="C655" s="27">
        <v>-0.0165</v>
      </c>
      <c r="D655" s="27">
        <v>-0.0631</v>
      </c>
      <c r="E655" s="27">
        <v>-0.005</v>
      </c>
      <c r="F655" s="27">
        <v>-0.0371</v>
      </c>
      <c r="G655" s="27">
        <v>-0.0071</v>
      </c>
      <c r="H655" s="27">
        <v>0.0441</v>
      </c>
      <c r="I655" s="27">
        <v>-0.0345</v>
      </c>
      <c r="J655" s="27">
        <v>-0.0104</v>
      </c>
      <c r="K655" s="27">
        <v>0.0354</v>
      </c>
      <c r="L655" s="34"/>
      <c r="M655" s="43">
        <v>0.13707267</v>
      </c>
      <c r="N655" s="43">
        <v>0.123040617</v>
      </c>
      <c r="O655" s="43">
        <v>0.023213762</v>
      </c>
      <c r="P655" s="43">
        <v>0.121021854</v>
      </c>
      <c r="Q655" s="43">
        <v>0.23466103</v>
      </c>
      <c r="R655" s="43">
        <v>0.131476266</v>
      </c>
      <c r="S655" s="43">
        <v>0.277653545</v>
      </c>
      <c r="T655" s="43">
        <v>0.170341521</v>
      </c>
      <c r="U655" s="43">
        <v>0.131395155</v>
      </c>
      <c r="V655" s="43">
        <v>0.241049248</v>
      </c>
      <c r="W655" s="34"/>
      <c r="X655" s="38">
        <v>0.006192622</v>
      </c>
      <c r="Y655" s="38">
        <v>-0.024714677</v>
      </c>
      <c r="Z655" s="38">
        <v>-0.067323286</v>
      </c>
      <c r="AA655" s="38">
        <v>-0.011378149</v>
      </c>
      <c r="AB655" s="38">
        <v>-0.053648777</v>
      </c>
      <c r="AC655" s="38">
        <v>-0.016490684</v>
      </c>
      <c r="AD655" s="38">
        <v>0.028017829</v>
      </c>
      <c r="AE655" s="38">
        <v>-0.047309194</v>
      </c>
      <c r="AF655" s="38">
        <v>-0.020282518</v>
      </c>
      <c r="AG655" s="38">
        <v>0.018601754</v>
      </c>
      <c r="AH655" s="34"/>
      <c r="AI655" s="38">
        <v>0.038615705</v>
      </c>
      <c r="AJ655" s="38">
        <v>0.039283493</v>
      </c>
      <c r="AK655" s="38">
        <v>0.04677052</v>
      </c>
      <c r="AL655" s="38">
        <v>0.051705991</v>
      </c>
      <c r="AM655" s="38">
        <v>0.052129412</v>
      </c>
      <c r="AN655" s="38">
        <v>0.037857605</v>
      </c>
      <c r="AO655" s="38">
        <v>0.067338604</v>
      </c>
      <c r="AP655" s="38">
        <v>0.048151235</v>
      </c>
      <c r="AQ655" s="38">
        <v>0.02977334</v>
      </c>
      <c r="AR655" s="38">
        <v>0.053068386</v>
      </c>
      <c r="AS655" s="34"/>
      <c r="AT655" s="38">
        <v>-0.742222668</v>
      </c>
      <c r="AU655" s="38">
        <v>-0.679112792</v>
      </c>
      <c r="AV655" s="38">
        <v>0.028454851</v>
      </c>
      <c r="AW655" s="38">
        <v>0.49488555</v>
      </c>
      <c r="AX655" s="38">
        <v>0.534901352</v>
      </c>
      <c r="AY655" s="38">
        <v>-0.813867487</v>
      </c>
      <c r="AZ655" s="38">
        <v>1.972258528</v>
      </c>
      <c r="BA655" s="38">
        <v>0.15894045</v>
      </c>
      <c r="BB655" s="38">
        <v>-1.577877621</v>
      </c>
      <c r="BC655" s="38">
        <v>0.623639837</v>
      </c>
      <c r="BD655" s="40">
        <v>0.455899606</v>
      </c>
      <c r="BE655" s="23">
        <v>45473.0</v>
      </c>
      <c r="BF655" s="38">
        <v>-0.016280397</v>
      </c>
      <c r="BG655" s="38">
        <v>-0.014896104</v>
      </c>
      <c r="BH655" s="38">
        <v>6.24147E-4</v>
      </c>
      <c r="BI655" s="38">
        <v>0.010855143</v>
      </c>
      <c r="BJ655" s="38">
        <v>0.011732876</v>
      </c>
      <c r="BK655" s="38">
        <v>-0.017851902</v>
      </c>
      <c r="BL655" s="38">
        <v>0.043260808</v>
      </c>
      <c r="BM655" s="38">
        <v>0.003486304</v>
      </c>
      <c r="BN655" s="38">
        <v>-0.034610199</v>
      </c>
      <c r="BO655" s="38">
        <v>0.013679324</v>
      </c>
      <c r="BP655" s="40">
        <v>0.002369645</v>
      </c>
      <c r="BQ655" s="41">
        <f t="shared" si="1"/>
        <v>0.998213679</v>
      </c>
    </row>
    <row r="656">
      <c r="A656" s="23">
        <v>45504.0</v>
      </c>
      <c r="B656" s="27">
        <v>0.0398</v>
      </c>
      <c r="C656" s="27">
        <v>0.0588</v>
      </c>
      <c r="D656" s="27">
        <v>0.0139</v>
      </c>
      <c r="E656" s="27">
        <v>0.0095</v>
      </c>
      <c r="F656" s="27">
        <v>0.0262</v>
      </c>
      <c r="G656" s="27">
        <v>0.058</v>
      </c>
      <c r="H656" s="27">
        <v>-0.0581</v>
      </c>
      <c r="I656" s="27">
        <v>0.02</v>
      </c>
      <c r="J656" s="27">
        <v>0.0255</v>
      </c>
      <c r="K656" s="27">
        <v>0.0123</v>
      </c>
      <c r="L656" s="34"/>
      <c r="M656" s="43">
        <v>0.150891162</v>
      </c>
      <c r="N656" s="43">
        <v>0.157913411</v>
      </c>
      <c r="O656" s="43">
        <v>0.026112123</v>
      </c>
      <c r="P656" s="43">
        <v>0.109637828</v>
      </c>
      <c r="Q656" s="43">
        <v>0.205205283</v>
      </c>
      <c r="R656" s="43">
        <v>0.162002169</v>
      </c>
      <c r="S656" s="43">
        <v>0.183235631</v>
      </c>
      <c r="T656" s="43">
        <v>0.1815426</v>
      </c>
      <c r="U656" s="43">
        <v>0.13514633</v>
      </c>
      <c r="V656" s="43">
        <v>0.214845929</v>
      </c>
      <c r="W656" s="34"/>
      <c r="X656" s="38">
        <v>0.02896241</v>
      </c>
      <c r="Y656" s="38">
        <v>0.048878674</v>
      </c>
      <c r="Z656" s="38">
        <v>0.01263288</v>
      </c>
      <c r="AA656" s="38">
        <v>0.003946786</v>
      </c>
      <c r="AB656" s="38">
        <v>0.01230051</v>
      </c>
      <c r="AC656" s="38">
        <v>0.046667792</v>
      </c>
      <c r="AD656" s="38">
        <v>-0.070525176</v>
      </c>
      <c r="AE656" s="38">
        <v>0.006154863</v>
      </c>
      <c r="AF656" s="38">
        <v>0.015532968</v>
      </c>
      <c r="AG656" s="38">
        <v>-0.003557075</v>
      </c>
      <c r="AH656" s="34"/>
      <c r="AI656" s="38">
        <v>0.038884971</v>
      </c>
      <c r="AJ656" s="38">
        <v>0.039984755</v>
      </c>
      <c r="AK656" s="38">
        <v>0.046757844</v>
      </c>
      <c r="AL656" s="38">
        <v>0.051430659</v>
      </c>
      <c r="AM656" s="38">
        <v>0.051995643</v>
      </c>
      <c r="AN656" s="38">
        <v>0.037546903</v>
      </c>
      <c r="AO656" s="38">
        <v>0.068386972</v>
      </c>
      <c r="AP656" s="38">
        <v>0.047412121</v>
      </c>
      <c r="AQ656" s="38">
        <v>0.029740596</v>
      </c>
      <c r="AR656" s="38">
        <v>0.052987054</v>
      </c>
      <c r="AS656" s="34"/>
      <c r="AT656" s="38">
        <v>-0.710264131</v>
      </c>
      <c r="AU656" s="38">
        <v>-0.607857246</v>
      </c>
      <c r="AV656" s="38">
        <v>0.022821834</v>
      </c>
      <c r="AW656" s="38">
        <v>0.457933096</v>
      </c>
      <c r="AX656" s="38">
        <v>0.510541791</v>
      </c>
      <c r="AY656" s="38">
        <v>-0.834858853</v>
      </c>
      <c r="AZ656" s="38">
        <v>2.036827441</v>
      </c>
      <c r="BA656" s="38">
        <v>0.083745194</v>
      </c>
      <c r="BB656" s="38">
        <v>-1.561746552</v>
      </c>
      <c r="BC656" s="38">
        <v>0.602857425</v>
      </c>
      <c r="BD656" s="40">
        <v>0.475324807</v>
      </c>
      <c r="BE656" s="23">
        <v>45504.0</v>
      </c>
      <c r="BF656" s="38">
        <v>-0.014942711</v>
      </c>
      <c r="BG656" s="38">
        <v>-0.01278825</v>
      </c>
      <c r="BH656" s="38">
        <v>4.80131E-4</v>
      </c>
      <c r="BI656" s="38">
        <v>0.009634109</v>
      </c>
      <c r="BJ656" s="38">
        <v>0.010740904</v>
      </c>
      <c r="BK656" s="38">
        <v>-0.017563966</v>
      </c>
      <c r="BL656" s="38">
        <v>0.042851276</v>
      </c>
      <c r="BM656" s="38">
        <v>0.001761852</v>
      </c>
      <c r="BN656" s="38">
        <v>-0.032856407</v>
      </c>
      <c r="BO656" s="38">
        <v>0.012683063</v>
      </c>
      <c r="BP656" s="40">
        <v>-0.005296101</v>
      </c>
      <c r="BQ656" s="41">
        <f t="shared" si="1"/>
        <v>0.9929270385</v>
      </c>
    </row>
    <row r="657">
      <c r="A657" s="23">
        <v>45535.0</v>
      </c>
      <c r="B657" s="27">
        <v>0.0037</v>
      </c>
      <c r="C657" s="27">
        <v>0.0151</v>
      </c>
      <c r="D657" s="27">
        <v>0.0146</v>
      </c>
      <c r="E657" s="27">
        <v>0.0239</v>
      </c>
      <c r="F657" s="27">
        <v>0.0255</v>
      </c>
      <c r="G657" s="27">
        <v>0.0051</v>
      </c>
      <c r="H657" s="27">
        <v>-0.0031</v>
      </c>
      <c r="I657" s="27">
        <v>0.0258</v>
      </c>
      <c r="J657" s="27">
        <v>0.0098</v>
      </c>
      <c r="K657" s="27">
        <v>0.0237</v>
      </c>
      <c r="L657" s="34"/>
      <c r="M657" s="43">
        <v>0.160460573</v>
      </c>
      <c r="N657" s="43">
        <v>0.193457403</v>
      </c>
      <c r="O657" s="43">
        <v>0.06622712</v>
      </c>
      <c r="P657" s="43">
        <v>0.175318205</v>
      </c>
      <c r="Q657" s="43">
        <v>0.265910446</v>
      </c>
      <c r="R657" s="43">
        <v>0.196888017</v>
      </c>
      <c r="S657" s="43">
        <v>0.271300919</v>
      </c>
      <c r="T657" s="43">
        <v>0.229471312</v>
      </c>
      <c r="U657" s="43">
        <v>0.176105939</v>
      </c>
      <c r="V657" s="43">
        <v>0.265629203</v>
      </c>
      <c r="W657" s="34"/>
      <c r="X657" s="38">
        <v>-0.010157895</v>
      </c>
      <c r="Y657" s="38">
        <v>-3.31302E-4</v>
      </c>
      <c r="Z657" s="38">
        <v>0.011070537</v>
      </c>
      <c r="AA657" s="38">
        <v>0.015037049</v>
      </c>
      <c r="AB657" s="38">
        <v>0.007189427</v>
      </c>
      <c r="AC657" s="38">
        <v>-0.013400723</v>
      </c>
      <c r="AD657" s="38">
        <v>-0.016187032</v>
      </c>
      <c r="AE657" s="38">
        <v>0.005540858</v>
      </c>
      <c r="AF657" s="38">
        <v>-0.005858046</v>
      </c>
      <c r="AG657" s="38">
        <v>0.004161947</v>
      </c>
      <c r="AH657" s="34"/>
      <c r="AI657" s="38">
        <v>0.038914267</v>
      </c>
      <c r="AJ657" s="38">
        <v>0.039898648</v>
      </c>
      <c r="AK657" s="38">
        <v>0.046722732</v>
      </c>
      <c r="AL657" s="38">
        <v>0.051468235</v>
      </c>
      <c r="AM657" s="38">
        <v>0.051972047</v>
      </c>
      <c r="AN657" s="38">
        <v>0.037577371</v>
      </c>
      <c r="AO657" s="38">
        <v>0.068333607</v>
      </c>
      <c r="AP657" s="38">
        <v>0.047408205</v>
      </c>
      <c r="AQ657" s="38">
        <v>0.029750408</v>
      </c>
      <c r="AR657" s="38">
        <v>0.052980154</v>
      </c>
      <c r="AS657" s="34"/>
      <c r="AT657" s="38">
        <v>-0.70744756</v>
      </c>
      <c r="AU657" s="38">
        <v>-0.615674934</v>
      </c>
      <c r="AV657" s="38">
        <v>0.020525666</v>
      </c>
      <c r="AW657" s="38">
        <v>0.462942871</v>
      </c>
      <c r="AX657" s="38">
        <v>0.509912594</v>
      </c>
      <c r="AY657" s="38">
        <v>-0.83208463</v>
      </c>
      <c r="AZ657" s="38">
        <v>2.035279909</v>
      </c>
      <c r="BA657" s="38">
        <v>0.084431405</v>
      </c>
      <c r="BB657" s="38">
        <v>-1.561782474</v>
      </c>
      <c r="BC657" s="38">
        <v>0.603897153</v>
      </c>
      <c r="BD657" s="40">
        <v>0.470734213</v>
      </c>
      <c r="BE657" s="23">
        <v>45535.0</v>
      </c>
      <c r="BF657" s="38">
        <v>-0.015028599</v>
      </c>
      <c r="BG657" s="38">
        <v>-0.013079035</v>
      </c>
      <c r="BH657" s="38">
        <v>4.36035E-4</v>
      </c>
      <c r="BI657" s="38">
        <v>0.009834485</v>
      </c>
      <c r="BJ657" s="38">
        <v>0.010832282</v>
      </c>
      <c r="BK657" s="38">
        <v>-0.017676315</v>
      </c>
      <c r="BL657" s="38">
        <v>0.043236286</v>
      </c>
      <c r="BM657" s="38">
        <v>0.001793611</v>
      </c>
      <c r="BN657" s="38">
        <v>-0.033177586</v>
      </c>
      <c r="BO657" s="38">
        <v>0.012828835</v>
      </c>
      <c r="BP657" s="41">
        <v>6.54575E-5</v>
      </c>
      <c r="BQ657" s="41">
        <f t="shared" si="1"/>
        <v>0.992992033</v>
      </c>
    </row>
    <row r="658">
      <c r="A658" s="23">
        <v>45565.0</v>
      </c>
      <c r="B658" s="27">
        <v>0.0287</v>
      </c>
      <c r="C658" s="27">
        <v>0.0288</v>
      </c>
      <c r="D658" s="27">
        <v>0.0052</v>
      </c>
      <c r="E658" s="27">
        <v>0.0288</v>
      </c>
      <c r="F658" s="27">
        <v>-0.0093</v>
      </c>
      <c r="G658" s="27">
        <v>-0.0058</v>
      </c>
      <c r="H658" s="27">
        <v>-0.0222</v>
      </c>
      <c r="I658" s="27">
        <v>0.0432</v>
      </c>
      <c r="J658" s="27">
        <v>-0.0177</v>
      </c>
      <c r="K658" s="27">
        <v>0.0212</v>
      </c>
      <c r="L658" s="34"/>
      <c r="M658" s="43">
        <v>0.224592245</v>
      </c>
      <c r="N658" s="43">
        <v>0.266543399</v>
      </c>
      <c r="O658" s="43">
        <v>0.103888884</v>
      </c>
      <c r="P658" s="43">
        <v>0.253498171</v>
      </c>
      <c r="Q658" s="43">
        <v>0.274696975</v>
      </c>
      <c r="R658" s="43">
        <v>0.215535703</v>
      </c>
      <c r="S658" s="43">
        <v>0.318725496</v>
      </c>
      <c r="T658" s="43">
        <v>0.289327947</v>
      </c>
      <c r="U658" s="43">
        <v>0.122201372</v>
      </c>
      <c r="V658" s="43">
        <v>0.356435284</v>
      </c>
      <c r="W658" s="34"/>
      <c r="X658" s="38">
        <v>0.007980394</v>
      </c>
      <c r="Y658" s="38">
        <v>0.006455908</v>
      </c>
      <c r="Z658" s="38">
        <v>-4.90093E-4</v>
      </c>
      <c r="AA658" s="38">
        <v>0.016130719</v>
      </c>
      <c r="AB658" s="38">
        <v>-0.028515777</v>
      </c>
      <c r="AC658" s="38">
        <v>-0.024942995</v>
      </c>
      <c r="AD658" s="38">
        <v>-0.032102582</v>
      </c>
      <c r="AE658" s="38">
        <v>0.016472379</v>
      </c>
      <c r="AF658" s="38">
        <v>-0.027219284</v>
      </c>
      <c r="AG658" s="38">
        <v>-0.004633284</v>
      </c>
      <c r="AH658" s="34"/>
      <c r="AI658" s="38">
        <v>0.038246796</v>
      </c>
      <c r="AJ658" s="38">
        <v>0.038850111</v>
      </c>
      <c r="AK658" s="38">
        <v>0.045799396</v>
      </c>
      <c r="AL658" s="38">
        <v>0.050422032</v>
      </c>
      <c r="AM658" s="38">
        <v>0.051639427</v>
      </c>
      <c r="AN658" s="38">
        <v>0.037668459</v>
      </c>
      <c r="AO658" s="38">
        <v>0.066246379</v>
      </c>
      <c r="AP658" s="38">
        <v>0.04691844</v>
      </c>
      <c r="AQ658" s="38">
        <v>0.029828596</v>
      </c>
      <c r="AR658" s="38">
        <v>0.051203169</v>
      </c>
      <c r="AS658" s="34"/>
      <c r="AT658" s="38">
        <v>-0.731307013</v>
      </c>
      <c r="AU658" s="38">
        <v>-0.671968776</v>
      </c>
      <c r="AV658" s="38">
        <v>0.011518703</v>
      </c>
      <c r="AW658" s="38">
        <v>0.466171888</v>
      </c>
      <c r="AX658" s="38">
        <v>0.58590706</v>
      </c>
      <c r="AY658" s="38">
        <v>-0.788188544</v>
      </c>
      <c r="AZ658" s="38">
        <v>2.022554037</v>
      </c>
      <c r="BA658" s="38">
        <v>0.121580795</v>
      </c>
      <c r="BB658" s="38">
        <v>-1.559267665</v>
      </c>
      <c r="BC658" s="38">
        <v>0.542999514</v>
      </c>
      <c r="BD658" s="40">
        <v>0.457932338</v>
      </c>
      <c r="BE658" s="23">
        <v>45565.0</v>
      </c>
      <c r="BF658" s="38">
        <v>-0.015969761</v>
      </c>
      <c r="BG658" s="38">
        <v>-0.014673975</v>
      </c>
      <c r="BH658" s="38">
        <v>2.51537E-4</v>
      </c>
      <c r="BI658" s="38">
        <v>0.010179929</v>
      </c>
      <c r="BJ658" s="38">
        <v>0.012794621</v>
      </c>
      <c r="BK658" s="38">
        <v>-0.0172119</v>
      </c>
      <c r="BL658" s="38">
        <v>0.044167093</v>
      </c>
      <c r="BM658" s="38">
        <v>0.002654995</v>
      </c>
      <c r="BN658" s="38">
        <v>-0.034050176</v>
      </c>
      <c r="BO658" s="38">
        <v>0.011857636</v>
      </c>
      <c r="BP658" s="40">
        <v>-5.44195E-4</v>
      </c>
      <c r="BQ658" s="41">
        <f t="shared" si="1"/>
        <v>0.9924516517</v>
      </c>
    </row>
    <row r="659">
      <c r="A659" s="23">
        <v>45596.0</v>
      </c>
      <c r="B659" s="27">
        <v>-0.0147</v>
      </c>
      <c r="C659" s="27">
        <v>0.0078</v>
      </c>
      <c r="D659" s="27">
        <v>-0.0376</v>
      </c>
      <c r="E659" s="27">
        <v>-0.0184</v>
      </c>
      <c r="F659" s="27">
        <v>0.0064</v>
      </c>
      <c r="G659" s="27">
        <v>-0.039</v>
      </c>
      <c r="H659" s="27">
        <v>-0.0889</v>
      </c>
      <c r="I659" s="27">
        <v>-0.013</v>
      </c>
      <c r="J659" s="27">
        <v>-0.0139</v>
      </c>
      <c r="K659" s="27">
        <v>-0.0076</v>
      </c>
      <c r="L659" s="34"/>
      <c r="M659" s="43">
        <v>0.247897835</v>
      </c>
      <c r="N659" s="43">
        <v>0.317289728</v>
      </c>
      <c r="O659" s="43">
        <v>0.102434249</v>
      </c>
      <c r="P659" s="43">
        <v>0.285525516</v>
      </c>
      <c r="Q659" s="43">
        <v>0.296662973</v>
      </c>
      <c r="R659" s="43">
        <v>0.223275602</v>
      </c>
      <c r="S659" s="43">
        <v>0.21425801</v>
      </c>
      <c r="T659" s="43">
        <v>0.324682136</v>
      </c>
      <c r="U659" s="43">
        <v>0.147951477</v>
      </c>
      <c r="V659" s="43">
        <v>0.378181549</v>
      </c>
      <c r="W659" s="34"/>
      <c r="X659" s="38">
        <v>-0.048462312</v>
      </c>
      <c r="Y659" s="38">
        <v>-0.025357002</v>
      </c>
      <c r="Z659" s="38">
        <v>-0.044258268</v>
      </c>
      <c r="AA659" s="38">
        <v>-0.036791653</v>
      </c>
      <c r="AB659" s="38">
        <v>-0.014802352</v>
      </c>
      <c r="AC659" s="38">
        <v>-0.055821106</v>
      </c>
      <c r="AD659" s="38">
        <v>-0.098800215</v>
      </c>
      <c r="AE659" s="38">
        <v>-0.048576516</v>
      </c>
      <c r="AF659" s="38">
        <v>-0.027015506</v>
      </c>
      <c r="AG659" s="38">
        <v>-0.039970431</v>
      </c>
      <c r="AH659" s="34"/>
      <c r="AI659" s="38">
        <v>0.038960399</v>
      </c>
      <c r="AJ659" s="38">
        <v>0.039000723</v>
      </c>
      <c r="AK659" s="38">
        <v>0.046264657</v>
      </c>
      <c r="AL659" s="38">
        <v>0.050822494</v>
      </c>
      <c r="AM659" s="38">
        <v>0.051638089</v>
      </c>
      <c r="AN659" s="38">
        <v>0.038177085</v>
      </c>
      <c r="AO659" s="38">
        <v>0.068116714</v>
      </c>
      <c r="AP659" s="38">
        <v>0.047640065</v>
      </c>
      <c r="AQ659" s="38">
        <v>0.030129247</v>
      </c>
      <c r="AR659" s="38">
        <v>0.051527171</v>
      </c>
      <c r="AS659" s="34"/>
      <c r="AT659" s="38">
        <v>-0.693393758</v>
      </c>
      <c r="AU659" s="38">
        <v>-0.689546308</v>
      </c>
      <c r="AV659" s="38">
        <v>0.003529544</v>
      </c>
      <c r="AW659" s="38">
        <v>0.438407871</v>
      </c>
      <c r="AX659" s="38">
        <v>0.516226436</v>
      </c>
      <c r="AY659" s="38">
        <v>-0.768132282</v>
      </c>
      <c r="AZ659" s="38">
        <v>2.088506349</v>
      </c>
      <c r="BA659" s="38">
        <v>0.134761761</v>
      </c>
      <c r="BB659" s="38">
        <v>-1.536003044</v>
      </c>
      <c r="BC659" s="38">
        <v>0.505643431</v>
      </c>
      <c r="BD659" s="40">
        <v>0.454572632</v>
      </c>
      <c r="BE659" s="23">
        <v>45596.0</v>
      </c>
      <c r="BF659" s="38">
        <v>-0.015253751</v>
      </c>
      <c r="BG659" s="38">
        <v>-0.015169112</v>
      </c>
      <c r="BH659" s="39">
        <v>7.76453E-5</v>
      </c>
      <c r="BI659" s="38">
        <v>0.009644397</v>
      </c>
      <c r="BJ659" s="38">
        <v>0.011356303</v>
      </c>
      <c r="BK659" s="38">
        <v>-0.0168979</v>
      </c>
      <c r="BL659" s="38">
        <v>0.045944393</v>
      </c>
      <c r="BM659" s="38">
        <v>0.002964581</v>
      </c>
      <c r="BN659" s="38">
        <v>-0.033790047</v>
      </c>
      <c r="BO659" s="38">
        <v>0.01112349</v>
      </c>
      <c r="BP659" s="40">
        <v>-0.002901615</v>
      </c>
      <c r="BQ659" s="41">
        <f t="shared" si="1"/>
        <v>0.9895719391</v>
      </c>
    </row>
    <row r="660">
      <c r="A660" s="23">
        <v>45626.0</v>
      </c>
      <c r="B660" s="27">
        <v>0.0402</v>
      </c>
      <c r="C660" s="27">
        <v>0.0711</v>
      </c>
      <c r="D660" s="27">
        <v>-0.0156</v>
      </c>
      <c r="E660" s="27">
        <v>0.0255</v>
      </c>
      <c r="F660" s="27">
        <v>-0.023</v>
      </c>
      <c r="G660" s="27">
        <v>0.0066</v>
      </c>
      <c r="H660" s="27">
        <v>0.0193</v>
      </c>
      <c r="I660" s="27">
        <v>-0.0083</v>
      </c>
      <c r="J660" s="27">
        <v>0.0255</v>
      </c>
      <c r="K660" s="27">
        <v>0.0622</v>
      </c>
      <c r="L660" s="34"/>
      <c r="M660" s="43">
        <v>0.237273346</v>
      </c>
      <c r="N660" s="43">
        <v>0.308589871</v>
      </c>
      <c r="O660" s="43">
        <v>0.022532145</v>
      </c>
      <c r="P660" s="43">
        <v>0.200951253</v>
      </c>
      <c r="Q660" s="43">
        <v>0.181271596</v>
      </c>
      <c r="R660" s="43">
        <v>0.134258032</v>
      </c>
      <c r="S660" s="43">
        <v>0.125545655</v>
      </c>
      <c r="T660" s="43">
        <v>0.178886737</v>
      </c>
      <c r="U660" s="43">
        <v>0.151202255</v>
      </c>
      <c r="V660" s="43">
        <v>0.338513844</v>
      </c>
      <c r="W660" s="34"/>
      <c r="X660" s="38">
        <v>0.008538773</v>
      </c>
      <c r="Y660" s="38">
        <v>0.04514002</v>
      </c>
      <c r="Z660" s="38">
        <v>-0.016569026</v>
      </c>
      <c r="AA660" s="38">
        <v>0.014511447</v>
      </c>
      <c r="AB660" s="38">
        <v>-0.035831473</v>
      </c>
      <c r="AC660" s="38">
        <v>-0.003005724</v>
      </c>
      <c r="AD660" s="38">
        <v>0.017877791</v>
      </c>
      <c r="AE660" s="38">
        <v>-0.024868936</v>
      </c>
      <c r="AF660" s="38">
        <v>0.011065811</v>
      </c>
      <c r="AG660" s="38">
        <v>0.040101721</v>
      </c>
      <c r="AH660" s="34"/>
      <c r="AI660" s="38">
        <v>0.038808362</v>
      </c>
      <c r="AJ660" s="38">
        <v>0.039095657</v>
      </c>
      <c r="AK660" s="38">
        <v>0.046013688</v>
      </c>
      <c r="AL660" s="38">
        <v>0.049934541</v>
      </c>
      <c r="AM660" s="38">
        <v>0.051077424</v>
      </c>
      <c r="AN660" s="38">
        <v>0.037559316</v>
      </c>
      <c r="AO660" s="38">
        <v>0.06735297</v>
      </c>
      <c r="AP660" s="38">
        <v>0.045330278</v>
      </c>
      <c r="AQ660" s="38">
        <v>0.029669173</v>
      </c>
      <c r="AR660" s="38">
        <v>0.05142856</v>
      </c>
      <c r="AS660" s="34"/>
      <c r="AT660" s="38">
        <v>-0.659159253</v>
      </c>
      <c r="AU660" s="38">
        <v>-0.631386369</v>
      </c>
      <c r="AV660" s="38">
        <v>0.037381555</v>
      </c>
      <c r="AW660" s="38">
        <v>0.416411441</v>
      </c>
      <c r="AX660" s="38">
        <v>0.526894228</v>
      </c>
      <c r="AY660" s="38">
        <v>-0.779904779</v>
      </c>
      <c r="AZ660" s="38">
        <v>2.100255471</v>
      </c>
      <c r="BA660" s="38">
        <v>-0.028683872</v>
      </c>
      <c r="BB660" s="38">
        <v>-1.542646997</v>
      </c>
      <c r="BC660" s="38">
        <v>0.560838574</v>
      </c>
      <c r="BD660" s="40">
        <v>0.458687286</v>
      </c>
      <c r="BE660" s="23">
        <v>45626.0</v>
      </c>
      <c r="BF660" s="38">
        <v>-0.014370559</v>
      </c>
      <c r="BG660" s="38">
        <v>-0.013765072</v>
      </c>
      <c r="BH660" s="38">
        <v>8.14968E-4</v>
      </c>
      <c r="BI660" s="38">
        <v>0.00907833</v>
      </c>
      <c r="BJ660" s="38">
        <v>0.011487003</v>
      </c>
      <c r="BK660" s="38">
        <v>-0.017002974</v>
      </c>
      <c r="BL660" s="38">
        <v>0.045788395</v>
      </c>
      <c r="BM660" s="38">
        <v>-6.25347E-4</v>
      </c>
      <c r="BN660" s="38">
        <v>-0.03363178</v>
      </c>
      <c r="BO660" s="38">
        <v>0.012227036</v>
      </c>
      <c r="BP660" s="40">
        <v>-0.001126218</v>
      </c>
      <c r="BQ660" s="41">
        <f t="shared" si="1"/>
        <v>0.9884574654</v>
      </c>
    </row>
    <row r="661">
      <c r="A661" s="23">
        <v>45657.0</v>
      </c>
      <c r="B661" s="27">
        <v>-0.0312</v>
      </c>
      <c r="C661" s="27">
        <v>-0.0317</v>
      </c>
      <c r="D661" s="27">
        <v>0.0209</v>
      </c>
      <c r="E661" s="27">
        <v>0.0097</v>
      </c>
      <c r="F661" s="27">
        <v>0.0232</v>
      </c>
      <c r="G661" s="27">
        <v>-0.0034</v>
      </c>
      <c r="H661" s="27">
        <v>0.0134</v>
      </c>
      <c r="I661" s="27">
        <v>-2.0E-4</v>
      </c>
      <c r="J661" s="27">
        <v>-0.0131</v>
      </c>
      <c r="K661" s="27">
        <v>-0.0258</v>
      </c>
      <c r="L661" s="34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4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4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4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6"/>
      <c r="BE661" s="23">
        <v>45657.0</v>
      </c>
      <c r="BF661" s="35"/>
      <c r="BG661" s="35"/>
      <c r="BH661" s="35"/>
      <c r="BI661" s="35"/>
      <c r="BJ661" s="35"/>
      <c r="BK661" s="35"/>
      <c r="BL661" s="35"/>
      <c r="BM661" s="35"/>
      <c r="BN661" s="35"/>
      <c r="BO661" s="35"/>
      <c r="BP661" s="40">
        <v>0.002050916</v>
      </c>
      <c r="BQ661" s="41">
        <f t="shared" si="1"/>
        <v>0.9904847086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12.88"/>
    <col customWidth="1" min="12" max="12" width="1.63"/>
    <col customWidth="1" min="23" max="23" width="1.13"/>
    <col customWidth="1" min="34" max="34" width="1.38"/>
    <col customWidth="1" min="46" max="46" width="1.75"/>
    <col customWidth="1" min="51" max="51" width="1.5"/>
    <col customWidth="1" min="63" max="63" width="2.13"/>
    <col customWidth="1" min="66" max="66" width="22.38"/>
    <col customWidth="1" min="67" max="67" width="31.38"/>
  </cols>
  <sheetData>
    <row r="1">
      <c r="A1" s="26" t="s">
        <v>58</v>
      </c>
      <c r="L1" s="44"/>
      <c r="M1" s="26" t="s">
        <v>59</v>
      </c>
      <c r="W1" s="45"/>
      <c r="X1" s="13" t="s">
        <v>60</v>
      </c>
      <c r="AH1" s="45"/>
      <c r="AI1" s="13" t="s">
        <v>61</v>
      </c>
      <c r="AT1" s="45"/>
      <c r="AU1" s="46" t="s">
        <v>62</v>
      </c>
      <c r="AY1" s="45"/>
      <c r="AZ1" s="13" t="s">
        <v>63</v>
      </c>
      <c r="BK1" s="45"/>
    </row>
    <row r="2">
      <c r="A2" s="22"/>
      <c r="B2" s="12" t="s">
        <v>13</v>
      </c>
      <c r="C2" s="12" t="s">
        <v>14</v>
      </c>
      <c r="D2" s="12" t="s">
        <v>15</v>
      </c>
      <c r="E2" s="12" t="s">
        <v>16</v>
      </c>
      <c r="F2" s="12" t="s">
        <v>17</v>
      </c>
      <c r="G2" s="12" t="s">
        <v>18</v>
      </c>
      <c r="H2" s="12" t="s">
        <v>19</v>
      </c>
      <c r="I2" s="12" t="s">
        <v>20</v>
      </c>
      <c r="J2" s="12" t="s">
        <v>21</v>
      </c>
      <c r="K2" s="12" t="s">
        <v>22</v>
      </c>
      <c r="L2" s="44" t="s">
        <v>64</v>
      </c>
      <c r="M2" s="12" t="s">
        <v>13</v>
      </c>
      <c r="N2" s="12" t="s">
        <v>14</v>
      </c>
      <c r="O2" s="12" t="s">
        <v>15</v>
      </c>
      <c r="P2" s="12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  <c r="W2" s="45"/>
      <c r="X2" s="12" t="s">
        <v>13</v>
      </c>
      <c r="Y2" s="12" t="s">
        <v>14</v>
      </c>
      <c r="Z2" s="12" t="s">
        <v>15</v>
      </c>
      <c r="AA2" s="12" t="s">
        <v>16</v>
      </c>
      <c r="AB2" s="12" t="s">
        <v>17</v>
      </c>
      <c r="AC2" s="12" t="s">
        <v>18</v>
      </c>
      <c r="AD2" s="12" t="s">
        <v>19</v>
      </c>
      <c r="AE2" s="12" t="s">
        <v>20</v>
      </c>
      <c r="AF2" s="12" t="s">
        <v>21</v>
      </c>
      <c r="AG2" s="12" t="s">
        <v>22</v>
      </c>
      <c r="AH2" s="47"/>
      <c r="AJ2" s="12" t="s">
        <v>13</v>
      </c>
      <c r="AK2" s="12" t="s">
        <v>14</v>
      </c>
      <c r="AL2" s="12" t="s">
        <v>15</v>
      </c>
      <c r="AM2" s="12" t="s">
        <v>16</v>
      </c>
      <c r="AN2" s="12" t="s">
        <v>17</v>
      </c>
      <c r="AO2" s="12" t="s">
        <v>18</v>
      </c>
      <c r="AP2" s="12" t="s">
        <v>19</v>
      </c>
      <c r="AQ2" s="12" t="s">
        <v>20</v>
      </c>
      <c r="AR2" s="12" t="s">
        <v>21</v>
      </c>
      <c r="AS2" s="12" t="s">
        <v>22</v>
      </c>
      <c r="AT2" s="45"/>
      <c r="AV2" s="48" t="s">
        <v>65</v>
      </c>
      <c r="AW2" s="48" t="s">
        <v>34</v>
      </c>
      <c r="AX2" s="48" t="s">
        <v>66</v>
      </c>
      <c r="AY2" s="47"/>
      <c r="AZ2" s="12"/>
      <c r="BA2" s="12" t="s">
        <v>13</v>
      </c>
      <c r="BB2" s="12" t="s">
        <v>14</v>
      </c>
      <c r="BC2" s="12" t="s">
        <v>15</v>
      </c>
      <c r="BD2" s="12" t="s">
        <v>16</v>
      </c>
      <c r="BE2" s="12" t="s">
        <v>17</v>
      </c>
      <c r="BF2" s="12" t="s">
        <v>18</v>
      </c>
      <c r="BG2" s="12" t="s">
        <v>19</v>
      </c>
      <c r="BH2" s="12" t="s">
        <v>20</v>
      </c>
      <c r="BI2" s="12" t="s">
        <v>21</v>
      </c>
      <c r="BJ2" s="12" t="s">
        <v>22</v>
      </c>
      <c r="BK2" s="47"/>
      <c r="BL2" s="12" t="s">
        <v>67</v>
      </c>
      <c r="BM2" s="12" t="s">
        <v>68</v>
      </c>
      <c r="BN2" s="12" t="s">
        <v>69</v>
      </c>
      <c r="BO2" s="12" t="s">
        <v>70</v>
      </c>
      <c r="BP2" s="49" t="s">
        <v>71</v>
      </c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</row>
    <row r="3">
      <c r="A3" s="23">
        <v>41305.0</v>
      </c>
      <c r="B3" s="24">
        <v>16.43926</v>
      </c>
      <c r="C3" s="24">
        <v>14.86989</v>
      </c>
      <c r="D3" s="24">
        <v>13.47164</v>
      </c>
      <c r="E3" s="24">
        <v>12.37011</v>
      </c>
      <c r="F3" s="24">
        <v>11.42727</v>
      </c>
      <c r="G3" s="24">
        <v>15.02855</v>
      </c>
      <c r="H3" s="24">
        <v>16.8039</v>
      </c>
      <c r="I3" s="24">
        <v>8.06842</v>
      </c>
      <c r="J3" s="24">
        <v>10.89325</v>
      </c>
      <c r="K3" s="24">
        <v>15.71339</v>
      </c>
      <c r="L3" s="44" t="s">
        <v>64</v>
      </c>
      <c r="M3" s="4">
        <f t="shared" ref="M3:V3" si="1">_xlfn.RANK.AVG(B3,$B3:$K3,0)</f>
        <v>2</v>
      </c>
      <c r="N3" s="4">
        <f t="shared" si="1"/>
        <v>5</v>
      </c>
      <c r="O3" s="4">
        <f t="shared" si="1"/>
        <v>6</v>
      </c>
      <c r="P3" s="4">
        <f t="shared" si="1"/>
        <v>7</v>
      </c>
      <c r="Q3" s="4">
        <f t="shared" si="1"/>
        <v>8</v>
      </c>
      <c r="R3" s="4">
        <f t="shared" si="1"/>
        <v>4</v>
      </c>
      <c r="S3" s="4">
        <f t="shared" si="1"/>
        <v>1</v>
      </c>
      <c r="T3" s="4">
        <f t="shared" si="1"/>
        <v>10</v>
      </c>
      <c r="U3" s="4">
        <f t="shared" si="1"/>
        <v>9</v>
      </c>
      <c r="V3" s="4">
        <f t="shared" si="1"/>
        <v>3</v>
      </c>
      <c r="W3" s="45"/>
      <c r="X3" s="6">
        <f t="shared" ref="X3:AG3" si="2">(M3-AVERAGE($M3:$V3))/STDEV($M3:$V3)</f>
        <v>-1.156011953</v>
      </c>
      <c r="Y3" s="6">
        <f t="shared" si="2"/>
        <v>-0.1651445648</v>
      </c>
      <c r="Z3" s="6">
        <f t="shared" si="2"/>
        <v>0.1651445648</v>
      </c>
      <c r="AA3" s="6">
        <f t="shared" si="2"/>
        <v>0.4954336943</v>
      </c>
      <c r="AB3" s="6">
        <f t="shared" si="2"/>
        <v>0.8257228238</v>
      </c>
      <c r="AC3" s="6">
        <f t="shared" si="2"/>
        <v>-0.4954336943</v>
      </c>
      <c r="AD3" s="6">
        <f t="shared" si="2"/>
        <v>-1.486301083</v>
      </c>
      <c r="AE3" s="6">
        <f t="shared" si="2"/>
        <v>1.486301083</v>
      </c>
      <c r="AF3" s="6">
        <f t="shared" si="2"/>
        <v>1.156011953</v>
      </c>
      <c r="AG3" s="6">
        <f t="shared" si="2"/>
        <v>-0.8257228238</v>
      </c>
      <c r="AH3" s="45"/>
      <c r="AI3" s="23">
        <v>41305.0</v>
      </c>
      <c r="AJ3" s="27">
        <v>0.0502</v>
      </c>
      <c r="AK3" s="27">
        <v>0.0213</v>
      </c>
      <c r="AL3" s="27">
        <v>0.0255</v>
      </c>
      <c r="AM3" s="27">
        <v>0.0234</v>
      </c>
      <c r="AN3" s="27">
        <v>0.0579</v>
      </c>
      <c r="AO3" s="27">
        <v>0.0942</v>
      </c>
      <c r="AP3" s="27">
        <v>0.0492</v>
      </c>
      <c r="AQ3" s="27">
        <v>0.0358</v>
      </c>
      <c r="AR3" s="27">
        <v>0.065</v>
      </c>
      <c r="AS3" s="27">
        <v>0.0525</v>
      </c>
      <c r="AT3" s="45"/>
      <c r="AU3" s="23">
        <v>41305.0</v>
      </c>
      <c r="AV3" s="50"/>
      <c r="AW3" s="51">
        <v>1.0</v>
      </c>
      <c r="AX3" s="51">
        <f t="array" ref="AX3">SQRT(MMULT(MMULT(X3:AG3,MMULT(TRANSPOSE(ER!B483:K518-ER!M518:V518),ER!B483:K518-ER!M518:V518)/3),TRANSPOSE(X3:AG3)))</f>
        <v>0.4166513254</v>
      </c>
      <c r="AY3" s="45"/>
      <c r="AZ3" s="23">
        <v>41305.0</v>
      </c>
      <c r="BA3" s="4">
        <f t="shared" ref="BA3:BJ3" si="3">X3*0.01/$AX3</f>
        <v>-0.02774530844</v>
      </c>
      <c r="BB3" s="4">
        <f t="shared" si="3"/>
        <v>-0.003963615491</v>
      </c>
      <c r="BC3" s="4">
        <f t="shared" si="3"/>
        <v>0.003963615491</v>
      </c>
      <c r="BD3" s="4">
        <f t="shared" si="3"/>
        <v>0.01189084647</v>
      </c>
      <c r="BE3" s="4">
        <f t="shared" si="3"/>
        <v>0.01981807746</v>
      </c>
      <c r="BF3" s="4">
        <f t="shared" si="3"/>
        <v>-0.01189084647</v>
      </c>
      <c r="BG3" s="4">
        <f t="shared" si="3"/>
        <v>-0.03567253942</v>
      </c>
      <c r="BH3" s="4">
        <f t="shared" si="3"/>
        <v>0.03567253942</v>
      </c>
      <c r="BI3" s="4">
        <f t="shared" si="3"/>
        <v>0.02774530844</v>
      </c>
      <c r="BJ3" s="4">
        <f t="shared" si="3"/>
        <v>-0.01981807746</v>
      </c>
      <c r="BK3" s="45"/>
      <c r="BM3" s="1">
        <v>1.0</v>
      </c>
      <c r="BN3" s="4">
        <f>AVERAGE(BL4:BL134)*12</f>
        <v>-0.004335884021</v>
      </c>
      <c r="BO3" s="4">
        <f>_xlfn.STDEV.S(BL4:BL134)*SQRT(12)</f>
        <v>0.01102560215</v>
      </c>
      <c r="BP3" s="4">
        <f>BN3/BO3</f>
        <v>-0.3932559837</v>
      </c>
    </row>
    <row r="4">
      <c r="A4" s="23">
        <v>41333.0</v>
      </c>
      <c r="B4" s="24">
        <v>17.17328</v>
      </c>
      <c r="C4" s="24">
        <v>14.85663</v>
      </c>
      <c r="D4" s="24">
        <v>13.44447</v>
      </c>
      <c r="E4" s="24">
        <v>12.39157</v>
      </c>
      <c r="F4" s="24">
        <v>10.75847</v>
      </c>
      <c r="G4" s="24">
        <v>15.80028</v>
      </c>
      <c r="H4" s="24">
        <v>16.83785</v>
      </c>
      <c r="I4" s="24">
        <v>14.04889</v>
      </c>
      <c r="J4" s="24">
        <v>13.30318</v>
      </c>
      <c r="K4" s="24">
        <v>16.21797</v>
      </c>
      <c r="L4" s="52"/>
      <c r="M4" s="4">
        <f t="shared" ref="M4:V4" si="4">_xlfn.RANK.AVG(B4,$B4:$K4,0)</f>
        <v>1</v>
      </c>
      <c r="N4" s="4">
        <f t="shared" si="4"/>
        <v>5</v>
      </c>
      <c r="O4" s="4">
        <f t="shared" si="4"/>
        <v>7</v>
      </c>
      <c r="P4" s="4">
        <f t="shared" si="4"/>
        <v>9</v>
      </c>
      <c r="Q4" s="4">
        <f t="shared" si="4"/>
        <v>10</v>
      </c>
      <c r="R4" s="4">
        <f t="shared" si="4"/>
        <v>4</v>
      </c>
      <c r="S4" s="4">
        <f t="shared" si="4"/>
        <v>2</v>
      </c>
      <c r="T4" s="4">
        <f t="shared" si="4"/>
        <v>6</v>
      </c>
      <c r="U4" s="4">
        <f t="shared" si="4"/>
        <v>8</v>
      </c>
      <c r="V4" s="4">
        <f t="shared" si="4"/>
        <v>3</v>
      </c>
      <c r="W4" s="45"/>
      <c r="X4" s="6">
        <f t="shared" ref="X4:AG4" si="5">(M4-AVERAGE($M4:$V4))/STDEV($M4:$V4)</f>
        <v>-1.486301083</v>
      </c>
      <c r="Y4" s="6">
        <f t="shared" si="5"/>
        <v>-0.1651445648</v>
      </c>
      <c r="Z4" s="6">
        <f t="shared" si="5"/>
        <v>0.4954336943</v>
      </c>
      <c r="AA4" s="6">
        <f t="shared" si="5"/>
        <v>1.156011953</v>
      </c>
      <c r="AB4" s="6">
        <f t="shared" si="5"/>
        <v>1.486301083</v>
      </c>
      <c r="AC4" s="6">
        <f t="shared" si="5"/>
        <v>-0.4954336943</v>
      </c>
      <c r="AD4" s="6">
        <f t="shared" si="5"/>
        <v>-1.156011953</v>
      </c>
      <c r="AE4" s="6">
        <f t="shared" si="5"/>
        <v>0.1651445648</v>
      </c>
      <c r="AF4" s="6">
        <f t="shared" si="5"/>
        <v>0.8257228238</v>
      </c>
      <c r="AG4" s="6">
        <f t="shared" si="5"/>
        <v>-0.8257228238</v>
      </c>
      <c r="AH4" s="45"/>
      <c r="AI4" s="23">
        <v>41333.0</v>
      </c>
      <c r="AJ4" s="27">
        <v>0.0586</v>
      </c>
      <c r="AK4" s="27">
        <v>0.0145</v>
      </c>
      <c r="AL4" s="27">
        <v>0.0032</v>
      </c>
      <c r="AM4" s="27">
        <v>-0.0024</v>
      </c>
      <c r="AN4" s="27">
        <v>-0.0924</v>
      </c>
      <c r="AO4" s="27">
        <v>0.0379</v>
      </c>
      <c r="AP4" s="27">
        <v>-0.0302</v>
      </c>
      <c r="AQ4" s="27">
        <v>-0.0226</v>
      </c>
      <c r="AR4" s="27">
        <v>0.0184</v>
      </c>
      <c r="AS4" s="27">
        <v>0.0121</v>
      </c>
      <c r="AT4" s="45"/>
      <c r="AU4" s="23">
        <v>41333.0</v>
      </c>
      <c r="AV4" s="50">
        <f t="shared" ref="AV4:AV135" si="9">SUMPRODUCT(X3:AG3,AJ4:AS4)</f>
        <v>-0.1432959389</v>
      </c>
      <c r="AW4" s="51">
        <f t="shared" ref="AW4:AW135" si="10">AW3*(1+AV4)</f>
        <v>0.8567040611</v>
      </c>
      <c r="AX4" s="51">
        <f t="array" ref="AX4">SQRT(MMULT(MMULT(X4:AG4,MMULT(TRANSPOSE(ER!B484:K519-ER!M519:V519),ER!B484:K519-ER!M519:V519)/3),TRANSPOSE(X4:AG4)))</f>
        <v>0.361594449</v>
      </c>
      <c r="AY4" s="45"/>
      <c r="AZ4" s="23">
        <v>41333.0</v>
      </c>
      <c r="BA4" s="4">
        <f t="shared" ref="BA4:BJ4" si="6">X4*0.01/$AX4</f>
        <v>-0.04110409015</v>
      </c>
      <c r="BB4" s="4">
        <f t="shared" si="6"/>
        <v>-0.004567121128</v>
      </c>
      <c r="BC4" s="4">
        <f t="shared" si="6"/>
        <v>0.01370136338</v>
      </c>
      <c r="BD4" s="4">
        <f t="shared" si="6"/>
        <v>0.03196984789</v>
      </c>
      <c r="BE4" s="4">
        <f t="shared" si="6"/>
        <v>0.04110409015</v>
      </c>
      <c r="BF4" s="4">
        <f t="shared" si="6"/>
        <v>-0.01370136338</v>
      </c>
      <c r="BG4" s="4">
        <f t="shared" si="6"/>
        <v>-0.03196984789</v>
      </c>
      <c r="BH4" s="4">
        <f t="shared" si="6"/>
        <v>0.004567121128</v>
      </c>
      <c r="BI4" s="4">
        <f t="shared" si="6"/>
        <v>0.02283560564</v>
      </c>
      <c r="BJ4" s="4">
        <f t="shared" si="6"/>
        <v>-0.02283560564</v>
      </c>
      <c r="BK4" s="45"/>
      <c r="BL4" s="4">
        <f t="shared" ref="BL4:BL134" si="12">SUMPRODUCT(BA3:BJ3,AJ4:AS4)</f>
        <v>-0.003439229162</v>
      </c>
      <c r="BM4" s="4">
        <f t="shared" ref="BM4:BM134" si="13">BM3*(1+BL4)</f>
        <v>0.9965607708</v>
      </c>
    </row>
    <row r="5">
      <c r="A5" s="23">
        <v>41364.0</v>
      </c>
      <c r="B5" s="24">
        <v>16.71402</v>
      </c>
      <c r="C5" s="24">
        <v>14.91869</v>
      </c>
      <c r="D5" s="24">
        <v>13.73626</v>
      </c>
      <c r="E5" s="24">
        <v>12.59446</v>
      </c>
      <c r="F5" s="24">
        <v>11.25366</v>
      </c>
      <c r="G5" s="24">
        <v>15.20681</v>
      </c>
      <c r="H5" s="24">
        <v>16.36393</v>
      </c>
      <c r="I5" s="24">
        <v>15.94642</v>
      </c>
      <c r="J5" s="24">
        <v>9.83478</v>
      </c>
      <c r="K5" s="24">
        <v>16.62787</v>
      </c>
      <c r="L5" s="52"/>
      <c r="M5" s="4">
        <f t="shared" ref="M5:V5" si="7">_xlfn.RANK.AVG(B5,$B5:$K5,0)</f>
        <v>1</v>
      </c>
      <c r="N5" s="4">
        <f t="shared" si="7"/>
        <v>6</v>
      </c>
      <c r="O5" s="4">
        <f t="shared" si="7"/>
        <v>7</v>
      </c>
      <c r="P5" s="4">
        <f t="shared" si="7"/>
        <v>8</v>
      </c>
      <c r="Q5" s="4">
        <f t="shared" si="7"/>
        <v>9</v>
      </c>
      <c r="R5" s="4">
        <f t="shared" si="7"/>
        <v>5</v>
      </c>
      <c r="S5" s="4">
        <f t="shared" si="7"/>
        <v>3</v>
      </c>
      <c r="T5" s="4">
        <f t="shared" si="7"/>
        <v>4</v>
      </c>
      <c r="U5" s="4">
        <f t="shared" si="7"/>
        <v>10</v>
      </c>
      <c r="V5" s="4">
        <f t="shared" si="7"/>
        <v>2</v>
      </c>
      <c r="W5" s="45"/>
      <c r="X5" s="6">
        <f t="shared" ref="X5:AG5" si="8">(M5-AVERAGE($M5:$V5))/STDEV($M5:$V5)</f>
        <v>-1.486301083</v>
      </c>
      <c r="Y5" s="6">
        <f t="shared" si="8"/>
        <v>0.1651445648</v>
      </c>
      <c r="Z5" s="6">
        <f t="shared" si="8"/>
        <v>0.4954336943</v>
      </c>
      <c r="AA5" s="6">
        <f t="shared" si="8"/>
        <v>0.8257228238</v>
      </c>
      <c r="AB5" s="6">
        <f t="shared" si="8"/>
        <v>1.156011953</v>
      </c>
      <c r="AC5" s="6">
        <f t="shared" si="8"/>
        <v>-0.1651445648</v>
      </c>
      <c r="AD5" s="6">
        <f t="shared" si="8"/>
        <v>-0.8257228238</v>
      </c>
      <c r="AE5" s="6">
        <f t="shared" si="8"/>
        <v>-0.4954336943</v>
      </c>
      <c r="AF5" s="6">
        <f t="shared" si="8"/>
        <v>1.486301083</v>
      </c>
      <c r="AG5" s="6">
        <f t="shared" si="8"/>
        <v>-1.156011953</v>
      </c>
      <c r="AH5" s="45"/>
      <c r="AI5" s="23">
        <v>41364.0</v>
      </c>
      <c r="AJ5" s="27">
        <v>-0.0231</v>
      </c>
      <c r="AK5" s="27">
        <v>-0.0066</v>
      </c>
      <c r="AL5" s="27">
        <v>0.0036</v>
      </c>
      <c r="AM5" s="27">
        <v>0.0075</v>
      </c>
      <c r="AN5" s="27">
        <v>-0.0351</v>
      </c>
      <c r="AO5" s="27">
        <v>0.0695</v>
      </c>
      <c r="AP5" s="27">
        <v>0.0333</v>
      </c>
      <c r="AQ5" s="27">
        <v>-0.0424</v>
      </c>
      <c r="AR5" s="27">
        <v>0.0116</v>
      </c>
      <c r="AS5" s="27">
        <v>0.0372</v>
      </c>
      <c r="AT5" s="45"/>
      <c r="AU5" s="23">
        <v>41364.0</v>
      </c>
      <c r="AV5" s="50">
        <f t="shared" si="9"/>
        <v>-0.1073604816</v>
      </c>
      <c r="AW5" s="51">
        <f t="shared" si="10"/>
        <v>0.7647279006</v>
      </c>
      <c r="AX5" s="51">
        <f t="array" ref="AX5">SQRT(MMULT(MMULT(X5:AG5,MMULT(TRANSPOSE(ER!B485:K520-ER!M520:V520),ER!B485:K520-ER!M520:V520)/3),TRANSPOSE(X5:AG5)))</f>
        <v>0.2313347802</v>
      </c>
      <c r="AY5" s="45"/>
      <c r="AZ5" s="23">
        <v>41364.0</v>
      </c>
      <c r="BA5" s="4">
        <f t="shared" ref="BA5:BJ5" si="11">X5*0.01/$AX5</f>
        <v>-0.06424892451</v>
      </c>
      <c r="BB5" s="4">
        <f t="shared" si="11"/>
        <v>0.007138769389</v>
      </c>
      <c r="BC5" s="4">
        <f t="shared" si="11"/>
        <v>0.02141630817</v>
      </c>
      <c r="BD5" s="4">
        <f t="shared" si="11"/>
        <v>0.03569384695</v>
      </c>
      <c r="BE5" s="4">
        <f t="shared" si="11"/>
        <v>0.04997138573</v>
      </c>
      <c r="BF5" s="4">
        <f t="shared" si="11"/>
        <v>-0.007138769389</v>
      </c>
      <c r="BG5" s="4">
        <f t="shared" si="11"/>
        <v>-0.03569384695</v>
      </c>
      <c r="BH5" s="4">
        <f t="shared" si="11"/>
        <v>-0.02141630817</v>
      </c>
      <c r="BI5" s="4">
        <f t="shared" si="11"/>
        <v>0.06424892451</v>
      </c>
      <c r="BJ5" s="4">
        <f t="shared" si="11"/>
        <v>-0.04997138573</v>
      </c>
      <c r="BK5" s="45"/>
      <c r="BL5" s="4">
        <f t="shared" si="12"/>
        <v>-0.002969085445</v>
      </c>
      <c r="BM5" s="4">
        <f t="shared" si="13"/>
        <v>0.9936018968</v>
      </c>
    </row>
    <row r="6">
      <c r="A6" s="23">
        <v>41394.0</v>
      </c>
      <c r="B6" s="24">
        <v>17.54694</v>
      </c>
      <c r="C6" s="24">
        <v>14.93206</v>
      </c>
      <c r="D6" s="24">
        <v>15.27884</v>
      </c>
      <c r="E6" s="24">
        <v>14.49065</v>
      </c>
      <c r="F6" s="24">
        <v>9.59693</v>
      </c>
      <c r="G6" s="24">
        <v>17.36714</v>
      </c>
      <c r="H6" s="24">
        <v>15.82779</v>
      </c>
      <c r="I6" s="24">
        <v>16.7336</v>
      </c>
      <c r="J6" s="24">
        <v>9.87654</v>
      </c>
      <c r="K6" s="24">
        <v>16.85772</v>
      </c>
      <c r="L6" s="52"/>
      <c r="M6" s="4">
        <f t="shared" ref="M6:V6" si="14">_xlfn.RANK.AVG(B6,$B6:$K6,0)</f>
        <v>1</v>
      </c>
      <c r="N6" s="4">
        <f t="shared" si="14"/>
        <v>7</v>
      </c>
      <c r="O6" s="4">
        <f t="shared" si="14"/>
        <v>6</v>
      </c>
      <c r="P6" s="4">
        <f t="shared" si="14"/>
        <v>8</v>
      </c>
      <c r="Q6" s="4">
        <f t="shared" si="14"/>
        <v>10</v>
      </c>
      <c r="R6" s="4">
        <f t="shared" si="14"/>
        <v>2</v>
      </c>
      <c r="S6" s="4">
        <f t="shared" si="14"/>
        <v>5</v>
      </c>
      <c r="T6" s="4">
        <f t="shared" si="14"/>
        <v>4</v>
      </c>
      <c r="U6" s="4">
        <f t="shared" si="14"/>
        <v>9</v>
      </c>
      <c r="V6" s="4">
        <f t="shared" si="14"/>
        <v>3</v>
      </c>
      <c r="W6" s="45"/>
      <c r="X6" s="6">
        <f t="shared" ref="X6:AG6" si="15">(M6-AVERAGE($M6:$V6))/STDEV($M6:$V6)</f>
        <v>-1.486301083</v>
      </c>
      <c r="Y6" s="6">
        <f t="shared" si="15"/>
        <v>0.4954336943</v>
      </c>
      <c r="Z6" s="6">
        <f t="shared" si="15"/>
        <v>0.1651445648</v>
      </c>
      <c r="AA6" s="6">
        <f t="shared" si="15"/>
        <v>0.8257228238</v>
      </c>
      <c r="AB6" s="6">
        <f t="shared" si="15"/>
        <v>1.486301083</v>
      </c>
      <c r="AC6" s="6">
        <f t="shared" si="15"/>
        <v>-1.156011953</v>
      </c>
      <c r="AD6" s="6">
        <f t="shared" si="15"/>
        <v>-0.1651445648</v>
      </c>
      <c r="AE6" s="6">
        <f t="shared" si="15"/>
        <v>-0.4954336943</v>
      </c>
      <c r="AF6" s="6">
        <f t="shared" si="15"/>
        <v>1.156011953</v>
      </c>
      <c r="AG6" s="6">
        <f t="shared" si="15"/>
        <v>-0.8257228238</v>
      </c>
      <c r="AH6" s="45"/>
      <c r="AI6" s="23">
        <v>41394.0</v>
      </c>
      <c r="AJ6" s="27">
        <v>0.0512</v>
      </c>
      <c r="AK6" s="27">
        <v>-0.0246</v>
      </c>
      <c r="AL6" s="27">
        <v>0.0317</v>
      </c>
      <c r="AM6" s="27">
        <v>0.012</v>
      </c>
      <c r="AN6" s="27">
        <v>0.0897</v>
      </c>
      <c r="AO6" s="27">
        <v>0.127</v>
      </c>
      <c r="AP6" s="27">
        <v>0.0088</v>
      </c>
      <c r="AQ6" s="27">
        <v>0.0744</v>
      </c>
      <c r="AR6" s="27">
        <v>0.0057</v>
      </c>
      <c r="AS6" s="27">
        <v>0.0194</v>
      </c>
      <c r="AT6" s="45"/>
      <c r="AU6" s="23">
        <v>41394.0</v>
      </c>
      <c r="AV6" s="50">
        <f t="shared" si="9"/>
        <v>-0.02990768068</v>
      </c>
      <c r="AW6" s="51">
        <f t="shared" si="10"/>
        <v>0.7418566627</v>
      </c>
      <c r="AX6" s="51">
        <f t="array" ref="AX6">SQRT(MMULT(MMULT(X6:AG6,MMULT(TRANSPOSE(ER!B486:K521-ER!M521:V521),ER!B486:K521-ER!M521:V521)/3),TRANSPOSE(X6:AG6)))</f>
        <v>0.3035144513</v>
      </c>
      <c r="AY6" s="45"/>
      <c r="AZ6" s="23">
        <v>41394.0</v>
      </c>
      <c r="BA6" s="4">
        <f t="shared" ref="BA6:BJ6" si="16">X6*0.01/$AX6</f>
        <v>-0.04896969738</v>
      </c>
      <c r="BB6" s="4">
        <f t="shared" si="16"/>
        <v>0.01632323246</v>
      </c>
      <c r="BC6" s="4">
        <f t="shared" si="16"/>
        <v>0.005441077486</v>
      </c>
      <c r="BD6" s="4">
        <f t="shared" si="16"/>
        <v>0.02720538743</v>
      </c>
      <c r="BE6" s="4">
        <f t="shared" si="16"/>
        <v>0.04896969738</v>
      </c>
      <c r="BF6" s="4">
        <f t="shared" si="16"/>
        <v>-0.0380875424</v>
      </c>
      <c r="BG6" s="4">
        <f t="shared" si="16"/>
        <v>-0.005441077486</v>
      </c>
      <c r="BH6" s="4">
        <f t="shared" si="16"/>
        <v>-0.01632323246</v>
      </c>
      <c r="BI6" s="4">
        <f t="shared" si="16"/>
        <v>0.0380875424</v>
      </c>
      <c r="BJ6" s="4">
        <f t="shared" si="16"/>
        <v>-0.02720538743</v>
      </c>
      <c r="BK6" s="45"/>
      <c r="BL6" s="4">
        <f t="shared" si="12"/>
        <v>-0.001292831136</v>
      </c>
      <c r="BM6" s="4">
        <f t="shared" si="13"/>
        <v>0.9923173373</v>
      </c>
    </row>
    <row r="7">
      <c r="A7" s="23">
        <v>41425.0</v>
      </c>
      <c r="B7" s="24">
        <v>15.72327</v>
      </c>
      <c r="C7" s="24">
        <v>15.32567</v>
      </c>
      <c r="D7" s="24">
        <v>17.18508</v>
      </c>
      <c r="E7" s="24">
        <v>14.52433</v>
      </c>
      <c r="F7" s="24">
        <v>11.23091</v>
      </c>
      <c r="G7" s="24">
        <v>17.9501</v>
      </c>
      <c r="H7" s="24">
        <v>14.46969</v>
      </c>
      <c r="I7" s="24">
        <v>16.11344</v>
      </c>
      <c r="J7" s="24">
        <v>13.7457</v>
      </c>
      <c r="K7" s="24">
        <v>16.55081</v>
      </c>
      <c r="L7" s="52"/>
      <c r="M7" s="4">
        <f t="shared" ref="M7:V7" si="17">_xlfn.RANK.AVG(B7,$B7:$K7,0)</f>
        <v>5</v>
      </c>
      <c r="N7" s="4">
        <f t="shared" si="17"/>
        <v>6</v>
      </c>
      <c r="O7" s="4">
        <f t="shared" si="17"/>
        <v>2</v>
      </c>
      <c r="P7" s="4">
        <f t="shared" si="17"/>
        <v>7</v>
      </c>
      <c r="Q7" s="4">
        <f t="shared" si="17"/>
        <v>10</v>
      </c>
      <c r="R7" s="4">
        <f t="shared" si="17"/>
        <v>1</v>
      </c>
      <c r="S7" s="4">
        <f t="shared" si="17"/>
        <v>8</v>
      </c>
      <c r="T7" s="4">
        <f t="shared" si="17"/>
        <v>4</v>
      </c>
      <c r="U7" s="4">
        <f t="shared" si="17"/>
        <v>9</v>
      </c>
      <c r="V7" s="4">
        <f t="shared" si="17"/>
        <v>3</v>
      </c>
      <c r="W7" s="45"/>
      <c r="X7" s="6">
        <f t="shared" ref="X7:AG7" si="18">(M7-AVERAGE($M7:$V7))/STDEV($M7:$V7)</f>
        <v>-0.1651445648</v>
      </c>
      <c r="Y7" s="6">
        <f t="shared" si="18"/>
        <v>0.1651445648</v>
      </c>
      <c r="Z7" s="6">
        <f t="shared" si="18"/>
        <v>-1.156011953</v>
      </c>
      <c r="AA7" s="6">
        <f t="shared" si="18"/>
        <v>0.4954336943</v>
      </c>
      <c r="AB7" s="6">
        <f t="shared" si="18"/>
        <v>1.486301083</v>
      </c>
      <c r="AC7" s="6">
        <f t="shared" si="18"/>
        <v>-1.486301083</v>
      </c>
      <c r="AD7" s="6">
        <f t="shared" si="18"/>
        <v>0.8257228238</v>
      </c>
      <c r="AE7" s="6">
        <f t="shared" si="18"/>
        <v>-0.4954336943</v>
      </c>
      <c r="AF7" s="6">
        <f t="shared" si="18"/>
        <v>1.156011953</v>
      </c>
      <c r="AG7" s="6">
        <f t="shared" si="18"/>
        <v>-0.8257228238</v>
      </c>
      <c r="AH7" s="45"/>
      <c r="AI7" s="23">
        <v>41425.0</v>
      </c>
      <c r="AJ7" s="27">
        <v>-0.0483</v>
      </c>
      <c r="AK7" s="27">
        <v>0.0221</v>
      </c>
      <c r="AL7" s="27">
        <v>0.0361</v>
      </c>
      <c r="AM7" s="27">
        <v>0.0488</v>
      </c>
      <c r="AN7" s="27">
        <v>0.0309</v>
      </c>
      <c r="AO7" s="27">
        <v>-0.0221</v>
      </c>
      <c r="AP7" s="27">
        <v>0.0477</v>
      </c>
      <c r="AQ7" s="27">
        <v>-0.012</v>
      </c>
      <c r="AR7" s="27">
        <v>0.0278</v>
      </c>
      <c r="AS7" s="27">
        <v>0.0203</v>
      </c>
      <c r="AT7" s="45"/>
      <c r="AU7" s="23">
        <v>41425.0</v>
      </c>
      <c r="AV7" s="50">
        <f t="shared" si="9"/>
        <v>0.2139117547</v>
      </c>
      <c r="AW7" s="51">
        <f t="shared" si="10"/>
        <v>0.9005485232</v>
      </c>
      <c r="AX7" s="51">
        <f t="array" ref="AX7">SQRT(MMULT(MMULT(X7:AG7,MMULT(TRANSPOSE(ER!B487:K522-ER!M522:V522),ER!B487:K522-ER!M522:V522)/3),TRANSPOSE(X7:AG7)))</f>
        <v>0.2883294357</v>
      </c>
      <c r="AY7" s="45"/>
      <c r="AZ7" s="23">
        <v>41425.0</v>
      </c>
      <c r="BA7" s="4">
        <f t="shared" ref="BA7:BJ7" si="19">X7*0.01/$AX7</f>
        <v>-0.005727634585</v>
      </c>
      <c r="BB7" s="4">
        <f t="shared" si="19"/>
        <v>0.005727634585</v>
      </c>
      <c r="BC7" s="4">
        <f t="shared" si="19"/>
        <v>-0.04009344209</v>
      </c>
      <c r="BD7" s="4">
        <f t="shared" si="19"/>
        <v>0.01718290375</v>
      </c>
      <c r="BE7" s="4">
        <f t="shared" si="19"/>
        <v>0.05154871126</v>
      </c>
      <c r="BF7" s="4">
        <f t="shared" si="19"/>
        <v>-0.05154871126</v>
      </c>
      <c r="BG7" s="4">
        <f t="shared" si="19"/>
        <v>0.02863817292</v>
      </c>
      <c r="BH7" s="4">
        <f t="shared" si="19"/>
        <v>-0.01718290375</v>
      </c>
      <c r="BI7" s="4">
        <f t="shared" si="19"/>
        <v>0.04009344209</v>
      </c>
      <c r="BJ7" s="4">
        <f t="shared" si="19"/>
        <v>-0.02863817292</v>
      </c>
      <c r="BK7" s="45"/>
      <c r="BL7" s="4">
        <f t="shared" si="12"/>
        <v>0.007047827668</v>
      </c>
      <c r="BM7" s="4">
        <f t="shared" si="13"/>
        <v>0.9993110189</v>
      </c>
    </row>
    <row r="8">
      <c r="A8" s="23">
        <v>41455.0</v>
      </c>
      <c r="B8" s="24">
        <v>16.31055</v>
      </c>
      <c r="C8" s="24">
        <v>14.88538</v>
      </c>
      <c r="D8" s="24">
        <v>16.49893</v>
      </c>
      <c r="E8" s="24">
        <v>14.20858</v>
      </c>
      <c r="F8" s="24">
        <v>11.35847</v>
      </c>
      <c r="G8" s="24">
        <v>17.40644</v>
      </c>
      <c r="H8" s="24">
        <v>14.63915</v>
      </c>
      <c r="I8" s="24">
        <v>15.1676</v>
      </c>
      <c r="J8" s="24">
        <v>13.75705</v>
      </c>
      <c r="K8" s="24">
        <v>16.36126</v>
      </c>
      <c r="L8" s="52"/>
      <c r="M8" s="4">
        <f t="shared" ref="M8:V8" si="20">_xlfn.RANK.AVG(B8,$B8:$K8,0)</f>
        <v>4</v>
      </c>
      <c r="N8" s="4">
        <f t="shared" si="20"/>
        <v>6</v>
      </c>
      <c r="O8" s="4">
        <f t="shared" si="20"/>
        <v>2</v>
      </c>
      <c r="P8" s="4">
        <f t="shared" si="20"/>
        <v>8</v>
      </c>
      <c r="Q8" s="4">
        <f t="shared" si="20"/>
        <v>10</v>
      </c>
      <c r="R8" s="4">
        <f t="shared" si="20"/>
        <v>1</v>
      </c>
      <c r="S8" s="4">
        <f t="shared" si="20"/>
        <v>7</v>
      </c>
      <c r="T8" s="4">
        <f t="shared" si="20"/>
        <v>5</v>
      </c>
      <c r="U8" s="4">
        <f t="shared" si="20"/>
        <v>9</v>
      </c>
      <c r="V8" s="4">
        <f t="shared" si="20"/>
        <v>3</v>
      </c>
      <c r="W8" s="45"/>
      <c r="X8" s="6">
        <f t="shared" ref="X8:AG8" si="21">(M8-AVERAGE($M8:$V8))/STDEV($M8:$V8)</f>
        <v>-0.4954336943</v>
      </c>
      <c r="Y8" s="6">
        <f t="shared" si="21"/>
        <v>0.1651445648</v>
      </c>
      <c r="Z8" s="6">
        <f t="shared" si="21"/>
        <v>-1.156011953</v>
      </c>
      <c r="AA8" s="6">
        <f t="shared" si="21"/>
        <v>0.8257228238</v>
      </c>
      <c r="AB8" s="6">
        <f t="shared" si="21"/>
        <v>1.486301083</v>
      </c>
      <c r="AC8" s="6">
        <f t="shared" si="21"/>
        <v>-1.486301083</v>
      </c>
      <c r="AD8" s="6">
        <f t="shared" si="21"/>
        <v>0.4954336943</v>
      </c>
      <c r="AE8" s="6">
        <f t="shared" si="21"/>
        <v>-0.1651445648</v>
      </c>
      <c r="AF8" s="6">
        <f t="shared" si="21"/>
        <v>1.156011953</v>
      </c>
      <c r="AG8" s="6">
        <f t="shared" si="21"/>
        <v>-0.8257228238</v>
      </c>
      <c r="AH8" s="45"/>
      <c r="AI8" s="23">
        <v>41455.0</v>
      </c>
      <c r="AJ8" s="27">
        <v>-0.0201</v>
      </c>
      <c r="AK8" s="27">
        <v>-0.0363</v>
      </c>
      <c r="AL8" s="27">
        <v>-0.0512</v>
      </c>
      <c r="AM8" s="27">
        <v>-0.0441</v>
      </c>
      <c r="AN8" s="27">
        <v>-0.1134</v>
      </c>
      <c r="AO8" s="27">
        <v>0.001</v>
      </c>
      <c r="AP8" s="27">
        <v>-0.0388</v>
      </c>
      <c r="AQ8" s="27">
        <v>-0.0753</v>
      </c>
      <c r="AR8" s="27">
        <v>-0.0524</v>
      </c>
      <c r="AS8" s="27">
        <v>-0.0138</v>
      </c>
      <c r="AT8" s="45"/>
      <c r="AU8" s="23">
        <v>41455.0</v>
      </c>
      <c r="AV8" s="50">
        <f t="shared" si="9"/>
        <v>-0.1792809395</v>
      </c>
      <c r="AW8" s="51">
        <f t="shared" si="10"/>
        <v>0.7390973379</v>
      </c>
      <c r="AX8" s="51">
        <f t="array" ref="AX8">SQRT(MMULT(MMULT(X8:AG8,MMULT(TRANSPOSE(ER!B488:K523-ER!M523:V523),ER!B488:K523-ER!M523:V523)/3),TRANSPOSE(X8:AG8)))</f>
        <v>0.3293626592</v>
      </c>
      <c r="AY8" s="45"/>
      <c r="AZ8" s="23">
        <v>41455.0</v>
      </c>
      <c r="BA8" s="4">
        <f t="shared" ref="BA8:BJ8" si="22">X8*0.01/$AX8</f>
        <v>-0.01504219378</v>
      </c>
      <c r="BB8" s="4">
        <f t="shared" si="22"/>
        <v>0.005014064592</v>
      </c>
      <c r="BC8" s="4">
        <f t="shared" si="22"/>
        <v>-0.03509845215</v>
      </c>
      <c r="BD8" s="4">
        <f t="shared" si="22"/>
        <v>0.02507032296</v>
      </c>
      <c r="BE8" s="4">
        <f t="shared" si="22"/>
        <v>0.04512658133</v>
      </c>
      <c r="BF8" s="4">
        <f t="shared" si="22"/>
        <v>-0.04512658133</v>
      </c>
      <c r="BG8" s="4">
        <f t="shared" si="22"/>
        <v>0.01504219378</v>
      </c>
      <c r="BH8" s="4">
        <f t="shared" si="22"/>
        <v>-0.005014064592</v>
      </c>
      <c r="BI8" s="4">
        <f t="shared" si="22"/>
        <v>0.03509845215</v>
      </c>
      <c r="BJ8" s="4">
        <f t="shared" si="22"/>
        <v>-0.02507032296</v>
      </c>
      <c r="BK8" s="45"/>
      <c r="BL8" s="4">
        <f t="shared" si="12"/>
        <v>-0.006217920105</v>
      </c>
      <c r="BM8" s="4">
        <f t="shared" si="13"/>
        <v>0.9930973828</v>
      </c>
    </row>
    <row r="9">
      <c r="A9" s="23">
        <v>41486.0</v>
      </c>
      <c r="B9" s="24">
        <v>17.2503</v>
      </c>
      <c r="C9" s="24">
        <v>15.52072</v>
      </c>
      <c r="D9" s="24">
        <v>17.19099</v>
      </c>
      <c r="E9" s="24">
        <v>14.34514</v>
      </c>
      <c r="F9" s="24">
        <v>12.46106</v>
      </c>
      <c r="G9" s="24">
        <v>16.19433</v>
      </c>
      <c r="H9" s="24">
        <v>15.26252</v>
      </c>
      <c r="I9" s="24">
        <v>16.19433</v>
      </c>
      <c r="J9" s="24">
        <v>14.46341</v>
      </c>
      <c r="K9" s="24">
        <v>17.01548</v>
      </c>
      <c r="L9" s="52"/>
      <c r="M9" s="4">
        <f t="shared" ref="M9:V9" si="23">_xlfn.RANK.AVG(B9,$B9:$K9,0)</f>
        <v>1</v>
      </c>
      <c r="N9" s="4">
        <f t="shared" si="23"/>
        <v>6</v>
      </c>
      <c r="O9" s="4">
        <f t="shared" si="23"/>
        <v>2</v>
      </c>
      <c r="P9" s="4">
        <f t="shared" si="23"/>
        <v>9</v>
      </c>
      <c r="Q9" s="4">
        <f t="shared" si="23"/>
        <v>10</v>
      </c>
      <c r="R9" s="4">
        <f t="shared" si="23"/>
        <v>4.5</v>
      </c>
      <c r="S9" s="4">
        <f t="shared" si="23"/>
        <v>7</v>
      </c>
      <c r="T9" s="4">
        <f t="shared" si="23"/>
        <v>4.5</v>
      </c>
      <c r="U9" s="4">
        <f t="shared" si="23"/>
        <v>8</v>
      </c>
      <c r="V9" s="4">
        <f t="shared" si="23"/>
        <v>3</v>
      </c>
      <c r="W9" s="45"/>
      <c r="X9" s="6">
        <f t="shared" ref="X9:AG9" si="24">(M9-AVERAGE($M9:$V9))/STDEV($M9:$V9)</f>
        <v>-1.490825602</v>
      </c>
      <c r="Y9" s="6">
        <f t="shared" si="24"/>
        <v>0.1656472891</v>
      </c>
      <c r="Z9" s="6">
        <f t="shared" si="24"/>
        <v>-1.159531024</v>
      </c>
      <c r="AA9" s="6">
        <f t="shared" si="24"/>
        <v>1.159531024</v>
      </c>
      <c r="AB9" s="6">
        <f t="shared" si="24"/>
        <v>1.490825602</v>
      </c>
      <c r="AC9" s="6">
        <f t="shared" si="24"/>
        <v>-0.3312945782</v>
      </c>
      <c r="AD9" s="6">
        <f t="shared" si="24"/>
        <v>0.4969418673</v>
      </c>
      <c r="AE9" s="6">
        <f t="shared" si="24"/>
        <v>-0.3312945782</v>
      </c>
      <c r="AF9" s="6">
        <f t="shared" si="24"/>
        <v>0.8282364456</v>
      </c>
      <c r="AG9" s="6">
        <f t="shared" si="24"/>
        <v>-0.8282364456</v>
      </c>
      <c r="AH9" s="45"/>
      <c r="AI9" s="23">
        <v>41486.0</v>
      </c>
      <c r="AJ9" s="27">
        <v>0.0488</v>
      </c>
      <c r="AK9" s="27">
        <v>0.0304</v>
      </c>
      <c r="AL9" s="27">
        <v>0.068</v>
      </c>
      <c r="AM9" s="27">
        <v>0.0424</v>
      </c>
      <c r="AN9" s="27">
        <v>0.0799</v>
      </c>
      <c r="AO9" s="27">
        <v>-0.0039</v>
      </c>
      <c r="AP9" s="27">
        <v>0.0754</v>
      </c>
      <c r="AQ9" s="27">
        <v>0.1036</v>
      </c>
      <c r="AR9" s="27">
        <v>0.0663</v>
      </c>
      <c r="AS9" s="27">
        <v>0.0522</v>
      </c>
      <c r="AT9" s="45"/>
      <c r="AU9" s="23">
        <v>41486.0</v>
      </c>
      <c r="AV9" s="50">
        <f t="shared" si="9"/>
        <v>0.1155846809</v>
      </c>
      <c r="AW9" s="51">
        <f t="shared" si="10"/>
        <v>0.8245256679</v>
      </c>
      <c r="AX9" s="51">
        <f t="array" ref="AX9">SQRT(MMULT(MMULT(X9:AG9,MMULT(TRANSPOSE(ER!B489:K524-ER!M524:V524),ER!B489:K524-ER!M524:V524)/3),TRANSPOSE(X9:AG9)))</f>
        <v>0.2900927581</v>
      </c>
      <c r="AY9" s="45"/>
      <c r="AZ9" s="23">
        <v>41486.0</v>
      </c>
      <c r="BA9" s="4">
        <f t="shared" ref="BA9:BJ9" si="25">X9*0.01/$AX9</f>
        <v>-0.05139134157</v>
      </c>
      <c r="BB9" s="4">
        <f t="shared" si="25"/>
        <v>0.005710149064</v>
      </c>
      <c r="BC9" s="4">
        <f t="shared" si="25"/>
        <v>-0.03997104345</v>
      </c>
      <c r="BD9" s="4">
        <f t="shared" si="25"/>
        <v>0.03997104345</v>
      </c>
      <c r="BE9" s="4">
        <f t="shared" si="25"/>
        <v>0.05139134157</v>
      </c>
      <c r="BF9" s="4">
        <f t="shared" si="25"/>
        <v>-0.01142029813</v>
      </c>
      <c r="BG9" s="4">
        <f t="shared" si="25"/>
        <v>0.01713044719</v>
      </c>
      <c r="BH9" s="4">
        <f t="shared" si="25"/>
        <v>-0.01142029813</v>
      </c>
      <c r="BI9" s="4">
        <f t="shared" si="25"/>
        <v>0.02855074532</v>
      </c>
      <c r="BJ9" s="4">
        <f t="shared" si="25"/>
        <v>-0.02855074532</v>
      </c>
      <c r="BK9" s="45"/>
      <c r="BL9" s="4">
        <f t="shared" si="12"/>
        <v>0.003509343808</v>
      </c>
      <c r="BM9" s="4">
        <f t="shared" si="13"/>
        <v>0.9965825029</v>
      </c>
    </row>
    <row r="10">
      <c r="A10" s="23">
        <v>41517.0</v>
      </c>
      <c r="B10" s="24">
        <v>18.98975</v>
      </c>
      <c r="C10" s="24">
        <v>15.40832</v>
      </c>
      <c r="D10" s="24">
        <v>17.0068</v>
      </c>
      <c r="E10" s="24">
        <v>14.05086</v>
      </c>
      <c r="F10" s="24">
        <v>22.96211</v>
      </c>
      <c r="G10" s="24">
        <v>15.04438</v>
      </c>
      <c r="H10" s="24">
        <v>14.31844</v>
      </c>
      <c r="I10" s="24">
        <v>14.42169</v>
      </c>
      <c r="J10" s="24">
        <v>14.40507</v>
      </c>
      <c r="K10" s="24">
        <v>16.59476</v>
      </c>
      <c r="L10" s="52"/>
      <c r="M10" s="4">
        <f t="shared" ref="M10:V10" si="26">_xlfn.RANK.AVG(B10,$B10:$K10,0)</f>
        <v>2</v>
      </c>
      <c r="N10" s="4">
        <f t="shared" si="26"/>
        <v>5</v>
      </c>
      <c r="O10" s="4">
        <f t="shared" si="26"/>
        <v>3</v>
      </c>
      <c r="P10" s="4">
        <f t="shared" si="26"/>
        <v>10</v>
      </c>
      <c r="Q10" s="4">
        <f t="shared" si="26"/>
        <v>1</v>
      </c>
      <c r="R10" s="4">
        <f t="shared" si="26"/>
        <v>6</v>
      </c>
      <c r="S10" s="4">
        <f t="shared" si="26"/>
        <v>9</v>
      </c>
      <c r="T10" s="4">
        <f t="shared" si="26"/>
        <v>7</v>
      </c>
      <c r="U10" s="4">
        <f t="shared" si="26"/>
        <v>8</v>
      </c>
      <c r="V10" s="4">
        <f t="shared" si="26"/>
        <v>4</v>
      </c>
      <c r="W10" s="45"/>
      <c r="X10" s="6">
        <f t="shared" ref="X10:AG10" si="27">(M10-AVERAGE($M10:$V10))/STDEV($M10:$V10)</f>
        <v>-1.156011953</v>
      </c>
      <c r="Y10" s="6">
        <f t="shared" si="27"/>
        <v>-0.1651445648</v>
      </c>
      <c r="Z10" s="6">
        <f t="shared" si="27"/>
        <v>-0.8257228238</v>
      </c>
      <c r="AA10" s="6">
        <f t="shared" si="27"/>
        <v>1.486301083</v>
      </c>
      <c r="AB10" s="6">
        <f t="shared" si="27"/>
        <v>-1.486301083</v>
      </c>
      <c r="AC10" s="6">
        <f t="shared" si="27"/>
        <v>0.1651445648</v>
      </c>
      <c r="AD10" s="6">
        <f t="shared" si="27"/>
        <v>1.156011953</v>
      </c>
      <c r="AE10" s="6">
        <f t="shared" si="27"/>
        <v>0.4954336943</v>
      </c>
      <c r="AF10" s="6">
        <f t="shared" si="27"/>
        <v>0.8257228238</v>
      </c>
      <c r="AG10" s="6">
        <f t="shared" si="27"/>
        <v>-0.4954336943</v>
      </c>
      <c r="AH10" s="45"/>
      <c r="AI10" s="23">
        <v>41517.0</v>
      </c>
      <c r="AJ10" s="27">
        <v>0.023</v>
      </c>
      <c r="AK10" s="27">
        <v>0.0163</v>
      </c>
      <c r="AL10" s="27">
        <v>-0.0157</v>
      </c>
      <c r="AM10" s="27">
        <v>-0.0191</v>
      </c>
      <c r="AN10" s="27">
        <v>0.0157</v>
      </c>
      <c r="AO10" s="27">
        <v>-0.0239</v>
      </c>
      <c r="AP10" s="27">
        <v>-0.005</v>
      </c>
      <c r="AQ10" s="27">
        <v>-0.0182</v>
      </c>
      <c r="AR10" s="27">
        <v>-0.0241</v>
      </c>
      <c r="AS10" s="27">
        <v>-0.0282</v>
      </c>
      <c r="AT10" s="45"/>
      <c r="AU10" s="23">
        <v>41517.0</v>
      </c>
      <c r="AV10" s="50">
        <f t="shared" si="9"/>
        <v>0.00273318027</v>
      </c>
      <c r="AW10" s="51">
        <f t="shared" si="10"/>
        <v>0.8267792451</v>
      </c>
      <c r="AX10" s="51">
        <f t="array" ref="AX10">SQRT(MMULT(MMULT(X10:AG10,MMULT(TRANSPOSE(ER!B490:K525-ER!M525:V525),ER!B490:K525-ER!M525:V525)/3),TRANSPOSE(X10:AG10)))</f>
        <v>0.2127461279</v>
      </c>
      <c r="AY10" s="45"/>
      <c r="AZ10" s="23">
        <v>41517.0</v>
      </c>
      <c r="BA10" s="4">
        <f t="shared" ref="BA10:BJ10" si="28">X10*0.01/$AX10</f>
        <v>-0.05433762601</v>
      </c>
      <c r="BB10" s="4">
        <f t="shared" si="28"/>
        <v>-0.007762518002</v>
      </c>
      <c r="BC10" s="4">
        <f t="shared" si="28"/>
        <v>-0.03881259001</v>
      </c>
      <c r="BD10" s="4">
        <f t="shared" si="28"/>
        <v>0.06986266202</v>
      </c>
      <c r="BE10" s="4">
        <f t="shared" si="28"/>
        <v>-0.06986266202</v>
      </c>
      <c r="BF10" s="4">
        <f t="shared" si="28"/>
        <v>0.007762518002</v>
      </c>
      <c r="BG10" s="4">
        <f t="shared" si="28"/>
        <v>0.05433762601</v>
      </c>
      <c r="BH10" s="4">
        <f t="shared" si="28"/>
        <v>0.02328755401</v>
      </c>
      <c r="BI10" s="4">
        <f t="shared" si="28"/>
        <v>0.03881259001</v>
      </c>
      <c r="BJ10" s="4">
        <f t="shared" si="28"/>
        <v>-0.02328755401</v>
      </c>
      <c r="BK10" s="45"/>
      <c r="BL10" s="4">
        <f t="shared" si="12"/>
        <v>0.00009421745955</v>
      </c>
      <c r="BM10" s="4">
        <f t="shared" si="13"/>
        <v>0.9966763984</v>
      </c>
    </row>
    <row r="11">
      <c r="A11" s="23">
        <v>41547.0</v>
      </c>
      <c r="B11" s="24">
        <v>17.37619</v>
      </c>
      <c r="C11" s="24">
        <v>14.96334</v>
      </c>
      <c r="D11" s="24">
        <v>17.68034</v>
      </c>
      <c r="E11" s="24">
        <v>14.7232</v>
      </c>
      <c r="F11" s="24">
        <v>18.07664</v>
      </c>
      <c r="G11" s="24">
        <v>14.4655</v>
      </c>
      <c r="H11" s="24">
        <v>15.53277</v>
      </c>
      <c r="I11" s="24">
        <v>14.73622</v>
      </c>
      <c r="J11" s="24">
        <v>14.97006</v>
      </c>
      <c r="K11" s="24">
        <v>17.02128</v>
      </c>
      <c r="L11" s="52"/>
      <c r="M11" s="4">
        <f t="shared" ref="M11:V11" si="29">_xlfn.RANK.AVG(B11,$B11:$K11,0)</f>
        <v>3</v>
      </c>
      <c r="N11" s="4">
        <f t="shared" si="29"/>
        <v>7</v>
      </c>
      <c r="O11" s="4">
        <f t="shared" si="29"/>
        <v>2</v>
      </c>
      <c r="P11" s="4">
        <f t="shared" si="29"/>
        <v>9</v>
      </c>
      <c r="Q11" s="4">
        <f t="shared" si="29"/>
        <v>1</v>
      </c>
      <c r="R11" s="4">
        <f t="shared" si="29"/>
        <v>10</v>
      </c>
      <c r="S11" s="4">
        <f t="shared" si="29"/>
        <v>5</v>
      </c>
      <c r="T11" s="4">
        <f t="shared" si="29"/>
        <v>8</v>
      </c>
      <c r="U11" s="4">
        <f t="shared" si="29"/>
        <v>6</v>
      </c>
      <c r="V11" s="4">
        <f t="shared" si="29"/>
        <v>4</v>
      </c>
      <c r="W11" s="45"/>
      <c r="X11" s="6">
        <f t="shared" ref="X11:AG11" si="30">(M11-AVERAGE($M11:$V11))/STDEV($M11:$V11)</f>
        <v>-0.8257228238</v>
      </c>
      <c r="Y11" s="6">
        <f t="shared" si="30"/>
        <v>0.4954336943</v>
      </c>
      <c r="Z11" s="6">
        <f t="shared" si="30"/>
        <v>-1.156011953</v>
      </c>
      <c r="AA11" s="6">
        <f t="shared" si="30"/>
        <v>1.156011953</v>
      </c>
      <c r="AB11" s="6">
        <f t="shared" si="30"/>
        <v>-1.486301083</v>
      </c>
      <c r="AC11" s="6">
        <f t="shared" si="30"/>
        <v>1.486301083</v>
      </c>
      <c r="AD11" s="6">
        <f t="shared" si="30"/>
        <v>-0.1651445648</v>
      </c>
      <c r="AE11" s="6">
        <f t="shared" si="30"/>
        <v>0.8257228238</v>
      </c>
      <c r="AF11" s="6">
        <f t="shared" si="30"/>
        <v>0.1651445648</v>
      </c>
      <c r="AG11" s="6">
        <f t="shared" si="30"/>
        <v>-0.4954336943</v>
      </c>
      <c r="AH11" s="45"/>
      <c r="AI11" s="23">
        <v>41547.0</v>
      </c>
      <c r="AJ11" s="27">
        <v>0.0213</v>
      </c>
      <c r="AK11" s="27">
        <v>0.0125</v>
      </c>
      <c r="AL11" s="27">
        <v>0.0544</v>
      </c>
      <c r="AM11" s="27">
        <v>0.0585</v>
      </c>
      <c r="AN11" s="27">
        <v>0.0473</v>
      </c>
      <c r="AO11" s="27">
        <v>0.0842</v>
      </c>
      <c r="AP11" s="27">
        <v>0.0301</v>
      </c>
      <c r="AQ11" s="27">
        <v>0.1136</v>
      </c>
      <c r="AR11" s="27">
        <v>0.0085</v>
      </c>
      <c r="AS11" s="27">
        <v>0.0326</v>
      </c>
      <c r="AT11" s="45"/>
      <c r="AU11" s="23">
        <v>41547.0</v>
      </c>
      <c r="AV11" s="50">
        <f t="shared" si="9"/>
        <v>0.04088979424</v>
      </c>
      <c r="AW11" s="51">
        <f t="shared" si="10"/>
        <v>0.8605860784</v>
      </c>
      <c r="AX11" s="51">
        <f t="array" ref="AX11">SQRT(MMULT(MMULT(X11:AG11,MMULT(TRANSPOSE(ER!B491:K526-ER!M526:V526),ER!B491:K526-ER!M526:V526)/3),TRANSPOSE(X11:AG11)))</f>
        <v>0.2987029546</v>
      </c>
      <c r="AY11" s="45"/>
      <c r="AZ11" s="23">
        <v>41547.0</v>
      </c>
      <c r="BA11" s="4">
        <f t="shared" ref="BA11:BJ11" si="31">X11*0.01/$AX11</f>
        <v>-0.02764361086</v>
      </c>
      <c r="BB11" s="4">
        <f t="shared" si="31"/>
        <v>0.01658616652</v>
      </c>
      <c r="BC11" s="4">
        <f t="shared" si="31"/>
        <v>-0.0387010552</v>
      </c>
      <c r="BD11" s="4">
        <f t="shared" si="31"/>
        <v>0.0387010552</v>
      </c>
      <c r="BE11" s="4">
        <f t="shared" si="31"/>
        <v>-0.04975849955</v>
      </c>
      <c r="BF11" s="4">
        <f t="shared" si="31"/>
        <v>0.04975849955</v>
      </c>
      <c r="BG11" s="4">
        <f t="shared" si="31"/>
        <v>-0.005528722172</v>
      </c>
      <c r="BH11" s="4">
        <f t="shared" si="31"/>
        <v>0.02764361086</v>
      </c>
      <c r="BI11" s="4">
        <f t="shared" si="31"/>
        <v>0.005528722172</v>
      </c>
      <c r="BJ11" s="4">
        <f t="shared" si="31"/>
        <v>-0.01658616652</v>
      </c>
      <c r="BK11" s="45"/>
      <c r="BL11" s="4">
        <f t="shared" si="12"/>
        <v>0.001921999457</v>
      </c>
      <c r="BM11" s="4">
        <f t="shared" si="13"/>
        <v>0.9985920099</v>
      </c>
    </row>
    <row r="12">
      <c r="A12" s="23">
        <v>41578.0</v>
      </c>
      <c r="B12" s="24">
        <v>17.79676</v>
      </c>
      <c r="C12" s="24">
        <v>15.64945</v>
      </c>
      <c r="D12" s="24">
        <v>17.06485</v>
      </c>
      <c r="E12" s="24">
        <v>13.83317</v>
      </c>
      <c r="F12" s="24">
        <v>19.79806</v>
      </c>
      <c r="G12" s="24">
        <v>15.08523</v>
      </c>
      <c r="H12" s="24">
        <v>16.2285</v>
      </c>
      <c r="I12" s="24">
        <v>16.23377</v>
      </c>
      <c r="J12" s="24">
        <v>8.31324</v>
      </c>
      <c r="K12" s="24">
        <v>17.15854</v>
      </c>
      <c r="L12" s="52"/>
      <c r="M12" s="4">
        <f t="shared" ref="M12:V12" si="32">_xlfn.RANK.AVG(B12,$B12:$K12,0)</f>
        <v>2</v>
      </c>
      <c r="N12" s="4">
        <f t="shared" si="32"/>
        <v>7</v>
      </c>
      <c r="O12" s="4">
        <f t="shared" si="32"/>
        <v>4</v>
      </c>
      <c r="P12" s="4">
        <f t="shared" si="32"/>
        <v>9</v>
      </c>
      <c r="Q12" s="4">
        <f t="shared" si="32"/>
        <v>1</v>
      </c>
      <c r="R12" s="4">
        <f t="shared" si="32"/>
        <v>8</v>
      </c>
      <c r="S12" s="4">
        <f t="shared" si="32"/>
        <v>6</v>
      </c>
      <c r="T12" s="4">
        <f t="shared" si="32"/>
        <v>5</v>
      </c>
      <c r="U12" s="4">
        <f t="shared" si="32"/>
        <v>10</v>
      </c>
      <c r="V12" s="4">
        <f t="shared" si="32"/>
        <v>3</v>
      </c>
      <c r="W12" s="45"/>
      <c r="X12" s="6">
        <f t="shared" ref="X12:AG12" si="33">(M12-AVERAGE($M12:$V12))/STDEV($M12:$V12)</f>
        <v>-1.156011953</v>
      </c>
      <c r="Y12" s="6">
        <f t="shared" si="33"/>
        <v>0.4954336943</v>
      </c>
      <c r="Z12" s="6">
        <f t="shared" si="33"/>
        <v>-0.4954336943</v>
      </c>
      <c r="AA12" s="6">
        <f t="shared" si="33"/>
        <v>1.156011953</v>
      </c>
      <c r="AB12" s="6">
        <f t="shared" si="33"/>
        <v>-1.486301083</v>
      </c>
      <c r="AC12" s="6">
        <f t="shared" si="33"/>
        <v>0.8257228238</v>
      </c>
      <c r="AD12" s="6">
        <f t="shared" si="33"/>
        <v>0.1651445648</v>
      </c>
      <c r="AE12" s="6">
        <f t="shared" si="33"/>
        <v>-0.1651445648</v>
      </c>
      <c r="AF12" s="6">
        <f t="shared" si="33"/>
        <v>1.486301083</v>
      </c>
      <c r="AG12" s="6">
        <f t="shared" si="33"/>
        <v>-0.8257228238</v>
      </c>
      <c r="AH12" s="45"/>
      <c r="AI12" s="23">
        <v>41578.0</v>
      </c>
      <c r="AJ12" s="27">
        <v>0.0424</v>
      </c>
      <c r="AK12" s="27">
        <v>0.0479</v>
      </c>
      <c r="AL12" s="27">
        <v>0.036</v>
      </c>
      <c r="AM12" s="27">
        <v>0.0526</v>
      </c>
      <c r="AN12" s="27">
        <v>0.1146</v>
      </c>
      <c r="AO12" s="27">
        <v>-1.0E-4</v>
      </c>
      <c r="AP12" s="27">
        <v>0.0432</v>
      </c>
      <c r="AQ12" s="27">
        <v>0.0876</v>
      </c>
      <c r="AR12" s="27">
        <v>0.0433</v>
      </c>
      <c r="AS12" s="27">
        <v>0.044</v>
      </c>
      <c r="AT12" s="45"/>
      <c r="AU12" s="23">
        <v>41578.0</v>
      </c>
      <c r="AV12" s="50">
        <f t="shared" si="9"/>
        <v>-0.1120175583</v>
      </c>
      <c r="AW12" s="51">
        <f t="shared" si="10"/>
        <v>0.7641853272</v>
      </c>
      <c r="AX12" s="51">
        <f t="array" ref="AX12">SQRT(MMULT(MMULT(X12:AG12,MMULT(TRANSPOSE(ER!B492:K527-ER!M527:V527),ER!B492:K527-ER!M527:V527)/3),TRANSPOSE(X12:AG12)))</f>
        <v>0.3047424732</v>
      </c>
      <c r="AY12" s="45"/>
      <c r="AZ12" s="23">
        <v>41578.0</v>
      </c>
      <c r="BA12" s="4">
        <f t="shared" ref="BA12:BJ12" si="34">X12*0.01/$AX12</f>
        <v>-0.03793406089</v>
      </c>
      <c r="BB12" s="4">
        <f t="shared" si="34"/>
        <v>0.01625745467</v>
      </c>
      <c r="BC12" s="4">
        <f t="shared" si="34"/>
        <v>-0.01625745467</v>
      </c>
      <c r="BD12" s="4">
        <f t="shared" si="34"/>
        <v>0.03793406089</v>
      </c>
      <c r="BE12" s="4">
        <f t="shared" si="34"/>
        <v>-0.048772364</v>
      </c>
      <c r="BF12" s="4">
        <f t="shared" si="34"/>
        <v>0.02709575778</v>
      </c>
      <c r="BG12" s="4">
        <f t="shared" si="34"/>
        <v>0.005419151555</v>
      </c>
      <c r="BH12" s="4">
        <f t="shared" si="34"/>
        <v>-0.005419151555</v>
      </c>
      <c r="BI12" s="4">
        <f t="shared" si="34"/>
        <v>0.048772364</v>
      </c>
      <c r="BJ12" s="4">
        <f t="shared" si="34"/>
        <v>-0.02709575778</v>
      </c>
      <c r="BK12" s="45"/>
      <c r="BL12" s="4">
        <f t="shared" si="12"/>
        <v>-0.003750132249</v>
      </c>
      <c r="BM12" s="4">
        <f t="shared" si="13"/>
        <v>0.9948471578</v>
      </c>
    </row>
    <row r="13">
      <c r="A13" s="23">
        <v>41608.0</v>
      </c>
      <c r="B13" s="24">
        <v>17.34906</v>
      </c>
      <c r="C13" s="24">
        <v>16.47175</v>
      </c>
      <c r="D13" s="24">
        <v>17.39433</v>
      </c>
      <c r="E13" s="24">
        <v>15.14693</v>
      </c>
      <c r="F13" s="24">
        <v>16.32387</v>
      </c>
      <c r="G13" s="24">
        <v>15.11259</v>
      </c>
      <c r="H13" s="24">
        <v>16.99235</v>
      </c>
      <c r="I13" s="24">
        <v>16.80955</v>
      </c>
      <c r="J13" s="24">
        <v>13.44267</v>
      </c>
      <c r="K13" s="24">
        <v>17.78726</v>
      </c>
      <c r="L13" s="52"/>
      <c r="M13" s="4">
        <f t="shared" ref="M13:V13" si="35">_xlfn.RANK.AVG(B13,$B13:$K13,0)</f>
        <v>3</v>
      </c>
      <c r="N13" s="4">
        <f t="shared" si="35"/>
        <v>6</v>
      </c>
      <c r="O13" s="4">
        <f t="shared" si="35"/>
        <v>2</v>
      </c>
      <c r="P13" s="4">
        <f t="shared" si="35"/>
        <v>8</v>
      </c>
      <c r="Q13" s="4">
        <f t="shared" si="35"/>
        <v>7</v>
      </c>
      <c r="R13" s="4">
        <f t="shared" si="35"/>
        <v>9</v>
      </c>
      <c r="S13" s="4">
        <f t="shared" si="35"/>
        <v>4</v>
      </c>
      <c r="T13" s="4">
        <f t="shared" si="35"/>
        <v>5</v>
      </c>
      <c r="U13" s="4">
        <f t="shared" si="35"/>
        <v>10</v>
      </c>
      <c r="V13" s="4">
        <f t="shared" si="35"/>
        <v>1</v>
      </c>
      <c r="W13" s="45"/>
      <c r="X13" s="6">
        <f t="shared" ref="X13:AG13" si="36">(M13-AVERAGE($M13:$V13))/STDEV($M13:$V13)</f>
        <v>-0.8257228238</v>
      </c>
      <c r="Y13" s="6">
        <f t="shared" si="36"/>
        <v>0.1651445648</v>
      </c>
      <c r="Z13" s="6">
        <f t="shared" si="36"/>
        <v>-1.156011953</v>
      </c>
      <c r="AA13" s="6">
        <f t="shared" si="36"/>
        <v>0.8257228238</v>
      </c>
      <c r="AB13" s="6">
        <f t="shared" si="36"/>
        <v>0.4954336943</v>
      </c>
      <c r="AC13" s="6">
        <f t="shared" si="36"/>
        <v>1.156011953</v>
      </c>
      <c r="AD13" s="6">
        <f t="shared" si="36"/>
        <v>-0.4954336943</v>
      </c>
      <c r="AE13" s="6">
        <f t="shared" si="36"/>
        <v>-0.1651445648</v>
      </c>
      <c r="AF13" s="6">
        <f t="shared" si="36"/>
        <v>1.486301083</v>
      </c>
      <c r="AG13" s="6">
        <f t="shared" si="36"/>
        <v>-1.486301083</v>
      </c>
      <c r="AH13" s="45"/>
      <c r="AI13" s="23">
        <v>41608.0</v>
      </c>
      <c r="AJ13" s="27">
        <v>-0.0094</v>
      </c>
      <c r="AK13" s="27">
        <v>0.006</v>
      </c>
      <c r="AL13" s="27">
        <v>9.0E-4</v>
      </c>
      <c r="AM13" s="27">
        <v>0.041</v>
      </c>
      <c r="AN13" s="27">
        <v>-0.0198</v>
      </c>
      <c r="AO13" s="27">
        <v>0.0589</v>
      </c>
      <c r="AP13" s="27">
        <v>0.0126</v>
      </c>
      <c r="AQ13" s="27">
        <v>-0.0045</v>
      </c>
      <c r="AR13" s="27">
        <v>-0.0093</v>
      </c>
      <c r="AS13" s="27">
        <v>0.0278</v>
      </c>
      <c r="AT13" s="45"/>
      <c r="AU13" s="23">
        <v>41608.0</v>
      </c>
      <c r="AV13" s="50">
        <f t="shared" si="9"/>
        <v>0.1048998275</v>
      </c>
      <c r="AW13" s="51">
        <f t="shared" si="10"/>
        <v>0.8443482362</v>
      </c>
      <c r="AX13" s="51">
        <f t="array" ref="AX13">SQRT(MMULT(MMULT(X13:AG13,MMULT(TRANSPOSE(ER!B493:K528-ER!M528:V528),ER!B493:K528-ER!M528:V528)/3),TRANSPOSE(X13:AG13)))</f>
        <v>0.2192387744</v>
      </c>
      <c r="AY13" s="45"/>
      <c r="AZ13" s="23">
        <v>41608.0</v>
      </c>
      <c r="BA13" s="4">
        <f t="shared" ref="BA13:BJ13" si="37">X13*0.01/$AX13</f>
        <v>-0.0376631746</v>
      </c>
      <c r="BB13" s="4">
        <f t="shared" si="37"/>
        <v>0.007532634921</v>
      </c>
      <c r="BC13" s="4">
        <f t="shared" si="37"/>
        <v>-0.05272844444</v>
      </c>
      <c r="BD13" s="4">
        <f t="shared" si="37"/>
        <v>0.0376631746</v>
      </c>
      <c r="BE13" s="4">
        <f t="shared" si="37"/>
        <v>0.02259790476</v>
      </c>
      <c r="BF13" s="4">
        <f t="shared" si="37"/>
        <v>0.05272844444</v>
      </c>
      <c r="BG13" s="4">
        <f t="shared" si="37"/>
        <v>-0.02259790476</v>
      </c>
      <c r="BH13" s="4">
        <f t="shared" si="37"/>
        <v>-0.007532634921</v>
      </c>
      <c r="BI13" s="4">
        <f t="shared" si="37"/>
        <v>0.06779371429</v>
      </c>
      <c r="BJ13" s="4">
        <f t="shared" si="37"/>
        <v>-0.06779371429</v>
      </c>
      <c r="BK13" s="45"/>
      <c r="BL13" s="4">
        <f t="shared" si="12"/>
        <v>0.003442245068</v>
      </c>
      <c r="BM13" s="4">
        <f t="shared" si="13"/>
        <v>0.9982716655</v>
      </c>
    </row>
    <row r="14">
      <c r="A14" s="23">
        <v>41639.0</v>
      </c>
      <c r="B14" s="24">
        <v>17.34906</v>
      </c>
      <c r="C14" s="24">
        <v>16.61406</v>
      </c>
      <c r="D14" s="24">
        <v>17.57469</v>
      </c>
      <c r="E14" s="24">
        <v>15.4464</v>
      </c>
      <c r="F14" s="24">
        <v>16.54807</v>
      </c>
      <c r="G14" s="24">
        <v>15.01051</v>
      </c>
      <c r="H14" s="24">
        <v>17.47335</v>
      </c>
      <c r="I14" s="24">
        <v>17.77146</v>
      </c>
      <c r="J14" s="24">
        <v>13.67054</v>
      </c>
      <c r="K14" s="24">
        <v>18.43998</v>
      </c>
      <c r="L14" s="52"/>
      <c r="M14" s="4">
        <f t="shared" ref="M14:V14" si="38">_xlfn.RANK.AVG(B14,$B14:$K14,0)</f>
        <v>5</v>
      </c>
      <c r="N14" s="4">
        <f t="shared" si="38"/>
        <v>6</v>
      </c>
      <c r="O14" s="4">
        <f t="shared" si="38"/>
        <v>3</v>
      </c>
      <c r="P14" s="4">
        <f t="shared" si="38"/>
        <v>8</v>
      </c>
      <c r="Q14" s="4">
        <f t="shared" si="38"/>
        <v>7</v>
      </c>
      <c r="R14" s="4">
        <f t="shared" si="38"/>
        <v>9</v>
      </c>
      <c r="S14" s="4">
        <f t="shared" si="38"/>
        <v>4</v>
      </c>
      <c r="T14" s="4">
        <f t="shared" si="38"/>
        <v>2</v>
      </c>
      <c r="U14" s="4">
        <f t="shared" si="38"/>
        <v>10</v>
      </c>
      <c r="V14" s="4">
        <f t="shared" si="38"/>
        <v>1</v>
      </c>
      <c r="W14" s="45"/>
      <c r="X14" s="6">
        <f t="shared" ref="X14:AG14" si="39">(M14-AVERAGE($M14:$V14))/STDEV($M14:$V14)</f>
        <v>-0.1651445648</v>
      </c>
      <c r="Y14" s="6">
        <f t="shared" si="39"/>
        <v>0.1651445648</v>
      </c>
      <c r="Z14" s="6">
        <f t="shared" si="39"/>
        <v>-0.8257228238</v>
      </c>
      <c r="AA14" s="6">
        <f t="shared" si="39"/>
        <v>0.8257228238</v>
      </c>
      <c r="AB14" s="6">
        <f t="shared" si="39"/>
        <v>0.4954336943</v>
      </c>
      <c r="AC14" s="6">
        <f t="shared" si="39"/>
        <v>1.156011953</v>
      </c>
      <c r="AD14" s="6">
        <f t="shared" si="39"/>
        <v>-0.4954336943</v>
      </c>
      <c r="AE14" s="6">
        <f t="shared" si="39"/>
        <v>-1.156011953</v>
      </c>
      <c r="AF14" s="6">
        <f t="shared" si="39"/>
        <v>1.486301083</v>
      </c>
      <c r="AG14" s="6">
        <f t="shared" si="39"/>
        <v>-1.486301083</v>
      </c>
      <c r="AH14" s="45"/>
      <c r="AI14" s="23">
        <v>41639.0</v>
      </c>
      <c r="AJ14" s="27">
        <v>0.0033</v>
      </c>
      <c r="AK14" s="27">
        <v>0.0198</v>
      </c>
      <c r="AL14" s="27">
        <v>0.0043</v>
      </c>
      <c r="AM14" s="27">
        <v>0.0156</v>
      </c>
      <c r="AN14" s="27">
        <v>-0.0049</v>
      </c>
      <c r="AO14" s="27">
        <v>0.0351</v>
      </c>
      <c r="AP14" s="27">
        <v>0.0103</v>
      </c>
      <c r="AQ14" s="27">
        <v>0.0107</v>
      </c>
      <c r="AR14" s="27">
        <v>0.0161</v>
      </c>
      <c r="AS14" s="27">
        <v>0.0263</v>
      </c>
      <c r="AT14" s="45"/>
      <c r="AU14" s="23">
        <v>41639.0</v>
      </c>
      <c r="AV14" s="50">
        <f t="shared" si="9"/>
        <v>0.02457351124</v>
      </c>
      <c r="AW14" s="51">
        <f t="shared" si="10"/>
        <v>0.8650968371</v>
      </c>
      <c r="AX14" s="51">
        <f t="array" ref="AX14">SQRT(MMULT(MMULT(X14:AG14,MMULT(TRANSPOSE(ER!B494:K529-ER!M529:V529),ER!B494:K529-ER!M529:V529)/3),TRANSPOSE(X14:AG14)))</f>
        <v>0.235080815</v>
      </c>
      <c r="AY14" s="45"/>
      <c r="AZ14" s="23">
        <v>41639.0</v>
      </c>
      <c r="BA14" s="4">
        <f t="shared" ref="BA14:BJ14" si="40">X14*0.01/$AX14</f>
        <v>-0.00702501243</v>
      </c>
      <c r="BB14" s="4">
        <f t="shared" si="40"/>
        <v>0.00702501243</v>
      </c>
      <c r="BC14" s="4">
        <f t="shared" si="40"/>
        <v>-0.03512506215</v>
      </c>
      <c r="BD14" s="4">
        <f t="shared" si="40"/>
        <v>0.03512506215</v>
      </c>
      <c r="BE14" s="4">
        <f t="shared" si="40"/>
        <v>0.02107503729</v>
      </c>
      <c r="BF14" s="4">
        <f t="shared" si="40"/>
        <v>0.04917508701</v>
      </c>
      <c r="BG14" s="4">
        <f t="shared" si="40"/>
        <v>-0.02107503729</v>
      </c>
      <c r="BH14" s="4">
        <f t="shared" si="40"/>
        <v>-0.04917508701</v>
      </c>
      <c r="BI14" s="4">
        <f t="shared" si="40"/>
        <v>0.06322511187</v>
      </c>
      <c r="BJ14" s="4">
        <f t="shared" si="40"/>
        <v>-0.06322511187</v>
      </c>
      <c r="BK14" s="45"/>
      <c r="BL14" s="4">
        <f t="shared" si="12"/>
        <v>0.001120856076</v>
      </c>
      <c r="BM14" s="4">
        <f t="shared" si="13"/>
        <v>0.9993905844</v>
      </c>
    </row>
    <row r="15">
      <c r="A15" s="23">
        <v>41670.0</v>
      </c>
      <c r="B15" s="24">
        <v>18.01153</v>
      </c>
      <c r="C15" s="24">
        <v>16.30258</v>
      </c>
      <c r="D15" s="24">
        <v>17.0765</v>
      </c>
      <c r="E15" s="24">
        <v>15.60306</v>
      </c>
      <c r="F15" s="24">
        <v>16.72241</v>
      </c>
      <c r="G15" s="24">
        <v>15.03081</v>
      </c>
      <c r="H15" s="24">
        <v>15.99488</v>
      </c>
      <c r="I15" s="24">
        <v>17.53771</v>
      </c>
      <c r="J15" s="24">
        <v>13.08044</v>
      </c>
      <c r="K15" s="24">
        <v>17.75568</v>
      </c>
      <c r="L15" s="52"/>
      <c r="M15" s="4">
        <f t="shared" ref="M15:V15" si="41">_xlfn.RANK.AVG(B15,$B15:$K15,0)</f>
        <v>1</v>
      </c>
      <c r="N15" s="4">
        <f t="shared" si="41"/>
        <v>6</v>
      </c>
      <c r="O15" s="4">
        <f t="shared" si="41"/>
        <v>4</v>
      </c>
      <c r="P15" s="4">
        <f t="shared" si="41"/>
        <v>8</v>
      </c>
      <c r="Q15" s="4">
        <f t="shared" si="41"/>
        <v>5</v>
      </c>
      <c r="R15" s="4">
        <f t="shared" si="41"/>
        <v>9</v>
      </c>
      <c r="S15" s="4">
        <f t="shared" si="41"/>
        <v>7</v>
      </c>
      <c r="T15" s="4">
        <f t="shared" si="41"/>
        <v>3</v>
      </c>
      <c r="U15" s="4">
        <f t="shared" si="41"/>
        <v>10</v>
      </c>
      <c r="V15" s="4">
        <f t="shared" si="41"/>
        <v>2</v>
      </c>
      <c r="W15" s="45"/>
      <c r="X15" s="6">
        <f t="shared" ref="X15:AG15" si="42">(M15-AVERAGE($M15:$V15))/STDEV($M15:$V15)</f>
        <v>-1.486301083</v>
      </c>
      <c r="Y15" s="6">
        <f t="shared" si="42"/>
        <v>0.1651445648</v>
      </c>
      <c r="Z15" s="6">
        <f t="shared" si="42"/>
        <v>-0.4954336943</v>
      </c>
      <c r="AA15" s="6">
        <f t="shared" si="42"/>
        <v>0.8257228238</v>
      </c>
      <c r="AB15" s="6">
        <f t="shared" si="42"/>
        <v>-0.1651445648</v>
      </c>
      <c r="AC15" s="6">
        <f t="shared" si="42"/>
        <v>1.156011953</v>
      </c>
      <c r="AD15" s="6">
        <f t="shared" si="42"/>
        <v>0.4954336943</v>
      </c>
      <c r="AE15" s="6">
        <f t="shared" si="42"/>
        <v>-0.8257228238</v>
      </c>
      <c r="AF15" s="6">
        <f t="shared" si="42"/>
        <v>1.486301083</v>
      </c>
      <c r="AG15" s="6">
        <f t="shared" si="42"/>
        <v>-1.156011953</v>
      </c>
      <c r="AH15" s="45"/>
      <c r="AI15" s="23">
        <v>41670.0</v>
      </c>
      <c r="AJ15" s="27">
        <v>-0.0302</v>
      </c>
      <c r="AK15" s="27">
        <v>0.0059</v>
      </c>
      <c r="AL15" s="27">
        <v>-0.0287</v>
      </c>
      <c r="AM15" s="27">
        <v>-0.0286</v>
      </c>
      <c r="AN15" s="27">
        <v>0.0272</v>
      </c>
      <c r="AO15" s="27">
        <v>-0.0671</v>
      </c>
      <c r="AP15" s="27">
        <v>-0.0372</v>
      </c>
      <c r="AQ15" s="27">
        <v>0.0014</v>
      </c>
      <c r="AR15" s="27">
        <v>-0.0355</v>
      </c>
      <c r="AS15" s="27">
        <v>-0.0342</v>
      </c>
      <c r="AT15" s="45"/>
      <c r="AU15" s="23">
        <v>41670.0</v>
      </c>
      <c r="AV15" s="50">
        <f t="shared" si="9"/>
        <v>-0.04316878923</v>
      </c>
      <c r="AW15" s="51">
        <f t="shared" si="10"/>
        <v>0.827751654</v>
      </c>
      <c r="AX15" s="51">
        <f t="array" ref="AX15">SQRT(MMULT(MMULT(X15:AG15,MMULT(TRANSPOSE(ER!B495:K530-ER!M530:V530),ER!B495:K530-ER!M530:V530)/3),TRANSPOSE(X15:AG15)))</f>
        <v>0.2526926744</v>
      </c>
      <c r="AY15" s="45"/>
      <c r="AZ15" s="23">
        <v>41670.0</v>
      </c>
      <c r="BA15" s="4">
        <f t="shared" ref="BA15:BJ15" si="43">X15*0.01/$AX15</f>
        <v>-0.05881852674</v>
      </c>
      <c r="BB15" s="4">
        <f t="shared" si="43"/>
        <v>0.00653539186</v>
      </c>
      <c r="BC15" s="4">
        <f t="shared" si="43"/>
        <v>-0.01960617558</v>
      </c>
      <c r="BD15" s="4">
        <f t="shared" si="43"/>
        <v>0.0326769593</v>
      </c>
      <c r="BE15" s="4">
        <f t="shared" si="43"/>
        <v>-0.00653539186</v>
      </c>
      <c r="BF15" s="4">
        <f t="shared" si="43"/>
        <v>0.04574774302</v>
      </c>
      <c r="BG15" s="4">
        <f t="shared" si="43"/>
        <v>0.01960617558</v>
      </c>
      <c r="BH15" s="4">
        <f t="shared" si="43"/>
        <v>-0.0326769593</v>
      </c>
      <c r="BI15" s="4">
        <f t="shared" si="43"/>
        <v>0.05881852674</v>
      </c>
      <c r="BJ15" s="4">
        <f t="shared" si="43"/>
        <v>-0.04574774302</v>
      </c>
      <c r="BK15" s="45"/>
      <c r="BL15" s="4">
        <f t="shared" si="12"/>
        <v>-0.001836338249</v>
      </c>
      <c r="BM15" s="4">
        <f t="shared" si="13"/>
        <v>0.9975553652</v>
      </c>
    </row>
    <row r="16">
      <c r="A16" s="23">
        <v>41698.0</v>
      </c>
      <c r="B16" s="24">
        <v>18.27819</v>
      </c>
      <c r="C16" s="24">
        <v>16.6417</v>
      </c>
      <c r="D16" s="24">
        <v>18.19174</v>
      </c>
      <c r="E16" s="24">
        <v>16.35858</v>
      </c>
      <c r="F16" s="24">
        <v>21.75332</v>
      </c>
      <c r="G16" s="24">
        <v>14.08054</v>
      </c>
      <c r="H16" s="24">
        <v>16.99524</v>
      </c>
      <c r="I16" s="24">
        <v>18.67065</v>
      </c>
      <c r="J16" s="24">
        <v>13.23276</v>
      </c>
      <c r="K16" s="24">
        <v>18.02451</v>
      </c>
      <c r="L16" s="52"/>
      <c r="M16" s="4">
        <f t="shared" ref="M16:V16" si="44">_xlfn.RANK.AVG(B16,$B16:$K16,0)</f>
        <v>3</v>
      </c>
      <c r="N16" s="4">
        <f t="shared" si="44"/>
        <v>7</v>
      </c>
      <c r="O16" s="4">
        <f t="shared" si="44"/>
        <v>4</v>
      </c>
      <c r="P16" s="4">
        <f t="shared" si="44"/>
        <v>8</v>
      </c>
      <c r="Q16" s="4">
        <f t="shared" si="44"/>
        <v>1</v>
      </c>
      <c r="R16" s="4">
        <f t="shared" si="44"/>
        <v>9</v>
      </c>
      <c r="S16" s="4">
        <f t="shared" si="44"/>
        <v>6</v>
      </c>
      <c r="T16" s="4">
        <f t="shared" si="44"/>
        <v>2</v>
      </c>
      <c r="U16" s="4">
        <f t="shared" si="44"/>
        <v>10</v>
      </c>
      <c r="V16" s="4">
        <f t="shared" si="44"/>
        <v>5</v>
      </c>
      <c r="W16" s="45"/>
      <c r="X16" s="6">
        <f t="shared" ref="X16:AG16" si="45">(M16-AVERAGE($M16:$V16))/STDEV($M16:$V16)</f>
        <v>-0.8257228238</v>
      </c>
      <c r="Y16" s="6">
        <f t="shared" si="45"/>
        <v>0.4954336943</v>
      </c>
      <c r="Z16" s="6">
        <f t="shared" si="45"/>
        <v>-0.4954336943</v>
      </c>
      <c r="AA16" s="6">
        <f t="shared" si="45"/>
        <v>0.8257228238</v>
      </c>
      <c r="AB16" s="6">
        <f t="shared" si="45"/>
        <v>-1.486301083</v>
      </c>
      <c r="AC16" s="6">
        <f t="shared" si="45"/>
        <v>1.156011953</v>
      </c>
      <c r="AD16" s="6">
        <f t="shared" si="45"/>
        <v>0.1651445648</v>
      </c>
      <c r="AE16" s="6">
        <f t="shared" si="45"/>
        <v>-1.156011953</v>
      </c>
      <c r="AF16" s="6">
        <f t="shared" si="45"/>
        <v>1.486301083</v>
      </c>
      <c r="AG16" s="6">
        <f t="shared" si="45"/>
        <v>-0.1651445648</v>
      </c>
      <c r="AH16" s="45"/>
      <c r="AI16" s="23">
        <v>41698.0</v>
      </c>
      <c r="AJ16" s="27">
        <v>0.0503</v>
      </c>
      <c r="AK16" s="27">
        <v>0.0368</v>
      </c>
      <c r="AL16" s="27">
        <v>0.059</v>
      </c>
      <c r="AM16" s="27">
        <v>0.0418</v>
      </c>
      <c r="AN16" s="27">
        <v>0.046</v>
      </c>
      <c r="AO16" s="27">
        <v>-0.0045</v>
      </c>
      <c r="AP16" s="27">
        <v>0.0354</v>
      </c>
      <c r="AQ16" s="27">
        <v>0.0199</v>
      </c>
      <c r="AR16" s="27">
        <v>0.0495</v>
      </c>
      <c r="AS16" s="27">
        <v>0.0463</v>
      </c>
      <c r="AT16" s="45"/>
      <c r="AU16" s="23">
        <v>41698.0</v>
      </c>
      <c r="AV16" s="50">
        <f t="shared" si="9"/>
        <v>-0.05504268344</v>
      </c>
      <c r="AW16" s="51">
        <f t="shared" si="10"/>
        <v>0.7821899818</v>
      </c>
      <c r="AX16" s="51">
        <f t="array" ref="AX16">SQRT(MMULT(MMULT(X16:AG16,MMULT(TRANSPOSE(ER!B496:K531-ER!M531:V531),ER!B496:K531-ER!M531:V531)/3),TRANSPOSE(X16:AG16)))</f>
        <v>0.4067557496</v>
      </c>
      <c r="AY16" s="45"/>
      <c r="AZ16" s="23">
        <v>41698.0</v>
      </c>
      <c r="BA16" s="4">
        <f t="shared" ref="BA16:BJ16" si="46">X16*0.01/$AX16</f>
        <v>-0.02030021271</v>
      </c>
      <c r="BB16" s="4">
        <f t="shared" si="46"/>
        <v>0.01218012763</v>
      </c>
      <c r="BC16" s="4">
        <f t="shared" si="46"/>
        <v>-0.01218012763</v>
      </c>
      <c r="BD16" s="4">
        <f t="shared" si="46"/>
        <v>0.02030021271</v>
      </c>
      <c r="BE16" s="4">
        <f t="shared" si="46"/>
        <v>-0.03654038288</v>
      </c>
      <c r="BF16" s="4">
        <f t="shared" si="46"/>
        <v>0.02842029779</v>
      </c>
      <c r="BG16" s="4">
        <f t="shared" si="46"/>
        <v>0.004060042542</v>
      </c>
      <c r="BH16" s="4">
        <f t="shared" si="46"/>
        <v>-0.02842029779</v>
      </c>
      <c r="BI16" s="4">
        <f t="shared" si="46"/>
        <v>0.03654038288</v>
      </c>
      <c r="BJ16" s="4">
        <f t="shared" si="46"/>
        <v>-0.004060042542</v>
      </c>
      <c r="BK16" s="45"/>
      <c r="BL16" s="4">
        <f t="shared" si="12"/>
        <v>-0.002178246107</v>
      </c>
      <c r="BM16" s="4">
        <f t="shared" si="13"/>
        <v>0.9953824442</v>
      </c>
    </row>
    <row r="17">
      <c r="A17" s="23">
        <v>41729.0</v>
      </c>
      <c r="B17" s="24">
        <v>17.9051</v>
      </c>
      <c r="C17" s="24">
        <v>16.75884</v>
      </c>
      <c r="D17" s="24">
        <v>17.95655</v>
      </c>
      <c r="E17" s="24">
        <v>16.49077</v>
      </c>
      <c r="F17" s="24">
        <v>21.61228</v>
      </c>
      <c r="G17" s="24">
        <v>13.84083</v>
      </c>
      <c r="H17" s="24">
        <v>15.8705</v>
      </c>
      <c r="I17" s="24">
        <v>18.57355</v>
      </c>
      <c r="J17" s="24">
        <v>13.37793</v>
      </c>
      <c r="K17" s="24">
        <v>18.1061</v>
      </c>
      <c r="L17" s="52"/>
      <c r="M17" s="4">
        <f t="shared" ref="M17:V17" si="47">_xlfn.RANK.AVG(B17,$B17:$K17,0)</f>
        <v>5</v>
      </c>
      <c r="N17" s="4">
        <f t="shared" si="47"/>
        <v>6</v>
      </c>
      <c r="O17" s="4">
        <f t="shared" si="47"/>
        <v>4</v>
      </c>
      <c r="P17" s="4">
        <f t="shared" si="47"/>
        <v>7</v>
      </c>
      <c r="Q17" s="4">
        <f t="shared" si="47"/>
        <v>1</v>
      </c>
      <c r="R17" s="4">
        <f t="shared" si="47"/>
        <v>9</v>
      </c>
      <c r="S17" s="4">
        <f t="shared" si="47"/>
        <v>8</v>
      </c>
      <c r="T17" s="4">
        <f t="shared" si="47"/>
        <v>2</v>
      </c>
      <c r="U17" s="4">
        <f t="shared" si="47"/>
        <v>10</v>
      </c>
      <c r="V17" s="4">
        <f t="shared" si="47"/>
        <v>3</v>
      </c>
      <c r="W17" s="45"/>
      <c r="X17" s="6">
        <f t="shared" ref="X17:AG17" si="48">(M17-AVERAGE($M17:$V17))/STDEV($M17:$V17)</f>
        <v>-0.1651445648</v>
      </c>
      <c r="Y17" s="6">
        <f t="shared" si="48"/>
        <v>0.1651445648</v>
      </c>
      <c r="Z17" s="6">
        <f t="shared" si="48"/>
        <v>-0.4954336943</v>
      </c>
      <c r="AA17" s="6">
        <f t="shared" si="48"/>
        <v>0.4954336943</v>
      </c>
      <c r="AB17" s="6">
        <f t="shared" si="48"/>
        <v>-1.486301083</v>
      </c>
      <c r="AC17" s="6">
        <f t="shared" si="48"/>
        <v>1.156011953</v>
      </c>
      <c r="AD17" s="6">
        <f t="shared" si="48"/>
        <v>0.8257228238</v>
      </c>
      <c r="AE17" s="6">
        <f t="shared" si="48"/>
        <v>-1.156011953</v>
      </c>
      <c r="AF17" s="6">
        <f t="shared" si="48"/>
        <v>1.486301083</v>
      </c>
      <c r="AG17" s="6">
        <f t="shared" si="48"/>
        <v>-0.8257228238</v>
      </c>
      <c r="AH17" s="45"/>
      <c r="AI17" s="23">
        <v>41729.0</v>
      </c>
      <c r="AJ17" s="27">
        <v>0.0038</v>
      </c>
      <c r="AK17" s="27">
        <v>0.0116</v>
      </c>
      <c r="AL17" s="27">
        <v>3.0E-4</v>
      </c>
      <c r="AM17" s="27">
        <v>-0.0154</v>
      </c>
      <c r="AN17" s="27">
        <v>0.0663</v>
      </c>
      <c r="AO17" s="27">
        <v>-0.0026</v>
      </c>
      <c r="AP17" s="27">
        <v>0.0135</v>
      </c>
      <c r="AQ17" s="27">
        <v>0.0257</v>
      </c>
      <c r="AR17" s="27">
        <v>-0.0267</v>
      </c>
      <c r="AS17" s="27">
        <v>0.0064</v>
      </c>
      <c r="AT17" s="45"/>
      <c r="AU17" s="23">
        <v>41729.0</v>
      </c>
      <c r="AV17" s="50">
        <f t="shared" si="9"/>
        <v>-0.1800240901</v>
      </c>
      <c r="AW17" s="51">
        <f t="shared" si="10"/>
        <v>0.6413769421</v>
      </c>
      <c r="AX17" s="51">
        <f t="array" ref="AX17">SQRT(MMULT(MMULT(X17:AG17,MMULT(TRANSPOSE(ER!B497:K532-ER!M532:V532),ER!B497:K532-ER!M532:V532)/3),TRANSPOSE(X17:AG17)))</f>
        <v>0.4081776954</v>
      </c>
      <c r="AY17" s="45"/>
      <c r="AZ17" s="23">
        <v>41729.0</v>
      </c>
      <c r="BA17" s="4">
        <f t="shared" ref="BA17:BJ17" si="49">X17*0.01/$AX17</f>
        <v>-0.004045898799</v>
      </c>
      <c r="BB17" s="4">
        <f t="shared" si="49"/>
        <v>0.004045898799</v>
      </c>
      <c r="BC17" s="4">
        <f t="shared" si="49"/>
        <v>-0.0121376964</v>
      </c>
      <c r="BD17" s="4">
        <f t="shared" si="49"/>
        <v>0.0121376964</v>
      </c>
      <c r="BE17" s="4">
        <f t="shared" si="49"/>
        <v>-0.03641308919</v>
      </c>
      <c r="BF17" s="4">
        <f t="shared" si="49"/>
        <v>0.02832129159</v>
      </c>
      <c r="BG17" s="4">
        <f t="shared" si="49"/>
        <v>0.02022949399</v>
      </c>
      <c r="BH17" s="4">
        <f t="shared" si="49"/>
        <v>-0.02832129159</v>
      </c>
      <c r="BI17" s="4">
        <f t="shared" si="49"/>
        <v>0.03641308919</v>
      </c>
      <c r="BJ17" s="4">
        <f t="shared" si="49"/>
        <v>-0.02022949399</v>
      </c>
      <c r="BK17" s="45"/>
      <c r="BL17" s="4">
        <f t="shared" si="12"/>
        <v>-0.004425852375</v>
      </c>
      <c r="BM17" s="4">
        <f t="shared" si="13"/>
        <v>0.9909770284</v>
      </c>
    </row>
    <row r="18">
      <c r="A18" s="23">
        <v>41759.0</v>
      </c>
      <c r="B18" s="24">
        <v>17.60873</v>
      </c>
      <c r="C18" s="24">
        <v>17.1969</v>
      </c>
      <c r="D18" s="24">
        <v>18.34189</v>
      </c>
      <c r="E18" s="24">
        <v>16.5755</v>
      </c>
      <c r="F18" s="24">
        <v>19.604</v>
      </c>
      <c r="G18" s="24">
        <v>13.48254</v>
      </c>
      <c r="H18" s="24">
        <v>16.28399</v>
      </c>
      <c r="I18" s="24">
        <v>18.66368</v>
      </c>
      <c r="J18" s="24">
        <v>14.00364</v>
      </c>
      <c r="K18" s="24">
        <v>18.15541</v>
      </c>
      <c r="L18" s="52"/>
      <c r="M18" s="4">
        <f t="shared" ref="M18:V18" si="50">_xlfn.RANK.AVG(B18,$B18:$K18,0)</f>
        <v>5</v>
      </c>
      <c r="N18" s="4">
        <f t="shared" si="50"/>
        <v>6</v>
      </c>
      <c r="O18" s="4">
        <f t="shared" si="50"/>
        <v>3</v>
      </c>
      <c r="P18" s="4">
        <f t="shared" si="50"/>
        <v>7</v>
      </c>
      <c r="Q18" s="4">
        <f t="shared" si="50"/>
        <v>1</v>
      </c>
      <c r="R18" s="4">
        <f t="shared" si="50"/>
        <v>10</v>
      </c>
      <c r="S18" s="4">
        <f t="shared" si="50"/>
        <v>8</v>
      </c>
      <c r="T18" s="4">
        <f t="shared" si="50"/>
        <v>2</v>
      </c>
      <c r="U18" s="4">
        <f t="shared" si="50"/>
        <v>9</v>
      </c>
      <c r="V18" s="4">
        <f t="shared" si="50"/>
        <v>4</v>
      </c>
      <c r="W18" s="45"/>
      <c r="X18" s="6">
        <f t="shared" ref="X18:AG18" si="51">(M18-AVERAGE($M18:$V18))/STDEV($M18:$V18)</f>
        <v>-0.1651445648</v>
      </c>
      <c r="Y18" s="6">
        <f t="shared" si="51"/>
        <v>0.1651445648</v>
      </c>
      <c r="Z18" s="6">
        <f t="shared" si="51"/>
        <v>-0.8257228238</v>
      </c>
      <c r="AA18" s="6">
        <f t="shared" si="51"/>
        <v>0.4954336943</v>
      </c>
      <c r="AB18" s="6">
        <f t="shared" si="51"/>
        <v>-1.486301083</v>
      </c>
      <c r="AC18" s="6">
        <f t="shared" si="51"/>
        <v>1.486301083</v>
      </c>
      <c r="AD18" s="6">
        <f t="shared" si="51"/>
        <v>0.8257228238</v>
      </c>
      <c r="AE18" s="6">
        <f t="shared" si="51"/>
        <v>-1.156011953</v>
      </c>
      <c r="AF18" s="6">
        <f t="shared" si="51"/>
        <v>1.156011953</v>
      </c>
      <c r="AG18" s="6">
        <f t="shared" si="51"/>
        <v>-0.4954336943</v>
      </c>
      <c r="AH18" s="45"/>
      <c r="AI18" s="23">
        <v>41759.0</v>
      </c>
      <c r="AJ18" s="27">
        <v>0.019</v>
      </c>
      <c r="AK18" s="27">
        <v>0.0232</v>
      </c>
      <c r="AL18" s="27">
        <v>0.0222</v>
      </c>
      <c r="AM18" s="27">
        <v>0.0025</v>
      </c>
      <c r="AN18" s="27">
        <v>0.0099</v>
      </c>
      <c r="AO18" s="27">
        <v>-0.0337</v>
      </c>
      <c r="AP18" s="27">
        <v>-0.0218</v>
      </c>
      <c r="AQ18" s="27">
        <v>0.0235</v>
      </c>
      <c r="AR18" s="27">
        <v>0.0321</v>
      </c>
      <c r="AS18" s="27">
        <v>0.0057</v>
      </c>
      <c r="AT18" s="45"/>
      <c r="AU18" s="23">
        <v>41759.0</v>
      </c>
      <c r="AV18" s="50">
        <f t="shared" si="9"/>
        <v>-0.06490181395</v>
      </c>
      <c r="AW18" s="51">
        <f t="shared" si="10"/>
        <v>0.5997504151</v>
      </c>
      <c r="AX18" s="51">
        <f t="array" ref="AX18">SQRT(MMULT(MMULT(X18:AG18,MMULT(TRANSPOSE(ER!B498:K533-ER!M533:V533),ER!B498:K533-ER!M533:V533)/3),TRANSPOSE(X18:AG18)))</f>
        <v>0.4367146348</v>
      </c>
      <c r="AY18" s="45"/>
      <c r="AZ18" s="23">
        <v>41759.0</v>
      </c>
      <c r="BA18" s="4">
        <f t="shared" ref="BA18:BJ18" si="52">X18*0.01/$AX18</f>
        <v>-0.003781521195</v>
      </c>
      <c r="BB18" s="4">
        <f t="shared" si="52"/>
        <v>0.003781521195</v>
      </c>
      <c r="BC18" s="4">
        <f t="shared" si="52"/>
        <v>-0.01890760597</v>
      </c>
      <c r="BD18" s="4">
        <f t="shared" si="52"/>
        <v>0.01134456358</v>
      </c>
      <c r="BE18" s="4">
        <f t="shared" si="52"/>
        <v>-0.03403369075</v>
      </c>
      <c r="BF18" s="4">
        <f t="shared" si="52"/>
        <v>0.03403369075</v>
      </c>
      <c r="BG18" s="4">
        <f t="shared" si="52"/>
        <v>0.01890760597</v>
      </c>
      <c r="BH18" s="4">
        <f t="shared" si="52"/>
        <v>-0.02647064836</v>
      </c>
      <c r="BI18" s="4">
        <f t="shared" si="52"/>
        <v>0.02647064836</v>
      </c>
      <c r="BJ18" s="4">
        <f t="shared" si="52"/>
        <v>-0.01134456358</v>
      </c>
      <c r="BK18" s="45"/>
      <c r="BL18" s="4">
        <f t="shared" si="12"/>
        <v>-0.001590038228</v>
      </c>
      <c r="BM18" s="4">
        <f t="shared" si="13"/>
        <v>0.989401337</v>
      </c>
    </row>
    <row r="19">
      <c r="A19" s="23">
        <v>41790.0</v>
      </c>
      <c r="B19" s="24">
        <v>16.65834</v>
      </c>
      <c r="C19" s="24">
        <v>16.82369</v>
      </c>
      <c r="D19" s="24">
        <v>17.6398</v>
      </c>
      <c r="E19" s="24">
        <v>16.90331</v>
      </c>
      <c r="F19" s="24">
        <v>15.01051</v>
      </c>
      <c r="G19" s="24">
        <v>13.76084</v>
      </c>
      <c r="H19" s="24">
        <v>22.51745</v>
      </c>
      <c r="I19" s="24">
        <v>18.06032</v>
      </c>
      <c r="J19" s="24">
        <v>15.59576</v>
      </c>
      <c r="K19" s="24">
        <v>18.52195</v>
      </c>
      <c r="L19" s="52"/>
      <c r="M19" s="4">
        <f t="shared" ref="M19:V19" si="53">_xlfn.RANK.AVG(B19,$B19:$K19,0)</f>
        <v>7</v>
      </c>
      <c r="N19" s="4">
        <f t="shared" si="53"/>
        <v>6</v>
      </c>
      <c r="O19" s="4">
        <f t="shared" si="53"/>
        <v>4</v>
      </c>
      <c r="P19" s="4">
        <f t="shared" si="53"/>
        <v>5</v>
      </c>
      <c r="Q19" s="4">
        <f t="shared" si="53"/>
        <v>9</v>
      </c>
      <c r="R19" s="4">
        <f t="shared" si="53"/>
        <v>10</v>
      </c>
      <c r="S19" s="4">
        <f t="shared" si="53"/>
        <v>1</v>
      </c>
      <c r="T19" s="4">
        <f t="shared" si="53"/>
        <v>3</v>
      </c>
      <c r="U19" s="4">
        <f t="shared" si="53"/>
        <v>8</v>
      </c>
      <c r="V19" s="4">
        <f t="shared" si="53"/>
        <v>2</v>
      </c>
      <c r="W19" s="45"/>
      <c r="X19" s="6">
        <f t="shared" ref="X19:AG19" si="54">(M19-AVERAGE($M19:$V19))/STDEV($M19:$V19)</f>
        <v>0.4954336943</v>
      </c>
      <c r="Y19" s="6">
        <f t="shared" si="54"/>
        <v>0.1651445648</v>
      </c>
      <c r="Z19" s="6">
        <f t="shared" si="54"/>
        <v>-0.4954336943</v>
      </c>
      <c r="AA19" s="6">
        <f t="shared" si="54"/>
        <v>-0.1651445648</v>
      </c>
      <c r="AB19" s="6">
        <f t="shared" si="54"/>
        <v>1.156011953</v>
      </c>
      <c r="AC19" s="6">
        <f t="shared" si="54"/>
        <v>1.486301083</v>
      </c>
      <c r="AD19" s="6">
        <f t="shared" si="54"/>
        <v>-1.486301083</v>
      </c>
      <c r="AE19" s="6">
        <f t="shared" si="54"/>
        <v>-0.8257228238</v>
      </c>
      <c r="AF19" s="6">
        <f t="shared" si="54"/>
        <v>0.8257228238</v>
      </c>
      <c r="AG19" s="6">
        <f t="shared" si="54"/>
        <v>-1.156011953</v>
      </c>
      <c r="AH19" s="45"/>
      <c r="AI19" s="23">
        <v>41790.0</v>
      </c>
      <c r="AJ19" s="27">
        <v>0.0065</v>
      </c>
      <c r="AK19" s="27">
        <v>-0.0028</v>
      </c>
      <c r="AL19" s="27">
        <v>0.0198</v>
      </c>
      <c r="AM19" s="27">
        <v>0.0309</v>
      </c>
      <c r="AN19" s="27">
        <v>0.005</v>
      </c>
      <c r="AO19" s="27">
        <v>0.0365</v>
      </c>
      <c r="AP19" s="27">
        <v>0.0279</v>
      </c>
      <c r="AQ19" s="27">
        <v>0.0404</v>
      </c>
      <c r="AR19" s="27">
        <v>0.0148</v>
      </c>
      <c r="AS19" s="27">
        <v>0.0232</v>
      </c>
      <c r="AT19" s="45"/>
      <c r="AU19" s="23">
        <v>41790.0</v>
      </c>
      <c r="AV19" s="50">
        <f t="shared" si="9"/>
        <v>0.02619192797</v>
      </c>
      <c r="AW19" s="51">
        <f t="shared" si="10"/>
        <v>0.6154590348</v>
      </c>
      <c r="AX19" s="51">
        <f t="array" ref="AX19">SQRT(MMULT(MMULT(X19:AG19,MMULT(TRANSPOSE(ER!B499:K534-ER!M534:V534),ER!B499:K534-ER!M534:V534)/3),TRANSPOSE(X19:AG19)))</f>
        <v>0.2559624565</v>
      </c>
      <c r="AY19" s="45"/>
      <c r="AZ19" s="23">
        <v>41790.0</v>
      </c>
      <c r="BA19" s="4">
        <f t="shared" ref="BA19:BJ19" si="55">X19*0.01/$AX19</f>
        <v>0.01935571729</v>
      </c>
      <c r="BB19" s="4">
        <f t="shared" si="55"/>
        <v>0.006451905762</v>
      </c>
      <c r="BC19" s="4">
        <f t="shared" si="55"/>
        <v>-0.01935571729</v>
      </c>
      <c r="BD19" s="4">
        <f t="shared" si="55"/>
        <v>-0.006451905762</v>
      </c>
      <c r="BE19" s="4">
        <f t="shared" si="55"/>
        <v>0.04516334033</v>
      </c>
      <c r="BF19" s="4">
        <f t="shared" si="55"/>
        <v>0.05806715186</v>
      </c>
      <c r="BG19" s="4">
        <f t="shared" si="55"/>
        <v>-0.05806715186</v>
      </c>
      <c r="BH19" s="4">
        <f t="shared" si="55"/>
        <v>-0.03225952881</v>
      </c>
      <c r="BI19" s="4">
        <f t="shared" si="55"/>
        <v>0.03225952881</v>
      </c>
      <c r="BJ19" s="4">
        <f t="shared" si="55"/>
        <v>-0.04516334033</v>
      </c>
      <c r="BK19" s="45"/>
      <c r="BL19" s="4">
        <f t="shared" si="12"/>
        <v>0.0005997492615</v>
      </c>
      <c r="BM19" s="4">
        <f t="shared" si="13"/>
        <v>0.9899947298</v>
      </c>
    </row>
    <row r="20">
      <c r="A20" s="23">
        <v>41820.0</v>
      </c>
      <c r="B20" s="24">
        <v>16.34521</v>
      </c>
      <c r="C20" s="24">
        <v>17.47335</v>
      </c>
      <c r="D20" s="24">
        <v>17.3581</v>
      </c>
      <c r="E20" s="24">
        <v>16.88619</v>
      </c>
      <c r="F20" s="24">
        <v>14.92983</v>
      </c>
      <c r="G20" s="24">
        <v>13.8754</v>
      </c>
      <c r="H20" s="24">
        <v>22.81022</v>
      </c>
      <c r="I20" s="24">
        <v>18.37897</v>
      </c>
      <c r="J20" s="24">
        <v>16.9262</v>
      </c>
      <c r="K20" s="24">
        <v>18.8537</v>
      </c>
      <c r="L20" s="52"/>
      <c r="M20" s="4">
        <f t="shared" ref="M20:V20" si="56">_xlfn.RANK.AVG(B20,$B20:$K20,0)</f>
        <v>8</v>
      </c>
      <c r="N20" s="4">
        <f t="shared" si="56"/>
        <v>4</v>
      </c>
      <c r="O20" s="4">
        <f t="shared" si="56"/>
        <v>5</v>
      </c>
      <c r="P20" s="4">
        <f t="shared" si="56"/>
        <v>7</v>
      </c>
      <c r="Q20" s="4">
        <f t="shared" si="56"/>
        <v>9</v>
      </c>
      <c r="R20" s="4">
        <f t="shared" si="56"/>
        <v>10</v>
      </c>
      <c r="S20" s="4">
        <f t="shared" si="56"/>
        <v>1</v>
      </c>
      <c r="T20" s="4">
        <f t="shared" si="56"/>
        <v>3</v>
      </c>
      <c r="U20" s="4">
        <f t="shared" si="56"/>
        <v>6</v>
      </c>
      <c r="V20" s="4">
        <f t="shared" si="56"/>
        <v>2</v>
      </c>
      <c r="W20" s="45"/>
      <c r="X20" s="6">
        <f t="shared" ref="X20:AG20" si="57">(M20-AVERAGE($M20:$V20))/STDEV($M20:$V20)</f>
        <v>0.8257228238</v>
      </c>
      <c r="Y20" s="6">
        <f t="shared" si="57"/>
        <v>-0.4954336943</v>
      </c>
      <c r="Z20" s="6">
        <f t="shared" si="57"/>
        <v>-0.1651445648</v>
      </c>
      <c r="AA20" s="6">
        <f t="shared" si="57"/>
        <v>0.4954336943</v>
      </c>
      <c r="AB20" s="6">
        <f t="shared" si="57"/>
        <v>1.156011953</v>
      </c>
      <c r="AC20" s="6">
        <f t="shared" si="57"/>
        <v>1.486301083</v>
      </c>
      <c r="AD20" s="6">
        <f t="shared" si="57"/>
        <v>-1.486301083</v>
      </c>
      <c r="AE20" s="6">
        <f t="shared" si="57"/>
        <v>-0.8257228238</v>
      </c>
      <c r="AF20" s="6">
        <f t="shared" si="57"/>
        <v>0.1651445648</v>
      </c>
      <c r="AG20" s="6">
        <f t="shared" si="57"/>
        <v>-1.156011953</v>
      </c>
      <c r="AH20" s="45"/>
      <c r="AI20" s="23">
        <v>41820.0</v>
      </c>
      <c r="AJ20" s="27">
        <v>-0.016</v>
      </c>
      <c r="AK20" s="27">
        <v>0.0393</v>
      </c>
      <c r="AL20" s="27">
        <v>-0.0179</v>
      </c>
      <c r="AM20" s="27">
        <v>-0.0099</v>
      </c>
      <c r="AN20" s="27">
        <v>-0.0094</v>
      </c>
      <c r="AO20" s="27">
        <v>0.0479</v>
      </c>
      <c r="AP20" s="27">
        <v>0.0062</v>
      </c>
      <c r="AQ20" s="27">
        <v>0.0132</v>
      </c>
      <c r="AR20" s="27">
        <v>-0.0128</v>
      </c>
      <c r="AS20" s="27">
        <v>0.0209</v>
      </c>
      <c r="AT20" s="45"/>
      <c r="AU20" s="23">
        <v>41820.0</v>
      </c>
      <c r="AV20" s="50">
        <f t="shared" si="9"/>
        <v>0.01454923616</v>
      </c>
      <c r="AW20" s="51">
        <f t="shared" si="10"/>
        <v>0.6244134936</v>
      </c>
      <c r="AX20" s="51">
        <f t="array" ref="AX20">SQRT(MMULT(MMULT(X20:AG20,MMULT(TRANSPOSE(ER!B500:K535-ER!M535:V535),ER!B500:K535-ER!M535:V535)/3),TRANSPOSE(X20:AG20)))</f>
        <v>0.2802245525</v>
      </c>
      <c r="AY20" s="45"/>
      <c r="AZ20" s="23">
        <v>41820.0</v>
      </c>
      <c r="BA20" s="4">
        <f t="shared" ref="BA20:BJ20" si="58">X20*0.01/$AX20</f>
        <v>0.02946646953</v>
      </c>
      <c r="BB20" s="4">
        <f t="shared" si="58"/>
        <v>-0.01767988172</v>
      </c>
      <c r="BC20" s="4">
        <f t="shared" si="58"/>
        <v>-0.005893293906</v>
      </c>
      <c r="BD20" s="4">
        <f t="shared" si="58"/>
        <v>0.01767988172</v>
      </c>
      <c r="BE20" s="4">
        <f t="shared" si="58"/>
        <v>0.04125305734</v>
      </c>
      <c r="BF20" s="4">
        <f t="shared" si="58"/>
        <v>0.05303964515</v>
      </c>
      <c r="BG20" s="4">
        <f t="shared" si="58"/>
        <v>-0.05303964515</v>
      </c>
      <c r="BH20" s="4">
        <f t="shared" si="58"/>
        <v>-0.02946646953</v>
      </c>
      <c r="BI20" s="4">
        <f t="shared" si="58"/>
        <v>0.005893293906</v>
      </c>
      <c r="BJ20" s="4">
        <f t="shared" si="58"/>
        <v>-0.04125305734</v>
      </c>
      <c r="BK20" s="45"/>
      <c r="BL20" s="4">
        <f t="shared" si="12"/>
        <v>0.0005684128976</v>
      </c>
      <c r="BM20" s="4">
        <f t="shared" si="13"/>
        <v>0.9905574555</v>
      </c>
    </row>
    <row r="21">
      <c r="A21" s="23">
        <v>41851.0</v>
      </c>
      <c r="B21" s="24">
        <v>17.00391</v>
      </c>
      <c r="C21" s="24">
        <v>18.00828</v>
      </c>
      <c r="D21" s="24">
        <v>16.66111</v>
      </c>
      <c r="E21" s="24">
        <v>15.81778</v>
      </c>
      <c r="F21" s="24">
        <v>14.3472</v>
      </c>
      <c r="G21" s="24">
        <v>15.1699</v>
      </c>
      <c r="H21" s="24">
        <v>22.21729</v>
      </c>
      <c r="I21" s="24">
        <v>17.89549</v>
      </c>
      <c r="J21" s="24">
        <v>16.44466</v>
      </c>
      <c r="K21" s="24">
        <v>18.42299</v>
      </c>
      <c r="L21" s="52"/>
      <c r="M21" s="4">
        <f t="shared" ref="M21:V21" si="59">_xlfn.RANK.AVG(B21,$B21:$K21,0)</f>
        <v>5</v>
      </c>
      <c r="N21" s="4">
        <f t="shared" si="59"/>
        <v>3</v>
      </c>
      <c r="O21" s="4">
        <f t="shared" si="59"/>
        <v>6</v>
      </c>
      <c r="P21" s="4">
        <f t="shared" si="59"/>
        <v>8</v>
      </c>
      <c r="Q21" s="4">
        <f t="shared" si="59"/>
        <v>10</v>
      </c>
      <c r="R21" s="4">
        <f t="shared" si="59"/>
        <v>9</v>
      </c>
      <c r="S21" s="4">
        <f t="shared" si="59"/>
        <v>1</v>
      </c>
      <c r="T21" s="4">
        <f t="shared" si="59"/>
        <v>4</v>
      </c>
      <c r="U21" s="4">
        <f t="shared" si="59"/>
        <v>7</v>
      </c>
      <c r="V21" s="4">
        <f t="shared" si="59"/>
        <v>2</v>
      </c>
      <c r="W21" s="45"/>
      <c r="X21" s="6">
        <f t="shared" ref="X21:AG21" si="60">(M21-AVERAGE($M21:$V21))/STDEV($M21:$V21)</f>
        <v>-0.1651445648</v>
      </c>
      <c r="Y21" s="6">
        <f t="shared" si="60"/>
        <v>-0.8257228238</v>
      </c>
      <c r="Z21" s="6">
        <f t="shared" si="60"/>
        <v>0.1651445648</v>
      </c>
      <c r="AA21" s="6">
        <f t="shared" si="60"/>
        <v>0.8257228238</v>
      </c>
      <c r="AB21" s="6">
        <f t="shared" si="60"/>
        <v>1.486301083</v>
      </c>
      <c r="AC21" s="6">
        <f t="shared" si="60"/>
        <v>1.156011953</v>
      </c>
      <c r="AD21" s="6">
        <f t="shared" si="60"/>
        <v>-1.486301083</v>
      </c>
      <c r="AE21" s="6">
        <f t="shared" si="60"/>
        <v>-0.4954336943</v>
      </c>
      <c r="AF21" s="6">
        <f t="shared" si="60"/>
        <v>0.4954336943</v>
      </c>
      <c r="AG21" s="6">
        <f t="shared" si="60"/>
        <v>-1.156011953</v>
      </c>
      <c r="AH21" s="45"/>
      <c r="AI21" s="23">
        <v>41851.0</v>
      </c>
      <c r="AJ21" s="27">
        <v>0.0443</v>
      </c>
      <c r="AK21" s="27">
        <v>0.0213</v>
      </c>
      <c r="AL21" s="27">
        <v>-0.0384</v>
      </c>
      <c r="AM21" s="27">
        <v>-0.0426</v>
      </c>
      <c r="AN21" s="27">
        <v>-0.0317</v>
      </c>
      <c r="AO21" s="27">
        <v>0.021</v>
      </c>
      <c r="AP21" s="27">
        <v>-0.031</v>
      </c>
      <c r="AQ21" s="27">
        <v>-0.0095</v>
      </c>
      <c r="AR21" s="27">
        <v>0.0</v>
      </c>
      <c r="AS21" s="27">
        <v>-0.0144</v>
      </c>
      <c r="AT21" s="45"/>
      <c r="AU21" s="23">
        <v>41851.0</v>
      </c>
      <c r="AV21" s="50">
        <f t="shared" si="9"/>
        <v>0.07639587566</v>
      </c>
      <c r="AW21" s="51">
        <f t="shared" si="10"/>
        <v>0.6721161092</v>
      </c>
      <c r="AX21" s="51">
        <f t="array" ref="AX21">SQRT(MMULT(MMULT(X21:AG21,MMULT(TRANSPOSE(ER!B501:K536-ER!M536:V536),ER!B501:K536-ER!M536:V536)/3),TRANSPOSE(X21:AG21)))</f>
        <v>0.3039026819</v>
      </c>
      <c r="AY21" s="45"/>
      <c r="AZ21" s="23">
        <v>41851.0</v>
      </c>
      <c r="BA21" s="4">
        <f t="shared" ref="BA21:BJ21" si="61">X21*0.01/$AX21</f>
        <v>-0.0054341266</v>
      </c>
      <c r="BB21" s="4">
        <f t="shared" si="61"/>
        <v>-0.027170633</v>
      </c>
      <c r="BC21" s="4">
        <f t="shared" si="61"/>
        <v>0.0054341266</v>
      </c>
      <c r="BD21" s="4">
        <f t="shared" si="61"/>
        <v>0.027170633</v>
      </c>
      <c r="BE21" s="4">
        <f t="shared" si="61"/>
        <v>0.0489071394</v>
      </c>
      <c r="BF21" s="4">
        <f t="shared" si="61"/>
        <v>0.0380388862</v>
      </c>
      <c r="BG21" s="4">
        <f t="shared" si="61"/>
        <v>-0.0489071394</v>
      </c>
      <c r="BH21" s="4">
        <f t="shared" si="61"/>
        <v>-0.0163023798</v>
      </c>
      <c r="BI21" s="4">
        <f t="shared" si="61"/>
        <v>0.0163023798</v>
      </c>
      <c r="BJ21" s="4">
        <f t="shared" si="61"/>
        <v>-0.0380388862</v>
      </c>
      <c r="BK21" s="45"/>
      <c r="BL21" s="4">
        <f t="shared" si="12"/>
        <v>0.002726237761</v>
      </c>
      <c r="BM21" s="4">
        <f t="shared" si="13"/>
        <v>0.9932579507</v>
      </c>
    </row>
    <row r="22">
      <c r="A22" s="23">
        <v>41882.0</v>
      </c>
      <c r="B22" s="24">
        <v>16.69449</v>
      </c>
      <c r="C22" s="24">
        <v>17.2295</v>
      </c>
      <c r="D22" s="24">
        <v>17.12036</v>
      </c>
      <c r="E22" s="24">
        <v>15.3657</v>
      </c>
      <c r="F22" s="24">
        <v>14.22273</v>
      </c>
      <c r="G22" s="24">
        <v>15.15152</v>
      </c>
      <c r="H22" s="24">
        <v>21.83406</v>
      </c>
      <c r="I22" s="24">
        <v>17.64291</v>
      </c>
      <c r="J22" s="24">
        <v>15.9185</v>
      </c>
      <c r="K22" s="24">
        <v>18.95735</v>
      </c>
      <c r="L22" s="52"/>
      <c r="M22" s="4">
        <f t="shared" ref="M22:V22" si="62">_xlfn.RANK.AVG(B22,$B22:$K22,0)</f>
        <v>6</v>
      </c>
      <c r="N22" s="4">
        <f t="shared" si="62"/>
        <v>4</v>
      </c>
      <c r="O22" s="4">
        <f t="shared" si="62"/>
        <v>5</v>
      </c>
      <c r="P22" s="4">
        <f t="shared" si="62"/>
        <v>8</v>
      </c>
      <c r="Q22" s="4">
        <f t="shared" si="62"/>
        <v>10</v>
      </c>
      <c r="R22" s="4">
        <f t="shared" si="62"/>
        <v>9</v>
      </c>
      <c r="S22" s="4">
        <f t="shared" si="62"/>
        <v>1</v>
      </c>
      <c r="T22" s="4">
        <f t="shared" si="62"/>
        <v>3</v>
      </c>
      <c r="U22" s="4">
        <f t="shared" si="62"/>
        <v>7</v>
      </c>
      <c r="V22" s="4">
        <f t="shared" si="62"/>
        <v>2</v>
      </c>
      <c r="W22" s="45"/>
      <c r="X22" s="6">
        <f t="shared" ref="X22:AG22" si="63">(M22-AVERAGE($M22:$V22))/STDEV($M22:$V22)</f>
        <v>0.1651445648</v>
      </c>
      <c r="Y22" s="6">
        <f t="shared" si="63"/>
        <v>-0.4954336943</v>
      </c>
      <c r="Z22" s="6">
        <f t="shared" si="63"/>
        <v>-0.1651445648</v>
      </c>
      <c r="AA22" s="6">
        <f t="shared" si="63"/>
        <v>0.8257228238</v>
      </c>
      <c r="AB22" s="6">
        <f t="shared" si="63"/>
        <v>1.486301083</v>
      </c>
      <c r="AC22" s="6">
        <f t="shared" si="63"/>
        <v>1.156011953</v>
      </c>
      <c r="AD22" s="6">
        <f t="shared" si="63"/>
        <v>-1.486301083</v>
      </c>
      <c r="AE22" s="6">
        <f t="shared" si="63"/>
        <v>-0.8257228238</v>
      </c>
      <c r="AF22" s="6">
        <f t="shared" si="63"/>
        <v>0.4954336943</v>
      </c>
      <c r="AG22" s="6">
        <f t="shared" si="63"/>
        <v>-1.156011953</v>
      </c>
      <c r="AH22" s="45"/>
      <c r="AI22" s="23">
        <v>41882.0</v>
      </c>
      <c r="AJ22" s="27">
        <v>0.0043</v>
      </c>
      <c r="AK22" s="27">
        <v>0.0187</v>
      </c>
      <c r="AL22" s="27">
        <v>0.0271</v>
      </c>
      <c r="AM22" s="27">
        <v>0.0067</v>
      </c>
      <c r="AN22" s="27">
        <v>-0.0071</v>
      </c>
      <c r="AO22" s="27">
        <v>-0.0117</v>
      </c>
      <c r="AP22" s="27">
        <v>0.0367</v>
      </c>
      <c r="AQ22" s="27">
        <v>0.0022</v>
      </c>
      <c r="AR22" s="27">
        <v>0.0204</v>
      </c>
      <c r="AS22" s="27">
        <v>0.0395</v>
      </c>
      <c r="AT22" s="45"/>
      <c r="AU22" s="23">
        <v>41882.0</v>
      </c>
      <c r="AV22" s="50">
        <f t="shared" si="9"/>
        <v>-0.121414284</v>
      </c>
      <c r="AW22" s="51">
        <f t="shared" si="10"/>
        <v>0.590511613</v>
      </c>
      <c r="AX22" s="51">
        <f t="array" ref="AX22">SQRT(MMULT(MMULT(X22:AG22,MMULT(TRANSPOSE(ER!B502:K537-ER!M537:V537),ER!B502:K537-ER!M537:V537)/3),TRANSPOSE(X22:AG22)))</f>
        <v>0.2458592273</v>
      </c>
      <c r="AY22" s="45"/>
      <c r="AZ22" s="23">
        <v>41882.0</v>
      </c>
      <c r="BA22" s="4">
        <f t="shared" ref="BA22:BJ22" si="64">X22*0.01/$AX22</f>
        <v>0.006717037493</v>
      </c>
      <c r="BB22" s="4">
        <f t="shared" si="64"/>
        <v>-0.02015111248</v>
      </c>
      <c r="BC22" s="4">
        <f t="shared" si="64"/>
        <v>-0.006717037493</v>
      </c>
      <c r="BD22" s="4">
        <f t="shared" si="64"/>
        <v>0.03358518747</v>
      </c>
      <c r="BE22" s="4">
        <f t="shared" si="64"/>
        <v>0.06045333744</v>
      </c>
      <c r="BF22" s="4">
        <f t="shared" si="64"/>
        <v>0.04701926245</v>
      </c>
      <c r="BG22" s="4">
        <f t="shared" si="64"/>
        <v>-0.06045333744</v>
      </c>
      <c r="BH22" s="4">
        <f t="shared" si="64"/>
        <v>-0.03358518747</v>
      </c>
      <c r="BI22" s="4">
        <f t="shared" si="64"/>
        <v>0.02015111248</v>
      </c>
      <c r="BJ22" s="4">
        <f t="shared" si="64"/>
        <v>-0.04701926245</v>
      </c>
      <c r="BK22" s="45"/>
      <c r="BL22" s="4">
        <f t="shared" si="12"/>
        <v>-0.003995169876</v>
      </c>
      <c r="BM22" s="4">
        <f t="shared" si="13"/>
        <v>0.9892897164</v>
      </c>
    </row>
    <row r="23">
      <c r="A23" s="23">
        <v>41912.0</v>
      </c>
      <c r="B23" s="24">
        <v>15.22533</v>
      </c>
      <c r="C23" s="24">
        <v>16.57001</v>
      </c>
      <c r="D23" s="24">
        <v>17.24435</v>
      </c>
      <c r="E23" s="24">
        <v>15.19064</v>
      </c>
      <c r="F23" s="24">
        <v>12.35025</v>
      </c>
      <c r="G23" s="24">
        <v>15.86546</v>
      </c>
      <c r="H23" s="24">
        <v>22.48201</v>
      </c>
      <c r="I23" s="24">
        <v>17.72735</v>
      </c>
      <c r="J23" s="24">
        <v>15.21607</v>
      </c>
      <c r="K23" s="24">
        <v>18.67414</v>
      </c>
      <c r="L23" s="52"/>
      <c r="M23" s="4">
        <f t="shared" ref="M23:V23" si="65">_xlfn.RANK.AVG(B23,$B23:$K23,0)</f>
        <v>7</v>
      </c>
      <c r="N23" s="4">
        <f t="shared" si="65"/>
        <v>5</v>
      </c>
      <c r="O23" s="4">
        <f t="shared" si="65"/>
        <v>4</v>
      </c>
      <c r="P23" s="4">
        <f t="shared" si="65"/>
        <v>9</v>
      </c>
      <c r="Q23" s="4">
        <f t="shared" si="65"/>
        <v>10</v>
      </c>
      <c r="R23" s="4">
        <f t="shared" si="65"/>
        <v>6</v>
      </c>
      <c r="S23" s="4">
        <f t="shared" si="65"/>
        <v>1</v>
      </c>
      <c r="T23" s="4">
        <f t="shared" si="65"/>
        <v>3</v>
      </c>
      <c r="U23" s="4">
        <f t="shared" si="65"/>
        <v>8</v>
      </c>
      <c r="V23" s="4">
        <f t="shared" si="65"/>
        <v>2</v>
      </c>
      <c r="W23" s="45"/>
      <c r="X23" s="6">
        <f t="shared" ref="X23:AG23" si="66">(M23-AVERAGE($M23:$V23))/STDEV($M23:$V23)</f>
        <v>0.4954336943</v>
      </c>
      <c r="Y23" s="6">
        <f t="shared" si="66"/>
        <v>-0.1651445648</v>
      </c>
      <c r="Z23" s="6">
        <f t="shared" si="66"/>
        <v>-0.4954336943</v>
      </c>
      <c r="AA23" s="6">
        <f t="shared" si="66"/>
        <v>1.156011953</v>
      </c>
      <c r="AB23" s="6">
        <f t="shared" si="66"/>
        <v>1.486301083</v>
      </c>
      <c r="AC23" s="6">
        <f t="shared" si="66"/>
        <v>0.1651445648</v>
      </c>
      <c r="AD23" s="6">
        <f t="shared" si="66"/>
        <v>-1.486301083</v>
      </c>
      <c r="AE23" s="6">
        <f t="shared" si="66"/>
        <v>-0.8257228238</v>
      </c>
      <c r="AF23" s="6">
        <f t="shared" si="66"/>
        <v>0.8257228238</v>
      </c>
      <c r="AG23" s="6">
        <f t="shared" si="66"/>
        <v>-1.156011953</v>
      </c>
      <c r="AH23" s="45"/>
      <c r="AI23" s="23">
        <v>41912.0</v>
      </c>
      <c r="AJ23" s="27">
        <v>-0.0531</v>
      </c>
      <c r="AK23" s="27">
        <v>-0.0366</v>
      </c>
      <c r="AL23" s="27">
        <v>0.0055</v>
      </c>
      <c r="AM23" s="27">
        <v>-0.001</v>
      </c>
      <c r="AN23" s="27">
        <v>0.029</v>
      </c>
      <c r="AO23" s="27">
        <v>0.0496</v>
      </c>
      <c r="AP23" s="27">
        <v>0.0283</v>
      </c>
      <c r="AQ23" s="27">
        <v>0.0102</v>
      </c>
      <c r="AR23" s="27">
        <v>-0.0289</v>
      </c>
      <c r="AS23" s="27">
        <v>-0.0161</v>
      </c>
      <c r="AT23" s="45"/>
      <c r="AU23" s="23">
        <v>41912.0</v>
      </c>
      <c r="AV23" s="50">
        <f t="shared" si="9"/>
        <v>0.06187966842</v>
      </c>
      <c r="AW23" s="51">
        <f t="shared" si="10"/>
        <v>0.6270522759</v>
      </c>
      <c r="AX23" s="51">
        <f t="array" ref="AX23">SQRT(MMULT(MMULT(X23:AG23,MMULT(TRANSPOSE(ER!B503:K538-ER!M538:V538),ER!B503:K538-ER!M538:V538)/3),TRANSPOSE(X23:AG23)))</f>
        <v>0.1984310251</v>
      </c>
      <c r="AY23" s="45"/>
      <c r="AZ23" s="23">
        <v>41912.0</v>
      </c>
      <c r="BA23" s="4">
        <f t="shared" ref="BA23:BJ23" si="67">X23*0.01/$AX23</f>
        <v>0.02496755203</v>
      </c>
      <c r="BB23" s="4">
        <f t="shared" si="67"/>
        <v>-0.008322517343</v>
      </c>
      <c r="BC23" s="4">
        <f t="shared" si="67"/>
        <v>-0.02496755203</v>
      </c>
      <c r="BD23" s="4">
        <f t="shared" si="67"/>
        <v>0.0582576214</v>
      </c>
      <c r="BE23" s="4">
        <f t="shared" si="67"/>
        <v>0.07490265609</v>
      </c>
      <c r="BF23" s="4">
        <f t="shared" si="67"/>
        <v>0.008322517343</v>
      </c>
      <c r="BG23" s="4">
        <f t="shared" si="67"/>
        <v>-0.07490265609</v>
      </c>
      <c r="BH23" s="4">
        <f t="shared" si="67"/>
        <v>-0.04161258672</v>
      </c>
      <c r="BI23" s="4">
        <f t="shared" si="67"/>
        <v>0.04161258672</v>
      </c>
      <c r="BJ23" s="4">
        <f t="shared" si="67"/>
        <v>-0.0582576214</v>
      </c>
      <c r="BK23" s="45"/>
      <c r="BL23" s="4">
        <f t="shared" si="12"/>
        <v>0.002516873949</v>
      </c>
      <c r="BM23" s="4">
        <f t="shared" si="13"/>
        <v>0.9917796339</v>
      </c>
    </row>
    <row r="24">
      <c r="A24" s="23">
        <v>41943.0</v>
      </c>
      <c r="B24" s="24">
        <v>16.2206</v>
      </c>
      <c r="C24" s="24">
        <v>16.75884</v>
      </c>
      <c r="D24" s="24">
        <v>16.68892</v>
      </c>
      <c r="E24" s="24">
        <v>14.78197</v>
      </c>
      <c r="F24" s="24">
        <v>11.63196</v>
      </c>
      <c r="G24" s="24">
        <v>15.94896</v>
      </c>
      <c r="H24" s="24">
        <v>23.2342</v>
      </c>
      <c r="I24" s="24">
        <v>17.14678</v>
      </c>
      <c r="J24" s="24">
        <v>14.13827</v>
      </c>
      <c r="K24" s="24">
        <v>18.86081</v>
      </c>
      <c r="L24" s="52"/>
      <c r="M24" s="4">
        <f t="shared" ref="M24:V24" si="68">_xlfn.RANK.AVG(B24,$B24:$K24,0)</f>
        <v>6</v>
      </c>
      <c r="N24" s="4">
        <f t="shared" si="68"/>
        <v>4</v>
      </c>
      <c r="O24" s="4">
        <f t="shared" si="68"/>
        <v>5</v>
      </c>
      <c r="P24" s="4">
        <f t="shared" si="68"/>
        <v>8</v>
      </c>
      <c r="Q24" s="4">
        <f t="shared" si="68"/>
        <v>10</v>
      </c>
      <c r="R24" s="4">
        <f t="shared" si="68"/>
        <v>7</v>
      </c>
      <c r="S24" s="4">
        <f t="shared" si="68"/>
        <v>1</v>
      </c>
      <c r="T24" s="4">
        <f t="shared" si="68"/>
        <v>3</v>
      </c>
      <c r="U24" s="4">
        <f t="shared" si="68"/>
        <v>9</v>
      </c>
      <c r="V24" s="4">
        <f t="shared" si="68"/>
        <v>2</v>
      </c>
      <c r="W24" s="45"/>
      <c r="X24" s="6">
        <f t="shared" ref="X24:AG24" si="69">(M24-AVERAGE($M24:$V24))/STDEV($M24:$V24)</f>
        <v>0.1651445648</v>
      </c>
      <c r="Y24" s="6">
        <f t="shared" si="69"/>
        <v>-0.4954336943</v>
      </c>
      <c r="Z24" s="6">
        <f t="shared" si="69"/>
        <v>-0.1651445648</v>
      </c>
      <c r="AA24" s="6">
        <f t="shared" si="69"/>
        <v>0.8257228238</v>
      </c>
      <c r="AB24" s="6">
        <f t="shared" si="69"/>
        <v>1.486301083</v>
      </c>
      <c r="AC24" s="6">
        <f t="shared" si="69"/>
        <v>0.4954336943</v>
      </c>
      <c r="AD24" s="6">
        <f t="shared" si="69"/>
        <v>-1.486301083</v>
      </c>
      <c r="AE24" s="6">
        <f t="shared" si="69"/>
        <v>-0.8257228238</v>
      </c>
      <c r="AF24" s="6">
        <f t="shared" si="69"/>
        <v>1.156011953</v>
      </c>
      <c r="AG24" s="6">
        <f t="shared" si="69"/>
        <v>-1.156011953</v>
      </c>
      <c r="AH24" s="45"/>
      <c r="AI24" s="23">
        <v>41943.0</v>
      </c>
      <c r="AJ24" s="27">
        <v>0.0481</v>
      </c>
      <c r="AK24" s="27">
        <v>-0.0201</v>
      </c>
      <c r="AL24" s="27">
        <v>-0.0362</v>
      </c>
      <c r="AM24" s="27">
        <v>-0.0121</v>
      </c>
      <c r="AN24" s="27">
        <v>-0.0505</v>
      </c>
      <c r="AO24" s="27">
        <v>0.0087</v>
      </c>
      <c r="AP24" s="27">
        <v>-0.0136</v>
      </c>
      <c r="AQ24" s="27">
        <v>-0.0314</v>
      </c>
      <c r="AR24" s="27">
        <v>-0.0104</v>
      </c>
      <c r="AS24" s="27">
        <v>0.0238</v>
      </c>
      <c r="AT24" s="45"/>
      <c r="AU24" s="23">
        <v>41943.0</v>
      </c>
      <c r="AV24" s="50">
        <f t="shared" si="9"/>
        <v>-0.03248393589</v>
      </c>
      <c r="AW24" s="51">
        <f t="shared" si="10"/>
        <v>0.6066831499</v>
      </c>
      <c r="AX24" s="51">
        <f t="array" ref="AX24">SQRT(MMULT(MMULT(X24:AG24,MMULT(TRANSPOSE(ER!B504:K539-ER!M539:V539),ER!B504:K539-ER!M539:V539)/3),TRANSPOSE(X24:AG24)))</f>
        <v>0.1930055826</v>
      </c>
      <c r="AY24" s="45"/>
      <c r="AZ24" s="23">
        <v>41943.0</v>
      </c>
      <c r="BA24" s="4">
        <f t="shared" ref="BA24:BJ24" si="70">X24*0.01/$AX24</f>
        <v>0.008556465702</v>
      </c>
      <c r="BB24" s="4">
        <f t="shared" si="70"/>
        <v>-0.02566939711</v>
      </c>
      <c r="BC24" s="4">
        <f t="shared" si="70"/>
        <v>-0.008556465702</v>
      </c>
      <c r="BD24" s="4">
        <f t="shared" si="70"/>
        <v>0.04278232851</v>
      </c>
      <c r="BE24" s="4">
        <f t="shared" si="70"/>
        <v>0.07700819132</v>
      </c>
      <c r="BF24" s="4">
        <f t="shared" si="70"/>
        <v>0.02566939711</v>
      </c>
      <c r="BG24" s="4">
        <f t="shared" si="70"/>
        <v>-0.07700819132</v>
      </c>
      <c r="BH24" s="4">
        <f t="shared" si="70"/>
        <v>-0.04278232851</v>
      </c>
      <c r="BI24" s="4">
        <f t="shared" si="70"/>
        <v>0.05989525991</v>
      </c>
      <c r="BJ24" s="4">
        <f t="shared" si="70"/>
        <v>-0.05989525991</v>
      </c>
      <c r="BK24" s="45"/>
      <c r="BL24" s="4">
        <f t="shared" si="12"/>
        <v>-0.001637039161</v>
      </c>
      <c r="BM24" s="4">
        <f t="shared" si="13"/>
        <v>0.9901560518</v>
      </c>
    </row>
    <row r="25">
      <c r="A25" s="23">
        <v>41973.0</v>
      </c>
      <c r="B25" s="24">
        <v>14.94098</v>
      </c>
      <c r="C25" s="24">
        <v>16.20483</v>
      </c>
      <c r="D25" s="24">
        <v>17.03868</v>
      </c>
      <c r="E25" s="24">
        <v>15.93372</v>
      </c>
      <c r="F25" s="24">
        <v>14.12629</v>
      </c>
      <c r="G25" s="24">
        <v>16.35858</v>
      </c>
      <c r="H25" s="24">
        <v>19.56182</v>
      </c>
      <c r="I25" s="24">
        <v>17.63668</v>
      </c>
      <c r="J25" s="24">
        <v>15.92864</v>
      </c>
      <c r="K25" s="24">
        <v>18.91432</v>
      </c>
      <c r="L25" s="52"/>
      <c r="M25" s="4">
        <f t="shared" ref="M25:V25" si="71">_xlfn.RANK.AVG(B25,$B25:$K25,0)</f>
        <v>9</v>
      </c>
      <c r="N25" s="4">
        <f t="shared" si="71"/>
        <v>6</v>
      </c>
      <c r="O25" s="4">
        <f t="shared" si="71"/>
        <v>4</v>
      </c>
      <c r="P25" s="4">
        <f t="shared" si="71"/>
        <v>7</v>
      </c>
      <c r="Q25" s="4">
        <f t="shared" si="71"/>
        <v>10</v>
      </c>
      <c r="R25" s="4">
        <f t="shared" si="71"/>
        <v>5</v>
      </c>
      <c r="S25" s="4">
        <f t="shared" si="71"/>
        <v>1</v>
      </c>
      <c r="T25" s="4">
        <f t="shared" si="71"/>
        <v>3</v>
      </c>
      <c r="U25" s="4">
        <f t="shared" si="71"/>
        <v>8</v>
      </c>
      <c r="V25" s="4">
        <f t="shared" si="71"/>
        <v>2</v>
      </c>
      <c r="W25" s="45"/>
      <c r="X25" s="6">
        <f t="shared" ref="X25:AG25" si="72">(M25-AVERAGE($M25:$V25))/STDEV($M25:$V25)</f>
        <v>1.156011953</v>
      </c>
      <c r="Y25" s="6">
        <f t="shared" si="72"/>
        <v>0.1651445648</v>
      </c>
      <c r="Z25" s="6">
        <f t="shared" si="72"/>
        <v>-0.4954336943</v>
      </c>
      <c r="AA25" s="6">
        <f t="shared" si="72"/>
        <v>0.4954336943</v>
      </c>
      <c r="AB25" s="6">
        <f t="shared" si="72"/>
        <v>1.486301083</v>
      </c>
      <c r="AC25" s="6">
        <f t="shared" si="72"/>
        <v>-0.1651445648</v>
      </c>
      <c r="AD25" s="6">
        <f t="shared" si="72"/>
        <v>-1.486301083</v>
      </c>
      <c r="AE25" s="6">
        <f t="shared" si="72"/>
        <v>-0.8257228238</v>
      </c>
      <c r="AF25" s="6">
        <f t="shared" si="72"/>
        <v>0.8257228238</v>
      </c>
      <c r="AG25" s="6">
        <f t="shared" si="72"/>
        <v>-1.156011953</v>
      </c>
      <c r="AH25" s="45"/>
      <c r="AI25" s="23">
        <v>41973.0</v>
      </c>
      <c r="AJ25" s="27">
        <v>-0.0349</v>
      </c>
      <c r="AK25" s="27">
        <v>0.0114</v>
      </c>
      <c r="AL25" s="27">
        <v>0.04</v>
      </c>
      <c r="AM25" s="27">
        <v>0.069</v>
      </c>
      <c r="AN25" s="27">
        <v>0.0059</v>
      </c>
      <c r="AO25" s="27">
        <v>0.062</v>
      </c>
      <c r="AP25" s="27">
        <v>0.0607</v>
      </c>
      <c r="AQ25" s="27">
        <v>0.0349</v>
      </c>
      <c r="AR25" s="27">
        <v>0.0295</v>
      </c>
      <c r="AS25" s="27">
        <v>0.0258</v>
      </c>
      <c r="AT25" s="45"/>
      <c r="AU25" s="23">
        <v>41973.0</v>
      </c>
      <c r="AV25" s="50">
        <f t="shared" si="9"/>
        <v>-0.03631528979</v>
      </c>
      <c r="AW25" s="51">
        <f t="shared" si="10"/>
        <v>0.5846512755</v>
      </c>
      <c r="AX25" s="51">
        <f t="array" ref="AX25">SQRT(MMULT(MMULT(X25:AG25,MMULT(TRANSPOSE(ER!B505:K540-ER!M540:V540),ER!B505:K540-ER!M540:V540)/3),TRANSPOSE(X25:AG25)))</f>
        <v>0.2423305448</v>
      </c>
      <c r="AY25" s="45"/>
      <c r="AZ25" s="23">
        <v>41973.0</v>
      </c>
      <c r="BA25" s="4">
        <f t="shared" ref="BA25:BJ25" si="73">X25*0.01/$AX25</f>
        <v>0.04770393077</v>
      </c>
      <c r="BB25" s="4">
        <f t="shared" si="73"/>
        <v>0.006814847253</v>
      </c>
      <c r="BC25" s="4">
        <f t="shared" si="73"/>
        <v>-0.02044454176</v>
      </c>
      <c r="BD25" s="4">
        <f t="shared" si="73"/>
        <v>0.02044454176</v>
      </c>
      <c r="BE25" s="4">
        <f t="shared" si="73"/>
        <v>0.06133362527</v>
      </c>
      <c r="BF25" s="4">
        <f t="shared" si="73"/>
        <v>-0.006814847253</v>
      </c>
      <c r="BG25" s="4">
        <f t="shared" si="73"/>
        <v>-0.06133362527</v>
      </c>
      <c r="BH25" s="4">
        <f t="shared" si="73"/>
        <v>-0.03407423626</v>
      </c>
      <c r="BI25" s="4">
        <f t="shared" si="73"/>
        <v>0.03407423626</v>
      </c>
      <c r="BJ25" s="4">
        <f t="shared" si="73"/>
        <v>-0.04770393077</v>
      </c>
      <c r="BK25" s="45"/>
      <c r="BL25" s="4">
        <f t="shared" si="12"/>
        <v>-0.001881566808</v>
      </c>
      <c r="BM25" s="4">
        <f t="shared" si="13"/>
        <v>0.9882930071</v>
      </c>
    </row>
    <row r="26">
      <c r="A26" s="23">
        <v>42004.0</v>
      </c>
      <c r="B26" s="24">
        <v>15.41307</v>
      </c>
      <c r="C26" s="24">
        <v>15.94388</v>
      </c>
      <c r="D26" s="24">
        <v>16.51528</v>
      </c>
      <c r="E26" s="24">
        <v>15.86043</v>
      </c>
      <c r="F26" s="24">
        <v>13.72495</v>
      </c>
      <c r="G26" s="24">
        <v>16.13684</v>
      </c>
      <c r="H26" s="24">
        <v>19.61938</v>
      </c>
      <c r="I26" s="24">
        <v>16.87479</v>
      </c>
      <c r="J26" s="24">
        <v>17.12915</v>
      </c>
      <c r="K26" s="24">
        <v>18.83239</v>
      </c>
      <c r="L26" s="52"/>
      <c r="M26" s="4">
        <f t="shared" ref="M26:V26" si="74">_xlfn.RANK.AVG(B26,$B26:$K26,0)</f>
        <v>9</v>
      </c>
      <c r="N26" s="4">
        <f t="shared" si="74"/>
        <v>7</v>
      </c>
      <c r="O26" s="4">
        <f t="shared" si="74"/>
        <v>5</v>
      </c>
      <c r="P26" s="4">
        <f t="shared" si="74"/>
        <v>8</v>
      </c>
      <c r="Q26" s="4">
        <f t="shared" si="74"/>
        <v>10</v>
      </c>
      <c r="R26" s="4">
        <f t="shared" si="74"/>
        <v>6</v>
      </c>
      <c r="S26" s="4">
        <f t="shared" si="74"/>
        <v>1</v>
      </c>
      <c r="T26" s="4">
        <f t="shared" si="74"/>
        <v>4</v>
      </c>
      <c r="U26" s="4">
        <f t="shared" si="74"/>
        <v>3</v>
      </c>
      <c r="V26" s="4">
        <f t="shared" si="74"/>
        <v>2</v>
      </c>
      <c r="W26" s="45"/>
      <c r="X26" s="6">
        <f t="shared" ref="X26:AG26" si="75">(M26-AVERAGE($M26:$V26))/STDEV($M26:$V26)</f>
        <v>1.156011953</v>
      </c>
      <c r="Y26" s="6">
        <f t="shared" si="75"/>
        <v>0.4954336943</v>
      </c>
      <c r="Z26" s="6">
        <f t="shared" si="75"/>
        <v>-0.1651445648</v>
      </c>
      <c r="AA26" s="6">
        <f t="shared" si="75"/>
        <v>0.8257228238</v>
      </c>
      <c r="AB26" s="6">
        <f t="shared" si="75"/>
        <v>1.486301083</v>
      </c>
      <c r="AC26" s="6">
        <f t="shared" si="75"/>
        <v>0.1651445648</v>
      </c>
      <c r="AD26" s="6">
        <f t="shared" si="75"/>
        <v>-1.486301083</v>
      </c>
      <c r="AE26" s="6">
        <f t="shared" si="75"/>
        <v>-0.4954336943</v>
      </c>
      <c r="AF26" s="6">
        <f t="shared" si="75"/>
        <v>-0.8257228238</v>
      </c>
      <c r="AG26" s="6">
        <f t="shared" si="75"/>
        <v>-1.156011953</v>
      </c>
      <c r="AH26" s="45"/>
      <c r="AI26" s="23">
        <v>42004.0</v>
      </c>
      <c r="AJ26" s="27">
        <v>0.0188</v>
      </c>
      <c r="AK26" s="27">
        <v>-0.0043</v>
      </c>
      <c r="AL26" s="27">
        <v>-0.0216</v>
      </c>
      <c r="AM26" s="27">
        <v>-0.0153</v>
      </c>
      <c r="AN26" s="27">
        <v>-0.0535</v>
      </c>
      <c r="AO26" s="27">
        <v>-0.0041</v>
      </c>
      <c r="AP26" s="27">
        <v>-0.0049</v>
      </c>
      <c r="AQ26" s="27">
        <v>-0.0442</v>
      </c>
      <c r="AR26" s="27">
        <v>-0.0227</v>
      </c>
      <c r="AS26" s="27">
        <v>-0.0035</v>
      </c>
      <c r="AT26" s="45"/>
      <c r="AU26" s="23">
        <v>42004.0</v>
      </c>
      <c r="AV26" s="50">
        <f t="shared" si="9"/>
        <v>-0.025613922</v>
      </c>
      <c r="AW26" s="51">
        <f t="shared" si="10"/>
        <v>0.5696760634</v>
      </c>
      <c r="AX26" s="51">
        <f t="array" ref="AX26">SQRT(MMULT(MMULT(X26:AG26,MMULT(TRANSPOSE(ER!B506:K541-ER!M541:V541),ER!B506:K541-ER!M541:V541)/3),TRANSPOSE(X26:AG26)))</f>
        <v>0.2434454594</v>
      </c>
      <c r="AY26" s="45"/>
      <c r="AZ26" s="23">
        <v>42004.0</v>
      </c>
      <c r="BA26" s="4">
        <f t="shared" ref="BA26:BJ26" si="76">X26*0.01/$AX26</f>
        <v>0.04748545962</v>
      </c>
      <c r="BB26" s="4">
        <f t="shared" si="76"/>
        <v>0.02035091127</v>
      </c>
      <c r="BC26" s="4">
        <f t="shared" si="76"/>
        <v>-0.006783637088</v>
      </c>
      <c r="BD26" s="4">
        <f t="shared" si="76"/>
        <v>0.03391818544</v>
      </c>
      <c r="BE26" s="4">
        <f t="shared" si="76"/>
        <v>0.0610527338</v>
      </c>
      <c r="BF26" s="4">
        <f t="shared" si="76"/>
        <v>0.006783637088</v>
      </c>
      <c r="BG26" s="4">
        <f t="shared" si="76"/>
        <v>-0.0610527338</v>
      </c>
      <c r="BH26" s="4">
        <f t="shared" si="76"/>
        <v>-0.02035091127</v>
      </c>
      <c r="BI26" s="4">
        <f t="shared" si="76"/>
        <v>-0.03391818544</v>
      </c>
      <c r="BJ26" s="4">
        <f t="shared" si="76"/>
        <v>-0.04748545962</v>
      </c>
      <c r="BK26" s="45"/>
      <c r="BL26" s="4">
        <f t="shared" si="12"/>
        <v>-0.001056982809</v>
      </c>
      <c r="BM26" s="4">
        <f t="shared" si="13"/>
        <v>0.9872483984</v>
      </c>
    </row>
    <row r="27">
      <c r="A27" s="23">
        <v>42035.0</v>
      </c>
      <c r="B27" s="24">
        <v>15.85289</v>
      </c>
      <c r="C27" s="24">
        <v>15.56663</v>
      </c>
      <c r="D27" s="24">
        <v>17.74308</v>
      </c>
      <c r="E27" s="24">
        <v>17.14678</v>
      </c>
      <c r="F27" s="24">
        <v>14.73622</v>
      </c>
      <c r="G27" s="24">
        <v>15.5642</v>
      </c>
      <c r="H27" s="24">
        <v>21.22241</v>
      </c>
      <c r="I27" s="24">
        <v>16.78416</v>
      </c>
      <c r="J27" s="24">
        <v>17.50088</v>
      </c>
      <c r="K27" s="24">
        <v>17.93722</v>
      </c>
      <c r="L27" s="52"/>
      <c r="M27" s="4">
        <f t="shared" ref="M27:V27" si="77">_xlfn.RANK.AVG(B27,$B27:$K27,0)</f>
        <v>7</v>
      </c>
      <c r="N27" s="4">
        <f t="shared" si="77"/>
        <v>8</v>
      </c>
      <c r="O27" s="4">
        <f t="shared" si="77"/>
        <v>3</v>
      </c>
      <c r="P27" s="4">
        <f t="shared" si="77"/>
        <v>5</v>
      </c>
      <c r="Q27" s="4">
        <f t="shared" si="77"/>
        <v>10</v>
      </c>
      <c r="R27" s="4">
        <f t="shared" si="77"/>
        <v>9</v>
      </c>
      <c r="S27" s="4">
        <f t="shared" si="77"/>
        <v>1</v>
      </c>
      <c r="T27" s="4">
        <f t="shared" si="77"/>
        <v>6</v>
      </c>
      <c r="U27" s="4">
        <f t="shared" si="77"/>
        <v>4</v>
      </c>
      <c r="V27" s="4">
        <f t="shared" si="77"/>
        <v>2</v>
      </c>
      <c r="W27" s="45"/>
      <c r="X27" s="6">
        <f t="shared" ref="X27:AG27" si="78">(M27-AVERAGE($M27:$V27))/STDEV($M27:$V27)</f>
        <v>0.4954336943</v>
      </c>
      <c r="Y27" s="6">
        <f t="shared" si="78"/>
        <v>0.8257228238</v>
      </c>
      <c r="Z27" s="6">
        <f t="shared" si="78"/>
        <v>-0.8257228238</v>
      </c>
      <c r="AA27" s="6">
        <f t="shared" si="78"/>
        <v>-0.1651445648</v>
      </c>
      <c r="AB27" s="6">
        <f t="shared" si="78"/>
        <v>1.486301083</v>
      </c>
      <c r="AC27" s="6">
        <f t="shared" si="78"/>
        <v>1.156011953</v>
      </c>
      <c r="AD27" s="6">
        <f t="shared" si="78"/>
        <v>-1.486301083</v>
      </c>
      <c r="AE27" s="6">
        <f t="shared" si="78"/>
        <v>0.1651445648</v>
      </c>
      <c r="AF27" s="6">
        <f t="shared" si="78"/>
        <v>-0.4954336943</v>
      </c>
      <c r="AG27" s="6">
        <f t="shared" si="78"/>
        <v>-1.156011953</v>
      </c>
      <c r="AH27" s="45"/>
      <c r="AI27" s="23">
        <v>42035.0</v>
      </c>
      <c r="AJ27" s="27">
        <v>0.0322</v>
      </c>
      <c r="AK27" s="27">
        <v>0.0034</v>
      </c>
      <c r="AL27" s="27">
        <v>0.08</v>
      </c>
      <c r="AM27" s="27">
        <v>0.0913</v>
      </c>
      <c r="AN27" s="27">
        <v>0.0725</v>
      </c>
      <c r="AO27" s="27">
        <v>0.0026</v>
      </c>
      <c r="AP27" s="27">
        <v>0.0737</v>
      </c>
      <c r="AQ27" s="27">
        <v>0.0033</v>
      </c>
      <c r="AR27" s="27">
        <v>0.0277</v>
      </c>
      <c r="AS27" s="27">
        <v>-0.0285</v>
      </c>
      <c r="AT27" s="45"/>
      <c r="AU27" s="23">
        <v>42035.0</v>
      </c>
      <c r="AV27" s="50">
        <f t="shared" si="9"/>
        <v>0.1081696899</v>
      </c>
      <c r="AW27" s="51">
        <f t="shared" si="10"/>
        <v>0.6312977465</v>
      </c>
      <c r="AX27" s="51">
        <f t="array" ref="AX27">SQRT(MMULT(MMULT(X27:AG27,MMULT(TRANSPOSE(ER!B507:K542-ER!M542:V542),ER!B507:K542-ER!M542:V542)/3),TRANSPOSE(X27:AG27)))</f>
        <v>0.3251844887</v>
      </c>
      <c r="AY27" s="45"/>
      <c r="AZ27" s="23">
        <v>42035.0</v>
      </c>
      <c r="BA27" s="4">
        <f t="shared" ref="BA27:BJ27" si="79">X27*0.01/$AX27</f>
        <v>0.01523546515</v>
      </c>
      <c r="BB27" s="4">
        <f t="shared" si="79"/>
        <v>0.02539244191</v>
      </c>
      <c r="BC27" s="4">
        <f t="shared" si="79"/>
        <v>-0.02539244191</v>
      </c>
      <c r="BD27" s="4">
        <f t="shared" si="79"/>
        <v>-0.005078488382</v>
      </c>
      <c r="BE27" s="4">
        <f t="shared" si="79"/>
        <v>0.04570639544</v>
      </c>
      <c r="BF27" s="4">
        <f t="shared" si="79"/>
        <v>0.03554941867</v>
      </c>
      <c r="BG27" s="4">
        <f t="shared" si="79"/>
        <v>-0.04570639544</v>
      </c>
      <c r="BH27" s="4">
        <f t="shared" si="79"/>
        <v>0.005078488382</v>
      </c>
      <c r="BI27" s="4">
        <f t="shared" si="79"/>
        <v>-0.01523546515</v>
      </c>
      <c r="BJ27" s="4">
        <f t="shared" si="79"/>
        <v>-0.03554941867</v>
      </c>
      <c r="BK27" s="45"/>
      <c r="BL27" s="4">
        <f t="shared" si="12"/>
        <v>0.004443282293</v>
      </c>
      <c r="BM27" s="4">
        <f t="shared" si="13"/>
        <v>0.9916350217</v>
      </c>
    </row>
    <row r="28">
      <c r="A28" s="23">
        <v>42063.0</v>
      </c>
      <c r="B28" s="24">
        <v>16.35858</v>
      </c>
      <c r="C28" s="24">
        <v>16.42036</v>
      </c>
      <c r="D28" s="24">
        <v>19.50839</v>
      </c>
      <c r="E28" s="24">
        <v>18.39588</v>
      </c>
      <c r="F28" s="24">
        <v>15.80528</v>
      </c>
      <c r="G28" s="24">
        <v>16.97505</v>
      </c>
      <c r="H28" s="24">
        <v>22.99379</v>
      </c>
      <c r="I28" s="24">
        <v>17.8763</v>
      </c>
      <c r="J28" s="24">
        <v>18.32509</v>
      </c>
      <c r="K28" s="24">
        <v>19.61554</v>
      </c>
      <c r="L28" s="52"/>
      <c r="M28" s="4">
        <f t="shared" ref="M28:V28" si="80">_xlfn.RANK.AVG(B28,$B28:$K28,0)</f>
        <v>9</v>
      </c>
      <c r="N28" s="4">
        <f t="shared" si="80"/>
        <v>8</v>
      </c>
      <c r="O28" s="4">
        <f t="shared" si="80"/>
        <v>3</v>
      </c>
      <c r="P28" s="4">
        <f t="shared" si="80"/>
        <v>4</v>
      </c>
      <c r="Q28" s="4">
        <f t="shared" si="80"/>
        <v>10</v>
      </c>
      <c r="R28" s="4">
        <f t="shared" si="80"/>
        <v>7</v>
      </c>
      <c r="S28" s="4">
        <f t="shared" si="80"/>
        <v>1</v>
      </c>
      <c r="T28" s="4">
        <f t="shared" si="80"/>
        <v>6</v>
      </c>
      <c r="U28" s="4">
        <f t="shared" si="80"/>
        <v>5</v>
      </c>
      <c r="V28" s="4">
        <f t="shared" si="80"/>
        <v>2</v>
      </c>
      <c r="W28" s="45"/>
      <c r="X28" s="6">
        <f t="shared" ref="X28:AG28" si="81">(M28-AVERAGE($M28:$V28))/STDEV($M28:$V28)</f>
        <v>1.156011953</v>
      </c>
      <c r="Y28" s="6">
        <f t="shared" si="81"/>
        <v>0.8257228238</v>
      </c>
      <c r="Z28" s="6">
        <f t="shared" si="81"/>
        <v>-0.8257228238</v>
      </c>
      <c r="AA28" s="6">
        <f t="shared" si="81"/>
        <v>-0.4954336943</v>
      </c>
      <c r="AB28" s="6">
        <f t="shared" si="81"/>
        <v>1.486301083</v>
      </c>
      <c r="AC28" s="6">
        <f t="shared" si="81"/>
        <v>0.4954336943</v>
      </c>
      <c r="AD28" s="6">
        <f t="shared" si="81"/>
        <v>-1.486301083</v>
      </c>
      <c r="AE28" s="6">
        <f t="shared" si="81"/>
        <v>0.1651445648</v>
      </c>
      <c r="AF28" s="6">
        <f t="shared" si="81"/>
        <v>-0.1651445648</v>
      </c>
      <c r="AG28" s="6">
        <f t="shared" si="81"/>
        <v>-1.156011953</v>
      </c>
      <c r="AH28" s="45"/>
      <c r="AI28" s="23">
        <v>42063.0</v>
      </c>
      <c r="AJ28" s="27">
        <v>0.0709</v>
      </c>
      <c r="AK28" s="27">
        <v>0.0432</v>
      </c>
      <c r="AL28" s="27">
        <v>0.0718</v>
      </c>
      <c r="AM28" s="27">
        <v>0.0672</v>
      </c>
      <c r="AN28" s="27">
        <v>0.0903</v>
      </c>
      <c r="AO28" s="27">
        <v>0.0795</v>
      </c>
      <c r="AP28" s="27">
        <v>0.073</v>
      </c>
      <c r="AQ28" s="27">
        <v>0.078</v>
      </c>
      <c r="AR28" s="27">
        <v>0.0328</v>
      </c>
      <c r="AS28" s="27">
        <v>0.0577</v>
      </c>
      <c r="AT28" s="45"/>
      <c r="AU28" s="23">
        <v>42063.0</v>
      </c>
      <c r="AV28" s="50">
        <f t="shared" si="9"/>
        <v>0.04795798161</v>
      </c>
      <c r="AW28" s="51">
        <f t="shared" si="10"/>
        <v>0.6615735122</v>
      </c>
      <c r="AX28" s="51">
        <f t="array" ref="AX28">SQRT(MMULT(MMULT(X28:AG28,MMULT(TRANSPOSE(ER!B508:K543-ER!M543:V543),ER!B508:K543-ER!M543:V543)/3),TRANSPOSE(X28:AG28)))</f>
        <v>0.3188300047</v>
      </c>
      <c r="AY28" s="45"/>
      <c r="AZ28" s="23">
        <v>42063.0</v>
      </c>
      <c r="BA28" s="4">
        <f t="shared" ref="BA28:BJ28" si="82">X28*0.01/$AX28</f>
        <v>0.03625794111</v>
      </c>
      <c r="BB28" s="4">
        <f t="shared" si="82"/>
        <v>0.02589852936</v>
      </c>
      <c r="BC28" s="4">
        <f t="shared" si="82"/>
        <v>-0.02589852936</v>
      </c>
      <c r="BD28" s="4">
        <f t="shared" si="82"/>
        <v>-0.01553911762</v>
      </c>
      <c r="BE28" s="4">
        <f t="shared" si="82"/>
        <v>0.04661735285</v>
      </c>
      <c r="BF28" s="4">
        <f t="shared" si="82"/>
        <v>0.01553911762</v>
      </c>
      <c r="BG28" s="4">
        <f t="shared" si="82"/>
        <v>-0.04661735285</v>
      </c>
      <c r="BH28" s="4">
        <f t="shared" si="82"/>
        <v>0.005179705872</v>
      </c>
      <c r="BI28" s="4">
        <f t="shared" si="82"/>
        <v>-0.005179705872</v>
      </c>
      <c r="BJ28" s="4">
        <f t="shared" si="82"/>
        <v>-0.03625794111</v>
      </c>
      <c r="BK28" s="45"/>
      <c r="BL28" s="4">
        <f t="shared" si="12"/>
        <v>0.001474793026</v>
      </c>
      <c r="BM28" s="4">
        <f t="shared" si="13"/>
        <v>0.9930974781</v>
      </c>
    </row>
    <row r="29">
      <c r="A29" s="23">
        <v>42094.0</v>
      </c>
      <c r="B29" s="24">
        <v>16.2681</v>
      </c>
      <c r="C29" s="24">
        <v>15.75796</v>
      </c>
      <c r="D29" s="24">
        <v>21.89142</v>
      </c>
      <c r="E29" s="24">
        <v>19.39864</v>
      </c>
      <c r="F29" s="24">
        <v>20.42901</v>
      </c>
      <c r="G29" s="24">
        <v>16.43926</v>
      </c>
      <c r="H29" s="24">
        <v>28.34467</v>
      </c>
      <c r="I29" s="24">
        <v>19.96805</v>
      </c>
      <c r="J29" s="24">
        <v>18.85014</v>
      </c>
      <c r="K29" s="24">
        <v>19.24187</v>
      </c>
      <c r="L29" s="52"/>
      <c r="M29" s="4">
        <f t="shared" ref="M29:V29" si="83">_xlfn.RANK.AVG(B29,$B29:$K29,0)</f>
        <v>9</v>
      </c>
      <c r="N29" s="4">
        <f t="shared" si="83"/>
        <v>10</v>
      </c>
      <c r="O29" s="4">
        <f t="shared" si="83"/>
        <v>2</v>
      </c>
      <c r="P29" s="4">
        <f t="shared" si="83"/>
        <v>5</v>
      </c>
      <c r="Q29" s="4">
        <f t="shared" si="83"/>
        <v>3</v>
      </c>
      <c r="R29" s="4">
        <f t="shared" si="83"/>
        <v>8</v>
      </c>
      <c r="S29" s="4">
        <f t="shared" si="83"/>
        <v>1</v>
      </c>
      <c r="T29" s="4">
        <f t="shared" si="83"/>
        <v>4</v>
      </c>
      <c r="U29" s="4">
        <f t="shared" si="83"/>
        <v>7</v>
      </c>
      <c r="V29" s="4">
        <f t="shared" si="83"/>
        <v>6</v>
      </c>
      <c r="W29" s="45"/>
      <c r="X29" s="6">
        <f t="shared" ref="X29:AG29" si="84">(M29-AVERAGE($M29:$V29))/STDEV($M29:$V29)</f>
        <v>1.156011953</v>
      </c>
      <c r="Y29" s="6">
        <f t="shared" si="84"/>
        <v>1.486301083</v>
      </c>
      <c r="Z29" s="6">
        <f t="shared" si="84"/>
        <v>-1.156011953</v>
      </c>
      <c r="AA29" s="6">
        <f t="shared" si="84"/>
        <v>-0.1651445648</v>
      </c>
      <c r="AB29" s="6">
        <f t="shared" si="84"/>
        <v>-0.8257228238</v>
      </c>
      <c r="AC29" s="6">
        <f t="shared" si="84"/>
        <v>0.8257228238</v>
      </c>
      <c r="AD29" s="6">
        <f t="shared" si="84"/>
        <v>-1.486301083</v>
      </c>
      <c r="AE29" s="6">
        <f t="shared" si="84"/>
        <v>-0.4954336943</v>
      </c>
      <c r="AF29" s="6">
        <f t="shared" si="84"/>
        <v>0.4954336943</v>
      </c>
      <c r="AG29" s="6">
        <f t="shared" si="84"/>
        <v>0.1651445648</v>
      </c>
      <c r="AH29" s="45"/>
      <c r="AI29" s="23">
        <v>42094.0</v>
      </c>
      <c r="AJ29" s="27">
        <v>-9.0E-4</v>
      </c>
      <c r="AK29" s="27">
        <v>-0.0186</v>
      </c>
      <c r="AL29" s="27">
        <v>0.019</v>
      </c>
      <c r="AM29" s="27">
        <v>0.0476</v>
      </c>
      <c r="AN29" s="27">
        <v>0.0294</v>
      </c>
      <c r="AO29" s="27">
        <v>0.0197</v>
      </c>
      <c r="AP29" s="27">
        <v>0.0259</v>
      </c>
      <c r="AQ29" s="27">
        <v>0.0357</v>
      </c>
      <c r="AR29" s="27">
        <v>-0.0199</v>
      </c>
      <c r="AS29" s="27">
        <v>-0.0149</v>
      </c>
      <c r="AT29" s="45"/>
      <c r="AU29" s="23">
        <v>42094.0</v>
      </c>
      <c r="AV29" s="50">
        <f t="shared" si="9"/>
        <v>-0.01430151931</v>
      </c>
      <c r="AW29" s="51">
        <f t="shared" si="10"/>
        <v>0.6521120059</v>
      </c>
      <c r="AX29" s="51">
        <f t="array" ref="AX29">SQRT(MMULT(MMULT(X29:AG29,MMULT(TRANSPOSE(ER!B509:K544-ER!M544:V544),ER!B509:K544-ER!M544:V544)/3),TRANSPOSE(X29:AG29)))</f>
        <v>0.4168929371</v>
      </c>
      <c r="AY29" s="45"/>
      <c r="AZ29" s="23">
        <v>42094.0</v>
      </c>
      <c r="BA29" s="4">
        <f t="shared" ref="BA29:BJ29" si="85">X29*0.01/$AX29</f>
        <v>0.02772922855</v>
      </c>
      <c r="BB29" s="4">
        <f t="shared" si="85"/>
        <v>0.03565186528</v>
      </c>
      <c r="BC29" s="4">
        <f t="shared" si="85"/>
        <v>-0.02772922855</v>
      </c>
      <c r="BD29" s="4">
        <f t="shared" si="85"/>
        <v>-0.003961318365</v>
      </c>
      <c r="BE29" s="4">
        <f t="shared" si="85"/>
        <v>-0.01980659182</v>
      </c>
      <c r="BF29" s="4">
        <f t="shared" si="85"/>
        <v>0.01980659182</v>
      </c>
      <c r="BG29" s="4">
        <f t="shared" si="85"/>
        <v>-0.03565186528</v>
      </c>
      <c r="BH29" s="4">
        <f t="shared" si="85"/>
        <v>-0.01188395509</v>
      </c>
      <c r="BI29" s="4">
        <f t="shared" si="85"/>
        <v>0.01188395509</v>
      </c>
      <c r="BJ29" s="4">
        <f t="shared" si="85"/>
        <v>0.003961318365</v>
      </c>
      <c r="BK29" s="45"/>
      <c r="BL29" s="4">
        <f t="shared" si="12"/>
        <v>-0.0004485625285</v>
      </c>
      <c r="BM29" s="4">
        <f t="shared" si="13"/>
        <v>0.9926520118</v>
      </c>
    </row>
    <row r="30">
      <c r="A30" s="23">
        <v>42124.0</v>
      </c>
      <c r="B30" s="24">
        <v>16.68613</v>
      </c>
      <c r="C30" s="24">
        <v>16.13163</v>
      </c>
      <c r="D30" s="24">
        <v>21.73913</v>
      </c>
      <c r="E30" s="24">
        <v>18.56321</v>
      </c>
      <c r="F30" s="24">
        <v>25.32287</v>
      </c>
      <c r="G30" s="24">
        <v>17.42464</v>
      </c>
      <c r="H30" s="24">
        <v>27.28513</v>
      </c>
      <c r="I30" s="24">
        <v>18.38573</v>
      </c>
      <c r="J30" s="24">
        <v>19.71998</v>
      </c>
      <c r="K30" s="24">
        <v>19.23447</v>
      </c>
      <c r="L30" s="52"/>
      <c r="M30" s="4">
        <f t="shared" ref="M30:V30" si="86">_xlfn.RANK.AVG(B30,$B30:$K30,0)</f>
        <v>9</v>
      </c>
      <c r="N30" s="4">
        <f t="shared" si="86"/>
        <v>10</v>
      </c>
      <c r="O30" s="4">
        <f t="shared" si="86"/>
        <v>3</v>
      </c>
      <c r="P30" s="4">
        <f t="shared" si="86"/>
        <v>6</v>
      </c>
      <c r="Q30" s="4">
        <f t="shared" si="86"/>
        <v>2</v>
      </c>
      <c r="R30" s="4">
        <f t="shared" si="86"/>
        <v>8</v>
      </c>
      <c r="S30" s="4">
        <f t="shared" si="86"/>
        <v>1</v>
      </c>
      <c r="T30" s="4">
        <f t="shared" si="86"/>
        <v>7</v>
      </c>
      <c r="U30" s="4">
        <f t="shared" si="86"/>
        <v>4</v>
      </c>
      <c r="V30" s="4">
        <f t="shared" si="86"/>
        <v>5</v>
      </c>
      <c r="W30" s="45"/>
      <c r="X30" s="6">
        <f t="shared" ref="X30:AG30" si="87">(M30-AVERAGE($M30:$V30))/STDEV($M30:$V30)</f>
        <v>1.156011953</v>
      </c>
      <c r="Y30" s="6">
        <f t="shared" si="87"/>
        <v>1.486301083</v>
      </c>
      <c r="Z30" s="6">
        <f t="shared" si="87"/>
        <v>-0.8257228238</v>
      </c>
      <c r="AA30" s="6">
        <f t="shared" si="87"/>
        <v>0.1651445648</v>
      </c>
      <c r="AB30" s="6">
        <f t="shared" si="87"/>
        <v>-1.156011953</v>
      </c>
      <c r="AC30" s="6">
        <f t="shared" si="87"/>
        <v>0.8257228238</v>
      </c>
      <c r="AD30" s="6">
        <f t="shared" si="87"/>
        <v>-1.486301083</v>
      </c>
      <c r="AE30" s="6">
        <f t="shared" si="87"/>
        <v>0.4954336943</v>
      </c>
      <c r="AF30" s="6">
        <f t="shared" si="87"/>
        <v>-0.4954336943</v>
      </c>
      <c r="AG30" s="6">
        <f t="shared" si="87"/>
        <v>-0.1651445648</v>
      </c>
      <c r="AH30" s="45"/>
      <c r="AI30" s="23">
        <v>42124.0</v>
      </c>
      <c r="AJ30" s="27">
        <v>-0.0202</v>
      </c>
      <c r="AK30" s="27">
        <v>0.0226</v>
      </c>
      <c r="AL30" s="27">
        <v>0.007</v>
      </c>
      <c r="AM30" s="27">
        <v>-0.0438</v>
      </c>
      <c r="AN30" s="27">
        <v>-0.0019</v>
      </c>
      <c r="AO30" s="27">
        <v>0.0333</v>
      </c>
      <c r="AP30" s="27">
        <v>-0.0025</v>
      </c>
      <c r="AQ30" s="27">
        <v>-0.0081</v>
      </c>
      <c r="AR30" s="27">
        <v>0.0329</v>
      </c>
      <c r="AS30" s="27">
        <v>0.0088</v>
      </c>
      <c r="AT30" s="45"/>
      <c r="AU30" s="23">
        <v>42124.0</v>
      </c>
      <c r="AV30" s="50">
        <f t="shared" si="9"/>
        <v>0.06392746102</v>
      </c>
      <c r="AW30" s="51">
        <f t="shared" si="10"/>
        <v>0.6937998707</v>
      </c>
      <c r="AX30" s="51">
        <f t="array" ref="AX30">SQRT(MMULT(MMULT(X30:AG30,MMULT(TRANSPOSE(ER!B510:K545-ER!M545:V545),ER!B510:K545-ER!M545:V545)/3),TRANSPOSE(X30:AG30)))</f>
        <v>0.3513661417</v>
      </c>
      <c r="AY30" s="45"/>
      <c r="AZ30" s="23">
        <v>42124.0</v>
      </c>
      <c r="BA30" s="4">
        <f t="shared" ref="BA30:BJ30" si="88">X30*0.01/$AX30</f>
        <v>0.03290049371</v>
      </c>
      <c r="BB30" s="4">
        <f t="shared" si="88"/>
        <v>0.04230063477</v>
      </c>
      <c r="BC30" s="4">
        <f t="shared" si="88"/>
        <v>-0.02350035265</v>
      </c>
      <c r="BD30" s="4">
        <f t="shared" si="88"/>
        <v>0.00470007053</v>
      </c>
      <c r="BE30" s="4">
        <f t="shared" si="88"/>
        <v>-0.03290049371</v>
      </c>
      <c r="BF30" s="4">
        <f t="shared" si="88"/>
        <v>0.02350035265</v>
      </c>
      <c r="BG30" s="4">
        <f t="shared" si="88"/>
        <v>-0.04230063477</v>
      </c>
      <c r="BH30" s="4">
        <f t="shared" si="88"/>
        <v>0.01410021159</v>
      </c>
      <c r="BI30" s="4">
        <f t="shared" si="88"/>
        <v>-0.01410021159</v>
      </c>
      <c r="BJ30" s="4">
        <f t="shared" si="88"/>
        <v>-0.00470007053</v>
      </c>
      <c r="BK30" s="45"/>
      <c r="BL30" s="4">
        <f t="shared" si="12"/>
        <v>0.001533426339</v>
      </c>
      <c r="BM30" s="4">
        <f t="shared" si="13"/>
        <v>0.9941741705</v>
      </c>
    </row>
    <row r="31">
      <c r="A31" s="23">
        <v>42155.0</v>
      </c>
      <c r="B31" s="24">
        <v>16.20483</v>
      </c>
      <c r="C31" s="24">
        <v>16.8152</v>
      </c>
      <c r="D31" s="24">
        <v>22.31645</v>
      </c>
      <c r="E31" s="24">
        <v>18.3621</v>
      </c>
      <c r="F31" s="24">
        <v>25.18257</v>
      </c>
      <c r="G31" s="24">
        <v>18.34189</v>
      </c>
      <c r="H31" s="24">
        <v>27.95639</v>
      </c>
      <c r="I31" s="24">
        <v>17.83485</v>
      </c>
      <c r="J31" s="24">
        <v>17.92115</v>
      </c>
      <c r="K31" s="24">
        <v>19.49698</v>
      </c>
      <c r="L31" s="52"/>
      <c r="M31" s="4">
        <f t="shared" ref="M31:V31" si="89">_xlfn.RANK.AVG(B31,$B31:$K31,0)</f>
        <v>10</v>
      </c>
      <c r="N31" s="4">
        <f t="shared" si="89"/>
        <v>9</v>
      </c>
      <c r="O31" s="4">
        <f t="shared" si="89"/>
        <v>3</v>
      </c>
      <c r="P31" s="4">
        <f t="shared" si="89"/>
        <v>5</v>
      </c>
      <c r="Q31" s="4">
        <f t="shared" si="89"/>
        <v>2</v>
      </c>
      <c r="R31" s="4">
        <f t="shared" si="89"/>
        <v>6</v>
      </c>
      <c r="S31" s="4">
        <f t="shared" si="89"/>
        <v>1</v>
      </c>
      <c r="T31" s="4">
        <f t="shared" si="89"/>
        <v>8</v>
      </c>
      <c r="U31" s="4">
        <f t="shared" si="89"/>
        <v>7</v>
      </c>
      <c r="V31" s="4">
        <f t="shared" si="89"/>
        <v>4</v>
      </c>
      <c r="W31" s="45"/>
      <c r="X31" s="6">
        <f t="shared" ref="X31:AG31" si="90">(M31-AVERAGE($M31:$V31))/STDEV($M31:$V31)</f>
        <v>1.486301083</v>
      </c>
      <c r="Y31" s="6">
        <f t="shared" si="90"/>
        <v>1.156011953</v>
      </c>
      <c r="Z31" s="6">
        <f t="shared" si="90"/>
        <v>-0.8257228238</v>
      </c>
      <c r="AA31" s="6">
        <f t="shared" si="90"/>
        <v>-0.1651445648</v>
      </c>
      <c r="AB31" s="6">
        <f t="shared" si="90"/>
        <v>-1.156011953</v>
      </c>
      <c r="AC31" s="6">
        <f t="shared" si="90"/>
        <v>0.1651445648</v>
      </c>
      <c r="AD31" s="6">
        <f t="shared" si="90"/>
        <v>-1.486301083</v>
      </c>
      <c r="AE31" s="6">
        <f t="shared" si="90"/>
        <v>0.8257228238</v>
      </c>
      <c r="AF31" s="6">
        <f t="shared" si="90"/>
        <v>0.4954336943</v>
      </c>
      <c r="AG31" s="6">
        <f t="shared" si="90"/>
        <v>-0.4954336943</v>
      </c>
      <c r="AH31" s="45"/>
      <c r="AI31" s="23">
        <v>42155.0</v>
      </c>
      <c r="AJ31" s="27">
        <v>0.0021</v>
      </c>
      <c r="AK31" s="27">
        <v>-0.0162</v>
      </c>
      <c r="AL31" s="27">
        <v>0.0023</v>
      </c>
      <c r="AM31" s="27">
        <v>-0.0069</v>
      </c>
      <c r="AN31" s="27">
        <v>0.0322</v>
      </c>
      <c r="AO31" s="27">
        <v>0.0506</v>
      </c>
      <c r="AP31" s="27">
        <v>0.0311</v>
      </c>
      <c r="AQ31" s="27">
        <v>-0.0115</v>
      </c>
      <c r="AR31" s="27">
        <v>0.0059</v>
      </c>
      <c r="AS31" s="27">
        <v>0.0127</v>
      </c>
      <c r="AT31" s="45"/>
      <c r="AU31" s="23">
        <v>42155.0</v>
      </c>
      <c r="AV31" s="50">
        <f t="shared" si="9"/>
        <v>-0.07707296838</v>
      </c>
      <c r="AW31" s="51">
        <f t="shared" si="10"/>
        <v>0.6403266552</v>
      </c>
      <c r="AX31" s="51">
        <f t="array" ref="AX31">SQRT(MMULT(MMULT(X31:AG31,MMULT(TRANSPOSE(ER!B511:K546-ER!M546:V546),ER!B511:K546-ER!M546:V546)/3),TRANSPOSE(X31:AG31)))</f>
        <v>0.3378517643</v>
      </c>
      <c r="AY31" s="45"/>
      <c r="AZ31" s="23">
        <v>42155.0</v>
      </c>
      <c r="BA31" s="4">
        <f t="shared" ref="BA31:BJ31" si="91">X31*0.01/$AX31</f>
        <v>0.04399269858</v>
      </c>
      <c r="BB31" s="4">
        <f t="shared" si="91"/>
        <v>0.03421654334</v>
      </c>
      <c r="BC31" s="4">
        <f t="shared" si="91"/>
        <v>-0.0244403881</v>
      </c>
      <c r="BD31" s="4">
        <f t="shared" si="91"/>
        <v>-0.00488807762</v>
      </c>
      <c r="BE31" s="4">
        <f t="shared" si="91"/>
        <v>-0.03421654334</v>
      </c>
      <c r="BF31" s="4">
        <f t="shared" si="91"/>
        <v>0.00488807762</v>
      </c>
      <c r="BG31" s="4">
        <f t="shared" si="91"/>
        <v>-0.04399269858</v>
      </c>
      <c r="BH31" s="4">
        <f t="shared" si="91"/>
        <v>0.0244403881</v>
      </c>
      <c r="BI31" s="4">
        <f t="shared" si="91"/>
        <v>0.01466423286</v>
      </c>
      <c r="BJ31" s="4">
        <f t="shared" si="91"/>
        <v>-0.01466423286</v>
      </c>
      <c r="BK31" s="45"/>
      <c r="BL31" s="4">
        <f t="shared" si="12"/>
        <v>-0.002193522916</v>
      </c>
      <c r="BM31" s="4">
        <f t="shared" si="13"/>
        <v>0.9919934267</v>
      </c>
    </row>
    <row r="32">
      <c r="A32" s="23">
        <v>42185.0</v>
      </c>
      <c r="B32" s="24">
        <v>15.32097</v>
      </c>
      <c r="C32" s="24">
        <v>16.36126</v>
      </c>
      <c r="D32" s="24">
        <v>21.30379</v>
      </c>
      <c r="E32" s="24">
        <v>16.75603</v>
      </c>
      <c r="F32" s="24">
        <v>24.39024</v>
      </c>
      <c r="G32" s="24">
        <v>17.4703</v>
      </c>
      <c r="H32" s="24">
        <v>26.92515</v>
      </c>
      <c r="I32" s="24">
        <v>17.12036</v>
      </c>
      <c r="J32" s="24">
        <v>15.60062</v>
      </c>
      <c r="K32" s="24">
        <v>19.12777</v>
      </c>
      <c r="L32" s="52"/>
      <c r="M32" s="4">
        <f t="shared" ref="M32:V32" si="92">_xlfn.RANK.AVG(B32,$B32:$K32,0)</f>
        <v>10</v>
      </c>
      <c r="N32" s="4">
        <f t="shared" si="92"/>
        <v>8</v>
      </c>
      <c r="O32" s="4">
        <f t="shared" si="92"/>
        <v>3</v>
      </c>
      <c r="P32" s="4">
        <f t="shared" si="92"/>
        <v>7</v>
      </c>
      <c r="Q32" s="4">
        <f t="shared" si="92"/>
        <v>2</v>
      </c>
      <c r="R32" s="4">
        <f t="shared" si="92"/>
        <v>5</v>
      </c>
      <c r="S32" s="4">
        <f t="shared" si="92"/>
        <v>1</v>
      </c>
      <c r="T32" s="4">
        <f t="shared" si="92"/>
        <v>6</v>
      </c>
      <c r="U32" s="4">
        <f t="shared" si="92"/>
        <v>9</v>
      </c>
      <c r="V32" s="4">
        <f t="shared" si="92"/>
        <v>4</v>
      </c>
      <c r="W32" s="45"/>
      <c r="X32" s="6">
        <f t="shared" ref="X32:AG32" si="93">(M32-AVERAGE($M32:$V32))/STDEV($M32:$V32)</f>
        <v>1.486301083</v>
      </c>
      <c r="Y32" s="6">
        <f t="shared" si="93"/>
        <v>0.8257228238</v>
      </c>
      <c r="Z32" s="6">
        <f t="shared" si="93"/>
        <v>-0.8257228238</v>
      </c>
      <c r="AA32" s="6">
        <f t="shared" si="93"/>
        <v>0.4954336943</v>
      </c>
      <c r="AB32" s="6">
        <f t="shared" si="93"/>
        <v>-1.156011953</v>
      </c>
      <c r="AC32" s="6">
        <f t="shared" si="93"/>
        <v>-0.1651445648</v>
      </c>
      <c r="AD32" s="6">
        <f t="shared" si="93"/>
        <v>-1.486301083</v>
      </c>
      <c r="AE32" s="6">
        <f t="shared" si="93"/>
        <v>0.1651445648</v>
      </c>
      <c r="AF32" s="6">
        <f t="shared" si="93"/>
        <v>1.156011953</v>
      </c>
      <c r="AG32" s="6">
        <f t="shared" si="93"/>
        <v>-0.4954336943</v>
      </c>
      <c r="AH32" s="45"/>
      <c r="AI32" s="23">
        <v>42185.0</v>
      </c>
      <c r="AJ32" s="27">
        <v>-0.0503</v>
      </c>
      <c r="AK32" s="27">
        <v>-0.0293</v>
      </c>
      <c r="AL32" s="27">
        <v>-0.0421</v>
      </c>
      <c r="AM32" s="27">
        <v>-0.0417</v>
      </c>
      <c r="AN32" s="27">
        <v>-0.041</v>
      </c>
      <c r="AO32" s="27">
        <v>-0.0307</v>
      </c>
      <c r="AP32" s="27">
        <v>-0.0365</v>
      </c>
      <c r="AQ32" s="27">
        <v>-0.037</v>
      </c>
      <c r="AR32" s="27">
        <v>-0.0643</v>
      </c>
      <c r="AS32" s="27">
        <v>-0.0194</v>
      </c>
      <c r="AT32" s="45"/>
      <c r="AU32" s="23">
        <v>42185.0</v>
      </c>
      <c r="AV32" s="50">
        <f t="shared" si="9"/>
        <v>-0.02320281135</v>
      </c>
      <c r="AW32" s="51">
        <f t="shared" si="10"/>
        <v>0.6254692766</v>
      </c>
      <c r="AX32" s="51">
        <f t="array" ref="AX32">SQRT(MMULT(MMULT(X32:AG32,MMULT(TRANSPOSE(ER!B512:K547-ER!M547:V547),ER!B512:K547-ER!M547:V547)/3),TRANSPOSE(X32:AG32)))</f>
        <v>0.321242499</v>
      </c>
      <c r="AY32" s="45"/>
      <c r="AZ32" s="23">
        <v>42185.0</v>
      </c>
      <c r="BA32" s="4">
        <f t="shared" ref="BA32:BJ32" si="94">X32*0.01/$AX32</f>
        <v>0.04626726188</v>
      </c>
      <c r="BB32" s="4">
        <f t="shared" si="94"/>
        <v>0.02570403438</v>
      </c>
      <c r="BC32" s="4">
        <f t="shared" si="94"/>
        <v>-0.02570403438</v>
      </c>
      <c r="BD32" s="4">
        <f t="shared" si="94"/>
        <v>0.01542242063</v>
      </c>
      <c r="BE32" s="4">
        <f t="shared" si="94"/>
        <v>-0.03598564813</v>
      </c>
      <c r="BF32" s="4">
        <f t="shared" si="94"/>
        <v>-0.005140806876</v>
      </c>
      <c r="BG32" s="4">
        <f t="shared" si="94"/>
        <v>-0.04626726188</v>
      </c>
      <c r="BH32" s="4">
        <f t="shared" si="94"/>
        <v>0.005140806876</v>
      </c>
      <c r="BI32" s="4">
        <f t="shared" si="94"/>
        <v>0.03598564813</v>
      </c>
      <c r="BJ32" s="4">
        <f t="shared" si="94"/>
        <v>-0.01542242063</v>
      </c>
      <c r="BK32" s="45"/>
      <c r="BL32" s="4">
        <f t="shared" si="12"/>
        <v>-0.0006867749056</v>
      </c>
      <c r="BM32" s="4">
        <f t="shared" si="13"/>
        <v>0.9913121505</v>
      </c>
    </row>
    <row r="33">
      <c r="A33" s="23">
        <v>42216.0</v>
      </c>
      <c r="B33" s="24">
        <v>16.06684</v>
      </c>
      <c r="C33" s="24">
        <v>16.60854</v>
      </c>
      <c r="D33" s="24">
        <v>22.25189</v>
      </c>
      <c r="E33" s="24">
        <v>17.16149</v>
      </c>
      <c r="F33" s="24">
        <v>25.4065</v>
      </c>
      <c r="G33" s="24">
        <v>17.0068</v>
      </c>
      <c r="H33" s="24">
        <v>28.6944</v>
      </c>
      <c r="I33" s="24">
        <v>17.69912</v>
      </c>
      <c r="J33" s="24">
        <v>16.26281</v>
      </c>
      <c r="K33" s="24">
        <v>19.33862</v>
      </c>
      <c r="L33" s="52"/>
      <c r="M33" s="4">
        <f t="shared" ref="M33:V33" si="95">_xlfn.RANK.AVG(B33,$B33:$K33,0)</f>
        <v>10</v>
      </c>
      <c r="N33" s="4">
        <f t="shared" si="95"/>
        <v>8</v>
      </c>
      <c r="O33" s="4">
        <f t="shared" si="95"/>
        <v>3</v>
      </c>
      <c r="P33" s="4">
        <f t="shared" si="95"/>
        <v>6</v>
      </c>
      <c r="Q33" s="4">
        <f t="shared" si="95"/>
        <v>2</v>
      </c>
      <c r="R33" s="4">
        <f t="shared" si="95"/>
        <v>7</v>
      </c>
      <c r="S33" s="4">
        <f t="shared" si="95"/>
        <v>1</v>
      </c>
      <c r="T33" s="4">
        <f t="shared" si="95"/>
        <v>5</v>
      </c>
      <c r="U33" s="4">
        <f t="shared" si="95"/>
        <v>9</v>
      </c>
      <c r="V33" s="4">
        <f t="shared" si="95"/>
        <v>4</v>
      </c>
      <c r="W33" s="45"/>
      <c r="X33" s="6">
        <f t="shared" ref="X33:AG33" si="96">(M33-AVERAGE($M33:$V33))/STDEV($M33:$V33)</f>
        <v>1.486301083</v>
      </c>
      <c r="Y33" s="6">
        <f t="shared" si="96"/>
        <v>0.8257228238</v>
      </c>
      <c r="Z33" s="6">
        <f t="shared" si="96"/>
        <v>-0.8257228238</v>
      </c>
      <c r="AA33" s="6">
        <f t="shared" si="96"/>
        <v>0.1651445648</v>
      </c>
      <c r="AB33" s="6">
        <f t="shared" si="96"/>
        <v>-1.156011953</v>
      </c>
      <c r="AC33" s="6">
        <f t="shared" si="96"/>
        <v>0.4954336943</v>
      </c>
      <c r="AD33" s="6">
        <f t="shared" si="96"/>
        <v>-1.486301083</v>
      </c>
      <c r="AE33" s="6">
        <f t="shared" si="96"/>
        <v>-0.1651445648</v>
      </c>
      <c r="AF33" s="6">
        <f t="shared" si="96"/>
        <v>1.156011953</v>
      </c>
      <c r="AG33" s="6">
        <f t="shared" si="96"/>
        <v>-0.4954336943</v>
      </c>
      <c r="AH33" s="45"/>
      <c r="AI33" s="23">
        <v>42216.0</v>
      </c>
      <c r="AJ33" s="27">
        <v>0.0444</v>
      </c>
      <c r="AK33" s="27">
        <v>0.0038</v>
      </c>
      <c r="AL33" s="27">
        <v>0.0584</v>
      </c>
      <c r="AM33" s="27">
        <v>0.0356</v>
      </c>
      <c r="AN33" s="27">
        <v>0.0502</v>
      </c>
      <c r="AO33" s="27">
        <v>0.0173</v>
      </c>
      <c r="AP33" s="27">
        <v>0.052</v>
      </c>
      <c r="AQ33" s="27">
        <v>0.0455</v>
      </c>
      <c r="AR33" s="27">
        <v>0.0253</v>
      </c>
      <c r="AS33" s="27">
        <v>0.0195</v>
      </c>
      <c r="AT33" s="45"/>
      <c r="AU33" s="23">
        <v>42216.0</v>
      </c>
      <c r="AV33" s="50">
        <f t="shared" si="9"/>
        <v>-0.07253149285</v>
      </c>
      <c r="AW33" s="51">
        <f t="shared" si="10"/>
        <v>0.5801030562</v>
      </c>
      <c r="AX33" s="51">
        <f t="array" ref="AX33">SQRT(MMULT(MMULT(X33:AG33,MMULT(TRANSPOSE(ER!B513:K548-ER!M548:V548),ER!B513:K548-ER!M548:V548)/3),TRANSPOSE(X33:AG33)))</f>
        <v>0.3550197719</v>
      </c>
      <c r="AY33" s="45"/>
      <c r="AZ33" s="23">
        <v>42216.0</v>
      </c>
      <c r="BA33" s="4">
        <f t="shared" ref="BA33:BJ33" si="97">X33*0.01/$AX33</f>
        <v>0.04186530442</v>
      </c>
      <c r="BB33" s="4">
        <f t="shared" si="97"/>
        <v>0.02325850246</v>
      </c>
      <c r="BC33" s="4">
        <f t="shared" si="97"/>
        <v>-0.02325850246</v>
      </c>
      <c r="BD33" s="4">
        <f t="shared" si="97"/>
        <v>0.004651700492</v>
      </c>
      <c r="BE33" s="4">
        <f t="shared" si="97"/>
        <v>-0.03256190344</v>
      </c>
      <c r="BF33" s="4">
        <f t="shared" si="97"/>
        <v>0.01395510147</v>
      </c>
      <c r="BG33" s="4">
        <f t="shared" si="97"/>
        <v>-0.04186530442</v>
      </c>
      <c r="BH33" s="4">
        <f t="shared" si="97"/>
        <v>-0.004651700492</v>
      </c>
      <c r="BI33" s="4">
        <f t="shared" si="97"/>
        <v>0.03256190344</v>
      </c>
      <c r="BJ33" s="4">
        <f t="shared" si="97"/>
        <v>-0.01395510147</v>
      </c>
      <c r="BK33" s="45"/>
      <c r="BL33" s="4">
        <f t="shared" si="12"/>
        <v>-0.00225784238</v>
      </c>
      <c r="BM33" s="4">
        <f t="shared" si="13"/>
        <v>0.9890739239</v>
      </c>
    </row>
    <row r="34">
      <c r="A34" s="23">
        <v>42247.0</v>
      </c>
      <c r="B34" s="24">
        <v>14.0746</v>
      </c>
      <c r="C34" s="24">
        <v>16.36126</v>
      </c>
      <c r="D34" s="24">
        <v>18.65324</v>
      </c>
      <c r="E34" s="24">
        <v>15.58603</v>
      </c>
      <c r="F34" s="24">
        <v>21.47766</v>
      </c>
      <c r="G34" s="24">
        <v>14.85443</v>
      </c>
      <c r="H34" s="24">
        <v>25.65418</v>
      </c>
      <c r="I34" s="24">
        <v>15.93118</v>
      </c>
      <c r="J34" s="24">
        <v>15.68381</v>
      </c>
      <c r="K34" s="24">
        <v>18.50139</v>
      </c>
      <c r="L34" s="52"/>
      <c r="M34" s="4">
        <f t="shared" ref="M34:V34" si="98">_xlfn.RANK.AVG(B34,$B34:$K34,0)</f>
        <v>10</v>
      </c>
      <c r="N34" s="4">
        <f t="shared" si="98"/>
        <v>5</v>
      </c>
      <c r="O34" s="4">
        <f t="shared" si="98"/>
        <v>3</v>
      </c>
      <c r="P34" s="4">
        <f t="shared" si="98"/>
        <v>8</v>
      </c>
      <c r="Q34" s="4">
        <f t="shared" si="98"/>
        <v>2</v>
      </c>
      <c r="R34" s="4">
        <f t="shared" si="98"/>
        <v>9</v>
      </c>
      <c r="S34" s="4">
        <f t="shared" si="98"/>
        <v>1</v>
      </c>
      <c r="T34" s="4">
        <f t="shared" si="98"/>
        <v>6</v>
      </c>
      <c r="U34" s="4">
        <f t="shared" si="98"/>
        <v>7</v>
      </c>
      <c r="V34" s="4">
        <f t="shared" si="98"/>
        <v>4</v>
      </c>
      <c r="W34" s="45"/>
      <c r="X34" s="6">
        <f t="shared" ref="X34:AG34" si="99">(M34-AVERAGE($M34:$V34))/STDEV($M34:$V34)</f>
        <v>1.486301083</v>
      </c>
      <c r="Y34" s="6">
        <f t="shared" si="99"/>
        <v>-0.1651445648</v>
      </c>
      <c r="Z34" s="6">
        <f t="shared" si="99"/>
        <v>-0.8257228238</v>
      </c>
      <c r="AA34" s="6">
        <f t="shared" si="99"/>
        <v>0.8257228238</v>
      </c>
      <c r="AB34" s="6">
        <f t="shared" si="99"/>
        <v>-1.156011953</v>
      </c>
      <c r="AC34" s="6">
        <f t="shared" si="99"/>
        <v>1.156011953</v>
      </c>
      <c r="AD34" s="6">
        <f t="shared" si="99"/>
        <v>-1.486301083</v>
      </c>
      <c r="AE34" s="6">
        <f t="shared" si="99"/>
        <v>0.1651445648</v>
      </c>
      <c r="AF34" s="6">
        <f t="shared" si="99"/>
        <v>0.4954336943</v>
      </c>
      <c r="AG34" s="6">
        <f t="shared" si="99"/>
        <v>-0.4954336943</v>
      </c>
      <c r="AH34" s="45"/>
      <c r="AI34" s="23">
        <v>42247.0</v>
      </c>
      <c r="AJ34" s="27">
        <v>-0.0825</v>
      </c>
      <c r="AK34" s="27">
        <v>-0.0433</v>
      </c>
      <c r="AL34" s="27">
        <v>-0.0833</v>
      </c>
      <c r="AM34" s="27">
        <v>-0.088</v>
      </c>
      <c r="AN34" s="27">
        <v>-0.0664</v>
      </c>
      <c r="AO34" s="27">
        <v>-0.0787</v>
      </c>
      <c r="AP34" s="27">
        <v>-0.0957</v>
      </c>
      <c r="AQ34" s="27">
        <v>-0.0852</v>
      </c>
      <c r="AR34" s="27">
        <v>-0.0608</v>
      </c>
      <c r="AS34" s="27">
        <v>-0.0613</v>
      </c>
      <c r="AT34" s="45"/>
      <c r="AU34" s="23">
        <v>42247.0</v>
      </c>
      <c r="AV34" s="50">
        <f t="shared" si="9"/>
        <v>0.05003880312</v>
      </c>
      <c r="AW34" s="51">
        <f t="shared" si="10"/>
        <v>0.6091307189</v>
      </c>
      <c r="AX34" s="51">
        <f t="array" ref="AX34">SQRT(MMULT(MMULT(X34:AG34,MMULT(TRANSPOSE(ER!B514:K549-ER!M549:V549),ER!B514:K549-ER!M549:V549)/3),TRANSPOSE(X34:AG34)))</f>
        <v>0.3355470083</v>
      </c>
      <c r="AY34" s="45"/>
      <c r="AZ34" s="23">
        <v>42247.0</v>
      </c>
      <c r="BA34" s="4">
        <f t="shared" ref="BA34:BJ34" si="100">X34*0.01/$AX34</f>
        <v>0.04429486916</v>
      </c>
      <c r="BB34" s="4">
        <f t="shared" si="100"/>
        <v>-0.004921652128</v>
      </c>
      <c r="BC34" s="4">
        <f t="shared" si="100"/>
        <v>-0.02460826064</v>
      </c>
      <c r="BD34" s="4">
        <f t="shared" si="100"/>
        <v>0.02460826064</v>
      </c>
      <c r="BE34" s="4">
        <f t="shared" si="100"/>
        <v>-0.0344515649</v>
      </c>
      <c r="BF34" s="4">
        <f t="shared" si="100"/>
        <v>0.0344515649</v>
      </c>
      <c r="BG34" s="4">
        <f t="shared" si="100"/>
        <v>-0.04429486916</v>
      </c>
      <c r="BH34" s="4">
        <f t="shared" si="100"/>
        <v>0.004921652128</v>
      </c>
      <c r="BI34" s="4">
        <f t="shared" si="100"/>
        <v>0.01476495639</v>
      </c>
      <c r="BJ34" s="4">
        <f t="shared" si="100"/>
        <v>-0.01476495639</v>
      </c>
      <c r="BK34" s="45"/>
      <c r="BL34" s="4">
        <f t="shared" si="12"/>
        <v>0.001409465249</v>
      </c>
      <c r="BM34" s="4">
        <f t="shared" si="13"/>
        <v>0.9904679893</v>
      </c>
    </row>
    <row r="35">
      <c r="A35" s="23">
        <v>42277.0</v>
      </c>
      <c r="B35" s="24">
        <v>14.828</v>
      </c>
      <c r="C35" s="24">
        <v>15.83531</v>
      </c>
      <c r="D35" s="24">
        <v>18.29157</v>
      </c>
      <c r="E35" s="24">
        <v>14.61561</v>
      </c>
      <c r="F35" s="24">
        <v>20.60581</v>
      </c>
      <c r="G35" s="24">
        <v>13.53913</v>
      </c>
      <c r="H35" s="24">
        <v>24.72188</v>
      </c>
      <c r="I35" s="24">
        <v>14.74057</v>
      </c>
      <c r="J35" s="24">
        <v>15.55936</v>
      </c>
      <c r="K35" s="24">
        <v>18.08645</v>
      </c>
      <c r="L35" s="52"/>
      <c r="M35" s="4">
        <f t="shared" ref="M35:V35" si="101">_xlfn.RANK.AVG(B35,$B35:$K35,0)</f>
        <v>7</v>
      </c>
      <c r="N35" s="4">
        <f t="shared" si="101"/>
        <v>5</v>
      </c>
      <c r="O35" s="4">
        <f t="shared" si="101"/>
        <v>3</v>
      </c>
      <c r="P35" s="4">
        <f t="shared" si="101"/>
        <v>9</v>
      </c>
      <c r="Q35" s="4">
        <f t="shared" si="101"/>
        <v>2</v>
      </c>
      <c r="R35" s="4">
        <f t="shared" si="101"/>
        <v>10</v>
      </c>
      <c r="S35" s="4">
        <f t="shared" si="101"/>
        <v>1</v>
      </c>
      <c r="T35" s="4">
        <f t="shared" si="101"/>
        <v>8</v>
      </c>
      <c r="U35" s="4">
        <f t="shared" si="101"/>
        <v>6</v>
      </c>
      <c r="V35" s="4">
        <f t="shared" si="101"/>
        <v>4</v>
      </c>
      <c r="W35" s="45"/>
      <c r="X35" s="6">
        <f t="shared" ref="X35:AG35" si="102">(M35-AVERAGE($M35:$V35))/STDEV($M35:$V35)</f>
        <v>0.4954336943</v>
      </c>
      <c r="Y35" s="6">
        <f t="shared" si="102"/>
        <v>-0.1651445648</v>
      </c>
      <c r="Z35" s="6">
        <f t="shared" si="102"/>
        <v>-0.8257228238</v>
      </c>
      <c r="AA35" s="6">
        <f t="shared" si="102"/>
        <v>1.156011953</v>
      </c>
      <c r="AB35" s="6">
        <f t="shared" si="102"/>
        <v>-1.156011953</v>
      </c>
      <c r="AC35" s="6">
        <f t="shared" si="102"/>
        <v>1.486301083</v>
      </c>
      <c r="AD35" s="6">
        <f t="shared" si="102"/>
        <v>-1.486301083</v>
      </c>
      <c r="AE35" s="6">
        <f t="shared" si="102"/>
        <v>0.8257228238</v>
      </c>
      <c r="AF35" s="6">
        <f t="shared" si="102"/>
        <v>0.1651445648</v>
      </c>
      <c r="AG35" s="6">
        <f t="shared" si="102"/>
        <v>-0.4954336943</v>
      </c>
      <c r="AH35" s="45"/>
      <c r="AI35" s="23">
        <v>42277.0</v>
      </c>
      <c r="AJ35" s="27">
        <v>-0.0329</v>
      </c>
      <c r="AK35" s="27">
        <v>-0.0398</v>
      </c>
      <c r="AL35" s="27">
        <v>-0.0376</v>
      </c>
      <c r="AM35" s="27">
        <v>-0.0582</v>
      </c>
      <c r="AN35" s="27">
        <v>-0.0262</v>
      </c>
      <c r="AO35" s="27">
        <v>-0.0779</v>
      </c>
      <c r="AP35" s="27">
        <v>-0.0441</v>
      </c>
      <c r="AQ35" s="27">
        <v>-0.0724</v>
      </c>
      <c r="AR35" s="27">
        <v>-0.0299</v>
      </c>
      <c r="AS35" s="27">
        <v>-0.027</v>
      </c>
      <c r="AT35" s="45"/>
      <c r="AU35" s="23">
        <v>42277.0</v>
      </c>
      <c r="AV35" s="50">
        <f t="shared" si="9"/>
        <v>-0.06694960656</v>
      </c>
      <c r="AW35" s="51">
        <f t="shared" si="10"/>
        <v>0.5683496569</v>
      </c>
      <c r="AX35" s="51">
        <f t="array" ref="AX35">SQRT(MMULT(MMULT(X35:AG35,MMULT(TRANSPOSE(ER!B515:K550-ER!M550:V550),ER!B515:K550-ER!M550:V550)/3),TRANSPOSE(X35:AG35)))</f>
        <v>0.3123747547</v>
      </c>
      <c r="AY35" s="45"/>
      <c r="AZ35" s="23">
        <v>42277.0</v>
      </c>
      <c r="BA35" s="4">
        <f t="shared" ref="BA35:BJ35" si="103">X35*0.01/$AX35</f>
        <v>0.01586023476</v>
      </c>
      <c r="BB35" s="4">
        <f t="shared" si="103"/>
        <v>-0.005286744921</v>
      </c>
      <c r="BC35" s="4">
        <f t="shared" si="103"/>
        <v>-0.0264337246</v>
      </c>
      <c r="BD35" s="4">
        <f t="shared" si="103"/>
        <v>0.03700721445</v>
      </c>
      <c r="BE35" s="4">
        <f t="shared" si="103"/>
        <v>-0.03700721445</v>
      </c>
      <c r="BF35" s="4">
        <f t="shared" si="103"/>
        <v>0.04758070429</v>
      </c>
      <c r="BG35" s="4">
        <f t="shared" si="103"/>
        <v>-0.04758070429</v>
      </c>
      <c r="BH35" s="4">
        <f t="shared" si="103"/>
        <v>0.0264337246</v>
      </c>
      <c r="BI35" s="4">
        <f t="shared" si="103"/>
        <v>0.005286744921</v>
      </c>
      <c r="BJ35" s="4">
        <f t="shared" si="103"/>
        <v>-0.01586023476</v>
      </c>
      <c r="BK35" s="45"/>
      <c r="BL35" s="4">
        <f t="shared" si="12"/>
        <v>-0.001995237773</v>
      </c>
      <c r="BM35" s="4">
        <f t="shared" si="13"/>
        <v>0.9884917701</v>
      </c>
    </row>
    <row r="36">
      <c r="A36" s="23">
        <v>42308.0</v>
      </c>
      <c r="B36" s="24">
        <v>15.4107</v>
      </c>
      <c r="C36" s="24">
        <v>16.19958</v>
      </c>
      <c r="D36" s="24">
        <v>20.17349</v>
      </c>
      <c r="E36" s="24">
        <v>16.7336</v>
      </c>
      <c r="F36" s="24">
        <v>21.85792</v>
      </c>
      <c r="G36" s="24">
        <v>15.10802</v>
      </c>
      <c r="H36" s="24">
        <v>26.44104</v>
      </c>
      <c r="I36" s="24">
        <v>15.34684</v>
      </c>
      <c r="J36" s="24">
        <v>16.37465</v>
      </c>
      <c r="K36" s="24">
        <v>19.50458</v>
      </c>
      <c r="L36" s="52"/>
      <c r="M36" s="4">
        <f t="shared" ref="M36:V36" si="104">_xlfn.RANK.AVG(B36,$B36:$K36,0)</f>
        <v>8</v>
      </c>
      <c r="N36" s="4">
        <f t="shared" si="104"/>
        <v>7</v>
      </c>
      <c r="O36" s="4">
        <f t="shared" si="104"/>
        <v>3</v>
      </c>
      <c r="P36" s="4">
        <f t="shared" si="104"/>
        <v>5</v>
      </c>
      <c r="Q36" s="4">
        <f t="shared" si="104"/>
        <v>2</v>
      </c>
      <c r="R36" s="4">
        <f t="shared" si="104"/>
        <v>10</v>
      </c>
      <c r="S36" s="4">
        <f t="shared" si="104"/>
        <v>1</v>
      </c>
      <c r="T36" s="4">
        <f t="shared" si="104"/>
        <v>9</v>
      </c>
      <c r="U36" s="4">
        <f t="shared" si="104"/>
        <v>6</v>
      </c>
      <c r="V36" s="4">
        <f t="shared" si="104"/>
        <v>4</v>
      </c>
      <c r="W36" s="45"/>
      <c r="X36" s="6">
        <f t="shared" ref="X36:AG36" si="105">(M36-AVERAGE($M36:$V36))/STDEV($M36:$V36)</f>
        <v>0.8257228238</v>
      </c>
      <c r="Y36" s="6">
        <f t="shared" si="105"/>
        <v>0.4954336943</v>
      </c>
      <c r="Z36" s="6">
        <f t="shared" si="105"/>
        <v>-0.8257228238</v>
      </c>
      <c r="AA36" s="6">
        <f t="shared" si="105"/>
        <v>-0.1651445648</v>
      </c>
      <c r="AB36" s="6">
        <f t="shared" si="105"/>
        <v>-1.156011953</v>
      </c>
      <c r="AC36" s="6">
        <f t="shared" si="105"/>
        <v>1.486301083</v>
      </c>
      <c r="AD36" s="6">
        <f t="shared" si="105"/>
        <v>-1.486301083</v>
      </c>
      <c r="AE36" s="6">
        <f t="shared" si="105"/>
        <v>1.156011953</v>
      </c>
      <c r="AF36" s="6">
        <f t="shared" si="105"/>
        <v>0.1651445648</v>
      </c>
      <c r="AG36" s="6">
        <f t="shared" si="105"/>
        <v>-0.4954336943</v>
      </c>
      <c r="AH36" s="45"/>
      <c r="AI36" s="23">
        <v>42308.0</v>
      </c>
      <c r="AJ36" s="27">
        <v>0.0418</v>
      </c>
      <c r="AK36" s="27">
        <v>0.0167</v>
      </c>
      <c r="AL36" s="27">
        <v>0.0952</v>
      </c>
      <c r="AM36" s="27">
        <v>0.1178</v>
      </c>
      <c r="AN36" s="27">
        <v>0.0562</v>
      </c>
      <c r="AO36" s="27">
        <v>0.1093</v>
      </c>
      <c r="AP36" s="27">
        <v>0.0918</v>
      </c>
      <c r="AQ36" s="27">
        <v>0.0827</v>
      </c>
      <c r="AR36" s="27">
        <v>0.0523</v>
      </c>
      <c r="AS36" s="27">
        <v>0.0821</v>
      </c>
      <c r="AT36" s="45"/>
      <c r="AU36" s="23">
        <v>42308.0</v>
      </c>
      <c r="AV36" s="50">
        <f t="shared" si="9"/>
        <v>0.07281223861</v>
      </c>
      <c r="AW36" s="51">
        <f t="shared" si="10"/>
        <v>0.6097324677</v>
      </c>
      <c r="AX36" s="51">
        <f t="array" ref="AX36">SQRT(MMULT(MMULT(X36:AG36,MMULT(TRANSPOSE(ER!B516:K551-ER!M551:V551),ER!B516:K551-ER!M551:V551)/3),TRANSPOSE(X36:AG36)))</f>
        <v>0.3510386627</v>
      </c>
      <c r="AY36" s="45"/>
      <c r="AZ36" s="23">
        <v>42308.0</v>
      </c>
      <c r="BA36" s="4">
        <f t="shared" ref="BA36:BJ36" si="106">X36*0.01/$AX36</f>
        <v>0.02352227579</v>
      </c>
      <c r="BB36" s="4">
        <f t="shared" si="106"/>
        <v>0.01411336548</v>
      </c>
      <c r="BC36" s="4">
        <f t="shared" si="106"/>
        <v>-0.02352227579</v>
      </c>
      <c r="BD36" s="4">
        <f t="shared" si="106"/>
        <v>-0.004704455159</v>
      </c>
      <c r="BE36" s="4">
        <f t="shared" si="106"/>
        <v>-0.03293118611</v>
      </c>
      <c r="BF36" s="4">
        <f t="shared" si="106"/>
        <v>0.04234009643</v>
      </c>
      <c r="BG36" s="4">
        <f t="shared" si="106"/>
        <v>-0.04234009643</v>
      </c>
      <c r="BH36" s="4">
        <f t="shared" si="106"/>
        <v>0.03293118611</v>
      </c>
      <c r="BI36" s="4">
        <f t="shared" si="106"/>
        <v>0.004704455159</v>
      </c>
      <c r="BJ36" s="4">
        <f t="shared" si="106"/>
        <v>-0.01411336548</v>
      </c>
      <c r="BK36" s="45"/>
      <c r="BL36" s="4">
        <f t="shared" si="12"/>
        <v>0.002330925836</v>
      </c>
      <c r="BM36" s="4">
        <f t="shared" si="13"/>
        <v>0.9907958711</v>
      </c>
    </row>
    <row r="37">
      <c r="A37" s="23">
        <v>42338.0</v>
      </c>
      <c r="B37" s="24">
        <v>15.09434</v>
      </c>
      <c r="C37" s="24">
        <v>16.07976</v>
      </c>
      <c r="D37" s="24">
        <v>20.69536</v>
      </c>
      <c r="E37" s="24">
        <v>17.43071</v>
      </c>
      <c r="F37" s="24">
        <v>22.35136</v>
      </c>
      <c r="G37" s="24">
        <v>15.66416</v>
      </c>
      <c r="H37" s="24">
        <v>26.10285</v>
      </c>
      <c r="I37" s="24">
        <v>16.91475</v>
      </c>
      <c r="J37" s="24">
        <v>10.98418</v>
      </c>
      <c r="K37" s="24">
        <v>19.5427</v>
      </c>
      <c r="L37" s="52"/>
      <c r="M37" s="4">
        <f t="shared" ref="M37:V37" si="107">_xlfn.RANK.AVG(B37,$B37:$K37,0)</f>
        <v>9</v>
      </c>
      <c r="N37" s="4">
        <f t="shared" si="107"/>
        <v>7</v>
      </c>
      <c r="O37" s="4">
        <f t="shared" si="107"/>
        <v>3</v>
      </c>
      <c r="P37" s="4">
        <f t="shared" si="107"/>
        <v>5</v>
      </c>
      <c r="Q37" s="4">
        <f t="shared" si="107"/>
        <v>2</v>
      </c>
      <c r="R37" s="4">
        <f t="shared" si="107"/>
        <v>8</v>
      </c>
      <c r="S37" s="4">
        <f t="shared" si="107"/>
        <v>1</v>
      </c>
      <c r="T37" s="4">
        <f t="shared" si="107"/>
        <v>6</v>
      </c>
      <c r="U37" s="4">
        <f t="shared" si="107"/>
        <v>10</v>
      </c>
      <c r="V37" s="4">
        <f t="shared" si="107"/>
        <v>4</v>
      </c>
      <c r="W37" s="45"/>
      <c r="X37" s="6">
        <f t="shared" ref="X37:AG37" si="108">(M37-AVERAGE($M37:$V37))/STDEV($M37:$V37)</f>
        <v>1.156011953</v>
      </c>
      <c r="Y37" s="6">
        <f t="shared" si="108"/>
        <v>0.4954336943</v>
      </c>
      <c r="Z37" s="6">
        <f t="shared" si="108"/>
        <v>-0.8257228238</v>
      </c>
      <c r="AA37" s="6">
        <f t="shared" si="108"/>
        <v>-0.1651445648</v>
      </c>
      <c r="AB37" s="6">
        <f t="shared" si="108"/>
        <v>-1.156011953</v>
      </c>
      <c r="AC37" s="6">
        <f t="shared" si="108"/>
        <v>0.8257228238</v>
      </c>
      <c r="AD37" s="6">
        <f t="shared" si="108"/>
        <v>-1.486301083</v>
      </c>
      <c r="AE37" s="6">
        <f t="shared" si="108"/>
        <v>0.1651445648</v>
      </c>
      <c r="AF37" s="6">
        <f t="shared" si="108"/>
        <v>1.486301083</v>
      </c>
      <c r="AG37" s="6">
        <f t="shared" si="108"/>
        <v>-0.4954336943</v>
      </c>
      <c r="AH37" s="45"/>
      <c r="AI37" s="23">
        <v>42338.0</v>
      </c>
      <c r="AJ37" s="27">
        <v>-0.0072</v>
      </c>
      <c r="AK37" s="27">
        <v>-0.0026</v>
      </c>
      <c r="AL37" s="27">
        <v>0.015</v>
      </c>
      <c r="AM37" s="27">
        <v>0.046</v>
      </c>
      <c r="AN37" s="27">
        <v>0.0125</v>
      </c>
      <c r="AO37" s="27">
        <v>0.0114</v>
      </c>
      <c r="AP37" s="27">
        <v>0.0262</v>
      </c>
      <c r="AQ37" s="27">
        <v>0.0084</v>
      </c>
      <c r="AR37" s="27">
        <v>0.0025</v>
      </c>
      <c r="AS37" s="27">
        <v>0.0028</v>
      </c>
      <c r="AT37" s="45"/>
      <c r="AU37" s="23">
        <v>42338.0</v>
      </c>
      <c r="AV37" s="50">
        <f t="shared" si="9"/>
        <v>-0.05492708224</v>
      </c>
      <c r="AW37" s="51">
        <f t="shared" si="10"/>
        <v>0.5762416423</v>
      </c>
      <c r="AX37" s="51">
        <f t="array" ref="AX37">SQRT(MMULT(MMULT(X37:AG37,MMULT(TRANSPOSE(ER!B517:K552-ER!M552:V552),ER!B517:K552-ER!M552:V552)/3),TRANSPOSE(X37:AG37)))</f>
        <v>0.3443786907</v>
      </c>
      <c r="AY37" s="45"/>
      <c r="AZ37" s="23">
        <v>42338.0</v>
      </c>
      <c r="BA37" s="4">
        <f t="shared" ref="BA37:BJ37" si="109">X37*0.01/$AX37</f>
        <v>0.03356804542</v>
      </c>
      <c r="BB37" s="4">
        <f t="shared" si="109"/>
        <v>0.01438630518</v>
      </c>
      <c r="BC37" s="4">
        <f t="shared" si="109"/>
        <v>-0.0239771753</v>
      </c>
      <c r="BD37" s="4">
        <f t="shared" si="109"/>
        <v>-0.004795435061</v>
      </c>
      <c r="BE37" s="4">
        <f t="shared" si="109"/>
        <v>-0.03356804542</v>
      </c>
      <c r="BF37" s="4">
        <f t="shared" si="109"/>
        <v>0.0239771753</v>
      </c>
      <c r="BG37" s="4">
        <f t="shared" si="109"/>
        <v>-0.04315891555</v>
      </c>
      <c r="BH37" s="4">
        <f t="shared" si="109"/>
        <v>0.004795435061</v>
      </c>
      <c r="BI37" s="4">
        <f t="shared" si="109"/>
        <v>0.04315891555</v>
      </c>
      <c r="BJ37" s="4">
        <f t="shared" si="109"/>
        <v>-0.01438630518</v>
      </c>
      <c r="BK37" s="45"/>
      <c r="BL37" s="4">
        <f t="shared" si="12"/>
        <v>-0.001564701786</v>
      </c>
      <c r="BM37" s="4">
        <f t="shared" si="13"/>
        <v>0.989245571</v>
      </c>
    </row>
    <row r="38">
      <c r="A38" s="23">
        <v>42369.0</v>
      </c>
      <c r="B38" s="24">
        <v>15.6568</v>
      </c>
      <c r="C38" s="24">
        <v>15.47509</v>
      </c>
      <c r="D38" s="24">
        <v>19.8059</v>
      </c>
      <c r="E38" s="24">
        <v>16.30523</v>
      </c>
      <c r="F38" s="24">
        <v>21.22241</v>
      </c>
      <c r="G38" s="24">
        <v>15.15611</v>
      </c>
      <c r="H38" s="24">
        <v>24.58815</v>
      </c>
      <c r="I38" s="24">
        <v>15.27884</v>
      </c>
      <c r="J38" s="24">
        <v>10.90394</v>
      </c>
      <c r="K38" s="24">
        <v>19.21599</v>
      </c>
      <c r="L38" s="52"/>
      <c r="M38" s="4">
        <f t="shared" ref="M38:V38" si="110">_xlfn.RANK.AVG(B38,$B38:$K38,0)</f>
        <v>6</v>
      </c>
      <c r="N38" s="4">
        <f t="shared" si="110"/>
        <v>7</v>
      </c>
      <c r="O38" s="4">
        <f t="shared" si="110"/>
        <v>3</v>
      </c>
      <c r="P38" s="4">
        <f t="shared" si="110"/>
        <v>5</v>
      </c>
      <c r="Q38" s="4">
        <f t="shared" si="110"/>
        <v>2</v>
      </c>
      <c r="R38" s="4">
        <f t="shared" si="110"/>
        <v>9</v>
      </c>
      <c r="S38" s="4">
        <f t="shared" si="110"/>
        <v>1</v>
      </c>
      <c r="T38" s="4">
        <f t="shared" si="110"/>
        <v>8</v>
      </c>
      <c r="U38" s="4">
        <f t="shared" si="110"/>
        <v>10</v>
      </c>
      <c r="V38" s="4">
        <f t="shared" si="110"/>
        <v>4</v>
      </c>
      <c r="W38" s="45"/>
      <c r="X38" s="6">
        <f t="shared" ref="X38:AG38" si="111">(M38-AVERAGE($M38:$V38))/STDEV($M38:$V38)</f>
        <v>0.1651445648</v>
      </c>
      <c r="Y38" s="6">
        <f t="shared" si="111"/>
        <v>0.4954336943</v>
      </c>
      <c r="Z38" s="6">
        <f t="shared" si="111"/>
        <v>-0.8257228238</v>
      </c>
      <c r="AA38" s="6">
        <f t="shared" si="111"/>
        <v>-0.1651445648</v>
      </c>
      <c r="AB38" s="6">
        <f t="shared" si="111"/>
        <v>-1.156011953</v>
      </c>
      <c r="AC38" s="6">
        <f t="shared" si="111"/>
        <v>1.156011953</v>
      </c>
      <c r="AD38" s="6">
        <f t="shared" si="111"/>
        <v>-1.486301083</v>
      </c>
      <c r="AE38" s="6">
        <f t="shared" si="111"/>
        <v>0.8257228238</v>
      </c>
      <c r="AF38" s="6">
        <f t="shared" si="111"/>
        <v>1.486301083</v>
      </c>
      <c r="AG38" s="6">
        <f t="shared" si="111"/>
        <v>-0.4954336943</v>
      </c>
      <c r="AH38" s="45"/>
      <c r="AI38" s="23">
        <v>42369.0</v>
      </c>
      <c r="AJ38" s="27">
        <v>0.0262</v>
      </c>
      <c r="AK38" s="27">
        <v>-0.0304</v>
      </c>
      <c r="AL38" s="27">
        <v>-0.0602</v>
      </c>
      <c r="AM38" s="27">
        <v>-0.0535</v>
      </c>
      <c r="AN38" s="27">
        <v>-0.0613</v>
      </c>
      <c r="AO38" s="27">
        <v>-0.0209</v>
      </c>
      <c r="AP38" s="27">
        <v>-0.0529</v>
      </c>
      <c r="AQ38" s="27">
        <v>-0.0828</v>
      </c>
      <c r="AR38" s="27">
        <v>-0.0187</v>
      </c>
      <c r="AS38" s="27">
        <v>-0.0173</v>
      </c>
      <c r="AT38" s="45"/>
      <c r="AU38" s="23">
        <v>42369.0</v>
      </c>
      <c r="AV38" s="50">
        <f t="shared" si="9"/>
        <v>0.1731045328</v>
      </c>
      <c r="AW38" s="51">
        <f t="shared" si="10"/>
        <v>0.6759916826</v>
      </c>
      <c r="AX38" s="51">
        <f t="array" ref="AX38">SQRT(MMULT(MMULT(X38:AG38,MMULT(TRANSPOSE(ER!B518:K553-ER!M553:V553),ER!B518:K553-ER!M553:V553)/3),TRANSPOSE(X38:AG38)))</f>
        <v>0.2985143313</v>
      </c>
      <c r="AY38" s="45"/>
      <c r="AZ38" s="23">
        <v>42369.0</v>
      </c>
      <c r="BA38" s="4">
        <f t="shared" ref="BA38:BJ38" si="112">X38*0.01/$AX38</f>
        <v>0.005532215625</v>
      </c>
      <c r="BB38" s="4">
        <f t="shared" si="112"/>
        <v>0.01659664688</v>
      </c>
      <c r="BC38" s="4">
        <f t="shared" si="112"/>
        <v>-0.02766107813</v>
      </c>
      <c r="BD38" s="4">
        <f t="shared" si="112"/>
        <v>-0.005532215625</v>
      </c>
      <c r="BE38" s="4">
        <f t="shared" si="112"/>
        <v>-0.03872550938</v>
      </c>
      <c r="BF38" s="4">
        <f t="shared" si="112"/>
        <v>0.03872550938</v>
      </c>
      <c r="BG38" s="4">
        <f t="shared" si="112"/>
        <v>-0.04978994063</v>
      </c>
      <c r="BH38" s="4">
        <f t="shared" si="112"/>
        <v>0.02766107813</v>
      </c>
      <c r="BI38" s="4">
        <f t="shared" si="112"/>
        <v>0.04978994063</v>
      </c>
      <c r="BJ38" s="4">
        <f t="shared" si="112"/>
        <v>-0.01659664688</v>
      </c>
      <c r="BK38" s="45"/>
      <c r="BL38" s="4">
        <f t="shared" si="12"/>
        <v>0.00502657503</v>
      </c>
      <c r="BM38" s="4">
        <f t="shared" si="13"/>
        <v>0.9942180881</v>
      </c>
    </row>
    <row r="39">
      <c r="A39" s="23">
        <v>42400.0</v>
      </c>
      <c r="B39" s="24">
        <v>14.69076</v>
      </c>
      <c r="C39" s="24">
        <v>15.1722</v>
      </c>
      <c r="D39" s="24">
        <v>18.80406</v>
      </c>
      <c r="E39" s="24">
        <v>15.0263</v>
      </c>
      <c r="F39" s="24">
        <v>18.33181</v>
      </c>
      <c r="G39" s="24">
        <v>13.99776</v>
      </c>
      <c r="H39" s="24">
        <v>23.72479</v>
      </c>
      <c r="I39" s="24">
        <v>14.2633</v>
      </c>
      <c r="J39" s="24">
        <v>17.21763</v>
      </c>
      <c r="K39" s="24">
        <v>18.28154</v>
      </c>
      <c r="L39" s="52"/>
      <c r="M39" s="4">
        <f t="shared" ref="M39:V39" si="113">_xlfn.RANK.AVG(B39,$B39:$K39,0)</f>
        <v>8</v>
      </c>
      <c r="N39" s="4">
        <f t="shared" si="113"/>
        <v>6</v>
      </c>
      <c r="O39" s="4">
        <f t="shared" si="113"/>
        <v>2</v>
      </c>
      <c r="P39" s="4">
        <f t="shared" si="113"/>
        <v>7</v>
      </c>
      <c r="Q39" s="4">
        <f t="shared" si="113"/>
        <v>3</v>
      </c>
      <c r="R39" s="4">
        <f t="shared" si="113"/>
        <v>10</v>
      </c>
      <c r="S39" s="4">
        <f t="shared" si="113"/>
        <v>1</v>
      </c>
      <c r="T39" s="4">
        <f t="shared" si="113"/>
        <v>9</v>
      </c>
      <c r="U39" s="4">
        <f t="shared" si="113"/>
        <v>5</v>
      </c>
      <c r="V39" s="4">
        <f t="shared" si="113"/>
        <v>4</v>
      </c>
      <c r="W39" s="45"/>
      <c r="X39" s="6">
        <f t="shared" ref="X39:AG39" si="114">(M39-AVERAGE($M39:$V39))/STDEV($M39:$V39)</f>
        <v>0.8257228238</v>
      </c>
      <c r="Y39" s="6">
        <f t="shared" si="114"/>
        <v>0.1651445648</v>
      </c>
      <c r="Z39" s="6">
        <f t="shared" si="114"/>
        <v>-1.156011953</v>
      </c>
      <c r="AA39" s="6">
        <f t="shared" si="114"/>
        <v>0.4954336943</v>
      </c>
      <c r="AB39" s="6">
        <f t="shared" si="114"/>
        <v>-0.8257228238</v>
      </c>
      <c r="AC39" s="6">
        <f t="shared" si="114"/>
        <v>1.486301083</v>
      </c>
      <c r="AD39" s="6">
        <f t="shared" si="114"/>
        <v>-1.486301083</v>
      </c>
      <c r="AE39" s="6">
        <f t="shared" si="114"/>
        <v>1.156011953</v>
      </c>
      <c r="AF39" s="6">
        <f t="shared" si="114"/>
        <v>-0.1651445648</v>
      </c>
      <c r="AG39" s="6">
        <f t="shared" si="114"/>
        <v>-0.4954336943</v>
      </c>
      <c r="AH39" s="45"/>
      <c r="AI39" s="23">
        <v>42400.0</v>
      </c>
      <c r="AJ39" s="27">
        <v>-0.0592</v>
      </c>
      <c r="AK39" s="27">
        <v>-0.0124</v>
      </c>
      <c r="AL39" s="27">
        <v>-0.0418</v>
      </c>
      <c r="AM39" s="27">
        <v>-0.0857</v>
      </c>
      <c r="AN39" s="27">
        <v>-0.1322</v>
      </c>
      <c r="AO39" s="27">
        <v>-0.0764</v>
      </c>
      <c r="AP39" s="27">
        <v>-0.0243</v>
      </c>
      <c r="AQ39" s="27">
        <v>-0.0746</v>
      </c>
      <c r="AR39" s="27">
        <v>-0.0236</v>
      </c>
      <c r="AS39" s="27">
        <v>-0.0535</v>
      </c>
      <c r="AT39" s="45"/>
      <c r="AU39" s="23">
        <v>42400.0</v>
      </c>
      <c r="AV39" s="50">
        <f t="shared" si="9"/>
        <v>0.06320082494</v>
      </c>
      <c r="AW39" s="51">
        <f t="shared" si="10"/>
        <v>0.7187149146</v>
      </c>
      <c r="AX39" s="51">
        <f t="array" ref="AX39">SQRT(MMULT(MMULT(X39:AG39,MMULT(TRANSPOSE(ER!B519:K554-ER!M554:V554),ER!B519:K554-ER!M554:V554)/3),TRANSPOSE(X39:AG39)))</f>
        <v>0.3176247323</v>
      </c>
      <c r="AY39" s="45"/>
      <c r="AZ39" s="23">
        <v>42400.0</v>
      </c>
      <c r="BA39" s="4">
        <f t="shared" ref="BA39:BJ39" si="115">X39*0.01/$AX39</f>
        <v>0.02599680503</v>
      </c>
      <c r="BB39" s="4">
        <f t="shared" si="115"/>
        <v>0.005199361006</v>
      </c>
      <c r="BC39" s="4">
        <f t="shared" si="115"/>
        <v>-0.03639552704</v>
      </c>
      <c r="BD39" s="4">
        <f t="shared" si="115"/>
        <v>0.01559808302</v>
      </c>
      <c r="BE39" s="4">
        <f t="shared" si="115"/>
        <v>-0.02599680503</v>
      </c>
      <c r="BF39" s="4">
        <f t="shared" si="115"/>
        <v>0.04679424906</v>
      </c>
      <c r="BG39" s="4">
        <f t="shared" si="115"/>
        <v>-0.04679424906</v>
      </c>
      <c r="BH39" s="4">
        <f t="shared" si="115"/>
        <v>0.03639552704</v>
      </c>
      <c r="BI39" s="4">
        <f t="shared" si="115"/>
        <v>-0.005199361006</v>
      </c>
      <c r="BJ39" s="4">
        <f t="shared" si="115"/>
        <v>-0.01559808302</v>
      </c>
      <c r="BK39" s="45"/>
      <c r="BL39" s="4">
        <f t="shared" si="12"/>
        <v>0.00211717892</v>
      </c>
      <c r="BM39" s="4">
        <f t="shared" si="13"/>
        <v>0.9963230257</v>
      </c>
    </row>
    <row r="40">
      <c r="A40" s="23">
        <v>42429.0</v>
      </c>
      <c r="B40" s="24">
        <v>14.1223</v>
      </c>
      <c r="C40" s="24">
        <v>14.76887</v>
      </c>
      <c r="D40" s="24">
        <v>18.2083</v>
      </c>
      <c r="E40" s="24">
        <v>14.50747</v>
      </c>
      <c r="F40" s="24">
        <v>17.43375</v>
      </c>
      <c r="G40" s="24">
        <v>12.67748</v>
      </c>
      <c r="H40" s="24">
        <v>20.28398</v>
      </c>
      <c r="I40" s="24">
        <v>14.86768</v>
      </c>
      <c r="J40" s="24">
        <v>18.07011</v>
      </c>
      <c r="K40" s="24">
        <v>18.01153</v>
      </c>
      <c r="L40" s="52"/>
      <c r="M40" s="4">
        <f t="shared" ref="M40:V40" si="116">_xlfn.RANK.AVG(B40,$B40:$K40,0)</f>
        <v>9</v>
      </c>
      <c r="N40" s="4">
        <f t="shared" si="116"/>
        <v>7</v>
      </c>
      <c r="O40" s="4">
        <f t="shared" si="116"/>
        <v>2</v>
      </c>
      <c r="P40" s="4">
        <f t="shared" si="116"/>
        <v>8</v>
      </c>
      <c r="Q40" s="4">
        <f t="shared" si="116"/>
        <v>5</v>
      </c>
      <c r="R40" s="4">
        <f t="shared" si="116"/>
        <v>10</v>
      </c>
      <c r="S40" s="4">
        <f t="shared" si="116"/>
        <v>1</v>
      </c>
      <c r="T40" s="4">
        <f t="shared" si="116"/>
        <v>6</v>
      </c>
      <c r="U40" s="4">
        <f t="shared" si="116"/>
        <v>3</v>
      </c>
      <c r="V40" s="4">
        <f t="shared" si="116"/>
        <v>4</v>
      </c>
      <c r="W40" s="45"/>
      <c r="X40" s="6">
        <f t="shared" ref="X40:AG40" si="117">(M40-AVERAGE($M40:$V40))/STDEV($M40:$V40)</f>
        <v>1.156011953</v>
      </c>
      <c r="Y40" s="6">
        <f t="shared" si="117"/>
        <v>0.4954336943</v>
      </c>
      <c r="Z40" s="6">
        <f t="shared" si="117"/>
        <v>-1.156011953</v>
      </c>
      <c r="AA40" s="6">
        <f t="shared" si="117"/>
        <v>0.8257228238</v>
      </c>
      <c r="AB40" s="6">
        <f t="shared" si="117"/>
        <v>-0.1651445648</v>
      </c>
      <c r="AC40" s="6">
        <f t="shared" si="117"/>
        <v>1.486301083</v>
      </c>
      <c r="AD40" s="6">
        <f t="shared" si="117"/>
        <v>-1.486301083</v>
      </c>
      <c r="AE40" s="6">
        <f t="shared" si="117"/>
        <v>0.1651445648</v>
      </c>
      <c r="AF40" s="6">
        <f t="shared" si="117"/>
        <v>-0.8257228238</v>
      </c>
      <c r="AG40" s="6">
        <f t="shared" si="117"/>
        <v>-0.4954336943</v>
      </c>
      <c r="AH40" s="45"/>
      <c r="AI40" s="23">
        <v>42429.0</v>
      </c>
      <c r="AJ40" s="27">
        <v>-0.0189</v>
      </c>
      <c r="AK40" s="27">
        <v>-8.0E-4</v>
      </c>
      <c r="AL40" s="27">
        <v>-0.0149</v>
      </c>
      <c r="AM40" s="27">
        <v>-0.0298</v>
      </c>
      <c r="AN40" s="27">
        <v>-0.056</v>
      </c>
      <c r="AO40" s="27">
        <v>-0.0932</v>
      </c>
      <c r="AP40" s="27">
        <v>-0.0191</v>
      </c>
      <c r="AQ40" s="27">
        <v>-0.0403</v>
      </c>
      <c r="AR40" s="27">
        <v>0.009</v>
      </c>
      <c r="AS40" s="27">
        <v>-0.0029</v>
      </c>
      <c r="AT40" s="45"/>
      <c r="AU40" s="23">
        <v>42429.0</v>
      </c>
      <c r="AV40" s="50">
        <f t="shared" si="9"/>
        <v>-0.1238088802</v>
      </c>
      <c r="AW40" s="51">
        <f t="shared" si="10"/>
        <v>0.6297316258</v>
      </c>
      <c r="AX40" s="51">
        <f t="array" ref="AX40">SQRT(MMULT(MMULT(X40:AG40,MMULT(TRANSPOSE(ER!B520:K555-ER!M555:V555),ER!B520:K555-ER!M555:V555)/3),TRANSPOSE(X40:AG40)))</f>
        <v>0.3000078743</v>
      </c>
      <c r="AY40" s="45"/>
      <c r="AZ40" s="23">
        <v>42429.0</v>
      </c>
      <c r="BA40" s="4">
        <f t="shared" ref="BA40:BJ40" si="118">X40*0.01/$AX40</f>
        <v>0.03853272038</v>
      </c>
      <c r="BB40" s="4">
        <f t="shared" si="118"/>
        <v>0.01651402302</v>
      </c>
      <c r="BC40" s="4">
        <f t="shared" si="118"/>
        <v>-0.03853272038</v>
      </c>
      <c r="BD40" s="4">
        <f t="shared" si="118"/>
        <v>0.0275233717</v>
      </c>
      <c r="BE40" s="4">
        <f t="shared" si="118"/>
        <v>-0.00550467434</v>
      </c>
      <c r="BF40" s="4">
        <f t="shared" si="118"/>
        <v>0.04954206906</v>
      </c>
      <c r="BG40" s="4">
        <f t="shared" si="118"/>
        <v>-0.04954206906</v>
      </c>
      <c r="BH40" s="4">
        <f t="shared" si="118"/>
        <v>0.00550467434</v>
      </c>
      <c r="BI40" s="4">
        <f t="shared" si="118"/>
        <v>-0.0275233717</v>
      </c>
      <c r="BJ40" s="4">
        <f t="shared" si="118"/>
        <v>-0.01651402302</v>
      </c>
      <c r="BK40" s="45"/>
      <c r="BL40" s="4">
        <f t="shared" si="12"/>
        <v>-0.003897960946</v>
      </c>
      <c r="BM40" s="4">
        <f t="shared" si="13"/>
        <v>0.9924393975</v>
      </c>
    </row>
    <row r="41">
      <c r="A41" s="23">
        <v>42460.0</v>
      </c>
      <c r="B41" s="24">
        <v>14.6263</v>
      </c>
      <c r="C41" s="24">
        <v>15.36098</v>
      </c>
      <c r="D41" s="24">
        <v>17.33102</v>
      </c>
      <c r="E41" s="24">
        <v>14.93429</v>
      </c>
      <c r="F41" s="24">
        <v>18.7864</v>
      </c>
      <c r="G41" s="24">
        <v>13.06165</v>
      </c>
      <c r="H41" s="24">
        <v>17.84758</v>
      </c>
      <c r="I41" s="24">
        <v>14.94992</v>
      </c>
      <c r="J41" s="24">
        <v>18.17191</v>
      </c>
      <c r="K41" s="24">
        <v>19.39112</v>
      </c>
      <c r="L41" s="52"/>
      <c r="M41" s="4">
        <f t="shared" ref="M41:V41" si="119">_xlfn.RANK.AVG(B41,$B41:$K41,0)</f>
        <v>9</v>
      </c>
      <c r="N41" s="4">
        <f t="shared" si="119"/>
        <v>6</v>
      </c>
      <c r="O41" s="4">
        <f t="shared" si="119"/>
        <v>5</v>
      </c>
      <c r="P41" s="4">
        <f t="shared" si="119"/>
        <v>8</v>
      </c>
      <c r="Q41" s="4">
        <f t="shared" si="119"/>
        <v>2</v>
      </c>
      <c r="R41" s="4">
        <f t="shared" si="119"/>
        <v>10</v>
      </c>
      <c r="S41" s="4">
        <f t="shared" si="119"/>
        <v>4</v>
      </c>
      <c r="T41" s="4">
        <f t="shared" si="119"/>
        <v>7</v>
      </c>
      <c r="U41" s="4">
        <f t="shared" si="119"/>
        <v>3</v>
      </c>
      <c r="V41" s="4">
        <f t="shared" si="119"/>
        <v>1</v>
      </c>
      <c r="W41" s="45"/>
      <c r="X41" s="6">
        <f t="shared" ref="X41:AG41" si="120">(M41-AVERAGE($M41:$V41))/STDEV($M41:$V41)</f>
        <v>1.156011953</v>
      </c>
      <c r="Y41" s="6">
        <f t="shared" si="120"/>
        <v>0.1651445648</v>
      </c>
      <c r="Z41" s="6">
        <f t="shared" si="120"/>
        <v>-0.1651445648</v>
      </c>
      <c r="AA41" s="6">
        <f t="shared" si="120"/>
        <v>0.8257228238</v>
      </c>
      <c r="AB41" s="6">
        <f t="shared" si="120"/>
        <v>-1.156011953</v>
      </c>
      <c r="AC41" s="6">
        <f t="shared" si="120"/>
        <v>1.486301083</v>
      </c>
      <c r="AD41" s="6">
        <f t="shared" si="120"/>
        <v>-0.4954336943</v>
      </c>
      <c r="AE41" s="6">
        <f t="shared" si="120"/>
        <v>0.4954336943</v>
      </c>
      <c r="AF41" s="6">
        <f t="shared" si="120"/>
        <v>-0.8257228238</v>
      </c>
      <c r="AG41" s="6">
        <f t="shared" si="120"/>
        <v>-1.486301083</v>
      </c>
      <c r="AH41" s="45"/>
      <c r="AI41" s="23">
        <v>42460.0</v>
      </c>
      <c r="AJ41" s="27">
        <v>0.0461</v>
      </c>
      <c r="AK41" s="27">
        <v>0.05</v>
      </c>
      <c r="AL41" s="27">
        <v>0.0111</v>
      </c>
      <c r="AM41" s="27">
        <v>0.0477</v>
      </c>
      <c r="AN41" s="27">
        <v>0.0279</v>
      </c>
      <c r="AO41" s="27">
        <v>0.0444</v>
      </c>
      <c r="AP41" s="27">
        <v>0.0312</v>
      </c>
      <c r="AQ41" s="27">
        <v>0.0296</v>
      </c>
      <c r="AR41" s="27">
        <v>0.0165</v>
      </c>
      <c r="AS41" s="27">
        <v>0.0678</v>
      </c>
      <c r="AT41" s="45"/>
      <c r="AU41" s="23">
        <v>42460.0</v>
      </c>
      <c r="AV41" s="50">
        <f t="shared" si="9"/>
        <v>0.07730417077</v>
      </c>
      <c r="AW41" s="51">
        <f t="shared" si="10"/>
        <v>0.678412507</v>
      </c>
      <c r="AX41" s="51">
        <f t="array" ref="AX41">SQRT(MMULT(MMULT(X41:AG41,MMULT(TRANSPOSE(ER!B521:K556-ER!M556:V556),ER!B521:K556-ER!M556:V556)/3),TRANSPOSE(X41:AG41)))</f>
        <v>0.2795016551</v>
      </c>
      <c r="AY41" s="45"/>
      <c r="AZ41" s="23">
        <v>42460.0</v>
      </c>
      <c r="BA41" s="4">
        <f t="shared" ref="BA41:BJ41" si="121">X41*0.01/$AX41</f>
        <v>0.04135975341</v>
      </c>
      <c r="BB41" s="4">
        <f t="shared" si="121"/>
        <v>0.005908536202</v>
      </c>
      <c r="BC41" s="4">
        <f t="shared" si="121"/>
        <v>-0.005908536202</v>
      </c>
      <c r="BD41" s="4">
        <f t="shared" si="121"/>
        <v>0.02954268101</v>
      </c>
      <c r="BE41" s="4">
        <f t="shared" si="121"/>
        <v>-0.04135975341</v>
      </c>
      <c r="BF41" s="4">
        <f t="shared" si="121"/>
        <v>0.05317682582</v>
      </c>
      <c r="BG41" s="4">
        <f t="shared" si="121"/>
        <v>-0.01772560861</v>
      </c>
      <c r="BH41" s="4">
        <f t="shared" si="121"/>
        <v>0.01772560861</v>
      </c>
      <c r="BI41" s="4">
        <f t="shared" si="121"/>
        <v>-0.02954268101</v>
      </c>
      <c r="BJ41" s="4">
        <f t="shared" si="121"/>
        <v>-0.05317682582</v>
      </c>
      <c r="BK41" s="45"/>
      <c r="BL41" s="4">
        <f t="shared" si="12"/>
        <v>0.002576738059</v>
      </c>
      <c r="BM41" s="4">
        <f t="shared" si="13"/>
        <v>0.9949966538</v>
      </c>
    </row>
    <row r="42">
      <c r="A42" s="23">
        <v>42490.0</v>
      </c>
      <c r="B42" s="24">
        <v>15.0989</v>
      </c>
      <c r="C42" s="24">
        <v>15.38935</v>
      </c>
      <c r="D42" s="24">
        <v>17.32202</v>
      </c>
      <c r="E42" s="24">
        <v>15.05117</v>
      </c>
      <c r="F42" s="24">
        <v>15.7679</v>
      </c>
      <c r="G42" s="24">
        <v>13.07873</v>
      </c>
      <c r="H42" s="24">
        <v>17.21467</v>
      </c>
      <c r="I42" s="24">
        <v>16.91475</v>
      </c>
      <c r="J42" s="24">
        <v>19.86887</v>
      </c>
      <c r="K42" s="24">
        <v>19.14242</v>
      </c>
      <c r="L42" s="52"/>
      <c r="M42" s="4">
        <f t="shared" ref="M42:V42" si="122">_xlfn.RANK.AVG(B42,$B42:$K42,0)</f>
        <v>8</v>
      </c>
      <c r="N42" s="4">
        <f t="shared" si="122"/>
        <v>7</v>
      </c>
      <c r="O42" s="4">
        <f t="shared" si="122"/>
        <v>3</v>
      </c>
      <c r="P42" s="4">
        <f t="shared" si="122"/>
        <v>9</v>
      </c>
      <c r="Q42" s="4">
        <f t="shared" si="122"/>
        <v>6</v>
      </c>
      <c r="R42" s="4">
        <f t="shared" si="122"/>
        <v>10</v>
      </c>
      <c r="S42" s="4">
        <f t="shared" si="122"/>
        <v>4</v>
      </c>
      <c r="T42" s="4">
        <f t="shared" si="122"/>
        <v>5</v>
      </c>
      <c r="U42" s="4">
        <f t="shared" si="122"/>
        <v>1</v>
      </c>
      <c r="V42" s="4">
        <f t="shared" si="122"/>
        <v>2</v>
      </c>
      <c r="W42" s="45"/>
      <c r="X42" s="6">
        <f t="shared" ref="X42:AG42" si="123">(M42-AVERAGE($M42:$V42))/STDEV($M42:$V42)</f>
        <v>0.8257228238</v>
      </c>
      <c r="Y42" s="6">
        <f t="shared" si="123"/>
        <v>0.4954336943</v>
      </c>
      <c r="Z42" s="6">
        <f t="shared" si="123"/>
        <v>-0.8257228238</v>
      </c>
      <c r="AA42" s="6">
        <f t="shared" si="123"/>
        <v>1.156011953</v>
      </c>
      <c r="AB42" s="6">
        <f t="shared" si="123"/>
        <v>0.1651445648</v>
      </c>
      <c r="AC42" s="6">
        <f t="shared" si="123"/>
        <v>1.486301083</v>
      </c>
      <c r="AD42" s="6">
        <f t="shared" si="123"/>
        <v>-0.4954336943</v>
      </c>
      <c r="AE42" s="6">
        <f t="shared" si="123"/>
        <v>-0.1651445648</v>
      </c>
      <c r="AF42" s="6">
        <f t="shared" si="123"/>
        <v>-1.486301083</v>
      </c>
      <c r="AG42" s="6">
        <f t="shared" si="123"/>
        <v>-1.156011953</v>
      </c>
      <c r="AH42" s="45"/>
      <c r="AI42" s="23">
        <v>42490.0</v>
      </c>
      <c r="AJ42" s="27">
        <v>0.0368</v>
      </c>
      <c r="AK42" s="27">
        <v>0.0332</v>
      </c>
      <c r="AL42" s="27">
        <v>0.013</v>
      </c>
      <c r="AM42" s="27">
        <v>0.0059</v>
      </c>
      <c r="AN42" s="27">
        <v>0.0227</v>
      </c>
      <c r="AO42" s="27">
        <v>-0.0038</v>
      </c>
      <c r="AP42" s="27">
        <v>-0.0042</v>
      </c>
      <c r="AQ42" s="27">
        <v>0.0464</v>
      </c>
      <c r="AR42" s="27">
        <v>0.0151</v>
      </c>
      <c r="AS42" s="27">
        <v>0.0046</v>
      </c>
      <c r="AT42" s="45"/>
      <c r="AU42" s="23">
        <v>42490.0</v>
      </c>
      <c r="AV42" s="50">
        <f t="shared" si="9"/>
        <v>0.02462305461</v>
      </c>
      <c r="AW42" s="51">
        <f t="shared" si="10"/>
        <v>0.6951170952</v>
      </c>
      <c r="AX42" s="51">
        <f t="array" ref="AX42">SQRT(MMULT(MMULT(X42:AG42,MMULT(TRANSPOSE(ER!B522:K557-ER!M557:V557),ER!B522:K557-ER!M557:V557)/3),TRANSPOSE(X42:AG42)))</f>
        <v>0.2616374037</v>
      </c>
      <c r="AY42" s="45"/>
      <c r="AZ42" s="23">
        <v>42490.0</v>
      </c>
      <c r="BA42" s="4">
        <f t="shared" ref="BA42:BJ42" si="124">X42*0.01/$AX42</f>
        <v>0.03155981569</v>
      </c>
      <c r="BB42" s="4">
        <f t="shared" si="124"/>
        <v>0.01893588942</v>
      </c>
      <c r="BC42" s="4">
        <f t="shared" si="124"/>
        <v>-0.03155981569</v>
      </c>
      <c r="BD42" s="4">
        <f t="shared" si="124"/>
        <v>0.04418374197</v>
      </c>
      <c r="BE42" s="4">
        <f t="shared" si="124"/>
        <v>0.006311963139</v>
      </c>
      <c r="BF42" s="4">
        <f t="shared" si="124"/>
        <v>0.05680766825</v>
      </c>
      <c r="BG42" s="4">
        <f t="shared" si="124"/>
        <v>-0.01893588942</v>
      </c>
      <c r="BH42" s="4">
        <f t="shared" si="124"/>
        <v>-0.006311963139</v>
      </c>
      <c r="BI42" s="4">
        <f t="shared" si="124"/>
        <v>-0.05680766825</v>
      </c>
      <c r="BJ42" s="4">
        <f t="shared" si="124"/>
        <v>-0.04418374197</v>
      </c>
      <c r="BK42" s="45"/>
      <c r="BL42" s="4">
        <f t="shared" si="12"/>
        <v>0.0008809627477</v>
      </c>
      <c r="BM42" s="4">
        <f t="shared" si="13"/>
        <v>0.9958732088</v>
      </c>
    </row>
    <row r="43">
      <c r="A43" s="23">
        <v>42521.0</v>
      </c>
      <c r="B43" s="24">
        <v>15.80028</v>
      </c>
      <c r="C43" s="24">
        <v>16.04879</v>
      </c>
      <c r="D43" s="24">
        <v>17.507</v>
      </c>
      <c r="E43" s="24">
        <v>14.94322</v>
      </c>
      <c r="F43" s="24">
        <v>16.16554</v>
      </c>
      <c r="G43" s="24">
        <v>13.48982</v>
      </c>
      <c r="H43" s="24">
        <v>18.0018</v>
      </c>
      <c r="I43" s="24">
        <v>16.2022</v>
      </c>
      <c r="J43" s="24">
        <v>19.30875</v>
      </c>
      <c r="K43" s="24">
        <v>19.82161</v>
      </c>
      <c r="L43" s="52"/>
      <c r="M43" s="4">
        <f t="shared" ref="M43:V43" si="125">_xlfn.RANK.AVG(B43,$B43:$K43,0)</f>
        <v>8</v>
      </c>
      <c r="N43" s="4">
        <f t="shared" si="125"/>
        <v>7</v>
      </c>
      <c r="O43" s="4">
        <f t="shared" si="125"/>
        <v>4</v>
      </c>
      <c r="P43" s="4">
        <f t="shared" si="125"/>
        <v>9</v>
      </c>
      <c r="Q43" s="4">
        <f t="shared" si="125"/>
        <v>6</v>
      </c>
      <c r="R43" s="4">
        <f t="shared" si="125"/>
        <v>10</v>
      </c>
      <c r="S43" s="4">
        <f t="shared" si="125"/>
        <v>3</v>
      </c>
      <c r="T43" s="4">
        <f t="shared" si="125"/>
        <v>5</v>
      </c>
      <c r="U43" s="4">
        <f t="shared" si="125"/>
        <v>2</v>
      </c>
      <c r="V43" s="4">
        <f t="shared" si="125"/>
        <v>1</v>
      </c>
      <c r="W43" s="45"/>
      <c r="X43" s="6">
        <f t="shared" ref="X43:AG43" si="126">(M43-AVERAGE($M43:$V43))/STDEV($M43:$V43)</f>
        <v>0.8257228238</v>
      </c>
      <c r="Y43" s="6">
        <f t="shared" si="126"/>
        <v>0.4954336943</v>
      </c>
      <c r="Z43" s="6">
        <f t="shared" si="126"/>
        <v>-0.4954336943</v>
      </c>
      <c r="AA43" s="6">
        <f t="shared" si="126"/>
        <v>1.156011953</v>
      </c>
      <c r="AB43" s="6">
        <f t="shared" si="126"/>
        <v>0.1651445648</v>
      </c>
      <c r="AC43" s="6">
        <f t="shared" si="126"/>
        <v>1.486301083</v>
      </c>
      <c r="AD43" s="6">
        <f t="shared" si="126"/>
        <v>-0.8257228238</v>
      </c>
      <c r="AE43" s="6">
        <f t="shared" si="126"/>
        <v>-0.1651445648</v>
      </c>
      <c r="AF43" s="6">
        <f t="shared" si="126"/>
        <v>-1.156011953</v>
      </c>
      <c r="AG43" s="6">
        <f t="shared" si="126"/>
        <v>-1.486301083</v>
      </c>
      <c r="AH43" s="45"/>
      <c r="AI43" s="23">
        <v>42521.0</v>
      </c>
      <c r="AJ43" s="27">
        <v>0.0282</v>
      </c>
      <c r="AK43" s="27">
        <v>0.0083</v>
      </c>
      <c r="AL43" s="27">
        <v>0.027</v>
      </c>
      <c r="AM43" s="27">
        <v>0.0189</v>
      </c>
      <c r="AN43" s="27">
        <v>-0.013</v>
      </c>
      <c r="AO43" s="27">
        <v>0.0258</v>
      </c>
      <c r="AP43" s="27">
        <v>0.0399</v>
      </c>
      <c r="AQ43" s="27">
        <v>0.0026</v>
      </c>
      <c r="AR43" s="27">
        <v>0.0016</v>
      </c>
      <c r="AS43" s="27">
        <v>0.0176</v>
      </c>
      <c r="AT43" s="45"/>
      <c r="AU43" s="23">
        <v>42521.0</v>
      </c>
      <c r="AV43" s="50">
        <f t="shared" si="9"/>
        <v>0.02023020918</v>
      </c>
      <c r="AW43" s="51">
        <f t="shared" si="10"/>
        <v>0.7091794594</v>
      </c>
      <c r="AX43" s="51">
        <f t="array" ref="AX43">SQRT(MMULT(MMULT(X43:AG43,MMULT(TRANSPOSE(ER!B523:K558-ER!M558:V558),ER!B523:K558-ER!M558:V558)/3),TRANSPOSE(X43:AG43)))</f>
        <v>0.2372185371</v>
      </c>
      <c r="AY43" s="45"/>
      <c r="AZ43" s="23">
        <v>42521.0</v>
      </c>
      <c r="BA43" s="4">
        <f t="shared" ref="BA43:BJ43" si="127">X43*0.01/$AX43</f>
        <v>0.03480852862</v>
      </c>
      <c r="BB43" s="4">
        <f t="shared" si="127"/>
        <v>0.02088511717</v>
      </c>
      <c r="BC43" s="4">
        <f t="shared" si="127"/>
        <v>-0.02088511717</v>
      </c>
      <c r="BD43" s="4">
        <f t="shared" si="127"/>
        <v>0.04873194007</v>
      </c>
      <c r="BE43" s="4">
        <f t="shared" si="127"/>
        <v>0.006961705724</v>
      </c>
      <c r="BF43" s="4">
        <f t="shared" si="127"/>
        <v>0.06265535152</v>
      </c>
      <c r="BG43" s="4">
        <f t="shared" si="127"/>
        <v>-0.03480852862</v>
      </c>
      <c r="BH43" s="4">
        <f t="shared" si="127"/>
        <v>-0.006961705724</v>
      </c>
      <c r="BI43" s="4">
        <f t="shared" si="127"/>
        <v>-0.04873194007</v>
      </c>
      <c r="BJ43" s="4">
        <f t="shared" si="127"/>
        <v>-0.06265535152</v>
      </c>
      <c r="BK43" s="45"/>
      <c r="BL43" s="4">
        <f t="shared" si="12"/>
        <v>0.0007732154845</v>
      </c>
      <c r="BM43" s="4">
        <f t="shared" si="13"/>
        <v>0.9966432334</v>
      </c>
    </row>
    <row r="44">
      <c r="A44" s="23">
        <v>42551.0</v>
      </c>
      <c r="B44" s="24">
        <v>15.32332</v>
      </c>
      <c r="C44" s="24">
        <v>15.84786</v>
      </c>
      <c r="D44" s="24">
        <v>16.53986</v>
      </c>
      <c r="E44" s="24">
        <v>14.3082</v>
      </c>
      <c r="F44" s="24">
        <v>14.29388</v>
      </c>
      <c r="G44" s="24">
        <v>12.48284</v>
      </c>
      <c r="H44" s="24">
        <v>16.33186</v>
      </c>
      <c r="I44" s="24">
        <v>14.03115</v>
      </c>
      <c r="J44" s="24">
        <v>20.07629</v>
      </c>
      <c r="K44" s="24">
        <v>19.76675</v>
      </c>
      <c r="L44" s="52"/>
      <c r="M44" s="4">
        <f t="shared" ref="M44:V44" si="128">_xlfn.RANK.AVG(B44,$B44:$K44,0)</f>
        <v>6</v>
      </c>
      <c r="N44" s="4">
        <f t="shared" si="128"/>
        <v>5</v>
      </c>
      <c r="O44" s="4">
        <f t="shared" si="128"/>
        <v>3</v>
      </c>
      <c r="P44" s="4">
        <f t="shared" si="128"/>
        <v>7</v>
      </c>
      <c r="Q44" s="4">
        <f t="shared" si="128"/>
        <v>8</v>
      </c>
      <c r="R44" s="4">
        <f t="shared" si="128"/>
        <v>10</v>
      </c>
      <c r="S44" s="4">
        <f t="shared" si="128"/>
        <v>4</v>
      </c>
      <c r="T44" s="4">
        <f t="shared" si="128"/>
        <v>9</v>
      </c>
      <c r="U44" s="4">
        <f t="shared" si="128"/>
        <v>1</v>
      </c>
      <c r="V44" s="4">
        <f t="shared" si="128"/>
        <v>2</v>
      </c>
      <c r="W44" s="45"/>
      <c r="X44" s="6">
        <f t="shared" ref="X44:AG44" si="129">(M44-AVERAGE($M44:$V44))/STDEV($M44:$V44)</f>
        <v>0.1651445648</v>
      </c>
      <c r="Y44" s="6">
        <f t="shared" si="129"/>
        <v>-0.1651445648</v>
      </c>
      <c r="Z44" s="6">
        <f t="shared" si="129"/>
        <v>-0.8257228238</v>
      </c>
      <c r="AA44" s="6">
        <f t="shared" si="129"/>
        <v>0.4954336943</v>
      </c>
      <c r="AB44" s="6">
        <f t="shared" si="129"/>
        <v>0.8257228238</v>
      </c>
      <c r="AC44" s="6">
        <f t="shared" si="129"/>
        <v>1.486301083</v>
      </c>
      <c r="AD44" s="6">
        <f t="shared" si="129"/>
        <v>-0.4954336943</v>
      </c>
      <c r="AE44" s="6">
        <f t="shared" si="129"/>
        <v>1.156011953</v>
      </c>
      <c r="AF44" s="6">
        <f t="shared" si="129"/>
        <v>-1.486301083</v>
      </c>
      <c r="AG44" s="6">
        <f t="shared" si="129"/>
        <v>-1.156011953</v>
      </c>
      <c r="AH44" s="45"/>
      <c r="AI44" s="23">
        <v>42551.0</v>
      </c>
      <c r="AJ44" s="27">
        <v>-0.0264</v>
      </c>
      <c r="AK44" s="27">
        <v>-0.0035</v>
      </c>
      <c r="AL44" s="27">
        <v>-0.0566</v>
      </c>
      <c r="AM44" s="27">
        <v>-0.0549</v>
      </c>
      <c r="AN44" s="27">
        <v>-0.09</v>
      </c>
      <c r="AO44" s="27">
        <v>-0.0975</v>
      </c>
      <c r="AP44" s="27">
        <v>-0.0606</v>
      </c>
      <c r="AQ44" s="27">
        <v>-0.0973</v>
      </c>
      <c r="AR44" s="27">
        <v>0.0497</v>
      </c>
      <c r="AS44" s="27">
        <v>0.0021</v>
      </c>
      <c r="AT44" s="45"/>
      <c r="AU44" s="23">
        <v>42551.0</v>
      </c>
      <c r="AV44" s="50">
        <f t="shared" si="9"/>
        <v>-0.2132016331</v>
      </c>
      <c r="AW44" s="51">
        <f t="shared" si="10"/>
        <v>0.5579812405</v>
      </c>
      <c r="AX44" s="51">
        <f t="array" ref="AX44">SQRT(MMULT(MMULT(X44:AG44,MMULT(TRANSPOSE(ER!B524:K559-ER!M559:V559),ER!B524:K559-ER!M559:V559)/3),TRANSPOSE(X44:AG44)))</f>
        <v>0.3823452843</v>
      </c>
      <c r="AY44" s="45"/>
      <c r="AZ44" s="23">
        <v>42551.0</v>
      </c>
      <c r="BA44" s="4">
        <f t="shared" ref="BA44:BJ44" si="130">X44*0.01/$AX44</f>
        <v>0.004319252036</v>
      </c>
      <c r="BB44" s="4">
        <f t="shared" si="130"/>
        <v>-0.004319252036</v>
      </c>
      <c r="BC44" s="4">
        <f t="shared" si="130"/>
        <v>-0.02159626018</v>
      </c>
      <c r="BD44" s="4">
        <f t="shared" si="130"/>
        <v>0.01295775611</v>
      </c>
      <c r="BE44" s="4">
        <f t="shared" si="130"/>
        <v>0.02159626018</v>
      </c>
      <c r="BF44" s="4">
        <f t="shared" si="130"/>
        <v>0.03887326832</v>
      </c>
      <c r="BG44" s="4">
        <f t="shared" si="130"/>
        <v>-0.01295775611</v>
      </c>
      <c r="BH44" s="4">
        <f t="shared" si="130"/>
        <v>0.03023476425</v>
      </c>
      <c r="BI44" s="4">
        <f t="shared" si="130"/>
        <v>-0.03887326832</v>
      </c>
      <c r="BJ44" s="4">
        <f t="shared" si="130"/>
        <v>-0.03023476425</v>
      </c>
      <c r="BK44" s="45"/>
      <c r="BL44" s="4">
        <f t="shared" si="12"/>
        <v>-0.00898756209</v>
      </c>
      <c r="BM44" s="4">
        <f t="shared" si="13"/>
        <v>0.9876858405</v>
      </c>
    </row>
    <row r="45">
      <c r="A45" s="23">
        <v>42582.0</v>
      </c>
      <c r="B45" s="24">
        <v>16.01025</v>
      </c>
      <c r="C45" s="24">
        <v>16.46362</v>
      </c>
      <c r="D45" s="24">
        <v>17.0097</v>
      </c>
      <c r="E45" s="24">
        <v>15.13088</v>
      </c>
      <c r="F45" s="24">
        <v>14.80604</v>
      </c>
      <c r="G45" s="24">
        <v>13.41382</v>
      </c>
      <c r="H45" s="24">
        <v>17.47641</v>
      </c>
      <c r="I45" s="24">
        <v>14.69076</v>
      </c>
      <c r="J45" s="24">
        <v>19.51981</v>
      </c>
      <c r="K45" s="24">
        <v>20.39568</v>
      </c>
      <c r="L45" s="52"/>
      <c r="M45" s="4">
        <f t="shared" ref="M45:V45" si="131">_xlfn.RANK.AVG(B45,$B45:$K45,0)</f>
        <v>6</v>
      </c>
      <c r="N45" s="4">
        <f t="shared" si="131"/>
        <v>5</v>
      </c>
      <c r="O45" s="4">
        <f t="shared" si="131"/>
        <v>4</v>
      </c>
      <c r="P45" s="4">
        <f t="shared" si="131"/>
        <v>7</v>
      </c>
      <c r="Q45" s="4">
        <f t="shared" si="131"/>
        <v>8</v>
      </c>
      <c r="R45" s="4">
        <f t="shared" si="131"/>
        <v>10</v>
      </c>
      <c r="S45" s="4">
        <f t="shared" si="131"/>
        <v>3</v>
      </c>
      <c r="T45" s="4">
        <f t="shared" si="131"/>
        <v>9</v>
      </c>
      <c r="U45" s="4">
        <f t="shared" si="131"/>
        <v>2</v>
      </c>
      <c r="V45" s="4">
        <f t="shared" si="131"/>
        <v>1</v>
      </c>
      <c r="W45" s="45"/>
      <c r="X45" s="6">
        <f t="shared" ref="X45:AG45" si="132">(M45-AVERAGE($M45:$V45))/STDEV($M45:$V45)</f>
        <v>0.1651445648</v>
      </c>
      <c r="Y45" s="6">
        <f t="shared" si="132"/>
        <v>-0.1651445648</v>
      </c>
      <c r="Z45" s="6">
        <f t="shared" si="132"/>
        <v>-0.4954336943</v>
      </c>
      <c r="AA45" s="6">
        <f t="shared" si="132"/>
        <v>0.4954336943</v>
      </c>
      <c r="AB45" s="6">
        <f t="shared" si="132"/>
        <v>0.8257228238</v>
      </c>
      <c r="AC45" s="6">
        <f t="shared" si="132"/>
        <v>1.486301083</v>
      </c>
      <c r="AD45" s="6">
        <f t="shared" si="132"/>
        <v>-0.8257228238</v>
      </c>
      <c r="AE45" s="6">
        <f t="shared" si="132"/>
        <v>1.156011953</v>
      </c>
      <c r="AF45" s="6">
        <f t="shared" si="132"/>
        <v>-1.156011953</v>
      </c>
      <c r="AG45" s="6">
        <f t="shared" si="132"/>
        <v>-1.486301083</v>
      </c>
      <c r="AH45" s="45"/>
      <c r="AI45" s="23">
        <v>42582.0</v>
      </c>
      <c r="AJ45" s="27">
        <v>0.0596</v>
      </c>
      <c r="AK45" s="27">
        <v>0.038</v>
      </c>
      <c r="AL45" s="27">
        <v>0.0486</v>
      </c>
      <c r="AM45" s="27">
        <v>0.0672</v>
      </c>
      <c r="AN45" s="27">
        <v>0.0359</v>
      </c>
      <c r="AO45" s="27">
        <v>0.0638</v>
      </c>
      <c r="AP45" s="27">
        <v>0.0419</v>
      </c>
      <c r="AQ45" s="27">
        <v>0.0571</v>
      </c>
      <c r="AR45" s="27">
        <v>0.0347</v>
      </c>
      <c r="AS45" s="27">
        <v>0.0376</v>
      </c>
      <c r="AT45" s="45"/>
      <c r="AU45" s="23">
        <v>42582.0</v>
      </c>
      <c r="AV45" s="50">
        <f t="shared" si="9"/>
        <v>0.07140850981</v>
      </c>
      <c r="AW45" s="51">
        <f t="shared" si="10"/>
        <v>0.5978258494</v>
      </c>
      <c r="AX45" s="51">
        <f t="array" ref="AX45">SQRT(MMULT(MMULT(X45:AG45,MMULT(TRANSPOSE(ER!B525:K560-ER!M560:V560),ER!B525:K560-ER!M560:V560)/3),TRANSPOSE(X45:AG45)))</f>
        <v>0.3696763958</v>
      </c>
      <c r="AY45" s="45"/>
      <c r="AZ45" s="23">
        <v>42582.0</v>
      </c>
      <c r="BA45" s="4">
        <f t="shared" ref="BA45:BJ45" si="133">X45*0.01/$AX45</f>
        <v>0.00446727372</v>
      </c>
      <c r="BB45" s="4">
        <f t="shared" si="133"/>
        <v>-0.00446727372</v>
      </c>
      <c r="BC45" s="4">
        <f t="shared" si="133"/>
        <v>-0.01340182116</v>
      </c>
      <c r="BD45" s="4">
        <f t="shared" si="133"/>
        <v>0.01340182116</v>
      </c>
      <c r="BE45" s="4">
        <f t="shared" si="133"/>
        <v>0.0223363686</v>
      </c>
      <c r="BF45" s="4">
        <f t="shared" si="133"/>
        <v>0.04020546348</v>
      </c>
      <c r="BG45" s="4">
        <f t="shared" si="133"/>
        <v>-0.0223363686</v>
      </c>
      <c r="BH45" s="4">
        <f t="shared" si="133"/>
        <v>0.03127091604</v>
      </c>
      <c r="BI45" s="4">
        <f t="shared" si="133"/>
        <v>-0.03127091604</v>
      </c>
      <c r="BJ45" s="4">
        <f t="shared" si="133"/>
        <v>-0.04020546348</v>
      </c>
      <c r="BK45" s="45"/>
      <c r="BL45" s="4">
        <f t="shared" si="12"/>
        <v>0.00186764458</v>
      </c>
      <c r="BM45" s="4">
        <f t="shared" si="13"/>
        <v>0.9895304866</v>
      </c>
    </row>
    <row r="46">
      <c r="A46" s="23">
        <v>42613.0</v>
      </c>
      <c r="B46" s="24">
        <v>16.05394</v>
      </c>
      <c r="C46" s="24">
        <v>16.65002</v>
      </c>
      <c r="D46" s="24">
        <v>17.15266</v>
      </c>
      <c r="E46" s="24">
        <v>15.54485</v>
      </c>
      <c r="F46" s="24">
        <v>14.69292</v>
      </c>
      <c r="G46" s="24">
        <v>14.44669</v>
      </c>
      <c r="H46" s="24">
        <v>18.77229</v>
      </c>
      <c r="I46" s="24">
        <v>14.89647</v>
      </c>
      <c r="J46" s="24">
        <v>21.21341</v>
      </c>
      <c r="K46" s="24">
        <v>20.17756</v>
      </c>
      <c r="L46" s="52"/>
      <c r="M46" s="4">
        <f t="shared" ref="M46:V46" si="134">_xlfn.RANK.AVG(B46,$B46:$K46,0)</f>
        <v>6</v>
      </c>
      <c r="N46" s="4">
        <f t="shared" si="134"/>
        <v>5</v>
      </c>
      <c r="O46" s="4">
        <f t="shared" si="134"/>
        <v>4</v>
      </c>
      <c r="P46" s="4">
        <f t="shared" si="134"/>
        <v>7</v>
      </c>
      <c r="Q46" s="4">
        <f t="shared" si="134"/>
        <v>9</v>
      </c>
      <c r="R46" s="4">
        <f t="shared" si="134"/>
        <v>10</v>
      </c>
      <c r="S46" s="4">
        <f t="shared" si="134"/>
        <v>3</v>
      </c>
      <c r="T46" s="4">
        <f t="shared" si="134"/>
        <v>8</v>
      </c>
      <c r="U46" s="4">
        <f t="shared" si="134"/>
        <v>1</v>
      </c>
      <c r="V46" s="4">
        <f t="shared" si="134"/>
        <v>2</v>
      </c>
      <c r="W46" s="45"/>
      <c r="X46" s="6">
        <f t="shared" ref="X46:AG46" si="135">(M46-AVERAGE($M46:$V46))/STDEV($M46:$V46)</f>
        <v>0.1651445648</v>
      </c>
      <c r="Y46" s="6">
        <f t="shared" si="135"/>
        <v>-0.1651445648</v>
      </c>
      <c r="Z46" s="6">
        <f t="shared" si="135"/>
        <v>-0.4954336943</v>
      </c>
      <c r="AA46" s="6">
        <f t="shared" si="135"/>
        <v>0.4954336943</v>
      </c>
      <c r="AB46" s="6">
        <f t="shared" si="135"/>
        <v>1.156011953</v>
      </c>
      <c r="AC46" s="6">
        <f t="shared" si="135"/>
        <v>1.486301083</v>
      </c>
      <c r="AD46" s="6">
        <f t="shared" si="135"/>
        <v>-0.8257228238</v>
      </c>
      <c r="AE46" s="6">
        <f t="shared" si="135"/>
        <v>0.8257228238</v>
      </c>
      <c r="AF46" s="6">
        <f t="shared" si="135"/>
        <v>-1.486301083</v>
      </c>
      <c r="AG46" s="6">
        <f t="shared" si="135"/>
        <v>-1.156011953</v>
      </c>
      <c r="AH46" s="45"/>
      <c r="AI46" s="23">
        <v>42613.0</v>
      </c>
      <c r="AJ46" s="27">
        <v>-0.0152</v>
      </c>
      <c r="AK46" s="27">
        <v>0.0093</v>
      </c>
      <c r="AL46" s="27">
        <v>-0.0011</v>
      </c>
      <c r="AM46" s="27">
        <v>0.0242</v>
      </c>
      <c r="AN46" s="27">
        <v>0.0113</v>
      </c>
      <c r="AO46" s="27">
        <v>0.0132</v>
      </c>
      <c r="AP46" s="27">
        <v>0.0328</v>
      </c>
      <c r="AQ46" s="27">
        <v>0.0172</v>
      </c>
      <c r="AR46" s="27">
        <v>0.0154</v>
      </c>
      <c r="AS46" s="27">
        <v>8.0E-4</v>
      </c>
      <c r="AT46" s="45"/>
      <c r="AU46" s="23">
        <v>42613.0</v>
      </c>
      <c r="AV46" s="50">
        <f t="shared" si="9"/>
        <v>0.01124634486</v>
      </c>
      <c r="AW46" s="51">
        <f t="shared" si="10"/>
        <v>0.6045492051</v>
      </c>
      <c r="AX46" s="51">
        <f t="array" ref="AX46">SQRT(MMULT(MMULT(X46:AG46,MMULT(TRANSPOSE(ER!B526:K561-ER!M561:V561),ER!B526:K561-ER!M561:V561)/3),TRANSPOSE(X46:AG46)))</f>
        <v>0.3811319268</v>
      </c>
      <c r="AY46" s="45"/>
      <c r="AZ46" s="23">
        <v>42613.0</v>
      </c>
      <c r="BA46" s="4">
        <f t="shared" ref="BA46:BJ46" si="136">X46*0.01/$AX46</f>
        <v>0.004333002647</v>
      </c>
      <c r="BB46" s="4">
        <f t="shared" si="136"/>
        <v>-0.004333002647</v>
      </c>
      <c r="BC46" s="4">
        <f t="shared" si="136"/>
        <v>-0.01299900794</v>
      </c>
      <c r="BD46" s="4">
        <f t="shared" si="136"/>
        <v>0.01299900794</v>
      </c>
      <c r="BE46" s="4">
        <f t="shared" si="136"/>
        <v>0.03033101853</v>
      </c>
      <c r="BF46" s="4">
        <f t="shared" si="136"/>
        <v>0.03899702382</v>
      </c>
      <c r="BG46" s="4">
        <f t="shared" si="136"/>
        <v>-0.02166501324</v>
      </c>
      <c r="BH46" s="4">
        <f t="shared" si="136"/>
        <v>0.02166501324</v>
      </c>
      <c r="BI46" s="4">
        <f t="shared" si="136"/>
        <v>-0.03899702382</v>
      </c>
      <c r="BJ46" s="4">
        <f t="shared" si="136"/>
        <v>-0.03033101853</v>
      </c>
      <c r="BK46" s="45"/>
      <c r="BL46" s="4">
        <f t="shared" si="12"/>
        <v>0.0003042213403</v>
      </c>
      <c r="BM46" s="4">
        <f t="shared" si="13"/>
        <v>0.9898315229</v>
      </c>
    </row>
    <row r="47">
      <c r="A47" s="23">
        <v>42643.0</v>
      </c>
      <c r="B47" s="24">
        <v>15.48707</v>
      </c>
      <c r="C47" s="24">
        <v>16.71123</v>
      </c>
      <c r="D47" s="24">
        <v>17.09694</v>
      </c>
      <c r="E47" s="24">
        <v>15.55694</v>
      </c>
      <c r="F47" s="24">
        <v>14.05679</v>
      </c>
      <c r="G47" s="24">
        <v>14.19044</v>
      </c>
      <c r="H47" s="24">
        <v>18.83949</v>
      </c>
      <c r="I47" s="24">
        <v>16.8039</v>
      </c>
      <c r="J47" s="24">
        <v>21.0837</v>
      </c>
      <c r="K47" s="24">
        <v>20.01601</v>
      </c>
      <c r="L47" s="52"/>
      <c r="M47" s="4">
        <f t="shared" ref="M47:V47" si="137">_xlfn.RANK.AVG(B47,$B47:$K47,0)</f>
        <v>8</v>
      </c>
      <c r="N47" s="4">
        <f t="shared" si="137"/>
        <v>6</v>
      </c>
      <c r="O47" s="4">
        <f t="shared" si="137"/>
        <v>4</v>
      </c>
      <c r="P47" s="4">
        <f t="shared" si="137"/>
        <v>7</v>
      </c>
      <c r="Q47" s="4">
        <f t="shared" si="137"/>
        <v>10</v>
      </c>
      <c r="R47" s="4">
        <f t="shared" si="137"/>
        <v>9</v>
      </c>
      <c r="S47" s="4">
        <f t="shared" si="137"/>
        <v>3</v>
      </c>
      <c r="T47" s="4">
        <f t="shared" si="137"/>
        <v>5</v>
      </c>
      <c r="U47" s="4">
        <f t="shared" si="137"/>
        <v>1</v>
      </c>
      <c r="V47" s="4">
        <f t="shared" si="137"/>
        <v>2</v>
      </c>
      <c r="W47" s="45"/>
      <c r="X47" s="6">
        <f t="shared" ref="X47:AG47" si="138">(M47-AVERAGE($M47:$V47))/STDEV($M47:$V47)</f>
        <v>0.8257228238</v>
      </c>
      <c r="Y47" s="6">
        <f t="shared" si="138"/>
        <v>0.1651445648</v>
      </c>
      <c r="Z47" s="6">
        <f t="shared" si="138"/>
        <v>-0.4954336943</v>
      </c>
      <c r="AA47" s="6">
        <f t="shared" si="138"/>
        <v>0.4954336943</v>
      </c>
      <c r="AB47" s="6">
        <f t="shared" si="138"/>
        <v>1.486301083</v>
      </c>
      <c r="AC47" s="6">
        <f t="shared" si="138"/>
        <v>1.156011953</v>
      </c>
      <c r="AD47" s="6">
        <f t="shared" si="138"/>
        <v>-0.8257228238</v>
      </c>
      <c r="AE47" s="6">
        <f t="shared" si="138"/>
        <v>-0.1651445648</v>
      </c>
      <c r="AF47" s="6">
        <f t="shared" si="138"/>
        <v>-1.486301083</v>
      </c>
      <c r="AG47" s="6">
        <f t="shared" si="138"/>
        <v>-1.156011953</v>
      </c>
      <c r="AH47" s="45"/>
      <c r="AI47" s="23">
        <v>42643.0</v>
      </c>
      <c r="AJ47" s="27">
        <v>0.0062</v>
      </c>
      <c r="AK47" s="27">
        <v>0.0127</v>
      </c>
      <c r="AL47" s="27">
        <v>0.0037</v>
      </c>
      <c r="AM47" s="27">
        <v>-0.0051</v>
      </c>
      <c r="AN47" s="27">
        <v>-0.0355</v>
      </c>
      <c r="AO47" s="27">
        <v>-0.0039</v>
      </c>
      <c r="AP47" s="27">
        <v>0.0033</v>
      </c>
      <c r="AQ47" s="27">
        <v>0.005</v>
      </c>
      <c r="AR47" s="27">
        <v>0.0185</v>
      </c>
      <c r="AS47" s="27">
        <v>7.0E-4</v>
      </c>
      <c r="AT47" s="45"/>
      <c r="AU47" s="23">
        <v>42643.0</v>
      </c>
      <c r="AV47" s="50">
        <f t="shared" si="9"/>
        <v>-0.07917030435</v>
      </c>
      <c r="AW47" s="51">
        <f t="shared" si="10"/>
        <v>0.5566868605</v>
      </c>
      <c r="AX47" s="51">
        <f t="array" ref="AX47">SQRT(MMULT(MMULT(X47:AG47,MMULT(TRANSPOSE(ER!B527:K562-ER!M562:V562),ER!B527:K562-ER!M562:V562)/3),TRANSPOSE(X47:AG47)))</f>
        <v>0.300856445</v>
      </c>
      <c r="AY47" s="45"/>
      <c r="AZ47" s="23">
        <v>42643.0</v>
      </c>
      <c r="BA47" s="4">
        <f t="shared" ref="BA47:BJ47" si="139">X47*0.01/$AX47</f>
        <v>0.02744574157</v>
      </c>
      <c r="BB47" s="4">
        <f t="shared" si="139"/>
        <v>0.005489148313</v>
      </c>
      <c r="BC47" s="4">
        <f t="shared" si="139"/>
        <v>-0.01646744494</v>
      </c>
      <c r="BD47" s="4">
        <f t="shared" si="139"/>
        <v>0.01646744494</v>
      </c>
      <c r="BE47" s="4">
        <f t="shared" si="139"/>
        <v>0.04940233482</v>
      </c>
      <c r="BF47" s="4">
        <f t="shared" si="139"/>
        <v>0.03842403819</v>
      </c>
      <c r="BG47" s="4">
        <f t="shared" si="139"/>
        <v>-0.02744574157</v>
      </c>
      <c r="BH47" s="4">
        <f t="shared" si="139"/>
        <v>-0.005489148313</v>
      </c>
      <c r="BI47" s="4">
        <f t="shared" si="139"/>
        <v>-0.04940233482</v>
      </c>
      <c r="BJ47" s="4">
        <f t="shared" si="139"/>
        <v>-0.03842403819</v>
      </c>
      <c r="BK47" s="45"/>
      <c r="BL47" s="4">
        <f t="shared" si="12"/>
        <v>-0.002077241469</v>
      </c>
      <c r="BM47" s="4">
        <f t="shared" si="13"/>
        <v>0.9877754038</v>
      </c>
    </row>
    <row r="48">
      <c r="A48" s="23">
        <v>42674.0</v>
      </c>
      <c r="B48" s="24">
        <v>15.14005</v>
      </c>
      <c r="C48" s="24">
        <v>16.8039</v>
      </c>
      <c r="D48" s="24">
        <v>17.19986</v>
      </c>
      <c r="E48" s="24">
        <v>15.74307</v>
      </c>
      <c r="F48" s="24">
        <v>14.65201</v>
      </c>
      <c r="G48" s="24">
        <v>14.97903</v>
      </c>
      <c r="H48" s="24">
        <v>19.07669</v>
      </c>
      <c r="I48" s="24">
        <v>16.61958</v>
      </c>
      <c r="J48" s="24">
        <v>12.85182</v>
      </c>
      <c r="K48" s="24">
        <v>19.64637</v>
      </c>
      <c r="L48" s="52"/>
      <c r="M48" s="4">
        <f t="shared" ref="M48:V48" si="140">_xlfn.RANK.AVG(B48,$B48:$K48,0)</f>
        <v>7</v>
      </c>
      <c r="N48" s="4">
        <f t="shared" si="140"/>
        <v>4</v>
      </c>
      <c r="O48" s="4">
        <f t="shared" si="140"/>
        <v>3</v>
      </c>
      <c r="P48" s="4">
        <f t="shared" si="140"/>
        <v>6</v>
      </c>
      <c r="Q48" s="4">
        <f t="shared" si="140"/>
        <v>9</v>
      </c>
      <c r="R48" s="4">
        <f t="shared" si="140"/>
        <v>8</v>
      </c>
      <c r="S48" s="4">
        <f t="shared" si="140"/>
        <v>2</v>
      </c>
      <c r="T48" s="4">
        <f t="shared" si="140"/>
        <v>5</v>
      </c>
      <c r="U48" s="4">
        <f t="shared" si="140"/>
        <v>10</v>
      </c>
      <c r="V48" s="4">
        <f t="shared" si="140"/>
        <v>1</v>
      </c>
      <c r="W48" s="45"/>
      <c r="X48" s="6">
        <f t="shared" ref="X48:AG48" si="141">(M48-AVERAGE($M48:$V48))/STDEV($M48:$V48)</f>
        <v>0.4954336943</v>
      </c>
      <c r="Y48" s="6">
        <f t="shared" si="141"/>
        <v>-0.4954336943</v>
      </c>
      <c r="Z48" s="6">
        <f t="shared" si="141"/>
        <v>-0.8257228238</v>
      </c>
      <c r="AA48" s="6">
        <f t="shared" si="141"/>
        <v>0.1651445648</v>
      </c>
      <c r="AB48" s="6">
        <f t="shared" si="141"/>
        <v>1.156011953</v>
      </c>
      <c r="AC48" s="6">
        <f t="shared" si="141"/>
        <v>0.8257228238</v>
      </c>
      <c r="AD48" s="6">
        <f t="shared" si="141"/>
        <v>-1.156011953</v>
      </c>
      <c r="AE48" s="6">
        <f t="shared" si="141"/>
        <v>-0.1651445648</v>
      </c>
      <c r="AF48" s="6">
        <f t="shared" si="141"/>
        <v>1.486301083</v>
      </c>
      <c r="AG48" s="6">
        <f t="shared" si="141"/>
        <v>-1.486301083</v>
      </c>
      <c r="AH48" s="45"/>
      <c r="AI48" s="23">
        <v>42674.0</v>
      </c>
      <c r="AJ48" s="27">
        <v>-0.0157</v>
      </c>
      <c r="AK48" s="27">
        <v>0.0107</v>
      </c>
      <c r="AL48" s="27">
        <v>0.0185</v>
      </c>
      <c r="AM48" s="27">
        <v>0.0096</v>
      </c>
      <c r="AN48" s="27">
        <v>0.0426</v>
      </c>
      <c r="AO48" s="27">
        <v>0.0514</v>
      </c>
      <c r="AP48" s="27">
        <v>-0.0011</v>
      </c>
      <c r="AQ48" s="27">
        <v>0.0584</v>
      </c>
      <c r="AR48" s="27">
        <v>0.0092</v>
      </c>
      <c r="AS48" s="27">
        <v>-0.0193</v>
      </c>
      <c r="AT48" s="45"/>
      <c r="AU48" s="23">
        <v>42674.0</v>
      </c>
      <c r="AV48" s="50">
        <f t="shared" si="9"/>
        <v>0.1070301924</v>
      </c>
      <c r="AW48" s="51">
        <f t="shared" si="10"/>
        <v>0.6162691623</v>
      </c>
      <c r="AX48" s="51">
        <f t="array" ref="AX48">SQRT(MMULT(MMULT(X48:AG48,MMULT(TRANSPOSE(ER!B528:K563-ER!M563:V563),ER!B528:K563-ER!M563:V563)/3),TRANSPOSE(X48:AG48)))</f>
        <v>0.1730606019</v>
      </c>
      <c r="AY48" s="45"/>
      <c r="AZ48" s="23">
        <v>42674.0</v>
      </c>
      <c r="BA48" s="4">
        <f t="shared" ref="BA48:BJ48" si="142">X48*0.01/$AX48</f>
        <v>0.02862775749</v>
      </c>
      <c r="BB48" s="4">
        <f t="shared" si="142"/>
        <v>-0.02862775749</v>
      </c>
      <c r="BC48" s="4">
        <f t="shared" si="142"/>
        <v>-0.04771292916</v>
      </c>
      <c r="BD48" s="4">
        <f t="shared" si="142"/>
        <v>0.009542585832</v>
      </c>
      <c r="BE48" s="4">
        <f t="shared" si="142"/>
        <v>0.06679810082</v>
      </c>
      <c r="BF48" s="4">
        <f t="shared" si="142"/>
        <v>0.04771292916</v>
      </c>
      <c r="BG48" s="4">
        <f t="shared" si="142"/>
        <v>-0.06679810082</v>
      </c>
      <c r="BH48" s="4">
        <f t="shared" si="142"/>
        <v>-0.009542585832</v>
      </c>
      <c r="BI48" s="4">
        <f t="shared" si="142"/>
        <v>0.08588327248</v>
      </c>
      <c r="BJ48" s="4">
        <f t="shared" si="142"/>
        <v>-0.08588327248</v>
      </c>
      <c r="BK48" s="45"/>
      <c r="BL48" s="4">
        <f t="shared" si="12"/>
        <v>0.003557517022</v>
      </c>
      <c r="BM48" s="4">
        <f t="shared" si="13"/>
        <v>0.9912894316</v>
      </c>
    </row>
    <row r="49">
      <c r="A49" s="23">
        <v>42704.0</v>
      </c>
      <c r="B49" s="24">
        <v>16.23113</v>
      </c>
      <c r="C49" s="24">
        <v>16.84636</v>
      </c>
      <c r="D49" s="24">
        <v>17.59634</v>
      </c>
      <c r="E49" s="24">
        <v>15.58603</v>
      </c>
      <c r="F49" s="24">
        <v>12.86174</v>
      </c>
      <c r="G49" s="24">
        <v>15.83531</v>
      </c>
      <c r="H49" s="24">
        <v>18.22822</v>
      </c>
      <c r="I49" s="24">
        <v>15.92864</v>
      </c>
      <c r="J49" s="24">
        <v>14.7776</v>
      </c>
      <c r="K49" s="24">
        <v>20.16942</v>
      </c>
      <c r="L49" s="52"/>
      <c r="M49" s="4">
        <f t="shared" ref="M49:V49" si="143">_xlfn.RANK.AVG(B49,$B49:$K49,0)</f>
        <v>5</v>
      </c>
      <c r="N49" s="4">
        <f t="shared" si="143"/>
        <v>4</v>
      </c>
      <c r="O49" s="4">
        <f t="shared" si="143"/>
        <v>3</v>
      </c>
      <c r="P49" s="4">
        <f t="shared" si="143"/>
        <v>8</v>
      </c>
      <c r="Q49" s="4">
        <f t="shared" si="143"/>
        <v>10</v>
      </c>
      <c r="R49" s="4">
        <f t="shared" si="143"/>
        <v>7</v>
      </c>
      <c r="S49" s="4">
        <f t="shared" si="143"/>
        <v>2</v>
      </c>
      <c r="T49" s="4">
        <f t="shared" si="143"/>
        <v>6</v>
      </c>
      <c r="U49" s="4">
        <f t="shared" si="143"/>
        <v>9</v>
      </c>
      <c r="V49" s="4">
        <f t="shared" si="143"/>
        <v>1</v>
      </c>
      <c r="W49" s="45"/>
      <c r="X49" s="6">
        <f t="shared" ref="X49:AG49" si="144">(M49-AVERAGE($M49:$V49))/STDEV($M49:$V49)</f>
        <v>-0.1651445648</v>
      </c>
      <c r="Y49" s="6">
        <f t="shared" si="144"/>
        <v>-0.4954336943</v>
      </c>
      <c r="Z49" s="6">
        <f t="shared" si="144"/>
        <v>-0.8257228238</v>
      </c>
      <c r="AA49" s="6">
        <f t="shared" si="144"/>
        <v>0.8257228238</v>
      </c>
      <c r="AB49" s="6">
        <f t="shared" si="144"/>
        <v>1.486301083</v>
      </c>
      <c r="AC49" s="6">
        <f t="shared" si="144"/>
        <v>0.4954336943</v>
      </c>
      <c r="AD49" s="6">
        <f t="shared" si="144"/>
        <v>-1.156011953</v>
      </c>
      <c r="AE49" s="6">
        <f t="shared" si="144"/>
        <v>0.1651445648</v>
      </c>
      <c r="AF49" s="6">
        <f t="shared" si="144"/>
        <v>1.156011953</v>
      </c>
      <c r="AG49" s="6">
        <f t="shared" si="144"/>
        <v>-1.486301083</v>
      </c>
      <c r="AH49" s="45"/>
      <c r="AI49" s="23">
        <v>42704.0</v>
      </c>
      <c r="AJ49" s="27">
        <v>0.0336</v>
      </c>
      <c r="AK49" s="27">
        <v>0.0271</v>
      </c>
      <c r="AL49" s="27">
        <v>0.0148</v>
      </c>
      <c r="AM49" s="27">
        <v>-0.0048</v>
      </c>
      <c r="AN49" s="27">
        <v>-0.0042</v>
      </c>
      <c r="AO49" s="27">
        <v>0.0582</v>
      </c>
      <c r="AP49" s="27">
        <v>-0.0044</v>
      </c>
      <c r="AQ49" s="27">
        <v>-0.0543</v>
      </c>
      <c r="AR49" s="27">
        <v>-0.0195</v>
      </c>
      <c r="AS49" s="27">
        <v>0.0353</v>
      </c>
      <c r="AT49" s="45"/>
      <c r="AU49" s="23">
        <v>42704.0</v>
      </c>
      <c r="AV49" s="50">
        <f t="shared" si="9"/>
        <v>-0.03398675143</v>
      </c>
      <c r="AW49" s="51">
        <f t="shared" si="10"/>
        <v>0.5953241755</v>
      </c>
      <c r="AX49" s="51">
        <f t="array" ref="AX49">SQRT(MMULT(MMULT(X49:AG49,MMULT(TRANSPOSE(ER!B529:K564-ER!M564:V564),ER!B529:K564-ER!M564:V564)/3),TRANSPOSE(X49:AG49)))</f>
        <v>0.2201284009</v>
      </c>
      <c r="AY49" s="45"/>
      <c r="AZ49" s="23">
        <v>42704.0</v>
      </c>
      <c r="BA49" s="4">
        <f t="shared" ref="BA49:BJ49" si="145">X49*0.01/$AX49</f>
        <v>-0.007502192542</v>
      </c>
      <c r="BB49" s="4">
        <f t="shared" si="145"/>
        <v>-0.02250657762</v>
      </c>
      <c r="BC49" s="4">
        <f t="shared" si="145"/>
        <v>-0.03751096271</v>
      </c>
      <c r="BD49" s="4">
        <f t="shared" si="145"/>
        <v>0.03751096271</v>
      </c>
      <c r="BE49" s="4">
        <f t="shared" si="145"/>
        <v>0.06751973287</v>
      </c>
      <c r="BF49" s="4">
        <f t="shared" si="145"/>
        <v>0.02250657762</v>
      </c>
      <c r="BG49" s="4">
        <f t="shared" si="145"/>
        <v>-0.05251534779</v>
      </c>
      <c r="BH49" s="4">
        <f t="shared" si="145"/>
        <v>0.007502192542</v>
      </c>
      <c r="BI49" s="4">
        <f t="shared" si="145"/>
        <v>0.05251534779</v>
      </c>
      <c r="BJ49" s="4">
        <f t="shared" si="145"/>
        <v>-0.06751973287</v>
      </c>
      <c r="BK49" s="45"/>
      <c r="BL49" s="4">
        <f t="shared" si="12"/>
        <v>-0.001963864164</v>
      </c>
      <c r="BM49" s="4">
        <f t="shared" si="13"/>
        <v>0.9893426738</v>
      </c>
    </row>
    <row r="50">
      <c r="A50" s="23">
        <v>42735.0</v>
      </c>
      <c r="B50" s="24">
        <v>17.0097</v>
      </c>
      <c r="C50" s="24">
        <v>17.04449</v>
      </c>
      <c r="D50" s="24">
        <v>18.71608</v>
      </c>
      <c r="E50" s="24">
        <v>16.61682</v>
      </c>
      <c r="F50" s="24">
        <v>14.72754</v>
      </c>
      <c r="G50" s="24">
        <v>16.32387</v>
      </c>
      <c r="H50" s="24">
        <v>18.96813</v>
      </c>
      <c r="I50" s="24">
        <v>15.95405</v>
      </c>
      <c r="J50" s="24">
        <v>15.58118</v>
      </c>
      <c r="K50" s="24">
        <v>20.63132</v>
      </c>
      <c r="L50" s="52"/>
      <c r="M50" s="4">
        <f t="shared" ref="M50:V50" si="146">_xlfn.RANK.AVG(B50,$B50:$K50,0)</f>
        <v>5</v>
      </c>
      <c r="N50" s="4">
        <f t="shared" si="146"/>
        <v>4</v>
      </c>
      <c r="O50" s="4">
        <f t="shared" si="146"/>
        <v>3</v>
      </c>
      <c r="P50" s="4">
        <f t="shared" si="146"/>
        <v>6</v>
      </c>
      <c r="Q50" s="4">
        <f t="shared" si="146"/>
        <v>10</v>
      </c>
      <c r="R50" s="4">
        <f t="shared" si="146"/>
        <v>7</v>
      </c>
      <c r="S50" s="4">
        <f t="shared" si="146"/>
        <v>2</v>
      </c>
      <c r="T50" s="4">
        <f t="shared" si="146"/>
        <v>8</v>
      </c>
      <c r="U50" s="4">
        <f t="shared" si="146"/>
        <v>9</v>
      </c>
      <c r="V50" s="4">
        <f t="shared" si="146"/>
        <v>1</v>
      </c>
      <c r="W50" s="45"/>
      <c r="X50" s="6">
        <f t="shared" ref="X50:AG50" si="147">(M50-AVERAGE($M50:$V50))/STDEV($M50:$V50)</f>
        <v>-0.1651445648</v>
      </c>
      <c r="Y50" s="6">
        <f t="shared" si="147"/>
        <v>-0.4954336943</v>
      </c>
      <c r="Z50" s="6">
        <f t="shared" si="147"/>
        <v>-0.8257228238</v>
      </c>
      <c r="AA50" s="6">
        <f t="shared" si="147"/>
        <v>0.1651445648</v>
      </c>
      <c r="AB50" s="6">
        <f t="shared" si="147"/>
        <v>1.486301083</v>
      </c>
      <c r="AC50" s="6">
        <f t="shared" si="147"/>
        <v>0.4954336943</v>
      </c>
      <c r="AD50" s="6">
        <f t="shared" si="147"/>
        <v>-1.156011953</v>
      </c>
      <c r="AE50" s="6">
        <f t="shared" si="147"/>
        <v>0.8257228238</v>
      </c>
      <c r="AF50" s="6">
        <f t="shared" si="147"/>
        <v>1.156011953</v>
      </c>
      <c r="AG50" s="6">
        <f t="shared" si="147"/>
        <v>-1.486301083</v>
      </c>
      <c r="AH50" s="45"/>
      <c r="AI50" s="23">
        <v>42735.0</v>
      </c>
      <c r="AJ50" s="27">
        <v>0.0459</v>
      </c>
      <c r="AK50" s="27">
        <v>0.015</v>
      </c>
      <c r="AL50" s="27">
        <v>0.0611</v>
      </c>
      <c r="AM50" s="27">
        <v>0.0759</v>
      </c>
      <c r="AN50" s="27">
        <v>0.1366</v>
      </c>
      <c r="AO50" s="27">
        <v>0.0338</v>
      </c>
      <c r="AP50" s="27">
        <v>0.0428</v>
      </c>
      <c r="AQ50" s="27">
        <v>0.0883</v>
      </c>
      <c r="AR50" s="27">
        <v>0.053</v>
      </c>
      <c r="AS50" s="27">
        <v>0.0182</v>
      </c>
      <c r="AT50" s="45"/>
      <c r="AU50" s="23">
        <v>42735.0</v>
      </c>
      <c r="AV50" s="50">
        <f t="shared" si="9"/>
        <v>0.2163063509</v>
      </c>
      <c r="AW50" s="51">
        <f t="shared" si="10"/>
        <v>0.7240965755</v>
      </c>
      <c r="AX50" s="51">
        <f t="array" ref="AX50">SQRT(MMULT(MMULT(X50:AG50,MMULT(TRANSPOSE(ER!B530:K565-ER!M565:V565),ER!B530:K565-ER!M565:V565)/3),TRANSPOSE(X50:AG50)))</f>
        <v>0.2783225988</v>
      </c>
      <c r="AY50" s="45"/>
      <c r="AZ50" s="23">
        <v>42735.0</v>
      </c>
      <c r="BA50" s="4">
        <f t="shared" ref="BA50:BJ50" si="148">X50*0.01/$AX50</f>
        <v>-0.005933566498</v>
      </c>
      <c r="BB50" s="4">
        <f t="shared" si="148"/>
        <v>-0.01780069949</v>
      </c>
      <c r="BC50" s="4">
        <f t="shared" si="148"/>
        <v>-0.02966783249</v>
      </c>
      <c r="BD50" s="4">
        <f t="shared" si="148"/>
        <v>0.005933566498</v>
      </c>
      <c r="BE50" s="4">
        <f t="shared" si="148"/>
        <v>0.05340209848</v>
      </c>
      <c r="BF50" s="4">
        <f t="shared" si="148"/>
        <v>0.01780069949</v>
      </c>
      <c r="BG50" s="4">
        <f t="shared" si="148"/>
        <v>-0.04153496548</v>
      </c>
      <c r="BH50" s="4">
        <f t="shared" si="148"/>
        <v>0.02966783249</v>
      </c>
      <c r="BI50" s="4">
        <f t="shared" si="148"/>
        <v>0.04153496548</v>
      </c>
      <c r="BJ50" s="4">
        <f t="shared" si="148"/>
        <v>-0.05340209848</v>
      </c>
      <c r="BK50" s="45"/>
      <c r="BL50" s="4">
        <f t="shared" si="12"/>
        <v>0.009826371791</v>
      </c>
      <c r="BM50" s="4">
        <f t="shared" si="13"/>
        <v>0.9990643227</v>
      </c>
    </row>
    <row r="51">
      <c r="A51" s="23">
        <v>42766.0</v>
      </c>
      <c r="B51" s="24">
        <v>16.84352</v>
      </c>
      <c r="C51" s="24">
        <v>17.30403</v>
      </c>
      <c r="D51" s="24">
        <v>18.4196</v>
      </c>
      <c r="E51" s="24">
        <v>16.39613</v>
      </c>
      <c r="F51" s="24">
        <v>14.18641</v>
      </c>
      <c r="G51" s="24">
        <v>16.17861</v>
      </c>
      <c r="H51" s="24">
        <v>18.8537</v>
      </c>
      <c r="I51" s="24">
        <v>15.84786</v>
      </c>
      <c r="J51" s="24">
        <v>15.43448</v>
      </c>
      <c r="K51" s="24">
        <v>20.9468</v>
      </c>
      <c r="L51" s="52"/>
      <c r="M51" s="4">
        <f t="shared" ref="M51:V51" si="149">_xlfn.RANK.AVG(B51,$B51:$K51,0)</f>
        <v>5</v>
      </c>
      <c r="N51" s="4">
        <f t="shared" si="149"/>
        <v>4</v>
      </c>
      <c r="O51" s="4">
        <f t="shared" si="149"/>
        <v>3</v>
      </c>
      <c r="P51" s="4">
        <f t="shared" si="149"/>
        <v>6</v>
      </c>
      <c r="Q51" s="4">
        <f t="shared" si="149"/>
        <v>10</v>
      </c>
      <c r="R51" s="4">
        <f t="shared" si="149"/>
        <v>7</v>
      </c>
      <c r="S51" s="4">
        <f t="shared" si="149"/>
        <v>2</v>
      </c>
      <c r="T51" s="4">
        <f t="shared" si="149"/>
        <v>8</v>
      </c>
      <c r="U51" s="4">
        <f t="shared" si="149"/>
        <v>9</v>
      </c>
      <c r="V51" s="4">
        <f t="shared" si="149"/>
        <v>1</v>
      </c>
      <c r="W51" s="45"/>
      <c r="X51" s="6">
        <f t="shared" ref="X51:AG51" si="150">(M51-AVERAGE($M51:$V51))/STDEV($M51:$V51)</f>
        <v>-0.1651445648</v>
      </c>
      <c r="Y51" s="6">
        <f t="shared" si="150"/>
        <v>-0.4954336943</v>
      </c>
      <c r="Z51" s="6">
        <f t="shared" si="150"/>
        <v>-0.8257228238</v>
      </c>
      <c r="AA51" s="6">
        <f t="shared" si="150"/>
        <v>0.1651445648</v>
      </c>
      <c r="AB51" s="6">
        <f t="shared" si="150"/>
        <v>1.486301083</v>
      </c>
      <c r="AC51" s="6">
        <f t="shared" si="150"/>
        <v>0.4954336943</v>
      </c>
      <c r="AD51" s="6">
        <f t="shared" si="150"/>
        <v>-1.156011953</v>
      </c>
      <c r="AE51" s="6">
        <f t="shared" si="150"/>
        <v>0.8257228238</v>
      </c>
      <c r="AF51" s="6">
        <f t="shared" si="150"/>
        <v>1.156011953</v>
      </c>
      <c r="AG51" s="6">
        <f t="shared" si="150"/>
        <v>-1.486301083</v>
      </c>
      <c r="AH51" s="45"/>
      <c r="AI51" s="23">
        <v>42766.0</v>
      </c>
      <c r="AJ51" s="27">
        <v>-0.0055</v>
      </c>
      <c r="AK51" s="27">
        <v>0.0084</v>
      </c>
      <c r="AL51" s="27">
        <v>-0.0182</v>
      </c>
      <c r="AM51" s="27">
        <v>0.0064</v>
      </c>
      <c r="AN51" s="27">
        <v>-0.0489</v>
      </c>
      <c r="AO51" s="27">
        <v>0.0011</v>
      </c>
      <c r="AP51" s="27">
        <v>-0.0051</v>
      </c>
      <c r="AQ51" s="27">
        <v>0.0024</v>
      </c>
      <c r="AR51" s="27">
        <v>-0.0052</v>
      </c>
      <c r="AS51" s="27">
        <v>0.0204</v>
      </c>
      <c r="AT51" s="45"/>
      <c r="AU51" s="23">
        <v>42766.0</v>
      </c>
      <c r="AV51" s="50">
        <f t="shared" si="9"/>
        <v>-0.08775782172</v>
      </c>
      <c r="AW51" s="51">
        <f t="shared" si="10"/>
        <v>0.6605514373</v>
      </c>
      <c r="AX51" s="51">
        <f t="array" ref="AX51">SQRT(MMULT(MMULT(X51:AG51,MMULT(TRANSPOSE(ER!B531:K566-ER!M566:V566),ER!B531:K566-ER!M566:V566)/3),TRANSPOSE(X51:AG51)))</f>
        <v>0.275805653</v>
      </c>
      <c r="AY51" s="45"/>
      <c r="AZ51" s="23">
        <v>42766.0</v>
      </c>
      <c r="BA51" s="4">
        <f t="shared" ref="BA51:BJ51" si="151">X51*0.01/$AX51</f>
        <v>-0.005987715008</v>
      </c>
      <c r="BB51" s="4">
        <f t="shared" si="151"/>
        <v>-0.01796314502</v>
      </c>
      <c r="BC51" s="4">
        <f t="shared" si="151"/>
        <v>-0.02993857504</v>
      </c>
      <c r="BD51" s="4">
        <f t="shared" si="151"/>
        <v>0.005987715008</v>
      </c>
      <c r="BE51" s="4">
        <f t="shared" si="151"/>
        <v>0.05388943507</v>
      </c>
      <c r="BF51" s="4">
        <f t="shared" si="151"/>
        <v>0.01796314502</v>
      </c>
      <c r="BG51" s="4">
        <f t="shared" si="151"/>
        <v>-0.04191400505</v>
      </c>
      <c r="BH51" s="4">
        <f t="shared" si="151"/>
        <v>0.02993857504</v>
      </c>
      <c r="BI51" s="4">
        <f t="shared" si="151"/>
        <v>0.04191400505</v>
      </c>
      <c r="BJ51" s="4">
        <f t="shared" si="151"/>
        <v>-0.05388943507</v>
      </c>
      <c r="BK51" s="45"/>
      <c r="BL51" s="4">
        <f t="shared" si="12"/>
        <v>-0.003153097237</v>
      </c>
      <c r="BM51" s="4">
        <f t="shared" si="13"/>
        <v>0.9959141758</v>
      </c>
    </row>
    <row r="52">
      <c r="A52" s="23">
        <v>42794.0</v>
      </c>
      <c r="B52" s="24">
        <v>17.95332</v>
      </c>
      <c r="C52" s="24">
        <v>17.4642</v>
      </c>
      <c r="D52" s="24">
        <v>18.14224</v>
      </c>
      <c r="E52" s="24">
        <v>16.76446</v>
      </c>
      <c r="F52" s="24">
        <v>13.75327</v>
      </c>
      <c r="G52" s="24">
        <v>15.46551</v>
      </c>
      <c r="H52" s="24">
        <v>19.08033</v>
      </c>
      <c r="I52" s="24">
        <v>16.65002</v>
      </c>
      <c r="J52" s="24">
        <v>26.96872</v>
      </c>
      <c r="K52" s="24">
        <v>21.28565</v>
      </c>
      <c r="L52" s="52"/>
      <c r="M52" s="4">
        <f t="shared" ref="M52:V52" si="152">_xlfn.RANK.AVG(B52,$B52:$K52,0)</f>
        <v>5</v>
      </c>
      <c r="N52" s="4">
        <f t="shared" si="152"/>
        <v>6</v>
      </c>
      <c r="O52" s="4">
        <f t="shared" si="152"/>
        <v>4</v>
      </c>
      <c r="P52" s="4">
        <f t="shared" si="152"/>
        <v>7</v>
      </c>
      <c r="Q52" s="4">
        <f t="shared" si="152"/>
        <v>10</v>
      </c>
      <c r="R52" s="4">
        <f t="shared" si="152"/>
        <v>9</v>
      </c>
      <c r="S52" s="4">
        <f t="shared" si="152"/>
        <v>3</v>
      </c>
      <c r="T52" s="4">
        <f t="shared" si="152"/>
        <v>8</v>
      </c>
      <c r="U52" s="4">
        <f t="shared" si="152"/>
        <v>1</v>
      </c>
      <c r="V52" s="4">
        <f t="shared" si="152"/>
        <v>2</v>
      </c>
      <c r="W52" s="45"/>
      <c r="X52" s="6">
        <f t="shared" ref="X52:AG52" si="153">(M52-AVERAGE($M52:$V52))/STDEV($M52:$V52)</f>
        <v>-0.1651445648</v>
      </c>
      <c r="Y52" s="6">
        <f t="shared" si="153"/>
        <v>0.1651445648</v>
      </c>
      <c r="Z52" s="6">
        <f t="shared" si="153"/>
        <v>-0.4954336943</v>
      </c>
      <c r="AA52" s="6">
        <f t="shared" si="153"/>
        <v>0.4954336943</v>
      </c>
      <c r="AB52" s="6">
        <f t="shared" si="153"/>
        <v>1.486301083</v>
      </c>
      <c r="AC52" s="6">
        <f t="shared" si="153"/>
        <v>1.156011953</v>
      </c>
      <c r="AD52" s="6">
        <f t="shared" si="153"/>
        <v>-0.8257228238</v>
      </c>
      <c r="AE52" s="6">
        <f t="shared" si="153"/>
        <v>0.8257228238</v>
      </c>
      <c r="AF52" s="6">
        <f t="shared" si="153"/>
        <v>-1.486301083</v>
      </c>
      <c r="AG52" s="6">
        <f t="shared" si="153"/>
        <v>-1.156011953</v>
      </c>
      <c r="AH52" s="45"/>
      <c r="AI52" s="23">
        <v>42794.0</v>
      </c>
      <c r="AJ52" s="27">
        <v>0.0244</v>
      </c>
      <c r="AK52" s="27">
        <v>-1.0E-4</v>
      </c>
      <c r="AL52" s="27">
        <v>0.0207</v>
      </c>
      <c r="AM52" s="27">
        <v>0.0236</v>
      </c>
      <c r="AN52" s="27">
        <v>0.0138</v>
      </c>
      <c r="AO52" s="27">
        <v>0.005</v>
      </c>
      <c r="AP52" s="27">
        <v>0.0528</v>
      </c>
      <c r="AQ52" s="27">
        <v>0.0223</v>
      </c>
      <c r="AR52" s="27">
        <v>0.0313</v>
      </c>
      <c r="AS52" s="27">
        <v>0.0386</v>
      </c>
      <c r="AT52" s="45"/>
      <c r="AU52" s="23">
        <v>42794.0</v>
      </c>
      <c r="AV52" s="50">
        <f t="shared" si="9"/>
        <v>-0.05799877115</v>
      </c>
      <c r="AW52" s="51">
        <f t="shared" si="10"/>
        <v>0.6222402657</v>
      </c>
      <c r="AX52" s="51">
        <f t="array" ref="AX52">SQRT(MMULT(MMULT(X52:AG52,MMULT(TRANSPOSE(ER!B532:K567-ER!M567:V567),ER!B532:K567-ER!M567:V567)/3),TRANSPOSE(X52:AG52)))</f>
        <v>0.3876844629</v>
      </c>
      <c r="AY52" s="45"/>
      <c r="AZ52" s="23">
        <v>42794.0</v>
      </c>
      <c r="BA52" s="4">
        <f t="shared" ref="BA52:BJ52" si="154">X52*0.01/$AX52</f>
        <v>-0.004259767429</v>
      </c>
      <c r="BB52" s="4">
        <f t="shared" si="154"/>
        <v>0.004259767429</v>
      </c>
      <c r="BC52" s="4">
        <f t="shared" si="154"/>
        <v>-0.01277930229</v>
      </c>
      <c r="BD52" s="4">
        <f t="shared" si="154"/>
        <v>0.01277930229</v>
      </c>
      <c r="BE52" s="4">
        <f t="shared" si="154"/>
        <v>0.03833790686</v>
      </c>
      <c r="BF52" s="4">
        <f t="shared" si="154"/>
        <v>0.029818372</v>
      </c>
      <c r="BG52" s="4">
        <f t="shared" si="154"/>
        <v>-0.02129883715</v>
      </c>
      <c r="BH52" s="4">
        <f t="shared" si="154"/>
        <v>0.02129883715</v>
      </c>
      <c r="BI52" s="4">
        <f t="shared" si="154"/>
        <v>-0.03833790686</v>
      </c>
      <c r="BJ52" s="4">
        <f t="shared" si="154"/>
        <v>-0.029818372</v>
      </c>
      <c r="BK52" s="45"/>
      <c r="BL52" s="4">
        <f t="shared" si="12"/>
        <v>-0.002102885511</v>
      </c>
      <c r="BM52" s="4">
        <f t="shared" si="13"/>
        <v>0.9938198823</v>
      </c>
    </row>
    <row r="53">
      <c r="A53" s="23">
        <v>42825.0</v>
      </c>
      <c r="B53" s="24">
        <v>18.14882</v>
      </c>
      <c r="C53" s="24">
        <v>18.32173</v>
      </c>
      <c r="D53" s="24">
        <v>17.97268</v>
      </c>
      <c r="E53" s="24">
        <v>17.72107</v>
      </c>
      <c r="F53" s="24">
        <v>16.49893</v>
      </c>
      <c r="G53" s="24">
        <v>15.35627</v>
      </c>
      <c r="H53" s="24">
        <v>20.54654</v>
      </c>
      <c r="I53" s="24">
        <v>18.30496</v>
      </c>
      <c r="J53" s="24">
        <v>24.98126</v>
      </c>
      <c r="K53" s="24">
        <v>21.3858</v>
      </c>
      <c r="L53" s="52"/>
      <c r="M53" s="4">
        <f t="shared" ref="M53:V53" si="155">_xlfn.RANK.AVG(B53,$B53:$K53,0)</f>
        <v>6</v>
      </c>
      <c r="N53" s="4">
        <f t="shared" si="155"/>
        <v>4</v>
      </c>
      <c r="O53" s="4">
        <f t="shared" si="155"/>
        <v>7</v>
      </c>
      <c r="P53" s="4">
        <f t="shared" si="155"/>
        <v>8</v>
      </c>
      <c r="Q53" s="4">
        <f t="shared" si="155"/>
        <v>9</v>
      </c>
      <c r="R53" s="4">
        <f t="shared" si="155"/>
        <v>10</v>
      </c>
      <c r="S53" s="4">
        <f t="shared" si="155"/>
        <v>3</v>
      </c>
      <c r="T53" s="4">
        <f t="shared" si="155"/>
        <v>5</v>
      </c>
      <c r="U53" s="4">
        <f t="shared" si="155"/>
        <v>1</v>
      </c>
      <c r="V53" s="4">
        <f t="shared" si="155"/>
        <v>2</v>
      </c>
      <c r="W53" s="45"/>
      <c r="X53" s="6">
        <f t="shared" ref="X53:AG53" si="156">(M53-AVERAGE($M53:$V53))/STDEV($M53:$V53)</f>
        <v>0.1651445648</v>
      </c>
      <c r="Y53" s="6">
        <f t="shared" si="156"/>
        <v>-0.4954336943</v>
      </c>
      <c r="Z53" s="6">
        <f t="shared" si="156"/>
        <v>0.4954336943</v>
      </c>
      <c r="AA53" s="6">
        <f t="shared" si="156"/>
        <v>0.8257228238</v>
      </c>
      <c r="AB53" s="6">
        <f t="shared" si="156"/>
        <v>1.156011953</v>
      </c>
      <c r="AC53" s="6">
        <f t="shared" si="156"/>
        <v>1.486301083</v>
      </c>
      <c r="AD53" s="6">
        <f t="shared" si="156"/>
        <v>-0.8257228238</v>
      </c>
      <c r="AE53" s="6">
        <f t="shared" si="156"/>
        <v>-0.1651445648</v>
      </c>
      <c r="AF53" s="6">
        <f t="shared" si="156"/>
        <v>-1.486301083</v>
      </c>
      <c r="AG53" s="6">
        <f t="shared" si="156"/>
        <v>-1.156011953</v>
      </c>
      <c r="AH53" s="45"/>
      <c r="AI53" s="23">
        <v>42825.0</v>
      </c>
      <c r="AJ53" s="27">
        <v>0.0339</v>
      </c>
      <c r="AK53" s="27">
        <v>0.0111</v>
      </c>
      <c r="AL53" s="27">
        <v>0.0557</v>
      </c>
      <c r="AM53" s="27">
        <v>0.0374</v>
      </c>
      <c r="AN53" s="27">
        <v>0.0859</v>
      </c>
      <c r="AO53" s="27">
        <v>-0.0064</v>
      </c>
      <c r="AP53" s="27">
        <v>0.0494</v>
      </c>
      <c r="AQ53" s="27">
        <v>0.1045</v>
      </c>
      <c r="AR53" s="27">
        <v>0.0117</v>
      </c>
      <c r="AS53" s="27">
        <v>0.001</v>
      </c>
      <c r="AT53" s="45"/>
      <c r="AU53" s="23">
        <v>42825.0</v>
      </c>
      <c r="AV53" s="50">
        <f t="shared" si="9"/>
        <v>0.1343946468</v>
      </c>
      <c r="AW53" s="51">
        <f t="shared" si="10"/>
        <v>0.7058660264</v>
      </c>
      <c r="AX53" s="51">
        <f t="array" ref="AX53">SQRT(MMULT(MMULT(X53:AG53,MMULT(TRANSPOSE(ER!B533:K568-ER!M568:V568),ER!B533:K568-ER!M568:V568)/3),TRANSPOSE(X53:AG53)))</f>
        <v>0.3779579086</v>
      </c>
      <c r="AY53" s="45"/>
      <c r="AZ53" s="23">
        <v>42825.0</v>
      </c>
      <c r="BA53" s="4">
        <f t="shared" ref="BA53:BJ53" si="157">X53*0.01/$AX53</f>
        <v>0.004369390375</v>
      </c>
      <c r="BB53" s="4">
        <f t="shared" si="157"/>
        <v>-0.01310817112</v>
      </c>
      <c r="BC53" s="4">
        <f t="shared" si="157"/>
        <v>0.01310817112</v>
      </c>
      <c r="BD53" s="4">
        <f t="shared" si="157"/>
        <v>0.02184695187</v>
      </c>
      <c r="BE53" s="4">
        <f t="shared" si="157"/>
        <v>0.03058573262</v>
      </c>
      <c r="BF53" s="4">
        <f t="shared" si="157"/>
        <v>0.03932451337</v>
      </c>
      <c r="BG53" s="4">
        <f t="shared" si="157"/>
        <v>-0.02184695187</v>
      </c>
      <c r="BH53" s="4">
        <f t="shared" si="157"/>
        <v>-0.004369390375</v>
      </c>
      <c r="BI53" s="4">
        <f t="shared" si="157"/>
        <v>-0.03932451337</v>
      </c>
      <c r="BJ53" s="4">
        <f t="shared" si="157"/>
        <v>-0.03058573262</v>
      </c>
      <c r="BK53" s="45"/>
      <c r="BL53" s="4">
        <f t="shared" si="12"/>
        <v>0.003466598734</v>
      </c>
      <c r="BM53" s="4">
        <f t="shared" si="13"/>
        <v>0.997265057</v>
      </c>
    </row>
    <row r="54">
      <c r="A54" s="23">
        <v>42855.0</v>
      </c>
      <c r="B54" s="24">
        <v>18.64976</v>
      </c>
      <c r="C54" s="24">
        <v>18.12908</v>
      </c>
      <c r="D54" s="24">
        <v>18.7301</v>
      </c>
      <c r="E54" s="24">
        <v>17.01548</v>
      </c>
      <c r="F54" s="24">
        <v>16.89189</v>
      </c>
      <c r="G54" s="24">
        <v>15.54968</v>
      </c>
      <c r="H54" s="24">
        <v>20.51282</v>
      </c>
      <c r="I54" s="24">
        <v>17.59015</v>
      </c>
      <c r="J54" s="24">
        <v>12.88328</v>
      </c>
      <c r="K54" s="24">
        <v>21.36296</v>
      </c>
      <c r="L54" s="52"/>
      <c r="M54" s="4">
        <f t="shared" ref="M54:V54" si="158">_xlfn.RANK.AVG(B54,$B54:$K54,0)</f>
        <v>4</v>
      </c>
      <c r="N54" s="4">
        <f t="shared" si="158"/>
        <v>5</v>
      </c>
      <c r="O54" s="4">
        <f t="shared" si="158"/>
        <v>3</v>
      </c>
      <c r="P54" s="4">
        <f t="shared" si="158"/>
        <v>7</v>
      </c>
      <c r="Q54" s="4">
        <f t="shared" si="158"/>
        <v>8</v>
      </c>
      <c r="R54" s="4">
        <f t="shared" si="158"/>
        <v>9</v>
      </c>
      <c r="S54" s="4">
        <f t="shared" si="158"/>
        <v>2</v>
      </c>
      <c r="T54" s="4">
        <f t="shared" si="158"/>
        <v>6</v>
      </c>
      <c r="U54" s="4">
        <f t="shared" si="158"/>
        <v>10</v>
      </c>
      <c r="V54" s="4">
        <f t="shared" si="158"/>
        <v>1</v>
      </c>
      <c r="W54" s="45"/>
      <c r="X54" s="6">
        <f t="shared" ref="X54:AG54" si="159">(M54-AVERAGE($M54:$V54))/STDEV($M54:$V54)</f>
        <v>-0.4954336943</v>
      </c>
      <c r="Y54" s="6">
        <f t="shared" si="159"/>
        <v>-0.1651445648</v>
      </c>
      <c r="Z54" s="6">
        <f t="shared" si="159"/>
        <v>-0.8257228238</v>
      </c>
      <c r="AA54" s="6">
        <f t="shared" si="159"/>
        <v>0.4954336943</v>
      </c>
      <c r="AB54" s="6">
        <f t="shared" si="159"/>
        <v>0.8257228238</v>
      </c>
      <c r="AC54" s="6">
        <f t="shared" si="159"/>
        <v>1.156011953</v>
      </c>
      <c r="AD54" s="6">
        <f t="shared" si="159"/>
        <v>-1.156011953</v>
      </c>
      <c r="AE54" s="6">
        <f t="shared" si="159"/>
        <v>0.1651445648</v>
      </c>
      <c r="AF54" s="6">
        <f t="shared" si="159"/>
        <v>1.486301083</v>
      </c>
      <c r="AG54" s="6">
        <f t="shared" si="159"/>
        <v>-1.486301083</v>
      </c>
      <c r="AH54" s="45"/>
      <c r="AI54" s="23">
        <v>42855.0</v>
      </c>
      <c r="AJ54" s="27">
        <v>0.0129</v>
      </c>
      <c r="AK54" s="27">
        <v>0.0035</v>
      </c>
      <c r="AL54" s="27">
        <v>0.0347</v>
      </c>
      <c r="AM54" s="27">
        <v>0.0116</v>
      </c>
      <c r="AN54" s="27">
        <v>0.0039</v>
      </c>
      <c r="AO54" s="27">
        <v>0.0109</v>
      </c>
      <c r="AP54" s="27">
        <v>0.0247</v>
      </c>
      <c r="AQ54" s="27">
        <v>0.0268</v>
      </c>
      <c r="AR54" s="27">
        <v>-0.0134</v>
      </c>
      <c r="AS54" s="27">
        <v>0.0105</v>
      </c>
      <c r="AT54" s="45"/>
      <c r="AU54" s="23">
        <v>42855.0</v>
      </c>
      <c r="AV54" s="50">
        <f t="shared" si="9"/>
        <v>0.03083249024</v>
      </c>
      <c r="AW54" s="51">
        <f t="shared" si="10"/>
        <v>0.7276296338</v>
      </c>
      <c r="AX54" s="51">
        <f t="array" ref="AX54">SQRT(MMULT(MMULT(X54:AG54,MMULT(TRANSPOSE(ER!B534:K569-ER!M569:V569),ER!B534:K569-ER!M569:V569)/3),TRANSPOSE(X54:AG54)))</f>
        <v>0.2068906909</v>
      </c>
      <c r="AY54" s="45"/>
      <c r="AZ54" s="23">
        <v>42855.0</v>
      </c>
      <c r="BA54" s="4">
        <f t="shared" ref="BA54:BJ54" si="160">X54*0.01/$AX54</f>
        <v>-0.02394664024</v>
      </c>
      <c r="BB54" s="4">
        <f t="shared" si="160"/>
        <v>-0.007982213413</v>
      </c>
      <c r="BC54" s="4">
        <f t="shared" si="160"/>
        <v>-0.03991106707</v>
      </c>
      <c r="BD54" s="4">
        <f t="shared" si="160"/>
        <v>0.02394664024</v>
      </c>
      <c r="BE54" s="4">
        <f t="shared" si="160"/>
        <v>0.03991106707</v>
      </c>
      <c r="BF54" s="4">
        <f t="shared" si="160"/>
        <v>0.05587549389</v>
      </c>
      <c r="BG54" s="4">
        <f t="shared" si="160"/>
        <v>-0.05587549389</v>
      </c>
      <c r="BH54" s="4">
        <f t="shared" si="160"/>
        <v>0.007982213413</v>
      </c>
      <c r="BI54" s="4">
        <f t="shared" si="160"/>
        <v>0.07183992072</v>
      </c>
      <c r="BJ54" s="4">
        <f t="shared" si="160"/>
        <v>-0.07183992072</v>
      </c>
      <c r="BK54" s="45"/>
      <c r="BL54" s="4">
        <f t="shared" si="12"/>
        <v>0.000815765183</v>
      </c>
      <c r="BM54" s="4">
        <f t="shared" si="13"/>
        <v>0.9980785911</v>
      </c>
    </row>
    <row r="55">
      <c r="A55" s="23">
        <v>42886.0</v>
      </c>
      <c r="B55" s="24">
        <v>17.37921</v>
      </c>
      <c r="C55" s="24">
        <v>18.11922</v>
      </c>
      <c r="D55" s="24">
        <v>18.50824</v>
      </c>
      <c r="E55" s="24">
        <v>16.88334</v>
      </c>
      <c r="F55" s="24">
        <v>16.84352</v>
      </c>
      <c r="G55" s="24">
        <v>15.81778</v>
      </c>
      <c r="H55" s="24">
        <v>19.78239</v>
      </c>
      <c r="I55" s="24">
        <v>17.47641</v>
      </c>
      <c r="J55" s="24">
        <v>24.82005</v>
      </c>
      <c r="K55" s="24">
        <v>21.30379</v>
      </c>
      <c r="L55" s="52"/>
      <c r="M55" s="4">
        <f t="shared" ref="M55:V55" si="161">_xlfn.RANK.AVG(B55,$B55:$K55,0)</f>
        <v>7</v>
      </c>
      <c r="N55" s="4">
        <f t="shared" si="161"/>
        <v>5</v>
      </c>
      <c r="O55" s="4">
        <f t="shared" si="161"/>
        <v>4</v>
      </c>
      <c r="P55" s="4">
        <f t="shared" si="161"/>
        <v>8</v>
      </c>
      <c r="Q55" s="4">
        <f t="shared" si="161"/>
        <v>9</v>
      </c>
      <c r="R55" s="4">
        <f t="shared" si="161"/>
        <v>10</v>
      </c>
      <c r="S55" s="4">
        <f t="shared" si="161"/>
        <v>3</v>
      </c>
      <c r="T55" s="4">
        <f t="shared" si="161"/>
        <v>6</v>
      </c>
      <c r="U55" s="4">
        <f t="shared" si="161"/>
        <v>1</v>
      </c>
      <c r="V55" s="4">
        <f t="shared" si="161"/>
        <v>2</v>
      </c>
      <c r="W55" s="45"/>
      <c r="X55" s="6">
        <f t="shared" ref="X55:AG55" si="162">(M55-AVERAGE($M55:$V55))/STDEV($M55:$V55)</f>
        <v>0.4954336943</v>
      </c>
      <c r="Y55" s="6">
        <f t="shared" si="162"/>
        <v>-0.1651445648</v>
      </c>
      <c r="Z55" s="6">
        <f t="shared" si="162"/>
        <v>-0.4954336943</v>
      </c>
      <c r="AA55" s="6">
        <f t="shared" si="162"/>
        <v>0.8257228238</v>
      </c>
      <c r="AB55" s="6">
        <f t="shared" si="162"/>
        <v>1.156011953</v>
      </c>
      <c r="AC55" s="6">
        <f t="shared" si="162"/>
        <v>1.486301083</v>
      </c>
      <c r="AD55" s="6">
        <f t="shared" si="162"/>
        <v>-0.8257228238</v>
      </c>
      <c r="AE55" s="6">
        <f t="shared" si="162"/>
        <v>0.1651445648</v>
      </c>
      <c r="AF55" s="6">
        <f t="shared" si="162"/>
        <v>-1.486301083</v>
      </c>
      <c r="AG55" s="6">
        <f t="shared" si="162"/>
        <v>-1.156011953</v>
      </c>
      <c r="AH55" s="45"/>
      <c r="AI55" s="23">
        <v>42886.0</v>
      </c>
      <c r="AJ55" s="27">
        <v>-0.0349</v>
      </c>
      <c r="AK55" s="27">
        <v>-0.0145</v>
      </c>
      <c r="AL55" s="27">
        <v>0.0162</v>
      </c>
      <c r="AM55" s="27">
        <v>0.0111</v>
      </c>
      <c r="AN55" s="27">
        <v>0.0201</v>
      </c>
      <c r="AO55" s="27">
        <v>0.022</v>
      </c>
      <c r="AP55" s="27">
        <v>0.0203</v>
      </c>
      <c r="AQ55" s="27">
        <v>0.0135</v>
      </c>
      <c r="AR55" s="27">
        <v>0.0485</v>
      </c>
      <c r="AS55" s="27">
        <v>0.0129</v>
      </c>
      <c r="AT55" s="45"/>
      <c r="AU55" s="23">
        <v>42886.0</v>
      </c>
      <c r="AV55" s="50">
        <f t="shared" si="9"/>
        <v>0.08551185564</v>
      </c>
      <c r="AW55" s="51">
        <f t="shared" si="10"/>
        <v>0.789850594</v>
      </c>
      <c r="AX55" s="51">
        <f t="array" ref="AX55">SQRT(MMULT(MMULT(X55:AG55,MMULT(TRANSPOSE(ER!B535:K570-ER!M570:V570),ER!B535:K570-ER!M570:V570)/3),TRANSPOSE(X55:AG55)))</f>
        <v>0.3546284987</v>
      </c>
      <c r="AY55" s="45"/>
      <c r="AZ55" s="23">
        <v>42886.0</v>
      </c>
      <c r="BA55" s="4">
        <f t="shared" ref="BA55:BJ55" si="163">X55*0.01/$AX55</f>
        <v>0.0139704986</v>
      </c>
      <c r="BB55" s="4">
        <f t="shared" si="163"/>
        <v>-0.004656832865</v>
      </c>
      <c r="BC55" s="4">
        <f t="shared" si="163"/>
        <v>-0.0139704986</v>
      </c>
      <c r="BD55" s="4">
        <f t="shared" si="163"/>
        <v>0.02328416433</v>
      </c>
      <c r="BE55" s="4">
        <f t="shared" si="163"/>
        <v>0.03259783006</v>
      </c>
      <c r="BF55" s="4">
        <f t="shared" si="163"/>
        <v>0.04191149579</v>
      </c>
      <c r="BG55" s="4">
        <f t="shared" si="163"/>
        <v>-0.02328416433</v>
      </c>
      <c r="BH55" s="4">
        <f t="shared" si="163"/>
        <v>0.004656832865</v>
      </c>
      <c r="BI55" s="4">
        <f t="shared" si="163"/>
        <v>-0.04191149579</v>
      </c>
      <c r="BJ55" s="4">
        <f t="shared" si="163"/>
        <v>-0.03259783006</v>
      </c>
      <c r="BK55" s="45"/>
      <c r="BL55" s="4">
        <f t="shared" si="12"/>
        <v>0.004133190105</v>
      </c>
      <c r="BM55" s="4">
        <f t="shared" si="13"/>
        <v>1.00220384</v>
      </c>
    </row>
    <row r="56">
      <c r="A56" s="23">
        <v>42916.0</v>
      </c>
      <c r="B56" s="24">
        <v>17.09402</v>
      </c>
      <c r="C56" s="24">
        <v>18.02127</v>
      </c>
      <c r="D56" s="24">
        <v>17.92757</v>
      </c>
      <c r="E56" s="24">
        <v>16.40689</v>
      </c>
      <c r="F56" s="24">
        <v>18.63586</v>
      </c>
      <c r="G56" s="24">
        <v>15.31394</v>
      </c>
      <c r="H56" s="24">
        <v>19.43635</v>
      </c>
      <c r="I56" s="24">
        <v>16.86056</v>
      </c>
      <c r="J56" s="24">
        <v>24.14876</v>
      </c>
      <c r="K56" s="24">
        <v>21.48689</v>
      </c>
      <c r="L56" s="52"/>
      <c r="M56" s="4">
        <f t="shared" ref="M56:V56" si="164">_xlfn.RANK.AVG(B56,$B56:$K56,0)</f>
        <v>7</v>
      </c>
      <c r="N56" s="4">
        <f t="shared" si="164"/>
        <v>5</v>
      </c>
      <c r="O56" s="4">
        <f t="shared" si="164"/>
        <v>6</v>
      </c>
      <c r="P56" s="4">
        <f t="shared" si="164"/>
        <v>9</v>
      </c>
      <c r="Q56" s="4">
        <f t="shared" si="164"/>
        <v>4</v>
      </c>
      <c r="R56" s="4">
        <f t="shared" si="164"/>
        <v>10</v>
      </c>
      <c r="S56" s="4">
        <f t="shared" si="164"/>
        <v>3</v>
      </c>
      <c r="T56" s="4">
        <f t="shared" si="164"/>
        <v>8</v>
      </c>
      <c r="U56" s="4">
        <f t="shared" si="164"/>
        <v>1</v>
      </c>
      <c r="V56" s="4">
        <f t="shared" si="164"/>
        <v>2</v>
      </c>
      <c r="W56" s="45"/>
      <c r="X56" s="6">
        <f t="shared" ref="X56:AG56" si="165">(M56-AVERAGE($M56:$V56))/STDEV($M56:$V56)</f>
        <v>0.4954336943</v>
      </c>
      <c r="Y56" s="6">
        <f t="shared" si="165"/>
        <v>-0.1651445648</v>
      </c>
      <c r="Z56" s="6">
        <f t="shared" si="165"/>
        <v>0.1651445648</v>
      </c>
      <c r="AA56" s="6">
        <f t="shared" si="165"/>
        <v>1.156011953</v>
      </c>
      <c r="AB56" s="6">
        <f t="shared" si="165"/>
        <v>-0.4954336943</v>
      </c>
      <c r="AC56" s="6">
        <f t="shared" si="165"/>
        <v>1.486301083</v>
      </c>
      <c r="AD56" s="6">
        <f t="shared" si="165"/>
        <v>-0.8257228238</v>
      </c>
      <c r="AE56" s="6">
        <f t="shared" si="165"/>
        <v>0.8257228238</v>
      </c>
      <c r="AF56" s="6">
        <f t="shared" si="165"/>
        <v>-1.486301083</v>
      </c>
      <c r="AG56" s="6">
        <f t="shared" si="165"/>
        <v>-1.156011953</v>
      </c>
      <c r="AH56" s="45"/>
      <c r="AI56" s="23">
        <v>42916.0</v>
      </c>
      <c r="AJ56" s="27">
        <v>-0.0017</v>
      </c>
      <c r="AK56" s="27">
        <v>-0.0091</v>
      </c>
      <c r="AL56" s="27">
        <v>-0.0269</v>
      </c>
      <c r="AM56" s="27">
        <v>-0.0243</v>
      </c>
      <c r="AN56" s="27">
        <v>-0.0024</v>
      </c>
      <c r="AO56" s="27">
        <v>0.027</v>
      </c>
      <c r="AP56" s="27">
        <v>-0.0279</v>
      </c>
      <c r="AQ56" s="27">
        <v>-0.0279</v>
      </c>
      <c r="AR56" s="27">
        <v>-0.0254</v>
      </c>
      <c r="AS56" s="27">
        <v>0.0058</v>
      </c>
      <c r="AT56" s="45"/>
      <c r="AU56" s="23">
        <v>42916.0</v>
      </c>
      <c r="AV56" s="50">
        <f t="shared" si="9"/>
        <v>0.08075569217</v>
      </c>
      <c r="AW56" s="51">
        <f t="shared" si="10"/>
        <v>0.8536355254</v>
      </c>
      <c r="AX56" s="51">
        <f t="array" ref="AX56">SQRT(MMULT(MMULT(X56:AG56,MMULT(TRANSPOSE(ER!B536:K571-ER!M571:V571),ER!B536:K571-ER!M571:V571)/3),TRANSPOSE(X56:AG56)))</f>
        <v>0.3041269101</v>
      </c>
      <c r="AY56" s="45"/>
      <c r="AZ56" s="23">
        <v>42916.0</v>
      </c>
      <c r="BA56" s="4">
        <f t="shared" ref="BA56:BJ56" si="166">X56*0.01/$AX56</f>
        <v>0.0162903603</v>
      </c>
      <c r="BB56" s="4">
        <f t="shared" si="166"/>
        <v>-0.0054301201</v>
      </c>
      <c r="BC56" s="4">
        <f t="shared" si="166"/>
        <v>0.0054301201</v>
      </c>
      <c r="BD56" s="4">
        <f t="shared" si="166"/>
        <v>0.0380108407</v>
      </c>
      <c r="BE56" s="4">
        <f t="shared" si="166"/>
        <v>-0.0162903603</v>
      </c>
      <c r="BF56" s="4">
        <f t="shared" si="166"/>
        <v>0.0488710809</v>
      </c>
      <c r="BG56" s="4">
        <f t="shared" si="166"/>
        <v>-0.0271506005</v>
      </c>
      <c r="BH56" s="4">
        <f t="shared" si="166"/>
        <v>0.0271506005</v>
      </c>
      <c r="BI56" s="4">
        <f t="shared" si="166"/>
        <v>-0.0488710809</v>
      </c>
      <c r="BJ56" s="4">
        <f t="shared" si="166"/>
        <v>-0.0380108407</v>
      </c>
      <c r="BK56" s="45"/>
      <c r="BL56" s="4">
        <f t="shared" si="12"/>
        <v>0.002277191271</v>
      </c>
      <c r="BM56" s="4">
        <f t="shared" si="13"/>
        <v>1.00448605</v>
      </c>
    </row>
    <row r="57">
      <c r="A57" s="23">
        <v>42947.0</v>
      </c>
      <c r="B57" s="24">
        <v>17.49781</v>
      </c>
      <c r="C57" s="24">
        <v>16.83785</v>
      </c>
      <c r="D57" s="24">
        <v>17.61494</v>
      </c>
      <c r="E57" s="24">
        <v>16.16292</v>
      </c>
      <c r="F57" s="24">
        <v>19.60016</v>
      </c>
      <c r="G57" s="24">
        <v>16.13684</v>
      </c>
      <c r="H57" s="24">
        <v>19.5733</v>
      </c>
      <c r="I57" s="24">
        <v>16.18909</v>
      </c>
      <c r="J57" s="24">
        <v>23.62391</v>
      </c>
      <c r="K57" s="24">
        <v>21.91541</v>
      </c>
      <c r="L57" s="52"/>
      <c r="M57" s="4">
        <f t="shared" ref="M57:V57" si="167">_xlfn.RANK.AVG(B57,$B57:$K57,0)</f>
        <v>6</v>
      </c>
      <c r="N57" s="4">
        <f t="shared" si="167"/>
        <v>7</v>
      </c>
      <c r="O57" s="4">
        <f t="shared" si="167"/>
        <v>5</v>
      </c>
      <c r="P57" s="4">
        <f t="shared" si="167"/>
        <v>9</v>
      </c>
      <c r="Q57" s="4">
        <f t="shared" si="167"/>
        <v>3</v>
      </c>
      <c r="R57" s="4">
        <f t="shared" si="167"/>
        <v>10</v>
      </c>
      <c r="S57" s="4">
        <f t="shared" si="167"/>
        <v>4</v>
      </c>
      <c r="T57" s="4">
        <f t="shared" si="167"/>
        <v>8</v>
      </c>
      <c r="U57" s="4">
        <f t="shared" si="167"/>
        <v>1</v>
      </c>
      <c r="V57" s="4">
        <f t="shared" si="167"/>
        <v>2</v>
      </c>
      <c r="W57" s="45"/>
      <c r="X57" s="6">
        <f t="shared" ref="X57:AG57" si="168">(M57-AVERAGE($M57:$V57))/STDEV($M57:$V57)</f>
        <v>0.1651445648</v>
      </c>
      <c r="Y57" s="6">
        <f t="shared" si="168"/>
        <v>0.4954336943</v>
      </c>
      <c r="Z57" s="6">
        <f t="shared" si="168"/>
        <v>-0.1651445648</v>
      </c>
      <c r="AA57" s="6">
        <f t="shared" si="168"/>
        <v>1.156011953</v>
      </c>
      <c r="AB57" s="6">
        <f t="shared" si="168"/>
        <v>-0.8257228238</v>
      </c>
      <c r="AC57" s="6">
        <f t="shared" si="168"/>
        <v>1.486301083</v>
      </c>
      <c r="AD57" s="6">
        <f t="shared" si="168"/>
        <v>-0.4954336943</v>
      </c>
      <c r="AE57" s="6">
        <f t="shared" si="168"/>
        <v>0.8257228238</v>
      </c>
      <c r="AF57" s="6">
        <f t="shared" si="168"/>
        <v>-1.486301083</v>
      </c>
      <c r="AG57" s="6">
        <f t="shared" si="168"/>
        <v>-1.156011953</v>
      </c>
      <c r="AH57" s="45"/>
      <c r="AI57" s="23">
        <v>42947.0</v>
      </c>
      <c r="AJ57" s="27">
        <v>0.0035</v>
      </c>
      <c r="AK57" s="27">
        <v>9.0E-4</v>
      </c>
      <c r="AL57" s="27">
        <v>-0.0054</v>
      </c>
      <c r="AM57" s="27">
        <v>-0.015</v>
      </c>
      <c r="AN57" s="27">
        <v>0.0403</v>
      </c>
      <c r="AO57" s="27">
        <v>0.0033</v>
      </c>
      <c r="AP57" s="27">
        <v>0.0366</v>
      </c>
      <c r="AQ57" s="27">
        <v>0.0126</v>
      </c>
      <c r="AR57" s="27">
        <v>0.0107</v>
      </c>
      <c r="AS57" s="27">
        <v>0.0199</v>
      </c>
      <c r="AT57" s="45"/>
      <c r="AU57" s="23">
        <v>42947.0</v>
      </c>
      <c r="AV57" s="50">
        <f t="shared" si="9"/>
        <v>-0.09043316367</v>
      </c>
      <c r="AW57" s="51">
        <f t="shared" si="10"/>
        <v>0.7764385642</v>
      </c>
      <c r="AX57" s="51">
        <f t="array" ref="AX57">SQRT(MMULT(MMULT(X57:AG57,MMULT(TRANSPOSE(ER!B537:K572-ER!M572:V572),ER!B537:K572-ER!M572:V572)/3),TRANSPOSE(X57:AG57)))</f>
        <v>0.2741365778</v>
      </c>
      <c r="AY57" s="45"/>
      <c r="AZ57" s="23">
        <v>42947.0</v>
      </c>
      <c r="BA57" s="4">
        <f t="shared" ref="BA57:BJ57" si="169">X57*0.01/$AX57</f>
        <v>0.006024171095</v>
      </c>
      <c r="BB57" s="4">
        <f t="shared" si="169"/>
        <v>0.01807251328</v>
      </c>
      <c r="BC57" s="4">
        <f t="shared" si="169"/>
        <v>-0.006024171095</v>
      </c>
      <c r="BD57" s="4">
        <f t="shared" si="169"/>
        <v>0.04216919766</v>
      </c>
      <c r="BE57" s="4">
        <f t="shared" si="169"/>
        <v>-0.03012085547</v>
      </c>
      <c r="BF57" s="4">
        <f t="shared" si="169"/>
        <v>0.05421753985</v>
      </c>
      <c r="BG57" s="4">
        <f t="shared" si="169"/>
        <v>-0.01807251328</v>
      </c>
      <c r="BH57" s="4">
        <f t="shared" si="169"/>
        <v>0.03012085547</v>
      </c>
      <c r="BI57" s="4">
        <f t="shared" si="169"/>
        <v>-0.05421753985</v>
      </c>
      <c r="BJ57" s="4">
        <f t="shared" si="169"/>
        <v>-0.04216919766</v>
      </c>
      <c r="BK57" s="45"/>
      <c r="BL57" s="4">
        <f t="shared" si="12"/>
        <v>-0.002973533767</v>
      </c>
      <c r="BM57" s="4">
        <f t="shared" si="13"/>
        <v>1.001499176</v>
      </c>
    </row>
    <row r="58">
      <c r="A58" s="23">
        <v>42978.0</v>
      </c>
      <c r="B58" s="24">
        <v>16.19958</v>
      </c>
      <c r="C58" s="24">
        <v>16.48533</v>
      </c>
      <c r="D58" s="24">
        <v>18.45018</v>
      </c>
      <c r="E58" s="24">
        <v>15.14922</v>
      </c>
      <c r="F58" s="24">
        <v>15.64945</v>
      </c>
      <c r="G58" s="24">
        <v>15.15611</v>
      </c>
      <c r="H58" s="24">
        <v>19.88072</v>
      </c>
      <c r="I58" s="24">
        <v>15.75299</v>
      </c>
      <c r="J58" s="24">
        <v>22.83626</v>
      </c>
      <c r="K58" s="24">
        <v>21.55637</v>
      </c>
      <c r="L58" s="52"/>
      <c r="M58" s="4">
        <f t="shared" ref="M58:V58" si="170">_xlfn.RANK.AVG(B58,$B58:$K58,0)</f>
        <v>6</v>
      </c>
      <c r="N58" s="4">
        <f t="shared" si="170"/>
        <v>5</v>
      </c>
      <c r="O58" s="4">
        <f t="shared" si="170"/>
        <v>4</v>
      </c>
      <c r="P58" s="4">
        <f t="shared" si="170"/>
        <v>10</v>
      </c>
      <c r="Q58" s="4">
        <f t="shared" si="170"/>
        <v>8</v>
      </c>
      <c r="R58" s="4">
        <f t="shared" si="170"/>
        <v>9</v>
      </c>
      <c r="S58" s="4">
        <f t="shared" si="170"/>
        <v>3</v>
      </c>
      <c r="T58" s="4">
        <f t="shared" si="170"/>
        <v>7</v>
      </c>
      <c r="U58" s="4">
        <f t="shared" si="170"/>
        <v>1</v>
      </c>
      <c r="V58" s="4">
        <f t="shared" si="170"/>
        <v>2</v>
      </c>
      <c r="W58" s="45"/>
      <c r="X58" s="6">
        <f t="shared" ref="X58:AG58" si="171">(M58-AVERAGE($M58:$V58))/STDEV($M58:$V58)</f>
        <v>0.1651445648</v>
      </c>
      <c r="Y58" s="6">
        <f t="shared" si="171"/>
        <v>-0.1651445648</v>
      </c>
      <c r="Z58" s="6">
        <f t="shared" si="171"/>
        <v>-0.4954336943</v>
      </c>
      <c r="AA58" s="6">
        <f t="shared" si="171"/>
        <v>1.486301083</v>
      </c>
      <c r="AB58" s="6">
        <f t="shared" si="171"/>
        <v>0.8257228238</v>
      </c>
      <c r="AC58" s="6">
        <f t="shared" si="171"/>
        <v>1.156011953</v>
      </c>
      <c r="AD58" s="6">
        <f t="shared" si="171"/>
        <v>-0.8257228238</v>
      </c>
      <c r="AE58" s="6">
        <f t="shared" si="171"/>
        <v>0.4954336943</v>
      </c>
      <c r="AF58" s="6">
        <f t="shared" si="171"/>
        <v>-1.486301083</v>
      </c>
      <c r="AG58" s="6">
        <f t="shared" si="171"/>
        <v>-1.156011953</v>
      </c>
      <c r="AH58" s="45"/>
      <c r="AI58" s="23">
        <v>42978.0</v>
      </c>
      <c r="AJ58" s="27">
        <v>0.0044</v>
      </c>
      <c r="AK58" s="27">
        <v>0.0038</v>
      </c>
      <c r="AL58" s="27">
        <v>0.0021</v>
      </c>
      <c r="AM58" s="27">
        <v>-0.0059</v>
      </c>
      <c r="AN58" s="27">
        <v>0.0098</v>
      </c>
      <c r="AO58" s="27">
        <v>-0.0044</v>
      </c>
      <c r="AP58" s="27">
        <v>-0.0089</v>
      </c>
      <c r="AQ58" s="27">
        <v>-0.0203</v>
      </c>
      <c r="AR58" s="27">
        <v>0.0152</v>
      </c>
      <c r="AS58" s="27">
        <v>0.0025</v>
      </c>
      <c r="AT58" s="45"/>
      <c r="AU58" s="23">
        <v>42978.0</v>
      </c>
      <c r="AV58" s="50">
        <f t="shared" si="9"/>
        <v>-0.05702441821</v>
      </c>
      <c r="AW58" s="51">
        <f t="shared" si="10"/>
        <v>0.7321626068</v>
      </c>
      <c r="AX58" s="51">
        <f t="array" ref="AX58">SQRT(MMULT(MMULT(X58:AG58,MMULT(TRANSPOSE(ER!B538:K573-ER!M573:V573),ER!B538:K573-ER!M573:V573)/3),TRANSPOSE(X58:AG58)))</f>
        <v>0.3541398278</v>
      </c>
      <c r="AY58" s="45"/>
      <c r="AZ58" s="23">
        <v>42978.0</v>
      </c>
      <c r="BA58" s="4">
        <f t="shared" ref="BA58:BJ58" si="172">X58*0.01/$AX58</f>
        <v>0.004663258742</v>
      </c>
      <c r="BB58" s="4">
        <f t="shared" si="172"/>
        <v>-0.004663258742</v>
      </c>
      <c r="BC58" s="4">
        <f t="shared" si="172"/>
        <v>-0.01398977623</v>
      </c>
      <c r="BD58" s="4">
        <f t="shared" si="172"/>
        <v>0.04196932868</v>
      </c>
      <c r="BE58" s="4">
        <f t="shared" si="172"/>
        <v>0.02331629371</v>
      </c>
      <c r="BF58" s="4">
        <f t="shared" si="172"/>
        <v>0.03264281119</v>
      </c>
      <c r="BG58" s="4">
        <f t="shared" si="172"/>
        <v>-0.02331629371</v>
      </c>
      <c r="BH58" s="4">
        <f t="shared" si="172"/>
        <v>0.01398977623</v>
      </c>
      <c r="BI58" s="4">
        <f t="shared" si="172"/>
        <v>-0.04196932868</v>
      </c>
      <c r="BJ58" s="4">
        <f t="shared" si="172"/>
        <v>-0.03264281119</v>
      </c>
      <c r="BK58" s="45"/>
      <c r="BL58" s="4">
        <f t="shared" si="12"/>
        <v>-0.002080146279</v>
      </c>
      <c r="BM58" s="4">
        <f t="shared" si="13"/>
        <v>0.9994159116</v>
      </c>
    </row>
    <row r="59">
      <c r="A59" s="23">
        <v>43008.0</v>
      </c>
      <c r="B59" s="24">
        <v>15.48707</v>
      </c>
      <c r="C59" s="24">
        <v>16.94628</v>
      </c>
      <c r="D59" s="24">
        <v>19.24557</v>
      </c>
      <c r="E59" s="24">
        <v>17.20578</v>
      </c>
      <c r="F59" s="24">
        <v>15.96934</v>
      </c>
      <c r="G59" s="24">
        <v>15.70598</v>
      </c>
      <c r="H59" s="24">
        <v>20.4876</v>
      </c>
      <c r="I59" s="24">
        <v>16.02307</v>
      </c>
      <c r="J59" s="24">
        <v>22.72211</v>
      </c>
      <c r="K59" s="24">
        <v>22.06045</v>
      </c>
      <c r="L59" s="52"/>
      <c r="M59" s="4">
        <f t="shared" ref="M59:V59" si="173">_xlfn.RANK.AVG(B59,$B59:$K59,0)</f>
        <v>10</v>
      </c>
      <c r="N59" s="4">
        <f t="shared" si="173"/>
        <v>6</v>
      </c>
      <c r="O59" s="4">
        <f t="shared" si="173"/>
        <v>4</v>
      </c>
      <c r="P59" s="4">
        <f t="shared" si="173"/>
        <v>5</v>
      </c>
      <c r="Q59" s="4">
        <f t="shared" si="173"/>
        <v>8</v>
      </c>
      <c r="R59" s="4">
        <f t="shared" si="173"/>
        <v>9</v>
      </c>
      <c r="S59" s="4">
        <f t="shared" si="173"/>
        <v>3</v>
      </c>
      <c r="T59" s="4">
        <f t="shared" si="173"/>
        <v>7</v>
      </c>
      <c r="U59" s="4">
        <f t="shared" si="173"/>
        <v>1</v>
      </c>
      <c r="V59" s="4">
        <f t="shared" si="173"/>
        <v>2</v>
      </c>
      <c r="W59" s="45"/>
      <c r="X59" s="6">
        <f t="shared" ref="X59:AG59" si="174">(M59-AVERAGE($M59:$V59))/STDEV($M59:$V59)</f>
        <v>1.486301083</v>
      </c>
      <c r="Y59" s="6">
        <f t="shared" si="174"/>
        <v>0.1651445648</v>
      </c>
      <c r="Z59" s="6">
        <f t="shared" si="174"/>
        <v>-0.4954336943</v>
      </c>
      <c r="AA59" s="6">
        <f t="shared" si="174"/>
        <v>-0.1651445648</v>
      </c>
      <c r="AB59" s="6">
        <f t="shared" si="174"/>
        <v>0.8257228238</v>
      </c>
      <c r="AC59" s="6">
        <f t="shared" si="174"/>
        <v>1.156011953</v>
      </c>
      <c r="AD59" s="6">
        <f t="shared" si="174"/>
        <v>-0.8257228238</v>
      </c>
      <c r="AE59" s="6">
        <f t="shared" si="174"/>
        <v>0.4954336943</v>
      </c>
      <c r="AF59" s="6">
        <f t="shared" si="174"/>
        <v>-1.486301083</v>
      </c>
      <c r="AG59" s="6">
        <f t="shared" si="174"/>
        <v>-1.156011953</v>
      </c>
      <c r="AH59" s="45"/>
      <c r="AI59" s="23">
        <v>43008.0</v>
      </c>
      <c r="AJ59" s="27">
        <v>3.0E-4</v>
      </c>
      <c r="AK59" s="27">
        <v>0.0344</v>
      </c>
      <c r="AL59" s="27">
        <v>0.0488</v>
      </c>
      <c r="AM59" s="27">
        <v>0.0615</v>
      </c>
      <c r="AN59" s="27">
        <v>0.044</v>
      </c>
      <c r="AO59" s="27">
        <v>0.0441</v>
      </c>
      <c r="AP59" s="27">
        <v>0.0294</v>
      </c>
      <c r="AQ59" s="27">
        <v>0.0141</v>
      </c>
      <c r="AR59" s="27">
        <v>-0.0077</v>
      </c>
      <c r="AS59" s="27">
        <v>0.02</v>
      </c>
      <c r="AT59" s="45"/>
      <c r="AU59" s="23">
        <v>43008.0</v>
      </c>
      <c r="AV59" s="50">
        <f t="shared" si="9"/>
        <v>0.1199444974</v>
      </c>
      <c r="AW59" s="51">
        <f t="shared" si="10"/>
        <v>0.8199814827</v>
      </c>
      <c r="AX59" s="51">
        <f t="array" ref="AX59">SQRT(MMULT(MMULT(X59:AG59,MMULT(TRANSPOSE(ER!B539:K574-ER!M574:V574),ER!B539:K574-ER!M574:V574)/3),TRANSPOSE(X59:AG59)))</f>
        <v>0.2853919583</v>
      </c>
      <c r="AY59" s="45"/>
      <c r="AZ59" s="23">
        <v>43008.0</v>
      </c>
      <c r="BA59" s="4">
        <f t="shared" ref="BA59:BJ59" si="175">X59*0.01/$AX59</f>
        <v>0.05207929094</v>
      </c>
      <c r="BB59" s="4">
        <f t="shared" si="175"/>
        <v>0.005786587882</v>
      </c>
      <c r="BC59" s="4">
        <f t="shared" si="175"/>
        <v>-0.01735976365</v>
      </c>
      <c r="BD59" s="4">
        <f t="shared" si="175"/>
        <v>-0.005786587882</v>
      </c>
      <c r="BE59" s="4">
        <f t="shared" si="175"/>
        <v>0.02893293941</v>
      </c>
      <c r="BF59" s="4">
        <f t="shared" si="175"/>
        <v>0.04050611517</v>
      </c>
      <c r="BG59" s="4">
        <f t="shared" si="175"/>
        <v>-0.02893293941</v>
      </c>
      <c r="BH59" s="4">
        <f t="shared" si="175"/>
        <v>0.01735976365</v>
      </c>
      <c r="BI59" s="4">
        <f t="shared" si="175"/>
        <v>-0.05207929094</v>
      </c>
      <c r="BJ59" s="4">
        <f t="shared" si="175"/>
        <v>-0.04050611517</v>
      </c>
      <c r="BK59" s="45"/>
      <c r="BL59" s="4">
        <f t="shared" si="12"/>
        <v>0.003386924824</v>
      </c>
      <c r="BM59" s="4">
        <f t="shared" si="13"/>
        <v>1.002800858</v>
      </c>
    </row>
    <row r="60">
      <c r="A60" s="23">
        <v>43039.0</v>
      </c>
      <c r="B60" s="24">
        <v>15.85791</v>
      </c>
      <c r="C60" s="24">
        <v>17.07359</v>
      </c>
      <c r="D60" s="24">
        <v>19.64251</v>
      </c>
      <c r="E60" s="24">
        <v>16.65002</v>
      </c>
      <c r="F60" s="24">
        <v>15.08068</v>
      </c>
      <c r="G60" s="24">
        <v>16.48805</v>
      </c>
      <c r="H60" s="24">
        <v>20.83767</v>
      </c>
      <c r="I60" s="24">
        <v>16.36661</v>
      </c>
      <c r="J60" s="24">
        <v>21.39037</v>
      </c>
      <c r="K60" s="24">
        <v>22.3314</v>
      </c>
      <c r="L60" s="52"/>
      <c r="M60" s="4">
        <f t="shared" ref="M60:V60" si="176">_xlfn.RANK.AVG(B60,$B60:$K60,0)</f>
        <v>9</v>
      </c>
      <c r="N60" s="4">
        <f t="shared" si="176"/>
        <v>5</v>
      </c>
      <c r="O60" s="4">
        <f t="shared" si="176"/>
        <v>4</v>
      </c>
      <c r="P60" s="4">
        <f t="shared" si="176"/>
        <v>6</v>
      </c>
      <c r="Q60" s="4">
        <f t="shared" si="176"/>
        <v>10</v>
      </c>
      <c r="R60" s="4">
        <f t="shared" si="176"/>
        <v>7</v>
      </c>
      <c r="S60" s="4">
        <f t="shared" si="176"/>
        <v>3</v>
      </c>
      <c r="T60" s="4">
        <f t="shared" si="176"/>
        <v>8</v>
      </c>
      <c r="U60" s="4">
        <f t="shared" si="176"/>
        <v>2</v>
      </c>
      <c r="V60" s="4">
        <f t="shared" si="176"/>
        <v>1</v>
      </c>
      <c r="W60" s="45"/>
      <c r="X60" s="6">
        <f t="shared" ref="X60:AG60" si="177">(M60-AVERAGE($M60:$V60))/STDEV($M60:$V60)</f>
        <v>1.156011953</v>
      </c>
      <c r="Y60" s="6">
        <f t="shared" si="177"/>
        <v>-0.1651445648</v>
      </c>
      <c r="Z60" s="6">
        <f t="shared" si="177"/>
        <v>-0.4954336943</v>
      </c>
      <c r="AA60" s="6">
        <f t="shared" si="177"/>
        <v>0.1651445648</v>
      </c>
      <c r="AB60" s="6">
        <f t="shared" si="177"/>
        <v>1.486301083</v>
      </c>
      <c r="AC60" s="6">
        <f t="shared" si="177"/>
        <v>0.4954336943</v>
      </c>
      <c r="AD60" s="6">
        <f t="shared" si="177"/>
        <v>-0.8257228238</v>
      </c>
      <c r="AE60" s="6">
        <f t="shared" si="177"/>
        <v>0.8257228238</v>
      </c>
      <c r="AF60" s="6">
        <f t="shared" si="177"/>
        <v>-1.156011953</v>
      </c>
      <c r="AG60" s="6">
        <f t="shared" si="177"/>
        <v>-1.486301083</v>
      </c>
      <c r="AH60" s="45"/>
      <c r="AI60" s="23">
        <v>43039.0</v>
      </c>
      <c r="AJ60" s="27">
        <v>0.0379</v>
      </c>
      <c r="AK60" s="27">
        <v>0.0285</v>
      </c>
      <c r="AL60" s="27">
        <v>0.0299</v>
      </c>
      <c r="AM60" s="27">
        <v>0.0303</v>
      </c>
      <c r="AN60" s="27">
        <v>6.0E-4</v>
      </c>
      <c r="AO60" s="27">
        <v>0.056</v>
      </c>
      <c r="AP60" s="27">
        <v>0.0223</v>
      </c>
      <c r="AQ60" s="27">
        <v>0.0158</v>
      </c>
      <c r="AR60" s="27">
        <v>0.0164</v>
      </c>
      <c r="AS60" s="27">
        <v>0.0226</v>
      </c>
      <c r="AT60" s="45"/>
      <c r="AU60" s="23">
        <v>43039.0</v>
      </c>
      <c r="AV60" s="50">
        <f t="shared" si="9"/>
        <v>0.04536521194</v>
      </c>
      <c r="AW60" s="51">
        <f t="shared" si="10"/>
        <v>0.8571801164</v>
      </c>
      <c r="AX60" s="51">
        <f t="array" ref="AX60">SQRT(MMULT(MMULT(X60:AG60,MMULT(TRANSPOSE(ER!B540:K575-ER!M575:V575),ER!B540:K575-ER!M575:V575)/3),TRANSPOSE(X60:AG60)))</f>
        <v>0.336778818</v>
      </c>
      <c r="AY60" s="45"/>
      <c r="AZ60" s="23">
        <v>43039.0</v>
      </c>
      <c r="BA60" s="4">
        <f t="shared" ref="BA60:BJ60" si="178">X60*0.01/$AX60</f>
        <v>0.03432555409</v>
      </c>
      <c r="BB60" s="4">
        <f t="shared" si="178"/>
        <v>-0.004903650584</v>
      </c>
      <c r="BC60" s="4">
        <f t="shared" si="178"/>
        <v>-0.01471095175</v>
      </c>
      <c r="BD60" s="4">
        <f t="shared" si="178"/>
        <v>0.004903650584</v>
      </c>
      <c r="BE60" s="4">
        <f t="shared" si="178"/>
        <v>0.04413285526</v>
      </c>
      <c r="BF60" s="4">
        <f t="shared" si="178"/>
        <v>0.01471095175</v>
      </c>
      <c r="BG60" s="4">
        <f t="shared" si="178"/>
        <v>-0.02451825292</v>
      </c>
      <c r="BH60" s="4">
        <f t="shared" si="178"/>
        <v>0.02451825292</v>
      </c>
      <c r="BI60" s="4">
        <f t="shared" si="178"/>
        <v>-0.03432555409</v>
      </c>
      <c r="BJ60" s="4">
        <f t="shared" si="178"/>
        <v>-0.04413285526</v>
      </c>
      <c r="BK60" s="45"/>
      <c r="BL60" s="4">
        <f t="shared" si="12"/>
        <v>0.001589575691</v>
      </c>
      <c r="BM60" s="4">
        <f t="shared" si="13"/>
        <v>1.004394886</v>
      </c>
    </row>
    <row r="61">
      <c r="A61" s="23">
        <v>43069.0</v>
      </c>
      <c r="B61" s="24">
        <v>15.96169</v>
      </c>
      <c r="C61" s="24">
        <v>16.69728</v>
      </c>
      <c r="D61" s="24">
        <v>18.74414</v>
      </c>
      <c r="E61" s="24">
        <v>16.59751</v>
      </c>
      <c r="F61" s="24">
        <v>14.17836</v>
      </c>
      <c r="G61" s="24">
        <v>16.11344</v>
      </c>
      <c r="H61" s="24">
        <v>19.17178</v>
      </c>
      <c r="I61" s="24">
        <v>16.03849</v>
      </c>
      <c r="J61" s="24">
        <v>20.59732</v>
      </c>
      <c r="K61" s="24">
        <v>22.77386</v>
      </c>
      <c r="L61" s="52"/>
      <c r="M61" s="4">
        <f t="shared" ref="M61:V61" si="179">_xlfn.RANK.AVG(B61,$B61:$K61,0)</f>
        <v>9</v>
      </c>
      <c r="N61" s="4">
        <f t="shared" si="179"/>
        <v>5</v>
      </c>
      <c r="O61" s="4">
        <f t="shared" si="179"/>
        <v>4</v>
      </c>
      <c r="P61" s="4">
        <f t="shared" si="179"/>
        <v>6</v>
      </c>
      <c r="Q61" s="4">
        <f t="shared" si="179"/>
        <v>10</v>
      </c>
      <c r="R61" s="4">
        <f t="shared" si="179"/>
        <v>7</v>
      </c>
      <c r="S61" s="4">
        <f t="shared" si="179"/>
        <v>3</v>
      </c>
      <c r="T61" s="4">
        <f t="shared" si="179"/>
        <v>8</v>
      </c>
      <c r="U61" s="4">
        <f t="shared" si="179"/>
        <v>2</v>
      </c>
      <c r="V61" s="4">
        <f t="shared" si="179"/>
        <v>1</v>
      </c>
      <c r="W61" s="45"/>
      <c r="X61" s="6">
        <f t="shared" ref="X61:AG61" si="180">(M61-AVERAGE($M61:$V61))/STDEV($M61:$V61)</f>
        <v>1.156011953</v>
      </c>
      <c r="Y61" s="6">
        <f t="shared" si="180"/>
        <v>-0.1651445648</v>
      </c>
      <c r="Z61" s="6">
        <f t="shared" si="180"/>
        <v>-0.4954336943</v>
      </c>
      <c r="AA61" s="6">
        <f t="shared" si="180"/>
        <v>0.1651445648</v>
      </c>
      <c r="AB61" s="6">
        <f t="shared" si="180"/>
        <v>1.486301083</v>
      </c>
      <c r="AC61" s="6">
        <f t="shared" si="180"/>
        <v>0.4954336943</v>
      </c>
      <c r="AD61" s="6">
        <f t="shared" si="180"/>
        <v>-0.8257228238</v>
      </c>
      <c r="AE61" s="6">
        <f t="shared" si="180"/>
        <v>0.8257228238</v>
      </c>
      <c r="AF61" s="6">
        <f t="shared" si="180"/>
        <v>-1.156011953</v>
      </c>
      <c r="AG61" s="6">
        <f t="shared" si="180"/>
        <v>-1.486301083</v>
      </c>
      <c r="AH61" s="45"/>
      <c r="AI61" s="23">
        <v>43069.0</v>
      </c>
      <c r="AJ61" s="27">
        <v>0.0152</v>
      </c>
      <c r="AK61" s="27">
        <v>0.0055</v>
      </c>
      <c r="AL61" s="27">
        <v>-0.0206</v>
      </c>
      <c r="AM61" s="27">
        <v>-0.0113</v>
      </c>
      <c r="AN61" s="27">
        <v>-0.0171</v>
      </c>
      <c r="AO61" s="27">
        <v>0.0143</v>
      </c>
      <c r="AP61" s="27">
        <v>-0.028</v>
      </c>
      <c r="AQ61" s="27">
        <v>-0.0289</v>
      </c>
      <c r="AR61" s="27">
        <v>-0.0179</v>
      </c>
      <c r="AS61" s="27">
        <v>0.0297</v>
      </c>
      <c r="AT61" s="45"/>
      <c r="AU61" s="23">
        <v>43069.0</v>
      </c>
      <c r="AV61" s="50">
        <f t="shared" si="9"/>
        <v>-0.01752183832</v>
      </c>
      <c r="AW61" s="51">
        <f t="shared" si="10"/>
        <v>0.842160745</v>
      </c>
      <c r="AX61" s="51">
        <f t="array" ref="AX61">SQRT(MMULT(MMULT(X61:AG61,MMULT(TRANSPOSE(ER!B541:K576-ER!M576:V576),ER!B541:K576-ER!M576:V576)/3),TRANSPOSE(X61:AG61)))</f>
        <v>0.3324067055</v>
      </c>
      <c r="AY61" s="45"/>
      <c r="AZ61" s="23">
        <v>43069.0</v>
      </c>
      <c r="BA61" s="4">
        <f t="shared" ref="BA61:BJ61" si="181">X61*0.01/$AX61</f>
        <v>0.0347770347</v>
      </c>
      <c r="BB61" s="4">
        <f t="shared" si="181"/>
        <v>-0.004968147815</v>
      </c>
      <c r="BC61" s="4">
        <f t="shared" si="181"/>
        <v>-0.01490444344</v>
      </c>
      <c r="BD61" s="4">
        <f t="shared" si="181"/>
        <v>0.004968147815</v>
      </c>
      <c r="BE61" s="4">
        <f t="shared" si="181"/>
        <v>0.04471333033</v>
      </c>
      <c r="BF61" s="4">
        <f t="shared" si="181"/>
        <v>0.01490444344</v>
      </c>
      <c r="BG61" s="4">
        <f t="shared" si="181"/>
        <v>-0.02484073907</v>
      </c>
      <c r="BH61" s="4">
        <f t="shared" si="181"/>
        <v>0.02484073907</v>
      </c>
      <c r="BI61" s="4">
        <f t="shared" si="181"/>
        <v>-0.0347770347</v>
      </c>
      <c r="BJ61" s="4">
        <f t="shared" si="181"/>
        <v>-0.04471333033</v>
      </c>
      <c r="BK61" s="45"/>
      <c r="BL61" s="4">
        <f t="shared" si="12"/>
        <v>-0.000520277327</v>
      </c>
      <c r="BM61" s="4">
        <f t="shared" si="13"/>
        <v>1.003872322</v>
      </c>
    </row>
    <row r="62">
      <c r="A62" s="23">
        <v>43100.0</v>
      </c>
      <c r="B62" s="24">
        <v>16.05652</v>
      </c>
      <c r="C62" s="24">
        <v>16.78697</v>
      </c>
      <c r="D62" s="24">
        <v>18.46722</v>
      </c>
      <c r="E62" s="24">
        <v>16.60578</v>
      </c>
      <c r="F62" s="24">
        <v>14.67351</v>
      </c>
      <c r="G62" s="24">
        <v>16.40689</v>
      </c>
      <c r="H62" s="24">
        <v>17.82849</v>
      </c>
      <c r="I62" s="24">
        <v>15.55694</v>
      </c>
      <c r="J62" s="24">
        <v>21.57497</v>
      </c>
      <c r="K62" s="24">
        <v>22.65519</v>
      </c>
      <c r="L62" s="52"/>
      <c r="M62" s="4">
        <f t="shared" ref="M62:V62" si="182">_xlfn.RANK.AVG(B62,$B62:$K62,0)</f>
        <v>8</v>
      </c>
      <c r="N62" s="4">
        <f t="shared" si="182"/>
        <v>5</v>
      </c>
      <c r="O62" s="4">
        <f t="shared" si="182"/>
        <v>3</v>
      </c>
      <c r="P62" s="4">
        <f t="shared" si="182"/>
        <v>6</v>
      </c>
      <c r="Q62" s="4">
        <f t="shared" si="182"/>
        <v>10</v>
      </c>
      <c r="R62" s="4">
        <f t="shared" si="182"/>
        <v>7</v>
      </c>
      <c r="S62" s="4">
        <f t="shared" si="182"/>
        <v>4</v>
      </c>
      <c r="T62" s="4">
        <f t="shared" si="182"/>
        <v>9</v>
      </c>
      <c r="U62" s="4">
        <f t="shared" si="182"/>
        <v>2</v>
      </c>
      <c r="V62" s="4">
        <f t="shared" si="182"/>
        <v>1</v>
      </c>
      <c r="W62" s="45"/>
      <c r="X62" s="6">
        <f t="shared" ref="X62:AG62" si="183">(M62-AVERAGE($M62:$V62))/STDEV($M62:$V62)</f>
        <v>0.8257228238</v>
      </c>
      <c r="Y62" s="6">
        <f t="shared" si="183"/>
        <v>-0.1651445648</v>
      </c>
      <c r="Z62" s="6">
        <f t="shared" si="183"/>
        <v>-0.8257228238</v>
      </c>
      <c r="AA62" s="6">
        <f t="shared" si="183"/>
        <v>0.1651445648</v>
      </c>
      <c r="AB62" s="6">
        <f t="shared" si="183"/>
        <v>1.486301083</v>
      </c>
      <c r="AC62" s="6">
        <f t="shared" si="183"/>
        <v>0.4954336943</v>
      </c>
      <c r="AD62" s="6">
        <f t="shared" si="183"/>
        <v>-0.4954336943</v>
      </c>
      <c r="AE62" s="6">
        <f t="shared" si="183"/>
        <v>1.156011953</v>
      </c>
      <c r="AF62" s="6">
        <f t="shared" si="183"/>
        <v>-1.156011953</v>
      </c>
      <c r="AG62" s="6">
        <f t="shared" si="183"/>
        <v>-1.486301083</v>
      </c>
      <c r="AH62" s="45"/>
      <c r="AI62" s="23">
        <v>43100.0</v>
      </c>
      <c r="AJ62" s="27">
        <v>0.0167</v>
      </c>
      <c r="AK62" s="27">
        <v>0.01</v>
      </c>
      <c r="AL62" s="27">
        <v>-0.0093</v>
      </c>
      <c r="AM62" s="27">
        <v>-0.0068</v>
      </c>
      <c r="AN62" s="27">
        <v>-0.0223</v>
      </c>
      <c r="AO62" s="27">
        <v>0.0139</v>
      </c>
      <c r="AP62" s="27">
        <v>5.0E-4</v>
      </c>
      <c r="AQ62" s="27">
        <v>-0.0178</v>
      </c>
      <c r="AR62" s="27">
        <v>0.0503</v>
      </c>
      <c r="AS62" s="27">
        <v>0.0105</v>
      </c>
      <c r="AT62" s="45"/>
      <c r="AU62" s="23">
        <v>43100.0</v>
      </c>
      <c r="AV62" s="50">
        <f t="shared" si="9"/>
        <v>-0.09398377181</v>
      </c>
      <c r="AW62" s="51">
        <f t="shared" si="10"/>
        <v>0.7630113017</v>
      </c>
      <c r="AX62" s="51">
        <f t="array" ref="AX62">SQRT(MMULT(MMULT(X62:AG62,MMULT(TRANSPOSE(ER!B542:K577-ER!M577:V577),ER!B542:K577-ER!M577:V577)/3),TRANSPOSE(X62:AG62)))</f>
        <v>0.3535567902</v>
      </c>
      <c r="AY62" s="45"/>
      <c r="AZ62" s="23">
        <v>43100.0</v>
      </c>
      <c r="BA62" s="4">
        <f t="shared" ref="BA62:BJ62" si="184">X62*0.01/$AX62</f>
        <v>0.02335474376</v>
      </c>
      <c r="BB62" s="4">
        <f t="shared" si="184"/>
        <v>-0.004670948751</v>
      </c>
      <c r="BC62" s="4">
        <f t="shared" si="184"/>
        <v>-0.02335474376</v>
      </c>
      <c r="BD62" s="4">
        <f t="shared" si="184"/>
        <v>0.004670948751</v>
      </c>
      <c r="BE62" s="4">
        <f t="shared" si="184"/>
        <v>0.04203853876</v>
      </c>
      <c r="BF62" s="4">
        <f t="shared" si="184"/>
        <v>0.01401284625</v>
      </c>
      <c r="BG62" s="4">
        <f t="shared" si="184"/>
        <v>-0.01401284625</v>
      </c>
      <c r="BH62" s="4">
        <f t="shared" si="184"/>
        <v>0.03269664126</v>
      </c>
      <c r="BI62" s="4">
        <f t="shared" si="184"/>
        <v>-0.03269664126</v>
      </c>
      <c r="BJ62" s="4">
        <f t="shared" si="184"/>
        <v>-0.04203853876</v>
      </c>
      <c r="BK62" s="45"/>
      <c r="BL62" s="4">
        <f t="shared" si="12"/>
        <v>-0.002827372921</v>
      </c>
      <c r="BM62" s="4">
        <f t="shared" si="13"/>
        <v>1.001034001</v>
      </c>
    </row>
    <row r="63">
      <c r="A63" s="23">
        <v>43131.0</v>
      </c>
      <c r="B63" s="24">
        <v>16.03078</v>
      </c>
      <c r="C63" s="24">
        <v>16.5865</v>
      </c>
      <c r="D63" s="24">
        <v>19.02226</v>
      </c>
      <c r="E63" s="24">
        <v>18.79346</v>
      </c>
      <c r="F63" s="24">
        <v>15.64945</v>
      </c>
      <c r="G63" s="24">
        <v>16.56452</v>
      </c>
      <c r="H63" s="24">
        <v>18.21162</v>
      </c>
      <c r="I63" s="24">
        <v>16.06426</v>
      </c>
      <c r="J63" s="24">
        <v>21.35383</v>
      </c>
      <c r="K63" s="24">
        <v>23.79819</v>
      </c>
      <c r="L63" s="52"/>
      <c r="M63" s="4">
        <f t="shared" ref="M63:V63" si="185">_xlfn.RANK.AVG(B63,$B63:$K63,0)</f>
        <v>9</v>
      </c>
      <c r="N63" s="4">
        <f t="shared" si="185"/>
        <v>6</v>
      </c>
      <c r="O63" s="4">
        <f t="shared" si="185"/>
        <v>3</v>
      </c>
      <c r="P63" s="4">
        <f t="shared" si="185"/>
        <v>4</v>
      </c>
      <c r="Q63" s="4">
        <f t="shared" si="185"/>
        <v>10</v>
      </c>
      <c r="R63" s="4">
        <f t="shared" si="185"/>
        <v>7</v>
      </c>
      <c r="S63" s="4">
        <f t="shared" si="185"/>
        <v>5</v>
      </c>
      <c r="T63" s="4">
        <f t="shared" si="185"/>
        <v>8</v>
      </c>
      <c r="U63" s="4">
        <f t="shared" si="185"/>
        <v>2</v>
      </c>
      <c r="V63" s="4">
        <f t="shared" si="185"/>
        <v>1</v>
      </c>
      <c r="W63" s="45"/>
      <c r="X63" s="6">
        <f t="shared" ref="X63:AG63" si="186">(M63-AVERAGE($M63:$V63))/STDEV($M63:$V63)</f>
        <v>1.156011953</v>
      </c>
      <c r="Y63" s="6">
        <f t="shared" si="186"/>
        <v>0.1651445648</v>
      </c>
      <c r="Z63" s="6">
        <f t="shared" si="186"/>
        <v>-0.8257228238</v>
      </c>
      <c r="AA63" s="6">
        <f t="shared" si="186"/>
        <v>-0.4954336943</v>
      </c>
      <c r="AB63" s="6">
        <f t="shared" si="186"/>
        <v>1.486301083</v>
      </c>
      <c r="AC63" s="6">
        <f t="shared" si="186"/>
        <v>0.4954336943</v>
      </c>
      <c r="AD63" s="6">
        <f t="shared" si="186"/>
        <v>-0.1651445648</v>
      </c>
      <c r="AE63" s="6">
        <f t="shared" si="186"/>
        <v>0.8257228238</v>
      </c>
      <c r="AF63" s="6">
        <f t="shared" si="186"/>
        <v>-1.156011953</v>
      </c>
      <c r="AG63" s="6">
        <f t="shared" si="186"/>
        <v>-1.486301083</v>
      </c>
      <c r="AH63" s="45"/>
      <c r="AI63" s="23">
        <v>43131.0</v>
      </c>
      <c r="AJ63" s="27">
        <v>-0.0055</v>
      </c>
      <c r="AK63" s="27">
        <v>-0.0118</v>
      </c>
      <c r="AL63" s="27">
        <v>0.0316</v>
      </c>
      <c r="AM63" s="27">
        <v>0.0211</v>
      </c>
      <c r="AN63" s="27">
        <v>0.0762</v>
      </c>
      <c r="AO63" s="27">
        <v>0.0134</v>
      </c>
      <c r="AP63" s="27">
        <v>0.0289</v>
      </c>
      <c r="AQ63" s="27">
        <v>0.05</v>
      </c>
      <c r="AR63" s="27">
        <v>-0.0198</v>
      </c>
      <c r="AS63" s="27">
        <v>0.0571</v>
      </c>
      <c r="AT63" s="45"/>
      <c r="AU63" s="23">
        <v>43131.0</v>
      </c>
      <c r="AV63" s="50">
        <f t="shared" si="9"/>
        <v>0.07619770218</v>
      </c>
      <c r="AW63" s="51">
        <f t="shared" si="10"/>
        <v>0.8211510097</v>
      </c>
      <c r="AX63" s="51">
        <f t="array" ref="AX63">SQRT(MMULT(MMULT(X63:AG63,MMULT(TRANSPOSE(ER!B543:K578-ER!M578:V578),ER!B543:K578-ER!M578:V578)/3),TRANSPOSE(X63:AG63)))</f>
        <v>0.3007576314</v>
      </c>
      <c r="AY63" s="45"/>
      <c r="AZ63" s="23">
        <v>43131.0</v>
      </c>
      <c r="BA63" s="4">
        <f t="shared" ref="BA63:BJ63" si="187">X63*0.01/$AX63</f>
        <v>0.03843666238</v>
      </c>
      <c r="BB63" s="4">
        <f t="shared" si="187"/>
        <v>0.005490951768</v>
      </c>
      <c r="BC63" s="4">
        <f t="shared" si="187"/>
        <v>-0.02745475884</v>
      </c>
      <c r="BD63" s="4">
        <f t="shared" si="187"/>
        <v>-0.0164728553</v>
      </c>
      <c r="BE63" s="4">
        <f t="shared" si="187"/>
        <v>0.04941856591</v>
      </c>
      <c r="BF63" s="4">
        <f t="shared" si="187"/>
        <v>0.0164728553</v>
      </c>
      <c r="BG63" s="4">
        <f t="shared" si="187"/>
        <v>-0.005490951768</v>
      </c>
      <c r="BH63" s="4">
        <f t="shared" si="187"/>
        <v>0.02745475884</v>
      </c>
      <c r="BI63" s="4">
        <f t="shared" si="187"/>
        <v>-0.03843666238</v>
      </c>
      <c r="BJ63" s="4">
        <f t="shared" si="187"/>
        <v>-0.04941856591</v>
      </c>
      <c r="BK63" s="45"/>
      <c r="BL63" s="4">
        <f t="shared" si="12"/>
        <v>0.002155175754</v>
      </c>
      <c r="BM63" s="4">
        <f t="shared" si="13"/>
        <v>1.003191405</v>
      </c>
    </row>
    <row r="64">
      <c r="A64" s="23">
        <v>43159.0</v>
      </c>
      <c r="B64" s="24">
        <v>16.0591</v>
      </c>
      <c r="C64" s="24">
        <v>15.66661</v>
      </c>
      <c r="D64" s="24">
        <v>17.4125</v>
      </c>
      <c r="E64" s="24">
        <v>15.51109</v>
      </c>
      <c r="F64" s="24">
        <v>14.81262</v>
      </c>
      <c r="G64" s="24">
        <v>14.59641</v>
      </c>
      <c r="H64" s="24">
        <v>17.64914</v>
      </c>
      <c r="I64" s="24">
        <v>14.81043</v>
      </c>
      <c r="J64" s="24">
        <v>19.56182</v>
      </c>
      <c r="K64" s="24">
        <v>21.74386</v>
      </c>
      <c r="L64" s="52"/>
      <c r="M64" s="4">
        <f t="shared" ref="M64:V64" si="188">_xlfn.RANK.AVG(B64,$B64:$K64,0)</f>
        <v>5</v>
      </c>
      <c r="N64" s="4">
        <f t="shared" si="188"/>
        <v>6</v>
      </c>
      <c r="O64" s="4">
        <f t="shared" si="188"/>
        <v>4</v>
      </c>
      <c r="P64" s="4">
        <f t="shared" si="188"/>
        <v>7</v>
      </c>
      <c r="Q64" s="4">
        <f t="shared" si="188"/>
        <v>8</v>
      </c>
      <c r="R64" s="4">
        <f t="shared" si="188"/>
        <v>10</v>
      </c>
      <c r="S64" s="4">
        <f t="shared" si="188"/>
        <v>3</v>
      </c>
      <c r="T64" s="4">
        <f t="shared" si="188"/>
        <v>9</v>
      </c>
      <c r="U64" s="4">
        <f t="shared" si="188"/>
        <v>2</v>
      </c>
      <c r="V64" s="4">
        <f t="shared" si="188"/>
        <v>1</v>
      </c>
      <c r="W64" s="45"/>
      <c r="X64" s="6">
        <f t="shared" ref="X64:AG64" si="189">(M64-AVERAGE($M64:$V64))/STDEV($M64:$V64)</f>
        <v>-0.1651445648</v>
      </c>
      <c r="Y64" s="6">
        <f t="shared" si="189"/>
        <v>0.1651445648</v>
      </c>
      <c r="Z64" s="6">
        <f t="shared" si="189"/>
        <v>-0.4954336943</v>
      </c>
      <c r="AA64" s="6">
        <f t="shared" si="189"/>
        <v>0.4954336943</v>
      </c>
      <c r="AB64" s="6">
        <f t="shared" si="189"/>
        <v>0.8257228238</v>
      </c>
      <c r="AC64" s="6">
        <f t="shared" si="189"/>
        <v>1.486301083</v>
      </c>
      <c r="AD64" s="6">
        <f t="shared" si="189"/>
        <v>-0.8257228238</v>
      </c>
      <c r="AE64" s="6">
        <f t="shared" si="189"/>
        <v>1.156011953</v>
      </c>
      <c r="AF64" s="6">
        <f t="shared" si="189"/>
        <v>-1.156011953</v>
      </c>
      <c r="AG64" s="6">
        <f t="shared" si="189"/>
        <v>-1.486301083</v>
      </c>
      <c r="AH64" s="45"/>
      <c r="AI64" s="23">
        <v>43159.0</v>
      </c>
      <c r="AJ64" s="27">
        <v>0.0031</v>
      </c>
      <c r="AK64" s="27">
        <v>-0.0322</v>
      </c>
      <c r="AL64" s="27">
        <v>-0.0282</v>
      </c>
      <c r="AM64" s="27">
        <v>-0.0524</v>
      </c>
      <c r="AN64" s="27">
        <v>-0.039</v>
      </c>
      <c r="AO64" s="27">
        <v>-0.0371</v>
      </c>
      <c r="AP64" s="27">
        <v>-0.0325</v>
      </c>
      <c r="AQ64" s="27">
        <v>-0.0604</v>
      </c>
      <c r="AR64" s="27">
        <v>-0.0339</v>
      </c>
      <c r="AS64" s="27">
        <v>-0.0373</v>
      </c>
      <c r="AT64" s="45"/>
      <c r="AU64" s="23">
        <v>43159.0</v>
      </c>
      <c r="AV64" s="50">
        <f t="shared" si="9"/>
        <v>0.0212871344</v>
      </c>
      <c r="AW64" s="51">
        <f t="shared" si="10"/>
        <v>0.8386309616</v>
      </c>
      <c r="AX64" s="51">
        <f t="array" ref="AX64">SQRT(MMULT(MMULT(X64:AG64,MMULT(TRANSPOSE(ER!B544:K579-ER!M579:V579),ER!B544:K579-ER!M579:V579)/3),TRANSPOSE(X64:AG64)))</f>
        <v>0.3494866361</v>
      </c>
      <c r="AY64" s="45"/>
      <c r="AZ64" s="23">
        <v>43159.0</v>
      </c>
      <c r="BA64" s="4">
        <f t="shared" ref="BA64:BJ64" si="190">X64*0.01/$AX64</f>
        <v>-0.004725347059</v>
      </c>
      <c r="BB64" s="4">
        <f t="shared" si="190"/>
        <v>0.004725347059</v>
      </c>
      <c r="BC64" s="4">
        <f t="shared" si="190"/>
        <v>-0.01417604118</v>
      </c>
      <c r="BD64" s="4">
        <f t="shared" si="190"/>
        <v>0.01417604118</v>
      </c>
      <c r="BE64" s="4">
        <f t="shared" si="190"/>
        <v>0.02362673529</v>
      </c>
      <c r="BF64" s="4">
        <f t="shared" si="190"/>
        <v>0.04252812353</v>
      </c>
      <c r="BG64" s="4">
        <f t="shared" si="190"/>
        <v>-0.02362673529</v>
      </c>
      <c r="BH64" s="4">
        <f t="shared" si="190"/>
        <v>0.03307742941</v>
      </c>
      <c r="BI64" s="4">
        <f t="shared" si="190"/>
        <v>-0.03307742941</v>
      </c>
      <c r="BJ64" s="4">
        <f t="shared" si="190"/>
        <v>-0.04252812353</v>
      </c>
      <c r="BK64" s="45"/>
      <c r="BL64" s="4">
        <f t="shared" si="12"/>
        <v>0.0007077836829</v>
      </c>
      <c r="BM64" s="4">
        <f t="shared" si="13"/>
        <v>1.003901447</v>
      </c>
    </row>
    <row r="65">
      <c r="A65" s="23">
        <v>43190.0</v>
      </c>
      <c r="B65" s="24">
        <v>15.26718</v>
      </c>
      <c r="C65" s="24">
        <v>15.01727</v>
      </c>
      <c r="D65" s="24">
        <v>16.92047</v>
      </c>
      <c r="E65" s="24">
        <v>13.89468</v>
      </c>
      <c r="F65" s="24">
        <v>14.49065</v>
      </c>
      <c r="G65" s="24">
        <v>14.15629</v>
      </c>
      <c r="H65" s="24">
        <v>16.87194</v>
      </c>
      <c r="I65" s="24">
        <v>14.47807</v>
      </c>
      <c r="J65" s="24">
        <v>12.8041</v>
      </c>
      <c r="K65" s="24">
        <v>20.79867</v>
      </c>
      <c r="L65" s="52"/>
      <c r="M65" s="4">
        <f t="shared" ref="M65:V65" si="191">_xlfn.RANK.AVG(B65,$B65:$K65,0)</f>
        <v>4</v>
      </c>
      <c r="N65" s="4">
        <f t="shared" si="191"/>
        <v>5</v>
      </c>
      <c r="O65" s="4">
        <f t="shared" si="191"/>
        <v>2</v>
      </c>
      <c r="P65" s="4">
        <f t="shared" si="191"/>
        <v>9</v>
      </c>
      <c r="Q65" s="4">
        <f t="shared" si="191"/>
        <v>6</v>
      </c>
      <c r="R65" s="4">
        <f t="shared" si="191"/>
        <v>8</v>
      </c>
      <c r="S65" s="4">
        <f t="shared" si="191"/>
        <v>3</v>
      </c>
      <c r="T65" s="4">
        <f t="shared" si="191"/>
        <v>7</v>
      </c>
      <c r="U65" s="4">
        <f t="shared" si="191"/>
        <v>10</v>
      </c>
      <c r="V65" s="4">
        <f t="shared" si="191"/>
        <v>1</v>
      </c>
      <c r="W65" s="45"/>
      <c r="X65" s="6">
        <f t="shared" ref="X65:AG65" si="192">(M65-AVERAGE($M65:$V65))/STDEV($M65:$V65)</f>
        <v>-0.4954336943</v>
      </c>
      <c r="Y65" s="6">
        <f t="shared" si="192"/>
        <v>-0.1651445648</v>
      </c>
      <c r="Z65" s="6">
        <f t="shared" si="192"/>
        <v>-1.156011953</v>
      </c>
      <c r="AA65" s="6">
        <f t="shared" si="192"/>
        <v>1.156011953</v>
      </c>
      <c r="AB65" s="6">
        <f t="shared" si="192"/>
        <v>0.1651445648</v>
      </c>
      <c r="AC65" s="6">
        <f t="shared" si="192"/>
        <v>0.8257228238</v>
      </c>
      <c r="AD65" s="6">
        <f t="shared" si="192"/>
        <v>-0.8257228238</v>
      </c>
      <c r="AE65" s="6">
        <f t="shared" si="192"/>
        <v>0.4954336943</v>
      </c>
      <c r="AF65" s="6">
        <f t="shared" si="192"/>
        <v>1.486301083</v>
      </c>
      <c r="AG65" s="6">
        <f t="shared" si="192"/>
        <v>-1.486301083</v>
      </c>
      <c r="AH65" s="45"/>
      <c r="AI65" s="23">
        <v>43190.0</v>
      </c>
      <c r="AJ65" s="27">
        <v>-0.0407</v>
      </c>
      <c r="AK65" s="27">
        <v>-0.0032</v>
      </c>
      <c r="AL65" s="27">
        <v>-0.0228</v>
      </c>
      <c r="AM65" s="27">
        <v>-0.027</v>
      </c>
      <c r="AN65" s="27">
        <v>-0.0054</v>
      </c>
      <c r="AO65" s="27">
        <v>-0.023</v>
      </c>
      <c r="AP65" s="27">
        <v>-0.0073</v>
      </c>
      <c r="AQ65" s="27">
        <v>-0.0273</v>
      </c>
      <c r="AR65" s="27">
        <v>-0.0212</v>
      </c>
      <c r="AS65" s="27">
        <v>-0.0248</v>
      </c>
      <c r="AT65" s="45"/>
      <c r="AU65" s="23">
        <v>43190.0</v>
      </c>
      <c r="AV65" s="50">
        <f t="shared" si="9"/>
        <v>0.001304642062</v>
      </c>
      <c r="AW65" s="51">
        <f t="shared" si="10"/>
        <v>0.8397250748</v>
      </c>
      <c r="AX65" s="51">
        <f t="array" ref="AX65">SQRT(MMULT(MMULT(X65:AG65,MMULT(TRANSPOSE(ER!B545:K580-ER!M580:V580),ER!B545:K580-ER!M580:V580)/3),TRANSPOSE(X65:AG65)))</f>
        <v>0.1786445325</v>
      </c>
      <c r="AY65" s="45"/>
      <c r="AZ65" s="23">
        <v>43190.0</v>
      </c>
      <c r="BA65" s="4">
        <f t="shared" ref="BA65:BJ65" si="193">X65*0.01/$AX65</f>
        <v>-0.02773293352</v>
      </c>
      <c r="BB65" s="4">
        <f t="shared" si="193"/>
        <v>-0.009244311175</v>
      </c>
      <c r="BC65" s="4">
        <f t="shared" si="193"/>
        <v>-0.06471017822</v>
      </c>
      <c r="BD65" s="4">
        <f t="shared" si="193"/>
        <v>0.06471017822</v>
      </c>
      <c r="BE65" s="4">
        <f t="shared" si="193"/>
        <v>0.009244311175</v>
      </c>
      <c r="BF65" s="4">
        <f t="shared" si="193"/>
        <v>0.04622155587</v>
      </c>
      <c r="BG65" s="4">
        <f t="shared" si="193"/>
        <v>-0.04622155587</v>
      </c>
      <c r="BH65" s="4">
        <f t="shared" si="193"/>
        <v>0.02773293352</v>
      </c>
      <c r="BI65" s="4">
        <f t="shared" si="193"/>
        <v>0.08319880057</v>
      </c>
      <c r="BJ65" s="4">
        <f t="shared" si="193"/>
        <v>-0.08319880057</v>
      </c>
      <c r="BK65" s="45"/>
      <c r="BL65" s="4">
        <f t="shared" si="12"/>
        <v>0.00003733024176</v>
      </c>
      <c r="BM65" s="4">
        <f t="shared" si="13"/>
        <v>1.003938923</v>
      </c>
    </row>
    <row r="66">
      <c r="A66" s="23">
        <v>43220.0</v>
      </c>
      <c r="B66" s="24">
        <v>15.84033</v>
      </c>
      <c r="C66" s="24">
        <v>15.48227</v>
      </c>
      <c r="D66" s="24">
        <v>17.18804</v>
      </c>
      <c r="E66" s="24">
        <v>14.2633</v>
      </c>
      <c r="F66" s="24">
        <v>12.18472</v>
      </c>
      <c r="G66" s="24">
        <v>14.59002</v>
      </c>
      <c r="H66" s="24">
        <v>16.60302</v>
      </c>
      <c r="I66" s="24">
        <v>15.39883</v>
      </c>
      <c r="J66" s="24">
        <v>13.37256</v>
      </c>
      <c r="K66" s="24">
        <v>20.74689</v>
      </c>
      <c r="L66" s="52"/>
      <c r="M66" s="4">
        <f t="shared" ref="M66:V66" si="194">_xlfn.RANK.AVG(B66,$B66:$K66,0)</f>
        <v>4</v>
      </c>
      <c r="N66" s="4">
        <f t="shared" si="194"/>
        <v>5</v>
      </c>
      <c r="O66" s="4">
        <f t="shared" si="194"/>
        <v>2</v>
      </c>
      <c r="P66" s="4">
        <f t="shared" si="194"/>
        <v>8</v>
      </c>
      <c r="Q66" s="4">
        <f t="shared" si="194"/>
        <v>10</v>
      </c>
      <c r="R66" s="4">
        <f t="shared" si="194"/>
        <v>7</v>
      </c>
      <c r="S66" s="4">
        <f t="shared" si="194"/>
        <v>3</v>
      </c>
      <c r="T66" s="4">
        <f t="shared" si="194"/>
        <v>6</v>
      </c>
      <c r="U66" s="4">
        <f t="shared" si="194"/>
        <v>9</v>
      </c>
      <c r="V66" s="4">
        <f t="shared" si="194"/>
        <v>1</v>
      </c>
      <c r="W66" s="45"/>
      <c r="X66" s="6">
        <f t="shared" ref="X66:AG66" si="195">(M66-AVERAGE($M66:$V66))/STDEV($M66:$V66)</f>
        <v>-0.4954336943</v>
      </c>
      <c r="Y66" s="6">
        <f t="shared" si="195"/>
        <v>-0.1651445648</v>
      </c>
      <c r="Z66" s="6">
        <f t="shared" si="195"/>
        <v>-1.156011953</v>
      </c>
      <c r="AA66" s="6">
        <f t="shared" si="195"/>
        <v>0.8257228238</v>
      </c>
      <c r="AB66" s="6">
        <f t="shared" si="195"/>
        <v>1.486301083</v>
      </c>
      <c r="AC66" s="6">
        <f t="shared" si="195"/>
        <v>0.4954336943</v>
      </c>
      <c r="AD66" s="6">
        <f t="shared" si="195"/>
        <v>-0.8257228238</v>
      </c>
      <c r="AE66" s="6">
        <f t="shared" si="195"/>
        <v>0.1651445648</v>
      </c>
      <c r="AF66" s="6">
        <f t="shared" si="195"/>
        <v>1.156011953</v>
      </c>
      <c r="AG66" s="6">
        <f t="shared" si="195"/>
        <v>-1.486301083</v>
      </c>
      <c r="AH66" s="45"/>
      <c r="AI66" s="23">
        <v>43220.0</v>
      </c>
      <c r="AJ66" s="27">
        <v>0.041</v>
      </c>
      <c r="AK66" s="27">
        <v>0.0186</v>
      </c>
      <c r="AL66" s="27">
        <v>0.0661</v>
      </c>
      <c r="AM66" s="27">
        <v>0.0377</v>
      </c>
      <c r="AN66" s="27">
        <v>0.0745</v>
      </c>
      <c r="AO66" s="27">
        <v>0.0358</v>
      </c>
      <c r="AP66" s="27">
        <v>0.031</v>
      </c>
      <c r="AQ66" s="27">
        <v>0.0461</v>
      </c>
      <c r="AR66" s="27">
        <v>0.0677</v>
      </c>
      <c r="AS66" s="27">
        <v>0.0037</v>
      </c>
      <c r="AT66" s="45"/>
      <c r="AU66" s="23">
        <v>43220.0</v>
      </c>
      <c r="AV66" s="50">
        <f t="shared" si="9"/>
        <v>0.0780142924</v>
      </c>
      <c r="AW66" s="51">
        <f t="shared" si="10"/>
        <v>0.9052356323</v>
      </c>
      <c r="AX66" s="51">
        <f t="array" ref="AX66">SQRT(MMULT(MMULT(X66:AG66,MMULT(TRANSPOSE(ER!B546:K581-ER!M581:V581),ER!B546:K581-ER!M581:V581)/3),TRANSPOSE(X66:AG66)))</f>
        <v>0.2413769926</v>
      </c>
      <c r="AY66" s="45"/>
      <c r="AZ66" s="23">
        <v>43220.0</v>
      </c>
      <c r="BA66" s="4">
        <f t="shared" ref="BA66:BJ66" si="196">X66*0.01/$AX66</f>
        <v>-0.02052530728</v>
      </c>
      <c r="BB66" s="4">
        <f t="shared" si="196"/>
        <v>-0.006841769093</v>
      </c>
      <c r="BC66" s="4">
        <f t="shared" si="196"/>
        <v>-0.04789238365</v>
      </c>
      <c r="BD66" s="4">
        <f t="shared" si="196"/>
        <v>0.03420884547</v>
      </c>
      <c r="BE66" s="4">
        <f t="shared" si="196"/>
        <v>0.06157592184</v>
      </c>
      <c r="BF66" s="4">
        <f t="shared" si="196"/>
        <v>0.02052530728</v>
      </c>
      <c r="BG66" s="4">
        <f t="shared" si="196"/>
        <v>-0.03420884547</v>
      </c>
      <c r="BH66" s="4">
        <f t="shared" si="196"/>
        <v>0.006841769093</v>
      </c>
      <c r="BI66" s="4">
        <f t="shared" si="196"/>
        <v>0.04789238365</v>
      </c>
      <c r="BJ66" s="4">
        <f t="shared" si="196"/>
        <v>-0.06157592184</v>
      </c>
      <c r="BK66" s="45"/>
      <c r="BL66" s="4">
        <f t="shared" si="12"/>
        <v>0.004367012599</v>
      </c>
      <c r="BM66" s="4">
        <f t="shared" si="13"/>
        <v>1.008323137</v>
      </c>
    </row>
    <row r="67">
      <c r="A67" s="23">
        <v>43251.0</v>
      </c>
      <c r="B67" s="24">
        <v>15.78781</v>
      </c>
      <c r="C67" s="24">
        <v>15.89067</v>
      </c>
      <c r="D67" s="24">
        <v>16.66667</v>
      </c>
      <c r="E67" s="24">
        <v>13.99384</v>
      </c>
      <c r="F67" s="24">
        <v>10.27538</v>
      </c>
      <c r="G67" s="24">
        <v>14.26127</v>
      </c>
      <c r="H67" s="24">
        <v>17.11743</v>
      </c>
      <c r="I67" s="24">
        <v>14.17434</v>
      </c>
      <c r="J67" s="24">
        <v>13.39944</v>
      </c>
      <c r="K67" s="24">
        <v>20.62706</v>
      </c>
      <c r="L67" s="52"/>
      <c r="M67" s="4">
        <f t="shared" ref="M67:V67" si="197">_xlfn.RANK.AVG(B67,$B67:$K67,0)</f>
        <v>5</v>
      </c>
      <c r="N67" s="4">
        <f t="shared" si="197"/>
        <v>4</v>
      </c>
      <c r="O67" s="4">
        <f t="shared" si="197"/>
        <v>3</v>
      </c>
      <c r="P67" s="4">
        <f t="shared" si="197"/>
        <v>8</v>
      </c>
      <c r="Q67" s="4">
        <f t="shared" si="197"/>
        <v>10</v>
      </c>
      <c r="R67" s="4">
        <f t="shared" si="197"/>
        <v>6</v>
      </c>
      <c r="S67" s="4">
        <f t="shared" si="197"/>
        <v>2</v>
      </c>
      <c r="T67" s="4">
        <f t="shared" si="197"/>
        <v>7</v>
      </c>
      <c r="U67" s="4">
        <f t="shared" si="197"/>
        <v>9</v>
      </c>
      <c r="V67" s="4">
        <f t="shared" si="197"/>
        <v>1</v>
      </c>
      <c r="W67" s="45"/>
      <c r="X67" s="6">
        <f t="shared" ref="X67:AG67" si="198">(M67-AVERAGE($M67:$V67))/STDEV($M67:$V67)</f>
        <v>-0.1651445648</v>
      </c>
      <c r="Y67" s="6">
        <f t="shared" si="198"/>
        <v>-0.4954336943</v>
      </c>
      <c r="Z67" s="6">
        <f t="shared" si="198"/>
        <v>-0.8257228238</v>
      </c>
      <c r="AA67" s="6">
        <f t="shared" si="198"/>
        <v>0.8257228238</v>
      </c>
      <c r="AB67" s="6">
        <f t="shared" si="198"/>
        <v>1.486301083</v>
      </c>
      <c r="AC67" s="6">
        <f t="shared" si="198"/>
        <v>0.1651445648</v>
      </c>
      <c r="AD67" s="6">
        <f t="shared" si="198"/>
        <v>-1.156011953</v>
      </c>
      <c r="AE67" s="6">
        <f t="shared" si="198"/>
        <v>0.4954336943</v>
      </c>
      <c r="AF67" s="6">
        <f t="shared" si="198"/>
        <v>1.156011953</v>
      </c>
      <c r="AG67" s="6">
        <f t="shared" si="198"/>
        <v>-1.486301083</v>
      </c>
      <c r="AH67" s="45"/>
      <c r="AI67" s="23">
        <v>43251.0</v>
      </c>
      <c r="AJ67" s="27">
        <v>0.0119</v>
      </c>
      <c r="AK67" s="27">
        <v>0.0319</v>
      </c>
      <c r="AL67" s="27">
        <v>-0.0064</v>
      </c>
      <c r="AM67" s="27">
        <v>-0.0012</v>
      </c>
      <c r="AN67" s="27">
        <v>-0.085</v>
      </c>
      <c r="AO67" s="27">
        <v>-0.0168</v>
      </c>
      <c r="AP67" s="27">
        <v>-0.0023</v>
      </c>
      <c r="AQ67" s="27">
        <v>-0.061</v>
      </c>
      <c r="AR67" s="27">
        <v>0.0264</v>
      </c>
      <c r="AS67" s="27">
        <v>0.0237</v>
      </c>
      <c r="AT67" s="45"/>
      <c r="AU67" s="23">
        <v>43251.0</v>
      </c>
      <c r="AV67" s="50">
        <f t="shared" si="9"/>
        <v>-0.1522963176</v>
      </c>
      <c r="AW67" s="51">
        <f t="shared" si="10"/>
        <v>0.7673715789</v>
      </c>
      <c r="AX67" s="51">
        <f t="array" ref="AX67">SQRT(MMULT(MMULT(X67:AG67,MMULT(TRANSPOSE(ER!B547:K582-ER!M582:V582),ER!B547:K582-ER!M582:V582)/3),TRANSPOSE(X67:AG67)))</f>
        <v>0.2834304239</v>
      </c>
      <c r="AY67" s="45"/>
      <c r="AZ67" s="23">
        <v>43251.0</v>
      </c>
      <c r="BA67" s="4">
        <f t="shared" ref="BA67:BJ67" si="199">X67*0.01/$AX67</f>
        <v>-0.00582663507</v>
      </c>
      <c r="BB67" s="4">
        <f t="shared" si="199"/>
        <v>-0.01747990521</v>
      </c>
      <c r="BC67" s="4">
        <f t="shared" si="199"/>
        <v>-0.02913317535</v>
      </c>
      <c r="BD67" s="4">
        <f t="shared" si="199"/>
        <v>0.02913317535</v>
      </c>
      <c r="BE67" s="4">
        <f t="shared" si="199"/>
        <v>0.05243971563</v>
      </c>
      <c r="BF67" s="4">
        <f t="shared" si="199"/>
        <v>0.00582663507</v>
      </c>
      <c r="BG67" s="4">
        <f t="shared" si="199"/>
        <v>-0.04078644549</v>
      </c>
      <c r="BH67" s="4">
        <f t="shared" si="199"/>
        <v>0.01747990521</v>
      </c>
      <c r="BI67" s="4">
        <f t="shared" si="199"/>
        <v>0.04078644549</v>
      </c>
      <c r="BJ67" s="4">
        <f t="shared" si="199"/>
        <v>-0.05243971563</v>
      </c>
      <c r="BK67" s="45"/>
      <c r="BL67" s="4">
        <f t="shared" si="12"/>
        <v>-0.006309479458</v>
      </c>
      <c r="BM67" s="4">
        <f t="shared" si="13"/>
        <v>1.001961143</v>
      </c>
    </row>
    <row r="68">
      <c r="A68" s="23">
        <v>43281.0</v>
      </c>
      <c r="B68" s="24">
        <v>16.39882</v>
      </c>
      <c r="C68" s="24">
        <v>16.10565</v>
      </c>
      <c r="D68" s="24">
        <v>16.49621</v>
      </c>
      <c r="E68" s="24">
        <v>13.74382</v>
      </c>
      <c r="F68" s="24">
        <v>11.54601</v>
      </c>
      <c r="G68" s="24">
        <v>14.43626</v>
      </c>
      <c r="H68" s="24">
        <v>17.1556</v>
      </c>
      <c r="I68" s="24">
        <v>14.4446</v>
      </c>
      <c r="J68" s="24">
        <v>13.17003</v>
      </c>
      <c r="K68" s="24">
        <v>20.54232</v>
      </c>
      <c r="L68" s="52"/>
      <c r="M68" s="4">
        <f t="shared" ref="M68:V68" si="200">_xlfn.RANK.AVG(B68,$B68:$K68,0)</f>
        <v>4</v>
      </c>
      <c r="N68" s="4">
        <f t="shared" si="200"/>
        <v>5</v>
      </c>
      <c r="O68" s="4">
        <f t="shared" si="200"/>
        <v>3</v>
      </c>
      <c r="P68" s="4">
        <f t="shared" si="200"/>
        <v>8</v>
      </c>
      <c r="Q68" s="4">
        <f t="shared" si="200"/>
        <v>10</v>
      </c>
      <c r="R68" s="4">
        <f t="shared" si="200"/>
        <v>7</v>
      </c>
      <c r="S68" s="4">
        <f t="shared" si="200"/>
        <v>2</v>
      </c>
      <c r="T68" s="4">
        <f t="shared" si="200"/>
        <v>6</v>
      </c>
      <c r="U68" s="4">
        <f t="shared" si="200"/>
        <v>9</v>
      </c>
      <c r="V68" s="4">
        <f t="shared" si="200"/>
        <v>1</v>
      </c>
      <c r="W68" s="45"/>
      <c r="X68" s="6">
        <f t="shared" ref="X68:AG68" si="201">(M68-AVERAGE($M68:$V68))/STDEV($M68:$V68)</f>
        <v>-0.4954336943</v>
      </c>
      <c r="Y68" s="6">
        <f t="shared" si="201"/>
        <v>-0.1651445648</v>
      </c>
      <c r="Z68" s="6">
        <f t="shared" si="201"/>
        <v>-0.8257228238</v>
      </c>
      <c r="AA68" s="6">
        <f t="shared" si="201"/>
        <v>0.8257228238</v>
      </c>
      <c r="AB68" s="6">
        <f t="shared" si="201"/>
        <v>1.486301083</v>
      </c>
      <c r="AC68" s="6">
        <f t="shared" si="201"/>
        <v>0.4954336943</v>
      </c>
      <c r="AD68" s="6">
        <f t="shared" si="201"/>
        <v>-1.156011953</v>
      </c>
      <c r="AE68" s="6">
        <f t="shared" si="201"/>
        <v>0.1651445648</v>
      </c>
      <c r="AF68" s="6">
        <f t="shared" si="201"/>
        <v>1.156011953</v>
      </c>
      <c r="AG68" s="6">
        <f t="shared" si="201"/>
        <v>-1.486301083</v>
      </c>
      <c r="AH68" s="45"/>
      <c r="AI68" s="23">
        <v>43281.0</v>
      </c>
      <c r="AJ68" s="27">
        <v>0.0368</v>
      </c>
      <c r="AK68" s="27">
        <v>0.0161</v>
      </c>
      <c r="AL68" s="27">
        <v>-0.0101</v>
      </c>
      <c r="AM68" s="27">
        <v>-0.0239</v>
      </c>
      <c r="AN68" s="27">
        <v>-0.0072</v>
      </c>
      <c r="AO68" s="27">
        <v>-0.006</v>
      </c>
      <c r="AP68" s="27">
        <v>7.0E-4</v>
      </c>
      <c r="AQ68" s="27">
        <v>0.0256</v>
      </c>
      <c r="AR68" s="27">
        <v>-0.0018</v>
      </c>
      <c r="AS68" s="27">
        <v>0.0064</v>
      </c>
      <c r="AT68" s="45"/>
      <c r="AU68" s="23">
        <v>43281.0</v>
      </c>
      <c r="AV68" s="50">
        <f t="shared" si="9"/>
        <v>-0.03686026686</v>
      </c>
      <c r="AW68" s="51">
        <f t="shared" si="10"/>
        <v>0.7390860578</v>
      </c>
      <c r="AX68" s="51">
        <f t="array" ref="AX68">SQRT(MMULT(MMULT(X68:AG68,MMULT(TRANSPOSE(ER!B548:K583-ER!M583:V583),ER!B548:K583-ER!M583:V583)/3),TRANSPOSE(X68:AG68)))</f>
        <v>0.2598571279</v>
      </c>
      <c r="AY68" s="45"/>
      <c r="AZ68" s="23">
        <v>43281.0</v>
      </c>
      <c r="BA68" s="4">
        <f t="shared" ref="BA68:BJ68" si="202">X68*0.01/$AX68</f>
        <v>-0.0190656188</v>
      </c>
      <c r="BB68" s="4">
        <f t="shared" si="202"/>
        <v>-0.006355206267</v>
      </c>
      <c r="BC68" s="4">
        <f t="shared" si="202"/>
        <v>-0.03177603134</v>
      </c>
      <c r="BD68" s="4">
        <f t="shared" si="202"/>
        <v>0.03177603134</v>
      </c>
      <c r="BE68" s="4">
        <f t="shared" si="202"/>
        <v>0.05719685641</v>
      </c>
      <c r="BF68" s="4">
        <f t="shared" si="202"/>
        <v>0.0190656188</v>
      </c>
      <c r="BG68" s="4">
        <f t="shared" si="202"/>
        <v>-0.04448644387</v>
      </c>
      <c r="BH68" s="4">
        <f t="shared" si="202"/>
        <v>0.006355206267</v>
      </c>
      <c r="BI68" s="4">
        <f t="shared" si="202"/>
        <v>0.04448644387</v>
      </c>
      <c r="BJ68" s="4">
        <f t="shared" si="202"/>
        <v>-0.05719685641</v>
      </c>
      <c r="BK68" s="45"/>
      <c r="BL68" s="4">
        <f t="shared" si="12"/>
        <v>-0.001300504948</v>
      </c>
      <c r="BM68" s="4">
        <f t="shared" si="13"/>
        <v>1.000658088</v>
      </c>
    </row>
    <row r="69">
      <c r="A69" s="23">
        <v>43312.0</v>
      </c>
      <c r="B69" s="24">
        <v>16.70844</v>
      </c>
      <c r="C69" s="24">
        <v>16.30789</v>
      </c>
      <c r="D69" s="24">
        <v>16.68335</v>
      </c>
      <c r="E69" s="24">
        <v>14.14827</v>
      </c>
      <c r="F69" s="24">
        <v>11.9346</v>
      </c>
      <c r="G69" s="24">
        <v>13.95479</v>
      </c>
      <c r="H69" s="24">
        <v>16.9549</v>
      </c>
      <c r="I69" s="24">
        <v>14.78415</v>
      </c>
      <c r="J69" s="24">
        <v>12.90822</v>
      </c>
      <c r="K69" s="24">
        <v>20.803</v>
      </c>
      <c r="L69" s="52"/>
      <c r="M69" s="4">
        <f t="shared" ref="M69:V69" si="203">_xlfn.RANK.AVG(B69,$B69:$K69,0)</f>
        <v>3</v>
      </c>
      <c r="N69" s="4">
        <f t="shared" si="203"/>
        <v>5</v>
      </c>
      <c r="O69" s="4">
        <f t="shared" si="203"/>
        <v>4</v>
      </c>
      <c r="P69" s="4">
        <f t="shared" si="203"/>
        <v>7</v>
      </c>
      <c r="Q69" s="4">
        <f t="shared" si="203"/>
        <v>10</v>
      </c>
      <c r="R69" s="4">
        <f t="shared" si="203"/>
        <v>8</v>
      </c>
      <c r="S69" s="4">
        <f t="shared" si="203"/>
        <v>2</v>
      </c>
      <c r="T69" s="4">
        <f t="shared" si="203"/>
        <v>6</v>
      </c>
      <c r="U69" s="4">
        <f t="shared" si="203"/>
        <v>9</v>
      </c>
      <c r="V69" s="4">
        <f t="shared" si="203"/>
        <v>1</v>
      </c>
      <c r="W69" s="45"/>
      <c r="X69" s="6">
        <f t="shared" ref="X69:AG69" si="204">(M69-AVERAGE($M69:$V69))/STDEV($M69:$V69)</f>
        <v>-0.8257228238</v>
      </c>
      <c r="Y69" s="6">
        <f t="shared" si="204"/>
        <v>-0.1651445648</v>
      </c>
      <c r="Z69" s="6">
        <f t="shared" si="204"/>
        <v>-0.4954336943</v>
      </c>
      <c r="AA69" s="6">
        <f t="shared" si="204"/>
        <v>0.4954336943</v>
      </c>
      <c r="AB69" s="6">
        <f t="shared" si="204"/>
        <v>1.486301083</v>
      </c>
      <c r="AC69" s="6">
        <f t="shared" si="204"/>
        <v>0.8257228238</v>
      </c>
      <c r="AD69" s="6">
        <f t="shared" si="204"/>
        <v>-1.156011953</v>
      </c>
      <c r="AE69" s="6">
        <f t="shared" si="204"/>
        <v>0.1651445648</v>
      </c>
      <c r="AF69" s="6">
        <f t="shared" si="204"/>
        <v>1.156011953</v>
      </c>
      <c r="AG69" s="6">
        <f t="shared" si="204"/>
        <v>-1.486301083</v>
      </c>
      <c r="AH69" s="45"/>
      <c r="AI69" s="23">
        <v>43312.0</v>
      </c>
      <c r="AJ69" s="27">
        <v>0.016</v>
      </c>
      <c r="AK69" s="27">
        <v>0.0136</v>
      </c>
      <c r="AL69" s="27">
        <v>0.0341</v>
      </c>
      <c r="AM69" s="27">
        <v>0.0408</v>
      </c>
      <c r="AN69" s="27">
        <v>0.0295</v>
      </c>
      <c r="AO69" s="27">
        <v>0.0147</v>
      </c>
      <c r="AP69" s="27">
        <v>0.0389</v>
      </c>
      <c r="AQ69" s="27">
        <v>0.0357</v>
      </c>
      <c r="AR69" s="27">
        <v>0.0153</v>
      </c>
      <c r="AS69" s="27">
        <v>0.0356</v>
      </c>
      <c r="AT69" s="45"/>
      <c r="AU69" s="23">
        <v>43312.0</v>
      </c>
      <c r="AV69" s="50">
        <f t="shared" si="9"/>
        <v>-0.02781034471</v>
      </c>
      <c r="AW69" s="51">
        <f t="shared" si="10"/>
        <v>0.7185318197</v>
      </c>
      <c r="AX69" s="51">
        <f t="array" ref="AX69">SQRT(MMULT(MMULT(X69:AG69,MMULT(TRANSPOSE(ER!B549:K584-ER!M584:V584),ER!B549:K584-ER!M584:V584)/3),TRANSPOSE(X69:AG69)))</f>
        <v>0.2726730223</v>
      </c>
      <c r="AY69" s="45"/>
      <c r="AZ69" s="23">
        <v>43312.0</v>
      </c>
      <c r="BA69" s="4">
        <f t="shared" ref="BA69:BJ69" si="205">X69*0.01/$AX69</f>
        <v>-0.03028252729</v>
      </c>
      <c r="BB69" s="4">
        <f t="shared" si="205"/>
        <v>-0.006056505458</v>
      </c>
      <c r="BC69" s="4">
        <f t="shared" si="205"/>
        <v>-0.01816951637</v>
      </c>
      <c r="BD69" s="4">
        <f t="shared" si="205"/>
        <v>0.01816951637</v>
      </c>
      <c r="BE69" s="4">
        <f t="shared" si="205"/>
        <v>0.05450854912</v>
      </c>
      <c r="BF69" s="4">
        <f t="shared" si="205"/>
        <v>0.03028252729</v>
      </c>
      <c r="BG69" s="4">
        <f t="shared" si="205"/>
        <v>-0.0423955382</v>
      </c>
      <c r="BH69" s="4">
        <f t="shared" si="205"/>
        <v>0.006056505458</v>
      </c>
      <c r="BI69" s="4">
        <f t="shared" si="205"/>
        <v>0.0423955382</v>
      </c>
      <c r="BJ69" s="4">
        <f t="shared" si="205"/>
        <v>-0.05450854912</v>
      </c>
      <c r="BK69" s="45"/>
      <c r="BL69" s="4">
        <f t="shared" si="12"/>
        <v>-0.001070216735</v>
      </c>
      <c r="BM69" s="4">
        <f t="shared" si="13"/>
        <v>0.9995871666</v>
      </c>
    </row>
    <row r="70">
      <c r="A70" s="23">
        <v>43343.0</v>
      </c>
      <c r="B70" s="24">
        <v>16.48805</v>
      </c>
      <c r="C70" s="24">
        <v>16.00256</v>
      </c>
      <c r="D70" s="24">
        <v>16.2681</v>
      </c>
      <c r="E70" s="24">
        <v>14.02721</v>
      </c>
      <c r="F70" s="24">
        <v>12.01779</v>
      </c>
      <c r="G70" s="24">
        <v>13.30849</v>
      </c>
      <c r="H70" s="24">
        <v>17.1409</v>
      </c>
      <c r="I70" s="24">
        <v>13.80643</v>
      </c>
      <c r="J70" s="24">
        <v>12.13151</v>
      </c>
      <c r="K70" s="24">
        <v>20.73398</v>
      </c>
      <c r="L70" s="52"/>
      <c r="M70" s="4">
        <f t="shared" ref="M70:V70" si="206">_xlfn.RANK.AVG(B70,$B70:$K70,0)</f>
        <v>3</v>
      </c>
      <c r="N70" s="4">
        <f t="shared" si="206"/>
        <v>5</v>
      </c>
      <c r="O70" s="4">
        <f t="shared" si="206"/>
        <v>4</v>
      </c>
      <c r="P70" s="4">
        <f t="shared" si="206"/>
        <v>6</v>
      </c>
      <c r="Q70" s="4">
        <f t="shared" si="206"/>
        <v>10</v>
      </c>
      <c r="R70" s="4">
        <f t="shared" si="206"/>
        <v>8</v>
      </c>
      <c r="S70" s="4">
        <f t="shared" si="206"/>
        <v>2</v>
      </c>
      <c r="T70" s="4">
        <f t="shared" si="206"/>
        <v>7</v>
      </c>
      <c r="U70" s="4">
        <f t="shared" si="206"/>
        <v>9</v>
      </c>
      <c r="V70" s="4">
        <f t="shared" si="206"/>
        <v>1</v>
      </c>
      <c r="W70" s="45"/>
      <c r="X70" s="6">
        <f t="shared" ref="X70:AG70" si="207">(M70-AVERAGE($M70:$V70))/STDEV($M70:$V70)</f>
        <v>-0.8257228238</v>
      </c>
      <c r="Y70" s="6">
        <f t="shared" si="207"/>
        <v>-0.1651445648</v>
      </c>
      <c r="Z70" s="6">
        <f t="shared" si="207"/>
        <v>-0.4954336943</v>
      </c>
      <c r="AA70" s="6">
        <f t="shared" si="207"/>
        <v>0.1651445648</v>
      </c>
      <c r="AB70" s="6">
        <f t="shared" si="207"/>
        <v>1.486301083</v>
      </c>
      <c r="AC70" s="6">
        <f t="shared" si="207"/>
        <v>0.8257228238</v>
      </c>
      <c r="AD70" s="6">
        <f t="shared" si="207"/>
        <v>-1.156011953</v>
      </c>
      <c r="AE70" s="6">
        <f t="shared" si="207"/>
        <v>0.4954336943</v>
      </c>
      <c r="AF70" s="6">
        <f t="shared" si="207"/>
        <v>1.156011953</v>
      </c>
      <c r="AG70" s="6">
        <f t="shared" si="207"/>
        <v>-1.486301083</v>
      </c>
      <c r="AH70" s="45"/>
      <c r="AI70" s="23">
        <v>43343.0</v>
      </c>
      <c r="AJ70" s="27">
        <v>0.0097</v>
      </c>
      <c r="AK70" s="27">
        <v>-0.0133</v>
      </c>
      <c r="AL70" s="27">
        <v>-0.0143</v>
      </c>
      <c r="AM70" s="27">
        <v>-0.0248</v>
      </c>
      <c r="AN70" s="27">
        <v>-0.0898</v>
      </c>
      <c r="AO70" s="27">
        <v>-0.0072</v>
      </c>
      <c r="AP70" s="27">
        <v>-0.0153</v>
      </c>
      <c r="AQ70" s="27">
        <v>-0.0538</v>
      </c>
      <c r="AR70" s="27">
        <v>-0.0331</v>
      </c>
      <c r="AS70" s="27">
        <v>0.0324</v>
      </c>
      <c r="AT70" s="45"/>
      <c r="AU70" s="23">
        <v>43343.0</v>
      </c>
      <c r="AV70" s="50">
        <f t="shared" si="9"/>
        <v>-0.2280481295</v>
      </c>
      <c r="AW70" s="51">
        <f t="shared" si="10"/>
        <v>0.5546719823</v>
      </c>
      <c r="AX70" s="51">
        <f t="array" ref="AX70">SQRT(MMULT(MMULT(X70:AG70,MMULT(TRANSPOSE(ER!B550:K585-ER!M585:V585),ER!B550:K585-ER!M585:V585)/3),TRANSPOSE(X70:AG70)))</f>
        <v>0.3116249256</v>
      </c>
      <c r="AY70" s="45"/>
      <c r="AZ70" s="23">
        <v>43343.0</v>
      </c>
      <c r="BA70" s="4">
        <f t="shared" ref="BA70:BJ70" si="208">X70*0.01/$AX70</f>
        <v>-0.02649732919</v>
      </c>
      <c r="BB70" s="4">
        <f t="shared" si="208"/>
        <v>-0.005299465839</v>
      </c>
      <c r="BC70" s="4">
        <f t="shared" si="208"/>
        <v>-0.01589839752</v>
      </c>
      <c r="BD70" s="4">
        <f t="shared" si="208"/>
        <v>0.005299465839</v>
      </c>
      <c r="BE70" s="4">
        <f t="shared" si="208"/>
        <v>0.04769519255</v>
      </c>
      <c r="BF70" s="4">
        <f t="shared" si="208"/>
        <v>0.02649732919</v>
      </c>
      <c r="BG70" s="4">
        <f t="shared" si="208"/>
        <v>-0.03709626087</v>
      </c>
      <c r="BH70" s="4">
        <f t="shared" si="208"/>
        <v>0.01589839752</v>
      </c>
      <c r="BI70" s="4">
        <f t="shared" si="208"/>
        <v>0.03709626087</v>
      </c>
      <c r="BJ70" s="4">
        <f t="shared" si="208"/>
        <v>-0.04769519255</v>
      </c>
      <c r="BK70" s="45"/>
      <c r="BL70" s="4">
        <f t="shared" si="12"/>
        <v>-0.008363428386</v>
      </c>
      <c r="BM70" s="4">
        <f t="shared" si="13"/>
        <v>0.991227191</v>
      </c>
    </row>
    <row r="71">
      <c r="A71" s="23">
        <v>43373.0</v>
      </c>
      <c r="B71" s="24">
        <v>15.84535</v>
      </c>
      <c r="C71" s="24">
        <v>15.76044</v>
      </c>
      <c r="D71" s="24">
        <v>16.93767</v>
      </c>
      <c r="E71" s="24">
        <v>13.77221</v>
      </c>
      <c r="F71" s="24">
        <v>12.27747</v>
      </c>
      <c r="G71" s="24">
        <v>14.10039</v>
      </c>
      <c r="H71" s="24">
        <v>16.41767</v>
      </c>
      <c r="I71" s="24">
        <v>13.79691</v>
      </c>
      <c r="J71" s="24">
        <v>12.33654</v>
      </c>
      <c r="K71" s="24">
        <v>20.9468</v>
      </c>
      <c r="L71" s="52"/>
      <c r="M71" s="4">
        <f t="shared" ref="M71:V71" si="209">_xlfn.RANK.AVG(B71,$B71:$K71,0)</f>
        <v>4</v>
      </c>
      <c r="N71" s="4">
        <f t="shared" si="209"/>
        <v>5</v>
      </c>
      <c r="O71" s="4">
        <f t="shared" si="209"/>
        <v>2</v>
      </c>
      <c r="P71" s="4">
        <f t="shared" si="209"/>
        <v>8</v>
      </c>
      <c r="Q71" s="4">
        <f t="shared" si="209"/>
        <v>10</v>
      </c>
      <c r="R71" s="4">
        <f t="shared" si="209"/>
        <v>6</v>
      </c>
      <c r="S71" s="4">
        <f t="shared" si="209"/>
        <v>3</v>
      </c>
      <c r="T71" s="4">
        <f t="shared" si="209"/>
        <v>7</v>
      </c>
      <c r="U71" s="4">
        <f t="shared" si="209"/>
        <v>9</v>
      </c>
      <c r="V71" s="4">
        <f t="shared" si="209"/>
        <v>1</v>
      </c>
      <c r="W71" s="45"/>
      <c r="X71" s="6">
        <f t="shared" ref="X71:AG71" si="210">(M71-AVERAGE($M71:$V71))/STDEV($M71:$V71)</f>
        <v>-0.4954336943</v>
      </c>
      <c r="Y71" s="6">
        <f t="shared" si="210"/>
        <v>-0.1651445648</v>
      </c>
      <c r="Z71" s="6">
        <f t="shared" si="210"/>
        <v>-1.156011953</v>
      </c>
      <c r="AA71" s="6">
        <f t="shared" si="210"/>
        <v>0.8257228238</v>
      </c>
      <c r="AB71" s="6">
        <f t="shared" si="210"/>
        <v>1.486301083</v>
      </c>
      <c r="AC71" s="6">
        <f t="shared" si="210"/>
        <v>0.1651445648</v>
      </c>
      <c r="AD71" s="6">
        <f t="shared" si="210"/>
        <v>-0.8257228238</v>
      </c>
      <c r="AE71" s="6">
        <f t="shared" si="210"/>
        <v>0.4954336943</v>
      </c>
      <c r="AF71" s="6">
        <f t="shared" si="210"/>
        <v>1.156011953</v>
      </c>
      <c r="AG71" s="6">
        <f t="shared" si="210"/>
        <v>-1.486301083</v>
      </c>
      <c r="AH71" s="45"/>
      <c r="AI71" s="23">
        <v>43373.0</v>
      </c>
      <c r="AJ71" s="27">
        <v>-0.0138</v>
      </c>
      <c r="AK71" s="27">
        <v>-0.0096</v>
      </c>
      <c r="AL71" s="27">
        <v>0.014</v>
      </c>
      <c r="AM71" s="27">
        <v>-0.0153</v>
      </c>
      <c r="AN71" s="27">
        <v>0.025</v>
      </c>
      <c r="AO71" s="27">
        <v>0.0568</v>
      </c>
      <c r="AP71" s="27">
        <v>-0.0328</v>
      </c>
      <c r="AQ71" s="27">
        <v>0.0014</v>
      </c>
      <c r="AR71" s="27">
        <v>0.0142</v>
      </c>
      <c r="AS71" s="27">
        <v>0.0042</v>
      </c>
      <c r="AT71" s="45"/>
      <c r="AU71" s="23">
        <v>43373.0</v>
      </c>
      <c r="AV71" s="50">
        <f t="shared" si="9"/>
        <v>0.1363598671</v>
      </c>
      <c r="AW71" s="51">
        <f t="shared" si="10"/>
        <v>0.6303069801</v>
      </c>
      <c r="AX71" s="51">
        <f t="array" ref="AX71">SQRT(MMULT(MMULT(X71:AG71,MMULT(TRANSPOSE(ER!B551:K586-ER!M586:V586),ER!B551:K586-ER!M586:V586)/3),TRANSPOSE(X71:AG71)))</f>
        <v>0.3039651669</v>
      </c>
      <c r="AY71" s="45"/>
      <c r="AZ71" s="23">
        <v>43373.0</v>
      </c>
      <c r="BA71" s="4">
        <f t="shared" ref="BA71:BJ71" si="211">X71*0.01/$AX71</f>
        <v>-0.01629902858</v>
      </c>
      <c r="BB71" s="4">
        <f t="shared" si="211"/>
        <v>-0.005433009526</v>
      </c>
      <c r="BC71" s="4">
        <f t="shared" si="211"/>
        <v>-0.03803106668</v>
      </c>
      <c r="BD71" s="4">
        <f t="shared" si="211"/>
        <v>0.02716504763</v>
      </c>
      <c r="BE71" s="4">
        <f t="shared" si="211"/>
        <v>0.04889708574</v>
      </c>
      <c r="BF71" s="4">
        <f t="shared" si="211"/>
        <v>0.005433009526</v>
      </c>
      <c r="BG71" s="4">
        <f t="shared" si="211"/>
        <v>-0.02716504763</v>
      </c>
      <c r="BH71" s="4">
        <f t="shared" si="211"/>
        <v>0.01629902858</v>
      </c>
      <c r="BI71" s="4">
        <f t="shared" si="211"/>
        <v>0.03803106668</v>
      </c>
      <c r="BJ71" s="4">
        <f t="shared" si="211"/>
        <v>-0.04889708574</v>
      </c>
      <c r="BK71" s="45"/>
      <c r="BL71" s="4">
        <f t="shared" si="12"/>
        <v>0.004375768943</v>
      </c>
      <c r="BM71" s="4">
        <f t="shared" si="13"/>
        <v>0.9955645721</v>
      </c>
    </row>
    <row r="72">
      <c r="A72" s="23">
        <v>43404.0</v>
      </c>
      <c r="B72" s="24">
        <v>14.97006</v>
      </c>
      <c r="C72" s="24">
        <v>14.57301</v>
      </c>
      <c r="D72" s="24">
        <v>15.52554</v>
      </c>
      <c r="E72" s="24">
        <v>12.77139</v>
      </c>
      <c r="F72" s="24">
        <v>11.55135</v>
      </c>
      <c r="G72" s="24">
        <v>12.65022</v>
      </c>
      <c r="H72" s="24">
        <v>15.38935</v>
      </c>
      <c r="I72" s="24">
        <v>13.16136</v>
      </c>
      <c r="J72" s="24">
        <v>11.55936</v>
      </c>
      <c r="K72" s="24">
        <v>19.01864</v>
      </c>
      <c r="L72" s="52"/>
      <c r="M72" s="4">
        <f t="shared" ref="M72:V72" si="212">_xlfn.RANK.AVG(B72,$B72:$K72,0)</f>
        <v>4</v>
      </c>
      <c r="N72" s="4">
        <f t="shared" si="212"/>
        <v>5</v>
      </c>
      <c r="O72" s="4">
        <f t="shared" si="212"/>
        <v>2</v>
      </c>
      <c r="P72" s="4">
        <f t="shared" si="212"/>
        <v>7</v>
      </c>
      <c r="Q72" s="4">
        <f t="shared" si="212"/>
        <v>10</v>
      </c>
      <c r="R72" s="4">
        <f t="shared" si="212"/>
        <v>8</v>
      </c>
      <c r="S72" s="4">
        <f t="shared" si="212"/>
        <v>3</v>
      </c>
      <c r="T72" s="4">
        <f t="shared" si="212"/>
        <v>6</v>
      </c>
      <c r="U72" s="4">
        <f t="shared" si="212"/>
        <v>9</v>
      </c>
      <c r="V72" s="4">
        <f t="shared" si="212"/>
        <v>1</v>
      </c>
      <c r="W72" s="45"/>
      <c r="X72" s="6">
        <f t="shared" ref="X72:AG72" si="213">(M72-AVERAGE($M72:$V72))/STDEV($M72:$V72)</f>
        <v>-0.4954336943</v>
      </c>
      <c r="Y72" s="6">
        <f t="shared" si="213"/>
        <v>-0.1651445648</v>
      </c>
      <c r="Z72" s="6">
        <f t="shared" si="213"/>
        <v>-1.156011953</v>
      </c>
      <c r="AA72" s="6">
        <f t="shared" si="213"/>
        <v>0.4954336943</v>
      </c>
      <c r="AB72" s="6">
        <f t="shared" si="213"/>
        <v>1.486301083</v>
      </c>
      <c r="AC72" s="6">
        <f t="shared" si="213"/>
        <v>0.8257228238</v>
      </c>
      <c r="AD72" s="6">
        <f t="shared" si="213"/>
        <v>-0.8257228238</v>
      </c>
      <c r="AE72" s="6">
        <f t="shared" si="213"/>
        <v>0.1651445648</v>
      </c>
      <c r="AF72" s="6">
        <f t="shared" si="213"/>
        <v>1.156011953</v>
      </c>
      <c r="AG72" s="6">
        <f t="shared" si="213"/>
        <v>-1.486301083</v>
      </c>
      <c r="AH72" s="45"/>
      <c r="AI72" s="23">
        <v>43404.0</v>
      </c>
      <c r="AJ72" s="27">
        <v>-0.0565</v>
      </c>
      <c r="AK72" s="27">
        <v>-0.0634</v>
      </c>
      <c r="AL72" s="27">
        <v>-0.071</v>
      </c>
      <c r="AM72" s="27">
        <v>-0.0614</v>
      </c>
      <c r="AN72" s="27">
        <v>-0.071</v>
      </c>
      <c r="AO72" s="27">
        <v>-0.0904</v>
      </c>
      <c r="AP72" s="27">
        <v>-0.0568</v>
      </c>
      <c r="AQ72" s="27">
        <v>-0.0446</v>
      </c>
      <c r="AR72" s="27">
        <v>-0.0483</v>
      </c>
      <c r="AS72" s="27">
        <v>-0.0697</v>
      </c>
      <c r="AT72" s="45"/>
      <c r="AU72" s="23">
        <v>43404.0</v>
      </c>
      <c r="AV72" s="50">
        <f t="shared" si="9"/>
        <v>0.02194771266</v>
      </c>
      <c r="AW72" s="51">
        <f t="shared" si="10"/>
        <v>0.6441407765</v>
      </c>
      <c r="AX72" s="51">
        <f t="array" ref="AX72">SQRT(MMULT(MMULT(X72:AG72,MMULT(TRANSPOSE(ER!B552:K587-ER!M587:V587),ER!B552:K587-ER!M587:V587)/3),TRANSPOSE(X72:AG72)))</f>
        <v>0.2866449012</v>
      </c>
      <c r="AY72" s="45"/>
      <c r="AZ72" s="23">
        <v>43404.0</v>
      </c>
      <c r="BA72" s="4">
        <f t="shared" ref="BA72:BJ72" si="214">X72*0.01/$AX72</f>
        <v>-0.01728388303</v>
      </c>
      <c r="BB72" s="4">
        <f t="shared" si="214"/>
        <v>-0.005761294344</v>
      </c>
      <c r="BC72" s="4">
        <f t="shared" si="214"/>
        <v>-0.0403290604</v>
      </c>
      <c r="BD72" s="4">
        <f t="shared" si="214"/>
        <v>0.01728388303</v>
      </c>
      <c r="BE72" s="4">
        <f t="shared" si="214"/>
        <v>0.05185164909</v>
      </c>
      <c r="BF72" s="4">
        <f t="shared" si="214"/>
        <v>0.02880647172</v>
      </c>
      <c r="BG72" s="4">
        <f t="shared" si="214"/>
        <v>-0.02880647172</v>
      </c>
      <c r="BH72" s="4">
        <f t="shared" si="214"/>
        <v>0.005761294344</v>
      </c>
      <c r="BI72" s="4">
        <f t="shared" si="214"/>
        <v>0.0403290604</v>
      </c>
      <c r="BJ72" s="4">
        <f t="shared" si="214"/>
        <v>-0.05185164909</v>
      </c>
      <c r="BK72" s="45"/>
      <c r="BL72" s="4">
        <f t="shared" si="12"/>
        <v>0.000722046966</v>
      </c>
      <c r="BM72" s="4">
        <f t="shared" si="13"/>
        <v>0.9962834165</v>
      </c>
    </row>
    <row r="73">
      <c r="A73" s="23">
        <v>43434.0</v>
      </c>
      <c r="B73" s="24">
        <v>14.54334</v>
      </c>
      <c r="C73" s="24">
        <v>14.32665</v>
      </c>
      <c r="D73" s="24">
        <v>15.3069</v>
      </c>
      <c r="E73" s="24">
        <v>12.50782</v>
      </c>
      <c r="F73" s="24">
        <v>10.86012</v>
      </c>
      <c r="G73" s="24">
        <v>12.47194</v>
      </c>
      <c r="H73" s="24">
        <v>14.88982</v>
      </c>
      <c r="I73" s="24">
        <v>13.18218</v>
      </c>
      <c r="J73" s="24">
        <v>11.30327</v>
      </c>
      <c r="K73" s="24">
        <v>18.79699</v>
      </c>
      <c r="L73" s="52"/>
      <c r="M73" s="4">
        <f t="shared" ref="M73:V73" si="215">_xlfn.RANK.AVG(B73,$B73:$K73,0)</f>
        <v>4</v>
      </c>
      <c r="N73" s="4">
        <f t="shared" si="215"/>
        <v>5</v>
      </c>
      <c r="O73" s="4">
        <f t="shared" si="215"/>
        <v>2</v>
      </c>
      <c r="P73" s="4">
        <f t="shared" si="215"/>
        <v>7</v>
      </c>
      <c r="Q73" s="4">
        <f t="shared" si="215"/>
        <v>10</v>
      </c>
      <c r="R73" s="4">
        <f t="shared" si="215"/>
        <v>8</v>
      </c>
      <c r="S73" s="4">
        <f t="shared" si="215"/>
        <v>3</v>
      </c>
      <c r="T73" s="4">
        <f t="shared" si="215"/>
        <v>6</v>
      </c>
      <c r="U73" s="4">
        <f t="shared" si="215"/>
        <v>9</v>
      </c>
      <c r="V73" s="4">
        <f t="shared" si="215"/>
        <v>1</v>
      </c>
      <c r="W73" s="45"/>
      <c r="X73" s="6">
        <f t="shared" ref="X73:AG73" si="216">(M73-AVERAGE($M73:$V73))/STDEV($M73:$V73)</f>
        <v>-0.4954336943</v>
      </c>
      <c r="Y73" s="6">
        <f t="shared" si="216"/>
        <v>-0.1651445648</v>
      </c>
      <c r="Z73" s="6">
        <f t="shared" si="216"/>
        <v>-1.156011953</v>
      </c>
      <c r="AA73" s="6">
        <f t="shared" si="216"/>
        <v>0.4954336943</v>
      </c>
      <c r="AB73" s="6">
        <f t="shared" si="216"/>
        <v>1.486301083</v>
      </c>
      <c r="AC73" s="6">
        <f t="shared" si="216"/>
        <v>0.8257228238</v>
      </c>
      <c r="AD73" s="6">
        <f t="shared" si="216"/>
        <v>-0.8257228238</v>
      </c>
      <c r="AE73" s="6">
        <f t="shared" si="216"/>
        <v>0.1651445648</v>
      </c>
      <c r="AF73" s="6">
        <f t="shared" si="216"/>
        <v>1.156011953</v>
      </c>
      <c r="AG73" s="6">
        <f t="shared" si="216"/>
        <v>-1.486301083</v>
      </c>
      <c r="AH73" s="45"/>
      <c r="AI73" s="23">
        <v>43434.0</v>
      </c>
      <c r="AJ73" s="27">
        <v>-0.0234</v>
      </c>
      <c r="AK73" s="27">
        <v>0.0149</v>
      </c>
      <c r="AL73" s="27">
        <v>-0.017</v>
      </c>
      <c r="AM73" s="27">
        <v>-0.0197</v>
      </c>
      <c r="AN73" s="27">
        <v>0.0083</v>
      </c>
      <c r="AO73" s="27">
        <v>0.0102</v>
      </c>
      <c r="AP73" s="27">
        <v>0.0286</v>
      </c>
      <c r="AQ73" s="27">
        <v>0.0193</v>
      </c>
      <c r="AR73" s="27">
        <v>-0.0153</v>
      </c>
      <c r="AS73" s="27">
        <v>0.0188</v>
      </c>
      <c r="AT73" s="45"/>
      <c r="AU73" s="23">
        <v>43434.0</v>
      </c>
      <c r="AV73" s="50">
        <f t="shared" si="9"/>
        <v>-0.02627450025</v>
      </c>
      <c r="AW73" s="51">
        <f t="shared" si="10"/>
        <v>0.6272162995</v>
      </c>
      <c r="AX73" s="51">
        <f t="array" ref="AX73">SQRT(MMULT(MMULT(X73:AG73,MMULT(TRANSPOSE(ER!B553:K588-ER!M588:V588),ER!B553:K588-ER!M588:V588)/3),TRANSPOSE(X73:AG73)))</f>
        <v>0.2860150106</v>
      </c>
      <c r="AY73" s="45"/>
      <c r="AZ73" s="23">
        <v>43434.0</v>
      </c>
      <c r="BA73" s="4">
        <f t="shared" ref="BA73:BJ73" si="217">X73*0.01/$AX73</f>
        <v>-0.01732194731</v>
      </c>
      <c r="BB73" s="4">
        <f t="shared" si="217"/>
        <v>-0.005773982437</v>
      </c>
      <c r="BC73" s="4">
        <f t="shared" si="217"/>
        <v>-0.04041787706</v>
      </c>
      <c r="BD73" s="4">
        <f t="shared" si="217"/>
        <v>0.01732194731</v>
      </c>
      <c r="BE73" s="4">
        <f t="shared" si="217"/>
        <v>0.05196584193</v>
      </c>
      <c r="BF73" s="4">
        <f t="shared" si="217"/>
        <v>0.02886991218</v>
      </c>
      <c r="BG73" s="4">
        <f t="shared" si="217"/>
        <v>-0.02886991218</v>
      </c>
      <c r="BH73" s="4">
        <f t="shared" si="217"/>
        <v>0.005773982437</v>
      </c>
      <c r="BI73" s="4">
        <f t="shared" si="217"/>
        <v>0.04041787706</v>
      </c>
      <c r="BJ73" s="4">
        <f t="shared" si="217"/>
        <v>-0.05196584193</v>
      </c>
      <c r="BK73" s="45"/>
      <c r="BL73" s="4">
        <f t="shared" si="12"/>
        <v>-0.0009166219301</v>
      </c>
      <c r="BM73" s="4">
        <f t="shared" si="13"/>
        <v>0.9953702013</v>
      </c>
    </row>
    <row r="74">
      <c r="A74" s="23">
        <v>43465.0</v>
      </c>
      <c r="B74" s="24">
        <v>14.52644</v>
      </c>
      <c r="C74" s="24">
        <v>13.41922</v>
      </c>
      <c r="D74" s="24">
        <v>14.52433</v>
      </c>
      <c r="E74" s="24">
        <v>11.36622</v>
      </c>
      <c r="F74" s="24">
        <v>10.23227</v>
      </c>
      <c r="G74" s="24">
        <v>11.40381</v>
      </c>
      <c r="H74" s="24">
        <v>13.85809</v>
      </c>
      <c r="I74" s="24">
        <v>12.47816</v>
      </c>
      <c r="J74" s="24">
        <v>10.77586</v>
      </c>
      <c r="K74" s="24">
        <v>17.17623</v>
      </c>
      <c r="L74" s="52"/>
      <c r="M74" s="4">
        <f t="shared" ref="M74:V74" si="218">_xlfn.RANK.AVG(B74,$B74:$K74,0)</f>
        <v>2</v>
      </c>
      <c r="N74" s="4">
        <f t="shared" si="218"/>
        <v>5</v>
      </c>
      <c r="O74" s="4">
        <f t="shared" si="218"/>
        <v>3</v>
      </c>
      <c r="P74" s="4">
        <f t="shared" si="218"/>
        <v>8</v>
      </c>
      <c r="Q74" s="4">
        <f t="shared" si="218"/>
        <v>10</v>
      </c>
      <c r="R74" s="4">
        <f t="shared" si="218"/>
        <v>7</v>
      </c>
      <c r="S74" s="4">
        <f t="shared" si="218"/>
        <v>4</v>
      </c>
      <c r="T74" s="4">
        <f t="shared" si="218"/>
        <v>6</v>
      </c>
      <c r="U74" s="4">
        <f t="shared" si="218"/>
        <v>9</v>
      </c>
      <c r="V74" s="4">
        <f t="shared" si="218"/>
        <v>1</v>
      </c>
      <c r="W74" s="45"/>
      <c r="X74" s="6">
        <f t="shared" ref="X74:AG74" si="219">(M74-AVERAGE($M74:$V74))/STDEV($M74:$V74)</f>
        <v>-1.156011953</v>
      </c>
      <c r="Y74" s="6">
        <f t="shared" si="219"/>
        <v>-0.1651445648</v>
      </c>
      <c r="Z74" s="6">
        <f t="shared" si="219"/>
        <v>-0.8257228238</v>
      </c>
      <c r="AA74" s="6">
        <f t="shared" si="219"/>
        <v>0.8257228238</v>
      </c>
      <c r="AB74" s="6">
        <f t="shared" si="219"/>
        <v>1.486301083</v>
      </c>
      <c r="AC74" s="6">
        <f t="shared" si="219"/>
        <v>0.4954336943</v>
      </c>
      <c r="AD74" s="6">
        <f t="shared" si="219"/>
        <v>-0.4954336943</v>
      </c>
      <c r="AE74" s="6">
        <f t="shared" si="219"/>
        <v>0.1651445648</v>
      </c>
      <c r="AF74" s="6">
        <f t="shared" si="219"/>
        <v>1.156011953</v>
      </c>
      <c r="AG74" s="6">
        <f t="shared" si="219"/>
        <v>-1.486301083</v>
      </c>
      <c r="AH74" s="45"/>
      <c r="AI74" s="23">
        <v>43465.0</v>
      </c>
      <c r="AJ74" s="27">
        <v>0.0037</v>
      </c>
      <c r="AK74" s="27">
        <v>-0.0584</v>
      </c>
      <c r="AL74" s="27">
        <v>-0.0548</v>
      </c>
      <c r="AM74" s="27">
        <v>-0.0666</v>
      </c>
      <c r="AN74" s="27">
        <v>-0.0436</v>
      </c>
      <c r="AO74" s="27">
        <v>-0.0981</v>
      </c>
      <c r="AP74" s="27">
        <v>-0.0693</v>
      </c>
      <c r="AQ74" s="27">
        <v>-0.0471</v>
      </c>
      <c r="AR74" s="27">
        <v>-0.0361</v>
      </c>
      <c r="AS74" s="27">
        <v>-0.0905</v>
      </c>
      <c r="AT74" s="45"/>
      <c r="AU74" s="23">
        <v>43465.0</v>
      </c>
      <c r="AV74" s="50">
        <f t="shared" si="9"/>
        <v>0.03458127186</v>
      </c>
      <c r="AW74" s="51">
        <f t="shared" si="10"/>
        <v>0.6489062369</v>
      </c>
      <c r="AX74" s="51">
        <f t="array" ref="AX74">SQRT(MMULT(MMULT(X74:AG74,MMULT(TRANSPOSE(ER!B554:K589-ER!M589:V589),ER!B554:K589-ER!M589:V589)/3),TRANSPOSE(X74:AG74)))</f>
        <v>0.3076436492</v>
      </c>
      <c r="AY74" s="45"/>
      <c r="AZ74" s="23">
        <v>43465.0</v>
      </c>
      <c r="BA74" s="4">
        <f t="shared" ref="BA74:BJ74" si="220">X74*0.01/$AX74</f>
        <v>-0.03757633081</v>
      </c>
      <c r="BB74" s="4">
        <f t="shared" si="220"/>
        <v>-0.005368047259</v>
      </c>
      <c r="BC74" s="4">
        <f t="shared" si="220"/>
        <v>-0.02684023629</v>
      </c>
      <c r="BD74" s="4">
        <f t="shared" si="220"/>
        <v>0.02684023629</v>
      </c>
      <c r="BE74" s="4">
        <f t="shared" si="220"/>
        <v>0.04831242533</v>
      </c>
      <c r="BF74" s="4">
        <f t="shared" si="220"/>
        <v>0.01610414178</v>
      </c>
      <c r="BG74" s="4">
        <f t="shared" si="220"/>
        <v>-0.01610414178</v>
      </c>
      <c r="BH74" s="4">
        <f t="shared" si="220"/>
        <v>0.005368047259</v>
      </c>
      <c r="BI74" s="4">
        <f t="shared" si="220"/>
        <v>0.03757633081</v>
      </c>
      <c r="BJ74" s="4">
        <f t="shared" si="220"/>
        <v>-0.04831242533</v>
      </c>
      <c r="BK74" s="45"/>
      <c r="BL74" s="4">
        <f t="shared" si="12"/>
        <v>0.001209071922</v>
      </c>
      <c r="BM74" s="4">
        <f t="shared" si="13"/>
        <v>0.9965736754</v>
      </c>
    </row>
    <row r="75">
      <c r="A75" s="23">
        <v>43496.0</v>
      </c>
      <c r="B75" s="24">
        <v>15.00375</v>
      </c>
      <c r="C75" s="24">
        <v>14.98127</v>
      </c>
      <c r="D75" s="24">
        <v>14.9723</v>
      </c>
      <c r="E75" s="24">
        <v>11.6117</v>
      </c>
      <c r="F75" s="24">
        <v>11.20072</v>
      </c>
      <c r="G75" s="24">
        <v>12.12709</v>
      </c>
      <c r="H75" s="24">
        <v>14.92092</v>
      </c>
      <c r="I75" s="24">
        <v>13.13025</v>
      </c>
      <c r="J75" s="24">
        <v>11.11482</v>
      </c>
      <c r="K75" s="24">
        <v>18.44678</v>
      </c>
      <c r="L75" s="52"/>
      <c r="M75" s="4">
        <f t="shared" ref="M75:V75" si="221">_xlfn.RANK.AVG(B75,$B75:$K75,0)</f>
        <v>2</v>
      </c>
      <c r="N75" s="4">
        <f t="shared" si="221"/>
        <v>3</v>
      </c>
      <c r="O75" s="4">
        <f t="shared" si="221"/>
        <v>4</v>
      </c>
      <c r="P75" s="4">
        <f t="shared" si="221"/>
        <v>8</v>
      </c>
      <c r="Q75" s="4">
        <f t="shared" si="221"/>
        <v>9</v>
      </c>
      <c r="R75" s="4">
        <f t="shared" si="221"/>
        <v>7</v>
      </c>
      <c r="S75" s="4">
        <f t="shared" si="221"/>
        <v>5</v>
      </c>
      <c r="T75" s="4">
        <f t="shared" si="221"/>
        <v>6</v>
      </c>
      <c r="U75" s="4">
        <f t="shared" si="221"/>
        <v>10</v>
      </c>
      <c r="V75" s="4">
        <f t="shared" si="221"/>
        <v>1</v>
      </c>
      <c r="W75" s="45"/>
      <c r="X75" s="6">
        <f t="shared" ref="X75:AG75" si="222">(M75-AVERAGE($M75:$V75))/STDEV($M75:$V75)</f>
        <v>-1.156011953</v>
      </c>
      <c r="Y75" s="6">
        <f t="shared" si="222"/>
        <v>-0.8257228238</v>
      </c>
      <c r="Z75" s="6">
        <f t="shared" si="222"/>
        <v>-0.4954336943</v>
      </c>
      <c r="AA75" s="6">
        <f t="shared" si="222"/>
        <v>0.8257228238</v>
      </c>
      <c r="AB75" s="6">
        <f t="shared" si="222"/>
        <v>1.156011953</v>
      </c>
      <c r="AC75" s="6">
        <f t="shared" si="222"/>
        <v>0.4954336943</v>
      </c>
      <c r="AD75" s="6">
        <f t="shared" si="222"/>
        <v>-0.1651445648</v>
      </c>
      <c r="AE75" s="6">
        <f t="shared" si="222"/>
        <v>0.1651445648</v>
      </c>
      <c r="AF75" s="6">
        <f t="shared" si="222"/>
        <v>1.486301083</v>
      </c>
      <c r="AG75" s="6">
        <f t="shared" si="222"/>
        <v>-1.486301083</v>
      </c>
      <c r="AH75" s="45"/>
      <c r="AI75" s="23">
        <v>43496.0</v>
      </c>
      <c r="AJ75" s="27">
        <v>0.0351</v>
      </c>
      <c r="AK75" s="27">
        <v>0.0869</v>
      </c>
      <c r="AL75" s="27">
        <v>0.0545</v>
      </c>
      <c r="AM75" s="27">
        <v>0.0623</v>
      </c>
      <c r="AN75" s="27">
        <v>0.0814</v>
      </c>
      <c r="AO75" s="27">
        <v>0.0525</v>
      </c>
      <c r="AP75" s="27">
        <v>0.069</v>
      </c>
      <c r="AQ75" s="27">
        <v>0.0615</v>
      </c>
      <c r="AR75" s="27">
        <v>0.0368</v>
      </c>
      <c r="AS75" s="27">
        <v>0.0818</v>
      </c>
      <c r="AT75" s="45"/>
      <c r="AU75" s="23">
        <v>43496.0</v>
      </c>
      <c r="AV75" s="50">
        <f t="shared" si="9"/>
        <v>-0.004557989988</v>
      </c>
      <c r="AW75" s="51">
        <f t="shared" si="10"/>
        <v>0.6459485288</v>
      </c>
      <c r="AX75" s="51">
        <f t="array" ref="AX75">SQRT(MMULT(MMULT(X75:AG75,MMULT(TRANSPOSE(ER!B555:K590-ER!M590:V590),ER!B555:K590-ER!M590:V590)/3),TRANSPOSE(X75:AG75)))</f>
        <v>0.2978665413</v>
      </c>
      <c r="AY75" s="45"/>
      <c r="AZ75" s="23">
        <v>43496.0</v>
      </c>
      <c r="BA75" s="4">
        <f t="shared" ref="BA75:BJ75" si="223">X75*0.01/$AX75</f>
        <v>-0.03880972829</v>
      </c>
      <c r="BB75" s="4">
        <f t="shared" si="223"/>
        <v>-0.02772123449</v>
      </c>
      <c r="BC75" s="4">
        <f t="shared" si="223"/>
        <v>-0.0166327407</v>
      </c>
      <c r="BD75" s="4">
        <f t="shared" si="223"/>
        <v>0.02772123449</v>
      </c>
      <c r="BE75" s="4">
        <f t="shared" si="223"/>
        <v>0.03880972829</v>
      </c>
      <c r="BF75" s="4">
        <f t="shared" si="223"/>
        <v>0.0166327407</v>
      </c>
      <c r="BG75" s="4">
        <f t="shared" si="223"/>
        <v>-0.005544246899</v>
      </c>
      <c r="BH75" s="4">
        <f t="shared" si="223"/>
        <v>0.005544246899</v>
      </c>
      <c r="BI75" s="4">
        <f t="shared" si="223"/>
        <v>0.04989822209</v>
      </c>
      <c r="BJ75" s="4">
        <f t="shared" si="223"/>
        <v>-0.04989822209</v>
      </c>
      <c r="BK75" s="45"/>
      <c r="BL75" s="4">
        <f t="shared" si="12"/>
        <v>-0.0001481581043</v>
      </c>
      <c r="BM75" s="4">
        <f t="shared" si="13"/>
        <v>0.996426025</v>
      </c>
    </row>
    <row r="76">
      <c r="A76" s="23">
        <v>43524.0</v>
      </c>
      <c r="B76" s="24">
        <v>15.61037</v>
      </c>
      <c r="C76" s="24">
        <v>15.01276</v>
      </c>
      <c r="D76" s="24">
        <v>15.92864</v>
      </c>
      <c r="E76" s="24">
        <v>12.87664</v>
      </c>
      <c r="F76" s="24">
        <v>11.49954</v>
      </c>
      <c r="G76" s="24">
        <v>13.13888</v>
      </c>
      <c r="H76" s="24">
        <v>16.05394</v>
      </c>
      <c r="I76" s="24">
        <v>11.20699</v>
      </c>
      <c r="J76" s="24">
        <v>14.48436</v>
      </c>
      <c r="K76" s="24">
        <v>19.14975</v>
      </c>
      <c r="L76" s="52"/>
      <c r="M76" s="4">
        <f t="shared" ref="M76:V76" si="224">_xlfn.RANK.AVG(B76,$B76:$K76,0)</f>
        <v>4</v>
      </c>
      <c r="N76" s="4">
        <f t="shared" si="224"/>
        <v>5</v>
      </c>
      <c r="O76" s="4">
        <f t="shared" si="224"/>
        <v>3</v>
      </c>
      <c r="P76" s="4">
        <f t="shared" si="224"/>
        <v>8</v>
      </c>
      <c r="Q76" s="4">
        <f t="shared" si="224"/>
        <v>9</v>
      </c>
      <c r="R76" s="4">
        <f t="shared" si="224"/>
        <v>7</v>
      </c>
      <c r="S76" s="4">
        <f t="shared" si="224"/>
        <v>2</v>
      </c>
      <c r="T76" s="4">
        <f t="shared" si="224"/>
        <v>10</v>
      </c>
      <c r="U76" s="4">
        <f t="shared" si="224"/>
        <v>6</v>
      </c>
      <c r="V76" s="4">
        <f t="shared" si="224"/>
        <v>1</v>
      </c>
      <c r="W76" s="45"/>
      <c r="X76" s="6">
        <f t="shared" ref="X76:AG76" si="225">(M76-AVERAGE($M76:$V76))/STDEV($M76:$V76)</f>
        <v>-0.4954336943</v>
      </c>
      <c r="Y76" s="6">
        <f t="shared" si="225"/>
        <v>-0.1651445648</v>
      </c>
      <c r="Z76" s="6">
        <f t="shared" si="225"/>
        <v>-0.8257228238</v>
      </c>
      <c r="AA76" s="6">
        <f t="shared" si="225"/>
        <v>0.8257228238</v>
      </c>
      <c r="AB76" s="6">
        <f t="shared" si="225"/>
        <v>1.156011953</v>
      </c>
      <c r="AC76" s="6">
        <f t="shared" si="225"/>
        <v>0.4954336943</v>
      </c>
      <c r="AD76" s="6">
        <f t="shared" si="225"/>
        <v>-1.156011953</v>
      </c>
      <c r="AE76" s="6">
        <f t="shared" si="225"/>
        <v>1.486301083</v>
      </c>
      <c r="AF76" s="6">
        <f t="shared" si="225"/>
        <v>0.1651445648</v>
      </c>
      <c r="AG76" s="6">
        <f t="shared" si="225"/>
        <v>-1.486301083</v>
      </c>
      <c r="AH76" s="45"/>
      <c r="AI76" s="23">
        <v>43524.0</v>
      </c>
      <c r="AJ76" s="27">
        <v>0.0593</v>
      </c>
      <c r="AK76" s="27">
        <v>0.0306</v>
      </c>
      <c r="AL76" s="27">
        <v>0.0494</v>
      </c>
      <c r="AM76" s="27">
        <v>0.0252</v>
      </c>
      <c r="AN76" s="27">
        <v>0.0422</v>
      </c>
      <c r="AO76" s="27">
        <v>0.0226</v>
      </c>
      <c r="AP76" s="27">
        <v>0.0542</v>
      </c>
      <c r="AQ76" s="27">
        <v>0.0285</v>
      </c>
      <c r="AR76" s="27">
        <v>0.0225</v>
      </c>
      <c r="AS76" s="27">
        <v>0.0328</v>
      </c>
      <c r="AT76" s="45"/>
      <c r="AU76" s="23">
        <v>43524.0</v>
      </c>
      <c r="AV76" s="50">
        <f t="shared" si="9"/>
        <v>-0.05705744713</v>
      </c>
      <c r="AW76" s="51">
        <f t="shared" si="10"/>
        <v>0.6090923548</v>
      </c>
      <c r="AX76" s="51">
        <f t="array" ref="AX76">SQRT(MMULT(MMULT(X76:AG76,MMULT(TRANSPOSE(ER!B556:K591-ER!M591:V591),ER!B556:K591-ER!M591:V591)/3),TRANSPOSE(X76:AG76)))</f>
        <v>0.3414012869</v>
      </c>
      <c r="AY76" s="45"/>
      <c r="AZ76" s="23">
        <v>43524.0</v>
      </c>
      <c r="BA76" s="4">
        <f t="shared" ref="BA76:BJ76" si="226">X76*0.01/$AX76</f>
        <v>-0.01451176997</v>
      </c>
      <c r="BB76" s="4">
        <f t="shared" si="226"/>
        <v>-0.004837256657</v>
      </c>
      <c r="BC76" s="4">
        <f t="shared" si="226"/>
        <v>-0.02418628328</v>
      </c>
      <c r="BD76" s="4">
        <f t="shared" si="226"/>
        <v>0.02418628328</v>
      </c>
      <c r="BE76" s="4">
        <f t="shared" si="226"/>
        <v>0.0338607966</v>
      </c>
      <c r="BF76" s="4">
        <f t="shared" si="226"/>
        <v>0.01451176997</v>
      </c>
      <c r="BG76" s="4">
        <f t="shared" si="226"/>
        <v>-0.0338607966</v>
      </c>
      <c r="BH76" s="4">
        <f t="shared" si="226"/>
        <v>0.04353530991</v>
      </c>
      <c r="BI76" s="4">
        <f t="shared" si="226"/>
        <v>0.004837256657</v>
      </c>
      <c r="BJ76" s="4">
        <f t="shared" si="226"/>
        <v>-0.04353530991</v>
      </c>
      <c r="BK76" s="45"/>
      <c r="BL76" s="4">
        <f t="shared" si="12"/>
        <v>-0.001915537303</v>
      </c>
      <c r="BM76" s="4">
        <f t="shared" si="13"/>
        <v>0.9945173337</v>
      </c>
    </row>
    <row r="77">
      <c r="A77" s="23">
        <v>43555.0</v>
      </c>
      <c r="B77" s="24">
        <v>15.4107</v>
      </c>
      <c r="C77" s="24">
        <v>14.86989</v>
      </c>
      <c r="D77" s="24">
        <v>16.71961</v>
      </c>
      <c r="E77" s="24">
        <v>14.02918</v>
      </c>
      <c r="F77" s="24">
        <v>11.96888</v>
      </c>
      <c r="G77" s="24">
        <v>12.90989</v>
      </c>
      <c r="H77" s="24">
        <v>16.28134</v>
      </c>
      <c r="I77" s="24">
        <v>11.62791</v>
      </c>
      <c r="J77" s="24">
        <v>14.94322</v>
      </c>
      <c r="K77" s="24">
        <v>19.76675</v>
      </c>
      <c r="L77" s="52"/>
      <c r="M77" s="4">
        <f t="shared" ref="M77:V77" si="227">_xlfn.RANK.AVG(B77,$B77:$K77,0)</f>
        <v>4</v>
      </c>
      <c r="N77" s="4">
        <f t="shared" si="227"/>
        <v>6</v>
      </c>
      <c r="O77" s="4">
        <f t="shared" si="227"/>
        <v>2</v>
      </c>
      <c r="P77" s="4">
        <f t="shared" si="227"/>
        <v>7</v>
      </c>
      <c r="Q77" s="4">
        <f t="shared" si="227"/>
        <v>9</v>
      </c>
      <c r="R77" s="4">
        <f t="shared" si="227"/>
        <v>8</v>
      </c>
      <c r="S77" s="4">
        <f t="shared" si="227"/>
        <v>3</v>
      </c>
      <c r="T77" s="4">
        <f t="shared" si="227"/>
        <v>10</v>
      </c>
      <c r="U77" s="4">
        <f t="shared" si="227"/>
        <v>5</v>
      </c>
      <c r="V77" s="4">
        <f t="shared" si="227"/>
        <v>1</v>
      </c>
      <c r="W77" s="45"/>
      <c r="X77" s="6">
        <f t="shared" ref="X77:AG77" si="228">(M77-AVERAGE($M77:$V77))/STDEV($M77:$V77)</f>
        <v>-0.4954336943</v>
      </c>
      <c r="Y77" s="6">
        <f t="shared" si="228"/>
        <v>0.1651445648</v>
      </c>
      <c r="Z77" s="6">
        <f t="shared" si="228"/>
        <v>-1.156011953</v>
      </c>
      <c r="AA77" s="6">
        <f t="shared" si="228"/>
        <v>0.4954336943</v>
      </c>
      <c r="AB77" s="6">
        <f t="shared" si="228"/>
        <v>1.156011953</v>
      </c>
      <c r="AC77" s="6">
        <f t="shared" si="228"/>
        <v>0.8257228238</v>
      </c>
      <c r="AD77" s="6">
        <f t="shared" si="228"/>
        <v>-0.8257228238</v>
      </c>
      <c r="AE77" s="6">
        <f t="shared" si="228"/>
        <v>1.486301083</v>
      </c>
      <c r="AF77" s="6">
        <f t="shared" si="228"/>
        <v>-0.1651445648</v>
      </c>
      <c r="AG77" s="6">
        <f t="shared" si="228"/>
        <v>-1.486301083</v>
      </c>
      <c r="AH77" s="45"/>
      <c r="AI77" s="23">
        <v>43555.0</v>
      </c>
      <c r="AJ77" s="27">
        <v>0.0069</v>
      </c>
      <c r="AK77" s="27">
        <v>0.0075</v>
      </c>
      <c r="AL77" s="27">
        <v>0.0185</v>
      </c>
      <c r="AM77" s="27">
        <v>-5.0E-4</v>
      </c>
      <c r="AN77" s="27">
        <v>0.0348</v>
      </c>
      <c r="AO77" s="27">
        <v>0.0015</v>
      </c>
      <c r="AP77" s="27">
        <v>0.0241</v>
      </c>
      <c r="AQ77" s="27">
        <v>-0.0023</v>
      </c>
      <c r="AR77" s="27">
        <v>0.0315</v>
      </c>
      <c r="AS77" s="27">
        <v>0.0181</v>
      </c>
      <c r="AT77" s="45"/>
      <c r="AU77" s="23">
        <v>43555.0</v>
      </c>
      <c r="AV77" s="50">
        <f t="shared" si="9"/>
        <v>-0.03235182024</v>
      </c>
      <c r="AW77" s="51">
        <f t="shared" si="10"/>
        <v>0.5893871084</v>
      </c>
      <c r="AX77" s="51">
        <f t="array" ref="AX77">SQRT(MMULT(MMULT(X77:AG77,MMULT(TRANSPOSE(ER!B557:K592-ER!M592:V592),ER!B557:K592-ER!M592:V592)/3),TRANSPOSE(X77:AG77)))</f>
        <v>0.3301642818</v>
      </c>
      <c r="AY77" s="45"/>
      <c r="AZ77" s="23">
        <v>43555.0</v>
      </c>
      <c r="BA77" s="4">
        <f t="shared" ref="BA77:BJ77" si="229">X77*0.01/$AX77</f>
        <v>-0.01500567207</v>
      </c>
      <c r="BB77" s="4">
        <f t="shared" si="229"/>
        <v>0.005001890691</v>
      </c>
      <c r="BC77" s="4">
        <f t="shared" si="229"/>
        <v>-0.03501323484</v>
      </c>
      <c r="BD77" s="4">
        <f t="shared" si="229"/>
        <v>0.01500567207</v>
      </c>
      <c r="BE77" s="4">
        <f t="shared" si="229"/>
        <v>0.03501323484</v>
      </c>
      <c r="BF77" s="4">
        <f t="shared" si="229"/>
        <v>0.02500945345</v>
      </c>
      <c r="BG77" s="4">
        <f t="shared" si="229"/>
        <v>-0.02500945345</v>
      </c>
      <c r="BH77" s="4">
        <f t="shared" si="229"/>
        <v>0.04501701622</v>
      </c>
      <c r="BI77" s="4">
        <f t="shared" si="229"/>
        <v>-0.005001890691</v>
      </c>
      <c r="BJ77" s="4">
        <f t="shared" si="229"/>
        <v>-0.04501701622</v>
      </c>
      <c r="BK77" s="45"/>
      <c r="BL77" s="4">
        <f t="shared" si="12"/>
        <v>-0.0009476185791</v>
      </c>
      <c r="BM77" s="4">
        <f t="shared" si="13"/>
        <v>0.9935749106</v>
      </c>
    </row>
    <row r="78">
      <c r="A78" s="23">
        <v>43585.0</v>
      </c>
      <c r="B78" s="24">
        <v>15.67152</v>
      </c>
      <c r="C78" s="24">
        <v>15.35155</v>
      </c>
      <c r="D78" s="24">
        <v>17.79043</v>
      </c>
      <c r="E78" s="24">
        <v>15.3069</v>
      </c>
      <c r="F78" s="24">
        <v>12.0279</v>
      </c>
      <c r="G78" s="24">
        <v>13.32978</v>
      </c>
      <c r="H78" s="24">
        <v>17.16738</v>
      </c>
      <c r="I78" s="24">
        <v>13.29787</v>
      </c>
      <c r="J78" s="24">
        <v>14.839</v>
      </c>
      <c r="K78" s="24">
        <v>20.51282</v>
      </c>
      <c r="L78" s="52"/>
      <c r="M78" s="4">
        <f t="shared" ref="M78:V78" si="230">_xlfn.RANK.AVG(B78,$B78:$K78,0)</f>
        <v>4</v>
      </c>
      <c r="N78" s="4">
        <f t="shared" si="230"/>
        <v>5</v>
      </c>
      <c r="O78" s="4">
        <f t="shared" si="230"/>
        <v>2</v>
      </c>
      <c r="P78" s="4">
        <f t="shared" si="230"/>
        <v>6</v>
      </c>
      <c r="Q78" s="4">
        <f t="shared" si="230"/>
        <v>10</v>
      </c>
      <c r="R78" s="4">
        <f t="shared" si="230"/>
        <v>8</v>
      </c>
      <c r="S78" s="4">
        <f t="shared" si="230"/>
        <v>3</v>
      </c>
      <c r="T78" s="4">
        <f t="shared" si="230"/>
        <v>9</v>
      </c>
      <c r="U78" s="4">
        <f t="shared" si="230"/>
        <v>7</v>
      </c>
      <c r="V78" s="4">
        <f t="shared" si="230"/>
        <v>1</v>
      </c>
      <c r="W78" s="45"/>
      <c r="X78" s="6">
        <f t="shared" ref="X78:AG78" si="231">(M78-AVERAGE($M78:$V78))/STDEV($M78:$V78)</f>
        <v>-0.4954336943</v>
      </c>
      <c r="Y78" s="6">
        <f t="shared" si="231"/>
        <v>-0.1651445648</v>
      </c>
      <c r="Z78" s="6">
        <f t="shared" si="231"/>
        <v>-1.156011953</v>
      </c>
      <c r="AA78" s="6">
        <f t="shared" si="231"/>
        <v>0.1651445648</v>
      </c>
      <c r="AB78" s="6">
        <f t="shared" si="231"/>
        <v>1.486301083</v>
      </c>
      <c r="AC78" s="6">
        <f t="shared" si="231"/>
        <v>0.8257228238</v>
      </c>
      <c r="AD78" s="6">
        <f t="shared" si="231"/>
        <v>-0.8257228238</v>
      </c>
      <c r="AE78" s="6">
        <f t="shared" si="231"/>
        <v>1.156011953</v>
      </c>
      <c r="AF78" s="6">
        <f t="shared" si="231"/>
        <v>0.4954336943</v>
      </c>
      <c r="AG78" s="6">
        <f t="shared" si="231"/>
        <v>-1.486301083</v>
      </c>
      <c r="AH78" s="45"/>
      <c r="AI78" s="23">
        <v>43585.0</v>
      </c>
      <c r="AJ78" s="27">
        <v>0.0214</v>
      </c>
      <c r="AK78" s="27">
        <v>0.0375</v>
      </c>
      <c r="AL78" s="27">
        <v>0.0481</v>
      </c>
      <c r="AM78" s="27">
        <v>0.0705</v>
      </c>
      <c r="AN78" s="27">
        <v>0.0228</v>
      </c>
      <c r="AO78" s="27">
        <v>0.0202</v>
      </c>
      <c r="AP78" s="27">
        <v>0.0593</v>
      </c>
      <c r="AQ78" s="27">
        <v>0.0442</v>
      </c>
      <c r="AR78" s="27">
        <v>0.0221</v>
      </c>
      <c r="AS78" s="27">
        <v>0.0398</v>
      </c>
      <c r="AT78" s="45"/>
      <c r="AU78" s="23">
        <v>43585.0</v>
      </c>
      <c r="AV78" s="50">
        <f t="shared" si="9"/>
        <v>-0.02812411938</v>
      </c>
      <c r="AW78" s="51">
        <f t="shared" si="10"/>
        <v>0.572811115</v>
      </c>
      <c r="AX78" s="51">
        <f t="array" ref="AX78">SQRT(MMULT(MMULT(X78:AG78,MMULT(TRANSPOSE(ER!B558:K593-ER!M593:V593),ER!B558:K593-ER!M593:V593)/3),TRANSPOSE(X78:AG78)))</f>
        <v>0.3306051885</v>
      </c>
      <c r="AY78" s="45"/>
      <c r="AZ78" s="23">
        <v>43585.0</v>
      </c>
      <c r="BA78" s="4">
        <f t="shared" ref="BA78:BJ78" si="232">X78*0.01/$AX78</f>
        <v>-0.01498565998</v>
      </c>
      <c r="BB78" s="4">
        <f t="shared" si="232"/>
        <v>-0.004995219993</v>
      </c>
      <c r="BC78" s="4">
        <f t="shared" si="232"/>
        <v>-0.03496653995</v>
      </c>
      <c r="BD78" s="4">
        <f t="shared" si="232"/>
        <v>0.004995219993</v>
      </c>
      <c r="BE78" s="4">
        <f t="shared" si="232"/>
        <v>0.04495697994</v>
      </c>
      <c r="BF78" s="4">
        <f t="shared" si="232"/>
        <v>0.02497609997</v>
      </c>
      <c r="BG78" s="4">
        <f t="shared" si="232"/>
        <v>-0.02497609997</v>
      </c>
      <c r="BH78" s="4">
        <f t="shared" si="232"/>
        <v>0.03496653995</v>
      </c>
      <c r="BI78" s="4">
        <f t="shared" si="232"/>
        <v>0.01498565998</v>
      </c>
      <c r="BJ78" s="4">
        <f t="shared" si="232"/>
        <v>-0.04495697994</v>
      </c>
      <c r="BK78" s="45"/>
      <c r="BL78" s="4">
        <f t="shared" si="12"/>
        <v>-0.0008518219847</v>
      </c>
      <c r="BM78" s="4">
        <f t="shared" si="13"/>
        <v>0.9927285617</v>
      </c>
    </row>
    <row r="79">
      <c r="A79" s="23">
        <v>43616.0</v>
      </c>
      <c r="B79" s="24">
        <v>16.0901</v>
      </c>
      <c r="C79" s="24">
        <v>14.24096</v>
      </c>
      <c r="D79" s="24">
        <v>17.22356</v>
      </c>
      <c r="E79" s="24">
        <v>14.85663</v>
      </c>
      <c r="F79" s="24">
        <v>10.88021</v>
      </c>
      <c r="G79" s="24">
        <v>12.7421</v>
      </c>
      <c r="H79" s="24">
        <v>16.96641</v>
      </c>
      <c r="I79" s="24">
        <v>12.76976</v>
      </c>
      <c r="J79" s="24">
        <v>14.08451</v>
      </c>
      <c r="K79" s="24">
        <v>18.99335</v>
      </c>
      <c r="L79" s="52"/>
      <c r="M79" s="4">
        <f t="shared" ref="M79:V79" si="233">_xlfn.RANK.AVG(B79,$B79:$K79,0)</f>
        <v>4</v>
      </c>
      <c r="N79" s="4">
        <f t="shared" si="233"/>
        <v>6</v>
      </c>
      <c r="O79" s="4">
        <f t="shared" si="233"/>
        <v>2</v>
      </c>
      <c r="P79" s="4">
        <f t="shared" si="233"/>
        <v>5</v>
      </c>
      <c r="Q79" s="4">
        <f t="shared" si="233"/>
        <v>10</v>
      </c>
      <c r="R79" s="4">
        <f t="shared" si="233"/>
        <v>9</v>
      </c>
      <c r="S79" s="4">
        <f t="shared" si="233"/>
        <v>3</v>
      </c>
      <c r="T79" s="4">
        <f t="shared" si="233"/>
        <v>8</v>
      </c>
      <c r="U79" s="4">
        <f t="shared" si="233"/>
        <v>7</v>
      </c>
      <c r="V79" s="4">
        <f t="shared" si="233"/>
        <v>1</v>
      </c>
      <c r="W79" s="45"/>
      <c r="X79" s="6">
        <f t="shared" ref="X79:AG79" si="234">(M79-AVERAGE($M79:$V79))/STDEV($M79:$V79)</f>
        <v>-0.4954336943</v>
      </c>
      <c r="Y79" s="6">
        <f t="shared" si="234"/>
        <v>0.1651445648</v>
      </c>
      <c r="Z79" s="6">
        <f t="shared" si="234"/>
        <v>-1.156011953</v>
      </c>
      <c r="AA79" s="6">
        <f t="shared" si="234"/>
        <v>-0.1651445648</v>
      </c>
      <c r="AB79" s="6">
        <f t="shared" si="234"/>
        <v>1.486301083</v>
      </c>
      <c r="AC79" s="6">
        <f t="shared" si="234"/>
        <v>1.156011953</v>
      </c>
      <c r="AD79" s="6">
        <f t="shared" si="234"/>
        <v>-0.8257228238</v>
      </c>
      <c r="AE79" s="6">
        <f t="shared" si="234"/>
        <v>0.8257228238</v>
      </c>
      <c r="AF79" s="6">
        <f t="shared" si="234"/>
        <v>0.4954336943</v>
      </c>
      <c r="AG79" s="6">
        <f t="shared" si="234"/>
        <v>-1.486301083</v>
      </c>
      <c r="AH79" s="45"/>
      <c r="AI79" s="23">
        <v>43616.0</v>
      </c>
      <c r="AJ79" s="27">
        <v>0.0232</v>
      </c>
      <c r="AK79" s="27">
        <v>-0.0353</v>
      </c>
      <c r="AL79" s="27">
        <v>-0.0559</v>
      </c>
      <c r="AM79" s="27">
        <v>-0.0606</v>
      </c>
      <c r="AN79" s="27">
        <v>-0.0767</v>
      </c>
      <c r="AO79" s="27">
        <v>-0.0637</v>
      </c>
      <c r="AP79" s="27">
        <v>-0.0561</v>
      </c>
      <c r="AQ79" s="27">
        <v>-0.0552</v>
      </c>
      <c r="AR79" s="27">
        <v>-0.0278</v>
      </c>
      <c r="AS79" s="27">
        <v>-0.0639</v>
      </c>
      <c r="AT79" s="45"/>
      <c r="AU79" s="23">
        <v>43616.0</v>
      </c>
      <c r="AV79" s="50">
        <f t="shared" si="9"/>
        <v>-0.05393621485</v>
      </c>
      <c r="AW79" s="51">
        <f t="shared" si="10"/>
        <v>0.5419158516</v>
      </c>
      <c r="AX79" s="51">
        <f t="array" ref="AX79">SQRT(MMULT(MMULT(X79:AG79,MMULT(TRANSPOSE(ER!B559:K594-ER!M594:V594),ER!B559:K594-ER!M594:V594)/3),TRANSPOSE(X79:AG79)))</f>
        <v>0.2969176774</v>
      </c>
      <c r="AY79" s="45"/>
      <c r="AZ79" s="23">
        <v>43616.0</v>
      </c>
      <c r="BA79" s="4">
        <f t="shared" ref="BA79:BJ79" si="235">X79*0.01/$AX79</f>
        <v>-0.01668589417</v>
      </c>
      <c r="BB79" s="4">
        <f t="shared" si="235"/>
        <v>0.005561964724</v>
      </c>
      <c r="BC79" s="4">
        <f t="shared" si="235"/>
        <v>-0.03893375307</v>
      </c>
      <c r="BD79" s="4">
        <f t="shared" si="235"/>
        <v>-0.005561964724</v>
      </c>
      <c r="BE79" s="4">
        <f t="shared" si="235"/>
        <v>0.05005768252</v>
      </c>
      <c r="BF79" s="4">
        <f t="shared" si="235"/>
        <v>0.03893375307</v>
      </c>
      <c r="BG79" s="4">
        <f t="shared" si="235"/>
        <v>-0.02780982362</v>
      </c>
      <c r="BH79" s="4">
        <f t="shared" si="235"/>
        <v>0.02780982362</v>
      </c>
      <c r="BI79" s="4">
        <f t="shared" si="235"/>
        <v>0.01668589417</v>
      </c>
      <c r="BJ79" s="4">
        <f t="shared" si="235"/>
        <v>-0.05005768252</v>
      </c>
      <c r="BK79" s="45"/>
      <c r="BL79" s="4">
        <f t="shared" si="12"/>
        <v>-0.00163143885</v>
      </c>
      <c r="BM79" s="4">
        <f t="shared" si="13"/>
        <v>0.9911089857</v>
      </c>
    </row>
    <row r="80">
      <c r="A80" s="23">
        <v>43646.0</v>
      </c>
      <c r="B80" s="24">
        <v>16.65556</v>
      </c>
      <c r="C80" s="24">
        <v>14.53488</v>
      </c>
      <c r="D80" s="24">
        <v>18.31502</v>
      </c>
      <c r="E80" s="24">
        <v>15.65435</v>
      </c>
      <c r="F80" s="24">
        <v>11.66589</v>
      </c>
      <c r="G80" s="24">
        <v>13.53546</v>
      </c>
      <c r="H80" s="24">
        <v>18.31502</v>
      </c>
      <c r="I80" s="24">
        <v>13.01067</v>
      </c>
      <c r="J80" s="24">
        <v>14.63486</v>
      </c>
      <c r="K80" s="24">
        <v>20.37905</v>
      </c>
      <c r="L80" s="52"/>
      <c r="M80" s="4">
        <f t="shared" ref="M80:V80" si="236">_xlfn.RANK.AVG(B80,$B80:$K80,0)</f>
        <v>4</v>
      </c>
      <c r="N80" s="4">
        <f t="shared" si="236"/>
        <v>7</v>
      </c>
      <c r="O80" s="4">
        <f t="shared" si="236"/>
        <v>2.5</v>
      </c>
      <c r="P80" s="4">
        <f t="shared" si="236"/>
        <v>5</v>
      </c>
      <c r="Q80" s="4">
        <f t="shared" si="236"/>
        <v>10</v>
      </c>
      <c r="R80" s="4">
        <f t="shared" si="236"/>
        <v>8</v>
      </c>
      <c r="S80" s="4">
        <f t="shared" si="236"/>
        <v>2.5</v>
      </c>
      <c r="T80" s="4">
        <f t="shared" si="236"/>
        <v>9</v>
      </c>
      <c r="U80" s="4">
        <f t="shared" si="236"/>
        <v>6</v>
      </c>
      <c r="V80" s="4">
        <f t="shared" si="236"/>
        <v>1</v>
      </c>
      <c r="W80" s="45"/>
      <c r="X80" s="6">
        <f t="shared" ref="X80:AG80" si="237">(M80-AVERAGE($M80:$V80))/STDEV($M80:$V80)</f>
        <v>-0.4969418673</v>
      </c>
      <c r="Y80" s="6">
        <f t="shared" si="237"/>
        <v>0.4969418673</v>
      </c>
      <c r="Z80" s="6">
        <f t="shared" si="237"/>
        <v>-0.9938837347</v>
      </c>
      <c r="AA80" s="6">
        <f t="shared" si="237"/>
        <v>-0.1656472891</v>
      </c>
      <c r="AB80" s="6">
        <f t="shared" si="237"/>
        <v>1.490825602</v>
      </c>
      <c r="AC80" s="6">
        <f t="shared" si="237"/>
        <v>0.8282364456</v>
      </c>
      <c r="AD80" s="6">
        <f t="shared" si="237"/>
        <v>-0.9938837347</v>
      </c>
      <c r="AE80" s="6">
        <f t="shared" si="237"/>
        <v>1.159531024</v>
      </c>
      <c r="AF80" s="6">
        <f t="shared" si="237"/>
        <v>0.1656472891</v>
      </c>
      <c r="AG80" s="6">
        <f t="shared" si="237"/>
        <v>-1.490825602</v>
      </c>
      <c r="AH80" s="45"/>
      <c r="AI80" s="23">
        <v>43646.0</v>
      </c>
      <c r="AJ80" s="27">
        <v>0.0393</v>
      </c>
      <c r="AK80" s="27">
        <v>0.025</v>
      </c>
      <c r="AL80" s="27">
        <v>0.0611</v>
      </c>
      <c r="AM80" s="27">
        <v>0.0503</v>
      </c>
      <c r="AN80" s="27">
        <v>0.0745</v>
      </c>
      <c r="AO80" s="27">
        <v>0.0297</v>
      </c>
      <c r="AP80" s="27">
        <v>0.0448</v>
      </c>
      <c r="AQ80" s="27">
        <v>0.0257</v>
      </c>
      <c r="AR80" s="27">
        <v>0.0398</v>
      </c>
      <c r="AS80" s="27">
        <v>0.0698</v>
      </c>
      <c r="AT80" s="45"/>
      <c r="AU80" s="23">
        <v>43646.0</v>
      </c>
      <c r="AV80" s="50">
        <f t="shared" si="9"/>
        <v>-0.04901490682</v>
      </c>
      <c r="AW80" s="51">
        <f t="shared" si="10"/>
        <v>0.5153538966</v>
      </c>
      <c r="AX80" s="51">
        <f t="array" ref="AX80">SQRT(MMULT(MMULT(X80:AG80,MMULT(TRANSPOSE(ER!B560:K595-ER!M595:V595),ER!B560:K595-ER!M595:V595)/3),TRANSPOSE(X80:AG80)))</f>
        <v>0.2956492749</v>
      </c>
      <c r="AY80" s="45"/>
      <c r="AZ80" s="23">
        <v>43646.0</v>
      </c>
      <c r="BA80" s="4">
        <f t="shared" ref="BA80:BJ80" si="238">X80*0.01/$AX80</f>
        <v>-0.01680849268</v>
      </c>
      <c r="BB80" s="4">
        <f t="shared" si="238"/>
        <v>0.01680849268</v>
      </c>
      <c r="BC80" s="4">
        <f t="shared" si="238"/>
        <v>-0.03361698537</v>
      </c>
      <c r="BD80" s="4">
        <f t="shared" si="238"/>
        <v>-0.005602830895</v>
      </c>
      <c r="BE80" s="4">
        <f t="shared" si="238"/>
        <v>0.05042547805</v>
      </c>
      <c r="BF80" s="4">
        <f t="shared" si="238"/>
        <v>0.02801415447</v>
      </c>
      <c r="BG80" s="4">
        <f t="shared" si="238"/>
        <v>-0.03361698537</v>
      </c>
      <c r="BH80" s="4">
        <f t="shared" si="238"/>
        <v>0.03921981626</v>
      </c>
      <c r="BI80" s="4">
        <f t="shared" si="238"/>
        <v>0.005602830895</v>
      </c>
      <c r="BJ80" s="4">
        <f t="shared" si="238"/>
        <v>-0.05042547805</v>
      </c>
      <c r="BK80" s="45"/>
      <c r="BL80" s="4">
        <f t="shared" si="12"/>
        <v>-0.00165079113</v>
      </c>
      <c r="BM80" s="4">
        <f t="shared" si="13"/>
        <v>0.9894728718</v>
      </c>
    </row>
    <row r="81">
      <c r="A81" s="23">
        <v>43677.0</v>
      </c>
      <c r="B81" s="24">
        <v>17.02128</v>
      </c>
      <c r="C81" s="24">
        <v>14.39056</v>
      </c>
      <c r="D81" s="24">
        <v>18.577</v>
      </c>
      <c r="E81" s="24">
        <v>16.4042</v>
      </c>
      <c r="F81" s="24">
        <v>11.66317</v>
      </c>
      <c r="G81" s="24">
        <v>13.80072</v>
      </c>
      <c r="H81" s="24">
        <v>18.0538</v>
      </c>
      <c r="I81" s="24">
        <v>12.90323</v>
      </c>
      <c r="J81" s="24">
        <v>14.5518</v>
      </c>
      <c r="K81" s="24">
        <v>20.3832</v>
      </c>
      <c r="L81" s="52"/>
      <c r="M81" s="4">
        <f t="shared" ref="M81:V81" si="239">_xlfn.RANK.AVG(B81,$B81:$K81,0)</f>
        <v>4</v>
      </c>
      <c r="N81" s="4">
        <f t="shared" si="239"/>
        <v>7</v>
      </c>
      <c r="O81" s="4">
        <f t="shared" si="239"/>
        <v>2</v>
      </c>
      <c r="P81" s="4">
        <f t="shared" si="239"/>
        <v>5</v>
      </c>
      <c r="Q81" s="4">
        <f t="shared" si="239"/>
        <v>10</v>
      </c>
      <c r="R81" s="4">
        <f t="shared" si="239"/>
        <v>8</v>
      </c>
      <c r="S81" s="4">
        <f t="shared" si="239"/>
        <v>3</v>
      </c>
      <c r="T81" s="4">
        <f t="shared" si="239"/>
        <v>9</v>
      </c>
      <c r="U81" s="4">
        <f t="shared" si="239"/>
        <v>6</v>
      </c>
      <c r="V81" s="4">
        <f t="shared" si="239"/>
        <v>1</v>
      </c>
      <c r="W81" s="45"/>
      <c r="X81" s="6">
        <f t="shared" ref="X81:AG81" si="240">(M81-AVERAGE($M81:$V81))/STDEV($M81:$V81)</f>
        <v>-0.4954336943</v>
      </c>
      <c r="Y81" s="6">
        <f t="shared" si="240"/>
        <v>0.4954336943</v>
      </c>
      <c r="Z81" s="6">
        <f t="shared" si="240"/>
        <v>-1.156011953</v>
      </c>
      <c r="AA81" s="6">
        <f t="shared" si="240"/>
        <v>-0.1651445648</v>
      </c>
      <c r="AB81" s="6">
        <f t="shared" si="240"/>
        <v>1.486301083</v>
      </c>
      <c r="AC81" s="6">
        <f t="shared" si="240"/>
        <v>0.8257228238</v>
      </c>
      <c r="AD81" s="6">
        <f t="shared" si="240"/>
        <v>-0.8257228238</v>
      </c>
      <c r="AE81" s="6">
        <f t="shared" si="240"/>
        <v>1.156011953</v>
      </c>
      <c r="AF81" s="6">
        <f t="shared" si="240"/>
        <v>0.1651445648</v>
      </c>
      <c r="AG81" s="6">
        <f t="shared" si="240"/>
        <v>-1.486301083</v>
      </c>
      <c r="AH81" s="45"/>
      <c r="AI81" s="23">
        <v>43677.0</v>
      </c>
      <c r="AJ81" s="27">
        <v>0.0245</v>
      </c>
      <c r="AK81" s="27">
        <v>-0.001</v>
      </c>
      <c r="AL81" s="27">
        <v>-0.0018</v>
      </c>
      <c r="AM81" s="27">
        <v>-0.0128</v>
      </c>
      <c r="AN81" s="27">
        <v>0.0085</v>
      </c>
      <c r="AO81" s="27">
        <v>0.0092</v>
      </c>
      <c r="AP81" s="27">
        <v>0.0294</v>
      </c>
      <c r="AQ81" s="27">
        <v>-0.0204</v>
      </c>
      <c r="AR81" s="27">
        <v>0.0207</v>
      </c>
      <c r="AS81" s="27">
        <v>0.0151</v>
      </c>
      <c r="AT81" s="45"/>
      <c r="AU81" s="23">
        <v>43677.0</v>
      </c>
      <c r="AV81" s="50">
        <f t="shared" si="9"/>
        <v>-0.06042813107</v>
      </c>
      <c r="AW81" s="51">
        <f t="shared" si="10"/>
        <v>0.4842120238</v>
      </c>
      <c r="AX81" s="51">
        <f t="array" ref="AX81">SQRT(MMULT(MMULT(X81:AG81,MMULT(TRANSPOSE(ER!B561:K596-ER!M596:V596),ER!B561:K596-ER!M596:V596)/3),TRANSPOSE(X81:AG81)))</f>
        <v>0.2930663835</v>
      </c>
      <c r="AY81" s="45"/>
      <c r="AZ81" s="23">
        <v>43677.0</v>
      </c>
      <c r="BA81" s="4">
        <f t="shared" ref="BA81:BJ81" si="241">X81*0.01/$AX81</f>
        <v>-0.01690516969</v>
      </c>
      <c r="BB81" s="4">
        <f t="shared" si="241"/>
        <v>0.01690516969</v>
      </c>
      <c r="BC81" s="4">
        <f t="shared" si="241"/>
        <v>-0.03944539593</v>
      </c>
      <c r="BD81" s="4">
        <f t="shared" si="241"/>
        <v>-0.005635056562</v>
      </c>
      <c r="BE81" s="4">
        <f t="shared" si="241"/>
        <v>0.05071550906</v>
      </c>
      <c r="BF81" s="4">
        <f t="shared" si="241"/>
        <v>0.02817528281</v>
      </c>
      <c r="BG81" s="4">
        <f t="shared" si="241"/>
        <v>-0.02817528281</v>
      </c>
      <c r="BH81" s="4">
        <f t="shared" si="241"/>
        <v>0.03944539593</v>
      </c>
      <c r="BI81" s="4">
        <f t="shared" si="241"/>
        <v>0.005635056562</v>
      </c>
      <c r="BJ81" s="4">
        <f t="shared" si="241"/>
        <v>-0.05071550906</v>
      </c>
      <c r="BK81" s="45"/>
      <c r="BL81" s="4">
        <f t="shared" si="12"/>
        <v>-0.00204391271</v>
      </c>
      <c r="BM81" s="4">
        <f t="shared" si="13"/>
        <v>0.9874504756</v>
      </c>
    </row>
    <row r="82">
      <c r="A82" s="23">
        <v>43708.0</v>
      </c>
      <c r="B82" s="24">
        <v>17.17623</v>
      </c>
      <c r="C82" s="24">
        <v>13.43003</v>
      </c>
      <c r="D82" s="24">
        <v>18.77934</v>
      </c>
      <c r="E82" s="24">
        <v>16.70286</v>
      </c>
      <c r="F82" s="24">
        <v>11.83712</v>
      </c>
      <c r="G82" s="24">
        <v>13.18565</v>
      </c>
      <c r="H82" s="24">
        <v>18.65324</v>
      </c>
      <c r="I82" s="24">
        <v>12.69358</v>
      </c>
      <c r="J82" s="24">
        <v>14.22273</v>
      </c>
      <c r="K82" s="24">
        <v>20.008</v>
      </c>
      <c r="L82" s="52"/>
      <c r="M82" s="4">
        <f t="shared" ref="M82:V82" si="242">_xlfn.RANK.AVG(B82,$B82:$K82,0)</f>
        <v>4</v>
      </c>
      <c r="N82" s="4">
        <f t="shared" si="242"/>
        <v>7</v>
      </c>
      <c r="O82" s="4">
        <f t="shared" si="242"/>
        <v>2</v>
      </c>
      <c r="P82" s="4">
        <f t="shared" si="242"/>
        <v>5</v>
      </c>
      <c r="Q82" s="4">
        <f t="shared" si="242"/>
        <v>10</v>
      </c>
      <c r="R82" s="4">
        <f t="shared" si="242"/>
        <v>8</v>
      </c>
      <c r="S82" s="4">
        <f t="shared" si="242"/>
        <v>3</v>
      </c>
      <c r="T82" s="4">
        <f t="shared" si="242"/>
        <v>9</v>
      </c>
      <c r="U82" s="4">
        <f t="shared" si="242"/>
        <v>6</v>
      </c>
      <c r="V82" s="4">
        <f t="shared" si="242"/>
        <v>1</v>
      </c>
      <c r="W82" s="45"/>
      <c r="X82" s="6">
        <f t="shared" ref="X82:AG82" si="243">(M82-AVERAGE($M82:$V82))/STDEV($M82:$V82)</f>
        <v>-0.4954336943</v>
      </c>
      <c r="Y82" s="6">
        <f t="shared" si="243"/>
        <v>0.4954336943</v>
      </c>
      <c r="Z82" s="6">
        <f t="shared" si="243"/>
        <v>-1.156011953</v>
      </c>
      <c r="AA82" s="6">
        <f t="shared" si="243"/>
        <v>-0.1651445648</v>
      </c>
      <c r="AB82" s="6">
        <f t="shared" si="243"/>
        <v>1.486301083</v>
      </c>
      <c r="AC82" s="6">
        <f t="shared" si="243"/>
        <v>0.8257228238</v>
      </c>
      <c r="AD82" s="6">
        <f t="shared" si="243"/>
        <v>-0.8257228238</v>
      </c>
      <c r="AE82" s="6">
        <f t="shared" si="243"/>
        <v>1.156011953</v>
      </c>
      <c r="AF82" s="6">
        <f t="shared" si="243"/>
        <v>0.1651445648</v>
      </c>
      <c r="AG82" s="6">
        <f t="shared" si="243"/>
        <v>-1.486301083</v>
      </c>
      <c r="AH82" s="45"/>
      <c r="AI82" s="23">
        <v>43708.0</v>
      </c>
      <c r="AJ82" s="27">
        <v>-0.0213</v>
      </c>
      <c r="AK82" s="27">
        <v>1.0E-4</v>
      </c>
      <c r="AL82" s="27">
        <v>-0.0062</v>
      </c>
      <c r="AM82" s="27">
        <v>-0.0188</v>
      </c>
      <c r="AN82" s="27">
        <v>-0.0031</v>
      </c>
      <c r="AO82" s="27">
        <v>-0.0322</v>
      </c>
      <c r="AP82" s="27">
        <v>-9.0E-4</v>
      </c>
      <c r="AQ82" s="27">
        <v>-0.0241</v>
      </c>
      <c r="AR82" s="27">
        <v>-0.0416</v>
      </c>
      <c r="AS82" s="27">
        <v>-0.018</v>
      </c>
      <c r="AT82" s="45"/>
      <c r="AU82" s="23">
        <v>43708.0</v>
      </c>
      <c r="AV82" s="50">
        <f t="shared" si="9"/>
        <v>-0.01755486723</v>
      </c>
      <c r="AW82" s="51">
        <f t="shared" si="10"/>
        <v>0.475711746</v>
      </c>
      <c r="AX82" s="51">
        <f t="array" ref="AX82">SQRT(MMULT(MMULT(X82:AG82,MMULT(TRANSPOSE(ER!B562:K597-ER!M597:V597),ER!B562:K597-ER!M597:V597)/3),TRANSPOSE(X82:AG82)))</f>
        <v>0.2920977314</v>
      </c>
      <c r="AY82" s="45"/>
      <c r="AZ82" s="23">
        <v>43708.0</v>
      </c>
      <c r="BA82" s="4">
        <f t="shared" ref="BA82:BJ82" si="244">X82*0.01/$AX82</f>
        <v>-0.01696123047</v>
      </c>
      <c r="BB82" s="4">
        <f t="shared" si="244"/>
        <v>0.01696123047</v>
      </c>
      <c r="BC82" s="4">
        <f t="shared" si="244"/>
        <v>-0.03957620444</v>
      </c>
      <c r="BD82" s="4">
        <f t="shared" si="244"/>
        <v>-0.005653743491</v>
      </c>
      <c r="BE82" s="4">
        <f t="shared" si="244"/>
        <v>0.05088369142</v>
      </c>
      <c r="BF82" s="4">
        <f t="shared" si="244"/>
        <v>0.02826871745</v>
      </c>
      <c r="BG82" s="4">
        <f t="shared" si="244"/>
        <v>-0.02826871745</v>
      </c>
      <c r="BH82" s="4">
        <f t="shared" si="244"/>
        <v>0.03957620444</v>
      </c>
      <c r="BI82" s="4">
        <f t="shared" si="244"/>
        <v>0.005653743491</v>
      </c>
      <c r="BJ82" s="4">
        <f t="shared" si="244"/>
        <v>-0.05088369142</v>
      </c>
      <c r="BK82" s="45"/>
      <c r="BL82" s="4">
        <f t="shared" si="12"/>
        <v>-0.0005990065126</v>
      </c>
      <c r="BM82" s="4">
        <f t="shared" si="13"/>
        <v>0.9868589864</v>
      </c>
    </row>
    <row r="83">
      <c r="A83" s="23">
        <v>43738.0</v>
      </c>
      <c r="B83" s="24">
        <v>17.78094</v>
      </c>
      <c r="C83" s="24">
        <v>13.82935</v>
      </c>
      <c r="D83" s="24">
        <v>19.34236</v>
      </c>
      <c r="E83" s="24">
        <v>17.1969</v>
      </c>
      <c r="F83" s="24">
        <v>12.0919</v>
      </c>
      <c r="G83" s="24">
        <v>13.84658</v>
      </c>
      <c r="H83" s="24">
        <v>19.34236</v>
      </c>
      <c r="I83" s="24">
        <v>13.22576</v>
      </c>
      <c r="J83" s="24">
        <v>14.66061</v>
      </c>
      <c r="K83" s="24">
        <v>20.39984</v>
      </c>
      <c r="L83" s="52"/>
      <c r="M83" s="4">
        <f t="shared" ref="M83:V83" si="245">_xlfn.RANK.AVG(B83,$B83:$K83,0)</f>
        <v>4</v>
      </c>
      <c r="N83" s="4">
        <f t="shared" si="245"/>
        <v>8</v>
      </c>
      <c r="O83" s="4">
        <f t="shared" si="245"/>
        <v>2.5</v>
      </c>
      <c r="P83" s="4">
        <f t="shared" si="245"/>
        <v>5</v>
      </c>
      <c r="Q83" s="4">
        <f t="shared" si="245"/>
        <v>10</v>
      </c>
      <c r="R83" s="4">
        <f t="shared" si="245"/>
        <v>7</v>
      </c>
      <c r="S83" s="4">
        <f t="shared" si="245"/>
        <v>2.5</v>
      </c>
      <c r="T83" s="4">
        <f t="shared" si="245"/>
        <v>9</v>
      </c>
      <c r="U83" s="4">
        <f t="shared" si="245"/>
        <v>6</v>
      </c>
      <c r="V83" s="4">
        <f t="shared" si="245"/>
        <v>1</v>
      </c>
      <c r="W83" s="45"/>
      <c r="X83" s="6">
        <f t="shared" ref="X83:AG83" si="246">(M83-AVERAGE($M83:$V83))/STDEV($M83:$V83)</f>
        <v>-0.4969418673</v>
      </c>
      <c r="Y83" s="6">
        <f t="shared" si="246"/>
        <v>0.8282364456</v>
      </c>
      <c r="Z83" s="6">
        <f t="shared" si="246"/>
        <v>-0.9938837347</v>
      </c>
      <c r="AA83" s="6">
        <f t="shared" si="246"/>
        <v>-0.1656472891</v>
      </c>
      <c r="AB83" s="6">
        <f t="shared" si="246"/>
        <v>1.490825602</v>
      </c>
      <c r="AC83" s="6">
        <f t="shared" si="246"/>
        <v>0.4969418673</v>
      </c>
      <c r="AD83" s="6">
        <f t="shared" si="246"/>
        <v>-0.9938837347</v>
      </c>
      <c r="AE83" s="6">
        <f t="shared" si="246"/>
        <v>1.159531024</v>
      </c>
      <c r="AF83" s="6">
        <f t="shared" si="246"/>
        <v>0.1656472891</v>
      </c>
      <c r="AG83" s="6">
        <f t="shared" si="246"/>
        <v>-1.490825602</v>
      </c>
      <c r="AH83" s="45"/>
      <c r="AI83" s="23">
        <v>43738.0</v>
      </c>
      <c r="AJ83" s="27">
        <v>0.0233</v>
      </c>
      <c r="AK83" s="27">
        <v>0.0187</v>
      </c>
      <c r="AL83" s="27">
        <v>0.0348</v>
      </c>
      <c r="AM83" s="27">
        <v>0.0349</v>
      </c>
      <c r="AN83" s="27">
        <v>0.0384</v>
      </c>
      <c r="AO83" s="27">
        <v>0.0609</v>
      </c>
      <c r="AP83" s="27">
        <v>0.0355</v>
      </c>
      <c r="AQ83" s="27">
        <v>0.0513</v>
      </c>
      <c r="AR83" s="27">
        <v>0.0295</v>
      </c>
      <c r="AS83" s="27">
        <v>0.0173</v>
      </c>
      <c r="AT83" s="45"/>
      <c r="AU83" s="23">
        <v>43738.0</v>
      </c>
      <c r="AV83" s="50">
        <f t="shared" si="9"/>
        <v>0.06823773416</v>
      </c>
      <c r="AW83" s="51">
        <f t="shared" si="10"/>
        <v>0.5081732377</v>
      </c>
      <c r="AX83" s="51">
        <f t="array" ref="AX83">SQRT(MMULT(MMULT(X83:AG83,MMULT(TRANSPOSE(ER!B563:K598-ER!M598:V598),ER!B563:K598-ER!M598:V598)/3),TRANSPOSE(X83:AG83)))</f>
        <v>0.2888678348</v>
      </c>
      <c r="AY83" s="45"/>
      <c r="AZ83" s="23">
        <v>43738.0</v>
      </c>
      <c r="BA83" s="4">
        <f t="shared" ref="BA83:BJ83" si="247">X83*0.01/$AX83</f>
        <v>-0.01720308762</v>
      </c>
      <c r="BB83" s="4">
        <f t="shared" si="247"/>
        <v>0.0286718127</v>
      </c>
      <c r="BC83" s="4">
        <f t="shared" si="247"/>
        <v>-0.03440617524</v>
      </c>
      <c r="BD83" s="4">
        <f t="shared" si="247"/>
        <v>-0.00573436254</v>
      </c>
      <c r="BE83" s="4">
        <f t="shared" si="247"/>
        <v>0.05160926286</v>
      </c>
      <c r="BF83" s="4">
        <f t="shared" si="247"/>
        <v>0.01720308762</v>
      </c>
      <c r="BG83" s="4">
        <f t="shared" si="247"/>
        <v>-0.03440617524</v>
      </c>
      <c r="BH83" s="4">
        <f t="shared" si="247"/>
        <v>0.04014053778</v>
      </c>
      <c r="BI83" s="4">
        <f t="shared" si="247"/>
        <v>0.00573436254</v>
      </c>
      <c r="BJ83" s="4">
        <f t="shared" si="247"/>
        <v>-0.05160926286</v>
      </c>
      <c r="BK83" s="45"/>
      <c r="BL83" s="4">
        <f t="shared" si="12"/>
        <v>0.00233612681</v>
      </c>
      <c r="BM83" s="4">
        <f t="shared" si="13"/>
        <v>0.9891644141</v>
      </c>
    </row>
    <row r="84">
      <c r="A84" s="23">
        <v>43769.0</v>
      </c>
      <c r="B84" s="24">
        <v>17.73364</v>
      </c>
      <c r="C84" s="24">
        <v>13.65374</v>
      </c>
      <c r="D84" s="24">
        <v>19.84915</v>
      </c>
      <c r="E84" s="24">
        <v>17.73993</v>
      </c>
      <c r="F84" s="24">
        <v>12.37777</v>
      </c>
      <c r="G84" s="24">
        <v>14.38228</v>
      </c>
      <c r="H84" s="24">
        <v>20.18978</v>
      </c>
      <c r="I84" s="24">
        <v>13.18044</v>
      </c>
      <c r="J84" s="24">
        <v>15.3069</v>
      </c>
      <c r="K84" s="24">
        <v>20.94241</v>
      </c>
      <c r="L84" s="52"/>
      <c r="M84" s="4">
        <f t="shared" ref="M84:V84" si="248">_xlfn.RANK.AVG(B84,$B84:$K84,0)</f>
        <v>5</v>
      </c>
      <c r="N84" s="4">
        <f t="shared" si="248"/>
        <v>8</v>
      </c>
      <c r="O84" s="4">
        <f t="shared" si="248"/>
        <v>3</v>
      </c>
      <c r="P84" s="4">
        <f t="shared" si="248"/>
        <v>4</v>
      </c>
      <c r="Q84" s="4">
        <f t="shared" si="248"/>
        <v>10</v>
      </c>
      <c r="R84" s="4">
        <f t="shared" si="248"/>
        <v>7</v>
      </c>
      <c r="S84" s="4">
        <f t="shared" si="248"/>
        <v>2</v>
      </c>
      <c r="T84" s="4">
        <f t="shared" si="248"/>
        <v>9</v>
      </c>
      <c r="U84" s="4">
        <f t="shared" si="248"/>
        <v>6</v>
      </c>
      <c r="V84" s="4">
        <f t="shared" si="248"/>
        <v>1</v>
      </c>
      <c r="W84" s="45"/>
      <c r="X84" s="6">
        <f t="shared" ref="X84:AG84" si="249">(M84-AVERAGE($M84:$V84))/STDEV($M84:$V84)</f>
        <v>-0.1651445648</v>
      </c>
      <c r="Y84" s="6">
        <f t="shared" si="249"/>
        <v>0.8257228238</v>
      </c>
      <c r="Z84" s="6">
        <f t="shared" si="249"/>
        <v>-0.8257228238</v>
      </c>
      <c r="AA84" s="6">
        <f t="shared" si="249"/>
        <v>-0.4954336943</v>
      </c>
      <c r="AB84" s="6">
        <f t="shared" si="249"/>
        <v>1.486301083</v>
      </c>
      <c r="AC84" s="6">
        <f t="shared" si="249"/>
        <v>0.4954336943</v>
      </c>
      <c r="AD84" s="6">
        <f t="shared" si="249"/>
        <v>-1.156011953</v>
      </c>
      <c r="AE84" s="6">
        <f t="shared" si="249"/>
        <v>1.156011953</v>
      </c>
      <c r="AF84" s="6">
        <f t="shared" si="249"/>
        <v>0.1651445648</v>
      </c>
      <c r="AG84" s="6">
        <f t="shared" si="249"/>
        <v>-1.486301083</v>
      </c>
      <c r="AH84" s="45"/>
      <c r="AI84" s="23">
        <v>43769.0</v>
      </c>
      <c r="AJ84" s="27">
        <v>-0.0039</v>
      </c>
      <c r="AK84" s="27">
        <v>-0.0094</v>
      </c>
      <c r="AL84" s="27">
        <v>0.0125</v>
      </c>
      <c r="AM84" s="27">
        <v>0.035</v>
      </c>
      <c r="AN84" s="27">
        <v>0.0219</v>
      </c>
      <c r="AO84" s="27">
        <v>0.0488</v>
      </c>
      <c r="AP84" s="27">
        <v>-0.0092</v>
      </c>
      <c r="AQ84" s="27">
        <v>-0.0012</v>
      </c>
      <c r="AR84" s="27">
        <v>-0.021</v>
      </c>
      <c r="AS84" s="27">
        <v>0.0214</v>
      </c>
      <c r="AT84" s="45"/>
      <c r="AU84" s="23">
        <v>43769.0</v>
      </c>
      <c r="AV84" s="50">
        <f t="shared" si="9"/>
        <v>0.005201324878</v>
      </c>
      <c r="AW84" s="51">
        <f t="shared" si="10"/>
        <v>0.5108164118</v>
      </c>
      <c r="AX84" s="51">
        <f t="array" ref="AX84">SQRT(MMULT(MMULT(X84:AG84,MMULT(TRANSPOSE(ER!B564:K599-ER!M599:V599),ER!B564:K599-ER!M599:V599)/3),TRANSPOSE(X84:AG84)))</f>
        <v>0.2601242968</v>
      </c>
      <c r="AY84" s="45"/>
      <c r="AZ84" s="23">
        <v>43769.0</v>
      </c>
      <c r="BA84" s="4">
        <f t="shared" ref="BA84:BJ84" si="250">X84*0.01/$AX84</f>
        <v>-0.006348678951</v>
      </c>
      <c r="BB84" s="4">
        <f t="shared" si="250"/>
        <v>0.03174339475</v>
      </c>
      <c r="BC84" s="4">
        <f t="shared" si="250"/>
        <v>-0.03174339475</v>
      </c>
      <c r="BD84" s="4">
        <f t="shared" si="250"/>
        <v>-0.01904603685</v>
      </c>
      <c r="BE84" s="4">
        <f t="shared" si="250"/>
        <v>0.05713811056</v>
      </c>
      <c r="BF84" s="4">
        <f t="shared" si="250"/>
        <v>0.01904603685</v>
      </c>
      <c r="BG84" s="4">
        <f t="shared" si="250"/>
        <v>-0.04444075266</v>
      </c>
      <c r="BH84" s="4">
        <f t="shared" si="250"/>
        <v>0.04444075266</v>
      </c>
      <c r="BI84" s="4">
        <f t="shared" si="250"/>
        <v>0.006348678951</v>
      </c>
      <c r="BJ84" s="4">
        <f t="shared" si="250"/>
        <v>-0.05713811056</v>
      </c>
      <c r="BK84" s="45"/>
      <c r="BL84" s="4">
        <f t="shared" si="12"/>
        <v>0.0001800589838</v>
      </c>
      <c r="BM84" s="4">
        <f t="shared" si="13"/>
        <v>0.989342522</v>
      </c>
    </row>
    <row r="85">
      <c r="A85" s="23">
        <v>43799.0</v>
      </c>
      <c r="B85" s="24">
        <v>18.38235</v>
      </c>
      <c r="C85" s="24">
        <v>14.27959</v>
      </c>
      <c r="D85" s="24">
        <v>20.88119</v>
      </c>
      <c r="E85" s="24">
        <v>17.38828</v>
      </c>
      <c r="F85" s="24">
        <v>14.1623</v>
      </c>
      <c r="G85" s="24">
        <v>15.38462</v>
      </c>
      <c r="H85" s="24">
        <v>20.69965</v>
      </c>
      <c r="I85" s="24">
        <v>14.71237</v>
      </c>
      <c r="J85" s="24">
        <v>15.6912</v>
      </c>
      <c r="K85" s="24">
        <v>22.08968</v>
      </c>
      <c r="L85" s="52"/>
      <c r="M85" s="4">
        <f t="shared" ref="M85:V85" si="251">_xlfn.RANK.AVG(B85,$B85:$K85,0)</f>
        <v>4</v>
      </c>
      <c r="N85" s="4">
        <f t="shared" si="251"/>
        <v>9</v>
      </c>
      <c r="O85" s="4">
        <f t="shared" si="251"/>
        <v>2</v>
      </c>
      <c r="P85" s="4">
        <f t="shared" si="251"/>
        <v>5</v>
      </c>
      <c r="Q85" s="4">
        <f t="shared" si="251"/>
        <v>10</v>
      </c>
      <c r="R85" s="4">
        <f t="shared" si="251"/>
        <v>7</v>
      </c>
      <c r="S85" s="4">
        <f t="shared" si="251"/>
        <v>3</v>
      </c>
      <c r="T85" s="4">
        <f t="shared" si="251"/>
        <v>8</v>
      </c>
      <c r="U85" s="4">
        <f t="shared" si="251"/>
        <v>6</v>
      </c>
      <c r="V85" s="4">
        <f t="shared" si="251"/>
        <v>1</v>
      </c>
      <c r="W85" s="45"/>
      <c r="X85" s="6">
        <f t="shared" ref="X85:AG85" si="252">(M85-AVERAGE($M85:$V85))/STDEV($M85:$V85)</f>
        <v>-0.4954336943</v>
      </c>
      <c r="Y85" s="6">
        <f t="shared" si="252"/>
        <v>1.156011953</v>
      </c>
      <c r="Z85" s="6">
        <f t="shared" si="252"/>
        <v>-1.156011953</v>
      </c>
      <c r="AA85" s="6">
        <f t="shared" si="252"/>
        <v>-0.1651445648</v>
      </c>
      <c r="AB85" s="6">
        <f t="shared" si="252"/>
        <v>1.486301083</v>
      </c>
      <c r="AC85" s="6">
        <f t="shared" si="252"/>
        <v>0.4954336943</v>
      </c>
      <c r="AD85" s="6">
        <f t="shared" si="252"/>
        <v>-0.8257228238</v>
      </c>
      <c r="AE85" s="6">
        <f t="shared" si="252"/>
        <v>0.8257228238</v>
      </c>
      <c r="AF85" s="6">
        <f t="shared" si="252"/>
        <v>0.1651445648</v>
      </c>
      <c r="AG85" s="6">
        <f t="shared" si="252"/>
        <v>-1.486301083</v>
      </c>
      <c r="AH85" s="45"/>
      <c r="AI85" s="23">
        <v>43799.0</v>
      </c>
      <c r="AJ85" s="27">
        <v>0.0288</v>
      </c>
      <c r="AK85" s="27">
        <v>0.0354</v>
      </c>
      <c r="AL85" s="27">
        <v>0.0292</v>
      </c>
      <c r="AM85" s="27">
        <v>0.0301</v>
      </c>
      <c r="AN85" s="27">
        <v>0.0178</v>
      </c>
      <c r="AO85" s="27">
        <v>0.0187</v>
      </c>
      <c r="AP85" s="27">
        <v>0.0342</v>
      </c>
      <c r="AQ85" s="27">
        <v>0.0075</v>
      </c>
      <c r="AR85" s="27">
        <v>0.0175</v>
      </c>
      <c r="AS85" s="27">
        <v>0.0369</v>
      </c>
      <c r="AT85" s="45"/>
      <c r="AU85" s="23">
        <v>43799.0</v>
      </c>
      <c r="AV85" s="50">
        <f t="shared" si="9"/>
        <v>-0.06164846603</v>
      </c>
      <c r="AW85" s="51">
        <f t="shared" si="10"/>
        <v>0.4793253636</v>
      </c>
      <c r="AX85" s="51">
        <f t="array" ref="AX85">SQRT(MMULT(MMULT(X85:AG85,MMULT(TRANSPOSE(ER!B565:K600-ER!M600:V600),ER!B565:K600-ER!M600:V600)/3),TRANSPOSE(X85:AG85)))</f>
        <v>0.2333163061</v>
      </c>
      <c r="AY85" s="45"/>
      <c r="AZ85" s="23">
        <v>43799.0</v>
      </c>
      <c r="BA85" s="4">
        <f t="shared" ref="BA85:BJ85" si="253">X85*0.01/$AX85</f>
        <v>-0.02123442217</v>
      </c>
      <c r="BB85" s="4">
        <f t="shared" si="253"/>
        <v>0.04954698507</v>
      </c>
      <c r="BC85" s="4">
        <f t="shared" si="253"/>
        <v>-0.04954698507</v>
      </c>
      <c r="BD85" s="4">
        <f t="shared" si="253"/>
        <v>-0.007078140724</v>
      </c>
      <c r="BE85" s="4">
        <f t="shared" si="253"/>
        <v>0.06370326652</v>
      </c>
      <c r="BF85" s="4">
        <f t="shared" si="253"/>
        <v>0.02123442217</v>
      </c>
      <c r="BG85" s="4">
        <f t="shared" si="253"/>
        <v>-0.03539070362</v>
      </c>
      <c r="BH85" s="4">
        <f t="shared" si="253"/>
        <v>0.03539070362</v>
      </c>
      <c r="BI85" s="4">
        <f t="shared" si="253"/>
        <v>0.007078140724</v>
      </c>
      <c r="BJ85" s="4">
        <f t="shared" si="253"/>
        <v>-0.06370326652</v>
      </c>
      <c r="BK85" s="45"/>
      <c r="BL85" s="4">
        <f t="shared" si="12"/>
        <v>-0.002369961852</v>
      </c>
      <c r="BM85" s="4">
        <f t="shared" si="13"/>
        <v>0.986997818</v>
      </c>
    </row>
    <row r="86">
      <c r="A86" s="23">
        <v>43830.0</v>
      </c>
      <c r="B86" s="24">
        <v>18.01153</v>
      </c>
      <c r="C86" s="24">
        <v>14.29593</v>
      </c>
      <c r="D86" s="24">
        <v>21.13271</v>
      </c>
      <c r="E86" s="24">
        <v>17.04739</v>
      </c>
      <c r="F86" s="24">
        <v>13.7741</v>
      </c>
      <c r="G86" s="24">
        <v>15.50147</v>
      </c>
      <c r="H86" s="24">
        <v>21.02607</v>
      </c>
      <c r="I86" s="24">
        <v>14.94992</v>
      </c>
      <c r="J86" s="24">
        <v>16.23904</v>
      </c>
      <c r="K86" s="24">
        <v>22.69117</v>
      </c>
      <c r="L86" s="52"/>
      <c r="M86" s="4">
        <f t="shared" ref="M86:V86" si="254">_xlfn.RANK.AVG(B86,$B86:$K86,0)</f>
        <v>4</v>
      </c>
      <c r="N86" s="4">
        <f t="shared" si="254"/>
        <v>9</v>
      </c>
      <c r="O86" s="4">
        <f t="shared" si="254"/>
        <v>2</v>
      </c>
      <c r="P86" s="4">
        <f t="shared" si="254"/>
        <v>5</v>
      </c>
      <c r="Q86" s="4">
        <f t="shared" si="254"/>
        <v>10</v>
      </c>
      <c r="R86" s="4">
        <f t="shared" si="254"/>
        <v>7</v>
      </c>
      <c r="S86" s="4">
        <f t="shared" si="254"/>
        <v>3</v>
      </c>
      <c r="T86" s="4">
        <f t="shared" si="254"/>
        <v>8</v>
      </c>
      <c r="U86" s="4">
        <f t="shared" si="254"/>
        <v>6</v>
      </c>
      <c r="V86" s="4">
        <f t="shared" si="254"/>
        <v>1</v>
      </c>
      <c r="W86" s="45"/>
      <c r="X86" s="6">
        <f t="shared" ref="X86:AG86" si="255">(M86-AVERAGE($M86:$V86))/STDEV($M86:$V86)</f>
        <v>-0.4954336943</v>
      </c>
      <c r="Y86" s="6">
        <f t="shared" si="255"/>
        <v>1.156011953</v>
      </c>
      <c r="Z86" s="6">
        <f t="shared" si="255"/>
        <v>-1.156011953</v>
      </c>
      <c r="AA86" s="6">
        <f t="shared" si="255"/>
        <v>-0.1651445648</v>
      </c>
      <c r="AB86" s="6">
        <f t="shared" si="255"/>
        <v>1.486301083</v>
      </c>
      <c r="AC86" s="6">
        <f t="shared" si="255"/>
        <v>0.4954336943</v>
      </c>
      <c r="AD86" s="6">
        <f t="shared" si="255"/>
        <v>-0.8257228238</v>
      </c>
      <c r="AE86" s="6">
        <f t="shared" si="255"/>
        <v>0.8257228238</v>
      </c>
      <c r="AF86" s="6">
        <f t="shared" si="255"/>
        <v>0.1651445648</v>
      </c>
      <c r="AG86" s="6">
        <f t="shared" si="255"/>
        <v>-1.486301083</v>
      </c>
      <c r="AH86" s="45"/>
      <c r="AI86" s="23">
        <v>43830.0</v>
      </c>
      <c r="AJ86" s="27">
        <v>-0.0235</v>
      </c>
      <c r="AK86" s="27">
        <v>0.0016</v>
      </c>
      <c r="AL86" s="27">
        <v>0.0113</v>
      </c>
      <c r="AM86" s="27">
        <v>0.0011</v>
      </c>
      <c r="AN86" s="27">
        <v>0.0091</v>
      </c>
      <c r="AO86" s="27">
        <v>0.0133</v>
      </c>
      <c r="AP86" s="27">
        <v>0.0207</v>
      </c>
      <c r="AQ86" s="27">
        <v>0.0231</v>
      </c>
      <c r="AR86" s="27">
        <v>0.0267</v>
      </c>
      <c r="AS86" s="27">
        <v>0.0288</v>
      </c>
      <c r="AT86" s="45"/>
      <c r="AU86" s="23">
        <v>43830.0</v>
      </c>
      <c r="AV86" s="50">
        <f t="shared" si="9"/>
        <v>-0.0160520517</v>
      </c>
      <c r="AW86" s="51">
        <f t="shared" si="10"/>
        <v>0.4716312081</v>
      </c>
      <c r="AX86" s="51">
        <f t="array" ref="AX86">SQRT(MMULT(MMULT(X86:AG86,MMULT(TRANSPOSE(ER!B566:K601-ER!M601:V601),ER!B566:K601-ER!M601:V601)/3),TRANSPOSE(X86:AG86)))</f>
        <v>0.2129156906</v>
      </c>
      <c r="AY86" s="45"/>
      <c r="AZ86" s="23">
        <v>43830.0</v>
      </c>
      <c r="BA86" s="4">
        <f t="shared" ref="BA86:BJ86" si="256">X86*0.01/$AX86</f>
        <v>-0.02326900817</v>
      </c>
      <c r="BB86" s="4">
        <f t="shared" si="256"/>
        <v>0.05429435239</v>
      </c>
      <c r="BC86" s="4">
        <f t="shared" si="256"/>
        <v>-0.05429435239</v>
      </c>
      <c r="BD86" s="4">
        <f t="shared" si="256"/>
        <v>-0.007756336056</v>
      </c>
      <c r="BE86" s="4">
        <f t="shared" si="256"/>
        <v>0.0698070245</v>
      </c>
      <c r="BF86" s="4">
        <f t="shared" si="256"/>
        <v>0.02326900817</v>
      </c>
      <c r="BG86" s="4">
        <f t="shared" si="256"/>
        <v>-0.03878168028</v>
      </c>
      <c r="BH86" s="4">
        <f t="shared" si="256"/>
        <v>0.03878168028</v>
      </c>
      <c r="BI86" s="4">
        <f t="shared" si="256"/>
        <v>0.007756336056</v>
      </c>
      <c r="BJ86" s="4">
        <f t="shared" si="256"/>
        <v>-0.0698070245</v>
      </c>
      <c r="BK86" s="45"/>
      <c r="BL86" s="4">
        <f t="shared" si="12"/>
        <v>-0.0006879952784</v>
      </c>
      <c r="BM86" s="4">
        <f t="shared" si="13"/>
        <v>0.9863187682</v>
      </c>
    </row>
    <row r="87">
      <c r="A87" s="23">
        <v>43861.0</v>
      </c>
      <c r="B87" s="24">
        <v>18.8253</v>
      </c>
      <c r="C87" s="24">
        <v>14.43001</v>
      </c>
      <c r="D87" s="24">
        <v>20.61006</v>
      </c>
      <c r="E87" s="24">
        <v>16.65279</v>
      </c>
      <c r="F87" s="24">
        <v>13.59619</v>
      </c>
      <c r="G87" s="24">
        <v>15.26718</v>
      </c>
      <c r="H87" s="24">
        <v>22.2618</v>
      </c>
      <c r="I87" s="24">
        <v>14.2633</v>
      </c>
      <c r="J87" s="24">
        <v>16.41497</v>
      </c>
      <c r="K87" s="24">
        <v>22.28661</v>
      </c>
      <c r="L87" s="52"/>
      <c r="M87" s="4">
        <f t="shared" ref="M87:V87" si="257">_xlfn.RANK.AVG(B87,$B87:$K87,0)</f>
        <v>4</v>
      </c>
      <c r="N87" s="4">
        <f t="shared" si="257"/>
        <v>8</v>
      </c>
      <c r="O87" s="4">
        <f t="shared" si="257"/>
        <v>3</v>
      </c>
      <c r="P87" s="4">
        <f t="shared" si="257"/>
        <v>5</v>
      </c>
      <c r="Q87" s="4">
        <f t="shared" si="257"/>
        <v>10</v>
      </c>
      <c r="R87" s="4">
        <f t="shared" si="257"/>
        <v>7</v>
      </c>
      <c r="S87" s="4">
        <f t="shared" si="257"/>
        <v>2</v>
      </c>
      <c r="T87" s="4">
        <f t="shared" si="257"/>
        <v>9</v>
      </c>
      <c r="U87" s="4">
        <f t="shared" si="257"/>
        <v>6</v>
      </c>
      <c r="V87" s="4">
        <f t="shared" si="257"/>
        <v>1</v>
      </c>
      <c r="W87" s="45"/>
      <c r="X87" s="6">
        <f t="shared" ref="X87:AG87" si="258">(M87-AVERAGE($M87:$V87))/STDEV($M87:$V87)</f>
        <v>-0.4954336943</v>
      </c>
      <c r="Y87" s="6">
        <f t="shared" si="258"/>
        <v>0.8257228238</v>
      </c>
      <c r="Z87" s="6">
        <f t="shared" si="258"/>
        <v>-0.8257228238</v>
      </c>
      <c r="AA87" s="6">
        <f t="shared" si="258"/>
        <v>-0.1651445648</v>
      </c>
      <c r="AB87" s="6">
        <f t="shared" si="258"/>
        <v>1.486301083</v>
      </c>
      <c r="AC87" s="6">
        <f t="shared" si="258"/>
        <v>0.4954336943</v>
      </c>
      <c r="AD87" s="6">
        <f t="shared" si="258"/>
        <v>-1.156011953</v>
      </c>
      <c r="AE87" s="6">
        <f t="shared" si="258"/>
        <v>1.156011953</v>
      </c>
      <c r="AF87" s="6">
        <f t="shared" si="258"/>
        <v>0.1651445648</v>
      </c>
      <c r="AG87" s="6">
        <f t="shared" si="258"/>
        <v>-1.486301083</v>
      </c>
      <c r="AH87" s="45"/>
      <c r="AI87" s="23">
        <v>43861.0</v>
      </c>
      <c r="AJ87" s="27">
        <v>0.051</v>
      </c>
      <c r="AK87" s="27">
        <v>0.0156</v>
      </c>
      <c r="AL87" s="27">
        <v>-0.0215</v>
      </c>
      <c r="AM87" s="27">
        <v>-0.0182</v>
      </c>
      <c r="AN87" s="27">
        <v>-0.0091</v>
      </c>
      <c r="AO87" s="27">
        <v>-0.0162</v>
      </c>
      <c r="AP87" s="27">
        <v>-0.0184</v>
      </c>
      <c r="AQ87" s="27">
        <v>-0.0148</v>
      </c>
      <c r="AR87" s="27">
        <v>-0.0331</v>
      </c>
      <c r="AS87" s="27">
        <v>0.0016</v>
      </c>
      <c r="AT87" s="45"/>
      <c r="AU87" s="23">
        <v>43861.0</v>
      </c>
      <c r="AV87" s="50">
        <f t="shared" si="9"/>
        <v>-0.005796574223</v>
      </c>
      <c r="AW87" s="51">
        <f t="shared" si="10"/>
        <v>0.4688973628</v>
      </c>
      <c r="AX87" s="51">
        <f t="array" ref="AX87">SQRT(MMULT(MMULT(X87:AG87,MMULT(TRANSPOSE(ER!B567:K602-ER!M602:V602),ER!B567:K602-ER!M602:V602)/3),TRANSPOSE(X87:AG87)))</f>
        <v>0.2375300025</v>
      </c>
      <c r="AY87" s="45"/>
      <c r="AZ87" s="23">
        <v>43861.0</v>
      </c>
      <c r="BA87" s="4">
        <f t="shared" ref="BA87:BJ87" si="259">X87*0.01/$AX87</f>
        <v>-0.0208577312</v>
      </c>
      <c r="BB87" s="4">
        <f t="shared" si="259"/>
        <v>0.03476288533</v>
      </c>
      <c r="BC87" s="4">
        <f t="shared" si="259"/>
        <v>-0.03476288533</v>
      </c>
      <c r="BD87" s="4">
        <f t="shared" si="259"/>
        <v>-0.006952577065</v>
      </c>
      <c r="BE87" s="4">
        <f t="shared" si="259"/>
        <v>0.06257319359</v>
      </c>
      <c r="BF87" s="4">
        <f t="shared" si="259"/>
        <v>0.0208577312</v>
      </c>
      <c r="BG87" s="4">
        <f t="shared" si="259"/>
        <v>-0.04866803946</v>
      </c>
      <c r="BH87" s="4">
        <f t="shared" si="259"/>
        <v>0.04866803946</v>
      </c>
      <c r="BI87" s="4">
        <f t="shared" si="259"/>
        <v>0.006952577065</v>
      </c>
      <c r="BJ87" s="4">
        <f t="shared" si="259"/>
        <v>-0.06257319359</v>
      </c>
      <c r="BK87" s="45"/>
      <c r="BL87" s="4">
        <f t="shared" si="12"/>
        <v>-0.0002722473956</v>
      </c>
      <c r="BM87" s="4">
        <f t="shared" si="13"/>
        <v>0.9860502455</v>
      </c>
    </row>
    <row r="88">
      <c r="A88" s="23">
        <v>43890.0</v>
      </c>
      <c r="B88" s="24">
        <v>17.71165</v>
      </c>
      <c r="C88" s="24">
        <v>13.20306</v>
      </c>
      <c r="D88" s="24">
        <v>17.76514</v>
      </c>
      <c r="E88" s="24">
        <v>15.30925</v>
      </c>
      <c r="F88" s="24">
        <v>12.72265</v>
      </c>
      <c r="G88" s="24">
        <v>13.7457</v>
      </c>
      <c r="H88" s="24">
        <v>23.19647</v>
      </c>
      <c r="I88" s="24">
        <v>14.7167</v>
      </c>
      <c r="J88" s="24">
        <v>15.72822</v>
      </c>
      <c r="K88" s="24">
        <v>19.80198</v>
      </c>
      <c r="L88" s="52"/>
      <c r="M88" s="4">
        <f t="shared" ref="M88:V88" si="260">_xlfn.RANK.AVG(B88,$B88:$K88,0)</f>
        <v>4</v>
      </c>
      <c r="N88" s="4">
        <f t="shared" si="260"/>
        <v>9</v>
      </c>
      <c r="O88" s="4">
        <f t="shared" si="260"/>
        <v>3</v>
      </c>
      <c r="P88" s="4">
        <f t="shared" si="260"/>
        <v>6</v>
      </c>
      <c r="Q88" s="4">
        <f t="shared" si="260"/>
        <v>10</v>
      </c>
      <c r="R88" s="4">
        <f t="shared" si="260"/>
        <v>8</v>
      </c>
      <c r="S88" s="4">
        <f t="shared" si="260"/>
        <v>1</v>
      </c>
      <c r="T88" s="4">
        <f t="shared" si="260"/>
        <v>7</v>
      </c>
      <c r="U88" s="4">
        <f t="shared" si="260"/>
        <v>5</v>
      </c>
      <c r="V88" s="4">
        <f t="shared" si="260"/>
        <v>2</v>
      </c>
      <c r="W88" s="45"/>
      <c r="X88" s="6">
        <f t="shared" ref="X88:AG88" si="261">(M88-AVERAGE($M88:$V88))/STDEV($M88:$V88)</f>
        <v>-0.4954336943</v>
      </c>
      <c r="Y88" s="6">
        <f t="shared" si="261"/>
        <v>1.156011953</v>
      </c>
      <c r="Z88" s="6">
        <f t="shared" si="261"/>
        <v>-0.8257228238</v>
      </c>
      <c r="AA88" s="6">
        <f t="shared" si="261"/>
        <v>0.1651445648</v>
      </c>
      <c r="AB88" s="6">
        <f t="shared" si="261"/>
        <v>1.486301083</v>
      </c>
      <c r="AC88" s="6">
        <f t="shared" si="261"/>
        <v>0.8257228238</v>
      </c>
      <c r="AD88" s="6">
        <f t="shared" si="261"/>
        <v>-1.486301083</v>
      </c>
      <c r="AE88" s="6">
        <f t="shared" si="261"/>
        <v>0.4954336943</v>
      </c>
      <c r="AF88" s="6">
        <f t="shared" si="261"/>
        <v>-0.1651445648</v>
      </c>
      <c r="AG88" s="6">
        <f t="shared" si="261"/>
        <v>-1.156011953</v>
      </c>
      <c r="AH88" s="45"/>
      <c r="AI88" s="23">
        <v>43890.0</v>
      </c>
      <c r="AJ88" s="27">
        <v>-0.0759</v>
      </c>
      <c r="AK88" s="27">
        <v>-0.0591</v>
      </c>
      <c r="AL88" s="27">
        <v>-0.0806</v>
      </c>
      <c r="AM88" s="27">
        <v>-0.0843</v>
      </c>
      <c r="AN88" s="27">
        <v>-0.0588</v>
      </c>
      <c r="AO88" s="27">
        <v>-0.0957</v>
      </c>
      <c r="AP88" s="27">
        <v>-0.0719</v>
      </c>
      <c r="AQ88" s="27">
        <v>-0.065</v>
      </c>
      <c r="AR88" s="27">
        <v>-0.0912</v>
      </c>
      <c r="AS88" s="27">
        <v>-0.0821</v>
      </c>
      <c r="AT88" s="45"/>
      <c r="AU88" s="23">
        <v>43890.0</v>
      </c>
      <c r="AV88" s="50">
        <f t="shared" si="9"/>
        <v>0.04941125378</v>
      </c>
      <c r="AW88" s="51">
        <f t="shared" si="10"/>
        <v>0.4920661694</v>
      </c>
      <c r="AX88" s="51">
        <f t="array" ref="AX88">SQRT(MMULT(MMULT(X88:AG88,MMULT(TRANSPOSE(ER!B568:K603-ER!M603:V603),ER!B568:K603-ER!M603:V603)/3),TRANSPOSE(X88:AG88)))</f>
        <v>0.1974637676</v>
      </c>
      <c r="AY88" s="45"/>
      <c r="AZ88" s="23">
        <v>43890.0</v>
      </c>
      <c r="BA88" s="4">
        <f t="shared" ref="BA88:BJ88" si="262">X88*0.01/$AX88</f>
        <v>-0.02508985321</v>
      </c>
      <c r="BB88" s="4">
        <f t="shared" si="262"/>
        <v>0.05854299081</v>
      </c>
      <c r="BC88" s="4">
        <f t="shared" si="262"/>
        <v>-0.04181642201</v>
      </c>
      <c r="BD88" s="4">
        <f t="shared" si="262"/>
        <v>0.008363284402</v>
      </c>
      <c r="BE88" s="4">
        <f t="shared" si="262"/>
        <v>0.07526955962</v>
      </c>
      <c r="BF88" s="4">
        <f t="shared" si="262"/>
        <v>0.04181642201</v>
      </c>
      <c r="BG88" s="4">
        <f t="shared" si="262"/>
        <v>-0.07526955962</v>
      </c>
      <c r="BH88" s="4">
        <f t="shared" si="262"/>
        <v>0.02508985321</v>
      </c>
      <c r="BI88" s="4">
        <f t="shared" si="262"/>
        <v>-0.008363284402</v>
      </c>
      <c r="BJ88" s="4">
        <f t="shared" si="262"/>
        <v>-0.05854299081</v>
      </c>
      <c r="BK88" s="45"/>
      <c r="BL88" s="4">
        <f t="shared" si="12"/>
        <v>0.002080211058</v>
      </c>
      <c r="BM88" s="4">
        <f t="shared" si="13"/>
        <v>0.9881014381</v>
      </c>
    </row>
    <row r="89">
      <c r="A89" s="23">
        <v>43921.0</v>
      </c>
      <c r="B89" s="24">
        <v>13.85809</v>
      </c>
      <c r="C89" s="24">
        <v>10.7446</v>
      </c>
      <c r="D89" s="24">
        <v>14.6994</v>
      </c>
      <c r="E89" s="24">
        <v>13.20829</v>
      </c>
      <c r="F89" s="24">
        <v>11.97318</v>
      </c>
      <c r="G89" s="24">
        <v>12.71456</v>
      </c>
      <c r="H89" s="24">
        <v>17.43375</v>
      </c>
      <c r="I89" s="24">
        <v>11.21453</v>
      </c>
      <c r="J89" s="24">
        <v>13.74382</v>
      </c>
      <c r="K89" s="24">
        <v>17.8731</v>
      </c>
      <c r="L89" s="52"/>
      <c r="M89" s="4">
        <f t="shared" ref="M89:V89" si="263">_xlfn.RANK.AVG(B89,$B89:$K89,0)</f>
        <v>4</v>
      </c>
      <c r="N89" s="4">
        <f t="shared" si="263"/>
        <v>10</v>
      </c>
      <c r="O89" s="4">
        <f t="shared" si="263"/>
        <v>3</v>
      </c>
      <c r="P89" s="4">
        <f t="shared" si="263"/>
        <v>6</v>
      </c>
      <c r="Q89" s="4">
        <f t="shared" si="263"/>
        <v>8</v>
      </c>
      <c r="R89" s="4">
        <f t="shared" si="263"/>
        <v>7</v>
      </c>
      <c r="S89" s="4">
        <f t="shared" si="263"/>
        <v>2</v>
      </c>
      <c r="T89" s="4">
        <f t="shared" si="263"/>
        <v>9</v>
      </c>
      <c r="U89" s="4">
        <f t="shared" si="263"/>
        <v>5</v>
      </c>
      <c r="V89" s="4">
        <f t="shared" si="263"/>
        <v>1</v>
      </c>
      <c r="W89" s="45"/>
      <c r="X89" s="6">
        <f t="shared" ref="X89:AG89" si="264">(M89-AVERAGE($M89:$V89))/STDEV($M89:$V89)</f>
        <v>-0.4954336943</v>
      </c>
      <c r="Y89" s="6">
        <f t="shared" si="264"/>
        <v>1.486301083</v>
      </c>
      <c r="Z89" s="6">
        <f t="shared" si="264"/>
        <v>-0.8257228238</v>
      </c>
      <c r="AA89" s="6">
        <f t="shared" si="264"/>
        <v>0.1651445648</v>
      </c>
      <c r="AB89" s="6">
        <f t="shared" si="264"/>
        <v>0.8257228238</v>
      </c>
      <c r="AC89" s="6">
        <f t="shared" si="264"/>
        <v>0.4954336943</v>
      </c>
      <c r="AD89" s="6">
        <f t="shared" si="264"/>
        <v>-1.156011953</v>
      </c>
      <c r="AE89" s="6">
        <f t="shared" si="264"/>
        <v>1.156011953</v>
      </c>
      <c r="AF89" s="6">
        <f t="shared" si="264"/>
        <v>-0.1651445648</v>
      </c>
      <c r="AG89" s="6">
        <f t="shared" si="264"/>
        <v>-1.486301083</v>
      </c>
      <c r="AH89" s="45"/>
      <c r="AI89" s="23">
        <v>43921.0</v>
      </c>
      <c r="AJ89" s="27">
        <v>-0.2106</v>
      </c>
      <c r="AK89" s="27">
        <v>-0.1676</v>
      </c>
      <c r="AL89" s="27">
        <v>-0.1761</v>
      </c>
      <c r="AM89" s="27">
        <v>-0.1694</v>
      </c>
      <c r="AN89" s="27">
        <v>-0.2245</v>
      </c>
      <c r="AO89" s="27">
        <v>-0.069</v>
      </c>
      <c r="AP89" s="27">
        <v>-0.1104</v>
      </c>
      <c r="AQ89" s="27">
        <v>-0.2199</v>
      </c>
      <c r="AR89" s="27">
        <v>-0.1344</v>
      </c>
      <c r="AS89" s="27">
        <v>-0.1273</v>
      </c>
      <c r="AT89" s="45"/>
      <c r="AU89" s="23">
        <v>43921.0</v>
      </c>
      <c r="AV89" s="50">
        <f t="shared" si="9"/>
        <v>-0.138126914</v>
      </c>
      <c r="AW89" s="51">
        <f t="shared" si="10"/>
        <v>0.4240985879</v>
      </c>
      <c r="AX89" s="51">
        <f t="array" ref="AX89">SQRT(MMULT(MMULT(X89:AG89,MMULT(TRANSPOSE(ER!B569:K604-ER!M604:V604),ER!B569:K604-ER!M604:V604)/3),TRANSPOSE(X89:AG89)))</f>
        <v>0.1912219099</v>
      </c>
      <c r="AY89" s="45"/>
      <c r="AZ89" s="23">
        <v>43921.0</v>
      </c>
      <c r="BA89" s="4">
        <f t="shared" ref="BA89:BJ89" si="265">X89*0.01/$AX89</f>
        <v>-0.02590883517</v>
      </c>
      <c r="BB89" s="4">
        <f t="shared" si="265"/>
        <v>0.0777265055</v>
      </c>
      <c r="BC89" s="4">
        <f t="shared" si="265"/>
        <v>-0.04318139194</v>
      </c>
      <c r="BD89" s="4">
        <f t="shared" si="265"/>
        <v>0.008636278389</v>
      </c>
      <c r="BE89" s="4">
        <f t="shared" si="265"/>
        <v>0.04318139194</v>
      </c>
      <c r="BF89" s="4">
        <f t="shared" si="265"/>
        <v>0.02590883517</v>
      </c>
      <c r="BG89" s="4">
        <f t="shared" si="265"/>
        <v>-0.06045394872</v>
      </c>
      <c r="BH89" s="4">
        <f t="shared" si="265"/>
        <v>0.06045394872</v>
      </c>
      <c r="BI89" s="4">
        <f t="shared" si="265"/>
        <v>-0.008636278389</v>
      </c>
      <c r="BJ89" s="4">
        <f t="shared" si="265"/>
        <v>-0.0777265055</v>
      </c>
      <c r="BK89" s="45"/>
      <c r="BL89" s="4">
        <f t="shared" si="12"/>
        <v>-0.006995051074</v>
      </c>
      <c r="BM89" s="4">
        <f t="shared" si="13"/>
        <v>0.9811896181</v>
      </c>
    </row>
    <row r="90">
      <c r="A90" s="23">
        <v>43951.0</v>
      </c>
      <c r="B90" s="24">
        <v>15.38462</v>
      </c>
      <c r="C90" s="24">
        <v>11.69591</v>
      </c>
      <c r="D90" s="24">
        <v>15.14463</v>
      </c>
      <c r="E90" s="24">
        <v>14.49275</v>
      </c>
      <c r="F90" s="24">
        <v>12.38083</v>
      </c>
      <c r="G90" s="24">
        <v>13.20306</v>
      </c>
      <c r="H90" s="24">
        <v>19.19386</v>
      </c>
      <c r="I90" s="24">
        <v>12.12268</v>
      </c>
      <c r="J90" s="24">
        <v>14.40092</v>
      </c>
      <c r="K90" s="24">
        <v>19.94018</v>
      </c>
      <c r="L90" s="52"/>
      <c r="M90" s="4">
        <f t="shared" ref="M90:V90" si="266">_xlfn.RANK.AVG(B90,$B90:$K90,0)</f>
        <v>3</v>
      </c>
      <c r="N90" s="4">
        <f t="shared" si="266"/>
        <v>10</v>
      </c>
      <c r="O90" s="4">
        <f t="shared" si="266"/>
        <v>4</v>
      </c>
      <c r="P90" s="4">
        <f t="shared" si="266"/>
        <v>5</v>
      </c>
      <c r="Q90" s="4">
        <f t="shared" si="266"/>
        <v>8</v>
      </c>
      <c r="R90" s="4">
        <f t="shared" si="266"/>
        <v>7</v>
      </c>
      <c r="S90" s="4">
        <f t="shared" si="266"/>
        <v>2</v>
      </c>
      <c r="T90" s="4">
        <f t="shared" si="266"/>
        <v>9</v>
      </c>
      <c r="U90" s="4">
        <f t="shared" si="266"/>
        <v>6</v>
      </c>
      <c r="V90" s="4">
        <f t="shared" si="266"/>
        <v>1</v>
      </c>
      <c r="W90" s="45"/>
      <c r="X90" s="6">
        <f t="shared" ref="X90:AG90" si="267">(M90-AVERAGE($M90:$V90))/STDEV($M90:$V90)</f>
        <v>-0.8257228238</v>
      </c>
      <c r="Y90" s="6">
        <f t="shared" si="267"/>
        <v>1.486301083</v>
      </c>
      <c r="Z90" s="6">
        <f t="shared" si="267"/>
        <v>-0.4954336943</v>
      </c>
      <c r="AA90" s="6">
        <f t="shared" si="267"/>
        <v>-0.1651445648</v>
      </c>
      <c r="AB90" s="6">
        <f t="shared" si="267"/>
        <v>0.8257228238</v>
      </c>
      <c r="AC90" s="6">
        <f t="shared" si="267"/>
        <v>0.4954336943</v>
      </c>
      <c r="AD90" s="6">
        <f t="shared" si="267"/>
        <v>-1.156011953</v>
      </c>
      <c r="AE90" s="6">
        <f t="shared" si="267"/>
        <v>1.156011953</v>
      </c>
      <c r="AF90" s="6">
        <f t="shared" si="267"/>
        <v>0.1651445648</v>
      </c>
      <c r="AG90" s="6">
        <f t="shared" si="267"/>
        <v>-1.486301083</v>
      </c>
      <c r="AH90" s="45"/>
      <c r="AI90" s="23">
        <v>43951.0</v>
      </c>
      <c r="AJ90" s="27">
        <v>0.0778</v>
      </c>
      <c r="AK90" s="27">
        <v>0.0963</v>
      </c>
      <c r="AL90" s="27">
        <v>0.0458</v>
      </c>
      <c r="AM90" s="27">
        <v>0.0988</v>
      </c>
      <c r="AN90" s="27">
        <v>0.0202</v>
      </c>
      <c r="AO90" s="27">
        <v>0.0439</v>
      </c>
      <c r="AP90" s="27">
        <v>0.0878</v>
      </c>
      <c r="AQ90" s="27">
        <v>0.016</v>
      </c>
      <c r="AR90" s="27">
        <v>0.0336</v>
      </c>
      <c r="AS90" s="27">
        <v>0.1311</v>
      </c>
      <c r="AT90" s="45"/>
      <c r="AU90" s="23">
        <v>43951.0</v>
      </c>
      <c r="AV90" s="50">
        <f t="shared" si="9"/>
        <v>-0.1618912168</v>
      </c>
      <c r="AW90" s="51">
        <f t="shared" si="10"/>
        <v>0.3554407515</v>
      </c>
      <c r="AX90" s="51">
        <f t="array" ref="AX90">SQRT(MMULT(MMULT(X90:AG90,MMULT(TRANSPOSE(ER!B570:K605-ER!M605:V605),ER!B570:K605-ER!M605:V605)/3),TRANSPOSE(X90:AG90)))</f>
        <v>0.2158268988</v>
      </c>
      <c r="AY90" s="45"/>
      <c r="AZ90" s="23">
        <v>43951.0</v>
      </c>
      <c r="BA90" s="4">
        <f t="shared" ref="BA90:BJ90" si="268">X90*0.01/$AX90</f>
        <v>-0.03825856871</v>
      </c>
      <c r="BB90" s="4">
        <f t="shared" si="268"/>
        <v>0.06886542369</v>
      </c>
      <c r="BC90" s="4">
        <f t="shared" si="268"/>
        <v>-0.02295514123</v>
      </c>
      <c r="BD90" s="4">
        <f t="shared" si="268"/>
        <v>-0.007651713743</v>
      </c>
      <c r="BE90" s="4">
        <f t="shared" si="268"/>
        <v>0.03825856871</v>
      </c>
      <c r="BF90" s="4">
        <f t="shared" si="268"/>
        <v>0.02295514123</v>
      </c>
      <c r="BG90" s="4">
        <f t="shared" si="268"/>
        <v>-0.0535619962</v>
      </c>
      <c r="BH90" s="4">
        <f t="shared" si="268"/>
        <v>0.0535619962</v>
      </c>
      <c r="BI90" s="4">
        <f t="shared" si="268"/>
        <v>0.007651713743</v>
      </c>
      <c r="BJ90" s="4">
        <f t="shared" si="268"/>
        <v>-0.06886542369</v>
      </c>
      <c r="BK90" s="45"/>
      <c r="BL90" s="4">
        <f t="shared" si="12"/>
        <v>-0.008466143704</v>
      </c>
      <c r="BM90" s="4">
        <f t="shared" si="13"/>
        <v>0.9728827257</v>
      </c>
    </row>
    <row r="91">
      <c r="A91" s="23">
        <v>43982.0</v>
      </c>
      <c r="B91" s="24">
        <v>16.54533</v>
      </c>
      <c r="C91" s="24">
        <v>14.43001</v>
      </c>
      <c r="D91" s="24">
        <v>16.76446</v>
      </c>
      <c r="E91" s="24">
        <v>17.1145</v>
      </c>
      <c r="F91" s="24">
        <v>13.61841</v>
      </c>
      <c r="G91" s="24">
        <v>14.56876</v>
      </c>
      <c r="H91" s="24">
        <v>20.6868</v>
      </c>
      <c r="I91" s="24">
        <v>15.70105</v>
      </c>
      <c r="J91" s="24">
        <v>15.90837</v>
      </c>
      <c r="K91" s="24">
        <v>22.21729</v>
      </c>
      <c r="L91" s="52"/>
      <c r="M91" s="4">
        <f t="shared" ref="M91:V91" si="269">_xlfn.RANK.AVG(B91,$B91:$K91,0)</f>
        <v>5</v>
      </c>
      <c r="N91" s="4">
        <f t="shared" si="269"/>
        <v>9</v>
      </c>
      <c r="O91" s="4">
        <f t="shared" si="269"/>
        <v>4</v>
      </c>
      <c r="P91" s="4">
        <f t="shared" si="269"/>
        <v>3</v>
      </c>
      <c r="Q91" s="4">
        <f t="shared" si="269"/>
        <v>10</v>
      </c>
      <c r="R91" s="4">
        <f t="shared" si="269"/>
        <v>8</v>
      </c>
      <c r="S91" s="4">
        <f t="shared" si="269"/>
        <v>2</v>
      </c>
      <c r="T91" s="4">
        <f t="shared" si="269"/>
        <v>7</v>
      </c>
      <c r="U91" s="4">
        <f t="shared" si="269"/>
        <v>6</v>
      </c>
      <c r="V91" s="4">
        <f t="shared" si="269"/>
        <v>1</v>
      </c>
      <c r="W91" s="45"/>
      <c r="X91" s="6">
        <f t="shared" ref="X91:AG91" si="270">(M91-AVERAGE($M91:$V91))/STDEV($M91:$V91)</f>
        <v>-0.1651445648</v>
      </c>
      <c r="Y91" s="6">
        <f t="shared" si="270"/>
        <v>1.156011953</v>
      </c>
      <c r="Z91" s="6">
        <f t="shared" si="270"/>
        <v>-0.4954336943</v>
      </c>
      <c r="AA91" s="6">
        <f t="shared" si="270"/>
        <v>-0.8257228238</v>
      </c>
      <c r="AB91" s="6">
        <f t="shared" si="270"/>
        <v>1.486301083</v>
      </c>
      <c r="AC91" s="6">
        <f t="shared" si="270"/>
        <v>0.8257228238</v>
      </c>
      <c r="AD91" s="6">
        <f t="shared" si="270"/>
        <v>-1.156011953</v>
      </c>
      <c r="AE91" s="6">
        <f t="shared" si="270"/>
        <v>0.4954336943</v>
      </c>
      <c r="AF91" s="6">
        <f t="shared" si="270"/>
        <v>0.1651445648</v>
      </c>
      <c r="AG91" s="6">
        <f t="shared" si="270"/>
        <v>-1.486301083</v>
      </c>
      <c r="AH91" s="45"/>
      <c r="AI91" s="23">
        <v>43982.0</v>
      </c>
      <c r="AJ91" s="27">
        <v>0.0313</v>
      </c>
      <c r="AK91" s="27">
        <v>0.0273</v>
      </c>
      <c r="AL91" s="27">
        <v>0.0333</v>
      </c>
      <c r="AM91" s="27">
        <v>0.0697</v>
      </c>
      <c r="AN91" s="27">
        <v>0.0411</v>
      </c>
      <c r="AO91" s="27">
        <v>0.0672</v>
      </c>
      <c r="AP91" s="27">
        <v>0.0576</v>
      </c>
      <c r="AQ91" s="27">
        <v>0.0269</v>
      </c>
      <c r="AR91" s="27">
        <v>0.031</v>
      </c>
      <c r="AS91" s="27">
        <v>0.0513</v>
      </c>
      <c r="AT91" s="45"/>
      <c r="AU91" s="23">
        <v>43982.0</v>
      </c>
      <c r="AV91" s="50">
        <f t="shared" si="9"/>
        <v>-0.0526646017</v>
      </c>
      <c r="AW91" s="51">
        <f t="shared" si="10"/>
        <v>0.3367216059</v>
      </c>
      <c r="AX91" s="51">
        <f t="array" ref="AX91">SQRT(MMULT(MMULT(X91:AG91,MMULT(TRANSPOSE(ER!B571:K606-ER!M606:V606),ER!B571:K606-ER!M606:V606)/3),TRANSPOSE(X91:AG91)))</f>
        <v>0.241565178</v>
      </c>
      <c r="AY91" s="45"/>
      <c r="AZ91" s="23">
        <v>43982.0</v>
      </c>
      <c r="BA91" s="4">
        <f t="shared" ref="BA91:BJ91" si="271">X91*0.01/$AX91</f>
        <v>-0.006836439181</v>
      </c>
      <c r="BB91" s="4">
        <f t="shared" si="271"/>
        <v>0.04785507426</v>
      </c>
      <c r="BC91" s="4">
        <f t="shared" si="271"/>
        <v>-0.02050931754</v>
      </c>
      <c r="BD91" s="4">
        <f t="shared" si="271"/>
        <v>-0.0341821959</v>
      </c>
      <c r="BE91" s="4">
        <f t="shared" si="271"/>
        <v>0.06152795263</v>
      </c>
      <c r="BF91" s="4">
        <f t="shared" si="271"/>
        <v>0.0341821959</v>
      </c>
      <c r="BG91" s="4">
        <f t="shared" si="271"/>
        <v>-0.04785507426</v>
      </c>
      <c r="BH91" s="4">
        <f t="shared" si="271"/>
        <v>0.02050931754</v>
      </c>
      <c r="BI91" s="4">
        <f t="shared" si="271"/>
        <v>0.006836439181</v>
      </c>
      <c r="BJ91" s="4">
        <f t="shared" si="271"/>
        <v>-0.06152795263</v>
      </c>
      <c r="BK91" s="45"/>
      <c r="BL91" s="4">
        <f t="shared" si="12"/>
        <v>-0.002440131513</v>
      </c>
      <c r="BM91" s="4">
        <f t="shared" si="13"/>
        <v>0.970508764</v>
      </c>
    </row>
    <row r="92">
      <c r="A92" s="23">
        <v>44012.0</v>
      </c>
      <c r="B92" s="24">
        <v>17.26519</v>
      </c>
      <c r="C92" s="24">
        <v>14.76015</v>
      </c>
      <c r="D92" s="24">
        <v>17.44287</v>
      </c>
      <c r="E92" s="24">
        <v>18.38235</v>
      </c>
      <c r="F92" s="24">
        <v>14.84561</v>
      </c>
      <c r="G92" s="24">
        <v>16.17599</v>
      </c>
      <c r="H92" s="24">
        <v>21.40869</v>
      </c>
      <c r="I92" s="24">
        <v>16.60027</v>
      </c>
      <c r="J92" s="24">
        <v>16.53986</v>
      </c>
      <c r="K92" s="24">
        <v>22.79982</v>
      </c>
      <c r="L92" s="52"/>
      <c r="M92" s="4">
        <f t="shared" ref="M92:V92" si="272">_xlfn.RANK.AVG(B92,$B92:$K92,0)</f>
        <v>5</v>
      </c>
      <c r="N92" s="4">
        <f t="shared" si="272"/>
        <v>10</v>
      </c>
      <c r="O92" s="4">
        <f t="shared" si="272"/>
        <v>4</v>
      </c>
      <c r="P92" s="4">
        <f t="shared" si="272"/>
        <v>3</v>
      </c>
      <c r="Q92" s="4">
        <f t="shared" si="272"/>
        <v>9</v>
      </c>
      <c r="R92" s="4">
        <f t="shared" si="272"/>
        <v>8</v>
      </c>
      <c r="S92" s="4">
        <f t="shared" si="272"/>
        <v>2</v>
      </c>
      <c r="T92" s="4">
        <f t="shared" si="272"/>
        <v>6</v>
      </c>
      <c r="U92" s="4">
        <f t="shared" si="272"/>
        <v>7</v>
      </c>
      <c r="V92" s="4">
        <f t="shared" si="272"/>
        <v>1</v>
      </c>
      <c r="W92" s="45"/>
      <c r="X92" s="6">
        <f t="shared" ref="X92:AG92" si="273">(M92-AVERAGE($M92:$V92))/STDEV($M92:$V92)</f>
        <v>-0.1651445648</v>
      </c>
      <c r="Y92" s="6">
        <f t="shared" si="273"/>
        <v>1.486301083</v>
      </c>
      <c r="Z92" s="6">
        <f t="shared" si="273"/>
        <v>-0.4954336943</v>
      </c>
      <c r="AA92" s="6">
        <f t="shared" si="273"/>
        <v>-0.8257228238</v>
      </c>
      <c r="AB92" s="6">
        <f t="shared" si="273"/>
        <v>1.156011953</v>
      </c>
      <c r="AC92" s="6">
        <f t="shared" si="273"/>
        <v>0.8257228238</v>
      </c>
      <c r="AD92" s="6">
        <f t="shared" si="273"/>
        <v>-1.156011953</v>
      </c>
      <c r="AE92" s="6">
        <f t="shared" si="273"/>
        <v>0.1651445648</v>
      </c>
      <c r="AF92" s="6">
        <f t="shared" si="273"/>
        <v>0.4954336943</v>
      </c>
      <c r="AG92" s="6">
        <f t="shared" si="273"/>
        <v>-1.486301083</v>
      </c>
      <c r="AH92" s="45"/>
      <c r="AI92" s="23">
        <v>44012.0</v>
      </c>
      <c r="AJ92" s="27">
        <v>0.0309</v>
      </c>
      <c r="AK92" s="27">
        <v>0.021</v>
      </c>
      <c r="AL92" s="27">
        <v>0.05</v>
      </c>
      <c r="AM92" s="27">
        <v>0.0518</v>
      </c>
      <c r="AN92" s="27">
        <v>0.0676</v>
      </c>
      <c r="AO92" s="27">
        <v>0.0015</v>
      </c>
      <c r="AP92" s="27">
        <v>0.061</v>
      </c>
      <c r="AQ92" s="27">
        <v>0.0327</v>
      </c>
      <c r="AR92" s="27">
        <v>0.015</v>
      </c>
      <c r="AS92" s="27">
        <v>0.0224</v>
      </c>
      <c r="AT92" s="45"/>
      <c r="AU92" s="23">
        <v>44012.0</v>
      </c>
      <c r="AV92" s="50">
        <f t="shared" si="9"/>
        <v>-0.03179032872</v>
      </c>
      <c r="AW92" s="51">
        <f t="shared" si="10"/>
        <v>0.3260171153</v>
      </c>
      <c r="AX92" s="51">
        <f t="array" ref="AX92">SQRT(MMULT(MMULT(X92:AG92,MMULT(TRANSPOSE(ER!B572:K607-ER!M607:V607),ER!B572:K607-ER!M607:V607)/3),TRANSPOSE(X92:AG92)))</f>
        <v>0.2050029689</v>
      </c>
      <c r="AY92" s="45"/>
      <c r="AZ92" s="23">
        <v>44012.0</v>
      </c>
      <c r="BA92" s="4">
        <f t="shared" ref="BA92:BJ92" si="274">X92*0.01/$AX92</f>
        <v>-0.008055715763</v>
      </c>
      <c r="BB92" s="4">
        <f t="shared" si="274"/>
        <v>0.07250144187</v>
      </c>
      <c r="BC92" s="4">
        <f t="shared" si="274"/>
        <v>-0.02416714729</v>
      </c>
      <c r="BD92" s="4">
        <f t="shared" si="274"/>
        <v>-0.04027857882</v>
      </c>
      <c r="BE92" s="4">
        <f t="shared" si="274"/>
        <v>0.05639001034</v>
      </c>
      <c r="BF92" s="4">
        <f t="shared" si="274"/>
        <v>0.04027857882</v>
      </c>
      <c r="BG92" s="4">
        <f t="shared" si="274"/>
        <v>-0.05639001034</v>
      </c>
      <c r="BH92" s="4">
        <f t="shared" si="274"/>
        <v>0.008055715763</v>
      </c>
      <c r="BI92" s="4">
        <f t="shared" si="274"/>
        <v>0.02416714729</v>
      </c>
      <c r="BJ92" s="4">
        <f t="shared" si="274"/>
        <v>-0.07250144187</v>
      </c>
      <c r="BK92" s="45"/>
      <c r="BL92" s="4">
        <f t="shared" si="12"/>
        <v>-0.001316014542</v>
      </c>
      <c r="BM92" s="4">
        <f t="shared" si="13"/>
        <v>0.9692315603</v>
      </c>
    </row>
    <row r="93">
      <c r="A93" s="23">
        <v>44043.0</v>
      </c>
      <c r="B93" s="24">
        <v>17.49781</v>
      </c>
      <c r="C93" s="24">
        <v>15.63966</v>
      </c>
      <c r="D93" s="24">
        <v>17.50088</v>
      </c>
      <c r="E93" s="24">
        <v>17.92436</v>
      </c>
      <c r="F93" s="24">
        <v>15.84284</v>
      </c>
      <c r="G93" s="24">
        <v>15.90584</v>
      </c>
      <c r="H93" s="24">
        <v>21.13271</v>
      </c>
      <c r="I93" s="24">
        <v>12.80246</v>
      </c>
      <c r="J93" s="24">
        <v>17.43375</v>
      </c>
      <c r="K93" s="24">
        <v>25.2589</v>
      </c>
      <c r="L93" s="52"/>
      <c r="M93" s="4">
        <f t="shared" ref="M93:V93" si="275">_xlfn.RANK.AVG(B93,$B93:$K93,0)</f>
        <v>5</v>
      </c>
      <c r="N93" s="4">
        <f t="shared" si="275"/>
        <v>9</v>
      </c>
      <c r="O93" s="4">
        <f t="shared" si="275"/>
        <v>4</v>
      </c>
      <c r="P93" s="4">
        <f t="shared" si="275"/>
        <v>3</v>
      </c>
      <c r="Q93" s="4">
        <f t="shared" si="275"/>
        <v>8</v>
      </c>
      <c r="R93" s="4">
        <f t="shared" si="275"/>
        <v>7</v>
      </c>
      <c r="S93" s="4">
        <f t="shared" si="275"/>
        <v>2</v>
      </c>
      <c r="T93" s="4">
        <f t="shared" si="275"/>
        <v>10</v>
      </c>
      <c r="U93" s="4">
        <f t="shared" si="275"/>
        <v>6</v>
      </c>
      <c r="V93" s="4">
        <f t="shared" si="275"/>
        <v>1</v>
      </c>
      <c r="W93" s="45"/>
      <c r="X93" s="6">
        <f t="shared" ref="X93:AG93" si="276">(M93-AVERAGE($M93:$V93))/STDEV($M93:$V93)</f>
        <v>-0.1651445648</v>
      </c>
      <c r="Y93" s="6">
        <f t="shared" si="276"/>
        <v>1.156011953</v>
      </c>
      <c r="Z93" s="6">
        <f t="shared" si="276"/>
        <v>-0.4954336943</v>
      </c>
      <c r="AA93" s="6">
        <f t="shared" si="276"/>
        <v>-0.8257228238</v>
      </c>
      <c r="AB93" s="6">
        <f t="shared" si="276"/>
        <v>0.8257228238</v>
      </c>
      <c r="AC93" s="6">
        <f t="shared" si="276"/>
        <v>0.4954336943</v>
      </c>
      <c r="AD93" s="6">
        <f t="shared" si="276"/>
        <v>-1.156011953</v>
      </c>
      <c r="AE93" s="6">
        <f t="shared" si="276"/>
        <v>1.486301083</v>
      </c>
      <c r="AF93" s="6">
        <f t="shared" si="276"/>
        <v>0.1651445648</v>
      </c>
      <c r="AG93" s="6">
        <f t="shared" si="276"/>
        <v>-1.486301083</v>
      </c>
      <c r="AH93" s="45"/>
      <c r="AI93" s="23">
        <v>44043.0</v>
      </c>
      <c r="AJ93" s="27">
        <v>0.0031</v>
      </c>
      <c r="AK93" s="27">
        <v>0.0423</v>
      </c>
      <c r="AL93" s="27">
        <v>-0.024</v>
      </c>
      <c r="AM93" s="27">
        <v>-0.0025</v>
      </c>
      <c r="AN93" s="27">
        <v>-0.0151</v>
      </c>
      <c r="AO93" s="27">
        <v>-0.0355</v>
      </c>
      <c r="AP93" s="27">
        <v>-0.0081</v>
      </c>
      <c r="AQ93" s="27">
        <v>-0.0479</v>
      </c>
      <c r="AR93" s="27">
        <v>-0.0453</v>
      </c>
      <c r="AS93" s="27">
        <v>0.059</v>
      </c>
      <c r="AT93" s="45"/>
      <c r="AU93" s="23">
        <v>44043.0</v>
      </c>
      <c r="AV93" s="50">
        <f t="shared" si="9"/>
        <v>-0.07913727544</v>
      </c>
      <c r="AW93" s="51">
        <f t="shared" si="10"/>
        <v>0.3002170091</v>
      </c>
      <c r="AX93" s="51">
        <f t="array" ref="AX93">SQRT(MMULT(MMULT(X93:AG93,MMULT(TRANSPOSE(ER!B573:K608-ER!M608:V608),ER!B573:K608-ER!M608:V608)/3),TRANSPOSE(X93:AG93)))</f>
        <v>0.2511141852</v>
      </c>
      <c r="AY93" s="45"/>
      <c r="AZ93" s="23">
        <v>44043.0</v>
      </c>
      <c r="BA93" s="4">
        <f t="shared" ref="BA93:BJ93" si="277">X93*0.01/$AX93</f>
        <v>-0.006576472954</v>
      </c>
      <c r="BB93" s="4">
        <f t="shared" si="277"/>
        <v>0.04603531068</v>
      </c>
      <c r="BC93" s="4">
        <f t="shared" si="277"/>
        <v>-0.01972941886</v>
      </c>
      <c r="BD93" s="4">
        <f t="shared" si="277"/>
        <v>-0.03288236477</v>
      </c>
      <c r="BE93" s="4">
        <f t="shared" si="277"/>
        <v>0.03288236477</v>
      </c>
      <c r="BF93" s="4">
        <f t="shared" si="277"/>
        <v>0.01972941886</v>
      </c>
      <c r="BG93" s="4">
        <f t="shared" si="277"/>
        <v>-0.04603531068</v>
      </c>
      <c r="BH93" s="4">
        <f t="shared" si="277"/>
        <v>0.05918825659</v>
      </c>
      <c r="BI93" s="4">
        <f t="shared" si="277"/>
        <v>0.006576472954</v>
      </c>
      <c r="BJ93" s="4">
        <f t="shared" si="277"/>
        <v>-0.05918825659</v>
      </c>
      <c r="BK93" s="45"/>
      <c r="BL93" s="4">
        <f t="shared" si="12"/>
        <v>-0.003860298994</v>
      </c>
      <c r="BM93" s="4">
        <f t="shared" si="13"/>
        <v>0.9654900367</v>
      </c>
    </row>
    <row r="94">
      <c r="A94" s="23">
        <v>44074.0</v>
      </c>
      <c r="B94" s="24">
        <v>19.98401</v>
      </c>
      <c r="C94" s="24">
        <v>16.74761</v>
      </c>
      <c r="D94" s="24">
        <v>19.82161</v>
      </c>
      <c r="E94" s="24">
        <v>21.04377</v>
      </c>
      <c r="F94" s="24">
        <v>17.4581</v>
      </c>
      <c r="G94" s="24">
        <v>19.01141</v>
      </c>
      <c r="H94" s="24">
        <v>23.31002</v>
      </c>
      <c r="I94" s="24">
        <v>20.3666</v>
      </c>
      <c r="J94" s="24">
        <v>18.61504</v>
      </c>
      <c r="K94" s="24">
        <v>27.27769</v>
      </c>
      <c r="L94" s="52"/>
      <c r="M94" s="4">
        <f t="shared" ref="M94:V94" si="278">_xlfn.RANK.AVG(B94,$B94:$K94,0)</f>
        <v>5</v>
      </c>
      <c r="N94" s="4">
        <f t="shared" si="278"/>
        <v>10</v>
      </c>
      <c r="O94" s="4">
        <f t="shared" si="278"/>
        <v>6</v>
      </c>
      <c r="P94" s="4">
        <f t="shared" si="278"/>
        <v>3</v>
      </c>
      <c r="Q94" s="4">
        <f t="shared" si="278"/>
        <v>9</v>
      </c>
      <c r="R94" s="4">
        <f t="shared" si="278"/>
        <v>7</v>
      </c>
      <c r="S94" s="4">
        <f t="shared" si="278"/>
        <v>2</v>
      </c>
      <c r="T94" s="4">
        <f t="shared" si="278"/>
        <v>4</v>
      </c>
      <c r="U94" s="4">
        <f t="shared" si="278"/>
        <v>8</v>
      </c>
      <c r="V94" s="4">
        <f t="shared" si="278"/>
        <v>1</v>
      </c>
      <c r="W94" s="45"/>
      <c r="X94" s="6">
        <f t="shared" ref="X94:AG94" si="279">(M94-AVERAGE($M94:$V94))/STDEV($M94:$V94)</f>
        <v>-0.1651445648</v>
      </c>
      <c r="Y94" s="6">
        <f t="shared" si="279"/>
        <v>1.486301083</v>
      </c>
      <c r="Z94" s="6">
        <f t="shared" si="279"/>
        <v>0.1651445648</v>
      </c>
      <c r="AA94" s="6">
        <f t="shared" si="279"/>
        <v>-0.8257228238</v>
      </c>
      <c r="AB94" s="6">
        <f t="shared" si="279"/>
        <v>1.156011953</v>
      </c>
      <c r="AC94" s="6">
        <f t="shared" si="279"/>
        <v>0.4954336943</v>
      </c>
      <c r="AD94" s="6">
        <f t="shared" si="279"/>
        <v>-1.156011953</v>
      </c>
      <c r="AE94" s="6">
        <f t="shared" si="279"/>
        <v>-0.4954336943</v>
      </c>
      <c r="AF94" s="6">
        <f t="shared" si="279"/>
        <v>0.8257228238</v>
      </c>
      <c r="AG94" s="6">
        <f t="shared" si="279"/>
        <v>-1.486301083</v>
      </c>
      <c r="AH94" s="45"/>
      <c r="AI94" s="23">
        <v>44074.0</v>
      </c>
      <c r="AJ94" s="27">
        <v>0.024</v>
      </c>
      <c r="AK94" s="27">
        <v>0.0247</v>
      </c>
      <c r="AL94" s="27">
        <v>0.036</v>
      </c>
      <c r="AM94" s="27">
        <v>0.052</v>
      </c>
      <c r="AN94" s="27">
        <v>0.0243</v>
      </c>
      <c r="AO94" s="27">
        <v>0.0794</v>
      </c>
      <c r="AP94" s="27">
        <v>0.0161</v>
      </c>
      <c r="AQ94" s="27">
        <v>0.005</v>
      </c>
      <c r="AR94" s="27">
        <v>0.015</v>
      </c>
      <c r="AS94" s="27">
        <v>0.0746</v>
      </c>
      <c r="AT94" s="45"/>
      <c r="AU94" s="23">
        <v>44074.0</v>
      </c>
      <c r="AV94" s="50">
        <f t="shared" si="9"/>
        <v>-0.09636185354</v>
      </c>
      <c r="AW94" s="51">
        <f t="shared" si="10"/>
        <v>0.2712875416</v>
      </c>
      <c r="AX94" s="51">
        <f t="array" ref="AX94">SQRT(MMULT(MMULT(X94:AG94,MMULT(TRANSPOSE(ER!B574:K609-ER!M609:V609),ER!B574:K609-ER!M609:V609)/3),TRANSPOSE(X94:AG94)))</f>
        <v>0.1987234452</v>
      </c>
      <c r="AY94" s="45"/>
      <c r="AZ94" s="23">
        <v>44074.0</v>
      </c>
      <c r="BA94" s="4">
        <f t="shared" ref="BA94:BJ94" si="280">X94*0.01/$AX94</f>
        <v>-0.00831027082</v>
      </c>
      <c r="BB94" s="4">
        <f t="shared" si="280"/>
        <v>0.07479243738</v>
      </c>
      <c r="BC94" s="4">
        <f t="shared" si="280"/>
        <v>0.00831027082</v>
      </c>
      <c r="BD94" s="4">
        <f t="shared" si="280"/>
        <v>-0.0415513541</v>
      </c>
      <c r="BE94" s="4">
        <f t="shared" si="280"/>
        <v>0.05817189574</v>
      </c>
      <c r="BF94" s="4">
        <f t="shared" si="280"/>
        <v>0.02493081246</v>
      </c>
      <c r="BG94" s="4">
        <f t="shared" si="280"/>
        <v>-0.05817189574</v>
      </c>
      <c r="BH94" s="4">
        <f t="shared" si="280"/>
        <v>-0.02493081246</v>
      </c>
      <c r="BI94" s="4">
        <f t="shared" si="280"/>
        <v>0.0415513541</v>
      </c>
      <c r="BJ94" s="4">
        <f t="shared" si="280"/>
        <v>-0.07479243738</v>
      </c>
      <c r="BK94" s="45"/>
      <c r="BL94" s="4">
        <f t="shared" si="12"/>
        <v>-0.003837371969</v>
      </c>
      <c r="BM94" s="4">
        <f t="shared" si="13"/>
        <v>0.9617850923</v>
      </c>
    </row>
    <row r="95">
      <c r="A95" s="23">
        <v>44104.0</v>
      </c>
      <c r="B95" s="24">
        <v>18.9179</v>
      </c>
      <c r="C95" s="24">
        <v>16.3372</v>
      </c>
      <c r="D95" s="24">
        <v>19.58864</v>
      </c>
      <c r="E95" s="24">
        <v>21.10595</v>
      </c>
      <c r="F95" s="24">
        <v>18.06032</v>
      </c>
      <c r="G95" s="24">
        <v>18.98254</v>
      </c>
      <c r="H95" s="24">
        <v>23.88915</v>
      </c>
      <c r="I95" s="24">
        <v>20.82899</v>
      </c>
      <c r="J95" s="24">
        <v>18.74766</v>
      </c>
      <c r="K95" s="24">
        <v>26.31579</v>
      </c>
      <c r="L95" s="52"/>
      <c r="M95" s="4">
        <f t="shared" ref="M95:V95" si="281">_xlfn.RANK.AVG(B95,$B95:$K95,0)</f>
        <v>7</v>
      </c>
      <c r="N95" s="4">
        <f t="shared" si="281"/>
        <v>10</v>
      </c>
      <c r="O95" s="4">
        <f t="shared" si="281"/>
        <v>5</v>
      </c>
      <c r="P95" s="4">
        <f t="shared" si="281"/>
        <v>3</v>
      </c>
      <c r="Q95" s="4">
        <f t="shared" si="281"/>
        <v>9</v>
      </c>
      <c r="R95" s="4">
        <f t="shared" si="281"/>
        <v>6</v>
      </c>
      <c r="S95" s="4">
        <f t="shared" si="281"/>
        <v>2</v>
      </c>
      <c r="T95" s="4">
        <f t="shared" si="281"/>
        <v>4</v>
      </c>
      <c r="U95" s="4">
        <f t="shared" si="281"/>
        <v>8</v>
      </c>
      <c r="V95" s="4">
        <f t="shared" si="281"/>
        <v>1</v>
      </c>
      <c r="W95" s="45"/>
      <c r="X95" s="6">
        <f t="shared" ref="X95:AG95" si="282">(M95-AVERAGE($M95:$V95))/STDEV($M95:$V95)</f>
        <v>0.4954336943</v>
      </c>
      <c r="Y95" s="6">
        <f t="shared" si="282"/>
        <v>1.486301083</v>
      </c>
      <c r="Z95" s="6">
        <f t="shared" si="282"/>
        <v>-0.1651445648</v>
      </c>
      <c r="AA95" s="6">
        <f t="shared" si="282"/>
        <v>-0.8257228238</v>
      </c>
      <c r="AB95" s="6">
        <f t="shared" si="282"/>
        <v>1.156011953</v>
      </c>
      <c r="AC95" s="6">
        <f t="shared" si="282"/>
        <v>0.1651445648</v>
      </c>
      <c r="AD95" s="6">
        <f t="shared" si="282"/>
        <v>-1.156011953</v>
      </c>
      <c r="AE95" s="6">
        <f t="shared" si="282"/>
        <v>-0.4954336943</v>
      </c>
      <c r="AF95" s="6">
        <f t="shared" si="282"/>
        <v>0.8257228238</v>
      </c>
      <c r="AG95" s="6">
        <f t="shared" si="282"/>
        <v>-1.486301083</v>
      </c>
      <c r="AH95" s="45"/>
      <c r="AI95" s="23">
        <v>44104.0</v>
      </c>
      <c r="AJ95" s="27">
        <v>-0.0384</v>
      </c>
      <c r="AK95" s="27">
        <v>-0.0252</v>
      </c>
      <c r="AL95" s="27">
        <v>-0.0266</v>
      </c>
      <c r="AM95" s="27">
        <v>-0.0113</v>
      </c>
      <c r="AN95" s="27">
        <v>-0.0379</v>
      </c>
      <c r="AO95" s="27">
        <v>0.0062</v>
      </c>
      <c r="AP95" s="27">
        <v>0.0072</v>
      </c>
      <c r="AQ95" s="27">
        <v>-0.0368</v>
      </c>
      <c r="AR95" s="27">
        <v>-0.0159</v>
      </c>
      <c r="AS95" s="27">
        <v>-0.0377</v>
      </c>
      <c r="AT95" s="45"/>
      <c r="AU95" s="23">
        <v>44104.0</v>
      </c>
      <c r="AV95" s="50">
        <f t="shared" si="9"/>
        <v>-0.01410334583</v>
      </c>
      <c r="AW95" s="51">
        <f t="shared" si="10"/>
        <v>0.2674614796</v>
      </c>
      <c r="AX95" s="51">
        <f t="array" ref="AX95">SQRT(MMULT(MMULT(X95:AG95,MMULT(TRANSPOSE(ER!B575:K610-ER!M610:V610),ER!B575:K610-ER!M610:V610)/3),TRANSPOSE(X95:AG95)))</f>
        <v>0.2232904208</v>
      </c>
      <c r="AY95" s="45"/>
      <c r="AZ95" s="23">
        <v>44104.0</v>
      </c>
      <c r="BA95" s="4">
        <f t="shared" ref="BA95:BJ95" si="283">X95*0.01/$AX95</f>
        <v>0.02218786156</v>
      </c>
      <c r="BB95" s="4">
        <f t="shared" si="283"/>
        <v>0.06656358468</v>
      </c>
      <c r="BC95" s="4">
        <f t="shared" si="283"/>
        <v>-0.007395953853</v>
      </c>
      <c r="BD95" s="4">
        <f t="shared" si="283"/>
        <v>-0.03697976926</v>
      </c>
      <c r="BE95" s="4">
        <f t="shared" si="283"/>
        <v>0.05177167697</v>
      </c>
      <c r="BF95" s="4">
        <f t="shared" si="283"/>
        <v>0.007395953853</v>
      </c>
      <c r="BG95" s="4">
        <f t="shared" si="283"/>
        <v>-0.05177167697</v>
      </c>
      <c r="BH95" s="4">
        <f t="shared" si="283"/>
        <v>-0.02218786156</v>
      </c>
      <c r="BI95" s="4">
        <f t="shared" si="283"/>
        <v>0.03697976926</v>
      </c>
      <c r="BJ95" s="4">
        <f t="shared" si="283"/>
        <v>-0.06656358468</v>
      </c>
      <c r="BK95" s="45"/>
      <c r="BL95" s="4">
        <f t="shared" si="12"/>
        <v>-0.000709697128</v>
      </c>
      <c r="BM95" s="4">
        <f t="shared" si="13"/>
        <v>0.9611025162</v>
      </c>
    </row>
    <row r="96">
      <c r="A96" s="23">
        <v>44135.0</v>
      </c>
      <c r="B96" s="24">
        <v>19.60016</v>
      </c>
      <c r="C96" s="24">
        <v>15.8705</v>
      </c>
      <c r="D96" s="24">
        <v>18.90002</v>
      </c>
      <c r="E96" s="24">
        <v>18.47063</v>
      </c>
      <c r="F96" s="24">
        <v>17.64291</v>
      </c>
      <c r="G96" s="24">
        <v>18.29157</v>
      </c>
      <c r="H96" s="24">
        <v>22.70663</v>
      </c>
      <c r="I96" s="24">
        <v>21.78649</v>
      </c>
      <c r="J96" s="24">
        <v>17.38526</v>
      </c>
      <c r="K96" s="24">
        <v>25.68713</v>
      </c>
      <c r="L96" s="52"/>
      <c r="M96" s="4">
        <f t="shared" ref="M96:V96" si="284">_xlfn.RANK.AVG(B96,$B96:$K96,0)</f>
        <v>4</v>
      </c>
      <c r="N96" s="4">
        <f t="shared" si="284"/>
        <v>10</v>
      </c>
      <c r="O96" s="4">
        <f t="shared" si="284"/>
        <v>5</v>
      </c>
      <c r="P96" s="4">
        <f t="shared" si="284"/>
        <v>6</v>
      </c>
      <c r="Q96" s="4">
        <f t="shared" si="284"/>
        <v>8</v>
      </c>
      <c r="R96" s="4">
        <f t="shared" si="284"/>
        <v>7</v>
      </c>
      <c r="S96" s="4">
        <f t="shared" si="284"/>
        <v>2</v>
      </c>
      <c r="T96" s="4">
        <f t="shared" si="284"/>
        <v>3</v>
      </c>
      <c r="U96" s="4">
        <f t="shared" si="284"/>
        <v>9</v>
      </c>
      <c r="V96" s="4">
        <f t="shared" si="284"/>
        <v>1</v>
      </c>
      <c r="W96" s="45"/>
      <c r="X96" s="6">
        <f t="shared" ref="X96:AG96" si="285">(M96-AVERAGE($M96:$V96))/STDEV($M96:$V96)</f>
        <v>-0.4954336943</v>
      </c>
      <c r="Y96" s="6">
        <f t="shared" si="285"/>
        <v>1.486301083</v>
      </c>
      <c r="Z96" s="6">
        <f t="shared" si="285"/>
        <v>-0.1651445648</v>
      </c>
      <c r="AA96" s="6">
        <f t="shared" si="285"/>
        <v>0.1651445648</v>
      </c>
      <c r="AB96" s="6">
        <f t="shared" si="285"/>
        <v>0.8257228238</v>
      </c>
      <c r="AC96" s="6">
        <f t="shared" si="285"/>
        <v>0.4954336943</v>
      </c>
      <c r="AD96" s="6">
        <f t="shared" si="285"/>
        <v>-1.156011953</v>
      </c>
      <c r="AE96" s="6">
        <f t="shared" si="285"/>
        <v>-0.8257228238</v>
      </c>
      <c r="AF96" s="6">
        <f t="shared" si="285"/>
        <v>1.156011953</v>
      </c>
      <c r="AG96" s="6">
        <f t="shared" si="285"/>
        <v>-1.486301083</v>
      </c>
      <c r="AH96" s="45"/>
      <c r="AI96" s="23">
        <v>44135.0</v>
      </c>
      <c r="AJ96" s="27">
        <v>0.0209</v>
      </c>
      <c r="AK96" s="27">
        <v>-0.035</v>
      </c>
      <c r="AL96" s="27">
        <v>-0.0415</v>
      </c>
      <c r="AM96" s="27">
        <v>-0.0966</v>
      </c>
      <c r="AN96" s="27">
        <v>-0.0627</v>
      </c>
      <c r="AO96" s="27">
        <v>-0.0252</v>
      </c>
      <c r="AP96" s="27">
        <v>-0.0176</v>
      </c>
      <c r="AQ96" s="27">
        <v>-0.0339</v>
      </c>
      <c r="AR96" s="27">
        <v>-0.0506</v>
      </c>
      <c r="AS96" s="27">
        <v>-0.0263</v>
      </c>
      <c r="AT96" s="45"/>
      <c r="AU96" s="23">
        <v>44135.0</v>
      </c>
      <c r="AV96" s="50">
        <f t="shared" si="9"/>
        <v>0.002757914232</v>
      </c>
      <c r="AW96" s="51">
        <f t="shared" si="10"/>
        <v>0.2681991154</v>
      </c>
      <c r="AX96" s="51">
        <f t="array" ref="AX96">SQRT(MMULT(MMULT(X96:AG96,MMULT(TRANSPOSE(ER!B576:K611-ER!M611:V611),ER!B576:K611-ER!M611:V611)/3),TRANSPOSE(X96:AG96)))</f>
        <v>0.1726105077</v>
      </c>
      <c r="AY96" s="45"/>
      <c r="AZ96" s="23">
        <v>44135.0</v>
      </c>
      <c r="BA96" s="4">
        <f t="shared" ref="BA96:BJ96" si="286">X96*0.01/$AX96</f>
        <v>-0.02870240642</v>
      </c>
      <c r="BB96" s="4">
        <f t="shared" si="286"/>
        <v>0.08610721926</v>
      </c>
      <c r="BC96" s="4">
        <f t="shared" si="286"/>
        <v>-0.009567468807</v>
      </c>
      <c r="BD96" s="4">
        <f t="shared" si="286"/>
        <v>0.009567468807</v>
      </c>
      <c r="BE96" s="4">
        <f t="shared" si="286"/>
        <v>0.04783734403</v>
      </c>
      <c r="BF96" s="4">
        <f t="shared" si="286"/>
        <v>0.02870240642</v>
      </c>
      <c r="BG96" s="4">
        <f t="shared" si="286"/>
        <v>-0.06697228165</v>
      </c>
      <c r="BH96" s="4">
        <f t="shared" si="286"/>
        <v>-0.04783734403</v>
      </c>
      <c r="BI96" s="4">
        <f t="shared" si="286"/>
        <v>0.06697228165</v>
      </c>
      <c r="BJ96" s="4">
        <f t="shared" si="286"/>
        <v>-0.08610721926</v>
      </c>
      <c r="BK96" s="45"/>
      <c r="BL96" s="4">
        <f t="shared" si="12"/>
        <v>0.0001235124293</v>
      </c>
      <c r="BM96" s="4">
        <f t="shared" si="13"/>
        <v>0.9612212243</v>
      </c>
    </row>
    <row r="97">
      <c r="A97" s="23">
        <v>44165.0</v>
      </c>
      <c r="B97" s="24">
        <v>23.03086</v>
      </c>
      <c r="C97" s="24">
        <v>18.30831</v>
      </c>
      <c r="D97" s="24">
        <v>22.13859</v>
      </c>
      <c r="E97" s="24">
        <v>21.67317</v>
      </c>
      <c r="F97" s="24">
        <v>15.32802</v>
      </c>
      <c r="G97" s="24">
        <v>20.77706</v>
      </c>
      <c r="H97" s="24">
        <v>29.45508</v>
      </c>
      <c r="I97" s="24">
        <v>23.12139</v>
      </c>
      <c r="J97" s="24">
        <v>19.05851</v>
      </c>
      <c r="K97" s="24">
        <v>27.8319</v>
      </c>
      <c r="L97" s="52"/>
      <c r="M97" s="4">
        <f t="shared" ref="M97:V97" si="287">_xlfn.RANK.AVG(B97,$B97:$K97,0)</f>
        <v>4</v>
      </c>
      <c r="N97" s="4">
        <f t="shared" si="287"/>
        <v>9</v>
      </c>
      <c r="O97" s="4">
        <f t="shared" si="287"/>
        <v>5</v>
      </c>
      <c r="P97" s="4">
        <f t="shared" si="287"/>
        <v>6</v>
      </c>
      <c r="Q97" s="4">
        <f t="shared" si="287"/>
        <v>10</v>
      </c>
      <c r="R97" s="4">
        <f t="shared" si="287"/>
        <v>7</v>
      </c>
      <c r="S97" s="4">
        <f t="shared" si="287"/>
        <v>1</v>
      </c>
      <c r="T97" s="4">
        <f t="shared" si="287"/>
        <v>3</v>
      </c>
      <c r="U97" s="4">
        <f t="shared" si="287"/>
        <v>8</v>
      </c>
      <c r="V97" s="4">
        <f t="shared" si="287"/>
        <v>2</v>
      </c>
      <c r="W97" s="45"/>
      <c r="X97" s="6">
        <f t="shared" ref="X97:AG97" si="288">(M97-AVERAGE($M97:$V97))/STDEV($M97:$V97)</f>
        <v>-0.4954336943</v>
      </c>
      <c r="Y97" s="6">
        <f t="shared" si="288"/>
        <v>1.156011953</v>
      </c>
      <c r="Z97" s="6">
        <f t="shared" si="288"/>
        <v>-0.1651445648</v>
      </c>
      <c r="AA97" s="6">
        <f t="shared" si="288"/>
        <v>0.1651445648</v>
      </c>
      <c r="AB97" s="6">
        <f t="shared" si="288"/>
        <v>1.486301083</v>
      </c>
      <c r="AC97" s="6">
        <f t="shared" si="288"/>
        <v>0.4954336943</v>
      </c>
      <c r="AD97" s="6">
        <f t="shared" si="288"/>
        <v>-1.486301083</v>
      </c>
      <c r="AE97" s="6">
        <f t="shared" si="288"/>
        <v>-0.8257228238</v>
      </c>
      <c r="AF97" s="6">
        <f t="shared" si="288"/>
        <v>0.8257228238</v>
      </c>
      <c r="AG97" s="6">
        <f t="shared" si="288"/>
        <v>-1.156011953</v>
      </c>
      <c r="AH97" s="45"/>
      <c r="AI97" s="23">
        <v>44165.0</v>
      </c>
      <c r="AJ97" s="27">
        <v>0.1045</v>
      </c>
      <c r="AK97" s="27">
        <v>0.1059</v>
      </c>
      <c r="AL97" s="27">
        <v>0.197</v>
      </c>
      <c r="AM97" s="27">
        <v>0.1409</v>
      </c>
      <c r="AN97" s="27">
        <v>0.2351</v>
      </c>
      <c r="AO97" s="27">
        <v>0.1221</v>
      </c>
      <c r="AP97" s="27">
        <v>0.1114</v>
      </c>
      <c r="AQ97" s="27">
        <v>0.2613</v>
      </c>
      <c r="AR97" s="27">
        <v>0.131</v>
      </c>
      <c r="AS97" s="27">
        <v>0.1152</v>
      </c>
      <c r="AT97" s="45"/>
      <c r="AU97" s="23">
        <v>44165.0</v>
      </c>
      <c r="AV97" s="50">
        <f t="shared" si="9"/>
        <v>-0.01334368083</v>
      </c>
      <c r="AW97" s="51">
        <f t="shared" si="10"/>
        <v>0.264620352</v>
      </c>
      <c r="AX97" s="51">
        <f t="array" ref="AX97">SQRT(MMULT(MMULT(X97:AG97,MMULT(TRANSPOSE(ER!B577:K612-ER!M612:V612),ER!B577:K612-ER!M612:V612)/3),TRANSPOSE(X97:AG97)))</f>
        <v>0.1897595586</v>
      </c>
      <c r="AY97" s="45"/>
      <c r="AZ97" s="23">
        <v>44165.0</v>
      </c>
      <c r="BA97" s="4">
        <f t="shared" ref="BA97:BJ97" si="289">X97*0.01/$AX97</f>
        <v>-0.02610849741</v>
      </c>
      <c r="BB97" s="4">
        <f t="shared" si="289"/>
        <v>0.06091982729</v>
      </c>
      <c r="BC97" s="4">
        <f t="shared" si="289"/>
        <v>-0.008702832469</v>
      </c>
      <c r="BD97" s="4">
        <f t="shared" si="289"/>
        <v>0.008702832469</v>
      </c>
      <c r="BE97" s="4">
        <f t="shared" si="289"/>
        <v>0.07832549222</v>
      </c>
      <c r="BF97" s="4">
        <f t="shared" si="289"/>
        <v>0.02610849741</v>
      </c>
      <c r="BG97" s="4">
        <f t="shared" si="289"/>
        <v>-0.07832549222</v>
      </c>
      <c r="BH97" s="4">
        <f t="shared" si="289"/>
        <v>-0.04351416235</v>
      </c>
      <c r="BI97" s="4">
        <f t="shared" si="289"/>
        <v>0.04351416235</v>
      </c>
      <c r="BJ97" s="4">
        <f t="shared" si="289"/>
        <v>-0.06091982729</v>
      </c>
      <c r="BK97" s="45"/>
      <c r="BL97" s="4">
        <f t="shared" si="12"/>
        <v>-0.0007730514796</v>
      </c>
      <c r="BM97" s="4">
        <f t="shared" si="13"/>
        <v>0.9604781508</v>
      </c>
    </row>
    <row r="98">
      <c r="A98" s="23">
        <v>44196.0</v>
      </c>
      <c r="B98" s="24">
        <v>23.67985</v>
      </c>
      <c r="C98" s="24">
        <v>17.65225</v>
      </c>
      <c r="D98" s="24">
        <v>22.13369</v>
      </c>
      <c r="E98" s="24">
        <v>22.48707</v>
      </c>
      <c r="F98" s="24">
        <v>15.78532</v>
      </c>
      <c r="G98" s="24">
        <v>20.99517</v>
      </c>
      <c r="H98" s="24">
        <v>30.46923</v>
      </c>
      <c r="I98" s="24">
        <v>23.71354</v>
      </c>
      <c r="J98" s="24">
        <v>19.66955</v>
      </c>
      <c r="K98" s="24">
        <v>28.78526</v>
      </c>
      <c r="L98" s="52"/>
      <c r="M98" s="4">
        <f t="shared" ref="M98:V98" si="290">_xlfn.RANK.AVG(B98,$B98:$K98,0)</f>
        <v>4</v>
      </c>
      <c r="N98" s="4">
        <f t="shared" si="290"/>
        <v>9</v>
      </c>
      <c r="O98" s="4">
        <f t="shared" si="290"/>
        <v>6</v>
      </c>
      <c r="P98" s="4">
        <f t="shared" si="290"/>
        <v>5</v>
      </c>
      <c r="Q98" s="4">
        <f t="shared" si="290"/>
        <v>10</v>
      </c>
      <c r="R98" s="4">
        <f t="shared" si="290"/>
        <v>7</v>
      </c>
      <c r="S98" s="4">
        <f t="shared" si="290"/>
        <v>1</v>
      </c>
      <c r="T98" s="4">
        <f t="shared" si="290"/>
        <v>3</v>
      </c>
      <c r="U98" s="4">
        <f t="shared" si="290"/>
        <v>8</v>
      </c>
      <c r="V98" s="4">
        <f t="shared" si="290"/>
        <v>2</v>
      </c>
      <c r="W98" s="45"/>
      <c r="X98" s="6">
        <f t="shared" ref="X98:AG98" si="291">(M98-AVERAGE($M98:$V98))/STDEV($M98:$V98)</f>
        <v>-0.4954336943</v>
      </c>
      <c r="Y98" s="6">
        <f t="shared" si="291"/>
        <v>1.156011953</v>
      </c>
      <c r="Z98" s="6">
        <f t="shared" si="291"/>
        <v>0.1651445648</v>
      </c>
      <c r="AA98" s="6">
        <f t="shared" si="291"/>
        <v>-0.1651445648</v>
      </c>
      <c r="AB98" s="6">
        <f t="shared" si="291"/>
        <v>1.486301083</v>
      </c>
      <c r="AC98" s="6">
        <f t="shared" si="291"/>
        <v>0.4954336943</v>
      </c>
      <c r="AD98" s="6">
        <f t="shared" si="291"/>
        <v>-1.486301083</v>
      </c>
      <c r="AE98" s="6">
        <f t="shared" si="291"/>
        <v>-0.8257228238</v>
      </c>
      <c r="AF98" s="6">
        <f t="shared" si="291"/>
        <v>0.8257228238</v>
      </c>
      <c r="AG98" s="6">
        <f t="shared" si="291"/>
        <v>-1.156011953</v>
      </c>
      <c r="AH98" s="45"/>
      <c r="AI98" s="23">
        <v>44196.0</v>
      </c>
      <c r="AJ98" s="27">
        <v>0.0124</v>
      </c>
      <c r="AK98" s="27">
        <v>0.018</v>
      </c>
      <c r="AL98" s="27">
        <v>0.0054</v>
      </c>
      <c r="AM98" s="27">
        <v>0.0367</v>
      </c>
      <c r="AN98" s="27">
        <v>0.0135</v>
      </c>
      <c r="AO98" s="27">
        <v>0.0312</v>
      </c>
      <c r="AP98" s="27">
        <v>0.0401</v>
      </c>
      <c r="AQ98" s="27">
        <v>0.0046</v>
      </c>
      <c r="AR98" s="27">
        <v>0.03</v>
      </c>
      <c r="AS98" s="27">
        <v>0.0408</v>
      </c>
      <c r="AT98" s="45"/>
      <c r="AU98" s="23">
        <v>44196.0</v>
      </c>
      <c r="AV98" s="50">
        <f t="shared" si="9"/>
        <v>-0.03043614329</v>
      </c>
      <c r="AW98" s="51">
        <f t="shared" si="10"/>
        <v>0.2565663291</v>
      </c>
      <c r="AX98" s="51">
        <f t="array" ref="AX98">SQRT(MMULT(MMULT(X98:AG98,MMULT(TRANSPOSE(ER!B578:K613-ER!M613:V613),ER!B578:K613-ER!M613:V613)/3),TRANSPOSE(X98:AG98)))</f>
        <v>0.1975866983</v>
      </c>
      <c r="AY98" s="45"/>
      <c r="AZ98" s="23">
        <v>44196.0</v>
      </c>
      <c r="BA98" s="4">
        <f t="shared" ref="BA98:BJ98" si="292">X98*0.01/$AX98</f>
        <v>-0.02507424328</v>
      </c>
      <c r="BB98" s="4">
        <f t="shared" si="292"/>
        <v>0.05850656765</v>
      </c>
      <c r="BC98" s="4">
        <f t="shared" si="292"/>
        <v>0.008358081093</v>
      </c>
      <c r="BD98" s="4">
        <f t="shared" si="292"/>
        <v>-0.008358081093</v>
      </c>
      <c r="BE98" s="4">
        <f t="shared" si="292"/>
        <v>0.07522272984</v>
      </c>
      <c r="BF98" s="4">
        <f t="shared" si="292"/>
        <v>0.02507424328</v>
      </c>
      <c r="BG98" s="4">
        <f t="shared" si="292"/>
        <v>-0.07522272984</v>
      </c>
      <c r="BH98" s="4">
        <f t="shared" si="292"/>
        <v>-0.04179040547</v>
      </c>
      <c r="BI98" s="4">
        <f t="shared" si="292"/>
        <v>0.04179040547</v>
      </c>
      <c r="BJ98" s="4">
        <f t="shared" si="292"/>
        <v>-0.05850656765</v>
      </c>
      <c r="BK98" s="45"/>
      <c r="BL98" s="4">
        <f t="shared" si="12"/>
        <v>-0.001603932024</v>
      </c>
      <c r="BM98" s="4">
        <f t="shared" si="13"/>
        <v>0.9589376091</v>
      </c>
    </row>
    <row r="99">
      <c r="A99" s="23">
        <v>44227.0</v>
      </c>
      <c r="B99" s="24">
        <v>23.84359</v>
      </c>
      <c r="C99" s="24">
        <v>17.37318</v>
      </c>
      <c r="D99" s="24">
        <v>21.88184</v>
      </c>
      <c r="E99" s="24">
        <v>22.03614</v>
      </c>
      <c r="F99" s="24">
        <v>15.67152</v>
      </c>
      <c r="G99" s="24">
        <v>21.0482</v>
      </c>
      <c r="H99" s="24">
        <v>31.08486</v>
      </c>
      <c r="I99" s="24">
        <v>22.95684</v>
      </c>
      <c r="J99" s="24">
        <v>19.60016</v>
      </c>
      <c r="K99" s="24">
        <v>27.8474</v>
      </c>
      <c r="L99" s="52"/>
      <c r="M99" s="4">
        <f t="shared" ref="M99:V99" si="293">_xlfn.RANK.AVG(B99,$B99:$K99,0)</f>
        <v>3</v>
      </c>
      <c r="N99" s="4">
        <f t="shared" si="293"/>
        <v>9</v>
      </c>
      <c r="O99" s="4">
        <f t="shared" si="293"/>
        <v>6</v>
      </c>
      <c r="P99" s="4">
        <f t="shared" si="293"/>
        <v>5</v>
      </c>
      <c r="Q99" s="4">
        <f t="shared" si="293"/>
        <v>10</v>
      </c>
      <c r="R99" s="4">
        <f t="shared" si="293"/>
        <v>7</v>
      </c>
      <c r="S99" s="4">
        <f t="shared" si="293"/>
        <v>1</v>
      </c>
      <c r="T99" s="4">
        <f t="shared" si="293"/>
        <v>4</v>
      </c>
      <c r="U99" s="4">
        <f t="shared" si="293"/>
        <v>8</v>
      </c>
      <c r="V99" s="4">
        <f t="shared" si="293"/>
        <v>2</v>
      </c>
      <c r="W99" s="45"/>
      <c r="X99" s="6">
        <f t="shared" ref="X99:AG99" si="294">(M99-AVERAGE($M99:$V99))/STDEV($M99:$V99)</f>
        <v>-0.8257228238</v>
      </c>
      <c r="Y99" s="6">
        <f t="shared" si="294"/>
        <v>1.156011953</v>
      </c>
      <c r="Z99" s="6">
        <f t="shared" si="294"/>
        <v>0.1651445648</v>
      </c>
      <c r="AA99" s="6">
        <f t="shared" si="294"/>
        <v>-0.1651445648</v>
      </c>
      <c r="AB99" s="6">
        <f t="shared" si="294"/>
        <v>1.486301083</v>
      </c>
      <c r="AC99" s="6">
        <f t="shared" si="294"/>
        <v>0.4954336943</v>
      </c>
      <c r="AD99" s="6">
        <f t="shared" si="294"/>
        <v>-1.486301083</v>
      </c>
      <c r="AE99" s="6">
        <f t="shared" si="294"/>
        <v>-0.4954336943</v>
      </c>
      <c r="AF99" s="6">
        <f t="shared" si="294"/>
        <v>0.8257228238</v>
      </c>
      <c r="AG99" s="6">
        <f t="shared" si="294"/>
        <v>-1.156011953</v>
      </c>
      <c r="AH99" s="45"/>
      <c r="AI99" s="23">
        <v>44227.0</v>
      </c>
      <c r="AJ99" s="27">
        <v>0.0062</v>
      </c>
      <c r="AK99" s="27">
        <v>-0.0081</v>
      </c>
      <c r="AL99" s="27">
        <v>-0.024</v>
      </c>
      <c r="AM99" s="27">
        <v>-0.0113</v>
      </c>
      <c r="AN99" s="27">
        <v>-0.033</v>
      </c>
      <c r="AO99" s="27">
        <v>0.0039</v>
      </c>
      <c r="AP99" s="27">
        <v>0.0317</v>
      </c>
      <c r="AQ99" s="27">
        <v>-0.0387</v>
      </c>
      <c r="AR99" s="27">
        <v>-0.0069</v>
      </c>
      <c r="AS99" s="27">
        <v>-0.0096</v>
      </c>
      <c r="AT99" s="45"/>
      <c r="AU99" s="23">
        <v>44227.0</v>
      </c>
      <c r="AV99" s="50">
        <f t="shared" si="9"/>
        <v>-0.07140850981</v>
      </c>
      <c r="AW99" s="51">
        <f t="shared" si="10"/>
        <v>0.2382453098</v>
      </c>
      <c r="AX99" s="51">
        <f t="array" ref="AX99">SQRT(MMULT(MMULT(X99:AG99,MMULT(TRANSPOSE(ER!B579:K614-ER!M614:V614),ER!B579:K614-ER!M614:V614)/3),TRANSPOSE(X99:AG99)))</f>
        <v>0.2264952809</v>
      </c>
      <c r="AY99" s="45"/>
      <c r="AZ99" s="23">
        <v>44227.0</v>
      </c>
      <c r="BA99" s="4">
        <f t="shared" ref="BA99:BJ99" si="295">X99*0.01/$AX99</f>
        <v>-0.03645651339</v>
      </c>
      <c r="BB99" s="4">
        <f t="shared" si="295"/>
        <v>0.05103911874</v>
      </c>
      <c r="BC99" s="4">
        <f t="shared" si="295"/>
        <v>0.007291302677</v>
      </c>
      <c r="BD99" s="4">
        <f t="shared" si="295"/>
        <v>-0.007291302677</v>
      </c>
      <c r="BE99" s="4">
        <f t="shared" si="295"/>
        <v>0.0656217241</v>
      </c>
      <c r="BF99" s="4">
        <f t="shared" si="295"/>
        <v>0.02187390803</v>
      </c>
      <c r="BG99" s="4">
        <f t="shared" si="295"/>
        <v>-0.0656217241</v>
      </c>
      <c r="BH99" s="4">
        <f t="shared" si="295"/>
        <v>-0.02187390803</v>
      </c>
      <c r="BI99" s="4">
        <f t="shared" si="295"/>
        <v>0.03645651339</v>
      </c>
      <c r="BJ99" s="4">
        <f t="shared" si="295"/>
        <v>-0.05103911874</v>
      </c>
      <c r="BK99" s="45"/>
      <c r="BL99" s="4">
        <f t="shared" si="12"/>
        <v>-0.003614034265</v>
      </c>
      <c r="BM99" s="4">
        <f t="shared" si="13"/>
        <v>0.9554719757</v>
      </c>
    </row>
    <row r="100">
      <c r="A100" s="23">
        <v>44255.0</v>
      </c>
      <c r="B100" s="24">
        <v>23.54049</v>
      </c>
      <c r="C100" s="24">
        <v>18.07011</v>
      </c>
      <c r="D100" s="24">
        <v>21.72496</v>
      </c>
      <c r="E100" s="24">
        <v>21.44082</v>
      </c>
      <c r="F100" s="24">
        <v>16.23904</v>
      </c>
      <c r="G100" s="24">
        <v>20.82466</v>
      </c>
      <c r="H100" s="24">
        <v>32.90556</v>
      </c>
      <c r="I100" s="24">
        <v>18.76173</v>
      </c>
      <c r="J100" s="24">
        <v>19.94813</v>
      </c>
      <c r="K100" s="24">
        <v>28.29655</v>
      </c>
      <c r="L100" s="52"/>
      <c r="M100" s="4">
        <f t="shared" ref="M100:V100" si="296">_xlfn.RANK.AVG(B100,$B100:$K100,0)</f>
        <v>3</v>
      </c>
      <c r="N100" s="4">
        <f t="shared" si="296"/>
        <v>9</v>
      </c>
      <c r="O100" s="4">
        <f t="shared" si="296"/>
        <v>4</v>
      </c>
      <c r="P100" s="4">
        <f t="shared" si="296"/>
        <v>5</v>
      </c>
      <c r="Q100" s="4">
        <f t="shared" si="296"/>
        <v>10</v>
      </c>
      <c r="R100" s="4">
        <f t="shared" si="296"/>
        <v>6</v>
      </c>
      <c r="S100" s="4">
        <f t="shared" si="296"/>
        <v>1</v>
      </c>
      <c r="T100" s="4">
        <f t="shared" si="296"/>
        <v>8</v>
      </c>
      <c r="U100" s="4">
        <f t="shared" si="296"/>
        <v>7</v>
      </c>
      <c r="V100" s="4">
        <f t="shared" si="296"/>
        <v>2</v>
      </c>
      <c r="W100" s="45"/>
      <c r="X100" s="6">
        <f t="shared" ref="X100:AG100" si="297">(M100-AVERAGE($M100:$V100))/STDEV($M100:$V100)</f>
        <v>-0.8257228238</v>
      </c>
      <c r="Y100" s="6">
        <f t="shared" si="297"/>
        <v>1.156011953</v>
      </c>
      <c r="Z100" s="6">
        <f t="shared" si="297"/>
        <v>-0.4954336943</v>
      </c>
      <c r="AA100" s="6">
        <f t="shared" si="297"/>
        <v>-0.1651445648</v>
      </c>
      <c r="AB100" s="6">
        <f t="shared" si="297"/>
        <v>1.486301083</v>
      </c>
      <c r="AC100" s="6">
        <f t="shared" si="297"/>
        <v>0.1651445648</v>
      </c>
      <c r="AD100" s="6">
        <f t="shared" si="297"/>
        <v>-1.486301083</v>
      </c>
      <c r="AE100" s="6">
        <f t="shared" si="297"/>
        <v>0.8257228238</v>
      </c>
      <c r="AF100" s="6">
        <f t="shared" si="297"/>
        <v>0.4954336943</v>
      </c>
      <c r="AG100" s="6">
        <f t="shared" si="297"/>
        <v>-1.156011953</v>
      </c>
      <c r="AH100" s="45"/>
      <c r="AI100" s="23">
        <v>44255.0</v>
      </c>
      <c r="AJ100" s="27">
        <v>0.0172</v>
      </c>
      <c r="AK100" s="27">
        <v>0.0462</v>
      </c>
      <c r="AL100" s="27">
        <v>0.0508</v>
      </c>
      <c r="AM100" s="27">
        <v>0.021</v>
      </c>
      <c r="AN100" s="27">
        <v>0.058</v>
      </c>
      <c r="AO100" s="27">
        <v>0.0331</v>
      </c>
      <c r="AP100" s="27">
        <v>0.0391</v>
      </c>
      <c r="AQ100" s="27">
        <v>0.0532</v>
      </c>
      <c r="AR100" s="27">
        <v>0.0175</v>
      </c>
      <c r="AS100" s="27">
        <v>0.0257</v>
      </c>
      <c r="AT100" s="45"/>
      <c r="AU100" s="23">
        <v>44255.0</v>
      </c>
      <c r="AV100" s="50">
        <f t="shared" si="9"/>
        <v>0.04700014313</v>
      </c>
      <c r="AW100" s="51">
        <f t="shared" si="10"/>
        <v>0.2494428735</v>
      </c>
      <c r="AX100" s="51">
        <f t="array" ref="AX100">SQRT(MMULT(MMULT(X100:AG100,MMULT(TRANSPOSE(ER!B580:K615-ER!M615:V615),ER!B580:K615-ER!M615:V615)/3),TRANSPOSE(X100:AG100)))</f>
        <v>0.3124619252</v>
      </c>
      <c r="AY100" s="45"/>
      <c r="AZ100" s="23">
        <v>44255.0</v>
      </c>
      <c r="BA100" s="4">
        <f t="shared" ref="BA100:BJ100" si="298">X100*0.01/$AX100</f>
        <v>-0.02642635013</v>
      </c>
      <c r="BB100" s="4">
        <f t="shared" si="298"/>
        <v>0.03699689018</v>
      </c>
      <c r="BC100" s="4">
        <f t="shared" si="298"/>
        <v>-0.01585581008</v>
      </c>
      <c r="BD100" s="4">
        <f t="shared" si="298"/>
        <v>-0.005285270026</v>
      </c>
      <c r="BE100" s="4">
        <f t="shared" si="298"/>
        <v>0.04756743023</v>
      </c>
      <c r="BF100" s="4">
        <f t="shared" si="298"/>
        <v>0.005285270026</v>
      </c>
      <c r="BG100" s="4">
        <f t="shared" si="298"/>
        <v>-0.04756743023</v>
      </c>
      <c r="BH100" s="4">
        <f t="shared" si="298"/>
        <v>0.02642635013</v>
      </c>
      <c r="BI100" s="4">
        <f t="shared" si="298"/>
        <v>0.01585581008</v>
      </c>
      <c r="BJ100" s="4">
        <f t="shared" si="298"/>
        <v>-0.03699689018</v>
      </c>
      <c r="BK100" s="45"/>
      <c r="BL100" s="4">
        <f t="shared" si="12"/>
        <v>0.002075104742</v>
      </c>
      <c r="BM100" s="4">
        <f t="shared" si="13"/>
        <v>0.9574546802</v>
      </c>
    </row>
    <row r="101">
      <c r="A101" s="23">
        <v>44286.0</v>
      </c>
      <c r="B101" s="24">
        <v>23.82087</v>
      </c>
      <c r="C101" s="24">
        <v>18.59427</v>
      </c>
      <c r="D101" s="24">
        <v>24.34275</v>
      </c>
      <c r="E101" s="24">
        <v>21.50538</v>
      </c>
      <c r="F101" s="24">
        <v>22.72727</v>
      </c>
      <c r="G101" s="24">
        <v>21.74386</v>
      </c>
      <c r="H101" s="24">
        <v>35.70154</v>
      </c>
      <c r="I101" s="24">
        <v>19.55034</v>
      </c>
      <c r="J101" s="24">
        <v>20.50021</v>
      </c>
      <c r="K101" s="24">
        <v>29.18004</v>
      </c>
      <c r="L101" s="52"/>
      <c r="M101" s="4">
        <f t="shared" ref="M101:V101" si="299">_xlfn.RANK.AVG(B101,$B101:$K101,0)</f>
        <v>4</v>
      </c>
      <c r="N101" s="4">
        <f t="shared" si="299"/>
        <v>10</v>
      </c>
      <c r="O101" s="4">
        <f t="shared" si="299"/>
        <v>3</v>
      </c>
      <c r="P101" s="4">
        <f t="shared" si="299"/>
        <v>7</v>
      </c>
      <c r="Q101" s="4">
        <f t="shared" si="299"/>
        <v>5</v>
      </c>
      <c r="R101" s="4">
        <f t="shared" si="299"/>
        <v>6</v>
      </c>
      <c r="S101" s="4">
        <f t="shared" si="299"/>
        <v>1</v>
      </c>
      <c r="T101" s="4">
        <f t="shared" si="299"/>
        <v>9</v>
      </c>
      <c r="U101" s="4">
        <f t="shared" si="299"/>
        <v>8</v>
      </c>
      <c r="V101" s="4">
        <f t="shared" si="299"/>
        <v>2</v>
      </c>
      <c r="W101" s="45"/>
      <c r="X101" s="6">
        <f t="shared" ref="X101:AG101" si="300">(M101-AVERAGE($M101:$V101))/STDEV($M101:$V101)</f>
        <v>-0.4954336943</v>
      </c>
      <c r="Y101" s="6">
        <f t="shared" si="300"/>
        <v>1.486301083</v>
      </c>
      <c r="Z101" s="6">
        <f t="shared" si="300"/>
        <v>-0.8257228238</v>
      </c>
      <c r="AA101" s="6">
        <f t="shared" si="300"/>
        <v>0.4954336943</v>
      </c>
      <c r="AB101" s="6">
        <f t="shared" si="300"/>
        <v>-0.1651445648</v>
      </c>
      <c r="AC101" s="6">
        <f t="shared" si="300"/>
        <v>0.1651445648</v>
      </c>
      <c r="AD101" s="6">
        <f t="shared" si="300"/>
        <v>-1.486301083</v>
      </c>
      <c r="AE101" s="6">
        <f t="shared" si="300"/>
        <v>1.156011953</v>
      </c>
      <c r="AF101" s="6">
        <f t="shared" si="300"/>
        <v>0.8257228238</v>
      </c>
      <c r="AG101" s="6">
        <f t="shared" si="300"/>
        <v>-1.156011953</v>
      </c>
      <c r="AH101" s="45"/>
      <c r="AI101" s="23">
        <v>44286.0</v>
      </c>
      <c r="AJ101" s="27">
        <v>0.0237</v>
      </c>
      <c r="AK101" s="27">
        <v>0.0418</v>
      </c>
      <c r="AL101" s="27">
        <v>0.06</v>
      </c>
      <c r="AM101" s="27">
        <v>0.0749</v>
      </c>
      <c r="AN101" s="27">
        <v>0.0815</v>
      </c>
      <c r="AO101" s="27">
        <v>0.0495</v>
      </c>
      <c r="AP101" s="27">
        <v>0.0791</v>
      </c>
      <c r="AQ101" s="27">
        <v>0.038</v>
      </c>
      <c r="AR101" s="27">
        <v>0.0412</v>
      </c>
      <c r="AS101" s="27">
        <v>0.0372</v>
      </c>
      <c r="AT101" s="45"/>
      <c r="AU101" s="23">
        <v>44286.0</v>
      </c>
      <c r="AV101" s="50">
        <f t="shared" si="9"/>
        <v>0.007183788567</v>
      </c>
      <c r="AW101" s="51">
        <f t="shared" si="10"/>
        <v>0.2512348184</v>
      </c>
      <c r="AX101" s="51">
        <f t="array" ref="AX101">SQRT(MMULT(MMULT(X101:AG101,MMULT(TRANSPOSE(ER!B581:K616-ER!M616:V616),ER!B581:K616-ER!M616:V616)/3),TRANSPOSE(X101:AG101)))</f>
        <v>0.1771767351</v>
      </c>
      <c r="AY101" s="45"/>
      <c r="AZ101" s="23">
        <v>44286.0</v>
      </c>
      <c r="BA101" s="4">
        <f t="shared" ref="BA101:BJ101" si="301">X101*0.01/$AX101</f>
        <v>-0.02796268337</v>
      </c>
      <c r="BB101" s="4">
        <f t="shared" si="301"/>
        <v>0.08388805011</v>
      </c>
      <c r="BC101" s="4">
        <f t="shared" si="301"/>
        <v>-0.04660447229</v>
      </c>
      <c r="BD101" s="4">
        <f t="shared" si="301"/>
        <v>0.02796268337</v>
      </c>
      <c r="BE101" s="4">
        <f t="shared" si="301"/>
        <v>-0.009320894457</v>
      </c>
      <c r="BF101" s="4">
        <f t="shared" si="301"/>
        <v>0.009320894457</v>
      </c>
      <c r="BG101" s="4">
        <f t="shared" si="301"/>
        <v>-0.08388805011</v>
      </c>
      <c r="BH101" s="4">
        <f t="shared" si="301"/>
        <v>0.0652462612</v>
      </c>
      <c r="BI101" s="4">
        <f t="shared" si="301"/>
        <v>0.04660447229</v>
      </c>
      <c r="BJ101" s="4">
        <f t="shared" si="301"/>
        <v>-0.0652462612</v>
      </c>
      <c r="BK101" s="45"/>
      <c r="BL101" s="4">
        <f t="shared" si="12"/>
        <v>0.0002299092461</v>
      </c>
      <c r="BM101" s="4">
        <f t="shared" si="13"/>
        <v>0.9576748079</v>
      </c>
    </row>
    <row r="102">
      <c r="A102" s="23">
        <v>44316.0</v>
      </c>
      <c r="B102" s="24">
        <v>24.62448</v>
      </c>
      <c r="C102" s="24">
        <v>18.62891</v>
      </c>
      <c r="D102" s="24">
        <v>25.32928</v>
      </c>
      <c r="E102" s="24">
        <v>19.78631</v>
      </c>
      <c r="F102" s="24">
        <v>25.11932</v>
      </c>
      <c r="G102" s="24">
        <v>21.22692</v>
      </c>
      <c r="H102" s="24">
        <v>34.48276</v>
      </c>
      <c r="I102" s="24">
        <v>20.0</v>
      </c>
      <c r="J102" s="24">
        <v>20.85941</v>
      </c>
      <c r="K102" s="24">
        <v>27.70851</v>
      </c>
      <c r="L102" s="52"/>
      <c r="M102" s="4">
        <f t="shared" ref="M102:V102" si="302">_xlfn.RANK.AVG(B102,$B102:$K102,0)</f>
        <v>5</v>
      </c>
      <c r="N102" s="4">
        <f t="shared" si="302"/>
        <v>10</v>
      </c>
      <c r="O102" s="4">
        <f t="shared" si="302"/>
        <v>3</v>
      </c>
      <c r="P102" s="4">
        <f t="shared" si="302"/>
        <v>9</v>
      </c>
      <c r="Q102" s="4">
        <f t="shared" si="302"/>
        <v>4</v>
      </c>
      <c r="R102" s="4">
        <f t="shared" si="302"/>
        <v>6</v>
      </c>
      <c r="S102" s="4">
        <f t="shared" si="302"/>
        <v>1</v>
      </c>
      <c r="T102" s="4">
        <f t="shared" si="302"/>
        <v>8</v>
      </c>
      <c r="U102" s="4">
        <f t="shared" si="302"/>
        <v>7</v>
      </c>
      <c r="V102" s="4">
        <f t="shared" si="302"/>
        <v>2</v>
      </c>
      <c r="W102" s="45"/>
      <c r="X102" s="6">
        <f t="shared" ref="X102:AG102" si="303">(M102-AVERAGE($M102:$V102))/STDEV($M102:$V102)</f>
        <v>-0.1651445648</v>
      </c>
      <c r="Y102" s="6">
        <f t="shared" si="303"/>
        <v>1.486301083</v>
      </c>
      <c r="Z102" s="6">
        <f t="shared" si="303"/>
        <v>-0.8257228238</v>
      </c>
      <c r="AA102" s="6">
        <f t="shared" si="303"/>
        <v>1.156011953</v>
      </c>
      <c r="AB102" s="6">
        <f t="shared" si="303"/>
        <v>-0.4954336943</v>
      </c>
      <c r="AC102" s="6">
        <f t="shared" si="303"/>
        <v>0.1651445648</v>
      </c>
      <c r="AD102" s="6">
        <f t="shared" si="303"/>
        <v>-1.486301083</v>
      </c>
      <c r="AE102" s="6">
        <f t="shared" si="303"/>
        <v>0.8257228238</v>
      </c>
      <c r="AF102" s="6">
        <f t="shared" si="303"/>
        <v>0.4954336943</v>
      </c>
      <c r="AG102" s="6">
        <f t="shared" si="303"/>
        <v>-1.156011953</v>
      </c>
      <c r="AH102" s="45"/>
      <c r="AI102" s="23">
        <v>44316.0</v>
      </c>
      <c r="AJ102" s="27">
        <v>0.0347</v>
      </c>
      <c r="AK102" s="27">
        <v>0.022</v>
      </c>
      <c r="AL102" s="27">
        <v>0.0365</v>
      </c>
      <c r="AM102" s="27">
        <v>0.0094</v>
      </c>
      <c r="AN102" s="27">
        <v>-0.0189</v>
      </c>
      <c r="AO102" s="27">
        <v>-0.0259</v>
      </c>
      <c r="AP102" s="27">
        <v>0.0276</v>
      </c>
      <c r="AQ102" s="27">
        <v>0.0294</v>
      </c>
      <c r="AR102" s="27">
        <v>0.0402</v>
      </c>
      <c r="AS102" s="27">
        <v>0.0542</v>
      </c>
      <c r="AT102" s="45"/>
      <c r="AU102" s="23">
        <v>44316.0</v>
      </c>
      <c r="AV102" s="50">
        <f t="shared" si="9"/>
        <v>-0.04762769248</v>
      </c>
      <c r="AW102" s="51">
        <f t="shared" si="10"/>
        <v>0.2392690837</v>
      </c>
      <c r="AX102" s="51">
        <f t="array" ref="AX102">SQRT(MMULT(MMULT(X102:AG102,MMULT(TRANSPOSE(ER!B582:K617-ER!M617:V617),ER!B582:K617-ER!M617:V617)/3),TRANSPOSE(X102:AG102)))</f>
        <v>0.1393197506</v>
      </c>
      <c r="AY102" s="45"/>
      <c r="AZ102" s="23">
        <v>44316.0</v>
      </c>
      <c r="BA102" s="4">
        <f t="shared" ref="BA102:BJ102" si="304">X102*0.01/$AX102</f>
        <v>-0.01185363626</v>
      </c>
      <c r="BB102" s="4">
        <f t="shared" si="304"/>
        <v>0.1066827264</v>
      </c>
      <c r="BC102" s="4">
        <f t="shared" si="304"/>
        <v>-0.05926818132</v>
      </c>
      <c r="BD102" s="4">
        <f t="shared" si="304"/>
        <v>0.08297545385</v>
      </c>
      <c r="BE102" s="4">
        <f t="shared" si="304"/>
        <v>-0.03556090879</v>
      </c>
      <c r="BF102" s="4">
        <f t="shared" si="304"/>
        <v>0.01185363626</v>
      </c>
      <c r="BG102" s="4">
        <f t="shared" si="304"/>
        <v>-0.1066827264</v>
      </c>
      <c r="BH102" s="4">
        <f t="shared" si="304"/>
        <v>0.05926818132</v>
      </c>
      <c r="BI102" s="4">
        <f t="shared" si="304"/>
        <v>0.03556090879</v>
      </c>
      <c r="BJ102" s="4">
        <f t="shared" si="304"/>
        <v>-0.08297545385</v>
      </c>
      <c r="BK102" s="45"/>
      <c r="BL102" s="4">
        <f t="shared" si="12"/>
        <v>-0.002688145961</v>
      </c>
      <c r="BM102" s="4">
        <f t="shared" si="13"/>
        <v>0.9551004382</v>
      </c>
    </row>
    <row r="103">
      <c r="A103" s="23">
        <v>44347.0</v>
      </c>
      <c r="B103" s="24">
        <v>23.43018</v>
      </c>
      <c r="C103" s="24">
        <v>17.69598</v>
      </c>
      <c r="D103" s="24">
        <v>25.00625</v>
      </c>
      <c r="E103" s="24">
        <v>17.94044</v>
      </c>
      <c r="F103" s="24">
        <v>26.24672</v>
      </c>
      <c r="G103" s="24">
        <v>19.94018</v>
      </c>
      <c r="H103" s="24">
        <v>34.90401</v>
      </c>
      <c r="I103" s="24">
        <v>13.34757</v>
      </c>
      <c r="J103" s="24">
        <v>19.91635</v>
      </c>
      <c r="K103" s="24">
        <v>26.28812</v>
      </c>
      <c r="L103" s="52"/>
      <c r="M103" s="4">
        <f t="shared" ref="M103:V103" si="305">_xlfn.RANK.AVG(B103,$B103:$K103,0)</f>
        <v>5</v>
      </c>
      <c r="N103" s="4">
        <f t="shared" si="305"/>
        <v>9</v>
      </c>
      <c r="O103" s="4">
        <f t="shared" si="305"/>
        <v>4</v>
      </c>
      <c r="P103" s="4">
        <f t="shared" si="305"/>
        <v>8</v>
      </c>
      <c r="Q103" s="4">
        <f t="shared" si="305"/>
        <v>3</v>
      </c>
      <c r="R103" s="4">
        <f t="shared" si="305"/>
        <v>6</v>
      </c>
      <c r="S103" s="4">
        <f t="shared" si="305"/>
        <v>1</v>
      </c>
      <c r="T103" s="4">
        <f t="shared" si="305"/>
        <v>10</v>
      </c>
      <c r="U103" s="4">
        <f t="shared" si="305"/>
        <v>7</v>
      </c>
      <c r="V103" s="4">
        <f t="shared" si="305"/>
        <v>2</v>
      </c>
      <c r="W103" s="45"/>
      <c r="X103" s="6">
        <f t="shared" ref="X103:AG103" si="306">(M103-AVERAGE($M103:$V103))/STDEV($M103:$V103)</f>
        <v>-0.1651445648</v>
      </c>
      <c r="Y103" s="6">
        <f t="shared" si="306"/>
        <v>1.156011953</v>
      </c>
      <c r="Z103" s="6">
        <f t="shared" si="306"/>
        <v>-0.4954336943</v>
      </c>
      <c r="AA103" s="6">
        <f t="shared" si="306"/>
        <v>0.8257228238</v>
      </c>
      <c r="AB103" s="6">
        <f t="shared" si="306"/>
        <v>-0.8257228238</v>
      </c>
      <c r="AC103" s="6">
        <f t="shared" si="306"/>
        <v>0.1651445648</v>
      </c>
      <c r="AD103" s="6">
        <f t="shared" si="306"/>
        <v>-1.486301083</v>
      </c>
      <c r="AE103" s="6">
        <f t="shared" si="306"/>
        <v>1.486301083</v>
      </c>
      <c r="AF103" s="6">
        <f t="shared" si="306"/>
        <v>0.4954336943</v>
      </c>
      <c r="AG103" s="6">
        <f t="shared" si="306"/>
        <v>-1.156011953</v>
      </c>
      <c r="AH103" s="45"/>
      <c r="AI103" s="23">
        <v>44347.0</v>
      </c>
      <c r="AJ103" s="27">
        <v>0.0303</v>
      </c>
      <c r="AK103" s="27">
        <v>0.0354</v>
      </c>
      <c r="AL103" s="27">
        <v>0.031</v>
      </c>
      <c r="AM103" s="27">
        <v>0.0148</v>
      </c>
      <c r="AN103" s="27">
        <v>0.0478</v>
      </c>
      <c r="AO103" s="27">
        <v>0.0165</v>
      </c>
      <c r="AP103" s="27">
        <v>0.0075</v>
      </c>
      <c r="AQ103" s="27">
        <v>0.0401</v>
      </c>
      <c r="AR103" s="27">
        <v>0.0131</v>
      </c>
      <c r="AS103" s="27">
        <v>0.0044</v>
      </c>
      <c r="AT103" s="45"/>
      <c r="AU103" s="23">
        <v>44347.0</v>
      </c>
      <c r="AV103" s="50">
        <f t="shared" si="9"/>
        <v>0.04153385804</v>
      </c>
      <c r="AW103" s="51">
        <f t="shared" si="10"/>
        <v>0.2492068519</v>
      </c>
      <c r="AX103" s="51">
        <f t="array" ref="AX103">SQRT(MMULT(MMULT(X103:AG103,MMULT(TRANSPOSE(ER!B583:K618-ER!M618:V618),ER!B583:K618-ER!M618:V618)/3),TRANSPOSE(X103:AG103)))</f>
        <v>0.177889005</v>
      </c>
      <c r="AY103" s="45"/>
      <c r="AZ103" s="23">
        <v>44347.0</v>
      </c>
      <c r="BA103" s="4">
        <f t="shared" ref="BA103:BJ103" si="307">X103*0.01/$AX103</f>
        <v>-0.009283573473</v>
      </c>
      <c r="BB103" s="4">
        <f t="shared" si="307"/>
        <v>0.06498501431</v>
      </c>
      <c r="BC103" s="4">
        <f t="shared" si="307"/>
        <v>-0.02785072042</v>
      </c>
      <c r="BD103" s="4">
        <f t="shared" si="307"/>
        <v>0.04641786737</v>
      </c>
      <c r="BE103" s="4">
        <f t="shared" si="307"/>
        <v>-0.04641786737</v>
      </c>
      <c r="BF103" s="4">
        <f t="shared" si="307"/>
        <v>0.009283573473</v>
      </c>
      <c r="BG103" s="4">
        <f t="shared" si="307"/>
        <v>-0.08355216126</v>
      </c>
      <c r="BH103" s="4">
        <f t="shared" si="307"/>
        <v>0.08355216126</v>
      </c>
      <c r="BI103" s="4">
        <f t="shared" si="307"/>
        <v>0.02785072042</v>
      </c>
      <c r="BJ103" s="4">
        <f t="shared" si="307"/>
        <v>-0.06498501431</v>
      </c>
      <c r="BK103" s="45"/>
      <c r="BL103" s="4">
        <f t="shared" si="12"/>
        <v>0.00298118952</v>
      </c>
      <c r="BM103" s="4">
        <f t="shared" si="13"/>
        <v>0.9579477736</v>
      </c>
    </row>
    <row r="104">
      <c r="A104" s="23">
        <v>44377.0</v>
      </c>
      <c r="B104" s="24">
        <v>23.64066</v>
      </c>
      <c r="C104" s="24">
        <v>17.72421</v>
      </c>
      <c r="D104" s="24">
        <v>25.25253</v>
      </c>
      <c r="E104" s="24">
        <v>18.19174</v>
      </c>
      <c r="F104" s="24">
        <v>26.13013</v>
      </c>
      <c r="G104" s="24">
        <v>17.28608</v>
      </c>
      <c r="H104" s="24">
        <v>33.34445</v>
      </c>
      <c r="I104" s="24">
        <v>12.61352</v>
      </c>
      <c r="J104" s="24">
        <v>19.72776</v>
      </c>
      <c r="K104" s="24">
        <v>26.7094</v>
      </c>
      <c r="L104" s="52"/>
      <c r="M104" s="4">
        <f t="shared" ref="M104:V104" si="308">_xlfn.RANK.AVG(B104,$B104:$K104,0)</f>
        <v>5</v>
      </c>
      <c r="N104" s="4">
        <f t="shared" si="308"/>
        <v>8</v>
      </c>
      <c r="O104" s="4">
        <f t="shared" si="308"/>
        <v>4</v>
      </c>
      <c r="P104" s="4">
        <f t="shared" si="308"/>
        <v>7</v>
      </c>
      <c r="Q104" s="4">
        <f t="shared" si="308"/>
        <v>3</v>
      </c>
      <c r="R104" s="4">
        <f t="shared" si="308"/>
        <v>9</v>
      </c>
      <c r="S104" s="4">
        <f t="shared" si="308"/>
        <v>1</v>
      </c>
      <c r="T104" s="4">
        <f t="shared" si="308"/>
        <v>10</v>
      </c>
      <c r="U104" s="4">
        <f t="shared" si="308"/>
        <v>6</v>
      </c>
      <c r="V104" s="4">
        <f t="shared" si="308"/>
        <v>2</v>
      </c>
      <c r="W104" s="45"/>
      <c r="X104" s="6">
        <f t="shared" ref="X104:AG104" si="309">(M104-AVERAGE($M104:$V104))/STDEV($M104:$V104)</f>
        <v>-0.1651445648</v>
      </c>
      <c r="Y104" s="6">
        <f t="shared" si="309"/>
        <v>0.8257228238</v>
      </c>
      <c r="Z104" s="6">
        <f t="shared" si="309"/>
        <v>-0.4954336943</v>
      </c>
      <c r="AA104" s="6">
        <f t="shared" si="309"/>
        <v>0.4954336943</v>
      </c>
      <c r="AB104" s="6">
        <f t="shared" si="309"/>
        <v>-0.8257228238</v>
      </c>
      <c r="AC104" s="6">
        <f t="shared" si="309"/>
        <v>1.156011953</v>
      </c>
      <c r="AD104" s="6">
        <f t="shared" si="309"/>
        <v>-1.486301083</v>
      </c>
      <c r="AE104" s="6">
        <f t="shared" si="309"/>
        <v>1.486301083</v>
      </c>
      <c r="AF104" s="6">
        <f t="shared" si="309"/>
        <v>0.1651445648</v>
      </c>
      <c r="AG104" s="6">
        <f t="shared" si="309"/>
        <v>-1.156011953</v>
      </c>
      <c r="AH104" s="45"/>
      <c r="AI104" s="23">
        <v>44377.0</v>
      </c>
      <c r="AJ104" s="27">
        <v>0.017</v>
      </c>
      <c r="AK104" s="27">
        <v>0.0245</v>
      </c>
      <c r="AL104" s="27">
        <v>0.0115</v>
      </c>
      <c r="AM104" s="27">
        <v>0.013</v>
      </c>
      <c r="AN104" s="27">
        <v>-9.0E-4</v>
      </c>
      <c r="AO104" s="27">
        <v>0.0118</v>
      </c>
      <c r="AP104" s="27">
        <v>0.0271</v>
      </c>
      <c r="AQ104" s="27">
        <v>-0.0252</v>
      </c>
      <c r="AR104" s="27">
        <v>0.0043</v>
      </c>
      <c r="AS104" s="27">
        <v>0.0275</v>
      </c>
      <c r="AT104" s="45"/>
      <c r="AU104" s="23">
        <v>44377.0</v>
      </c>
      <c r="AV104" s="50">
        <f t="shared" si="9"/>
        <v>-0.07414990958</v>
      </c>
      <c r="AW104" s="51">
        <f t="shared" si="10"/>
        <v>0.2307281863</v>
      </c>
      <c r="AX104" s="51">
        <f t="array" ref="AX104">SQRT(MMULT(MMULT(X104:AG104,MMULT(TRANSPOSE(ER!B584:K619-ER!M619:V619),ER!B584:K619-ER!M619:V619)/3),TRANSPOSE(X104:AG104)))</f>
        <v>0.1849946873</v>
      </c>
      <c r="AY104" s="45"/>
      <c r="AZ104" s="23">
        <v>44377.0</v>
      </c>
      <c r="BA104" s="4">
        <f t="shared" ref="BA104:BJ104" si="310">X104*0.01/$AX104</f>
        <v>-0.00892698959</v>
      </c>
      <c r="BB104" s="4">
        <f t="shared" si="310"/>
        <v>0.04463494795</v>
      </c>
      <c r="BC104" s="4">
        <f t="shared" si="310"/>
        <v>-0.02678096877</v>
      </c>
      <c r="BD104" s="4">
        <f t="shared" si="310"/>
        <v>0.02678096877</v>
      </c>
      <c r="BE104" s="4">
        <f t="shared" si="310"/>
        <v>-0.04463494795</v>
      </c>
      <c r="BF104" s="4">
        <f t="shared" si="310"/>
        <v>0.06248892713</v>
      </c>
      <c r="BG104" s="4">
        <f t="shared" si="310"/>
        <v>-0.08034290631</v>
      </c>
      <c r="BH104" s="4">
        <f t="shared" si="310"/>
        <v>0.08034290631</v>
      </c>
      <c r="BI104" s="4">
        <f t="shared" si="310"/>
        <v>0.00892698959</v>
      </c>
      <c r="BJ104" s="4">
        <f t="shared" si="310"/>
        <v>-0.06248892713</v>
      </c>
      <c r="BK104" s="45"/>
      <c r="BL104" s="4">
        <f t="shared" si="12"/>
        <v>-0.004168324489</v>
      </c>
      <c r="BM104" s="4">
        <f t="shared" si="13"/>
        <v>0.9539547364</v>
      </c>
    </row>
    <row r="105">
      <c r="A105" s="23">
        <v>44408.0</v>
      </c>
      <c r="B105" s="24">
        <v>22.71179</v>
      </c>
      <c r="C105" s="24">
        <v>17.33102</v>
      </c>
      <c r="D105" s="24">
        <v>25.61475</v>
      </c>
      <c r="E105" s="24">
        <v>16.38002</v>
      </c>
      <c r="F105" s="24">
        <v>19.73165</v>
      </c>
      <c r="G105" s="24">
        <v>16.18909</v>
      </c>
      <c r="H105" s="24">
        <v>32.92723</v>
      </c>
      <c r="I105" s="24">
        <v>9.33881</v>
      </c>
      <c r="J105" s="24">
        <v>16.94915</v>
      </c>
      <c r="K105" s="24">
        <v>25.66735</v>
      </c>
      <c r="L105" s="52"/>
      <c r="M105" s="4">
        <f t="shared" ref="M105:V105" si="311">_xlfn.RANK.AVG(B105,$B105:$K105,0)</f>
        <v>4</v>
      </c>
      <c r="N105" s="4">
        <f t="shared" si="311"/>
        <v>6</v>
      </c>
      <c r="O105" s="4">
        <f t="shared" si="311"/>
        <v>3</v>
      </c>
      <c r="P105" s="4">
        <f t="shared" si="311"/>
        <v>8</v>
      </c>
      <c r="Q105" s="4">
        <f t="shared" si="311"/>
        <v>5</v>
      </c>
      <c r="R105" s="4">
        <f t="shared" si="311"/>
        <v>9</v>
      </c>
      <c r="S105" s="4">
        <f t="shared" si="311"/>
        <v>1</v>
      </c>
      <c r="T105" s="4">
        <f t="shared" si="311"/>
        <v>10</v>
      </c>
      <c r="U105" s="4">
        <f t="shared" si="311"/>
        <v>7</v>
      </c>
      <c r="V105" s="4">
        <f t="shared" si="311"/>
        <v>2</v>
      </c>
      <c r="W105" s="45"/>
      <c r="X105" s="6">
        <f t="shared" ref="X105:AG105" si="312">(M105-AVERAGE($M105:$V105))/STDEV($M105:$V105)</f>
        <v>-0.4954336943</v>
      </c>
      <c r="Y105" s="6">
        <f t="shared" si="312"/>
        <v>0.1651445648</v>
      </c>
      <c r="Z105" s="6">
        <f t="shared" si="312"/>
        <v>-0.8257228238</v>
      </c>
      <c r="AA105" s="6">
        <f t="shared" si="312"/>
        <v>0.8257228238</v>
      </c>
      <c r="AB105" s="6">
        <f t="shared" si="312"/>
        <v>-0.1651445648</v>
      </c>
      <c r="AC105" s="6">
        <f t="shared" si="312"/>
        <v>1.156011953</v>
      </c>
      <c r="AD105" s="6">
        <f t="shared" si="312"/>
        <v>-1.486301083</v>
      </c>
      <c r="AE105" s="6">
        <f t="shared" si="312"/>
        <v>1.486301083</v>
      </c>
      <c r="AF105" s="6">
        <f t="shared" si="312"/>
        <v>0.4954336943</v>
      </c>
      <c r="AG105" s="6">
        <f t="shared" si="312"/>
        <v>-1.156011953</v>
      </c>
      <c r="AH105" s="45"/>
      <c r="AI105" s="23">
        <v>44408.0</v>
      </c>
      <c r="AJ105" s="27">
        <v>0.0079</v>
      </c>
      <c r="AK105" s="27">
        <v>0.0069</v>
      </c>
      <c r="AL105" s="27">
        <v>0.017</v>
      </c>
      <c r="AM105" s="27">
        <v>0.001</v>
      </c>
      <c r="AN105" s="27">
        <v>0.0072</v>
      </c>
      <c r="AO105" s="27">
        <v>-0.0237</v>
      </c>
      <c r="AP105" s="27">
        <v>0.0458</v>
      </c>
      <c r="AQ105" s="27">
        <v>-0.018</v>
      </c>
      <c r="AR105" s="27">
        <v>0.0026</v>
      </c>
      <c r="AS105" s="27">
        <v>0.0234</v>
      </c>
      <c r="AT105" s="45"/>
      <c r="AU105" s="23">
        <v>44408.0</v>
      </c>
      <c r="AV105" s="50">
        <f t="shared" si="9"/>
        <v>-0.1583240942</v>
      </c>
      <c r="AW105" s="51">
        <f t="shared" si="10"/>
        <v>0.1941983552</v>
      </c>
      <c r="AX105" s="51">
        <f t="array" ref="AX105">SQRT(MMULT(MMULT(X105:AG105,MMULT(TRANSPOSE(ER!B585:K620-ER!M620:V620),ER!B585:K620-ER!M620:V620)/3),TRANSPOSE(X105:AG105)))</f>
        <v>0.249022426</v>
      </c>
      <c r="AY105" s="45"/>
      <c r="AZ105" s="23">
        <v>44408.0</v>
      </c>
      <c r="BA105" s="4">
        <f t="shared" ref="BA105:BJ105" si="313">X105*0.01/$AX105</f>
        <v>-0.01989514368</v>
      </c>
      <c r="BB105" s="4">
        <f t="shared" si="313"/>
        <v>0.006631714558</v>
      </c>
      <c r="BC105" s="4">
        <f t="shared" si="313"/>
        <v>-0.03315857279</v>
      </c>
      <c r="BD105" s="4">
        <f t="shared" si="313"/>
        <v>0.03315857279</v>
      </c>
      <c r="BE105" s="4">
        <f t="shared" si="313"/>
        <v>-0.006631714558</v>
      </c>
      <c r="BF105" s="4">
        <f t="shared" si="313"/>
        <v>0.04642200191</v>
      </c>
      <c r="BG105" s="4">
        <f t="shared" si="313"/>
        <v>-0.05968543103</v>
      </c>
      <c r="BH105" s="4">
        <f t="shared" si="313"/>
        <v>0.05968543103</v>
      </c>
      <c r="BI105" s="4">
        <f t="shared" si="313"/>
        <v>0.01989514368</v>
      </c>
      <c r="BJ105" s="4">
        <f t="shared" si="313"/>
        <v>-0.04642200191</v>
      </c>
      <c r="BK105" s="45"/>
      <c r="BL105" s="4">
        <f t="shared" si="12"/>
        <v>-0.00855830492</v>
      </c>
      <c r="BM105" s="4">
        <f t="shared" si="13"/>
        <v>0.9457905009</v>
      </c>
    </row>
    <row r="106">
      <c r="A106" s="23">
        <v>44439.0</v>
      </c>
      <c r="B106" s="24">
        <v>20.07629</v>
      </c>
      <c r="C106" s="24">
        <v>16.01794</v>
      </c>
      <c r="D106" s="24">
        <v>21.99252</v>
      </c>
      <c r="E106" s="24">
        <v>15.06024</v>
      </c>
      <c r="F106" s="24">
        <v>12.75673</v>
      </c>
      <c r="G106" s="24">
        <v>14.78852</v>
      </c>
      <c r="H106" s="24">
        <v>28.5144</v>
      </c>
      <c r="I106" s="24">
        <v>9.9295</v>
      </c>
      <c r="J106" s="24">
        <v>15.44879</v>
      </c>
      <c r="K106" s="24">
        <v>25.28445</v>
      </c>
      <c r="L106" s="52"/>
      <c r="M106" s="4">
        <f t="shared" ref="M106:V106" si="314">_xlfn.RANK.AVG(B106,$B106:$K106,0)</f>
        <v>4</v>
      </c>
      <c r="N106" s="4">
        <f t="shared" si="314"/>
        <v>5</v>
      </c>
      <c r="O106" s="4">
        <f t="shared" si="314"/>
        <v>3</v>
      </c>
      <c r="P106" s="4">
        <f t="shared" si="314"/>
        <v>7</v>
      </c>
      <c r="Q106" s="4">
        <f t="shared" si="314"/>
        <v>9</v>
      </c>
      <c r="R106" s="4">
        <f t="shared" si="314"/>
        <v>8</v>
      </c>
      <c r="S106" s="4">
        <f t="shared" si="314"/>
        <v>1</v>
      </c>
      <c r="T106" s="4">
        <f t="shared" si="314"/>
        <v>10</v>
      </c>
      <c r="U106" s="4">
        <f t="shared" si="314"/>
        <v>6</v>
      </c>
      <c r="V106" s="4">
        <f t="shared" si="314"/>
        <v>2</v>
      </c>
      <c r="W106" s="45"/>
      <c r="X106" s="6">
        <f t="shared" ref="X106:AG106" si="315">(M106-AVERAGE($M106:$V106))/STDEV($M106:$V106)</f>
        <v>-0.4954336943</v>
      </c>
      <c r="Y106" s="6">
        <f t="shared" si="315"/>
        <v>-0.1651445648</v>
      </c>
      <c r="Z106" s="6">
        <f t="shared" si="315"/>
        <v>-0.8257228238</v>
      </c>
      <c r="AA106" s="6">
        <f t="shared" si="315"/>
        <v>0.4954336943</v>
      </c>
      <c r="AB106" s="6">
        <f t="shared" si="315"/>
        <v>1.156011953</v>
      </c>
      <c r="AC106" s="6">
        <f t="shared" si="315"/>
        <v>0.8257228238</v>
      </c>
      <c r="AD106" s="6">
        <f t="shared" si="315"/>
        <v>-1.486301083</v>
      </c>
      <c r="AE106" s="6">
        <f t="shared" si="315"/>
        <v>1.486301083</v>
      </c>
      <c r="AF106" s="6">
        <f t="shared" si="315"/>
        <v>0.1651445648</v>
      </c>
      <c r="AG106" s="6">
        <f t="shared" si="315"/>
        <v>-1.156011953</v>
      </c>
      <c r="AH106" s="45"/>
      <c r="AI106" s="23">
        <v>44439.0</v>
      </c>
      <c r="AJ106" s="27">
        <v>0.0203</v>
      </c>
      <c r="AK106" s="27">
        <v>0.0142</v>
      </c>
      <c r="AL106" s="27">
        <v>0.011</v>
      </c>
      <c r="AM106" s="27">
        <v>0.0179</v>
      </c>
      <c r="AN106" s="27">
        <v>0.0177</v>
      </c>
      <c r="AO106" s="27">
        <v>0.0318</v>
      </c>
      <c r="AP106" s="27">
        <v>0.0733</v>
      </c>
      <c r="AQ106" s="27">
        <v>0.0207</v>
      </c>
      <c r="AR106" s="27">
        <v>0.0188</v>
      </c>
      <c r="AS106" s="27">
        <v>0.0291</v>
      </c>
      <c r="AT106" s="45"/>
      <c r="AU106" s="23">
        <v>44439.0</v>
      </c>
      <c r="AV106" s="50">
        <f t="shared" si="9"/>
        <v>-0.07068187372</v>
      </c>
      <c r="AW106" s="51">
        <f t="shared" si="10"/>
        <v>0.1804720516</v>
      </c>
      <c r="AX106" s="51">
        <f t="array" ref="AX106">SQRT(MMULT(MMULT(X106:AG106,MMULT(TRANSPOSE(ER!B586:K621-ER!M621:V621),ER!B586:K621-ER!M621:V621)/3),TRANSPOSE(X106:AG106)))</f>
        <v>0.3309021831</v>
      </c>
      <c r="AY106" s="45"/>
      <c r="AZ106" s="23">
        <v>44439.0</v>
      </c>
      <c r="BA106" s="4">
        <f t="shared" ref="BA106:BJ106" si="316">X106*0.01/$AX106</f>
        <v>-0.0149722099</v>
      </c>
      <c r="BB106" s="4">
        <f t="shared" si="316"/>
        <v>-0.004990736634</v>
      </c>
      <c r="BC106" s="4">
        <f t="shared" si="316"/>
        <v>-0.02495368317</v>
      </c>
      <c r="BD106" s="4">
        <f t="shared" si="316"/>
        <v>0.0149722099</v>
      </c>
      <c r="BE106" s="4">
        <f t="shared" si="316"/>
        <v>0.03493515644</v>
      </c>
      <c r="BF106" s="4">
        <f t="shared" si="316"/>
        <v>0.02495368317</v>
      </c>
      <c r="BG106" s="4">
        <f t="shared" si="316"/>
        <v>-0.04491662971</v>
      </c>
      <c r="BH106" s="4">
        <f t="shared" si="316"/>
        <v>0.04491662971</v>
      </c>
      <c r="BI106" s="4">
        <f t="shared" si="316"/>
        <v>0.004990736634</v>
      </c>
      <c r="BJ106" s="4">
        <f t="shared" si="316"/>
        <v>-0.03493515644</v>
      </c>
      <c r="BK106" s="45"/>
      <c r="BL106" s="4">
        <f t="shared" si="12"/>
        <v>-0.002838373831</v>
      </c>
      <c r="BM106" s="4">
        <f t="shared" si="13"/>
        <v>0.9431059939</v>
      </c>
    </row>
    <row r="107">
      <c r="A107" s="23">
        <v>44469.0</v>
      </c>
      <c r="B107" s="24">
        <v>18.92506</v>
      </c>
      <c r="C107" s="24">
        <v>15.44879</v>
      </c>
      <c r="D107" s="24">
        <v>21.0926</v>
      </c>
      <c r="E107" s="24">
        <v>14.52855</v>
      </c>
      <c r="F107" s="24">
        <v>12.26994</v>
      </c>
      <c r="G107" s="24">
        <v>11.55135</v>
      </c>
      <c r="H107" s="24">
        <v>28.6123</v>
      </c>
      <c r="I107" s="24">
        <v>9.68804</v>
      </c>
      <c r="J107" s="24">
        <v>14.98801</v>
      </c>
      <c r="K107" s="24">
        <v>24.10219</v>
      </c>
      <c r="L107" s="52"/>
      <c r="M107" s="4">
        <f t="shared" ref="M107:V107" si="317">_xlfn.RANK.AVG(B107,$B107:$K107,0)</f>
        <v>4</v>
      </c>
      <c r="N107" s="4">
        <f t="shared" si="317"/>
        <v>5</v>
      </c>
      <c r="O107" s="4">
        <f t="shared" si="317"/>
        <v>3</v>
      </c>
      <c r="P107" s="4">
        <f t="shared" si="317"/>
        <v>7</v>
      </c>
      <c r="Q107" s="4">
        <f t="shared" si="317"/>
        <v>8</v>
      </c>
      <c r="R107" s="4">
        <f t="shared" si="317"/>
        <v>9</v>
      </c>
      <c r="S107" s="4">
        <f t="shared" si="317"/>
        <v>1</v>
      </c>
      <c r="T107" s="4">
        <f t="shared" si="317"/>
        <v>10</v>
      </c>
      <c r="U107" s="4">
        <f t="shared" si="317"/>
        <v>6</v>
      </c>
      <c r="V107" s="4">
        <f t="shared" si="317"/>
        <v>2</v>
      </c>
      <c r="W107" s="45"/>
      <c r="X107" s="6">
        <f t="shared" ref="X107:AG107" si="318">(M107-AVERAGE($M107:$V107))/STDEV($M107:$V107)</f>
        <v>-0.4954336943</v>
      </c>
      <c r="Y107" s="6">
        <f t="shared" si="318"/>
        <v>-0.1651445648</v>
      </c>
      <c r="Z107" s="6">
        <f t="shared" si="318"/>
        <v>-0.8257228238</v>
      </c>
      <c r="AA107" s="6">
        <f t="shared" si="318"/>
        <v>0.4954336943</v>
      </c>
      <c r="AB107" s="6">
        <f t="shared" si="318"/>
        <v>0.8257228238</v>
      </c>
      <c r="AC107" s="6">
        <f t="shared" si="318"/>
        <v>1.156011953</v>
      </c>
      <c r="AD107" s="6">
        <f t="shared" si="318"/>
        <v>-1.486301083</v>
      </c>
      <c r="AE107" s="6">
        <f t="shared" si="318"/>
        <v>1.486301083</v>
      </c>
      <c r="AF107" s="6">
        <f t="shared" si="318"/>
        <v>0.1651445648</v>
      </c>
      <c r="AG107" s="6">
        <f t="shared" si="318"/>
        <v>-1.156011953</v>
      </c>
      <c r="AH107" s="45"/>
      <c r="AI107" s="23">
        <v>44469.0</v>
      </c>
      <c r="AJ107" s="27">
        <v>-0.02</v>
      </c>
      <c r="AK107" s="27">
        <v>-0.0236</v>
      </c>
      <c r="AL107" s="27">
        <v>-0.0251</v>
      </c>
      <c r="AM107" s="27">
        <v>-0.0385</v>
      </c>
      <c r="AN107" s="27">
        <v>-0.0125</v>
      </c>
      <c r="AO107" s="27">
        <v>0.0448</v>
      </c>
      <c r="AP107" s="27">
        <v>-0.0579</v>
      </c>
      <c r="AQ107" s="27">
        <v>-0.0124</v>
      </c>
      <c r="AR107" s="27">
        <v>0.0</v>
      </c>
      <c r="AS107" s="27">
        <v>-0.0475</v>
      </c>
      <c r="AT107" s="45"/>
      <c r="AU107" s="23">
        <v>44469.0</v>
      </c>
      <c r="AV107" s="50">
        <f t="shared" si="9"/>
        <v>0.1605370314</v>
      </c>
      <c r="AW107" s="51">
        <f t="shared" si="10"/>
        <v>0.209444499</v>
      </c>
      <c r="AX107" s="51">
        <f t="array" ref="AX107">SQRT(MMULT(MMULT(X107:AG107,MMULT(TRANSPOSE(ER!B587:K622-ER!M622:V622),ER!B587:K622-ER!M622:V622)/3),TRANSPOSE(X107:AG107)))</f>
        <v>0.3226392498</v>
      </c>
      <c r="AY107" s="45"/>
      <c r="AZ107" s="23">
        <v>44469.0</v>
      </c>
      <c r="BA107" s="4">
        <f t="shared" ref="BA107:BJ107" si="319">X107*0.01/$AX107</f>
        <v>-0.01535565479</v>
      </c>
      <c r="BB107" s="4">
        <f t="shared" si="319"/>
        <v>-0.005118551597</v>
      </c>
      <c r="BC107" s="4">
        <f t="shared" si="319"/>
        <v>-0.02559275799</v>
      </c>
      <c r="BD107" s="4">
        <f t="shared" si="319"/>
        <v>0.01535565479</v>
      </c>
      <c r="BE107" s="4">
        <f t="shared" si="319"/>
        <v>0.02559275799</v>
      </c>
      <c r="BF107" s="4">
        <f t="shared" si="319"/>
        <v>0.03582986118</v>
      </c>
      <c r="BG107" s="4">
        <f t="shared" si="319"/>
        <v>-0.04606696438</v>
      </c>
      <c r="BH107" s="4">
        <f t="shared" si="319"/>
        <v>0.04606696438</v>
      </c>
      <c r="BI107" s="4">
        <f t="shared" si="319"/>
        <v>0.005118551597</v>
      </c>
      <c r="BJ107" s="4">
        <f t="shared" si="319"/>
        <v>-0.03582986118</v>
      </c>
      <c r="BK107" s="45"/>
      <c r="BL107" s="4">
        <f t="shared" si="12"/>
        <v>0.004851495082</v>
      </c>
      <c r="BM107" s="4">
        <f t="shared" si="13"/>
        <v>0.947681468</v>
      </c>
    </row>
    <row r="108">
      <c r="A108" s="23">
        <v>44500.0</v>
      </c>
      <c r="B108" s="24">
        <v>19.05488</v>
      </c>
      <c r="C108" s="24">
        <v>16.21534</v>
      </c>
      <c r="D108" s="24">
        <v>21.03492</v>
      </c>
      <c r="E108" s="24">
        <v>14.54757</v>
      </c>
      <c r="F108" s="24">
        <v>12.76813</v>
      </c>
      <c r="G108" s="24">
        <v>15.13775</v>
      </c>
      <c r="H108" s="24">
        <v>29.34272</v>
      </c>
      <c r="I108" s="24">
        <v>9.98104</v>
      </c>
      <c r="J108" s="24">
        <v>15.22765</v>
      </c>
      <c r="K108" s="24">
        <v>24.93144</v>
      </c>
      <c r="L108" s="52"/>
      <c r="M108" s="4">
        <f t="shared" ref="M108:V108" si="320">_xlfn.RANK.AVG(B108,$B108:$K108,0)</f>
        <v>4</v>
      </c>
      <c r="N108" s="4">
        <f t="shared" si="320"/>
        <v>5</v>
      </c>
      <c r="O108" s="4">
        <f t="shared" si="320"/>
        <v>3</v>
      </c>
      <c r="P108" s="4">
        <f t="shared" si="320"/>
        <v>8</v>
      </c>
      <c r="Q108" s="4">
        <f t="shared" si="320"/>
        <v>9</v>
      </c>
      <c r="R108" s="4">
        <f t="shared" si="320"/>
        <v>7</v>
      </c>
      <c r="S108" s="4">
        <f t="shared" si="320"/>
        <v>1</v>
      </c>
      <c r="T108" s="4">
        <f t="shared" si="320"/>
        <v>10</v>
      </c>
      <c r="U108" s="4">
        <f t="shared" si="320"/>
        <v>6</v>
      </c>
      <c r="V108" s="4">
        <f t="shared" si="320"/>
        <v>2</v>
      </c>
      <c r="W108" s="45"/>
      <c r="X108" s="6">
        <f t="shared" ref="X108:AG108" si="321">(M108-AVERAGE($M108:$V108))/STDEV($M108:$V108)</f>
        <v>-0.4954336943</v>
      </c>
      <c r="Y108" s="6">
        <f t="shared" si="321"/>
        <v>-0.1651445648</v>
      </c>
      <c r="Z108" s="6">
        <f t="shared" si="321"/>
        <v>-0.8257228238</v>
      </c>
      <c r="AA108" s="6">
        <f t="shared" si="321"/>
        <v>0.8257228238</v>
      </c>
      <c r="AB108" s="6">
        <f t="shared" si="321"/>
        <v>1.156011953</v>
      </c>
      <c r="AC108" s="6">
        <f t="shared" si="321"/>
        <v>0.4954336943</v>
      </c>
      <c r="AD108" s="6">
        <f t="shared" si="321"/>
        <v>-1.486301083</v>
      </c>
      <c r="AE108" s="6">
        <f t="shared" si="321"/>
        <v>1.486301083</v>
      </c>
      <c r="AF108" s="6">
        <f t="shared" si="321"/>
        <v>0.1651445648</v>
      </c>
      <c r="AG108" s="6">
        <f t="shared" si="321"/>
        <v>-1.156011953</v>
      </c>
      <c r="AH108" s="45"/>
      <c r="AI108" s="23">
        <v>44500.0</v>
      </c>
      <c r="AJ108" s="27">
        <v>-6.0E-4</v>
      </c>
      <c r="AK108" s="27">
        <v>0.053</v>
      </c>
      <c r="AL108" s="27">
        <v>0.0461</v>
      </c>
      <c r="AM108" s="27">
        <v>0.0231</v>
      </c>
      <c r="AN108" s="27">
        <v>0.0533</v>
      </c>
      <c r="AO108" s="27">
        <v>-0.0124</v>
      </c>
      <c r="AP108" s="27">
        <v>0.0687</v>
      </c>
      <c r="AQ108" s="27">
        <v>0.0401</v>
      </c>
      <c r="AR108" s="27">
        <v>0.0231</v>
      </c>
      <c r="AS108" s="27">
        <v>0.0695</v>
      </c>
      <c r="AT108" s="45"/>
      <c r="AU108" s="23">
        <v>44500.0</v>
      </c>
      <c r="AV108" s="50">
        <f t="shared" si="9"/>
        <v>-0.1244364296</v>
      </c>
      <c r="AW108" s="51">
        <f t="shared" si="10"/>
        <v>0.1833819734</v>
      </c>
      <c r="AX108" s="51">
        <f t="array" ref="AX108">SQRT(MMULT(MMULT(X108:AG108,MMULT(TRANSPOSE(ER!B588:K623-ER!M623:V623),ER!B588:K623-ER!M623:V623)/3),TRANSPOSE(X108:AG108)))</f>
        <v>0.337342829</v>
      </c>
      <c r="AY108" s="45"/>
      <c r="AZ108" s="23">
        <v>44500.0</v>
      </c>
      <c r="BA108" s="4">
        <f t="shared" ref="BA108:BJ108" si="322">X108*0.01/$AX108</f>
        <v>-0.01468635619</v>
      </c>
      <c r="BB108" s="4">
        <f t="shared" si="322"/>
        <v>-0.004895452062</v>
      </c>
      <c r="BC108" s="4">
        <f t="shared" si="322"/>
        <v>-0.02447726031</v>
      </c>
      <c r="BD108" s="4">
        <f t="shared" si="322"/>
        <v>0.02447726031</v>
      </c>
      <c r="BE108" s="4">
        <f t="shared" si="322"/>
        <v>0.03426816444</v>
      </c>
      <c r="BF108" s="4">
        <f t="shared" si="322"/>
        <v>0.01468635619</v>
      </c>
      <c r="BG108" s="4">
        <f t="shared" si="322"/>
        <v>-0.04405906856</v>
      </c>
      <c r="BH108" s="4">
        <f t="shared" si="322"/>
        <v>0.04405906856</v>
      </c>
      <c r="BI108" s="4">
        <f t="shared" si="322"/>
        <v>0.004895452062</v>
      </c>
      <c r="BJ108" s="4">
        <f t="shared" si="322"/>
        <v>-0.03426816444</v>
      </c>
      <c r="BK108" s="45"/>
      <c r="BL108" s="4">
        <f t="shared" si="12"/>
        <v>-0.003856828629</v>
      </c>
      <c r="BM108" s="4">
        <f t="shared" si="13"/>
        <v>0.944026423</v>
      </c>
    </row>
    <row r="109">
      <c r="A109" s="23">
        <v>44530.0</v>
      </c>
      <c r="B109" s="24">
        <v>17.26519</v>
      </c>
      <c r="C109" s="24">
        <v>15.59819</v>
      </c>
      <c r="D109" s="24">
        <v>19.39864</v>
      </c>
      <c r="E109" s="24">
        <v>13.28727</v>
      </c>
      <c r="F109" s="24">
        <v>13.90241</v>
      </c>
      <c r="G109" s="24">
        <v>13.64443</v>
      </c>
      <c r="H109" s="24">
        <v>21.82453</v>
      </c>
      <c r="I109" s="24">
        <v>8.37802</v>
      </c>
      <c r="J109" s="24">
        <v>14.90313</v>
      </c>
      <c r="K109" s="24">
        <v>24.01537</v>
      </c>
      <c r="L109" s="52"/>
      <c r="M109" s="4">
        <f t="shared" ref="M109:V109" si="323">_xlfn.RANK.AVG(B109,$B109:$K109,0)</f>
        <v>4</v>
      </c>
      <c r="N109" s="4">
        <f t="shared" si="323"/>
        <v>5</v>
      </c>
      <c r="O109" s="4">
        <f t="shared" si="323"/>
        <v>3</v>
      </c>
      <c r="P109" s="4">
        <f t="shared" si="323"/>
        <v>9</v>
      </c>
      <c r="Q109" s="4">
        <f t="shared" si="323"/>
        <v>7</v>
      </c>
      <c r="R109" s="4">
        <f t="shared" si="323"/>
        <v>8</v>
      </c>
      <c r="S109" s="4">
        <f t="shared" si="323"/>
        <v>2</v>
      </c>
      <c r="T109" s="4">
        <f t="shared" si="323"/>
        <v>10</v>
      </c>
      <c r="U109" s="4">
        <f t="shared" si="323"/>
        <v>6</v>
      </c>
      <c r="V109" s="4">
        <f t="shared" si="323"/>
        <v>1</v>
      </c>
      <c r="W109" s="45"/>
      <c r="X109" s="6">
        <f t="shared" ref="X109:AG109" si="324">(M109-AVERAGE($M109:$V109))/STDEV($M109:$V109)</f>
        <v>-0.4954336943</v>
      </c>
      <c r="Y109" s="6">
        <f t="shared" si="324"/>
        <v>-0.1651445648</v>
      </c>
      <c r="Z109" s="6">
        <f t="shared" si="324"/>
        <v>-0.8257228238</v>
      </c>
      <c r="AA109" s="6">
        <f t="shared" si="324"/>
        <v>1.156011953</v>
      </c>
      <c r="AB109" s="6">
        <f t="shared" si="324"/>
        <v>0.4954336943</v>
      </c>
      <c r="AC109" s="6">
        <f t="shared" si="324"/>
        <v>0.8257228238</v>
      </c>
      <c r="AD109" s="6">
        <f t="shared" si="324"/>
        <v>-1.156011953</v>
      </c>
      <c r="AE109" s="6">
        <f t="shared" si="324"/>
        <v>1.486301083</v>
      </c>
      <c r="AF109" s="6">
        <f t="shared" si="324"/>
        <v>0.1651445648</v>
      </c>
      <c r="AG109" s="6">
        <f t="shared" si="324"/>
        <v>-1.486301083</v>
      </c>
      <c r="AH109" s="45"/>
      <c r="AI109" s="23">
        <v>44530.0</v>
      </c>
      <c r="AJ109" s="27">
        <v>-0.0098</v>
      </c>
      <c r="AK109" s="27">
        <v>-0.0158</v>
      </c>
      <c r="AL109" s="27">
        <v>-0.0154</v>
      </c>
      <c r="AM109" s="27">
        <v>-0.039</v>
      </c>
      <c r="AN109" s="27">
        <v>-0.0385</v>
      </c>
      <c r="AO109" s="27">
        <v>-0.0287</v>
      </c>
      <c r="AP109" s="27">
        <v>-0.0322</v>
      </c>
      <c r="AQ109" s="27">
        <v>-0.0823</v>
      </c>
      <c r="AR109" s="27">
        <v>-0.0195</v>
      </c>
      <c r="AS109" s="27">
        <v>-0.0105</v>
      </c>
      <c r="AT109" s="45"/>
      <c r="AU109" s="23">
        <v>44530.0</v>
      </c>
      <c r="AV109" s="50">
        <f t="shared" si="9"/>
        <v>-0.1362938093</v>
      </c>
      <c r="AW109" s="51">
        <f t="shared" si="10"/>
        <v>0.1583881456</v>
      </c>
      <c r="AX109" s="51">
        <f t="array" ref="AX109">SQRT(MMULT(MMULT(X109:AG109,MMULT(TRANSPOSE(ER!B589:K624-ER!M624:V624),ER!B589:K624-ER!M624:V624)/3),TRANSPOSE(X109:AG109)))</f>
        <v>0.3086344085</v>
      </c>
      <c r="AY109" s="45"/>
      <c r="AZ109" s="23">
        <v>44530.0</v>
      </c>
      <c r="BA109" s="4">
        <f t="shared" ref="BA109:BJ109" si="325">X109*0.01/$AX109</f>
        <v>-0.01605244525</v>
      </c>
      <c r="BB109" s="4">
        <f t="shared" si="325"/>
        <v>-0.005350815082</v>
      </c>
      <c r="BC109" s="4">
        <f t="shared" si="325"/>
        <v>-0.02675407541</v>
      </c>
      <c r="BD109" s="4">
        <f t="shared" si="325"/>
        <v>0.03745570558</v>
      </c>
      <c r="BE109" s="4">
        <f t="shared" si="325"/>
        <v>0.01605244525</v>
      </c>
      <c r="BF109" s="4">
        <f t="shared" si="325"/>
        <v>0.02675407541</v>
      </c>
      <c r="BG109" s="4">
        <f t="shared" si="325"/>
        <v>-0.03745570558</v>
      </c>
      <c r="BH109" s="4">
        <f t="shared" si="325"/>
        <v>0.04815733574</v>
      </c>
      <c r="BI109" s="4">
        <f t="shared" si="325"/>
        <v>0.005350815082</v>
      </c>
      <c r="BJ109" s="4">
        <f t="shared" si="325"/>
        <v>-0.04815733574</v>
      </c>
      <c r="BK109" s="45"/>
      <c r="BL109" s="4">
        <f t="shared" si="12"/>
        <v>-0.004040216587</v>
      </c>
      <c r="BM109" s="4">
        <f t="shared" si="13"/>
        <v>0.9402123518</v>
      </c>
    </row>
    <row r="110">
      <c r="A110" s="23">
        <v>44561.0</v>
      </c>
      <c r="B110" s="24">
        <v>17.97591</v>
      </c>
      <c r="C110" s="24">
        <v>15.93118</v>
      </c>
      <c r="D110" s="24">
        <v>20.67825</v>
      </c>
      <c r="E110" s="24">
        <v>13.42462</v>
      </c>
      <c r="F110" s="24">
        <v>15.64456</v>
      </c>
      <c r="G110" s="24">
        <v>14.15228</v>
      </c>
      <c r="H110" s="24">
        <v>22.51745</v>
      </c>
      <c r="I110" s="24">
        <v>8.6881</v>
      </c>
      <c r="J110" s="24">
        <v>15.64945</v>
      </c>
      <c r="K110" s="24">
        <v>25.1004</v>
      </c>
      <c r="L110" s="52"/>
      <c r="M110" s="4">
        <f t="shared" ref="M110:V110" si="326">_xlfn.RANK.AVG(B110,$B110:$K110,0)</f>
        <v>4</v>
      </c>
      <c r="N110" s="4">
        <f t="shared" si="326"/>
        <v>5</v>
      </c>
      <c r="O110" s="4">
        <f t="shared" si="326"/>
        <v>3</v>
      </c>
      <c r="P110" s="4">
        <f t="shared" si="326"/>
        <v>9</v>
      </c>
      <c r="Q110" s="4">
        <f t="shared" si="326"/>
        <v>7</v>
      </c>
      <c r="R110" s="4">
        <f t="shared" si="326"/>
        <v>8</v>
      </c>
      <c r="S110" s="4">
        <f t="shared" si="326"/>
        <v>2</v>
      </c>
      <c r="T110" s="4">
        <f t="shared" si="326"/>
        <v>10</v>
      </c>
      <c r="U110" s="4">
        <f t="shared" si="326"/>
        <v>6</v>
      </c>
      <c r="V110" s="4">
        <f t="shared" si="326"/>
        <v>1</v>
      </c>
      <c r="W110" s="45"/>
      <c r="X110" s="6">
        <f t="shared" ref="X110:AG110" si="327">(M110-AVERAGE($M110:$V110))/STDEV($M110:$V110)</f>
        <v>-0.4954336943</v>
      </c>
      <c r="Y110" s="6">
        <f t="shared" si="327"/>
        <v>-0.1651445648</v>
      </c>
      <c r="Z110" s="6">
        <f t="shared" si="327"/>
        <v>-0.8257228238</v>
      </c>
      <c r="AA110" s="6">
        <f t="shared" si="327"/>
        <v>1.156011953</v>
      </c>
      <c r="AB110" s="6">
        <f t="shared" si="327"/>
        <v>0.4954336943</v>
      </c>
      <c r="AC110" s="6">
        <f t="shared" si="327"/>
        <v>0.8257228238</v>
      </c>
      <c r="AD110" s="6">
        <f t="shared" si="327"/>
        <v>-1.156011953</v>
      </c>
      <c r="AE110" s="6">
        <f t="shared" si="327"/>
        <v>1.486301083</v>
      </c>
      <c r="AF110" s="6">
        <f t="shared" si="327"/>
        <v>0.1651445648</v>
      </c>
      <c r="AG110" s="6">
        <f t="shared" si="327"/>
        <v>-1.486301083</v>
      </c>
      <c r="AH110" s="45"/>
      <c r="AI110" s="23">
        <v>44561.0</v>
      </c>
      <c r="AJ110" s="27">
        <v>0.025</v>
      </c>
      <c r="AK110" s="27">
        <v>0.0312</v>
      </c>
      <c r="AL110" s="27">
        <v>0.0598</v>
      </c>
      <c r="AM110" s="27">
        <v>0.045</v>
      </c>
      <c r="AN110" s="27">
        <v>0.0623</v>
      </c>
      <c r="AO110" s="27">
        <v>0.0336</v>
      </c>
      <c r="AP110" s="27">
        <v>0.0194</v>
      </c>
      <c r="AQ110" s="27">
        <v>0.0526</v>
      </c>
      <c r="AR110" s="27">
        <v>0.0481</v>
      </c>
      <c r="AS110" s="27">
        <v>0.0392</v>
      </c>
      <c r="AT110" s="45"/>
      <c r="AU110" s="23">
        <v>44561.0</v>
      </c>
      <c r="AV110" s="50">
        <f t="shared" si="9"/>
        <v>0.04914702248</v>
      </c>
      <c r="AW110" s="51">
        <f t="shared" si="10"/>
        <v>0.1661724514</v>
      </c>
      <c r="AX110" s="51">
        <f t="array" ref="AX110">SQRT(MMULT(MMULT(X110:AG110,MMULT(TRANSPOSE(ER!B590:K625-ER!M625:V625),ER!B590:K625-ER!M625:V625)/3),TRANSPOSE(X110:AG110)))</f>
        <v>0.3113824821</v>
      </c>
      <c r="AY110" s="45"/>
      <c r="AZ110" s="23">
        <v>44561.0</v>
      </c>
      <c r="BA110" s="4">
        <f t="shared" ref="BA110:BJ110" si="328">X110*0.01/$AX110</f>
        <v>-0.01591077607</v>
      </c>
      <c r="BB110" s="4">
        <f t="shared" si="328"/>
        <v>-0.005303592022</v>
      </c>
      <c r="BC110" s="4">
        <f t="shared" si="328"/>
        <v>-0.02651796011</v>
      </c>
      <c r="BD110" s="4">
        <f t="shared" si="328"/>
        <v>0.03712514415</v>
      </c>
      <c r="BE110" s="4">
        <f t="shared" si="328"/>
        <v>0.01591077607</v>
      </c>
      <c r="BF110" s="4">
        <f t="shared" si="328"/>
        <v>0.02651796011</v>
      </c>
      <c r="BG110" s="4">
        <f t="shared" si="328"/>
        <v>-0.03712514415</v>
      </c>
      <c r="BH110" s="4">
        <f t="shared" si="328"/>
        <v>0.0477323282</v>
      </c>
      <c r="BI110" s="4">
        <f t="shared" si="328"/>
        <v>0.005303592022</v>
      </c>
      <c r="BJ110" s="4">
        <f t="shared" si="328"/>
        <v>-0.0477323282</v>
      </c>
      <c r="BK110" s="45"/>
      <c r="BL110" s="4">
        <f t="shared" si="12"/>
        <v>0.001592402568</v>
      </c>
      <c r="BM110" s="4">
        <f t="shared" si="13"/>
        <v>0.9417095483</v>
      </c>
    </row>
    <row r="111">
      <c r="A111" s="23">
        <v>44592.0</v>
      </c>
      <c r="B111" s="24">
        <v>16.57275</v>
      </c>
      <c r="C111" s="24">
        <v>15.94134</v>
      </c>
      <c r="D111" s="24">
        <v>20.09243</v>
      </c>
      <c r="E111" s="24">
        <v>13.57405</v>
      </c>
      <c r="F111" s="24">
        <v>15.4202</v>
      </c>
      <c r="G111" s="24">
        <v>13.42823</v>
      </c>
      <c r="H111" s="24">
        <v>19.84127</v>
      </c>
      <c r="I111" s="24">
        <v>8.87469</v>
      </c>
      <c r="J111" s="24">
        <v>15.89572</v>
      </c>
      <c r="K111" s="24">
        <v>23.00437</v>
      </c>
      <c r="L111" s="52"/>
      <c r="M111" s="4">
        <f t="shared" ref="M111:V111" si="329">_xlfn.RANK.AVG(B111,$B111:$K111,0)</f>
        <v>4</v>
      </c>
      <c r="N111" s="4">
        <f t="shared" si="329"/>
        <v>5</v>
      </c>
      <c r="O111" s="4">
        <f t="shared" si="329"/>
        <v>2</v>
      </c>
      <c r="P111" s="4">
        <f t="shared" si="329"/>
        <v>8</v>
      </c>
      <c r="Q111" s="4">
        <f t="shared" si="329"/>
        <v>7</v>
      </c>
      <c r="R111" s="4">
        <f t="shared" si="329"/>
        <v>9</v>
      </c>
      <c r="S111" s="4">
        <f t="shared" si="329"/>
        <v>3</v>
      </c>
      <c r="T111" s="4">
        <f t="shared" si="329"/>
        <v>10</v>
      </c>
      <c r="U111" s="4">
        <f t="shared" si="329"/>
        <v>6</v>
      </c>
      <c r="V111" s="4">
        <f t="shared" si="329"/>
        <v>1</v>
      </c>
      <c r="W111" s="45"/>
      <c r="X111" s="6">
        <f t="shared" ref="X111:AG111" si="330">(M111-AVERAGE($M111:$V111))/STDEV($M111:$V111)</f>
        <v>-0.4954336943</v>
      </c>
      <c r="Y111" s="6">
        <f t="shared" si="330"/>
        <v>-0.1651445648</v>
      </c>
      <c r="Z111" s="6">
        <f t="shared" si="330"/>
        <v>-1.156011953</v>
      </c>
      <c r="AA111" s="6">
        <f t="shared" si="330"/>
        <v>0.8257228238</v>
      </c>
      <c r="AB111" s="6">
        <f t="shared" si="330"/>
        <v>0.4954336943</v>
      </c>
      <c r="AC111" s="6">
        <f t="shared" si="330"/>
        <v>1.156011953</v>
      </c>
      <c r="AD111" s="6">
        <f t="shared" si="330"/>
        <v>-0.8257228238</v>
      </c>
      <c r="AE111" s="6">
        <f t="shared" si="330"/>
        <v>1.486301083</v>
      </c>
      <c r="AF111" s="6">
        <f t="shared" si="330"/>
        <v>0.1651445648</v>
      </c>
      <c r="AG111" s="6">
        <f t="shared" si="330"/>
        <v>-1.486301083</v>
      </c>
      <c r="AH111" s="45"/>
      <c r="AI111" s="23">
        <v>44592.0</v>
      </c>
      <c r="AJ111" s="27">
        <v>-0.0585</v>
      </c>
      <c r="AK111" s="27">
        <v>-0.0018</v>
      </c>
      <c r="AL111" s="27">
        <v>-0.0242</v>
      </c>
      <c r="AM111" s="27">
        <v>-0.023</v>
      </c>
      <c r="AN111" s="27">
        <v>-0.0117</v>
      </c>
      <c r="AO111" s="27">
        <v>-0.0501</v>
      </c>
      <c r="AP111" s="27">
        <v>-0.1037</v>
      </c>
      <c r="AQ111" s="27">
        <v>-0.0015</v>
      </c>
      <c r="AR111" s="27">
        <v>0.0186</v>
      </c>
      <c r="AS111" s="27">
        <v>-0.0569</v>
      </c>
      <c r="AT111" s="45"/>
      <c r="AU111" s="23">
        <v>44592.0</v>
      </c>
      <c r="AV111" s="50">
        <f t="shared" si="9"/>
        <v>0.1808002695</v>
      </c>
      <c r="AW111" s="51">
        <f t="shared" si="10"/>
        <v>0.1962164754</v>
      </c>
      <c r="AX111" s="51">
        <f t="array" ref="AX111">SQRT(MMULT(MMULT(X111:AG111,MMULT(TRANSPOSE(ER!B591:K626-ER!M626:V626),ER!B591:K626-ER!M626:V626)/3),TRANSPOSE(X111:AG111)))</f>
        <v>0.3169398204</v>
      </c>
      <c r="AY111" s="45"/>
      <c r="AZ111" s="23">
        <v>44592.0</v>
      </c>
      <c r="BA111" s="4">
        <f t="shared" ref="BA111:BJ111" si="331">X111*0.01/$AX111</f>
        <v>-0.01563179072</v>
      </c>
      <c r="BB111" s="4">
        <f t="shared" si="331"/>
        <v>-0.005210596907</v>
      </c>
      <c r="BC111" s="4">
        <f t="shared" si="331"/>
        <v>-0.03647417835</v>
      </c>
      <c r="BD111" s="4">
        <f t="shared" si="331"/>
        <v>0.02605298454</v>
      </c>
      <c r="BE111" s="4">
        <f t="shared" si="331"/>
        <v>0.01563179072</v>
      </c>
      <c r="BF111" s="4">
        <f t="shared" si="331"/>
        <v>0.03647417835</v>
      </c>
      <c r="BG111" s="4">
        <f t="shared" si="331"/>
        <v>-0.02605298454</v>
      </c>
      <c r="BH111" s="4">
        <f t="shared" si="331"/>
        <v>0.04689537216</v>
      </c>
      <c r="BI111" s="4">
        <f t="shared" si="331"/>
        <v>0.005210596907</v>
      </c>
      <c r="BJ111" s="4">
        <f t="shared" si="331"/>
        <v>-0.04689537216</v>
      </c>
      <c r="BK111" s="45"/>
      <c r="BL111" s="4">
        <f t="shared" si="12"/>
        <v>0.005806372545</v>
      </c>
      <c r="BM111" s="4">
        <f t="shared" si="13"/>
        <v>0.9471774648</v>
      </c>
    </row>
    <row r="112">
      <c r="A112" s="23">
        <v>44620.0</v>
      </c>
      <c r="B112" s="24">
        <v>15.26951</v>
      </c>
      <c r="C112" s="24">
        <v>15.43925</v>
      </c>
      <c r="D112" s="24">
        <v>17.27116</v>
      </c>
      <c r="E112" s="24">
        <v>12.51408</v>
      </c>
      <c r="F112" s="24">
        <v>11.02536</v>
      </c>
      <c r="G112" s="24">
        <v>12.8783</v>
      </c>
      <c r="H112" s="24">
        <v>18.38911</v>
      </c>
      <c r="I112" s="24">
        <v>8.70398</v>
      </c>
      <c r="J112" s="24">
        <v>13.69488</v>
      </c>
      <c r="K112" s="24">
        <v>21.24947</v>
      </c>
      <c r="L112" s="52"/>
      <c r="M112" s="4">
        <f t="shared" ref="M112:V112" si="332">_xlfn.RANK.AVG(B112,$B112:$K112,0)</f>
        <v>5</v>
      </c>
      <c r="N112" s="4">
        <f t="shared" si="332"/>
        <v>4</v>
      </c>
      <c r="O112" s="4">
        <f t="shared" si="332"/>
        <v>3</v>
      </c>
      <c r="P112" s="4">
        <f t="shared" si="332"/>
        <v>8</v>
      </c>
      <c r="Q112" s="4">
        <f t="shared" si="332"/>
        <v>9</v>
      </c>
      <c r="R112" s="4">
        <f t="shared" si="332"/>
        <v>7</v>
      </c>
      <c r="S112" s="4">
        <f t="shared" si="332"/>
        <v>2</v>
      </c>
      <c r="T112" s="4">
        <f t="shared" si="332"/>
        <v>10</v>
      </c>
      <c r="U112" s="4">
        <f t="shared" si="332"/>
        <v>6</v>
      </c>
      <c r="V112" s="4">
        <f t="shared" si="332"/>
        <v>1</v>
      </c>
      <c r="W112" s="45"/>
      <c r="X112" s="6">
        <f t="shared" ref="X112:AG112" si="333">(M112-AVERAGE($M112:$V112))/STDEV($M112:$V112)</f>
        <v>-0.1651445648</v>
      </c>
      <c r="Y112" s="6">
        <f t="shared" si="333"/>
        <v>-0.4954336943</v>
      </c>
      <c r="Z112" s="6">
        <f t="shared" si="333"/>
        <v>-0.8257228238</v>
      </c>
      <c r="AA112" s="6">
        <f t="shared" si="333"/>
        <v>0.8257228238</v>
      </c>
      <c r="AB112" s="6">
        <f t="shared" si="333"/>
        <v>1.156011953</v>
      </c>
      <c r="AC112" s="6">
        <f t="shared" si="333"/>
        <v>0.4954336943</v>
      </c>
      <c r="AD112" s="6">
        <f t="shared" si="333"/>
        <v>-1.156011953</v>
      </c>
      <c r="AE112" s="6">
        <f t="shared" si="333"/>
        <v>1.486301083</v>
      </c>
      <c r="AF112" s="6">
        <f t="shared" si="333"/>
        <v>0.1651445648</v>
      </c>
      <c r="AG112" s="6">
        <f t="shared" si="333"/>
        <v>-1.486301083</v>
      </c>
      <c r="AH112" s="45"/>
      <c r="AI112" s="23">
        <v>44620.0</v>
      </c>
      <c r="AJ112" s="27">
        <v>0.0276</v>
      </c>
      <c r="AK112" s="27">
        <v>-0.001</v>
      </c>
      <c r="AL112" s="27">
        <v>-0.0465</v>
      </c>
      <c r="AM112" s="27">
        <v>-0.0709</v>
      </c>
      <c r="AN112" s="27">
        <v>-0.0503</v>
      </c>
      <c r="AO112" s="27">
        <v>-0.0115</v>
      </c>
      <c r="AP112" s="27">
        <v>-0.0512</v>
      </c>
      <c r="AQ112" s="27">
        <v>-0.0175</v>
      </c>
      <c r="AR112" s="27">
        <v>0.0078</v>
      </c>
      <c r="AS112" s="27">
        <v>-0.0297</v>
      </c>
      <c r="AT112" s="45"/>
      <c r="AU112" s="23">
        <v>44620.0</v>
      </c>
      <c r="AV112" s="50">
        <f t="shared" si="9"/>
        <v>0.005185539334</v>
      </c>
      <c r="AW112" s="51">
        <f t="shared" si="10"/>
        <v>0.1972339637</v>
      </c>
      <c r="AX112" s="51">
        <f t="array" ref="AX112">SQRT(MMULT(MMULT(X112:AG112,MMULT(TRANSPOSE(ER!B592:K627-ER!M627:V627),ER!B592:K627-ER!M627:V627)/3),TRANSPOSE(X112:AG112)))</f>
        <v>0.3713913803</v>
      </c>
      <c r="AY112" s="45"/>
      <c r="AZ112" s="23">
        <v>44620.0</v>
      </c>
      <c r="BA112" s="4">
        <f t="shared" ref="BA112:BJ112" si="334">X112*0.01/$AX112</f>
        <v>-0.004446645063</v>
      </c>
      <c r="BB112" s="4">
        <f t="shared" si="334"/>
        <v>-0.01333993519</v>
      </c>
      <c r="BC112" s="4">
        <f t="shared" si="334"/>
        <v>-0.02223322532</v>
      </c>
      <c r="BD112" s="4">
        <f t="shared" si="334"/>
        <v>0.02223322532</v>
      </c>
      <c r="BE112" s="4">
        <f t="shared" si="334"/>
        <v>0.03112651544</v>
      </c>
      <c r="BF112" s="4">
        <f t="shared" si="334"/>
        <v>0.01333993519</v>
      </c>
      <c r="BG112" s="4">
        <f t="shared" si="334"/>
        <v>-0.03112651544</v>
      </c>
      <c r="BH112" s="4">
        <f t="shared" si="334"/>
        <v>0.04001980557</v>
      </c>
      <c r="BI112" s="4">
        <f t="shared" si="334"/>
        <v>0.004446645063</v>
      </c>
      <c r="BJ112" s="4">
        <f t="shared" si="334"/>
        <v>-0.04001980557</v>
      </c>
      <c r="BK112" s="45"/>
      <c r="BL112" s="4">
        <f t="shared" si="12"/>
        <v>0.0001636127429</v>
      </c>
      <c r="BM112" s="4">
        <f t="shared" si="13"/>
        <v>0.9473324351</v>
      </c>
    </row>
    <row r="113">
      <c r="A113" s="23">
        <v>44651.0</v>
      </c>
      <c r="B113" s="24">
        <v>16.35858</v>
      </c>
      <c r="C113" s="24">
        <v>15.74307</v>
      </c>
      <c r="D113" s="24">
        <v>16.21534</v>
      </c>
      <c r="E113" s="24">
        <v>13.39226</v>
      </c>
      <c r="F113" s="24">
        <v>10.62925</v>
      </c>
      <c r="G113" s="24">
        <v>13.07873</v>
      </c>
      <c r="H113" s="24">
        <v>16.49077</v>
      </c>
      <c r="I113" s="24">
        <v>7.5706</v>
      </c>
      <c r="J113" s="24">
        <v>13.92176</v>
      </c>
      <c r="K113" s="24">
        <v>21.92982</v>
      </c>
      <c r="L113" s="52"/>
      <c r="M113" s="4">
        <f t="shared" ref="M113:V113" si="335">_xlfn.RANK.AVG(B113,$B113:$K113,0)</f>
        <v>3</v>
      </c>
      <c r="N113" s="4">
        <f t="shared" si="335"/>
        <v>5</v>
      </c>
      <c r="O113" s="4">
        <f t="shared" si="335"/>
        <v>4</v>
      </c>
      <c r="P113" s="4">
        <f t="shared" si="335"/>
        <v>7</v>
      </c>
      <c r="Q113" s="4">
        <f t="shared" si="335"/>
        <v>9</v>
      </c>
      <c r="R113" s="4">
        <f t="shared" si="335"/>
        <v>8</v>
      </c>
      <c r="S113" s="4">
        <f t="shared" si="335"/>
        <v>2</v>
      </c>
      <c r="T113" s="4">
        <f t="shared" si="335"/>
        <v>10</v>
      </c>
      <c r="U113" s="4">
        <f t="shared" si="335"/>
        <v>6</v>
      </c>
      <c r="V113" s="4">
        <f t="shared" si="335"/>
        <v>1</v>
      </c>
      <c r="W113" s="45"/>
      <c r="X113" s="6">
        <f t="shared" ref="X113:AG113" si="336">(M113-AVERAGE($M113:$V113))/STDEV($M113:$V113)</f>
        <v>-0.8257228238</v>
      </c>
      <c r="Y113" s="6">
        <f t="shared" si="336"/>
        <v>-0.1651445648</v>
      </c>
      <c r="Z113" s="6">
        <f t="shared" si="336"/>
        <v>-0.4954336943</v>
      </c>
      <c r="AA113" s="6">
        <f t="shared" si="336"/>
        <v>0.4954336943</v>
      </c>
      <c r="AB113" s="6">
        <f t="shared" si="336"/>
        <v>1.156011953</v>
      </c>
      <c r="AC113" s="6">
        <f t="shared" si="336"/>
        <v>0.8257228238</v>
      </c>
      <c r="AD113" s="6">
        <f t="shared" si="336"/>
        <v>-1.156011953</v>
      </c>
      <c r="AE113" s="6">
        <f t="shared" si="336"/>
        <v>1.486301083</v>
      </c>
      <c r="AF113" s="6">
        <f t="shared" si="336"/>
        <v>0.1651445648</v>
      </c>
      <c r="AG113" s="6">
        <f t="shared" si="336"/>
        <v>-1.486301083</v>
      </c>
      <c r="AH113" s="45"/>
      <c r="AI113" s="23">
        <v>44651.0</v>
      </c>
      <c r="AJ113" s="27">
        <v>0.0731</v>
      </c>
      <c r="AK113" s="27">
        <v>0.037</v>
      </c>
      <c r="AL113" s="27">
        <v>0.003</v>
      </c>
      <c r="AM113" s="27">
        <v>-0.0192</v>
      </c>
      <c r="AN113" s="27">
        <v>-0.0205</v>
      </c>
      <c r="AO113" s="27">
        <v>0.0503</v>
      </c>
      <c r="AP113" s="27">
        <v>-0.0074</v>
      </c>
      <c r="AQ113" s="27">
        <v>-0.0013</v>
      </c>
      <c r="AR113" s="27">
        <v>0.0204</v>
      </c>
      <c r="AS113" s="27">
        <v>0.0348</v>
      </c>
      <c r="AT113" s="45"/>
      <c r="AU113" s="23">
        <v>44651.0</v>
      </c>
      <c r="AV113" s="50">
        <f t="shared" si="9"/>
        <v>-0.0892441228</v>
      </c>
      <c r="AW113" s="51">
        <f t="shared" si="10"/>
        <v>0.1796319916</v>
      </c>
      <c r="AX113" s="51">
        <f t="array" ref="AX113">SQRT(MMULT(MMULT(X113:AG113,MMULT(TRANSPOSE(ER!B593:K628-ER!M628:V628),ER!B593:K628-ER!M628:V628)/3),TRANSPOSE(X113:AG113)))</f>
        <v>0.3972719921</v>
      </c>
      <c r="AY113" s="45"/>
      <c r="AZ113" s="23">
        <v>44651.0</v>
      </c>
      <c r="BA113" s="4">
        <f t="shared" ref="BA113:BJ113" si="337">X113*0.01/$AX113</f>
        <v>-0.0207848235</v>
      </c>
      <c r="BB113" s="4">
        <f t="shared" si="337"/>
        <v>-0.004156964701</v>
      </c>
      <c r="BC113" s="4">
        <f t="shared" si="337"/>
        <v>-0.0124708941</v>
      </c>
      <c r="BD113" s="4">
        <f t="shared" si="337"/>
        <v>0.0124708941</v>
      </c>
      <c r="BE113" s="4">
        <f t="shared" si="337"/>
        <v>0.0290987529</v>
      </c>
      <c r="BF113" s="4">
        <f t="shared" si="337"/>
        <v>0.0207848235</v>
      </c>
      <c r="BG113" s="4">
        <f t="shared" si="337"/>
        <v>-0.0290987529</v>
      </c>
      <c r="BH113" s="4">
        <f t="shared" si="337"/>
        <v>0.03741268231</v>
      </c>
      <c r="BI113" s="4">
        <f t="shared" si="337"/>
        <v>0.004156964701</v>
      </c>
      <c r="BJ113" s="4">
        <f t="shared" si="337"/>
        <v>-0.03741268231</v>
      </c>
      <c r="BK113" s="45"/>
      <c r="BL113" s="4">
        <f t="shared" si="12"/>
        <v>-0.002402966992</v>
      </c>
      <c r="BM113" s="4">
        <f t="shared" si="13"/>
        <v>0.9450560265</v>
      </c>
    </row>
    <row r="114">
      <c r="A114" s="23">
        <v>44681.0</v>
      </c>
      <c r="B114" s="24">
        <v>15.7928</v>
      </c>
      <c r="C114" s="24">
        <v>14.76015</v>
      </c>
      <c r="D114" s="24">
        <v>15.67398</v>
      </c>
      <c r="E114" s="24">
        <v>12.91156</v>
      </c>
      <c r="F114" s="24">
        <v>11.10741</v>
      </c>
      <c r="G114" s="24">
        <v>12.69036</v>
      </c>
      <c r="H114" s="24">
        <v>15.60062</v>
      </c>
      <c r="I114" s="24">
        <v>8.72524</v>
      </c>
      <c r="J114" s="24">
        <v>13.65561</v>
      </c>
      <c r="K114" s="24">
        <v>20.25522</v>
      </c>
      <c r="L114" s="52"/>
      <c r="M114" s="4">
        <f t="shared" ref="M114:V114" si="338">_xlfn.RANK.AVG(B114,$B114:$K114,0)</f>
        <v>2</v>
      </c>
      <c r="N114" s="4">
        <f t="shared" si="338"/>
        <v>5</v>
      </c>
      <c r="O114" s="4">
        <f t="shared" si="338"/>
        <v>3</v>
      </c>
      <c r="P114" s="4">
        <f t="shared" si="338"/>
        <v>7</v>
      </c>
      <c r="Q114" s="4">
        <f t="shared" si="338"/>
        <v>9</v>
      </c>
      <c r="R114" s="4">
        <f t="shared" si="338"/>
        <v>8</v>
      </c>
      <c r="S114" s="4">
        <f t="shared" si="338"/>
        <v>4</v>
      </c>
      <c r="T114" s="4">
        <f t="shared" si="338"/>
        <v>10</v>
      </c>
      <c r="U114" s="4">
        <f t="shared" si="338"/>
        <v>6</v>
      </c>
      <c r="V114" s="4">
        <f t="shared" si="338"/>
        <v>1</v>
      </c>
      <c r="W114" s="45"/>
      <c r="X114" s="6">
        <f t="shared" ref="X114:AG114" si="339">(M114-AVERAGE($M114:$V114))/STDEV($M114:$V114)</f>
        <v>-1.156011953</v>
      </c>
      <c r="Y114" s="6">
        <f t="shared" si="339"/>
        <v>-0.1651445648</v>
      </c>
      <c r="Z114" s="6">
        <f t="shared" si="339"/>
        <v>-0.8257228238</v>
      </c>
      <c r="AA114" s="6">
        <f t="shared" si="339"/>
        <v>0.4954336943</v>
      </c>
      <c r="AB114" s="6">
        <f t="shared" si="339"/>
        <v>1.156011953</v>
      </c>
      <c r="AC114" s="6">
        <f t="shared" si="339"/>
        <v>0.8257228238</v>
      </c>
      <c r="AD114" s="6">
        <f t="shared" si="339"/>
        <v>-0.4954336943</v>
      </c>
      <c r="AE114" s="6">
        <f t="shared" si="339"/>
        <v>1.486301083</v>
      </c>
      <c r="AF114" s="6">
        <f t="shared" si="339"/>
        <v>0.1651445648</v>
      </c>
      <c r="AG114" s="6">
        <f t="shared" si="339"/>
        <v>-1.486301083</v>
      </c>
      <c r="AH114" s="45"/>
      <c r="AI114" s="23">
        <v>44681.0</v>
      </c>
      <c r="AJ114" s="27">
        <v>-0.0053</v>
      </c>
      <c r="AK114" s="27">
        <v>-0.0515</v>
      </c>
      <c r="AL114" s="27">
        <v>-0.0129</v>
      </c>
      <c r="AM114" s="27">
        <v>-0.0316</v>
      </c>
      <c r="AN114" s="27">
        <v>-0.0188</v>
      </c>
      <c r="AO114" s="27">
        <v>-0.0265</v>
      </c>
      <c r="AP114" s="27">
        <v>-0.0535</v>
      </c>
      <c r="AQ114" s="27">
        <v>0.027</v>
      </c>
      <c r="AR114" s="27">
        <v>0.01</v>
      </c>
      <c r="AS114" s="27">
        <v>-0.0909</v>
      </c>
      <c r="AT114" s="45"/>
      <c r="AU114" s="23">
        <v>44681.0</v>
      </c>
      <c r="AV114" s="50">
        <f t="shared" si="9"/>
        <v>0.1987349692</v>
      </c>
      <c r="AW114" s="51">
        <f t="shared" si="10"/>
        <v>0.2153311499</v>
      </c>
      <c r="AX114" s="51">
        <f t="array" ref="AX114">SQRT(MMULT(MMULT(X114:AG114,MMULT(TRANSPOSE(ER!B594:K629-ER!M629:V629),ER!B594:K629-ER!M629:V629)/3),TRANSPOSE(X114:AG114)))</f>
        <v>0.3896251006</v>
      </c>
      <c r="AY114" s="45"/>
      <c r="AZ114" s="23">
        <v>44681.0</v>
      </c>
      <c r="BA114" s="4">
        <f t="shared" ref="BA114:BJ114" si="340">X114*0.01/$AX114</f>
        <v>-0.02966985319</v>
      </c>
      <c r="BB114" s="4">
        <f t="shared" si="340"/>
        <v>-0.004238550456</v>
      </c>
      <c r="BC114" s="4">
        <f t="shared" si="340"/>
        <v>-0.02119275228</v>
      </c>
      <c r="BD114" s="4">
        <f t="shared" si="340"/>
        <v>0.01271565137</v>
      </c>
      <c r="BE114" s="4">
        <f t="shared" si="340"/>
        <v>0.02966985319</v>
      </c>
      <c r="BF114" s="4">
        <f t="shared" si="340"/>
        <v>0.02119275228</v>
      </c>
      <c r="BG114" s="4">
        <f t="shared" si="340"/>
        <v>-0.01271565137</v>
      </c>
      <c r="BH114" s="4">
        <f t="shared" si="340"/>
        <v>0.0381469541</v>
      </c>
      <c r="BI114" s="4">
        <f t="shared" si="340"/>
        <v>0.004238550456</v>
      </c>
      <c r="BJ114" s="4">
        <f t="shared" si="340"/>
        <v>-0.0381469541</v>
      </c>
      <c r="BK114" s="45"/>
      <c r="BL114" s="4">
        <f t="shared" si="12"/>
        <v>0.005002491321</v>
      </c>
      <c r="BM114" s="4">
        <f t="shared" si="13"/>
        <v>0.9497836611</v>
      </c>
    </row>
    <row r="115">
      <c r="A115" s="23">
        <v>44712.0</v>
      </c>
      <c r="B115" s="24">
        <v>14.9098</v>
      </c>
      <c r="C115" s="24">
        <v>13.9237</v>
      </c>
      <c r="D115" s="24">
        <v>14.94545</v>
      </c>
      <c r="E115" s="24">
        <v>11.83152</v>
      </c>
      <c r="F115" s="24">
        <v>10.63264</v>
      </c>
      <c r="G115" s="24">
        <v>13.12336</v>
      </c>
      <c r="H115" s="24">
        <v>15.88562</v>
      </c>
      <c r="I115" s="24">
        <v>9.56023</v>
      </c>
      <c r="J115" s="24">
        <v>12.5502</v>
      </c>
      <c r="K115" s="24">
        <v>20.04812</v>
      </c>
      <c r="L115" s="52"/>
      <c r="M115" s="4">
        <f t="shared" ref="M115:V115" si="341">_xlfn.RANK.AVG(B115,$B115:$K115,0)</f>
        <v>4</v>
      </c>
      <c r="N115" s="4">
        <f t="shared" si="341"/>
        <v>5</v>
      </c>
      <c r="O115" s="4">
        <f t="shared" si="341"/>
        <v>3</v>
      </c>
      <c r="P115" s="4">
        <f t="shared" si="341"/>
        <v>8</v>
      </c>
      <c r="Q115" s="4">
        <f t="shared" si="341"/>
        <v>9</v>
      </c>
      <c r="R115" s="4">
        <f t="shared" si="341"/>
        <v>6</v>
      </c>
      <c r="S115" s="4">
        <f t="shared" si="341"/>
        <v>2</v>
      </c>
      <c r="T115" s="4">
        <f t="shared" si="341"/>
        <v>10</v>
      </c>
      <c r="U115" s="4">
        <f t="shared" si="341"/>
        <v>7</v>
      </c>
      <c r="V115" s="4">
        <f t="shared" si="341"/>
        <v>1</v>
      </c>
      <c r="W115" s="45"/>
      <c r="X115" s="6">
        <f t="shared" ref="X115:AG115" si="342">(M115-AVERAGE($M115:$V115))/STDEV($M115:$V115)</f>
        <v>-0.4954336943</v>
      </c>
      <c r="Y115" s="6">
        <f t="shared" si="342"/>
        <v>-0.1651445648</v>
      </c>
      <c r="Z115" s="6">
        <f t="shared" si="342"/>
        <v>-0.8257228238</v>
      </c>
      <c r="AA115" s="6">
        <f t="shared" si="342"/>
        <v>0.8257228238</v>
      </c>
      <c r="AB115" s="6">
        <f t="shared" si="342"/>
        <v>1.156011953</v>
      </c>
      <c r="AC115" s="6">
        <f t="shared" si="342"/>
        <v>0.1651445648</v>
      </c>
      <c r="AD115" s="6">
        <f t="shared" si="342"/>
        <v>-1.156011953</v>
      </c>
      <c r="AE115" s="6">
        <f t="shared" si="342"/>
        <v>1.486301083</v>
      </c>
      <c r="AF115" s="6">
        <f t="shared" si="342"/>
        <v>0.4954336943</v>
      </c>
      <c r="AG115" s="6">
        <f t="shared" si="342"/>
        <v>-1.486301083</v>
      </c>
      <c r="AH115" s="45"/>
      <c r="AI115" s="23">
        <v>44712.0</v>
      </c>
      <c r="AJ115" s="27">
        <v>-0.0201</v>
      </c>
      <c r="AK115" s="27">
        <v>0.004</v>
      </c>
      <c r="AL115" s="27">
        <v>9.0E-4</v>
      </c>
      <c r="AM115" s="27">
        <v>0.0149</v>
      </c>
      <c r="AN115" s="27">
        <v>0.0181</v>
      </c>
      <c r="AO115" s="27">
        <v>0.0093</v>
      </c>
      <c r="AP115" s="27">
        <v>-0.0079</v>
      </c>
      <c r="AQ115" s="27">
        <v>0.0325</v>
      </c>
      <c r="AR115" s="27">
        <v>0.0133</v>
      </c>
      <c r="AS115" s="27">
        <v>-0.0027</v>
      </c>
      <c r="AT115" s="45"/>
      <c r="AU115" s="23">
        <v>44712.0</v>
      </c>
      <c r="AV115" s="50">
        <f t="shared" si="9"/>
        <v>0.1162452591</v>
      </c>
      <c r="AW115" s="51">
        <f t="shared" si="10"/>
        <v>0.2403623752</v>
      </c>
      <c r="AX115" s="51">
        <f t="array" ref="AX115">SQRT(MMULT(MMULT(X115:AG115,MMULT(TRANSPOSE(ER!B595:K630-ER!M630:V630),ER!B595:K630-ER!M630:V630)/3),TRANSPOSE(X115:AG115)))</f>
        <v>0.4120037481</v>
      </c>
      <c r="AY115" s="45"/>
      <c r="AZ115" s="23">
        <v>44712.0</v>
      </c>
      <c r="BA115" s="4">
        <f t="shared" ref="BA115:BJ115" si="343">X115*0.01/$AX115</f>
        <v>-0.01202498027</v>
      </c>
      <c r="BB115" s="4">
        <f t="shared" si="343"/>
        <v>-0.004008326758</v>
      </c>
      <c r="BC115" s="4">
        <f t="shared" si="343"/>
        <v>-0.02004163379</v>
      </c>
      <c r="BD115" s="4">
        <f t="shared" si="343"/>
        <v>0.02004163379</v>
      </c>
      <c r="BE115" s="4">
        <f t="shared" si="343"/>
        <v>0.0280582873</v>
      </c>
      <c r="BF115" s="4">
        <f t="shared" si="343"/>
        <v>0.004008326758</v>
      </c>
      <c r="BG115" s="4">
        <f t="shared" si="343"/>
        <v>-0.0280582873</v>
      </c>
      <c r="BH115" s="4">
        <f t="shared" si="343"/>
        <v>0.03607494082</v>
      </c>
      <c r="BI115" s="4">
        <f t="shared" si="343"/>
        <v>0.01202498027</v>
      </c>
      <c r="BJ115" s="4">
        <f t="shared" si="343"/>
        <v>-0.03607494082</v>
      </c>
      <c r="BK115" s="45"/>
      <c r="BL115" s="4">
        <f t="shared" si="12"/>
        <v>0.002983515666</v>
      </c>
      <c r="BM115" s="4">
        <f t="shared" si="13"/>
        <v>0.9526173555</v>
      </c>
    </row>
    <row r="116">
      <c r="A116" s="23">
        <v>44742.0</v>
      </c>
      <c r="B116" s="24">
        <v>13.33689</v>
      </c>
      <c r="C116" s="24">
        <v>12.77629</v>
      </c>
      <c r="D116" s="24">
        <v>13.68363</v>
      </c>
      <c r="E116" s="24">
        <v>10.63151</v>
      </c>
      <c r="F116" s="24">
        <v>9.04077</v>
      </c>
      <c r="G116" s="24">
        <v>12.43936</v>
      </c>
      <c r="H116" s="24">
        <v>14.65201</v>
      </c>
      <c r="I116" s="24">
        <v>9.20132</v>
      </c>
      <c r="J116" s="24">
        <v>11.60901</v>
      </c>
      <c r="K116" s="24">
        <v>18.38235</v>
      </c>
      <c r="L116" s="52"/>
      <c r="M116" s="4">
        <f t="shared" ref="M116:V116" si="344">_xlfn.RANK.AVG(B116,$B116:$K116,0)</f>
        <v>4</v>
      </c>
      <c r="N116" s="4">
        <f t="shared" si="344"/>
        <v>5</v>
      </c>
      <c r="O116" s="4">
        <f t="shared" si="344"/>
        <v>3</v>
      </c>
      <c r="P116" s="4">
        <f t="shared" si="344"/>
        <v>8</v>
      </c>
      <c r="Q116" s="4">
        <f t="shared" si="344"/>
        <v>10</v>
      </c>
      <c r="R116" s="4">
        <f t="shared" si="344"/>
        <v>6</v>
      </c>
      <c r="S116" s="4">
        <f t="shared" si="344"/>
        <v>2</v>
      </c>
      <c r="T116" s="4">
        <f t="shared" si="344"/>
        <v>9</v>
      </c>
      <c r="U116" s="4">
        <f t="shared" si="344"/>
        <v>7</v>
      </c>
      <c r="V116" s="4">
        <f t="shared" si="344"/>
        <v>1</v>
      </c>
      <c r="W116" s="45"/>
      <c r="X116" s="6">
        <f t="shared" ref="X116:AG116" si="345">(M116-AVERAGE($M116:$V116))/STDEV($M116:$V116)</f>
        <v>-0.4954336943</v>
      </c>
      <c r="Y116" s="6">
        <f t="shared" si="345"/>
        <v>-0.1651445648</v>
      </c>
      <c r="Z116" s="6">
        <f t="shared" si="345"/>
        <v>-0.8257228238</v>
      </c>
      <c r="AA116" s="6">
        <f t="shared" si="345"/>
        <v>0.8257228238</v>
      </c>
      <c r="AB116" s="6">
        <f t="shared" si="345"/>
        <v>1.486301083</v>
      </c>
      <c r="AC116" s="6">
        <f t="shared" si="345"/>
        <v>0.1651445648</v>
      </c>
      <c r="AD116" s="6">
        <f t="shared" si="345"/>
        <v>-1.156011953</v>
      </c>
      <c r="AE116" s="6">
        <f t="shared" si="345"/>
        <v>1.156011953</v>
      </c>
      <c r="AF116" s="6">
        <f t="shared" si="345"/>
        <v>0.4954336943</v>
      </c>
      <c r="AG116" s="6">
        <f t="shared" si="345"/>
        <v>-1.486301083</v>
      </c>
      <c r="AH116" s="45"/>
      <c r="AI116" s="23">
        <v>44742.0</v>
      </c>
      <c r="AJ116" s="27">
        <v>-0.0825</v>
      </c>
      <c r="AK116" s="27">
        <v>-0.0862</v>
      </c>
      <c r="AL116" s="27">
        <v>-0.0818</v>
      </c>
      <c r="AM116" s="27">
        <v>-0.1134</v>
      </c>
      <c r="AN116" s="27">
        <v>-0.1227</v>
      </c>
      <c r="AO116" s="27">
        <v>-0.0271</v>
      </c>
      <c r="AP116" s="27">
        <v>-0.0838</v>
      </c>
      <c r="AQ116" s="27">
        <v>-0.0809</v>
      </c>
      <c r="AR116" s="27">
        <v>-0.0517</v>
      </c>
      <c r="AS116" s="27">
        <v>-0.0832</v>
      </c>
      <c r="AT116" s="45"/>
      <c r="AU116" s="23">
        <v>44742.0</v>
      </c>
      <c r="AV116" s="50">
        <f t="shared" si="9"/>
        <v>-0.04262381217</v>
      </c>
      <c r="AW116" s="51">
        <f t="shared" si="10"/>
        <v>0.2301172145</v>
      </c>
      <c r="AX116" s="51">
        <f t="array" ref="AX116">SQRT(MMULT(MMULT(X116:AG116,MMULT(TRANSPOSE(ER!B596:K631-ER!M631:V631),ER!B596:K631-ER!M631:V631)/3),TRANSPOSE(X116:AG116)))</f>
        <v>0.4049852432</v>
      </c>
      <c r="AY116" s="45"/>
      <c r="AZ116" s="23">
        <v>44742.0</v>
      </c>
      <c r="BA116" s="4">
        <f t="shared" ref="BA116:BJ116" si="346">X116*0.01/$AX116</f>
        <v>-0.01223337647</v>
      </c>
      <c r="BB116" s="4">
        <f t="shared" si="346"/>
        <v>-0.004077792156</v>
      </c>
      <c r="BC116" s="4">
        <f t="shared" si="346"/>
        <v>-0.02038896078</v>
      </c>
      <c r="BD116" s="4">
        <f t="shared" si="346"/>
        <v>0.02038896078</v>
      </c>
      <c r="BE116" s="4">
        <f t="shared" si="346"/>
        <v>0.0367001294</v>
      </c>
      <c r="BF116" s="4">
        <f t="shared" si="346"/>
        <v>0.004077792156</v>
      </c>
      <c r="BG116" s="4">
        <f t="shared" si="346"/>
        <v>-0.02854454509</v>
      </c>
      <c r="BH116" s="4">
        <f t="shared" si="346"/>
        <v>0.02854454509</v>
      </c>
      <c r="BI116" s="4">
        <f t="shared" si="346"/>
        <v>0.01223337647</v>
      </c>
      <c r="BJ116" s="4">
        <f t="shared" si="346"/>
        <v>-0.0367001294</v>
      </c>
      <c r="BK116" s="45"/>
      <c r="BL116" s="4">
        <f t="shared" si="12"/>
        <v>-0.001034549136</v>
      </c>
      <c r="BM116" s="4">
        <f t="shared" si="13"/>
        <v>0.9516318261</v>
      </c>
    </row>
    <row r="117">
      <c r="A117" s="23">
        <v>44773.0</v>
      </c>
      <c r="B117" s="24">
        <v>14.37401</v>
      </c>
      <c r="C117" s="24">
        <v>12.85843</v>
      </c>
      <c r="D117" s="24">
        <v>14.3082</v>
      </c>
      <c r="E117" s="24">
        <v>11.1371</v>
      </c>
      <c r="F117" s="24">
        <v>9.52835</v>
      </c>
      <c r="G117" s="24">
        <v>12.93494</v>
      </c>
      <c r="H117" s="24">
        <v>16.46633</v>
      </c>
      <c r="I117" s="24">
        <v>11.11482</v>
      </c>
      <c r="J117" s="24">
        <v>11.53802</v>
      </c>
      <c r="K117" s="24">
        <v>20.18571</v>
      </c>
      <c r="L117" s="52"/>
      <c r="M117" s="4">
        <f t="shared" ref="M117:V117" si="347">_xlfn.RANK.AVG(B117,$B117:$K117,0)</f>
        <v>3</v>
      </c>
      <c r="N117" s="4">
        <f t="shared" si="347"/>
        <v>6</v>
      </c>
      <c r="O117" s="4">
        <f t="shared" si="347"/>
        <v>4</v>
      </c>
      <c r="P117" s="4">
        <f t="shared" si="347"/>
        <v>8</v>
      </c>
      <c r="Q117" s="4">
        <f t="shared" si="347"/>
        <v>10</v>
      </c>
      <c r="R117" s="4">
        <f t="shared" si="347"/>
        <v>5</v>
      </c>
      <c r="S117" s="4">
        <f t="shared" si="347"/>
        <v>2</v>
      </c>
      <c r="T117" s="4">
        <f t="shared" si="347"/>
        <v>9</v>
      </c>
      <c r="U117" s="4">
        <f t="shared" si="347"/>
        <v>7</v>
      </c>
      <c r="V117" s="4">
        <f t="shared" si="347"/>
        <v>1</v>
      </c>
      <c r="W117" s="45"/>
      <c r="X117" s="6">
        <f t="shared" ref="X117:AG117" si="348">(M117-AVERAGE($M117:$V117))/STDEV($M117:$V117)</f>
        <v>-0.8257228238</v>
      </c>
      <c r="Y117" s="6">
        <f t="shared" si="348"/>
        <v>0.1651445648</v>
      </c>
      <c r="Z117" s="6">
        <f t="shared" si="348"/>
        <v>-0.4954336943</v>
      </c>
      <c r="AA117" s="6">
        <f t="shared" si="348"/>
        <v>0.8257228238</v>
      </c>
      <c r="AB117" s="6">
        <f t="shared" si="348"/>
        <v>1.486301083</v>
      </c>
      <c r="AC117" s="6">
        <f t="shared" si="348"/>
        <v>-0.1651445648</v>
      </c>
      <c r="AD117" s="6">
        <f t="shared" si="348"/>
        <v>-1.156011953</v>
      </c>
      <c r="AE117" s="6">
        <f t="shared" si="348"/>
        <v>1.156011953</v>
      </c>
      <c r="AF117" s="6">
        <f t="shared" si="348"/>
        <v>0.4954336943</v>
      </c>
      <c r="AG117" s="6">
        <f t="shared" si="348"/>
        <v>-1.486301083</v>
      </c>
      <c r="AH117" s="45"/>
      <c r="AI117" s="23">
        <v>44773.0</v>
      </c>
      <c r="AJ117" s="27">
        <v>0.05</v>
      </c>
      <c r="AK117" s="27">
        <v>0.0419</v>
      </c>
      <c r="AL117" s="27">
        <v>0.0911</v>
      </c>
      <c r="AM117" s="27">
        <v>0.0494</v>
      </c>
      <c r="AN117" s="27">
        <v>0.051</v>
      </c>
      <c r="AO117" s="27">
        <v>0.0398</v>
      </c>
      <c r="AP117" s="27">
        <v>0.1315</v>
      </c>
      <c r="AQ117" s="27">
        <v>0.0095</v>
      </c>
      <c r="AR117" s="27">
        <v>0.0353</v>
      </c>
      <c r="AS117" s="27">
        <v>0.0929</v>
      </c>
      <c r="AT117" s="45"/>
      <c r="AU117" s="23">
        <v>44773.0</v>
      </c>
      <c r="AV117" s="50">
        <f t="shared" si="9"/>
        <v>-0.2453717943</v>
      </c>
      <c r="AW117" s="51">
        <f t="shared" si="10"/>
        <v>0.1736529407</v>
      </c>
      <c r="AX117" s="51">
        <f t="array" ref="AX117">SQRT(MMULT(MMULT(X117:AG117,MMULT(TRANSPOSE(ER!B597:K632-ER!M632:V632),ER!B597:K632-ER!M632:V632)/3),TRANSPOSE(X117:AG117)))</f>
        <v>0.4374151916</v>
      </c>
      <c r="AY117" s="45"/>
      <c r="AZ117" s="23">
        <v>44773.0</v>
      </c>
      <c r="BA117" s="4">
        <f t="shared" ref="BA117:BJ117" si="349">X117*0.01/$AX117</f>
        <v>-0.01887732387</v>
      </c>
      <c r="BB117" s="4">
        <f t="shared" si="349"/>
        <v>0.003775464774</v>
      </c>
      <c r="BC117" s="4">
        <f t="shared" si="349"/>
        <v>-0.01132639432</v>
      </c>
      <c r="BD117" s="4">
        <f t="shared" si="349"/>
        <v>0.01887732387</v>
      </c>
      <c r="BE117" s="4">
        <f t="shared" si="349"/>
        <v>0.03397918297</v>
      </c>
      <c r="BF117" s="4">
        <f t="shared" si="349"/>
        <v>-0.003775464774</v>
      </c>
      <c r="BG117" s="4">
        <f t="shared" si="349"/>
        <v>-0.02642825342</v>
      </c>
      <c r="BH117" s="4">
        <f t="shared" si="349"/>
        <v>0.02642825342</v>
      </c>
      <c r="BI117" s="4">
        <f t="shared" si="349"/>
        <v>0.01132639432</v>
      </c>
      <c r="BJ117" s="4">
        <f t="shared" si="349"/>
        <v>-0.03397918297</v>
      </c>
      <c r="BK117" s="45"/>
      <c r="BL117" s="4">
        <f t="shared" si="12"/>
        <v>-0.006058783585</v>
      </c>
      <c r="BM117" s="4">
        <f t="shared" si="13"/>
        <v>0.9458660948</v>
      </c>
    </row>
    <row r="118">
      <c r="A118" s="23">
        <v>44804.0</v>
      </c>
      <c r="B118" s="24">
        <v>13.41922</v>
      </c>
      <c r="C118" s="24">
        <v>12.5502</v>
      </c>
      <c r="D118" s="24">
        <v>12.85843</v>
      </c>
      <c r="E118" s="24">
        <v>11.24986</v>
      </c>
      <c r="F118" s="24">
        <v>8.19874</v>
      </c>
      <c r="G118" s="24">
        <v>12.86174</v>
      </c>
      <c r="H118" s="24">
        <v>15.28818</v>
      </c>
      <c r="I118" s="24">
        <v>10.30078</v>
      </c>
      <c r="J118" s="24">
        <v>10.23541</v>
      </c>
      <c r="K118" s="24">
        <v>19.516</v>
      </c>
      <c r="L118" s="52"/>
      <c r="M118" s="4">
        <f t="shared" ref="M118:V118" si="350">_xlfn.RANK.AVG(B118,$B118:$K118,0)</f>
        <v>3</v>
      </c>
      <c r="N118" s="4">
        <f t="shared" si="350"/>
        <v>6</v>
      </c>
      <c r="O118" s="4">
        <f t="shared" si="350"/>
        <v>5</v>
      </c>
      <c r="P118" s="4">
        <f t="shared" si="350"/>
        <v>7</v>
      </c>
      <c r="Q118" s="4">
        <f t="shared" si="350"/>
        <v>10</v>
      </c>
      <c r="R118" s="4">
        <f t="shared" si="350"/>
        <v>4</v>
      </c>
      <c r="S118" s="4">
        <f t="shared" si="350"/>
        <v>2</v>
      </c>
      <c r="T118" s="4">
        <f t="shared" si="350"/>
        <v>8</v>
      </c>
      <c r="U118" s="4">
        <f t="shared" si="350"/>
        <v>9</v>
      </c>
      <c r="V118" s="4">
        <f t="shared" si="350"/>
        <v>1</v>
      </c>
      <c r="W118" s="45"/>
      <c r="X118" s="6">
        <f t="shared" ref="X118:AG118" si="351">(M118-AVERAGE($M118:$V118))/STDEV($M118:$V118)</f>
        <v>-0.8257228238</v>
      </c>
      <c r="Y118" s="6">
        <f t="shared" si="351"/>
        <v>0.1651445648</v>
      </c>
      <c r="Z118" s="6">
        <f t="shared" si="351"/>
        <v>-0.1651445648</v>
      </c>
      <c r="AA118" s="6">
        <f t="shared" si="351"/>
        <v>0.4954336943</v>
      </c>
      <c r="AB118" s="6">
        <f t="shared" si="351"/>
        <v>1.486301083</v>
      </c>
      <c r="AC118" s="6">
        <f t="shared" si="351"/>
        <v>-0.4954336943</v>
      </c>
      <c r="AD118" s="6">
        <f t="shared" si="351"/>
        <v>-1.156011953</v>
      </c>
      <c r="AE118" s="6">
        <f t="shared" si="351"/>
        <v>0.8257228238</v>
      </c>
      <c r="AF118" s="6">
        <f t="shared" si="351"/>
        <v>1.156011953</v>
      </c>
      <c r="AG118" s="6">
        <f t="shared" si="351"/>
        <v>-1.486301083</v>
      </c>
      <c r="AH118" s="45"/>
      <c r="AI118" s="23">
        <v>44804.0</v>
      </c>
      <c r="AJ118" s="27">
        <v>0.0073</v>
      </c>
      <c r="AK118" s="27">
        <v>-0.0196</v>
      </c>
      <c r="AL118" s="27">
        <v>-0.0503</v>
      </c>
      <c r="AM118" s="27">
        <v>-0.0506</v>
      </c>
      <c r="AN118" s="27">
        <v>-0.0331</v>
      </c>
      <c r="AO118" s="27">
        <v>0.0108</v>
      </c>
      <c r="AP118" s="27">
        <v>-0.0894</v>
      </c>
      <c r="AQ118" s="27">
        <v>-0.0287</v>
      </c>
      <c r="AR118" s="27">
        <v>-0.0132</v>
      </c>
      <c r="AS118" s="27">
        <v>-0.0397</v>
      </c>
      <c r="AT118" s="45"/>
      <c r="AU118" s="23">
        <v>44804.0</v>
      </c>
      <c r="AV118" s="50">
        <f t="shared" si="9"/>
        <v>0.04553035651</v>
      </c>
      <c r="AW118" s="51">
        <f t="shared" si="10"/>
        <v>0.181559421</v>
      </c>
      <c r="AX118" s="51">
        <f t="array" ref="AX118">SQRT(MMULT(MMULT(X118:AG118,MMULT(TRANSPOSE(ER!B598:K633-ER!M633:V633),ER!B598:K633-ER!M633:V633)/3),TRANSPOSE(X118:AG118)))</f>
        <v>0.4325805617</v>
      </c>
      <c r="AY118" s="45"/>
      <c r="AZ118" s="23">
        <v>44804.0</v>
      </c>
      <c r="BA118" s="4">
        <f t="shared" ref="BA118:BJ118" si="352">X118*0.01/$AX118</f>
        <v>-0.01908830162</v>
      </c>
      <c r="BB118" s="4">
        <f t="shared" si="352"/>
        <v>0.003817660325</v>
      </c>
      <c r="BC118" s="4">
        <f t="shared" si="352"/>
        <v>-0.003817660325</v>
      </c>
      <c r="BD118" s="4">
        <f t="shared" si="352"/>
        <v>0.01145298097</v>
      </c>
      <c r="BE118" s="4">
        <f t="shared" si="352"/>
        <v>0.03435894292</v>
      </c>
      <c r="BF118" s="4">
        <f t="shared" si="352"/>
        <v>-0.01145298097</v>
      </c>
      <c r="BG118" s="4">
        <f t="shared" si="352"/>
        <v>-0.02672362227</v>
      </c>
      <c r="BH118" s="4">
        <f t="shared" si="352"/>
        <v>0.01908830162</v>
      </c>
      <c r="BI118" s="4">
        <f t="shared" si="352"/>
        <v>0.02672362227</v>
      </c>
      <c r="BJ118" s="4">
        <f t="shared" si="352"/>
        <v>-0.03435894292</v>
      </c>
      <c r="BK118" s="45"/>
      <c r="BL118" s="4">
        <f t="shared" si="12"/>
        <v>0.001040895638</v>
      </c>
      <c r="BM118" s="4">
        <f t="shared" si="13"/>
        <v>0.9468506427</v>
      </c>
    </row>
    <row r="119">
      <c r="A119" s="23">
        <v>44834.0</v>
      </c>
      <c r="B119" s="24">
        <v>11.75226</v>
      </c>
      <c r="C119" s="24">
        <v>11.91043</v>
      </c>
      <c r="D119" s="24">
        <v>12.12415</v>
      </c>
      <c r="E119" s="24">
        <v>10.49869</v>
      </c>
      <c r="F119" s="24">
        <v>7.82473</v>
      </c>
      <c r="G119" s="24">
        <v>11.6918</v>
      </c>
      <c r="H119" s="24">
        <v>13.96453</v>
      </c>
      <c r="I119" s="24">
        <v>9.69838</v>
      </c>
      <c r="J119" s="24">
        <v>9.53834</v>
      </c>
      <c r="K119" s="24">
        <v>17.80627</v>
      </c>
      <c r="L119" s="52"/>
      <c r="M119" s="4">
        <f t="shared" ref="M119:V119" si="353">_xlfn.RANK.AVG(B119,$B119:$K119,0)</f>
        <v>5</v>
      </c>
      <c r="N119" s="4">
        <f t="shared" si="353"/>
        <v>4</v>
      </c>
      <c r="O119" s="4">
        <f t="shared" si="353"/>
        <v>3</v>
      </c>
      <c r="P119" s="4">
        <f t="shared" si="353"/>
        <v>7</v>
      </c>
      <c r="Q119" s="4">
        <f t="shared" si="353"/>
        <v>10</v>
      </c>
      <c r="R119" s="4">
        <f t="shared" si="353"/>
        <v>6</v>
      </c>
      <c r="S119" s="4">
        <f t="shared" si="353"/>
        <v>2</v>
      </c>
      <c r="T119" s="4">
        <f t="shared" si="353"/>
        <v>8</v>
      </c>
      <c r="U119" s="4">
        <f t="shared" si="353"/>
        <v>9</v>
      </c>
      <c r="V119" s="4">
        <f t="shared" si="353"/>
        <v>1</v>
      </c>
      <c r="W119" s="45"/>
      <c r="X119" s="6">
        <f t="shared" ref="X119:AG119" si="354">(M119-AVERAGE($M119:$V119))/STDEV($M119:$V119)</f>
        <v>-0.1651445648</v>
      </c>
      <c r="Y119" s="6">
        <f t="shared" si="354"/>
        <v>-0.4954336943</v>
      </c>
      <c r="Z119" s="6">
        <f t="shared" si="354"/>
        <v>-0.8257228238</v>
      </c>
      <c r="AA119" s="6">
        <f t="shared" si="354"/>
        <v>0.4954336943</v>
      </c>
      <c r="AB119" s="6">
        <f t="shared" si="354"/>
        <v>1.486301083</v>
      </c>
      <c r="AC119" s="6">
        <f t="shared" si="354"/>
        <v>0.1651445648</v>
      </c>
      <c r="AD119" s="6">
        <f t="shared" si="354"/>
        <v>-1.156011953</v>
      </c>
      <c r="AE119" s="6">
        <f t="shared" si="354"/>
        <v>0.8257228238</v>
      </c>
      <c r="AF119" s="6">
        <f t="shared" si="354"/>
        <v>1.156011953</v>
      </c>
      <c r="AG119" s="6">
        <f t="shared" si="354"/>
        <v>-1.486301083</v>
      </c>
      <c r="AH119" s="45"/>
      <c r="AI119" s="23">
        <v>44834.0</v>
      </c>
      <c r="AJ119" s="27">
        <v>-0.0571</v>
      </c>
      <c r="AK119" s="27">
        <v>-0.0401</v>
      </c>
      <c r="AL119" s="27">
        <v>-0.0615</v>
      </c>
      <c r="AM119" s="27">
        <v>-0.0637</v>
      </c>
      <c r="AN119" s="27">
        <v>-0.0396</v>
      </c>
      <c r="AO119" s="27">
        <v>-0.0625</v>
      </c>
      <c r="AP119" s="27">
        <v>-0.0772</v>
      </c>
      <c r="AQ119" s="27">
        <v>-0.0647</v>
      </c>
      <c r="AR119" s="27">
        <v>-0.0498</v>
      </c>
      <c r="AS119" s="27">
        <v>-0.0931</v>
      </c>
      <c r="AT119" s="45"/>
      <c r="AU119" s="23">
        <v>44834.0</v>
      </c>
      <c r="AV119" s="50">
        <f t="shared" si="9"/>
        <v>0.1078559153</v>
      </c>
      <c r="AW119" s="51">
        <f t="shared" si="10"/>
        <v>0.2011416785</v>
      </c>
      <c r="AX119" s="51">
        <f t="array" ref="AX119">SQRT(MMULT(MMULT(X119:AG119,MMULT(TRANSPOSE(ER!B599:K634-ER!M634:V634),ER!B599:K634-ER!M634:V634)/3),TRANSPOSE(X119:AG119)))</f>
        <v>0.4160607328</v>
      </c>
      <c r="AY119" s="45"/>
      <c r="AZ119" s="23">
        <v>44834.0</v>
      </c>
      <c r="BA119" s="4">
        <f t="shared" ref="BA119:BJ119" si="355">X119*0.01/$AX119</f>
        <v>-0.00396924179</v>
      </c>
      <c r="BB119" s="4">
        <f t="shared" si="355"/>
        <v>-0.01190772537</v>
      </c>
      <c r="BC119" s="4">
        <f t="shared" si="355"/>
        <v>-0.01984620895</v>
      </c>
      <c r="BD119" s="4">
        <f t="shared" si="355"/>
        <v>0.01190772537</v>
      </c>
      <c r="BE119" s="4">
        <f t="shared" si="355"/>
        <v>0.03572317611</v>
      </c>
      <c r="BF119" s="4">
        <f t="shared" si="355"/>
        <v>0.00396924179</v>
      </c>
      <c r="BG119" s="4">
        <f t="shared" si="355"/>
        <v>-0.02778469253</v>
      </c>
      <c r="BH119" s="4">
        <f t="shared" si="355"/>
        <v>0.01984620895</v>
      </c>
      <c r="BI119" s="4">
        <f t="shared" si="355"/>
        <v>0.02778469253</v>
      </c>
      <c r="BJ119" s="4">
        <f t="shared" si="355"/>
        <v>-0.03572317611</v>
      </c>
      <c r="BK119" s="45"/>
      <c r="BL119" s="4">
        <f t="shared" si="12"/>
        <v>0.002493313958</v>
      </c>
      <c r="BM119" s="4">
        <f t="shared" si="13"/>
        <v>0.9492114386</v>
      </c>
    </row>
    <row r="120">
      <c r="A120" s="23">
        <v>44865.0</v>
      </c>
      <c r="B120" s="24">
        <v>12.28199</v>
      </c>
      <c r="C120" s="24">
        <v>12.64702</v>
      </c>
      <c r="D120" s="24">
        <v>12.85347</v>
      </c>
      <c r="E120" s="24">
        <v>11.19319</v>
      </c>
      <c r="F120" s="24">
        <v>8.41609</v>
      </c>
      <c r="G120" s="24">
        <v>12.57229</v>
      </c>
      <c r="H120" s="24">
        <v>14.6028</v>
      </c>
      <c r="I120" s="24">
        <v>9.7229</v>
      </c>
      <c r="J120" s="24">
        <v>9.6367</v>
      </c>
      <c r="K120" s="24">
        <v>19.31621</v>
      </c>
      <c r="L120" s="52"/>
      <c r="M120" s="4">
        <f t="shared" ref="M120:V120" si="356">_xlfn.RANK.AVG(B120,$B120:$K120,0)</f>
        <v>6</v>
      </c>
      <c r="N120" s="4">
        <f t="shared" si="356"/>
        <v>4</v>
      </c>
      <c r="O120" s="4">
        <f t="shared" si="356"/>
        <v>3</v>
      </c>
      <c r="P120" s="4">
        <f t="shared" si="356"/>
        <v>7</v>
      </c>
      <c r="Q120" s="4">
        <f t="shared" si="356"/>
        <v>10</v>
      </c>
      <c r="R120" s="4">
        <f t="shared" si="356"/>
        <v>5</v>
      </c>
      <c r="S120" s="4">
        <f t="shared" si="356"/>
        <v>2</v>
      </c>
      <c r="T120" s="4">
        <f t="shared" si="356"/>
        <v>8</v>
      </c>
      <c r="U120" s="4">
        <f t="shared" si="356"/>
        <v>9</v>
      </c>
      <c r="V120" s="4">
        <f t="shared" si="356"/>
        <v>1</v>
      </c>
      <c r="W120" s="45"/>
      <c r="X120" s="6">
        <f t="shared" ref="X120:AG120" si="357">(M120-AVERAGE($M120:$V120))/STDEV($M120:$V120)</f>
        <v>0.1651445648</v>
      </c>
      <c r="Y120" s="6">
        <f t="shared" si="357"/>
        <v>-0.4954336943</v>
      </c>
      <c r="Z120" s="6">
        <f t="shared" si="357"/>
        <v>-0.8257228238</v>
      </c>
      <c r="AA120" s="6">
        <f t="shared" si="357"/>
        <v>0.4954336943</v>
      </c>
      <c r="AB120" s="6">
        <f t="shared" si="357"/>
        <v>1.486301083</v>
      </c>
      <c r="AC120" s="6">
        <f t="shared" si="357"/>
        <v>-0.1651445648</v>
      </c>
      <c r="AD120" s="6">
        <f t="shared" si="357"/>
        <v>-1.156011953</v>
      </c>
      <c r="AE120" s="6">
        <f t="shared" si="357"/>
        <v>0.8257228238</v>
      </c>
      <c r="AF120" s="6">
        <f t="shared" si="357"/>
        <v>1.156011953</v>
      </c>
      <c r="AG120" s="6">
        <f t="shared" si="357"/>
        <v>-1.486301083</v>
      </c>
      <c r="AH120" s="45"/>
      <c r="AI120" s="23">
        <v>44865.0</v>
      </c>
      <c r="AJ120" s="27">
        <v>0.0583</v>
      </c>
      <c r="AK120" s="27">
        <v>0.0576</v>
      </c>
      <c r="AL120" s="27">
        <v>0.0851</v>
      </c>
      <c r="AM120" s="27">
        <v>0.0839</v>
      </c>
      <c r="AN120" s="27">
        <v>0.1033</v>
      </c>
      <c r="AO120" s="27">
        <v>0.0573</v>
      </c>
      <c r="AP120" s="27">
        <v>0.0494</v>
      </c>
      <c r="AQ120" s="27">
        <v>0.0862</v>
      </c>
      <c r="AR120" s="27">
        <v>0.028</v>
      </c>
      <c r="AS120" s="27">
        <v>0.0791</v>
      </c>
      <c r="AT120" s="45"/>
      <c r="AU120" s="23">
        <v>44865.0</v>
      </c>
      <c r="AV120" s="50">
        <f t="shared" si="9"/>
        <v>0.02500288711</v>
      </c>
      <c r="AW120" s="51">
        <f t="shared" si="10"/>
        <v>0.2061708012</v>
      </c>
      <c r="AX120" s="51">
        <f t="array" ref="AX120">SQRT(MMULT(MMULT(X120:AG120,MMULT(TRANSPOSE(ER!B600:K635-ER!M635:V635),ER!B600:K635-ER!M635:V635)/3),TRANSPOSE(X120:AG120)))</f>
        <v>0.4127708404</v>
      </c>
      <c r="AY120" s="45"/>
      <c r="AZ120" s="23">
        <v>44865.0</v>
      </c>
      <c r="BA120" s="4">
        <f t="shared" ref="BA120:BJ120" si="358">X120*0.01/$AX120</f>
        <v>0.004000877693</v>
      </c>
      <c r="BB120" s="4">
        <f t="shared" si="358"/>
        <v>-0.01200263308</v>
      </c>
      <c r="BC120" s="4">
        <f t="shared" si="358"/>
        <v>-0.02000438846</v>
      </c>
      <c r="BD120" s="4">
        <f t="shared" si="358"/>
        <v>0.01200263308</v>
      </c>
      <c r="BE120" s="4">
        <f t="shared" si="358"/>
        <v>0.03600789923</v>
      </c>
      <c r="BF120" s="4">
        <f t="shared" si="358"/>
        <v>-0.004000877693</v>
      </c>
      <c r="BG120" s="4">
        <f t="shared" si="358"/>
        <v>-0.02800614385</v>
      </c>
      <c r="BH120" s="4">
        <f t="shared" si="358"/>
        <v>0.02000438846</v>
      </c>
      <c r="BI120" s="4">
        <f t="shared" si="358"/>
        <v>0.02800614385</v>
      </c>
      <c r="BJ120" s="4">
        <f t="shared" si="358"/>
        <v>-0.03600789923</v>
      </c>
      <c r="BK120" s="45"/>
      <c r="BL120" s="4">
        <f t="shared" si="12"/>
        <v>0.000600943207</v>
      </c>
      <c r="BM120" s="4">
        <f t="shared" si="13"/>
        <v>0.9497818608</v>
      </c>
    </row>
    <row r="121">
      <c r="A121" s="23">
        <v>44895.0</v>
      </c>
      <c r="B121" s="24">
        <v>13.29964</v>
      </c>
      <c r="C121" s="24">
        <v>12.74535</v>
      </c>
      <c r="D121" s="24">
        <v>14.10437</v>
      </c>
      <c r="E121" s="24">
        <v>12.07729</v>
      </c>
      <c r="F121" s="24">
        <v>8.20749</v>
      </c>
      <c r="G121" s="24">
        <v>12.91823</v>
      </c>
      <c r="H121" s="24">
        <v>20.16536</v>
      </c>
      <c r="I121" s="24">
        <v>10.3146</v>
      </c>
      <c r="J121" s="24">
        <v>11.54868</v>
      </c>
      <c r="K121" s="24">
        <v>20.03205</v>
      </c>
      <c r="L121" s="52"/>
      <c r="M121" s="4">
        <f t="shared" ref="M121:V121" si="359">_xlfn.RANK.AVG(B121,$B121:$K121,0)</f>
        <v>4</v>
      </c>
      <c r="N121" s="4">
        <f t="shared" si="359"/>
        <v>6</v>
      </c>
      <c r="O121" s="4">
        <f t="shared" si="359"/>
        <v>3</v>
      </c>
      <c r="P121" s="4">
        <f t="shared" si="359"/>
        <v>7</v>
      </c>
      <c r="Q121" s="4">
        <f t="shared" si="359"/>
        <v>10</v>
      </c>
      <c r="R121" s="4">
        <f t="shared" si="359"/>
        <v>5</v>
      </c>
      <c r="S121" s="4">
        <f t="shared" si="359"/>
        <v>1</v>
      </c>
      <c r="T121" s="4">
        <f t="shared" si="359"/>
        <v>9</v>
      </c>
      <c r="U121" s="4">
        <f t="shared" si="359"/>
        <v>8</v>
      </c>
      <c r="V121" s="4">
        <f t="shared" si="359"/>
        <v>2</v>
      </c>
      <c r="W121" s="45"/>
      <c r="X121" s="6">
        <f t="shared" ref="X121:AG121" si="360">(M121-AVERAGE($M121:$V121))/STDEV($M121:$V121)</f>
        <v>-0.4954336943</v>
      </c>
      <c r="Y121" s="6">
        <f t="shared" si="360"/>
        <v>0.1651445648</v>
      </c>
      <c r="Z121" s="6">
        <f t="shared" si="360"/>
        <v>-0.8257228238</v>
      </c>
      <c r="AA121" s="6">
        <f t="shared" si="360"/>
        <v>0.4954336943</v>
      </c>
      <c r="AB121" s="6">
        <f t="shared" si="360"/>
        <v>1.486301083</v>
      </c>
      <c r="AC121" s="6">
        <f t="shared" si="360"/>
        <v>-0.1651445648</v>
      </c>
      <c r="AD121" s="6">
        <f t="shared" si="360"/>
        <v>-1.486301083</v>
      </c>
      <c r="AE121" s="6">
        <f t="shared" si="360"/>
        <v>1.156011953</v>
      </c>
      <c r="AF121" s="6">
        <f t="shared" si="360"/>
        <v>0.8257228238</v>
      </c>
      <c r="AG121" s="6">
        <f t="shared" si="360"/>
        <v>-1.156011953</v>
      </c>
      <c r="AH121" s="45"/>
      <c r="AI121" s="23">
        <v>44895.0</v>
      </c>
      <c r="AJ121" s="27">
        <v>0.0711</v>
      </c>
      <c r="AK121" s="27">
        <v>0.0541</v>
      </c>
      <c r="AL121" s="27">
        <v>0.0732</v>
      </c>
      <c r="AM121" s="27">
        <v>0.094</v>
      </c>
      <c r="AN121" s="27">
        <v>0.09</v>
      </c>
      <c r="AO121" s="27">
        <v>0.0297</v>
      </c>
      <c r="AP121" s="27">
        <v>0.1278</v>
      </c>
      <c r="AQ121" s="27">
        <v>0.0514</v>
      </c>
      <c r="AR121" s="27">
        <v>0.0709</v>
      </c>
      <c r="AS121" s="27">
        <v>0.0538</v>
      </c>
      <c r="AT121" s="45"/>
      <c r="AU121" s="23">
        <v>44895.0</v>
      </c>
      <c r="AV121" s="50">
        <f t="shared" si="9"/>
        <v>-0.003368949121</v>
      </c>
      <c r="AW121" s="51">
        <f t="shared" si="10"/>
        <v>0.2054762222</v>
      </c>
      <c r="AX121" s="51">
        <f t="array" ref="AX121">SQRT(MMULT(MMULT(X121:AG121,MMULT(TRANSPOSE(ER!B601:K636-ER!M636:V636),ER!B601:K636-ER!M636:V636)/3),TRANSPOSE(X121:AG121)))</f>
        <v>0.4354993626</v>
      </c>
      <c r="AY121" s="45"/>
      <c r="AZ121" s="23">
        <v>44895.0</v>
      </c>
      <c r="BA121" s="4">
        <f t="shared" ref="BA121:BJ121" si="361">X121*0.01/$AX121</f>
        <v>-0.01137622088</v>
      </c>
      <c r="BB121" s="4">
        <f t="shared" si="361"/>
        <v>0.003792073628</v>
      </c>
      <c r="BC121" s="4">
        <f t="shared" si="361"/>
        <v>-0.01896036814</v>
      </c>
      <c r="BD121" s="4">
        <f t="shared" si="361"/>
        <v>0.01137622088</v>
      </c>
      <c r="BE121" s="4">
        <f t="shared" si="361"/>
        <v>0.03412866265</v>
      </c>
      <c r="BF121" s="4">
        <f t="shared" si="361"/>
        <v>-0.003792073628</v>
      </c>
      <c r="BG121" s="4">
        <f t="shared" si="361"/>
        <v>-0.03412866265</v>
      </c>
      <c r="BH121" s="4">
        <f t="shared" si="361"/>
        <v>0.02654451539</v>
      </c>
      <c r="BI121" s="4">
        <f t="shared" si="361"/>
        <v>0.01896036814</v>
      </c>
      <c r="BJ121" s="4">
        <f t="shared" si="361"/>
        <v>-0.02654451539</v>
      </c>
      <c r="BK121" s="45"/>
      <c r="BL121" s="4">
        <f t="shared" si="12"/>
        <v>-0.00008161790493</v>
      </c>
      <c r="BM121" s="4">
        <f t="shared" si="13"/>
        <v>0.9497043416</v>
      </c>
    </row>
    <row r="122">
      <c r="A122" s="23">
        <v>44926.0</v>
      </c>
      <c r="B122" s="24">
        <v>13.19261</v>
      </c>
      <c r="C122" s="24">
        <v>11.81335</v>
      </c>
      <c r="D122" s="24">
        <v>13.65374</v>
      </c>
      <c r="E122" s="24">
        <v>11.42074</v>
      </c>
      <c r="F122" s="24">
        <v>7.91139</v>
      </c>
      <c r="G122" s="24">
        <v>12.21747</v>
      </c>
      <c r="H122" s="24">
        <v>19.14608</v>
      </c>
      <c r="I122" s="24">
        <v>10.26589</v>
      </c>
      <c r="J122" s="24">
        <v>11.45082</v>
      </c>
      <c r="K122" s="24">
        <v>18.88931</v>
      </c>
      <c r="L122" s="52"/>
      <c r="M122" s="4">
        <f t="shared" ref="M122:V122" si="362">_xlfn.RANK.AVG(B122,$B122:$K122,0)</f>
        <v>4</v>
      </c>
      <c r="N122" s="4">
        <f t="shared" si="362"/>
        <v>6</v>
      </c>
      <c r="O122" s="4">
        <f t="shared" si="362"/>
        <v>3</v>
      </c>
      <c r="P122" s="4">
        <f t="shared" si="362"/>
        <v>8</v>
      </c>
      <c r="Q122" s="4">
        <f t="shared" si="362"/>
        <v>10</v>
      </c>
      <c r="R122" s="4">
        <f t="shared" si="362"/>
        <v>5</v>
      </c>
      <c r="S122" s="4">
        <f t="shared" si="362"/>
        <v>1</v>
      </c>
      <c r="T122" s="4">
        <f t="shared" si="362"/>
        <v>9</v>
      </c>
      <c r="U122" s="4">
        <f t="shared" si="362"/>
        <v>7</v>
      </c>
      <c r="V122" s="4">
        <f t="shared" si="362"/>
        <v>2</v>
      </c>
      <c r="W122" s="45"/>
      <c r="X122" s="6">
        <f t="shared" ref="X122:AG122" si="363">(M122-AVERAGE($M122:$V122))/STDEV($M122:$V122)</f>
        <v>-0.4954336943</v>
      </c>
      <c r="Y122" s="6">
        <f t="shared" si="363"/>
        <v>0.1651445648</v>
      </c>
      <c r="Z122" s="6">
        <f t="shared" si="363"/>
        <v>-0.8257228238</v>
      </c>
      <c r="AA122" s="6">
        <f t="shared" si="363"/>
        <v>0.8257228238</v>
      </c>
      <c r="AB122" s="6">
        <f t="shared" si="363"/>
        <v>1.486301083</v>
      </c>
      <c r="AC122" s="6">
        <f t="shared" si="363"/>
        <v>-0.1651445648</v>
      </c>
      <c r="AD122" s="6">
        <f t="shared" si="363"/>
        <v>-1.486301083</v>
      </c>
      <c r="AE122" s="6">
        <f t="shared" si="363"/>
        <v>1.156011953</v>
      </c>
      <c r="AF122" s="6">
        <f t="shared" si="363"/>
        <v>0.4954336943</v>
      </c>
      <c r="AG122" s="6">
        <f t="shared" si="363"/>
        <v>-1.156011953</v>
      </c>
      <c r="AH122" s="45"/>
      <c r="AI122" s="23">
        <v>44926.0</v>
      </c>
      <c r="AJ122" s="27">
        <v>-0.0324</v>
      </c>
      <c r="AK122" s="27">
        <v>-0.0498</v>
      </c>
      <c r="AL122" s="27">
        <v>-0.0369</v>
      </c>
      <c r="AM122" s="27">
        <v>-0.0357</v>
      </c>
      <c r="AN122" s="27">
        <v>-0.0355</v>
      </c>
      <c r="AO122" s="27">
        <v>0.0027</v>
      </c>
      <c r="AP122" s="27">
        <v>-0.059</v>
      </c>
      <c r="AQ122" s="27">
        <v>-0.0121</v>
      </c>
      <c r="AR122" s="27">
        <v>-0.0139</v>
      </c>
      <c r="AS122" s="27">
        <v>-0.0592</v>
      </c>
      <c r="AT122" s="45"/>
      <c r="AU122" s="23">
        <v>44926.0</v>
      </c>
      <c r="AV122" s="50">
        <f t="shared" si="9"/>
        <v>0.09806284256</v>
      </c>
      <c r="AW122" s="51">
        <f t="shared" si="10"/>
        <v>0.2256258046</v>
      </c>
      <c r="AX122" s="51">
        <f t="array" ref="AX122">SQRT(MMULT(MMULT(X122:AG122,MMULT(TRANSPOSE(ER!B602:K637-ER!M637:V637),ER!B602:K637-ER!M637:V637)/3),TRANSPOSE(X122:AG122)))</f>
        <v>0.4346203993</v>
      </c>
      <c r="AY122" s="45"/>
      <c r="AZ122" s="23">
        <v>44926.0</v>
      </c>
      <c r="BA122" s="4">
        <f t="shared" ref="BA122:BJ122" si="364">X122*0.01/$AX122</f>
        <v>-0.01139922781</v>
      </c>
      <c r="BB122" s="4">
        <f t="shared" si="364"/>
        <v>0.003799742604</v>
      </c>
      <c r="BC122" s="4">
        <f t="shared" si="364"/>
        <v>-0.01899871302</v>
      </c>
      <c r="BD122" s="4">
        <f t="shared" si="364"/>
        <v>0.01899871302</v>
      </c>
      <c r="BE122" s="4">
        <f t="shared" si="364"/>
        <v>0.03419768343</v>
      </c>
      <c r="BF122" s="4">
        <f t="shared" si="364"/>
        <v>-0.003799742604</v>
      </c>
      <c r="BG122" s="4">
        <f t="shared" si="364"/>
        <v>-0.03419768343</v>
      </c>
      <c r="BH122" s="4">
        <f t="shared" si="364"/>
        <v>0.02659819823</v>
      </c>
      <c r="BI122" s="4">
        <f t="shared" si="364"/>
        <v>0.01139922781</v>
      </c>
      <c r="BJ122" s="4">
        <f t="shared" si="364"/>
        <v>-0.02659819823</v>
      </c>
      <c r="BK122" s="45"/>
      <c r="BL122" s="4">
        <f t="shared" si="12"/>
        <v>0.00225173332</v>
      </c>
      <c r="BM122" s="4">
        <f t="shared" si="13"/>
        <v>0.9518428225</v>
      </c>
    </row>
    <row r="123">
      <c r="A123" s="23">
        <v>44957.0</v>
      </c>
      <c r="B123" s="24">
        <v>14.24096</v>
      </c>
      <c r="C123" s="24">
        <v>12.48595</v>
      </c>
      <c r="D123" s="24">
        <v>14.86547</v>
      </c>
      <c r="E123" s="24">
        <v>12.63743</v>
      </c>
      <c r="F123" s="24">
        <v>7.98531</v>
      </c>
      <c r="G123" s="24">
        <v>12.74535</v>
      </c>
      <c r="H123" s="24">
        <v>21.52389</v>
      </c>
      <c r="I123" s="24">
        <v>11.14579</v>
      </c>
      <c r="J123" s="24">
        <v>12.03804</v>
      </c>
      <c r="K123" s="24">
        <v>20.21836</v>
      </c>
      <c r="L123" s="52"/>
      <c r="M123" s="4">
        <f t="shared" ref="M123:V123" si="365">_xlfn.RANK.AVG(B123,$B123:$K123,0)</f>
        <v>4</v>
      </c>
      <c r="N123" s="4">
        <f t="shared" si="365"/>
        <v>7</v>
      </c>
      <c r="O123" s="4">
        <f t="shared" si="365"/>
        <v>3</v>
      </c>
      <c r="P123" s="4">
        <f t="shared" si="365"/>
        <v>6</v>
      </c>
      <c r="Q123" s="4">
        <f t="shared" si="365"/>
        <v>10</v>
      </c>
      <c r="R123" s="4">
        <f t="shared" si="365"/>
        <v>5</v>
      </c>
      <c r="S123" s="4">
        <f t="shared" si="365"/>
        <v>1</v>
      </c>
      <c r="T123" s="4">
        <f t="shared" si="365"/>
        <v>9</v>
      </c>
      <c r="U123" s="4">
        <f t="shared" si="365"/>
        <v>8</v>
      </c>
      <c r="V123" s="4">
        <f t="shared" si="365"/>
        <v>2</v>
      </c>
      <c r="W123" s="45"/>
      <c r="X123" s="6">
        <f t="shared" ref="X123:AG123" si="366">(M123-AVERAGE($M123:$V123))/STDEV($M123:$V123)</f>
        <v>-0.4954336943</v>
      </c>
      <c r="Y123" s="6">
        <f t="shared" si="366"/>
        <v>0.4954336943</v>
      </c>
      <c r="Z123" s="6">
        <f t="shared" si="366"/>
        <v>-0.8257228238</v>
      </c>
      <c r="AA123" s="6">
        <f t="shared" si="366"/>
        <v>0.1651445648</v>
      </c>
      <c r="AB123" s="6">
        <f t="shared" si="366"/>
        <v>1.486301083</v>
      </c>
      <c r="AC123" s="6">
        <f t="shared" si="366"/>
        <v>-0.1651445648</v>
      </c>
      <c r="AD123" s="6">
        <f t="shared" si="366"/>
        <v>-1.486301083</v>
      </c>
      <c r="AE123" s="6">
        <f t="shared" si="366"/>
        <v>1.156011953</v>
      </c>
      <c r="AF123" s="6">
        <f t="shared" si="366"/>
        <v>0.8257228238</v>
      </c>
      <c r="AG123" s="6">
        <f t="shared" si="366"/>
        <v>-1.156011953</v>
      </c>
      <c r="AH123" s="45"/>
      <c r="AI123" s="23">
        <v>44957.0</v>
      </c>
      <c r="AJ123" s="27">
        <v>0.0654</v>
      </c>
      <c r="AK123" s="27">
        <v>0.0735</v>
      </c>
      <c r="AL123" s="27">
        <v>0.0932</v>
      </c>
      <c r="AM123" s="27">
        <v>0.1046</v>
      </c>
      <c r="AN123" s="27">
        <v>0.1114</v>
      </c>
      <c r="AO123" s="27">
        <v>0.0621</v>
      </c>
      <c r="AP123" s="27">
        <v>0.1276</v>
      </c>
      <c r="AQ123" s="27">
        <v>0.0929</v>
      </c>
      <c r="AR123" s="27">
        <v>0.0407</v>
      </c>
      <c r="AS123" s="27">
        <v>0.0655</v>
      </c>
      <c r="AT123" s="45"/>
      <c r="AU123" s="23">
        <v>44957.0</v>
      </c>
      <c r="AV123" s="50">
        <f t="shared" si="9"/>
        <v>0.00665532596</v>
      </c>
      <c r="AW123" s="51">
        <f t="shared" si="10"/>
        <v>0.2271274179</v>
      </c>
      <c r="AX123" s="51">
        <f t="array" ref="AX123">SQRT(MMULT(MMULT(X123:AG123,MMULT(TRANSPOSE(ER!B603:K638-ER!M638:V638),ER!B603:K638-ER!M638:V638)/3),TRANSPOSE(X123:AG123)))</f>
        <v>0.4362029343</v>
      </c>
      <c r="AY123" s="45"/>
      <c r="AZ123" s="23">
        <v>44957.0</v>
      </c>
      <c r="BA123" s="4">
        <f t="shared" ref="BA123:BJ123" si="367">X123*0.01/$AX123</f>
        <v>-0.01135787165</v>
      </c>
      <c r="BB123" s="4">
        <f t="shared" si="367"/>
        <v>0.01135787165</v>
      </c>
      <c r="BC123" s="4">
        <f t="shared" si="367"/>
        <v>-0.01892978609</v>
      </c>
      <c r="BD123" s="4">
        <f t="shared" si="367"/>
        <v>0.003785957218</v>
      </c>
      <c r="BE123" s="4">
        <f t="shared" si="367"/>
        <v>0.03407361496</v>
      </c>
      <c r="BF123" s="4">
        <f t="shared" si="367"/>
        <v>-0.003785957218</v>
      </c>
      <c r="BG123" s="4">
        <f t="shared" si="367"/>
        <v>-0.03407361496</v>
      </c>
      <c r="BH123" s="4">
        <f t="shared" si="367"/>
        <v>0.02650170053</v>
      </c>
      <c r="BI123" s="4">
        <f t="shared" si="367"/>
        <v>0.01892978609</v>
      </c>
      <c r="BJ123" s="4">
        <f t="shared" si="367"/>
        <v>-0.02650170053</v>
      </c>
      <c r="BK123" s="45"/>
      <c r="BL123" s="4">
        <f t="shared" si="12"/>
        <v>0.0001531296269</v>
      </c>
      <c r="BM123" s="4">
        <f t="shared" si="13"/>
        <v>0.9519885778</v>
      </c>
    </row>
    <row r="124">
      <c r="A124" s="23">
        <v>44985.0</v>
      </c>
      <c r="B124" s="24">
        <v>13.83126</v>
      </c>
      <c r="C124" s="24">
        <v>13.0736</v>
      </c>
      <c r="D124" s="24">
        <v>15.62012</v>
      </c>
      <c r="E124" s="24">
        <v>12.36247</v>
      </c>
      <c r="F124" s="24">
        <v>7.64059</v>
      </c>
      <c r="G124" s="24">
        <v>13.12853</v>
      </c>
      <c r="H124" s="24">
        <v>21.70139</v>
      </c>
      <c r="I124" s="24">
        <v>11.00231</v>
      </c>
      <c r="J124" s="24">
        <v>12.01923</v>
      </c>
      <c r="K124" s="24">
        <v>19.87676</v>
      </c>
      <c r="L124" s="52"/>
      <c r="M124" s="4">
        <f t="shared" ref="M124:V124" si="368">_xlfn.RANK.AVG(B124,$B124:$K124,0)</f>
        <v>4</v>
      </c>
      <c r="N124" s="4">
        <f t="shared" si="368"/>
        <v>6</v>
      </c>
      <c r="O124" s="4">
        <f t="shared" si="368"/>
        <v>3</v>
      </c>
      <c r="P124" s="4">
        <f t="shared" si="368"/>
        <v>7</v>
      </c>
      <c r="Q124" s="4">
        <f t="shared" si="368"/>
        <v>10</v>
      </c>
      <c r="R124" s="4">
        <f t="shared" si="368"/>
        <v>5</v>
      </c>
      <c r="S124" s="4">
        <f t="shared" si="368"/>
        <v>1</v>
      </c>
      <c r="T124" s="4">
        <f t="shared" si="368"/>
        <v>9</v>
      </c>
      <c r="U124" s="4">
        <f t="shared" si="368"/>
        <v>8</v>
      </c>
      <c r="V124" s="4">
        <f t="shared" si="368"/>
        <v>2</v>
      </c>
      <c r="W124" s="45"/>
      <c r="X124" s="6">
        <f t="shared" ref="X124:AG124" si="369">(M124-AVERAGE($M124:$V124))/STDEV($M124:$V124)</f>
        <v>-0.4954336943</v>
      </c>
      <c r="Y124" s="6">
        <f t="shared" si="369"/>
        <v>0.1651445648</v>
      </c>
      <c r="Z124" s="6">
        <f t="shared" si="369"/>
        <v>-0.8257228238</v>
      </c>
      <c r="AA124" s="6">
        <f t="shared" si="369"/>
        <v>0.4954336943</v>
      </c>
      <c r="AB124" s="6">
        <f t="shared" si="369"/>
        <v>1.486301083</v>
      </c>
      <c r="AC124" s="6">
        <f t="shared" si="369"/>
        <v>-0.1651445648</v>
      </c>
      <c r="AD124" s="6">
        <f t="shared" si="369"/>
        <v>-1.486301083</v>
      </c>
      <c r="AE124" s="6">
        <f t="shared" si="369"/>
        <v>1.156011953</v>
      </c>
      <c r="AF124" s="6">
        <f t="shared" si="369"/>
        <v>0.8257228238</v>
      </c>
      <c r="AG124" s="6">
        <f t="shared" si="369"/>
        <v>-1.156011953</v>
      </c>
      <c r="AH124" s="45"/>
      <c r="AI124" s="23">
        <v>44985.0</v>
      </c>
      <c r="AJ124" s="27">
        <v>-0.0237</v>
      </c>
      <c r="AK124" s="27">
        <v>-0.0243</v>
      </c>
      <c r="AL124" s="27">
        <v>0.0229</v>
      </c>
      <c r="AM124" s="27">
        <v>0.0047</v>
      </c>
      <c r="AN124" s="27">
        <v>0.0302</v>
      </c>
      <c r="AO124" s="27">
        <v>-0.0384</v>
      </c>
      <c r="AP124" s="27">
        <v>-0.009</v>
      </c>
      <c r="AQ124" s="27">
        <v>0.0515</v>
      </c>
      <c r="AR124" s="27">
        <v>0.0194</v>
      </c>
      <c r="AS124" s="27">
        <v>-0.0244</v>
      </c>
      <c r="AT124" s="45"/>
      <c r="AU124" s="23">
        <v>44985.0</v>
      </c>
      <c r="AV124" s="50">
        <f t="shared" si="9"/>
        <v>0.1499347504</v>
      </c>
      <c r="AW124" s="51">
        <f t="shared" si="10"/>
        <v>0.2611817106</v>
      </c>
      <c r="AX124" s="51">
        <f t="array" ref="AX124">SQRT(MMULT(MMULT(X124:AG124,MMULT(TRANSPOSE(ER!B604:K639-ER!M639:V639),ER!B604:K639-ER!M639:V639)/3),TRANSPOSE(X124:AG124)))</f>
        <v>0.4506314733</v>
      </c>
      <c r="AY124" s="45"/>
      <c r="AZ124" s="23">
        <v>44985.0</v>
      </c>
      <c r="BA124" s="4">
        <f t="shared" ref="BA124:BJ124" si="370">X124*0.01/$AX124</f>
        <v>-0.01099420976</v>
      </c>
      <c r="BB124" s="4">
        <f t="shared" si="370"/>
        <v>0.003664736587</v>
      </c>
      <c r="BC124" s="4">
        <f t="shared" si="370"/>
        <v>-0.01832368294</v>
      </c>
      <c r="BD124" s="4">
        <f t="shared" si="370"/>
        <v>0.01099420976</v>
      </c>
      <c r="BE124" s="4">
        <f t="shared" si="370"/>
        <v>0.03298262929</v>
      </c>
      <c r="BF124" s="4">
        <f t="shared" si="370"/>
        <v>-0.003664736587</v>
      </c>
      <c r="BG124" s="4">
        <f t="shared" si="370"/>
        <v>-0.03298262929</v>
      </c>
      <c r="BH124" s="4">
        <f t="shared" si="370"/>
        <v>0.02565315611</v>
      </c>
      <c r="BI124" s="4">
        <f t="shared" si="370"/>
        <v>0.01832368294</v>
      </c>
      <c r="BJ124" s="4">
        <f t="shared" si="370"/>
        <v>-0.02565315611</v>
      </c>
      <c r="BK124" s="45"/>
      <c r="BL124" s="4">
        <f t="shared" si="12"/>
        <v>0.003437270558</v>
      </c>
      <c r="BM124" s="4">
        <f t="shared" si="13"/>
        <v>0.9552608201</v>
      </c>
    </row>
    <row r="125">
      <c r="A125" s="23">
        <v>45016.0</v>
      </c>
      <c r="B125" s="24">
        <v>13.60544</v>
      </c>
      <c r="C125" s="24">
        <v>13.26436</v>
      </c>
      <c r="D125" s="24">
        <v>16.31854</v>
      </c>
      <c r="E125" s="24">
        <v>13.30318</v>
      </c>
      <c r="F125" s="24">
        <v>8.03342</v>
      </c>
      <c r="G125" s="24">
        <v>11.89202</v>
      </c>
      <c r="H125" s="24">
        <v>24.28363</v>
      </c>
      <c r="I125" s="24">
        <v>11.06317</v>
      </c>
      <c r="J125" s="24">
        <v>11.95314</v>
      </c>
      <c r="K125" s="24">
        <v>20.63983</v>
      </c>
      <c r="L125" s="52"/>
      <c r="M125" s="4">
        <f t="shared" ref="M125:V125" si="371">_xlfn.RANK.AVG(B125,$B125:$K125,0)</f>
        <v>4</v>
      </c>
      <c r="N125" s="4">
        <f t="shared" si="371"/>
        <v>6</v>
      </c>
      <c r="O125" s="4">
        <f t="shared" si="371"/>
        <v>3</v>
      </c>
      <c r="P125" s="4">
        <f t="shared" si="371"/>
        <v>5</v>
      </c>
      <c r="Q125" s="4">
        <f t="shared" si="371"/>
        <v>10</v>
      </c>
      <c r="R125" s="4">
        <f t="shared" si="371"/>
        <v>8</v>
      </c>
      <c r="S125" s="4">
        <f t="shared" si="371"/>
        <v>1</v>
      </c>
      <c r="T125" s="4">
        <f t="shared" si="371"/>
        <v>9</v>
      </c>
      <c r="U125" s="4">
        <f t="shared" si="371"/>
        <v>7</v>
      </c>
      <c r="V125" s="4">
        <f t="shared" si="371"/>
        <v>2</v>
      </c>
      <c r="W125" s="45"/>
      <c r="X125" s="6">
        <f t="shared" ref="X125:AG125" si="372">(M125-AVERAGE($M125:$V125))/STDEV($M125:$V125)</f>
        <v>-0.4954336943</v>
      </c>
      <c r="Y125" s="6">
        <f t="shared" si="372"/>
        <v>0.1651445648</v>
      </c>
      <c r="Z125" s="6">
        <f t="shared" si="372"/>
        <v>-0.8257228238</v>
      </c>
      <c r="AA125" s="6">
        <f t="shared" si="372"/>
        <v>-0.1651445648</v>
      </c>
      <c r="AB125" s="6">
        <f t="shared" si="372"/>
        <v>1.486301083</v>
      </c>
      <c r="AC125" s="6">
        <f t="shared" si="372"/>
        <v>0.8257228238</v>
      </c>
      <c r="AD125" s="6">
        <f t="shared" si="372"/>
        <v>-1.486301083</v>
      </c>
      <c r="AE125" s="6">
        <f t="shared" si="372"/>
        <v>1.156011953</v>
      </c>
      <c r="AF125" s="6">
        <f t="shared" si="372"/>
        <v>0.4954336943</v>
      </c>
      <c r="AG125" s="6">
        <f t="shared" si="372"/>
        <v>-1.156011953</v>
      </c>
      <c r="AH125" s="45"/>
      <c r="AI125" s="23">
        <v>45016.0</v>
      </c>
      <c r="AJ125" s="27">
        <v>7.0E-4</v>
      </c>
      <c r="AK125" s="27">
        <v>-0.0053</v>
      </c>
      <c r="AL125" s="27">
        <v>0.0068</v>
      </c>
      <c r="AM125" s="27">
        <v>0.0151</v>
      </c>
      <c r="AN125" s="27">
        <v>-0.0163</v>
      </c>
      <c r="AO125" s="27">
        <v>0.0396</v>
      </c>
      <c r="AP125" s="27">
        <v>0.0259</v>
      </c>
      <c r="AQ125" s="27">
        <v>-0.0113</v>
      </c>
      <c r="AR125" s="27">
        <v>-0.027</v>
      </c>
      <c r="AS125" s="27">
        <v>0.035</v>
      </c>
      <c r="AT125" s="45"/>
      <c r="AU125" s="23">
        <v>45016.0</v>
      </c>
      <c r="AV125" s="50">
        <f t="shared" si="9"/>
        <v>-0.1444354363</v>
      </c>
      <c r="AW125" s="51">
        <f t="shared" si="10"/>
        <v>0.2234578163</v>
      </c>
      <c r="AX125" s="51">
        <f t="array" ref="AX125">SQRT(MMULT(MMULT(X125:AG125,MMULT(TRANSPOSE(ER!B605:K640-ER!M640:V640),ER!B605:K640-ER!M640:V640)/3),TRANSPOSE(X125:AG125)))</f>
        <v>0.4394674147</v>
      </c>
      <c r="AY125" s="45"/>
      <c r="AZ125" s="23">
        <v>45016.0</v>
      </c>
      <c r="BA125" s="4">
        <f t="shared" ref="BA125:BJ125" si="373">X125*0.01/$AX125</f>
        <v>-0.01127350237</v>
      </c>
      <c r="BB125" s="4">
        <f t="shared" si="373"/>
        <v>0.003757834124</v>
      </c>
      <c r="BC125" s="4">
        <f t="shared" si="373"/>
        <v>-0.01878917062</v>
      </c>
      <c r="BD125" s="4">
        <f t="shared" si="373"/>
        <v>-0.003757834124</v>
      </c>
      <c r="BE125" s="4">
        <f t="shared" si="373"/>
        <v>0.03382050712</v>
      </c>
      <c r="BF125" s="4">
        <f t="shared" si="373"/>
        <v>0.01878917062</v>
      </c>
      <c r="BG125" s="4">
        <f t="shared" si="373"/>
        <v>-0.03382050712</v>
      </c>
      <c r="BH125" s="4">
        <f t="shared" si="373"/>
        <v>0.02630483887</v>
      </c>
      <c r="BI125" s="4">
        <f t="shared" si="373"/>
        <v>0.01127350237</v>
      </c>
      <c r="BJ125" s="4">
        <f t="shared" si="373"/>
        <v>-0.02630483887</v>
      </c>
      <c r="BK125" s="45"/>
      <c r="BL125" s="4">
        <f t="shared" si="12"/>
        <v>-0.003205178619</v>
      </c>
      <c r="BM125" s="4">
        <f t="shared" si="13"/>
        <v>0.9521990386</v>
      </c>
    </row>
    <row r="126">
      <c r="A126" s="23">
        <v>45046.0</v>
      </c>
      <c r="B126" s="24">
        <v>13.83317</v>
      </c>
      <c r="C126" s="24">
        <v>13.71178</v>
      </c>
      <c r="D126" s="24">
        <v>16.50165</v>
      </c>
      <c r="E126" s="24">
        <v>13.5318</v>
      </c>
      <c r="F126" s="24">
        <v>8.11688</v>
      </c>
      <c r="G126" s="24">
        <v>13.52448</v>
      </c>
      <c r="H126" s="24">
        <v>21.74859</v>
      </c>
      <c r="I126" s="24">
        <v>10.90988</v>
      </c>
      <c r="J126" s="24">
        <v>12.30164</v>
      </c>
      <c r="K126" s="24">
        <v>21.31742</v>
      </c>
      <c r="L126" s="52"/>
      <c r="M126" s="4">
        <f t="shared" ref="M126:V126" si="374">_xlfn.RANK.AVG(B126,$B126:$K126,0)</f>
        <v>4</v>
      </c>
      <c r="N126" s="4">
        <f t="shared" si="374"/>
        <v>5</v>
      </c>
      <c r="O126" s="4">
        <f t="shared" si="374"/>
        <v>3</v>
      </c>
      <c r="P126" s="4">
        <f t="shared" si="374"/>
        <v>6</v>
      </c>
      <c r="Q126" s="4">
        <f t="shared" si="374"/>
        <v>10</v>
      </c>
      <c r="R126" s="4">
        <f t="shared" si="374"/>
        <v>7</v>
      </c>
      <c r="S126" s="4">
        <f t="shared" si="374"/>
        <v>1</v>
      </c>
      <c r="T126" s="4">
        <f t="shared" si="374"/>
        <v>9</v>
      </c>
      <c r="U126" s="4">
        <f t="shared" si="374"/>
        <v>8</v>
      </c>
      <c r="V126" s="4">
        <f t="shared" si="374"/>
        <v>2</v>
      </c>
      <c r="W126" s="45"/>
      <c r="X126" s="6">
        <f t="shared" ref="X126:AG126" si="375">(M126-AVERAGE($M126:$V126))/STDEV($M126:$V126)</f>
        <v>-0.4954336943</v>
      </c>
      <c r="Y126" s="6">
        <f t="shared" si="375"/>
        <v>-0.1651445648</v>
      </c>
      <c r="Z126" s="6">
        <f t="shared" si="375"/>
        <v>-0.8257228238</v>
      </c>
      <c r="AA126" s="6">
        <f t="shared" si="375"/>
        <v>0.1651445648</v>
      </c>
      <c r="AB126" s="6">
        <f t="shared" si="375"/>
        <v>1.486301083</v>
      </c>
      <c r="AC126" s="6">
        <f t="shared" si="375"/>
        <v>0.4954336943</v>
      </c>
      <c r="AD126" s="6">
        <f t="shared" si="375"/>
        <v>-1.486301083</v>
      </c>
      <c r="AE126" s="6">
        <f t="shared" si="375"/>
        <v>1.156011953</v>
      </c>
      <c r="AF126" s="6">
        <f t="shared" si="375"/>
        <v>0.8257228238</v>
      </c>
      <c r="AG126" s="6">
        <f t="shared" si="375"/>
        <v>-1.156011953</v>
      </c>
      <c r="AH126" s="45"/>
      <c r="AI126" s="23">
        <v>45046.0</v>
      </c>
      <c r="AJ126" s="27">
        <v>0.0155</v>
      </c>
      <c r="AK126" s="27">
        <v>0.032</v>
      </c>
      <c r="AL126" s="27">
        <v>0.0299</v>
      </c>
      <c r="AM126" s="27">
        <v>0.0177</v>
      </c>
      <c r="AN126" s="27">
        <v>0.0283</v>
      </c>
      <c r="AO126" s="27">
        <v>0.0037</v>
      </c>
      <c r="AP126" s="27">
        <v>-0.0285</v>
      </c>
      <c r="AQ126" s="27">
        <v>0.012</v>
      </c>
      <c r="AR126" s="27">
        <v>0.036</v>
      </c>
      <c r="AS126" s="27">
        <v>0.0124</v>
      </c>
      <c r="AT126" s="45"/>
      <c r="AU126" s="23">
        <v>45046.0</v>
      </c>
      <c r="AV126" s="50">
        <f t="shared" si="9"/>
        <v>0.07484351675</v>
      </c>
      <c r="AW126" s="51">
        <f t="shared" si="10"/>
        <v>0.2401821851</v>
      </c>
      <c r="AX126" s="51">
        <f t="array" ref="AX126">SQRT(MMULT(MMULT(X126:AG126,MMULT(TRANSPOSE(ER!B606:K641-ER!M641:V641),ER!B606:K641-ER!M641:V641)/3),TRANSPOSE(X126:AG126)))</f>
        <v>0.4273701388</v>
      </c>
      <c r="AY126" s="45"/>
      <c r="AZ126" s="23">
        <v>45046.0</v>
      </c>
      <c r="BA126" s="4">
        <f t="shared" ref="BA126:BJ126" si="376">X126*0.01/$AX126</f>
        <v>-0.01159261374</v>
      </c>
      <c r="BB126" s="4">
        <f t="shared" si="376"/>
        <v>-0.00386420458</v>
      </c>
      <c r="BC126" s="4">
        <f t="shared" si="376"/>
        <v>-0.0193210229</v>
      </c>
      <c r="BD126" s="4">
        <f t="shared" si="376"/>
        <v>0.00386420458</v>
      </c>
      <c r="BE126" s="4">
        <f t="shared" si="376"/>
        <v>0.03477784122</v>
      </c>
      <c r="BF126" s="4">
        <f t="shared" si="376"/>
        <v>0.01159261374</v>
      </c>
      <c r="BG126" s="4">
        <f t="shared" si="376"/>
        <v>-0.03477784122</v>
      </c>
      <c r="BH126" s="4">
        <f t="shared" si="376"/>
        <v>0.02704943206</v>
      </c>
      <c r="BI126" s="4">
        <f t="shared" si="376"/>
        <v>0.0193210229</v>
      </c>
      <c r="BJ126" s="4">
        <f t="shared" si="376"/>
        <v>-0.02704943206</v>
      </c>
      <c r="BK126" s="45"/>
      <c r="BL126" s="4">
        <f t="shared" si="12"/>
        <v>0.001703050425</v>
      </c>
      <c r="BM126" s="4">
        <f t="shared" si="13"/>
        <v>0.9538206815</v>
      </c>
    </row>
    <row r="127">
      <c r="A127" s="23">
        <v>45077.0</v>
      </c>
      <c r="B127" s="24">
        <v>13.09243</v>
      </c>
      <c r="C127" s="24">
        <v>13.06506</v>
      </c>
      <c r="D127" s="24">
        <v>15.8705</v>
      </c>
      <c r="E127" s="24">
        <v>13.46439</v>
      </c>
      <c r="F127" s="24">
        <v>7.56029</v>
      </c>
      <c r="G127" s="24">
        <v>13.80262</v>
      </c>
      <c r="H127" s="24">
        <v>21.24495</v>
      </c>
      <c r="I127" s="24">
        <v>10.35304</v>
      </c>
      <c r="J127" s="24">
        <v>9.65344</v>
      </c>
      <c r="K127" s="24">
        <v>21.31287</v>
      </c>
      <c r="L127" s="52"/>
      <c r="M127" s="4">
        <f t="shared" ref="M127:V127" si="377">_xlfn.RANK.AVG(B127,$B127:$K127,0)</f>
        <v>6</v>
      </c>
      <c r="N127" s="4">
        <f t="shared" si="377"/>
        <v>7</v>
      </c>
      <c r="O127" s="4">
        <f t="shared" si="377"/>
        <v>3</v>
      </c>
      <c r="P127" s="4">
        <f t="shared" si="377"/>
        <v>5</v>
      </c>
      <c r="Q127" s="4">
        <f t="shared" si="377"/>
        <v>10</v>
      </c>
      <c r="R127" s="4">
        <f t="shared" si="377"/>
        <v>4</v>
      </c>
      <c r="S127" s="4">
        <f t="shared" si="377"/>
        <v>2</v>
      </c>
      <c r="T127" s="4">
        <f t="shared" si="377"/>
        <v>8</v>
      </c>
      <c r="U127" s="4">
        <f t="shared" si="377"/>
        <v>9</v>
      </c>
      <c r="V127" s="4">
        <f t="shared" si="377"/>
        <v>1</v>
      </c>
      <c r="W127" s="45"/>
      <c r="X127" s="6">
        <f t="shared" ref="X127:AG127" si="378">(M127-AVERAGE($M127:$V127))/STDEV($M127:$V127)</f>
        <v>0.1651445648</v>
      </c>
      <c r="Y127" s="6">
        <f t="shared" si="378"/>
        <v>0.4954336943</v>
      </c>
      <c r="Z127" s="6">
        <f t="shared" si="378"/>
        <v>-0.8257228238</v>
      </c>
      <c r="AA127" s="6">
        <f t="shared" si="378"/>
        <v>-0.1651445648</v>
      </c>
      <c r="AB127" s="6">
        <f t="shared" si="378"/>
        <v>1.486301083</v>
      </c>
      <c r="AC127" s="6">
        <f t="shared" si="378"/>
        <v>-0.4954336943</v>
      </c>
      <c r="AD127" s="6">
        <f t="shared" si="378"/>
        <v>-1.156011953</v>
      </c>
      <c r="AE127" s="6">
        <f t="shared" si="378"/>
        <v>0.8257228238</v>
      </c>
      <c r="AF127" s="6">
        <f t="shared" si="378"/>
        <v>1.156011953</v>
      </c>
      <c r="AG127" s="6">
        <f t="shared" si="378"/>
        <v>-1.486301083</v>
      </c>
      <c r="AH127" s="45"/>
      <c r="AI127" s="23">
        <v>45077.0</v>
      </c>
      <c r="AJ127" s="27">
        <v>-0.0275</v>
      </c>
      <c r="AK127" s="27">
        <v>-0.0526</v>
      </c>
      <c r="AL127" s="27">
        <v>-0.0418</v>
      </c>
      <c r="AM127" s="27">
        <v>-0.0225</v>
      </c>
      <c r="AN127" s="27">
        <v>-0.0343</v>
      </c>
      <c r="AO127" s="27">
        <v>0.0186</v>
      </c>
      <c r="AP127" s="27">
        <v>0.043</v>
      </c>
      <c r="AQ127" s="27">
        <v>-0.0232</v>
      </c>
      <c r="AR127" s="27">
        <v>-0.0525</v>
      </c>
      <c r="AS127" s="27">
        <v>0.006</v>
      </c>
      <c r="AT127" s="45"/>
      <c r="AU127" s="23">
        <v>45077.0</v>
      </c>
      <c r="AV127" s="50">
        <f t="shared" si="9"/>
        <v>-0.1296715123</v>
      </c>
      <c r="AW127" s="51">
        <f t="shared" si="10"/>
        <v>0.2090373979</v>
      </c>
      <c r="AX127" s="51">
        <f t="array" ref="AX127">SQRT(MMULT(MMULT(X127:AG127,MMULT(TRANSPOSE(ER!B607:K642-ER!M642:V642),ER!B607:K642-ER!M642:V642)/3),TRANSPOSE(X127:AG127)))</f>
        <v>0.3999718126</v>
      </c>
      <c r="AY127" s="45"/>
      <c r="AZ127" s="23">
        <v>45077.0</v>
      </c>
      <c r="BA127" s="4">
        <f t="shared" ref="BA127:BJ127" si="379">X127*0.01/$AX127</f>
        <v>0.004128905077</v>
      </c>
      <c r="BB127" s="4">
        <f t="shared" si="379"/>
        <v>0.01238671523</v>
      </c>
      <c r="BC127" s="4">
        <f t="shared" si="379"/>
        <v>-0.02064452538</v>
      </c>
      <c r="BD127" s="4">
        <f t="shared" si="379"/>
        <v>-0.004128905077</v>
      </c>
      <c r="BE127" s="4">
        <f t="shared" si="379"/>
        <v>0.03716014569</v>
      </c>
      <c r="BF127" s="4">
        <f t="shared" si="379"/>
        <v>-0.01238671523</v>
      </c>
      <c r="BG127" s="4">
        <f t="shared" si="379"/>
        <v>-0.02890233554</v>
      </c>
      <c r="BH127" s="4">
        <f t="shared" si="379"/>
        <v>0.02064452538</v>
      </c>
      <c r="BI127" s="4">
        <f t="shared" si="379"/>
        <v>0.02890233554</v>
      </c>
      <c r="BJ127" s="4">
        <f t="shared" si="379"/>
        <v>-0.03716014569</v>
      </c>
      <c r="BK127" s="45"/>
      <c r="BL127" s="4">
        <f t="shared" si="12"/>
        <v>-0.003034173436</v>
      </c>
      <c r="BM127" s="4">
        <f t="shared" si="13"/>
        <v>0.9509266242</v>
      </c>
    </row>
    <row r="128">
      <c r="A128" s="23">
        <v>45107.0</v>
      </c>
      <c r="B128" s="24">
        <v>13.43905</v>
      </c>
      <c r="C128" s="24">
        <v>13.5373</v>
      </c>
      <c r="D128" s="24">
        <v>16.70844</v>
      </c>
      <c r="E128" s="24">
        <v>13.47164</v>
      </c>
      <c r="F128" s="24">
        <v>8.11886</v>
      </c>
      <c r="G128" s="24">
        <v>15.25553</v>
      </c>
      <c r="H128" s="24">
        <v>20.16536</v>
      </c>
      <c r="I128" s="24">
        <v>10.99143</v>
      </c>
      <c r="J128" s="24">
        <v>9.95025</v>
      </c>
      <c r="K128" s="24">
        <v>22.6142</v>
      </c>
      <c r="L128" s="52"/>
      <c r="M128" s="4">
        <f t="shared" ref="M128:V128" si="380">_xlfn.RANK.AVG(B128,$B128:$K128,0)</f>
        <v>7</v>
      </c>
      <c r="N128" s="4">
        <f t="shared" si="380"/>
        <v>5</v>
      </c>
      <c r="O128" s="4">
        <f t="shared" si="380"/>
        <v>3</v>
      </c>
      <c r="P128" s="4">
        <f t="shared" si="380"/>
        <v>6</v>
      </c>
      <c r="Q128" s="4">
        <f t="shared" si="380"/>
        <v>10</v>
      </c>
      <c r="R128" s="4">
        <f t="shared" si="380"/>
        <v>4</v>
      </c>
      <c r="S128" s="4">
        <f t="shared" si="380"/>
        <v>2</v>
      </c>
      <c r="T128" s="4">
        <f t="shared" si="380"/>
        <v>8</v>
      </c>
      <c r="U128" s="4">
        <f t="shared" si="380"/>
        <v>9</v>
      </c>
      <c r="V128" s="4">
        <f t="shared" si="380"/>
        <v>1</v>
      </c>
      <c r="W128" s="45"/>
      <c r="X128" s="6">
        <f t="shared" ref="X128:AG128" si="381">(M128-AVERAGE($M128:$V128))/STDEV($M128:$V128)</f>
        <v>0.4954336943</v>
      </c>
      <c r="Y128" s="6">
        <f t="shared" si="381"/>
        <v>-0.1651445648</v>
      </c>
      <c r="Z128" s="6">
        <f t="shared" si="381"/>
        <v>-0.8257228238</v>
      </c>
      <c r="AA128" s="6">
        <f t="shared" si="381"/>
        <v>0.1651445648</v>
      </c>
      <c r="AB128" s="6">
        <f t="shared" si="381"/>
        <v>1.486301083</v>
      </c>
      <c r="AC128" s="6">
        <f t="shared" si="381"/>
        <v>-0.4954336943</v>
      </c>
      <c r="AD128" s="6">
        <f t="shared" si="381"/>
        <v>-1.156011953</v>
      </c>
      <c r="AE128" s="6">
        <f t="shared" si="381"/>
        <v>0.8257228238</v>
      </c>
      <c r="AF128" s="6">
        <f t="shared" si="381"/>
        <v>1.156011953</v>
      </c>
      <c r="AG128" s="6">
        <f t="shared" si="381"/>
        <v>-1.486301083</v>
      </c>
      <c r="AH128" s="45"/>
      <c r="AI128" s="23">
        <v>45107.0</v>
      </c>
      <c r="AJ128" s="27">
        <v>0.0216</v>
      </c>
      <c r="AK128" s="27">
        <v>0.0369</v>
      </c>
      <c r="AL128" s="27">
        <v>0.0416</v>
      </c>
      <c r="AM128" s="27">
        <v>0.029</v>
      </c>
      <c r="AN128" s="27">
        <v>0.0852</v>
      </c>
      <c r="AO128" s="27">
        <v>0.041</v>
      </c>
      <c r="AP128" s="27">
        <v>0.0235</v>
      </c>
      <c r="AQ128" s="27">
        <v>0.0635</v>
      </c>
      <c r="AR128" s="27">
        <v>0.0125</v>
      </c>
      <c r="AS128" s="27">
        <v>0.0663</v>
      </c>
      <c r="AT128" s="45"/>
      <c r="AU128" s="23">
        <v>45107.0</v>
      </c>
      <c r="AV128" s="50">
        <f t="shared" si="9"/>
        <v>0.0302049409</v>
      </c>
      <c r="AW128" s="51">
        <f t="shared" si="10"/>
        <v>0.2153513602</v>
      </c>
      <c r="AX128" s="51">
        <f t="array" ref="AX128">SQRT(MMULT(MMULT(X128:AG128,MMULT(TRANSPOSE(ER!B608:K643-ER!M643:V643),ER!B608:K643-ER!M643:V643)/3),TRANSPOSE(X128:AG128)))</f>
        <v>0.398457154</v>
      </c>
      <c r="AY128" s="45"/>
      <c r="AZ128" s="23">
        <v>45107.0</v>
      </c>
      <c r="BA128" s="4">
        <f t="shared" ref="BA128:BJ128" si="382">X128*0.01/$AX128</f>
        <v>0.01243380096</v>
      </c>
      <c r="BB128" s="4">
        <f t="shared" si="382"/>
        <v>-0.00414460032</v>
      </c>
      <c r="BC128" s="4">
        <f t="shared" si="382"/>
        <v>-0.0207230016</v>
      </c>
      <c r="BD128" s="4">
        <f t="shared" si="382"/>
        <v>0.00414460032</v>
      </c>
      <c r="BE128" s="4">
        <f t="shared" si="382"/>
        <v>0.03730140288</v>
      </c>
      <c r="BF128" s="4">
        <f t="shared" si="382"/>
        <v>-0.01243380096</v>
      </c>
      <c r="BG128" s="4">
        <f t="shared" si="382"/>
        <v>-0.02901220224</v>
      </c>
      <c r="BH128" s="4">
        <f t="shared" si="382"/>
        <v>0.0207230016</v>
      </c>
      <c r="BI128" s="4">
        <f t="shared" si="382"/>
        <v>0.02901220224</v>
      </c>
      <c r="BJ128" s="4">
        <f t="shared" si="382"/>
        <v>-0.03730140288</v>
      </c>
      <c r="BK128" s="45"/>
      <c r="BL128" s="4">
        <f t="shared" si="12"/>
        <v>0.0007551767385</v>
      </c>
      <c r="BM128" s="4">
        <f t="shared" si="13"/>
        <v>0.9516447418</v>
      </c>
    </row>
    <row r="129">
      <c r="A129" s="23">
        <v>45138.0</v>
      </c>
      <c r="B129" s="24">
        <v>14.00756</v>
      </c>
      <c r="C129" s="24">
        <v>14.18037</v>
      </c>
      <c r="D129" s="24">
        <v>16.71682</v>
      </c>
      <c r="E129" s="24">
        <v>13.33333</v>
      </c>
      <c r="F129" s="24">
        <v>7.98977</v>
      </c>
      <c r="G129" s="24">
        <v>15.06251</v>
      </c>
      <c r="H129" s="24">
        <v>20.12072</v>
      </c>
      <c r="I129" s="24">
        <v>10.57418</v>
      </c>
      <c r="J129" s="24">
        <v>10.64169</v>
      </c>
      <c r="K129" s="24">
        <v>23.18572</v>
      </c>
      <c r="L129" s="52"/>
      <c r="M129" s="4">
        <f t="shared" ref="M129:V129" si="383">_xlfn.RANK.AVG(B129,$B129:$K129,0)</f>
        <v>6</v>
      </c>
      <c r="N129" s="4">
        <f t="shared" si="383"/>
        <v>5</v>
      </c>
      <c r="O129" s="4">
        <f t="shared" si="383"/>
        <v>3</v>
      </c>
      <c r="P129" s="4">
        <f t="shared" si="383"/>
        <v>7</v>
      </c>
      <c r="Q129" s="4">
        <f t="shared" si="383"/>
        <v>10</v>
      </c>
      <c r="R129" s="4">
        <f t="shared" si="383"/>
        <v>4</v>
      </c>
      <c r="S129" s="4">
        <f t="shared" si="383"/>
        <v>2</v>
      </c>
      <c r="T129" s="4">
        <f t="shared" si="383"/>
        <v>9</v>
      </c>
      <c r="U129" s="4">
        <f t="shared" si="383"/>
        <v>8</v>
      </c>
      <c r="V129" s="4">
        <f t="shared" si="383"/>
        <v>1</v>
      </c>
      <c r="W129" s="45"/>
      <c r="X129" s="6">
        <f t="shared" ref="X129:AG129" si="384">(M129-AVERAGE($M129:$V129))/STDEV($M129:$V129)</f>
        <v>0.1651445648</v>
      </c>
      <c r="Y129" s="6">
        <f t="shared" si="384"/>
        <v>-0.1651445648</v>
      </c>
      <c r="Z129" s="6">
        <f t="shared" si="384"/>
        <v>-0.8257228238</v>
      </c>
      <c r="AA129" s="6">
        <f t="shared" si="384"/>
        <v>0.4954336943</v>
      </c>
      <c r="AB129" s="6">
        <f t="shared" si="384"/>
        <v>1.486301083</v>
      </c>
      <c r="AC129" s="6">
        <f t="shared" si="384"/>
        <v>-0.4954336943</v>
      </c>
      <c r="AD129" s="6">
        <f t="shared" si="384"/>
        <v>-1.156011953</v>
      </c>
      <c r="AE129" s="6">
        <f t="shared" si="384"/>
        <v>1.156011953</v>
      </c>
      <c r="AF129" s="6">
        <f t="shared" si="384"/>
        <v>0.8257228238</v>
      </c>
      <c r="AG129" s="6">
        <f t="shared" si="384"/>
        <v>-1.486301083</v>
      </c>
      <c r="AH129" s="45"/>
      <c r="AI129" s="23">
        <v>45138.0</v>
      </c>
      <c r="AJ129" s="27">
        <v>0.0273</v>
      </c>
      <c r="AK129" s="27">
        <v>0.0269</v>
      </c>
      <c r="AL129" s="27">
        <v>0.0111</v>
      </c>
      <c r="AM129" s="27">
        <v>0.0198</v>
      </c>
      <c r="AN129" s="27">
        <v>0.0513</v>
      </c>
      <c r="AO129" s="27">
        <v>0.0302</v>
      </c>
      <c r="AP129" s="27">
        <v>0.0171</v>
      </c>
      <c r="AQ129" s="27">
        <v>0.0103</v>
      </c>
      <c r="AR129" s="27">
        <v>0.0221</v>
      </c>
      <c r="AS129" s="27">
        <v>0.0341</v>
      </c>
      <c r="AT129" s="45"/>
      <c r="AU129" s="23">
        <v>45138.0</v>
      </c>
      <c r="AV129" s="50">
        <f t="shared" si="9"/>
        <v>0.02807457601</v>
      </c>
      <c r="AW129" s="51">
        <f t="shared" si="10"/>
        <v>0.2213972583</v>
      </c>
      <c r="AX129" s="51">
        <f t="array" ref="AX129">SQRT(MMULT(MMULT(X129:AG129,MMULT(TRANSPOSE(ER!B609:K644-ER!M644:V644),ER!B609:K644-ER!M644:V644)/3),TRANSPOSE(X129:AG129)))</f>
        <v>0.4102619141</v>
      </c>
      <c r="AY129" s="45"/>
      <c r="AZ129" s="23">
        <v>45138.0</v>
      </c>
      <c r="BA129" s="4">
        <f t="shared" ref="BA129:BJ129" si="385">X129*0.01/$AX129</f>
        <v>0.004025344764</v>
      </c>
      <c r="BB129" s="4">
        <f t="shared" si="385"/>
        <v>-0.004025344764</v>
      </c>
      <c r="BC129" s="4">
        <f t="shared" si="385"/>
        <v>-0.02012672382</v>
      </c>
      <c r="BD129" s="4">
        <f t="shared" si="385"/>
        <v>0.01207603429</v>
      </c>
      <c r="BE129" s="4">
        <f t="shared" si="385"/>
        <v>0.03622810288</v>
      </c>
      <c r="BF129" s="4">
        <f t="shared" si="385"/>
        <v>-0.01207603429</v>
      </c>
      <c r="BG129" s="4">
        <f t="shared" si="385"/>
        <v>-0.02817741335</v>
      </c>
      <c r="BH129" s="4">
        <f t="shared" si="385"/>
        <v>0.02817741335</v>
      </c>
      <c r="BI129" s="4">
        <f t="shared" si="385"/>
        <v>0.02012672382</v>
      </c>
      <c r="BJ129" s="4">
        <f t="shared" si="385"/>
        <v>-0.03622810288</v>
      </c>
      <c r="BK129" s="45"/>
      <c r="BL129" s="4">
        <f t="shared" si="12"/>
        <v>0.0007045820543</v>
      </c>
      <c r="BM129" s="4">
        <f t="shared" si="13"/>
        <v>0.9523152536</v>
      </c>
    </row>
    <row r="130">
      <c r="A130" s="23">
        <v>45169.0</v>
      </c>
      <c r="B130" s="24">
        <v>15.42972</v>
      </c>
      <c r="C130" s="24">
        <v>14.40922</v>
      </c>
      <c r="D130" s="24">
        <v>15.81028</v>
      </c>
      <c r="E130" s="24">
        <v>12.80902</v>
      </c>
      <c r="F130" s="24">
        <v>7.6693</v>
      </c>
      <c r="G130" s="24">
        <v>14.49275</v>
      </c>
      <c r="H130" s="24">
        <v>18.04077</v>
      </c>
      <c r="I130" s="24">
        <v>10.44823</v>
      </c>
      <c r="J130" s="24">
        <v>10.60221</v>
      </c>
      <c r="K130" s="24">
        <v>22.52252</v>
      </c>
      <c r="L130" s="52"/>
      <c r="M130" s="4">
        <f t="shared" ref="M130:V130" si="386">_xlfn.RANK.AVG(B130,$B130:$K130,0)</f>
        <v>4</v>
      </c>
      <c r="N130" s="4">
        <f t="shared" si="386"/>
        <v>6</v>
      </c>
      <c r="O130" s="4">
        <f t="shared" si="386"/>
        <v>3</v>
      </c>
      <c r="P130" s="4">
        <f t="shared" si="386"/>
        <v>7</v>
      </c>
      <c r="Q130" s="4">
        <f t="shared" si="386"/>
        <v>10</v>
      </c>
      <c r="R130" s="4">
        <f t="shared" si="386"/>
        <v>5</v>
      </c>
      <c r="S130" s="4">
        <f t="shared" si="386"/>
        <v>2</v>
      </c>
      <c r="T130" s="4">
        <f t="shared" si="386"/>
        <v>9</v>
      </c>
      <c r="U130" s="4">
        <f t="shared" si="386"/>
        <v>8</v>
      </c>
      <c r="V130" s="4">
        <f t="shared" si="386"/>
        <v>1</v>
      </c>
      <c r="W130" s="45"/>
      <c r="X130" s="6">
        <f t="shared" ref="X130:AG130" si="387">(M130-AVERAGE($M130:$V130))/STDEV($M130:$V130)</f>
        <v>-0.4954336943</v>
      </c>
      <c r="Y130" s="6">
        <f t="shared" si="387"/>
        <v>0.1651445648</v>
      </c>
      <c r="Z130" s="6">
        <f t="shared" si="387"/>
        <v>-0.8257228238</v>
      </c>
      <c r="AA130" s="6">
        <f t="shared" si="387"/>
        <v>0.4954336943</v>
      </c>
      <c r="AB130" s="6">
        <f t="shared" si="387"/>
        <v>1.486301083</v>
      </c>
      <c r="AC130" s="6">
        <f t="shared" si="387"/>
        <v>-0.1651445648</v>
      </c>
      <c r="AD130" s="6">
        <f t="shared" si="387"/>
        <v>-1.156011953</v>
      </c>
      <c r="AE130" s="6">
        <f t="shared" si="387"/>
        <v>1.156011953</v>
      </c>
      <c r="AF130" s="6">
        <f t="shared" si="387"/>
        <v>0.8257228238</v>
      </c>
      <c r="AG130" s="6">
        <f t="shared" si="387"/>
        <v>-1.486301083</v>
      </c>
      <c r="AH130" s="45"/>
      <c r="AI130" s="23">
        <v>45169.0</v>
      </c>
      <c r="AJ130" s="27">
        <v>-0.0045</v>
      </c>
      <c r="AK130" s="27">
        <v>-0.0151</v>
      </c>
      <c r="AL130" s="27">
        <v>-0.0235</v>
      </c>
      <c r="AM130" s="27">
        <v>-0.0333</v>
      </c>
      <c r="AN130" s="27">
        <v>-0.0237</v>
      </c>
      <c r="AO130" s="27">
        <v>-0.0242</v>
      </c>
      <c r="AP130" s="27">
        <v>-0.0721</v>
      </c>
      <c r="AQ130" s="27">
        <v>-0.0142</v>
      </c>
      <c r="AR130" s="27">
        <v>-0.0253</v>
      </c>
      <c r="AS130" s="27">
        <v>-0.0174</v>
      </c>
      <c r="AT130" s="45"/>
      <c r="AU130" s="23">
        <v>45169.0</v>
      </c>
      <c r="AV130" s="50">
        <f t="shared" si="9"/>
        <v>0.05332517996</v>
      </c>
      <c r="AW130" s="51">
        <f t="shared" si="10"/>
        <v>0.233203307</v>
      </c>
      <c r="AX130" s="51">
        <f t="array" ref="AX130">SQRT(MMULT(MMULT(X130:AG130,MMULT(TRANSPOSE(ER!B610:K645-ER!M645:V645),ER!B610:K645-ER!M645:V645)/3),TRANSPOSE(X130:AG130)))</f>
        <v>0.415248718</v>
      </c>
      <c r="AY130" s="45"/>
      <c r="AZ130" s="23">
        <v>45169.0</v>
      </c>
      <c r="BA130" s="4">
        <f t="shared" ref="BA130:BJ130" si="388">X130*0.01/$AX130</f>
        <v>-0.01193101081</v>
      </c>
      <c r="BB130" s="4">
        <f t="shared" si="388"/>
        <v>0.003977003603</v>
      </c>
      <c r="BC130" s="4">
        <f t="shared" si="388"/>
        <v>-0.01988501802</v>
      </c>
      <c r="BD130" s="4">
        <f t="shared" si="388"/>
        <v>0.01193101081</v>
      </c>
      <c r="BE130" s="4">
        <f t="shared" si="388"/>
        <v>0.03579303243</v>
      </c>
      <c r="BF130" s="4">
        <f t="shared" si="388"/>
        <v>-0.003977003603</v>
      </c>
      <c r="BG130" s="4">
        <f t="shared" si="388"/>
        <v>-0.02783902522</v>
      </c>
      <c r="BH130" s="4">
        <f t="shared" si="388"/>
        <v>0.02783902522</v>
      </c>
      <c r="BI130" s="4">
        <f t="shared" si="388"/>
        <v>0.01988501802</v>
      </c>
      <c r="BJ130" s="4">
        <f t="shared" si="388"/>
        <v>-0.03579303243</v>
      </c>
      <c r="BK130" s="45"/>
      <c r="BL130" s="4">
        <f t="shared" si="12"/>
        <v>0.001299783824</v>
      </c>
      <c r="BM130" s="4">
        <f t="shared" si="13"/>
        <v>0.9535530576</v>
      </c>
    </row>
    <row r="131">
      <c r="A131" s="23">
        <v>45199.0</v>
      </c>
      <c r="B131" s="24">
        <v>14.94322</v>
      </c>
      <c r="C131" s="24">
        <v>14.13428</v>
      </c>
      <c r="D131" s="24">
        <v>15.11487</v>
      </c>
      <c r="E131" s="24">
        <v>12.53918</v>
      </c>
      <c r="F131" s="24">
        <v>7.53977</v>
      </c>
      <c r="G131" s="24">
        <v>14.01935</v>
      </c>
      <c r="H131" s="24">
        <v>15.83531</v>
      </c>
      <c r="I131" s="24">
        <v>10.44932</v>
      </c>
      <c r="J131" s="24">
        <v>10.78167</v>
      </c>
      <c r="K131" s="24">
        <v>21.54244</v>
      </c>
      <c r="L131" s="52"/>
      <c r="M131" s="4">
        <f t="shared" ref="M131:V131" si="389">_xlfn.RANK.AVG(B131,$B131:$K131,0)</f>
        <v>4</v>
      </c>
      <c r="N131" s="4">
        <f t="shared" si="389"/>
        <v>5</v>
      </c>
      <c r="O131" s="4">
        <f t="shared" si="389"/>
        <v>3</v>
      </c>
      <c r="P131" s="4">
        <f t="shared" si="389"/>
        <v>7</v>
      </c>
      <c r="Q131" s="4">
        <f t="shared" si="389"/>
        <v>10</v>
      </c>
      <c r="R131" s="4">
        <f t="shared" si="389"/>
        <v>6</v>
      </c>
      <c r="S131" s="4">
        <f t="shared" si="389"/>
        <v>2</v>
      </c>
      <c r="T131" s="4">
        <f t="shared" si="389"/>
        <v>9</v>
      </c>
      <c r="U131" s="4">
        <f t="shared" si="389"/>
        <v>8</v>
      </c>
      <c r="V131" s="4">
        <f t="shared" si="389"/>
        <v>1</v>
      </c>
      <c r="W131" s="45"/>
      <c r="X131" s="6">
        <f t="shared" ref="X131:AG131" si="390">(M131-AVERAGE($M131:$V131))/STDEV($M131:$V131)</f>
        <v>-0.4954336943</v>
      </c>
      <c r="Y131" s="6">
        <f t="shared" si="390"/>
        <v>-0.1651445648</v>
      </c>
      <c r="Z131" s="6">
        <f t="shared" si="390"/>
        <v>-0.8257228238</v>
      </c>
      <c r="AA131" s="6">
        <f t="shared" si="390"/>
        <v>0.4954336943</v>
      </c>
      <c r="AB131" s="6">
        <f t="shared" si="390"/>
        <v>1.486301083</v>
      </c>
      <c r="AC131" s="6">
        <f t="shared" si="390"/>
        <v>0.1651445648</v>
      </c>
      <c r="AD131" s="6">
        <f t="shared" si="390"/>
        <v>-1.156011953</v>
      </c>
      <c r="AE131" s="6">
        <f t="shared" si="390"/>
        <v>1.156011953</v>
      </c>
      <c r="AF131" s="6">
        <f t="shared" si="390"/>
        <v>0.8257228238</v>
      </c>
      <c r="AG131" s="6">
        <f t="shared" si="390"/>
        <v>-1.486301083</v>
      </c>
      <c r="AH131" s="45"/>
      <c r="AI131" s="23">
        <v>45199.0</v>
      </c>
      <c r="AJ131" s="27">
        <v>-0.0252</v>
      </c>
      <c r="AK131" s="27">
        <v>-0.0306</v>
      </c>
      <c r="AL131" s="27">
        <v>-0.0291</v>
      </c>
      <c r="AM131" s="27">
        <v>-0.0354</v>
      </c>
      <c r="AN131" s="27">
        <v>-0.0161</v>
      </c>
      <c r="AO131" s="27">
        <v>-0.021</v>
      </c>
      <c r="AP131" s="27">
        <v>-0.0573</v>
      </c>
      <c r="AQ131" s="27">
        <v>-0.0052</v>
      </c>
      <c r="AR131" s="27">
        <v>0.0295</v>
      </c>
      <c r="AS131" s="27">
        <v>-0.0472</v>
      </c>
      <c r="AT131" s="45"/>
      <c r="AU131" s="23">
        <v>45199.0</v>
      </c>
      <c r="AV131" s="50">
        <f t="shared" si="9"/>
        <v>0.1482007324</v>
      </c>
      <c r="AW131" s="51">
        <f t="shared" si="10"/>
        <v>0.2677642079</v>
      </c>
      <c r="AX131" s="51">
        <f t="array" ref="AX131">SQRT(MMULT(MMULT(X131:AG131,MMULT(TRANSPOSE(ER!B611:K646-ER!M646:V646),ER!B611:K646-ER!M646:V646)/3),TRANSPOSE(X131:AG131)))</f>
        <v>0.4219501514</v>
      </c>
      <c r="AY131" s="45"/>
      <c r="AZ131" s="23">
        <v>45199.0</v>
      </c>
      <c r="BA131" s="4">
        <f t="shared" ref="BA131:BJ131" si="391">X131*0.01/$AX131</f>
        <v>-0.0117415219</v>
      </c>
      <c r="BB131" s="4">
        <f t="shared" si="391"/>
        <v>-0.003913840633</v>
      </c>
      <c r="BC131" s="4">
        <f t="shared" si="391"/>
        <v>-0.01956920316</v>
      </c>
      <c r="BD131" s="4">
        <f t="shared" si="391"/>
        <v>0.0117415219</v>
      </c>
      <c r="BE131" s="4">
        <f t="shared" si="391"/>
        <v>0.0352245657</v>
      </c>
      <c r="BF131" s="4">
        <f t="shared" si="391"/>
        <v>0.003913840633</v>
      </c>
      <c r="BG131" s="4">
        <f t="shared" si="391"/>
        <v>-0.02739688443</v>
      </c>
      <c r="BH131" s="4">
        <f t="shared" si="391"/>
        <v>0.02739688443</v>
      </c>
      <c r="BI131" s="4">
        <f t="shared" si="391"/>
        <v>0.01956920316</v>
      </c>
      <c r="BJ131" s="4">
        <f t="shared" si="391"/>
        <v>-0.0352245657</v>
      </c>
      <c r="BK131" s="45"/>
      <c r="BL131" s="4">
        <f t="shared" si="12"/>
        <v>0.003568963034</v>
      </c>
      <c r="BM131" s="4">
        <f t="shared" si="13"/>
        <v>0.9569562532</v>
      </c>
    </row>
    <row r="132">
      <c r="A132" s="23">
        <v>45230.0</v>
      </c>
      <c r="B132" s="24">
        <v>14.42793</v>
      </c>
      <c r="C132" s="24">
        <v>13.58696</v>
      </c>
      <c r="D132" s="24">
        <v>14.42793</v>
      </c>
      <c r="E132" s="24">
        <v>11.91469</v>
      </c>
      <c r="F132" s="24">
        <v>7.32654</v>
      </c>
      <c r="G132" s="24">
        <v>14.04692</v>
      </c>
      <c r="H132" s="24">
        <v>15.45117</v>
      </c>
      <c r="I132" s="24">
        <v>9.55657</v>
      </c>
      <c r="J132" s="24">
        <v>10.09999</v>
      </c>
      <c r="K132" s="24">
        <v>20.79867</v>
      </c>
      <c r="L132" s="52"/>
      <c r="M132" s="4">
        <f t="shared" ref="M132:V132" si="392">_xlfn.RANK.AVG(B132,$B132:$K132,0)</f>
        <v>3.5</v>
      </c>
      <c r="N132" s="4">
        <f t="shared" si="392"/>
        <v>6</v>
      </c>
      <c r="O132" s="4">
        <f t="shared" si="392"/>
        <v>3.5</v>
      </c>
      <c r="P132" s="4">
        <f t="shared" si="392"/>
        <v>7</v>
      </c>
      <c r="Q132" s="4">
        <f t="shared" si="392"/>
        <v>10</v>
      </c>
      <c r="R132" s="4">
        <f t="shared" si="392"/>
        <v>5</v>
      </c>
      <c r="S132" s="4">
        <f t="shared" si="392"/>
        <v>2</v>
      </c>
      <c r="T132" s="4">
        <f t="shared" si="392"/>
        <v>9</v>
      </c>
      <c r="U132" s="4">
        <f t="shared" si="392"/>
        <v>8</v>
      </c>
      <c r="V132" s="4">
        <f t="shared" si="392"/>
        <v>1</v>
      </c>
      <c r="W132" s="45"/>
      <c r="X132" s="6">
        <f t="shared" ref="X132:AG132" si="393">(M132-AVERAGE($M132:$V132))/STDEV($M132:$V132)</f>
        <v>-0.6625891564</v>
      </c>
      <c r="Y132" s="6">
        <f t="shared" si="393"/>
        <v>0.1656472891</v>
      </c>
      <c r="Z132" s="6">
        <f t="shared" si="393"/>
        <v>-0.6625891564</v>
      </c>
      <c r="AA132" s="6">
        <f t="shared" si="393"/>
        <v>0.4969418673</v>
      </c>
      <c r="AB132" s="6">
        <f t="shared" si="393"/>
        <v>1.490825602</v>
      </c>
      <c r="AC132" s="6">
        <f t="shared" si="393"/>
        <v>-0.1656472891</v>
      </c>
      <c r="AD132" s="6">
        <f t="shared" si="393"/>
        <v>-1.159531024</v>
      </c>
      <c r="AE132" s="6">
        <f t="shared" si="393"/>
        <v>1.159531024</v>
      </c>
      <c r="AF132" s="6">
        <f t="shared" si="393"/>
        <v>0.8282364456</v>
      </c>
      <c r="AG132" s="6">
        <f t="shared" si="393"/>
        <v>-1.490825602</v>
      </c>
      <c r="AH132" s="45"/>
      <c r="AI132" s="23">
        <v>45230.0</v>
      </c>
      <c r="AJ132" s="27">
        <v>-0.0331</v>
      </c>
      <c r="AK132" s="27">
        <v>-0.031</v>
      </c>
      <c r="AL132" s="27">
        <v>-0.0363</v>
      </c>
      <c r="AM132" s="27">
        <v>-0.0429</v>
      </c>
      <c r="AN132" s="27">
        <v>-0.0107</v>
      </c>
      <c r="AO132" s="27">
        <v>-0.045</v>
      </c>
      <c r="AP132" s="27">
        <v>-0.0105</v>
      </c>
      <c r="AQ132" s="27">
        <v>-0.0394</v>
      </c>
      <c r="AR132" s="27">
        <v>-0.0361</v>
      </c>
      <c r="AS132" s="27">
        <v>-0.0233</v>
      </c>
      <c r="AT132" s="45"/>
      <c r="AU132" s="23">
        <v>45230.0</v>
      </c>
      <c r="AV132" s="50">
        <f t="shared" si="9"/>
        <v>-0.02168348135</v>
      </c>
      <c r="AW132" s="51">
        <f t="shared" si="10"/>
        <v>0.2619581477</v>
      </c>
      <c r="AX132" s="51">
        <f t="array" ref="AX132">SQRT(MMULT(MMULT(X132:AG132,MMULT(TRANSPOSE(ER!B612:K647-ER!M647:V647),ER!B612:K647-ER!M647:V647)/3),TRANSPOSE(X132:AG132)))</f>
        <v>0.4206178663</v>
      </c>
      <c r="AY132" s="45"/>
      <c r="AZ132" s="23">
        <v>45230.0</v>
      </c>
      <c r="BA132" s="4">
        <f t="shared" ref="BA132:BJ132" si="394">X132*0.01/$AX132</f>
        <v>-0.01575275825</v>
      </c>
      <c r="BB132" s="4">
        <f t="shared" si="394"/>
        <v>0.003938189564</v>
      </c>
      <c r="BC132" s="4">
        <f t="shared" si="394"/>
        <v>-0.01575275825</v>
      </c>
      <c r="BD132" s="4">
        <f t="shared" si="394"/>
        <v>0.01181456869</v>
      </c>
      <c r="BE132" s="4">
        <f t="shared" si="394"/>
        <v>0.03544370607</v>
      </c>
      <c r="BF132" s="4">
        <f t="shared" si="394"/>
        <v>-0.003938189564</v>
      </c>
      <c r="BG132" s="4">
        <f t="shared" si="394"/>
        <v>-0.02756732694</v>
      </c>
      <c r="BH132" s="4">
        <f t="shared" si="394"/>
        <v>0.02756732694</v>
      </c>
      <c r="BI132" s="4">
        <f t="shared" si="394"/>
        <v>0.01969094782</v>
      </c>
      <c r="BJ132" s="4">
        <f t="shared" si="394"/>
        <v>-0.03544370607</v>
      </c>
      <c r="BK132" s="45"/>
      <c r="BL132" s="4">
        <f t="shared" si="12"/>
        <v>-0.0005138872751</v>
      </c>
      <c r="BM132" s="4">
        <f t="shared" si="13"/>
        <v>0.9564644856</v>
      </c>
    </row>
    <row r="133">
      <c r="A133" s="23">
        <v>45260.0</v>
      </c>
      <c r="B133" s="24">
        <v>15.2765</v>
      </c>
      <c r="C133" s="24">
        <v>14.45922</v>
      </c>
      <c r="D133" s="24">
        <v>15.56905</v>
      </c>
      <c r="E133" s="24">
        <v>11.99185</v>
      </c>
      <c r="F133" s="24">
        <v>7.95418</v>
      </c>
      <c r="G133" s="24">
        <v>14.63486</v>
      </c>
      <c r="H133" s="24">
        <v>16.53713</v>
      </c>
      <c r="I133" s="24">
        <v>10.46244</v>
      </c>
      <c r="J133" s="24">
        <v>10.13171</v>
      </c>
      <c r="K133" s="24">
        <v>22.64493</v>
      </c>
      <c r="L133" s="52"/>
      <c r="M133" s="4">
        <f t="shared" ref="M133:V133" si="395">_xlfn.RANK.AVG(B133,$B133:$K133,0)</f>
        <v>4</v>
      </c>
      <c r="N133" s="4">
        <f t="shared" si="395"/>
        <v>6</v>
      </c>
      <c r="O133" s="4">
        <f t="shared" si="395"/>
        <v>3</v>
      </c>
      <c r="P133" s="4">
        <f t="shared" si="395"/>
        <v>7</v>
      </c>
      <c r="Q133" s="4">
        <f t="shared" si="395"/>
        <v>10</v>
      </c>
      <c r="R133" s="4">
        <f t="shared" si="395"/>
        <v>5</v>
      </c>
      <c r="S133" s="4">
        <f t="shared" si="395"/>
        <v>2</v>
      </c>
      <c r="T133" s="4">
        <f t="shared" si="395"/>
        <v>8</v>
      </c>
      <c r="U133" s="4">
        <f t="shared" si="395"/>
        <v>9</v>
      </c>
      <c r="V133" s="4">
        <f t="shared" si="395"/>
        <v>1</v>
      </c>
      <c r="W133" s="45"/>
      <c r="X133" s="6">
        <f t="shared" ref="X133:AG133" si="396">(M133-AVERAGE($M133:$V133))/STDEV($M133:$V133)</f>
        <v>-0.4954336943</v>
      </c>
      <c r="Y133" s="6">
        <f t="shared" si="396"/>
        <v>0.1651445648</v>
      </c>
      <c r="Z133" s="6">
        <f t="shared" si="396"/>
        <v>-0.8257228238</v>
      </c>
      <c r="AA133" s="6">
        <f t="shared" si="396"/>
        <v>0.4954336943</v>
      </c>
      <c r="AB133" s="6">
        <f t="shared" si="396"/>
        <v>1.486301083</v>
      </c>
      <c r="AC133" s="6">
        <f t="shared" si="396"/>
        <v>-0.1651445648</v>
      </c>
      <c r="AD133" s="6">
        <f t="shared" si="396"/>
        <v>-1.156011953</v>
      </c>
      <c r="AE133" s="6">
        <f t="shared" si="396"/>
        <v>0.8257228238</v>
      </c>
      <c r="AF133" s="6">
        <f t="shared" si="396"/>
        <v>1.156011953</v>
      </c>
      <c r="AG133" s="6">
        <f t="shared" si="396"/>
        <v>-1.486301083</v>
      </c>
      <c r="AH133" s="45"/>
      <c r="AI133" s="23">
        <v>45260.0</v>
      </c>
      <c r="AJ133" s="27">
        <v>0.0491</v>
      </c>
      <c r="AK133" s="27">
        <v>0.0782</v>
      </c>
      <c r="AL133" s="27">
        <v>0.0613</v>
      </c>
      <c r="AM133" s="27">
        <v>0.0977</v>
      </c>
      <c r="AN133" s="27">
        <v>0.0724</v>
      </c>
      <c r="AO133" s="27">
        <v>0.0856</v>
      </c>
      <c r="AP133" s="27">
        <v>0.0997</v>
      </c>
      <c r="AQ133" s="27">
        <v>0.1143</v>
      </c>
      <c r="AR133" s="27">
        <v>0.0226</v>
      </c>
      <c r="AS133" s="27">
        <v>0.0937</v>
      </c>
      <c r="AT133" s="45"/>
      <c r="AU133" s="23">
        <v>45260.0</v>
      </c>
      <c r="AV133" s="50">
        <f t="shared" si="9"/>
        <v>-0.02193170108</v>
      </c>
      <c r="AW133" s="51">
        <f t="shared" si="10"/>
        <v>0.2562129599</v>
      </c>
      <c r="AX133" s="51">
        <f t="array" ref="AX133">SQRT(MMULT(MMULT(X133:AG133,MMULT(TRANSPOSE(ER!B613:K648-ER!M648:V648),ER!B613:K648-ER!M648:V648)/3),TRANSPOSE(X133:AG133)))</f>
        <v>0.3697975661</v>
      </c>
      <c r="AY133" s="45"/>
      <c r="AZ133" s="23">
        <v>45260.0</v>
      </c>
      <c r="BA133" s="4">
        <f t="shared" ref="BA133:BJ133" si="397">X133*0.01/$AX133</f>
        <v>-0.01339742983</v>
      </c>
      <c r="BB133" s="4">
        <f t="shared" si="397"/>
        <v>0.004465809944</v>
      </c>
      <c r="BC133" s="4">
        <f t="shared" si="397"/>
        <v>-0.02232904972</v>
      </c>
      <c r="BD133" s="4">
        <f t="shared" si="397"/>
        <v>0.01339742983</v>
      </c>
      <c r="BE133" s="4">
        <f t="shared" si="397"/>
        <v>0.04019228949</v>
      </c>
      <c r="BF133" s="4">
        <f t="shared" si="397"/>
        <v>-0.004465809944</v>
      </c>
      <c r="BG133" s="4">
        <f t="shared" si="397"/>
        <v>-0.03126066961</v>
      </c>
      <c r="BH133" s="4">
        <f t="shared" si="397"/>
        <v>0.02232904972</v>
      </c>
      <c r="BI133" s="4">
        <f t="shared" si="397"/>
        <v>0.03126066961</v>
      </c>
      <c r="BJ133" s="4">
        <f t="shared" si="397"/>
        <v>-0.04019228949</v>
      </c>
      <c r="BK133" s="45"/>
      <c r="BL133" s="4">
        <f t="shared" si="12"/>
        <v>-0.0005214162982</v>
      </c>
      <c r="BM133" s="4">
        <f t="shared" si="13"/>
        <v>0.9559657694</v>
      </c>
    </row>
    <row r="134">
      <c r="A134" s="23">
        <v>45291.0</v>
      </c>
      <c r="B134" s="24">
        <v>16.58925</v>
      </c>
      <c r="C134" s="24">
        <v>15.30456</v>
      </c>
      <c r="D134" s="24">
        <v>16.17076</v>
      </c>
      <c r="E134" s="24">
        <v>12.4502</v>
      </c>
      <c r="F134" s="24">
        <v>8.25491</v>
      </c>
      <c r="G134" s="24">
        <v>14.60067</v>
      </c>
      <c r="H134" s="24">
        <v>17.507</v>
      </c>
      <c r="I134" s="24">
        <v>10.48988</v>
      </c>
      <c r="J134" s="24">
        <v>10.50972</v>
      </c>
      <c r="K134" s="24">
        <v>23.59604</v>
      </c>
      <c r="L134" s="52"/>
      <c r="M134" s="4">
        <f t="shared" ref="M134:V134" si="398">_xlfn.RANK.AVG(B134,$B134:$K134,0)</f>
        <v>3</v>
      </c>
      <c r="N134" s="4">
        <f t="shared" si="398"/>
        <v>5</v>
      </c>
      <c r="O134" s="4">
        <f t="shared" si="398"/>
        <v>4</v>
      </c>
      <c r="P134" s="4">
        <f t="shared" si="398"/>
        <v>7</v>
      </c>
      <c r="Q134" s="4">
        <f t="shared" si="398"/>
        <v>10</v>
      </c>
      <c r="R134" s="4">
        <f t="shared" si="398"/>
        <v>6</v>
      </c>
      <c r="S134" s="4">
        <f t="shared" si="398"/>
        <v>2</v>
      </c>
      <c r="T134" s="4">
        <f t="shared" si="398"/>
        <v>9</v>
      </c>
      <c r="U134" s="4">
        <f t="shared" si="398"/>
        <v>8</v>
      </c>
      <c r="V134" s="4">
        <f t="shared" si="398"/>
        <v>1</v>
      </c>
      <c r="W134" s="45"/>
      <c r="X134" s="6">
        <f t="shared" ref="X134:AG134" si="399">(M134-AVERAGE($M134:$V134))/STDEV($M134:$V134)</f>
        <v>-0.8257228238</v>
      </c>
      <c r="Y134" s="6">
        <f t="shared" si="399"/>
        <v>-0.1651445648</v>
      </c>
      <c r="Z134" s="6">
        <f t="shared" si="399"/>
        <v>-0.4954336943</v>
      </c>
      <c r="AA134" s="6">
        <f t="shared" si="399"/>
        <v>0.4954336943</v>
      </c>
      <c r="AB134" s="6">
        <f t="shared" si="399"/>
        <v>1.486301083</v>
      </c>
      <c r="AC134" s="6">
        <f t="shared" si="399"/>
        <v>0.1651445648</v>
      </c>
      <c r="AD134" s="6">
        <f t="shared" si="399"/>
        <v>-1.156011953</v>
      </c>
      <c r="AE134" s="6">
        <f t="shared" si="399"/>
        <v>1.156011953</v>
      </c>
      <c r="AF134" s="6">
        <f t="shared" si="399"/>
        <v>0.8257228238</v>
      </c>
      <c r="AG134" s="6">
        <f t="shared" si="399"/>
        <v>-1.486301083</v>
      </c>
      <c r="AH134" s="45"/>
      <c r="AI134" s="23">
        <v>45291.0</v>
      </c>
      <c r="AJ134" s="27">
        <v>0.0745</v>
      </c>
      <c r="AK134" s="27">
        <v>0.0384</v>
      </c>
      <c r="AL134" s="27">
        <v>0.0336</v>
      </c>
      <c r="AM134" s="27">
        <v>0.0312</v>
      </c>
      <c r="AN134" s="27">
        <v>0.0184</v>
      </c>
      <c r="AO134" s="27">
        <v>0.0437</v>
      </c>
      <c r="AP134" s="27">
        <v>0.0575</v>
      </c>
      <c r="AQ134" s="27">
        <v>0.0063</v>
      </c>
      <c r="AR134" s="27">
        <v>0.0379</v>
      </c>
      <c r="AS134" s="27">
        <v>0.0467</v>
      </c>
      <c r="AT134" s="45"/>
      <c r="AU134" s="23">
        <v>45291.0</v>
      </c>
      <c r="AV134" s="50">
        <f t="shared" si="9"/>
        <v>-0.1095899332</v>
      </c>
      <c r="AW134" s="51">
        <f t="shared" si="10"/>
        <v>0.2281345987</v>
      </c>
      <c r="AX134" s="51">
        <f t="array" ref="AX134">SQRT(MMULT(MMULT(X134:AG134,MMULT(TRANSPOSE(ER!B614:K649-ER!M649:V649),ER!B614:K649-ER!M649:V649)/3),TRANSPOSE(X134:AG134)))</f>
        <v>0.386406769</v>
      </c>
      <c r="AY134" s="45"/>
      <c r="AZ134" s="23">
        <v>45291.0</v>
      </c>
      <c r="BA134" s="4">
        <f t="shared" ref="BA134:BJ134" si="400">X134*0.01/$AX134</f>
        <v>-0.02136926395</v>
      </c>
      <c r="BB134" s="4">
        <f t="shared" si="400"/>
        <v>-0.00427385279</v>
      </c>
      <c r="BC134" s="4">
        <f t="shared" si="400"/>
        <v>-0.01282155837</v>
      </c>
      <c r="BD134" s="4">
        <f t="shared" si="400"/>
        <v>0.01282155837</v>
      </c>
      <c r="BE134" s="4">
        <f t="shared" si="400"/>
        <v>0.03846467511</v>
      </c>
      <c r="BF134" s="4">
        <f t="shared" si="400"/>
        <v>0.00427385279</v>
      </c>
      <c r="BG134" s="4">
        <f t="shared" si="400"/>
        <v>-0.02991696953</v>
      </c>
      <c r="BH134" s="4">
        <f t="shared" si="400"/>
        <v>0.02991696953</v>
      </c>
      <c r="BI134" s="4">
        <f t="shared" si="400"/>
        <v>0.02136926395</v>
      </c>
      <c r="BJ134" s="4">
        <f t="shared" si="400"/>
        <v>-0.03846467511</v>
      </c>
      <c r="BK134" s="45"/>
      <c r="BL134" s="4">
        <f t="shared" si="12"/>
        <v>-0.002963511479</v>
      </c>
      <c r="BM134" s="4">
        <f t="shared" si="13"/>
        <v>0.9531327539</v>
      </c>
    </row>
    <row r="135">
      <c r="L135" s="52"/>
      <c r="W135" s="45"/>
      <c r="AH135" s="45"/>
      <c r="AI135" s="23">
        <v>45322.0</v>
      </c>
      <c r="AJ135" s="27">
        <v>0.016</v>
      </c>
      <c r="AK135" s="27">
        <v>0.0053</v>
      </c>
      <c r="AL135" s="27">
        <v>0.0175</v>
      </c>
      <c r="AM135" s="27">
        <v>0.0072</v>
      </c>
      <c r="AN135" s="27">
        <v>0.0193</v>
      </c>
      <c r="AO135" s="27">
        <v>0.0462</v>
      </c>
      <c r="AP135" s="27">
        <v>0.078</v>
      </c>
      <c r="AQ135" s="27">
        <v>0.0021</v>
      </c>
      <c r="AR135" s="27">
        <v>-0.0123</v>
      </c>
      <c r="AS135" s="27">
        <v>0.0153</v>
      </c>
      <c r="AT135" s="45"/>
      <c r="AU135" s="23">
        <v>45322.0</v>
      </c>
      <c r="AV135" s="50">
        <f t="shared" si="9"/>
        <v>-0.1035126132</v>
      </c>
      <c r="AW135" s="51">
        <f t="shared" si="10"/>
        <v>0.2045197902</v>
      </c>
      <c r="AX135" s="51"/>
      <c r="AY135" s="45"/>
      <c r="AZ135" s="23"/>
      <c r="BK135" s="45"/>
    </row>
    <row r="136">
      <c r="L136" s="52"/>
      <c r="W136" s="45"/>
      <c r="AH136" s="45"/>
      <c r="AI136" s="23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45"/>
      <c r="AY136" s="45"/>
      <c r="BK136" s="45"/>
    </row>
    <row r="137">
      <c r="L137" s="52"/>
      <c r="W137" s="45"/>
      <c r="AH137" s="45"/>
      <c r="AI137" s="23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45"/>
      <c r="AY137" s="45"/>
      <c r="BK137" s="45"/>
    </row>
    <row r="138">
      <c r="L138" s="52"/>
      <c r="W138" s="45"/>
      <c r="AH138" s="45"/>
      <c r="AI138" s="23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45"/>
      <c r="AY138" s="45"/>
      <c r="BK138" s="45"/>
    </row>
    <row r="139">
      <c r="L139" s="52"/>
      <c r="W139" s="45"/>
      <c r="AH139" s="45"/>
      <c r="AI139" s="23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45"/>
      <c r="AY139" s="45"/>
      <c r="BK139" s="45"/>
    </row>
    <row r="140">
      <c r="L140" s="52"/>
      <c r="W140" s="45"/>
      <c r="AH140" s="45"/>
      <c r="AI140" s="23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45"/>
      <c r="AY140" s="45"/>
      <c r="BK140" s="45"/>
    </row>
    <row r="141">
      <c r="L141" s="52"/>
      <c r="W141" s="45"/>
      <c r="AH141" s="45"/>
      <c r="AI141" s="23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45"/>
      <c r="AY141" s="45"/>
      <c r="BK141" s="45"/>
    </row>
    <row r="142">
      <c r="L142" s="52"/>
      <c r="W142" s="45"/>
      <c r="AH142" s="45"/>
      <c r="AI142" s="23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45"/>
      <c r="AY142" s="45"/>
      <c r="BK142" s="45"/>
    </row>
    <row r="143">
      <c r="L143" s="52"/>
      <c r="W143" s="45"/>
      <c r="AH143" s="45"/>
      <c r="AI143" s="23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45"/>
      <c r="AY143" s="45"/>
      <c r="BK143" s="45"/>
    </row>
    <row r="144">
      <c r="L144" s="52"/>
      <c r="W144" s="45"/>
      <c r="AH144" s="45"/>
      <c r="AI144" s="23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45"/>
      <c r="AY144" s="45"/>
      <c r="BK144" s="45"/>
    </row>
    <row r="145">
      <c r="L145" s="52"/>
      <c r="W145" s="45"/>
      <c r="AH145" s="45"/>
      <c r="AI145" s="23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45"/>
      <c r="AY145" s="45"/>
      <c r="BK145" s="45"/>
    </row>
    <row r="146">
      <c r="L146" s="52"/>
      <c r="W146" s="45"/>
      <c r="AH146" s="45"/>
      <c r="AT146" s="45"/>
      <c r="AY146" s="45"/>
      <c r="BK146" s="45"/>
    </row>
    <row r="147">
      <c r="L147" s="52"/>
      <c r="W147" s="45"/>
      <c r="AH147" s="45"/>
      <c r="AT147" s="45"/>
      <c r="AY147" s="45"/>
      <c r="BK147" s="45"/>
    </row>
    <row r="148">
      <c r="L148" s="52"/>
      <c r="W148" s="45"/>
      <c r="AH148" s="45"/>
      <c r="AT148" s="45"/>
      <c r="AY148" s="45"/>
      <c r="BK148" s="45"/>
    </row>
    <row r="149">
      <c r="L149" s="52"/>
      <c r="W149" s="45"/>
      <c r="AH149" s="45"/>
      <c r="AT149" s="45"/>
      <c r="AY149" s="45"/>
      <c r="BK149" s="45"/>
    </row>
    <row r="150">
      <c r="L150" s="52"/>
      <c r="W150" s="45"/>
      <c r="AH150" s="45"/>
      <c r="AT150" s="45"/>
      <c r="AY150" s="45"/>
      <c r="BK150" s="45"/>
    </row>
    <row r="151">
      <c r="L151" s="52"/>
      <c r="W151" s="45"/>
      <c r="AH151" s="45"/>
      <c r="AT151" s="45"/>
      <c r="AY151" s="45"/>
      <c r="BK151" s="45"/>
    </row>
    <row r="152">
      <c r="L152" s="52"/>
      <c r="W152" s="45"/>
      <c r="AH152" s="45"/>
      <c r="AT152" s="45"/>
      <c r="AY152" s="45"/>
      <c r="BK152" s="45"/>
    </row>
    <row r="153">
      <c r="L153" s="52"/>
      <c r="W153" s="45"/>
      <c r="AH153" s="45"/>
      <c r="AT153" s="45"/>
      <c r="AY153" s="45"/>
      <c r="BK153" s="45"/>
    </row>
    <row r="154">
      <c r="L154" s="52"/>
      <c r="W154" s="45"/>
      <c r="AH154" s="45"/>
      <c r="AT154" s="45"/>
      <c r="AY154" s="45"/>
      <c r="BK154" s="45"/>
    </row>
    <row r="155">
      <c r="L155" s="52"/>
      <c r="W155" s="45"/>
      <c r="AH155" s="45"/>
      <c r="AT155" s="45"/>
      <c r="AY155" s="45"/>
      <c r="BK155" s="45"/>
    </row>
    <row r="156">
      <c r="L156" s="52"/>
      <c r="W156" s="45"/>
      <c r="AH156" s="45"/>
      <c r="AT156" s="45"/>
      <c r="AY156" s="45"/>
      <c r="BK156" s="45"/>
    </row>
    <row r="157">
      <c r="L157" s="52"/>
      <c r="W157" s="45"/>
      <c r="AH157" s="45"/>
      <c r="AT157" s="45"/>
      <c r="AY157" s="45"/>
      <c r="BK157" s="45"/>
    </row>
    <row r="158">
      <c r="L158" s="52"/>
      <c r="W158" s="45"/>
      <c r="AH158" s="45"/>
      <c r="AT158" s="45"/>
      <c r="AY158" s="45"/>
      <c r="BK158" s="45"/>
    </row>
    <row r="159">
      <c r="L159" s="52"/>
      <c r="W159" s="45"/>
      <c r="AH159" s="45"/>
      <c r="AT159" s="45"/>
      <c r="AY159" s="45"/>
      <c r="BK159" s="45"/>
    </row>
    <row r="160">
      <c r="L160" s="52"/>
      <c r="W160" s="45"/>
      <c r="AH160" s="45"/>
      <c r="AT160" s="45"/>
      <c r="AY160" s="45"/>
      <c r="BK160" s="45"/>
    </row>
    <row r="161">
      <c r="L161" s="52"/>
      <c r="W161" s="45"/>
      <c r="AH161" s="45"/>
      <c r="AT161" s="45"/>
      <c r="AY161" s="45"/>
      <c r="BK161" s="45"/>
    </row>
    <row r="162">
      <c r="L162" s="52"/>
      <c r="W162" s="45"/>
      <c r="AH162" s="45"/>
      <c r="AT162" s="45"/>
      <c r="AY162" s="45"/>
      <c r="BK162" s="45"/>
    </row>
    <row r="163">
      <c r="L163" s="52"/>
      <c r="W163" s="45"/>
      <c r="AH163" s="45"/>
      <c r="AT163" s="45"/>
      <c r="AY163" s="45"/>
      <c r="BK163" s="45"/>
    </row>
    <row r="164">
      <c r="L164" s="52"/>
      <c r="W164" s="45"/>
      <c r="AH164" s="45"/>
      <c r="AT164" s="45"/>
      <c r="AY164" s="45"/>
      <c r="BK164" s="45"/>
    </row>
    <row r="165">
      <c r="L165" s="52"/>
      <c r="W165" s="45"/>
      <c r="AH165" s="45"/>
      <c r="AT165" s="45"/>
      <c r="AY165" s="45"/>
      <c r="BK165" s="45"/>
    </row>
    <row r="166">
      <c r="L166" s="52"/>
      <c r="W166" s="45"/>
      <c r="AH166" s="45"/>
      <c r="AT166" s="45"/>
      <c r="AY166" s="45"/>
      <c r="BK166" s="45"/>
    </row>
    <row r="167">
      <c r="L167" s="52"/>
      <c r="W167" s="45"/>
      <c r="AH167" s="45"/>
      <c r="AT167" s="45"/>
      <c r="AY167" s="45"/>
      <c r="BK167" s="45"/>
    </row>
    <row r="168">
      <c r="L168" s="52"/>
      <c r="W168" s="45"/>
      <c r="AH168" s="45"/>
      <c r="AT168" s="45"/>
      <c r="AY168" s="45"/>
      <c r="BK168" s="45"/>
    </row>
    <row r="169">
      <c r="L169" s="52"/>
      <c r="W169" s="45"/>
      <c r="AH169" s="45"/>
      <c r="AT169" s="45"/>
      <c r="AY169" s="45"/>
      <c r="BK169" s="45"/>
    </row>
    <row r="170">
      <c r="L170" s="52"/>
      <c r="W170" s="45"/>
      <c r="AH170" s="45"/>
      <c r="AT170" s="45"/>
      <c r="AY170" s="45"/>
      <c r="BK170" s="45"/>
    </row>
    <row r="171">
      <c r="L171" s="52"/>
      <c r="W171" s="45"/>
      <c r="AH171" s="45"/>
      <c r="AT171" s="45"/>
      <c r="AY171" s="45"/>
      <c r="BK171" s="45"/>
    </row>
    <row r="172">
      <c r="L172" s="52"/>
      <c r="W172" s="45"/>
      <c r="AH172" s="45"/>
      <c r="AT172" s="45"/>
      <c r="AY172" s="45"/>
      <c r="BK172" s="45"/>
    </row>
    <row r="173">
      <c r="L173" s="52"/>
      <c r="W173" s="45"/>
      <c r="AH173" s="45"/>
      <c r="AT173" s="45"/>
      <c r="AY173" s="45"/>
      <c r="BK173" s="45"/>
    </row>
    <row r="174">
      <c r="L174" s="52"/>
      <c r="W174" s="45"/>
      <c r="AH174" s="45"/>
      <c r="AT174" s="45"/>
      <c r="AY174" s="45"/>
      <c r="BK174" s="45"/>
    </row>
    <row r="175">
      <c r="L175" s="52"/>
      <c r="W175" s="45"/>
      <c r="AH175" s="45"/>
      <c r="AT175" s="45"/>
      <c r="AY175" s="45"/>
      <c r="BK175" s="45"/>
    </row>
    <row r="176">
      <c r="L176" s="52"/>
      <c r="W176" s="45"/>
      <c r="AH176" s="45"/>
      <c r="AT176" s="45"/>
      <c r="AY176" s="45"/>
      <c r="BK176" s="45"/>
    </row>
    <row r="177">
      <c r="L177" s="52"/>
      <c r="W177" s="45"/>
      <c r="AH177" s="45"/>
      <c r="AT177" s="45"/>
      <c r="AY177" s="45"/>
      <c r="BK177" s="45"/>
    </row>
    <row r="178">
      <c r="L178" s="52"/>
      <c r="W178" s="45"/>
      <c r="AH178" s="45"/>
      <c r="AT178" s="45"/>
      <c r="AY178" s="45"/>
      <c r="BK178" s="45"/>
    </row>
    <row r="179">
      <c r="L179" s="52"/>
      <c r="W179" s="45"/>
      <c r="AH179" s="45"/>
      <c r="AT179" s="45"/>
      <c r="AY179" s="45"/>
      <c r="BK179" s="45"/>
    </row>
    <row r="180">
      <c r="L180" s="52"/>
      <c r="W180" s="45"/>
      <c r="AH180" s="45"/>
      <c r="AT180" s="45"/>
      <c r="AY180" s="45"/>
      <c r="BK180" s="45"/>
    </row>
    <row r="181">
      <c r="L181" s="52"/>
      <c r="W181" s="45"/>
      <c r="AH181" s="45"/>
      <c r="AT181" s="45"/>
      <c r="AY181" s="45"/>
      <c r="BK181" s="45"/>
    </row>
    <row r="182">
      <c r="L182" s="52"/>
      <c r="W182" s="45"/>
      <c r="AH182" s="45"/>
      <c r="AT182" s="45"/>
      <c r="AY182" s="45"/>
      <c r="BK182" s="45"/>
    </row>
    <row r="183">
      <c r="L183" s="52"/>
      <c r="W183" s="45"/>
      <c r="AH183" s="45"/>
      <c r="AT183" s="45"/>
      <c r="AY183" s="45"/>
      <c r="BK183" s="45"/>
    </row>
    <row r="184">
      <c r="L184" s="52"/>
      <c r="W184" s="45"/>
      <c r="AH184" s="45"/>
      <c r="AT184" s="45"/>
      <c r="AY184" s="45"/>
      <c r="BK184" s="45"/>
    </row>
    <row r="185">
      <c r="L185" s="52"/>
      <c r="W185" s="45"/>
      <c r="AH185" s="45"/>
      <c r="AT185" s="45"/>
      <c r="AY185" s="45"/>
      <c r="BK185" s="45"/>
    </row>
    <row r="186">
      <c r="L186" s="52"/>
      <c r="W186" s="45"/>
      <c r="AH186" s="45"/>
      <c r="AT186" s="45"/>
      <c r="AY186" s="45"/>
      <c r="BK186" s="45"/>
    </row>
    <row r="187">
      <c r="L187" s="52"/>
      <c r="W187" s="45"/>
      <c r="AH187" s="45"/>
      <c r="AT187" s="45"/>
      <c r="AY187" s="45"/>
      <c r="BK187" s="45"/>
    </row>
    <row r="188">
      <c r="L188" s="52"/>
      <c r="W188" s="45"/>
      <c r="AH188" s="45"/>
      <c r="AT188" s="45"/>
      <c r="AY188" s="45"/>
      <c r="BK188" s="45"/>
    </row>
    <row r="189">
      <c r="L189" s="52"/>
      <c r="W189" s="45"/>
      <c r="AH189" s="45"/>
      <c r="AT189" s="45"/>
      <c r="AY189" s="45"/>
      <c r="BK189" s="45"/>
    </row>
    <row r="190">
      <c r="L190" s="52"/>
      <c r="W190" s="45"/>
      <c r="AH190" s="45"/>
      <c r="AT190" s="45"/>
      <c r="AY190" s="45"/>
      <c r="BK190" s="45"/>
    </row>
    <row r="191">
      <c r="L191" s="52"/>
      <c r="W191" s="45"/>
      <c r="AH191" s="45"/>
      <c r="AT191" s="45"/>
      <c r="AY191" s="45"/>
      <c r="BK191" s="45"/>
    </row>
    <row r="192">
      <c r="L192" s="52"/>
      <c r="W192" s="45"/>
      <c r="AH192" s="45"/>
      <c r="AT192" s="45"/>
      <c r="AY192" s="45"/>
      <c r="BK192" s="45"/>
    </row>
    <row r="193">
      <c r="L193" s="52"/>
      <c r="W193" s="45"/>
      <c r="AH193" s="45"/>
      <c r="AT193" s="45"/>
      <c r="AY193" s="45"/>
      <c r="BK193" s="45"/>
    </row>
    <row r="194">
      <c r="L194" s="52"/>
      <c r="W194" s="45"/>
      <c r="AH194" s="45"/>
      <c r="AT194" s="45"/>
      <c r="AY194" s="45"/>
      <c r="BK194" s="45"/>
    </row>
    <row r="195">
      <c r="L195" s="52"/>
      <c r="W195" s="45"/>
      <c r="AH195" s="45"/>
      <c r="AT195" s="45"/>
      <c r="AY195" s="45"/>
      <c r="BK195" s="45"/>
    </row>
    <row r="196">
      <c r="L196" s="52"/>
      <c r="W196" s="45"/>
      <c r="AH196" s="45"/>
      <c r="AT196" s="45"/>
      <c r="AY196" s="45"/>
      <c r="BK196" s="45"/>
    </row>
    <row r="197">
      <c r="L197" s="52"/>
      <c r="W197" s="45"/>
      <c r="AH197" s="45"/>
      <c r="AT197" s="45"/>
      <c r="AY197" s="45"/>
      <c r="BK197" s="45"/>
    </row>
    <row r="198">
      <c r="L198" s="52"/>
      <c r="W198" s="45"/>
      <c r="AH198" s="45"/>
      <c r="AT198" s="45"/>
      <c r="AY198" s="45"/>
      <c r="BK198" s="45"/>
    </row>
    <row r="199">
      <c r="L199" s="52"/>
      <c r="W199" s="45"/>
      <c r="AH199" s="45"/>
      <c r="AT199" s="45"/>
      <c r="AY199" s="45"/>
      <c r="BK199" s="45"/>
    </row>
    <row r="200">
      <c r="L200" s="52"/>
      <c r="W200" s="45"/>
      <c r="AH200" s="45"/>
      <c r="AT200" s="45"/>
      <c r="AY200" s="45"/>
      <c r="BK200" s="45"/>
    </row>
    <row r="201">
      <c r="L201" s="52"/>
      <c r="W201" s="45"/>
      <c r="AH201" s="45"/>
      <c r="AT201" s="45"/>
      <c r="AY201" s="45"/>
      <c r="BK201" s="45"/>
    </row>
    <row r="202">
      <c r="L202" s="52"/>
      <c r="W202" s="45"/>
      <c r="AH202" s="45"/>
      <c r="AT202" s="45"/>
      <c r="AY202" s="45"/>
      <c r="BK202" s="45"/>
    </row>
    <row r="203">
      <c r="L203" s="52"/>
      <c r="W203" s="45"/>
      <c r="AH203" s="45"/>
      <c r="AT203" s="45"/>
      <c r="AY203" s="45"/>
      <c r="BK203" s="45"/>
    </row>
    <row r="204">
      <c r="L204" s="52"/>
      <c r="W204" s="45"/>
      <c r="AH204" s="45"/>
      <c r="AT204" s="45"/>
      <c r="AY204" s="45"/>
      <c r="BK204" s="45"/>
    </row>
    <row r="205">
      <c r="L205" s="52"/>
      <c r="W205" s="45"/>
      <c r="AH205" s="45"/>
      <c r="AT205" s="45"/>
      <c r="AY205" s="45"/>
      <c r="BK205" s="45"/>
    </row>
    <row r="206">
      <c r="L206" s="52"/>
      <c r="W206" s="45"/>
      <c r="AH206" s="45"/>
      <c r="AT206" s="45"/>
      <c r="AY206" s="45"/>
      <c r="BK206" s="45"/>
    </row>
    <row r="207">
      <c r="L207" s="52"/>
      <c r="W207" s="45"/>
      <c r="AH207" s="45"/>
      <c r="AT207" s="45"/>
      <c r="AY207" s="45"/>
      <c r="BK207" s="45"/>
    </row>
    <row r="208">
      <c r="L208" s="52"/>
      <c r="W208" s="45"/>
      <c r="AH208" s="45"/>
      <c r="AT208" s="45"/>
      <c r="AY208" s="45"/>
      <c r="BK208" s="45"/>
    </row>
    <row r="209">
      <c r="L209" s="52"/>
      <c r="W209" s="45"/>
      <c r="AH209" s="45"/>
      <c r="AT209" s="45"/>
      <c r="AY209" s="45"/>
      <c r="BK209" s="45"/>
    </row>
    <row r="210">
      <c r="L210" s="52"/>
      <c r="W210" s="45"/>
      <c r="AH210" s="45"/>
      <c r="AT210" s="45"/>
      <c r="AY210" s="45"/>
      <c r="BK210" s="45"/>
    </row>
    <row r="211">
      <c r="L211" s="52"/>
      <c r="W211" s="45"/>
      <c r="AH211" s="45"/>
      <c r="AT211" s="45"/>
      <c r="AY211" s="45"/>
      <c r="BK211" s="45"/>
    </row>
    <row r="212">
      <c r="L212" s="52"/>
      <c r="W212" s="45"/>
      <c r="AH212" s="45"/>
      <c r="AT212" s="45"/>
      <c r="AY212" s="45"/>
      <c r="BK212" s="45"/>
    </row>
    <row r="213">
      <c r="L213" s="52"/>
      <c r="W213" s="45"/>
      <c r="AH213" s="45"/>
      <c r="AT213" s="45"/>
      <c r="AY213" s="45"/>
      <c r="BK213" s="45"/>
    </row>
    <row r="214">
      <c r="L214" s="52"/>
      <c r="W214" s="45"/>
      <c r="AH214" s="45"/>
      <c r="AT214" s="45"/>
      <c r="AY214" s="45"/>
      <c r="BK214" s="45"/>
    </row>
    <row r="215">
      <c r="L215" s="52"/>
      <c r="W215" s="45"/>
      <c r="AH215" s="45"/>
      <c r="AT215" s="45"/>
      <c r="AY215" s="45"/>
      <c r="BK215" s="45"/>
    </row>
    <row r="216">
      <c r="L216" s="52"/>
      <c r="W216" s="45"/>
      <c r="AH216" s="45"/>
      <c r="AT216" s="45"/>
      <c r="AY216" s="45"/>
      <c r="BK216" s="45"/>
    </row>
    <row r="217">
      <c r="L217" s="52"/>
      <c r="W217" s="45"/>
      <c r="AH217" s="45"/>
      <c r="AT217" s="45"/>
      <c r="AY217" s="45"/>
      <c r="BK217" s="45"/>
    </row>
    <row r="218">
      <c r="L218" s="52"/>
      <c r="W218" s="45"/>
      <c r="AH218" s="45"/>
      <c r="AT218" s="45"/>
      <c r="AY218" s="45"/>
      <c r="BK218" s="45"/>
    </row>
    <row r="219">
      <c r="L219" s="52"/>
      <c r="W219" s="45"/>
      <c r="AH219" s="45"/>
      <c r="AT219" s="45"/>
      <c r="AY219" s="45"/>
      <c r="BK219" s="45"/>
    </row>
    <row r="220">
      <c r="L220" s="52"/>
      <c r="W220" s="45"/>
      <c r="AH220" s="45"/>
      <c r="AT220" s="45"/>
      <c r="AY220" s="45"/>
      <c r="BK220" s="45"/>
    </row>
    <row r="221">
      <c r="L221" s="52"/>
      <c r="W221" s="45"/>
      <c r="AH221" s="45"/>
      <c r="AT221" s="45"/>
      <c r="AY221" s="45"/>
      <c r="BK221" s="45"/>
    </row>
    <row r="222">
      <c r="L222" s="52"/>
      <c r="W222" s="45"/>
      <c r="AH222" s="45"/>
      <c r="AT222" s="45"/>
      <c r="AY222" s="45"/>
      <c r="BK222" s="45"/>
    </row>
    <row r="223">
      <c r="L223" s="52"/>
      <c r="W223" s="45"/>
      <c r="AH223" s="45"/>
      <c r="AT223" s="45"/>
      <c r="AY223" s="45"/>
      <c r="BK223" s="45"/>
    </row>
    <row r="224">
      <c r="L224" s="52"/>
      <c r="W224" s="45"/>
      <c r="AH224" s="45"/>
      <c r="AT224" s="45"/>
      <c r="AY224" s="45"/>
      <c r="BK224" s="45"/>
    </row>
    <row r="225">
      <c r="L225" s="52"/>
      <c r="W225" s="45"/>
      <c r="AH225" s="45"/>
      <c r="AT225" s="45"/>
      <c r="AY225" s="45"/>
      <c r="BK225" s="45"/>
    </row>
    <row r="226">
      <c r="L226" s="52"/>
      <c r="W226" s="45"/>
      <c r="AH226" s="45"/>
      <c r="AT226" s="45"/>
      <c r="AY226" s="45"/>
      <c r="BK226" s="45"/>
    </row>
    <row r="227">
      <c r="L227" s="52"/>
      <c r="W227" s="45"/>
      <c r="AH227" s="45"/>
      <c r="AT227" s="45"/>
      <c r="AY227" s="45"/>
      <c r="BK227" s="45"/>
    </row>
    <row r="228">
      <c r="L228" s="52"/>
      <c r="W228" s="45"/>
      <c r="AH228" s="45"/>
      <c r="AT228" s="45"/>
      <c r="AY228" s="45"/>
      <c r="BK228" s="45"/>
    </row>
    <row r="229">
      <c r="L229" s="52"/>
      <c r="W229" s="45"/>
      <c r="AH229" s="45"/>
      <c r="AT229" s="45"/>
      <c r="AY229" s="45"/>
      <c r="BK229" s="45"/>
    </row>
    <row r="230">
      <c r="L230" s="52"/>
      <c r="W230" s="45"/>
      <c r="AH230" s="45"/>
      <c r="AT230" s="45"/>
      <c r="AY230" s="45"/>
      <c r="BK230" s="45"/>
    </row>
    <row r="231">
      <c r="L231" s="52"/>
      <c r="W231" s="45"/>
      <c r="AH231" s="45"/>
      <c r="AT231" s="45"/>
      <c r="AY231" s="45"/>
      <c r="BK231" s="45"/>
    </row>
    <row r="232">
      <c r="L232" s="52"/>
      <c r="W232" s="45"/>
      <c r="AH232" s="45"/>
      <c r="AT232" s="45"/>
      <c r="AY232" s="45"/>
      <c r="BK232" s="45"/>
    </row>
    <row r="233">
      <c r="L233" s="52"/>
      <c r="W233" s="45"/>
      <c r="AH233" s="45"/>
      <c r="AT233" s="45"/>
      <c r="AY233" s="45"/>
      <c r="BK233" s="45"/>
    </row>
    <row r="234">
      <c r="L234" s="52"/>
      <c r="W234" s="45"/>
      <c r="AH234" s="45"/>
      <c r="AT234" s="45"/>
      <c r="AY234" s="45"/>
      <c r="BK234" s="45"/>
    </row>
    <row r="235">
      <c r="L235" s="52"/>
      <c r="W235" s="45"/>
      <c r="AH235" s="45"/>
      <c r="AT235" s="45"/>
      <c r="AY235" s="45"/>
      <c r="BK235" s="45"/>
    </row>
    <row r="236">
      <c r="L236" s="52"/>
      <c r="W236" s="45"/>
      <c r="AH236" s="45"/>
      <c r="AT236" s="45"/>
      <c r="AY236" s="45"/>
      <c r="BK236" s="45"/>
    </row>
    <row r="237">
      <c r="L237" s="52"/>
      <c r="W237" s="45"/>
      <c r="AH237" s="45"/>
      <c r="AT237" s="45"/>
      <c r="AY237" s="45"/>
      <c r="BK237" s="45"/>
    </row>
    <row r="238">
      <c r="L238" s="52"/>
      <c r="W238" s="45"/>
      <c r="AH238" s="45"/>
      <c r="AT238" s="45"/>
      <c r="AY238" s="45"/>
      <c r="BK238" s="45"/>
    </row>
    <row r="239">
      <c r="L239" s="52"/>
      <c r="W239" s="45"/>
      <c r="AH239" s="45"/>
      <c r="AT239" s="45"/>
      <c r="AY239" s="45"/>
      <c r="BK239" s="45"/>
    </row>
    <row r="240">
      <c r="L240" s="52"/>
      <c r="W240" s="45"/>
      <c r="AH240" s="45"/>
      <c r="AT240" s="45"/>
      <c r="AY240" s="45"/>
      <c r="BK240" s="45"/>
    </row>
    <row r="241">
      <c r="L241" s="52"/>
      <c r="W241" s="45"/>
      <c r="AH241" s="45"/>
      <c r="AT241" s="45"/>
      <c r="AY241" s="45"/>
      <c r="BK241" s="45"/>
    </row>
    <row r="242">
      <c r="L242" s="52"/>
      <c r="W242" s="45"/>
      <c r="AH242" s="45"/>
      <c r="AT242" s="45"/>
      <c r="AY242" s="45"/>
      <c r="BK242" s="45"/>
    </row>
    <row r="243">
      <c r="L243" s="52"/>
      <c r="W243" s="45"/>
      <c r="AH243" s="45"/>
      <c r="AT243" s="45"/>
      <c r="AY243" s="45"/>
      <c r="BK243" s="45"/>
    </row>
    <row r="244">
      <c r="L244" s="52"/>
      <c r="W244" s="45"/>
      <c r="AH244" s="45"/>
      <c r="AT244" s="45"/>
      <c r="AY244" s="45"/>
      <c r="BK244" s="45"/>
    </row>
    <row r="245">
      <c r="L245" s="52"/>
      <c r="W245" s="45"/>
      <c r="AH245" s="45"/>
      <c r="AT245" s="45"/>
      <c r="AY245" s="45"/>
      <c r="BK245" s="45"/>
    </row>
    <row r="246">
      <c r="L246" s="52"/>
      <c r="W246" s="45"/>
      <c r="AH246" s="45"/>
      <c r="AT246" s="45"/>
      <c r="AY246" s="45"/>
      <c r="BK246" s="45"/>
    </row>
    <row r="247">
      <c r="L247" s="52"/>
      <c r="W247" s="45"/>
      <c r="AH247" s="45"/>
      <c r="AT247" s="45"/>
      <c r="AY247" s="45"/>
      <c r="BK247" s="45"/>
    </row>
    <row r="248">
      <c r="L248" s="52"/>
      <c r="W248" s="45"/>
      <c r="AH248" s="45"/>
      <c r="AT248" s="45"/>
      <c r="AY248" s="45"/>
      <c r="BK248" s="45"/>
    </row>
    <row r="249">
      <c r="L249" s="52"/>
      <c r="W249" s="45"/>
      <c r="AH249" s="45"/>
      <c r="AT249" s="45"/>
      <c r="AY249" s="45"/>
      <c r="BK249" s="45"/>
    </row>
    <row r="250">
      <c r="L250" s="52"/>
      <c r="W250" s="45"/>
      <c r="AH250" s="45"/>
      <c r="AT250" s="45"/>
      <c r="AY250" s="45"/>
      <c r="BK250" s="45"/>
    </row>
    <row r="251">
      <c r="L251" s="52"/>
      <c r="W251" s="45"/>
      <c r="AH251" s="45"/>
      <c r="AT251" s="45"/>
      <c r="AY251" s="45"/>
      <c r="BK251" s="45"/>
    </row>
    <row r="252">
      <c r="L252" s="52"/>
      <c r="W252" s="45"/>
      <c r="AH252" s="45"/>
      <c r="AT252" s="45"/>
      <c r="AY252" s="45"/>
      <c r="BK252" s="45"/>
    </row>
    <row r="253">
      <c r="L253" s="52"/>
      <c r="W253" s="45"/>
      <c r="AH253" s="45"/>
      <c r="AT253" s="45"/>
      <c r="AY253" s="45"/>
      <c r="BK253" s="45"/>
    </row>
    <row r="254">
      <c r="L254" s="52"/>
      <c r="W254" s="45"/>
      <c r="AH254" s="45"/>
      <c r="AT254" s="45"/>
      <c r="AY254" s="45"/>
      <c r="BK254" s="45"/>
    </row>
    <row r="255">
      <c r="L255" s="52"/>
      <c r="W255" s="45"/>
      <c r="AH255" s="45"/>
      <c r="AT255" s="45"/>
      <c r="AY255" s="45"/>
      <c r="BK255" s="45"/>
    </row>
    <row r="256">
      <c r="L256" s="52"/>
      <c r="W256" s="45"/>
      <c r="AH256" s="45"/>
      <c r="AT256" s="45"/>
      <c r="AY256" s="45"/>
      <c r="BK256" s="45"/>
    </row>
    <row r="257">
      <c r="L257" s="52"/>
      <c r="W257" s="45"/>
      <c r="AH257" s="45"/>
      <c r="AT257" s="45"/>
      <c r="AY257" s="45"/>
      <c r="BK257" s="45"/>
    </row>
    <row r="258">
      <c r="L258" s="52"/>
      <c r="W258" s="45"/>
      <c r="AH258" s="45"/>
      <c r="AT258" s="45"/>
      <c r="AY258" s="45"/>
      <c r="BK258" s="45"/>
    </row>
    <row r="259">
      <c r="L259" s="52"/>
      <c r="W259" s="45"/>
      <c r="AH259" s="45"/>
      <c r="AT259" s="45"/>
      <c r="AY259" s="45"/>
      <c r="BK259" s="45"/>
    </row>
    <row r="260">
      <c r="L260" s="52"/>
      <c r="W260" s="45"/>
      <c r="AH260" s="45"/>
      <c r="AT260" s="45"/>
      <c r="AY260" s="45"/>
      <c r="BK260" s="45"/>
    </row>
    <row r="261">
      <c r="L261" s="52"/>
      <c r="W261" s="45"/>
      <c r="AH261" s="45"/>
      <c r="AT261" s="45"/>
      <c r="AY261" s="45"/>
      <c r="BK261" s="45"/>
    </row>
    <row r="262">
      <c r="L262" s="52"/>
      <c r="W262" s="45"/>
      <c r="AH262" s="45"/>
      <c r="AT262" s="45"/>
      <c r="AY262" s="45"/>
      <c r="BK262" s="45"/>
    </row>
    <row r="263">
      <c r="L263" s="52"/>
      <c r="W263" s="45"/>
      <c r="AH263" s="45"/>
      <c r="AT263" s="45"/>
      <c r="AY263" s="45"/>
      <c r="BK263" s="45"/>
    </row>
    <row r="264">
      <c r="L264" s="52"/>
      <c r="W264" s="45"/>
      <c r="AH264" s="45"/>
      <c r="AT264" s="45"/>
      <c r="AY264" s="45"/>
      <c r="BK264" s="45"/>
    </row>
    <row r="265">
      <c r="L265" s="52"/>
      <c r="W265" s="45"/>
      <c r="AH265" s="45"/>
      <c r="AT265" s="45"/>
      <c r="AY265" s="45"/>
      <c r="BK265" s="45"/>
    </row>
    <row r="266">
      <c r="L266" s="52"/>
      <c r="W266" s="45"/>
      <c r="AH266" s="45"/>
      <c r="AT266" s="45"/>
      <c r="AY266" s="45"/>
      <c r="BK266" s="45"/>
    </row>
    <row r="267">
      <c r="L267" s="52"/>
      <c r="W267" s="45"/>
      <c r="AH267" s="45"/>
      <c r="AT267" s="45"/>
      <c r="AY267" s="45"/>
      <c r="BK267" s="45"/>
    </row>
    <row r="268">
      <c r="L268" s="52"/>
      <c r="W268" s="45"/>
      <c r="AH268" s="45"/>
      <c r="AT268" s="45"/>
      <c r="AY268" s="45"/>
      <c r="BK268" s="45"/>
    </row>
    <row r="269">
      <c r="L269" s="52"/>
      <c r="W269" s="45"/>
      <c r="AH269" s="45"/>
      <c r="AT269" s="45"/>
      <c r="AY269" s="45"/>
      <c r="BK269" s="45"/>
    </row>
    <row r="270">
      <c r="L270" s="52"/>
      <c r="W270" s="45"/>
      <c r="AH270" s="45"/>
      <c r="AT270" s="45"/>
      <c r="AY270" s="45"/>
      <c r="BK270" s="45"/>
    </row>
    <row r="271">
      <c r="L271" s="52"/>
      <c r="W271" s="45"/>
      <c r="AH271" s="45"/>
      <c r="AT271" s="45"/>
      <c r="AY271" s="45"/>
      <c r="BK271" s="45"/>
    </row>
    <row r="272">
      <c r="L272" s="52"/>
      <c r="W272" s="45"/>
      <c r="AH272" s="45"/>
      <c r="AT272" s="45"/>
      <c r="AY272" s="45"/>
      <c r="BK272" s="45"/>
    </row>
    <row r="273">
      <c r="L273" s="52"/>
      <c r="W273" s="45"/>
      <c r="AH273" s="45"/>
      <c r="AT273" s="45"/>
      <c r="AY273" s="45"/>
      <c r="BK273" s="45"/>
    </row>
    <row r="274">
      <c r="L274" s="52"/>
      <c r="W274" s="45"/>
      <c r="AH274" s="45"/>
      <c r="AT274" s="45"/>
      <c r="AY274" s="45"/>
      <c r="BK274" s="45"/>
    </row>
    <row r="275">
      <c r="L275" s="52"/>
      <c r="W275" s="45"/>
      <c r="AH275" s="45"/>
      <c r="AT275" s="45"/>
      <c r="AY275" s="45"/>
      <c r="BK275" s="45"/>
    </row>
    <row r="276">
      <c r="L276" s="52"/>
      <c r="W276" s="45"/>
      <c r="AH276" s="45"/>
      <c r="AT276" s="45"/>
      <c r="AY276" s="45"/>
      <c r="BK276" s="45"/>
    </row>
    <row r="277">
      <c r="L277" s="52"/>
      <c r="W277" s="45"/>
      <c r="AH277" s="45"/>
      <c r="AT277" s="45"/>
      <c r="AY277" s="45"/>
      <c r="BK277" s="45"/>
    </row>
    <row r="278">
      <c r="L278" s="52"/>
      <c r="W278" s="45"/>
      <c r="AH278" s="45"/>
      <c r="AT278" s="45"/>
      <c r="AY278" s="45"/>
      <c r="BK278" s="45"/>
    </row>
    <row r="279">
      <c r="L279" s="52"/>
      <c r="W279" s="45"/>
      <c r="AH279" s="45"/>
      <c r="AT279" s="45"/>
      <c r="AY279" s="45"/>
      <c r="BK279" s="45"/>
    </row>
    <row r="280">
      <c r="L280" s="52"/>
      <c r="W280" s="45"/>
      <c r="AH280" s="45"/>
      <c r="AT280" s="45"/>
      <c r="AY280" s="45"/>
      <c r="BK280" s="45"/>
    </row>
    <row r="281">
      <c r="L281" s="52"/>
      <c r="W281" s="45"/>
      <c r="AH281" s="45"/>
      <c r="AT281" s="45"/>
      <c r="AY281" s="45"/>
      <c r="BK281" s="45"/>
    </row>
    <row r="282">
      <c r="L282" s="52"/>
      <c r="W282" s="45"/>
      <c r="AH282" s="45"/>
      <c r="AT282" s="45"/>
      <c r="AY282" s="45"/>
      <c r="BK282" s="45"/>
    </row>
    <row r="283">
      <c r="L283" s="52"/>
      <c r="W283" s="45"/>
      <c r="AH283" s="45"/>
      <c r="AT283" s="45"/>
      <c r="AY283" s="45"/>
      <c r="BK283" s="45"/>
    </row>
    <row r="284">
      <c r="L284" s="52"/>
      <c r="W284" s="45"/>
      <c r="AH284" s="45"/>
      <c r="AT284" s="45"/>
      <c r="AY284" s="45"/>
      <c r="BK284" s="45"/>
    </row>
    <row r="285">
      <c r="L285" s="52"/>
      <c r="W285" s="45"/>
      <c r="AH285" s="45"/>
      <c r="AT285" s="45"/>
      <c r="AY285" s="45"/>
      <c r="BK285" s="45"/>
    </row>
    <row r="286">
      <c r="L286" s="52"/>
      <c r="W286" s="45"/>
      <c r="AH286" s="45"/>
      <c r="AT286" s="45"/>
      <c r="AY286" s="45"/>
      <c r="BK286" s="45"/>
    </row>
    <row r="287">
      <c r="L287" s="52"/>
      <c r="W287" s="45"/>
      <c r="AH287" s="45"/>
      <c r="AT287" s="45"/>
      <c r="AY287" s="45"/>
      <c r="BK287" s="45"/>
    </row>
    <row r="288">
      <c r="L288" s="52"/>
      <c r="W288" s="45"/>
      <c r="AH288" s="45"/>
      <c r="AT288" s="45"/>
      <c r="AY288" s="45"/>
      <c r="BK288" s="45"/>
    </row>
    <row r="289">
      <c r="L289" s="52"/>
      <c r="W289" s="45"/>
      <c r="AH289" s="45"/>
      <c r="AT289" s="45"/>
      <c r="AY289" s="45"/>
      <c r="BK289" s="45"/>
    </row>
    <row r="290">
      <c r="L290" s="52"/>
      <c r="W290" s="45"/>
      <c r="AH290" s="45"/>
      <c r="AT290" s="45"/>
      <c r="AY290" s="45"/>
      <c r="BK290" s="45"/>
    </row>
    <row r="291">
      <c r="L291" s="52"/>
      <c r="W291" s="45"/>
      <c r="AH291" s="45"/>
      <c r="AT291" s="45"/>
      <c r="AY291" s="45"/>
      <c r="BK291" s="45"/>
    </row>
    <row r="292">
      <c r="L292" s="52"/>
      <c r="W292" s="45"/>
      <c r="AH292" s="45"/>
      <c r="AT292" s="45"/>
      <c r="AY292" s="45"/>
      <c r="BK292" s="45"/>
    </row>
    <row r="293">
      <c r="L293" s="52"/>
      <c r="W293" s="45"/>
      <c r="AH293" s="45"/>
      <c r="AT293" s="45"/>
      <c r="AY293" s="45"/>
      <c r="BK293" s="45"/>
    </row>
    <row r="294">
      <c r="L294" s="52"/>
      <c r="W294" s="45"/>
      <c r="AH294" s="45"/>
      <c r="AT294" s="45"/>
      <c r="AY294" s="45"/>
      <c r="BK294" s="45"/>
    </row>
    <row r="295">
      <c r="L295" s="52"/>
      <c r="W295" s="45"/>
      <c r="AH295" s="45"/>
      <c r="AT295" s="45"/>
      <c r="AY295" s="45"/>
      <c r="BK295" s="45"/>
    </row>
    <row r="296">
      <c r="L296" s="52"/>
      <c r="W296" s="45"/>
      <c r="AH296" s="45"/>
      <c r="AT296" s="45"/>
      <c r="AY296" s="45"/>
      <c r="BK296" s="45"/>
    </row>
    <row r="297">
      <c r="L297" s="52"/>
      <c r="W297" s="45"/>
      <c r="AH297" s="45"/>
      <c r="AT297" s="45"/>
      <c r="AY297" s="45"/>
      <c r="BK297" s="45"/>
    </row>
    <row r="298">
      <c r="L298" s="52"/>
      <c r="W298" s="45"/>
      <c r="AH298" s="45"/>
      <c r="AT298" s="45"/>
      <c r="AY298" s="45"/>
      <c r="BK298" s="45"/>
    </row>
    <row r="299">
      <c r="L299" s="52"/>
      <c r="W299" s="45"/>
      <c r="AH299" s="45"/>
      <c r="AT299" s="45"/>
      <c r="AY299" s="45"/>
      <c r="BK299" s="45"/>
    </row>
    <row r="300">
      <c r="L300" s="52"/>
      <c r="W300" s="45"/>
      <c r="AH300" s="45"/>
      <c r="AT300" s="45"/>
      <c r="AY300" s="45"/>
      <c r="BK300" s="45"/>
    </row>
    <row r="301">
      <c r="L301" s="52"/>
      <c r="W301" s="45"/>
      <c r="AH301" s="45"/>
      <c r="AT301" s="45"/>
      <c r="AY301" s="45"/>
      <c r="BK301" s="45"/>
    </row>
    <row r="302">
      <c r="L302" s="52"/>
      <c r="W302" s="45"/>
      <c r="AH302" s="45"/>
      <c r="AT302" s="45"/>
      <c r="AY302" s="45"/>
      <c r="BK302" s="45"/>
    </row>
    <row r="303">
      <c r="L303" s="52"/>
      <c r="W303" s="45"/>
      <c r="AH303" s="45"/>
      <c r="AT303" s="45"/>
      <c r="AY303" s="45"/>
      <c r="BK303" s="45"/>
    </row>
    <row r="304">
      <c r="L304" s="52"/>
      <c r="W304" s="45"/>
      <c r="AH304" s="45"/>
      <c r="AT304" s="45"/>
      <c r="AY304" s="45"/>
      <c r="BK304" s="45"/>
    </row>
    <row r="305">
      <c r="L305" s="52"/>
      <c r="W305" s="45"/>
      <c r="AH305" s="45"/>
      <c r="AT305" s="45"/>
      <c r="AY305" s="45"/>
      <c r="BK305" s="45"/>
    </row>
    <row r="306">
      <c r="L306" s="52"/>
      <c r="W306" s="45"/>
      <c r="AH306" s="45"/>
      <c r="AT306" s="45"/>
      <c r="AY306" s="45"/>
      <c r="BK306" s="45"/>
    </row>
    <row r="307">
      <c r="L307" s="52"/>
      <c r="W307" s="45"/>
      <c r="AH307" s="45"/>
      <c r="AT307" s="45"/>
      <c r="AY307" s="45"/>
      <c r="BK307" s="45"/>
    </row>
    <row r="308">
      <c r="L308" s="52"/>
      <c r="W308" s="45"/>
      <c r="AH308" s="45"/>
      <c r="AT308" s="45"/>
      <c r="AY308" s="45"/>
      <c r="BK308" s="45"/>
    </row>
    <row r="309">
      <c r="L309" s="52"/>
      <c r="W309" s="45"/>
      <c r="AH309" s="45"/>
      <c r="AT309" s="45"/>
      <c r="AY309" s="45"/>
      <c r="BK309" s="45"/>
    </row>
    <row r="310">
      <c r="L310" s="52"/>
      <c r="W310" s="45"/>
      <c r="AH310" s="45"/>
      <c r="AT310" s="45"/>
      <c r="AY310" s="45"/>
      <c r="BK310" s="45"/>
    </row>
    <row r="311">
      <c r="L311" s="52"/>
      <c r="W311" s="45"/>
      <c r="AH311" s="45"/>
      <c r="AT311" s="45"/>
      <c r="AY311" s="45"/>
      <c r="BK311" s="45"/>
    </row>
    <row r="312">
      <c r="L312" s="52"/>
      <c r="W312" s="45"/>
      <c r="AH312" s="45"/>
      <c r="AT312" s="45"/>
      <c r="AY312" s="45"/>
      <c r="BK312" s="45"/>
    </row>
    <row r="313">
      <c r="L313" s="52"/>
      <c r="W313" s="45"/>
      <c r="AH313" s="45"/>
      <c r="AT313" s="45"/>
      <c r="AY313" s="45"/>
      <c r="BK313" s="45"/>
    </row>
    <row r="314">
      <c r="L314" s="52"/>
      <c r="W314" s="45"/>
      <c r="AH314" s="45"/>
      <c r="AT314" s="45"/>
      <c r="AY314" s="45"/>
      <c r="BK314" s="45"/>
    </row>
    <row r="315">
      <c r="L315" s="52"/>
      <c r="W315" s="45"/>
      <c r="AH315" s="45"/>
      <c r="AT315" s="45"/>
      <c r="AY315" s="45"/>
      <c r="BK315" s="45"/>
    </row>
    <row r="316">
      <c r="L316" s="52"/>
      <c r="W316" s="45"/>
      <c r="AH316" s="45"/>
      <c r="AT316" s="45"/>
      <c r="AY316" s="45"/>
      <c r="BK316" s="45"/>
    </row>
    <row r="317">
      <c r="L317" s="52"/>
      <c r="W317" s="45"/>
      <c r="AH317" s="45"/>
      <c r="AT317" s="45"/>
      <c r="AY317" s="45"/>
      <c r="BK317" s="45"/>
    </row>
    <row r="318">
      <c r="L318" s="52"/>
      <c r="W318" s="45"/>
      <c r="AH318" s="45"/>
      <c r="AT318" s="45"/>
      <c r="AY318" s="45"/>
      <c r="BK318" s="45"/>
    </row>
    <row r="319">
      <c r="L319" s="52"/>
      <c r="W319" s="45"/>
      <c r="AH319" s="45"/>
      <c r="AT319" s="45"/>
      <c r="AY319" s="45"/>
      <c r="BK319" s="45"/>
    </row>
    <row r="320">
      <c r="L320" s="52"/>
      <c r="W320" s="45"/>
      <c r="AH320" s="45"/>
      <c r="AT320" s="45"/>
      <c r="AY320" s="45"/>
      <c r="BK320" s="45"/>
    </row>
    <row r="321">
      <c r="L321" s="52"/>
      <c r="W321" s="45"/>
      <c r="AH321" s="45"/>
      <c r="AT321" s="45"/>
      <c r="AY321" s="45"/>
      <c r="BK321" s="45"/>
    </row>
    <row r="322">
      <c r="L322" s="52"/>
      <c r="W322" s="45"/>
      <c r="AH322" s="45"/>
      <c r="AT322" s="45"/>
      <c r="AY322" s="45"/>
      <c r="BK322" s="45"/>
    </row>
    <row r="323">
      <c r="L323" s="52"/>
      <c r="W323" s="45"/>
      <c r="AH323" s="45"/>
      <c r="AT323" s="45"/>
      <c r="AY323" s="45"/>
      <c r="BK323" s="45"/>
    </row>
    <row r="324">
      <c r="L324" s="52"/>
      <c r="W324" s="45"/>
      <c r="AH324" s="45"/>
      <c r="AT324" s="45"/>
      <c r="AY324" s="45"/>
      <c r="BK324" s="45"/>
    </row>
    <row r="325">
      <c r="L325" s="52"/>
      <c r="W325" s="45"/>
      <c r="AH325" s="45"/>
      <c r="AT325" s="45"/>
      <c r="AY325" s="45"/>
      <c r="BK325" s="45"/>
    </row>
    <row r="326">
      <c r="L326" s="52"/>
      <c r="W326" s="45"/>
      <c r="AH326" s="45"/>
      <c r="AT326" s="45"/>
      <c r="AY326" s="45"/>
      <c r="BK326" s="45"/>
    </row>
    <row r="327">
      <c r="L327" s="52"/>
      <c r="W327" s="45"/>
      <c r="AH327" s="45"/>
      <c r="AT327" s="45"/>
      <c r="AY327" s="45"/>
      <c r="BK327" s="45"/>
    </row>
    <row r="328">
      <c r="L328" s="52"/>
      <c r="W328" s="45"/>
      <c r="AH328" s="45"/>
      <c r="AT328" s="45"/>
      <c r="AY328" s="45"/>
      <c r="BK328" s="45"/>
    </row>
    <row r="329">
      <c r="L329" s="52"/>
      <c r="W329" s="45"/>
      <c r="AH329" s="45"/>
      <c r="AT329" s="45"/>
      <c r="AY329" s="45"/>
      <c r="BK329" s="45"/>
    </row>
    <row r="330">
      <c r="L330" s="52"/>
      <c r="W330" s="45"/>
      <c r="AH330" s="45"/>
      <c r="AT330" s="45"/>
      <c r="AY330" s="45"/>
      <c r="BK330" s="45"/>
    </row>
    <row r="331">
      <c r="L331" s="52"/>
      <c r="W331" s="45"/>
      <c r="AH331" s="45"/>
      <c r="AT331" s="45"/>
      <c r="AY331" s="45"/>
      <c r="BK331" s="45"/>
    </row>
    <row r="332">
      <c r="L332" s="52"/>
      <c r="W332" s="45"/>
      <c r="AH332" s="45"/>
      <c r="AT332" s="45"/>
      <c r="AY332" s="45"/>
      <c r="BK332" s="45"/>
    </row>
    <row r="333">
      <c r="L333" s="52"/>
      <c r="W333" s="45"/>
      <c r="AH333" s="45"/>
      <c r="AT333" s="45"/>
      <c r="AY333" s="45"/>
      <c r="BK333" s="45"/>
    </row>
    <row r="334">
      <c r="L334" s="52"/>
      <c r="W334" s="45"/>
      <c r="AH334" s="45"/>
      <c r="AT334" s="45"/>
      <c r="AY334" s="45"/>
      <c r="BK334" s="45"/>
    </row>
    <row r="335">
      <c r="L335" s="52"/>
      <c r="W335" s="45"/>
      <c r="AH335" s="45"/>
      <c r="AT335" s="45"/>
      <c r="AY335" s="45"/>
      <c r="BK335" s="45"/>
    </row>
    <row r="336">
      <c r="L336" s="52"/>
      <c r="W336" s="45"/>
      <c r="AH336" s="45"/>
      <c r="AT336" s="45"/>
      <c r="AY336" s="45"/>
      <c r="BK336" s="45"/>
    </row>
    <row r="337">
      <c r="L337" s="52"/>
      <c r="W337" s="45"/>
      <c r="AH337" s="45"/>
      <c r="AT337" s="45"/>
      <c r="AY337" s="45"/>
      <c r="BK337" s="45"/>
    </row>
    <row r="338">
      <c r="L338" s="52"/>
      <c r="W338" s="45"/>
      <c r="AH338" s="45"/>
      <c r="AT338" s="45"/>
      <c r="AY338" s="45"/>
      <c r="BK338" s="45"/>
    </row>
    <row r="339">
      <c r="L339" s="52"/>
      <c r="W339" s="45"/>
      <c r="AH339" s="45"/>
      <c r="AT339" s="45"/>
      <c r="AY339" s="45"/>
      <c r="BK339" s="45"/>
    </row>
    <row r="340">
      <c r="L340" s="52"/>
      <c r="W340" s="45"/>
      <c r="AH340" s="45"/>
      <c r="AT340" s="45"/>
      <c r="AY340" s="45"/>
      <c r="BK340" s="45"/>
    </row>
    <row r="341">
      <c r="L341" s="52"/>
      <c r="W341" s="45"/>
      <c r="AH341" s="45"/>
      <c r="AT341" s="45"/>
      <c r="AY341" s="45"/>
      <c r="BK341" s="45"/>
    </row>
    <row r="342">
      <c r="L342" s="52"/>
      <c r="W342" s="45"/>
      <c r="AH342" s="45"/>
      <c r="AT342" s="45"/>
      <c r="AY342" s="45"/>
      <c r="BK342" s="45"/>
    </row>
    <row r="343">
      <c r="L343" s="52"/>
      <c r="W343" s="45"/>
      <c r="AH343" s="45"/>
      <c r="AT343" s="45"/>
      <c r="AY343" s="45"/>
      <c r="BK343" s="45"/>
    </row>
    <row r="344">
      <c r="L344" s="52"/>
      <c r="W344" s="45"/>
      <c r="AH344" s="45"/>
      <c r="AT344" s="45"/>
      <c r="AY344" s="45"/>
      <c r="BK344" s="45"/>
    </row>
    <row r="345">
      <c r="L345" s="52"/>
      <c r="W345" s="45"/>
      <c r="AH345" s="45"/>
      <c r="AT345" s="45"/>
      <c r="AY345" s="45"/>
      <c r="BK345" s="45"/>
    </row>
    <row r="346">
      <c r="L346" s="52"/>
      <c r="W346" s="45"/>
      <c r="AH346" s="45"/>
      <c r="AT346" s="45"/>
      <c r="AY346" s="45"/>
      <c r="BK346" s="45"/>
    </row>
    <row r="347">
      <c r="L347" s="52"/>
      <c r="W347" s="45"/>
      <c r="AH347" s="45"/>
      <c r="AT347" s="45"/>
      <c r="AY347" s="45"/>
      <c r="BK347" s="45"/>
    </row>
    <row r="348">
      <c r="L348" s="52"/>
      <c r="W348" s="45"/>
      <c r="AH348" s="45"/>
      <c r="AT348" s="45"/>
      <c r="AY348" s="45"/>
      <c r="BK348" s="45"/>
    </row>
    <row r="349">
      <c r="L349" s="52"/>
      <c r="W349" s="45"/>
      <c r="AH349" s="45"/>
      <c r="AT349" s="45"/>
      <c r="AY349" s="45"/>
      <c r="BK349" s="45"/>
    </row>
    <row r="350">
      <c r="L350" s="52"/>
      <c r="W350" s="45"/>
      <c r="AH350" s="45"/>
      <c r="AT350" s="45"/>
      <c r="AY350" s="45"/>
      <c r="BK350" s="45"/>
    </row>
    <row r="351">
      <c r="L351" s="52"/>
      <c r="W351" s="45"/>
      <c r="AH351" s="45"/>
      <c r="AT351" s="45"/>
      <c r="AY351" s="45"/>
      <c r="BK351" s="45"/>
    </row>
    <row r="352">
      <c r="L352" s="52"/>
      <c r="W352" s="45"/>
      <c r="AH352" s="45"/>
      <c r="AT352" s="45"/>
      <c r="AY352" s="45"/>
      <c r="BK352" s="45"/>
    </row>
    <row r="353">
      <c r="L353" s="52"/>
      <c r="W353" s="45"/>
      <c r="AH353" s="45"/>
      <c r="AT353" s="45"/>
      <c r="AY353" s="45"/>
      <c r="BK353" s="45"/>
    </row>
    <row r="354">
      <c r="L354" s="52"/>
      <c r="W354" s="45"/>
      <c r="AH354" s="45"/>
      <c r="AT354" s="45"/>
      <c r="AY354" s="45"/>
      <c r="BK354" s="45"/>
    </row>
    <row r="355">
      <c r="L355" s="52"/>
      <c r="W355" s="45"/>
      <c r="AH355" s="45"/>
      <c r="AT355" s="45"/>
      <c r="AY355" s="45"/>
      <c r="BK355" s="45"/>
    </row>
    <row r="356">
      <c r="L356" s="52"/>
      <c r="W356" s="45"/>
      <c r="AH356" s="45"/>
      <c r="AT356" s="45"/>
      <c r="AY356" s="45"/>
      <c r="BK356" s="45"/>
    </row>
    <row r="357">
      <c r="L357" s="52"/>
      <c r="W357" s="45"/>
      <c r="AH357" s="45"/>
      <c r="AT357" s="45"/>
      <c r="AY357" s="45"/>
      <c r="BK357" s="45"/>
    </row>
    <row r="358">
      <c r="L358" s="52"/>
      <c r="W358" s="45"/>
      <c r="AH358" s="45"/>
      <c r="AT358" s="45"/>
      <c r="AY358" s="45"/>
      <c r="BK358" s="45"/>
    </row>
    <row r="359">
      <c r="L359" s="52"/>
      <c r="W359" s="45"/>
      <c r="AH359" s="45"/>
      <c r="AT359" s="45"/>
      <c r="AY359" s="45"/>
      <c r="BK359" s="45"/>
    </row>
    <row r="360">
      <c r="L360" s="52"/>
      <c r="W360" s="45"/>
      <c r="AH360" s="45"/>
      <c r="AT360" s="45"/>
      <c r="AY360" s="45"/>
      <c r="BK360" s="45"/>
    </row>
    <row r="361">
      <c r="L361" s="52"/>
      <c r="W361" s="45"/>
      <c r="AH361" s="45"/>
      <c r="AT361" s="45"/>
      <c r="AY361" s="45"/>
      <c r="BK361" s="45"/>
    </row>
    <row r="362">
      <c r="L362" s="52"/>
      <c r="W362" s="45"/>
      <c r="AH362" s="45"/>
      <c r="AT362" s="45"/>
      <c r="AY362" s="45"/>
      <c r="BK362" s="45"/>
    </row>
    <row r="363">
      <c r="L363" s="52"/>
      <c r="W363" s="45"/>
      <c r="AH363" s="45"/>
      <c r="AT363" s="45"/>
      <c r="AY363" s="45"/>
      <c r="BK363" s="45"/>
    </row>
    <row r="364">
      <c r="L364" s="52"/>
      <c r="W364" s="45"/>
      <c r="AH364" s="45"/>
      <c r="AT364" s="45"/>
      <c r="AY364" s="45"/>
      <c r="BK364" s="45"/>
    </row>
    <row r="365">
      <c r="L365" s="52"/>
      <c r="W365" s="45"/>
      <c r="AH365" s="45"/>
      <c r="AT365" s="45"/>
      <c r="AY365" s="45"/>
      <c r="BK365" s="45"/>
    </row>
    <row r="366">
      <c r="L366" s="52"/>
      <c r="W366" s="45"/>
      <c r="AH366" s="45"/>
      <c r="AT366" s="45"/>
      <c r="AY366" s="45"/>
      <c r="BK366" s="45"/>
    </row>
    <row r="367">
      <c r="L367" s="52"/>
      <c r="W367" s="45"/>
      <c r="AH367" s="45"/>
      <c r="AT367" s="45"/>
      <c r="AY367" s="45"/>
      <c r="BK367" s="45"/>
    </row>
    <row r="368">
      <c r="L368" s="52"/>
      <c r="W368" s="45"/>
      <c r="AH368" s="45"/>
      <c r="AT368" s="45"/>
      <c r="AY368" s="45"/>
      <c r="BK368" s="45"/>
    </row>
    <row r="369">
      <c r="L369" s="52"/>
      <c r="W369" s="45"/>
      <c r="AH369" s="45"/>
      <c r="AT369" s="45"/>
      <c r="AY369" s="45"/>
      <c r="BK369" s="45"/>
    </row>
    <row r="370">
      <c r="L370" s="52"/>
      <c r="W370" s="45"/>
      <c r="AH370" s="45"/>
      <c r="AT370" s="45"/>
      <c r="AY370" s="45"/>
      <c r="BK370" s="45"/>
    </row>
    <row r="371">
      <c r="L371" s="52"/>
      <c r="W371" s="45"/>
      <c r="AH371" s="45"/>
      <c r="AT371" s="45"/>
      <c r="AY371" s="45"/>
      <c r="BK371" s="45"/>
    </row>
    <row r="372">
      <c r="L372" s="52"/>
      <c r="W372" s="45"/>
      <c r="AH372" s="45"/>
      <c r="AT372" s="45"/>
      <c r="AY372" s="45"/>
      <c r="BK372" s="45"/>
    </row>
    <row r="373">
      <c r="L373" s="52"/>
      <c r="W373" s="45"/>
      <c r="AH373" s="45"/>
      <c r="AT373" s="45"/>
      <c r="AY373" s="45"/>
      <c r="BK373" s="45"/>
    </row>
    <row r="374">
      <c r="L374" s="52"/>
      <c r="W374" s="45"/>
      <c r="AH374" s="45"/>
      <c r="AT374" s="45"/>
      <c r="AY374" s="45"/>
      <c r="BK374" s="45"/>
    </row>
    <row r="375">
      <c r="L375" s="52"/>
      <c r="W375" s="45"/>
      <c r="AH375" s="45"/>
      <c r="AT375" s="45"/>
      <c r="AY375" s="45"/>
      <c r="BK375" s="45"/>
    </row>
    <row r="376">
      <c r="L376" s="52"/>
      <c r="W376" s="45"/>
      <c r="AH376" s="45"/>
      <c r="AT376" s="45"/>
      <c r="AY376" s="45"/>
      <c r="BK376" s="45"/>
    </row>
    <row r="377">
      <c r="L377" s="52"/>
      <c r="W377" s="45"/>
      <c r="AH377" s="45"/>
      <c r="AT377" s="45"/>
      <c r="AY377" s="45"/>
      <c r="BK377" s="45"/>
    </row>
    <row r="378">
      <c r="L378" s="52"/>
      <c r="W378" s="45"/>
      <c r="AH378" s="45"/>
      <c r="AT378" s="45"/>
      <c r="AY378" s="45"/>
      <c r="BK378" s="45"/>
    </row>
    <row r="379">
      <c r="L379" s="52"/>
      <c r="W379" s="45"/>
      <c r="AH379" s="45"/>
      <c r="AT379" s="45"/>
      <c r="AY379" s="45"/>
      <c r="BK379" s="45"/>
    </row>
    <row r="380">
      <c r="L380" s="52"/>
      <c r="W380" s="45"/>
      <c r="AH380" s="45"/>
      <c r="AT380" s="45"/>
      <c r="AY380" s="45"/>
      <c r="BK380" s="45"/>
    </row>
    <row r="381">
      <c r="L381" s="52"/>
      <c r="W381" s="45"/>
      <c r="AH381" s="45"/>
      <c r="AT381" s="45"/>
      <c r="AY381" s="45"/>
      <c r="BK381" s="45"/>
    </row>
    <row r="382">
      <c r="L382" s="52"/>
      <c r="W382" s="45"/>
      <c r="AH382" s="45"/>
      <c r="AT382" s="45"/>
      <c r="AY382" s="45"/>
      <c r="BK382" s="45"/>
    </row>
    <row r="383">
      <c r="L383" s="52"/>
      <c r="W383" s="45"/>
      <c r="AH383" s="45"/>
      <c r="AT383" s="45"/>
      <c r="AY383" s="45"/>
      <c r="BK383" s="45"/>
    </row>
    <row r="384">
      <c r="L384" s="52"/>
      <c r="W384" s="45"/>
      <c r="AH384" s="45"/>
      <c r="AT384" s="45"/>
      <c r="AY384" s="45"/>
      <c r="BK384" s="45"/>
    </row>
    <row r="385">
      <c r="L385" s="52"/>
      <c r="W385" s="45"/>
      <c r="AH385" s="45"/>
      <c r="AT385" s="45"/>
      <c r="AY385" s="45"/>
      <c r="BK385" s="45"/>
    </row>
    <row r="386">
      <c r="L386" s="52"/>
      <c r="W386" s="45"/>
      <c r="AH386" s="45"/>
      <c r="AT386" s="45"/>
      <c r="AY386" s="45"/>
      <c r="BK386" s="45"/>
    </row>
    <row r="387">
      <c r="L387" s="52"/>
      <c r="W387" s="45"/>
      <c r="AH387" s="45"/>
      <c r="AT387" s="45"/>
      <c r="AY387" s="45"/>
      <c r="BK387" s="45"/>
    </row>
    <row r="388">
      <c r="L388" s="52"/>
      <c r="W388" s="45"/>
      <c r="AH388" s="45"/>
      <c r="AT388" s="45"/>
      <c r="AY388" s="45"/>
      <c r="BK388" s="45"/>
    </row>
    <row r="389">
      <c r="L389" s="52"/>
      <c r="W389" s="45"/>
      <c r="AH389" s="45"/>
      <c r="AT389" s="45"/>
      <c r="AY389" s="45"/>
      <c r="BK389" s="45"/>
    </row>
    <row r="390">
      <c r="L390" s="52"/>
      <c r="W390" s="45"/>
      <c r="AH390" s="45"/>
      <c r="AT390" s="45"/>
      <c r="AY390" s="45"/>
      <c r="BK390" s="45"/>
    </row>
    <row r="391">
      <c r="L391" s="52"/>
      <c r="W391" s="45"/>
      <c r="AH391" s="45"/>
      <c r="AT391" s="45"/>
      <c r="AY391" s="45"/>
      <c r="BK391" s="45"/>
    </row>
    <row r="392">
      <c r="L392" s="52"/>
      <c r="W392" s="45"/>
      <c r="AH392" s="45"/>
      <c r="AT392" s="45"/>
      <c r="AY392" s="45"/>
      <c r="BK392" s="45"/>
    </row>
    <row r="393">
      <c r="L393" s="52"/>
      <c r="W393" s="45"/>
      <c r="AH393" s="45"/>
      <c r="AT393" s="45"/>
      <c r="AY393" s="45"/>
      <c r="BK393" s="45"/>
    </row>
    <row r="394">
      <c r="L394" s="52"/>
      <c r="W394" s="45"/>
      <c r="AH394" s="45"/>
      <c r="AT394" s="45"/>
      <c r="AY394" s="45"/>
      <c r="BK394" s="45"/>
    </row>
    <row r="395">
      <c r="L395" s="52"/>
      <c r="W395" s="45"/>
      <c r="AH395" s="45"/>
      <c r="AT395" s="45"/>
      <c r="AY395" s="45"/>
      <c r="BK395" s="45"/>
    </row>
    <row r="396">
      <c r="L396" s="52"/>
      <c r="W396" s="45"/>
      <c r="AH396" s="45"/>
      <c r="AT396" s="45"/>
      <c r="AY396" s="45"/>
      <c r="BK396" s="45"/>
    </row>
    <row r="397">
      <c r="L397" s="52"/>
      <c r="W397" s="45"/>
      <c r="AH397" s="45"/>
      <c r="AT397" s="45"/>
      <c r="AY397" s="45"/>
      <c r="BK397" s="45"/>
    </row>
    <row r="398">
      <c r="L398" s="52"/>
      <c r="W398" s="45"/>
      <c r="AH398" s="45"/>
      <c r="AT398" s="45"/>
      <c r="AY398" s="45"/>
      <c r="BK398" s="45"/>
    </row>
    <row r="399">
      <c r="L399" s="52"/>
      <c r="W399" s="45"/>
      <c r="AH399" s="45"/>
      <c r="AT399" s="45"/>
      <c r="AY399" s="45"/>
      <c r="BK399" s="45"/>
    </row>
    <row r="400">
      <c r="L400" s="52"/>
      <c r="W400" s="45"/>
      <c r="AH400" s="45"/>
      <c r="AT400" s="45"/>
      <c r="AY400" s="45"/>
      <c r="BK400" s="45"/>
    </row>
    <row r="401">
      <c r="L401" s="52"/>
      <c r="W401" s="45"/>
      <c r="AH401" s="45"/>
      <c r="AT401" s="45"/>
      <c r="AY401" s="45"/>
      <c r="BK401" s="45"/>
    </row>
    <row r="402">
      <c r="L402" s="52"/>
      <c r="W402" s="45"/>
      <c r="AH402" s="45"/>
      <c r="AT402" s="45"/>
      <c r="AY402" s="45"/>
      <c r="BK402" s="45"/>
    </row>
    <row r="403">
      <c r="L403" s="52"/>
      <c r="W403" s="45"/>
      <c r="AH403" s="45"/>
      <c r="AT403" s="45"/>
      <c r="AY403" s="45"/>
      <c r="BK403" s="45"/>
    </row>
    <row r="404">
      <c r="L404" s="52"/>
      <c r="W404" s="45"/>
      <c r="AH404" s="45"/>
      <c r="AT404" s="45"/>
      <c r="AY404" s="45"/>
      <c r="BK404" s="45"/>
    </row>
    <row r="405">
      <c r="L405" s="52"/>
      <c r="W405" s="45"/>
      <c r="AH405" s="45"/>
      <c r="AT405" s="45"/>
      <c r="AY405" s="45"/>
      <c r="BK405" s="45"/>
    </row>
    <row r="406">
      <c r="L406" s="52"/>
      <c r="W406" s="45"/>
      <c r="AH406" s="45"/>
      <c r="AT406" s="45"/>
      <c r="AY406" s="45"/>
      <c r="BK406" s="45"/>
    </row>
    <row r="407">
      <c r="L407" s="52"/>
      <c r="W407" s="45"/>
      <c r="AH407" s="45"/>
      <c r="AT407" s="45"/>
      <c r="AY407" s="45"/>
      <c r="BK407" s="45"/>
    </row>
    <row r="408">
      <c r="L408" s="52"/>
      <c r="W408" s="45"/>
      <c r="AH408" s="45"/>
      <c r="AT408" s="45"/>
      <c r="AY408" s="45"/>
      <c r="BK408" s="45"/>
    </row>
    <row r="409">
      <c r="L409" s="52"/>
      <c r="W409" s="45"/>
      <c r="AH409" s="45"/>
      <c r="AT409" s="45"/>
      <c r="AY409" s="45"/>
      <c r="BK409" s="45"/>
    </row>
    <row r="410">
      <c r="L410" s="52"/>
      <c r="W410" s="45"/>
      <c r="AH410" s="45"/>
      <c r="AT410" s="45"/>
      <c r="AY410" s="45"/>
      <c r="BK410" s="45"/>
    </row>
    <row r="411">
      <c r="L411" s="52"/>
      <c r="W411" s="45"/>
      <c r="AH411" s="45"/>
      <c r="AT411" s="45"/>
      <c r="AY411" s="45"/>
      <c r="BK411" s="45"/>
    </row>
    <row r="412">
      <c r="L412" s="52"/>
      <c r="W412" s="45"/>
      <c r="AH412" s="45"/>
      <c r="AT412" s="45"/>
      <c r="AY412" s="45"/>
      <c r="BK412" s="45"/>
    </row>
    <row r="413">
      <c r="L413" s="52"/>
      <c r="W413" s="45"/>
      <c r="AH413" s="45"/>
      <c r="AT413" s="45"/>
      <c r="AY413" s="45"/>
      <c r="BK413" s="45"/>
    </row>
    <row r="414">
      <c r="L414" s="52"/>
      <c r="W414" s="45"/>
      <c r="AH414" s="45"/>
      <c r="AT414" s="45"/>
      <c r="AY414" s="45"/>
      <c r="BK414" s="45"/>
    </row>
    <row r="415">
      <c r="L415" s="52"/>
      <c r="W415" s="45"/>
      <c r="AH415" s="45"/>
      <c r="AT415" s="45"/>
      <c r="AY415" s="45"/>
      <c r="BK415" s="45"/>
    </row>
    <row r="416">
      <c r="L416" s="52"/>
      <c r="W416" s="45"/>
      <c r="AH416" s="45"/>
      <c r="AT416" s="45"/>
      <c r="AY416" s="45"/>
      <c r="BK416" s="45"/>
    </row>
    <row r="417">
      <c r="L417" s="52"/>
      <c r="W417" s="45"/>
      <c r="AH417" s="45"/>
      <c r="AT417" s="45"/>
      <c r="AY417" s="45"/>
      <c r="BK417" s="45"/>
    </row>
    <row r="418">
      <c r="L418" s="52"/>
      <c r="W418" s="45"/>
      <c r="AH418" s="45"/>
      <c r="AT418" s="45"/>
      <c r="AY418" s="45"/>
      <c r="BK418" s="45"/>
    </row>
    <row r="419">
      <c r="L419" s="52"/>
      <c r="W419" s="45"/>
      <c r="AH419" s="45"/>
      <c r="AT419" s="45"/>
      <c r="AY419" s="45"/>
      <c r="BK419" s="45"/>
    </row>
    <row r="420">
      <c r="L420" s="52"/>
      <c r="W420" s="45"/>
      <c r="AH420" s="45"/>
      <c r="AT420" s="45"/>
      <c r="AY420" s="45"/>
      <c r="BK420" s="45"/>
    </row>
    <row r="421">
      <c r="L421" s="52"/>
      <c r="W421" s="45"/>
      <c r="AH421" s="45"/>
      <c r="AT421" s="45"/>
      <c r="AY421" s="45"/>
      <c r="BK421" s="45"/>
    </row>
    <row r="422">
      <c r="L422" s="52"/>
      <c r="W422" s="45"/>
      <c r="AH422" s="45"/>
      <c r="AT422" s="45"/>
      <c r="AY422" s="45"/>
      <c r="BK422" s="45"/>
    </row>
    <row r="423">
      <c r="L423" s="52"/>
      <c r="W423" s="45"/>
      <c r="AH423" s="45"/>
      <c r="AT423" s="45"/>
      <c r="AY423" s="45"/>
      <c r="BK423" s="45"/>
    </row>
    <row r="424">
      <c r="L424" s="52"/>
      <c r="W424" s="45"/>
      <c r="AH424" s="45"/>
      <c r="AT424" s="45"/>
      <c r="AY424" s="45"/>
      <c r="BK424" s="45"/>
    </row>
    <row r="425">
      <c r="L425" s="52"/>
      <c r="W425" s="45"/>
      <c r="AH425" s="45"/>
      <c r="AT425" s="45"/>
      <c r="AY425" s="45"/>
      <c r="BK425" s="45"/>
    </row>
    <row r="426">
      <c r="L426" s="52"/>
      <c r="W426" s="45"/>
      <c r="AH426" s="45"/>
      <c r="AT426" s="45"/>
      <c r="AY426" s="45"/>
      <c r="BK426" s="45"/>
    </row>
    <row r="427">
      <c r="L427" s="52"/>
      <c r="W427" s="45"/>
      <c r="AH427" s="45"/>
      <c r="AT427" s="45"/>
      <c r="AY427" s="45"/>
      <c r="BK427" s="45"/>
    </row>
    <row r="428">
      <c r="L428" s="52"/>
      <c r="W428" s="45"/>
      <c r="AH428" s="45"/>
      <c r="AT428" s="45"/>
      <c r="AY428" s="45"/>
      <c r="BK428" s="45"/>
    </row>
    <row r="429">
      <c r="L429" s="52"/>
      <c r="W429" s="45"/>
      <c r="AH429" s="45"/>
      <c r="AT429" s="45"/>
      <c r="AY429" s="45"/>
      <c r="BK429" s="45"/>
    </row>
    <row r="430">
      <c r="L430" s="52"/>
      <c r="W430" s="45"/>
      <c r="AH430" s="45"/>
      <c r="AT430" s="45"/>
      <c r="AY430" s="45"/>
      <c r="BK430" s="45"/>
    </row>
    <row r="431">
      <c r="L431" s="52"/>
      <c r="W431" s="45"/>
      <c r="AH431" s="45"/>
      <c r="AT431" s="45"/>
      <c r="AY431" s="45"/>
      <c r="BK431" s="45"/>
    </row>
    <row r="432">
      <c r="L432" s="52"/>
      <c r="W432" s="45"/>
      <c r="AH432" s="45"/>
      <c r="AT432" s="45"/>
      <c r="AY432" s="45"/>
      <c r="BK432" s="45"/>
    </row>
    <row r="433">
      <c r="L433" s="52"/>
      <c r="W433" s="45"/>
      <c r="AH433" s="45"/>
      <c r="AT433" s="45"/>
      <c r="AY433" s="45"/>
      <c r="BK433" s="45"/>
    </row>
    <row r="434">
      <c r="L434" s="52"/>
      <c r="W434" s="45"/>
      <c r="AH434" s="45"/>
      <c r="AT434" s="45"/>
      <c r="AY434" s="45"/>
      <c r="BK434" s="45"/>
    </row>
    <row r="435">
      <c r="L435" s="52"/>
      <c r="W435" s="45"/>
      <c r="AH435" s="45"/>
      <c r="AT435" s="45"/>
      <c r="AY435" s="45"/>
      <c r="BK435" s="45"/>
    </row>
    <row r="436">
      <c r="L436" s="52"/>
      <c r="W436" s="45"/>
      <c r="AH436" s="45"/>
      <c r="AT436" s="45"/>
      <c r="AY436" s="45"/>
      <c r="BK436" s="45"/>
    </row>
    <row r="437">
      <c r="L437" s="52"/>
      <c r="W437" s="45"/>
      <c r="AH437" s="45"/>
      <c r="AT437" s="45"/>
      <c r="AY437" s="45"/>
      <c r="BK437" s="45"/>
    </row>
    <row r="438">
      <c r="L438" s="52"/>
      <c r="W438" s="45"/>
      <c r="AH438" s="45"/>
      <c r="AT438" s="45"/>
      <c r="AY438" s="45"/>
      <c r="BK438" s="45"/>
    </row>
    <row r="439">
      <c r="L439" s="52"/>
      <c r="W439" s="45"/>
      <c r="AH439" s="45"/>
      <c r="AT439" s="45"/>
      <c r="AY439" s="45"/>
      <c r="BK439" s="45"/>
    </row>
    <row r="440">
      <c r="L440" s="52"/>
      <c r="W440" s="45"/>
      <c r="AH440" s="45"/>
      <c r="AT440" s="45"/>
      <c r="AY440" s="45"/>
      <c r="BK440" s="45"/>
    </row>
    <row r="441">
      <c r="L441" s="52"/>
      <c r="W441" s="45"/>
      <c r="AH441" s="45"/>
      <c r="AT441" s="45"/>
      <c r="AY441" s="45"/>
      <c r="BK441" s="45"/>
    </row>
    <row r="442">
      <c r="L442" s="52"/>
      <c r="W442" s="45"/>
      <c r="AH442" s="45"/>
      <c r="AT442" s="45"/>
      <c r="AY442" s="45"/>
      <c r="BK442" s="45"/>
    </row>
    <row r="443">
      <c r="L443" s="52"/>
      <c r="W443" s="45"/>
      <c r="AH443" s="45"/>
      <c r="AT443" s="45"/>
      <c r="AY443" s="45"/>
      <c r="BK443" s="45"/>
    </row>
    <row r="444">
      <c r="L444" s="52"/>
      <c r="W444" s="45"/>
      <c r="AH444" s="45"/>
      <c r="AT444" s="45"/>
      <c r="AY444" s="45"/>
      <c r="BK444" s="45"/>
    </row>
    <row r="445">
      <c r="L445" s="52"/>
      <c r="W445" s="45"/>
      <c r="AH445" s="45"/>
      <c r="AT445" s="45"/>
      <c r="AY445" s="45"/>
      <c r="BK445" s="45"/>
    </row>
    <row r="446">
      <c r="L446" s="52"/>
      <c r="W446" s="45"/>
      <c r="AH446" s="45"/>
      <c r="AT446" s="45"/>
      <c r="AY446" s="45"/>
      <c r="BK446" s="45"/>
    </row>
    <row r="447">
      <c r="L447" s="52"/>
      <c r="W447" s="45"/>
      <c r="AH447" s="45"/>
      <c r="AT447" s="45"/>
      <c r="AY447" s="45"/>
      <c r="BK447" s="45"/>
    </row>
    <row r="448">
      <c r="L448" s="52"/>
      <c r="W448" s="45"/>
      <c r="AH448" s="45"/>
      <c r="AT448" s="45"/>
      <c r="AY448" s="45"/>
      <c r="BK448" s="45"/>
    </row>
    <row r="449">
      <c r="L449" s="52"/>
      <c r="W449" s="45"/>
      <c r="AH449" s="45"/>
      <c r="AT449" s="45"/>
      <c r="AY449" s="45"/>
      <c r="BK449" s="45"/>
    </row>
    <row r="450">
      <c r="L450" s="52"/>
      <c r="W450" s="45"/>
      <c r="AH450" s="45"/>
      <c r="AT450" s="45"/>
      <c r="AY450" s="45"/>
      <c r="BK450" s="45"/>
    </row>
    <row r="451">
      <c r="L451" s="52"/>
      <c r="W451" s="45"/>
      <c r="AH451" s="45"/>
      <c r="AT451" s="45"/>
      <c r="AY451" s="45"/>
      <c r="BK451" s="45"/>
    </row>
    <row r="452">
      <c r="L452" s="52"/>
      <c r="W452" s="45"/>
      <c r="AH452" s="45"/>
      <c r="AT452" s="45"/>
      <c r="AY452" s="45"/>
      <c r="BK452" s="45"/>
    </row>
    <row r="453">
      <c r="L453" s="52"/>
      <c r="W453" s="45"/>
      <c r="AH453" s="45"/>
      <c r="AT453" s="45"/>
      <c r="AY453" s="45"/>
      <c r="BK453" s="45"/>
    </row>
    <row r="454">
      <c r="L454" s="52"/>
      <c r="W454" s="45"/>
      <c r="AH454" s="45"/>
      <c r="AT454" s="45"/>
      <c r="AY454" s="45"/>
      <c r="BK454" s="45"/>
    </row>
    <row r="455">
      <c r="L455" s="52"/>
      <c r="W455" s="45"/>
      <c r="AH455" s="45"/>
      <c r="AT455" s="45"/>
      <c r="AY455" s="45"/>
      <c r="BK455" s="45"/>
    </row>
    <row r="456">
      <c r="L456" s="52"/>
      <c r="W456" s="45"/>
      <c r="AH456" s="45"/>
      <c r="AT456" s="45"/>
      <c r="AY456" s="45"/>
      <c r="BK456" s="45"/>
    </row>
    <row r="457">
      <c r="L457" s="52"/>
      <c r="W457" s="45"/>
      <c r="AH457" s="45"/>
      <c r="AT457" s="45"/>
      <c r="AY457" s="45"/>
      <c r="BK457" s="45"/>
    </row>
    <row r="458">
      <c r="L458" s="52"/>
      <c r="W458" s="45"/>
      <c r="AH458" s="45"/>
      <c r="AT458" s="45"/>
      <c r="AY458" s="45"/>
      <c r="BK458" s="45"/>
    </row>
    <row r="459">
      <c r="L459" s="52"/>
      <c r="W459" s="45"/>
      <c r="AH459" s="45"/>
      <c r="AT459" s="45"/>
      <c r="AY459" s="45"/>
      <c r="BK459" s="45"/>
    </row>
    <row r="460">
      <c r="L460" s="52"/>
      <c r="W460" s="45"/>
      <c r="AH460" s="45"/>
      <c r="AT460" s="45"/>
      <c r="AY460" s="45"/>
      <c r="BK460" s="45"/>
    </row>
    <row r="461">
      <c r="L461" s="52"/>
      <c r="W461" s="45"/>
      <c r="AH461" s="45"/>
      <c r="AT461" s="45"/>
      <c r="AY461" s="45"/>
      <c r="BK461" s="45"/>
    </row>
    <row r="462">
      <c r="L462" s="52"/>
      <c r="W462" s="45"/>
      <c r="AH462" s="45"/>
      <c r="AT462" s="45"/>
      <c r="AY462" s="45"/>
      <c r="BK462" s="45"/>
    </row>
    <row r="463">
      <c r="L463" s="52"/>
      <c r="W463" s="45"/>
      <c r="AH463" s="45"/>
      <c r="AT463" s="45"/>
      <c r="AY463" s="45"/>
      <c r="BK463" s="45"/>
    </row>
    <row r="464">
      <c r="L464" s="52"/>
      <c r="W464" s="45"/>
      <c r="AH464" s="45"/>
      <c r="AT464" s="45"/>
      <c r="AY464" s="45"/>
      <c r="BK464" s="45"/>
    </row>
    <row r="465">
      <c r="L465" s="52"/>
      <c r="W465" s="45"/>
      <c r="AH465" s="45"/>
      <c r="AT465" s="45"/>
      <c r="AY465" s="45"/>
      <c r="BK465" s="45"/>
    </row>
    <row r="466">
      <c r="L466" s="52"/>
      <c r="W466" s="45"/>
      <c r="AH466" s="45"/>
      <c r="AT466" s="45"/>
      <c r="AY466" s="45"/>
      <c r="BK466" s="45"/>
    </row>
    <row r="467">
      <c r="L467" s="52"/>
      <c r="W467" s="45"/>
      <c r="AH467" s="45"/>
      <c r="AT467" s="45"/>
      <c r="AY467" s="45"/>
      <c r="BK467" s="45"/>
    </row>
    <row r="468">
      <c r="L468" s="52"/>
      <c r="W468" s="45"/>
      <c r="AH468" s="45"/>
      <c r="AT468" s="45"/>
      <c r="AY468" s="45"/>
      <c r="BK468" s="45"/>
    </row>
    <row r="469">
      <c r="L469" s="52"/>
      <c r="W469" s="45"/>
      <c r="AH469" s="45"/>
      <c r="AT469" s="45"/>
      <c r="AY469" s="45"/>
      <c r="BK469" s="45"/>
    </row>
    <row r="470">
      <c r="L470" s="52"/>
      <c r="W470" s="45"/>
      <c r="AH470" s="45"/>
      <c r="AT470" s="45"/>
      <c r="AY470" s="45"/>
      <c r="BK470" s="45"/>
    </row>
    <row r="471">
      <c r="L471" s="52"/>
      <c r="W471" s="45"/>
      <c r="AH471" s="45"/>
      <c r="AT471" s="45"/>
      <c r="AY471" s="45"/>
      <c r="BK471" s="45"/>
    </row>
    <row r="472">
      <c r="L472" s="52"/>
      <c r="W472" s="45"/>
      <c r="AH472" s="45"/>
      <c r="AT472" s="45"/>
      <c r="AY472" s="45"/>
      <c r="BK472" s="45"/>
    </row>
    <row r="473">
      <c r="L473" s="52"/>
      <c r="W473" s="45"/>
      <c r="AH473" s="45"/>
      <c r="AT473" s="45"/>
      <c r="AY473" s="45"/>
      <c r="BK473" s="45"/>
    </row>
    <row r="474">
      <c r="L474" s="52"/>
      <c r="W474" s="45"/>
      <c r="AH474" s="45"/>
      <c r="AT474" s="45"/>
      <c r="AY474" s="45"/>
      <c r="BK474" s="45"/>
    </row>
    <row r="475">
      <c r="L475" s="52"/>
      <c r="W475" s="45"/>
      <c r="AH475" s="45"/>
      <c r="AT475" s="45"/>
      <c r="AY475" s="45"/>
      <c r="BK475" s="45"/>
    </row>
    <row r="476">
      <c r="L476" s="52"/>
      <c r="W476" s="45"/>
      <c r="AH476" s="45"/>
      <c r="AT476" s="45"/>
      <c r="AY476" s="45"/>
      <c r="BK476" s="45"/>
    </row>
    <row r="477">
      <c r="L477" s="52"/>
      <c r="W477" s="45"/>
      <c r="AH477" s="45"/>
      <c r="AT477" s="45"/>
      <c r="AY477" s="45"/>
      <c r="BK477" s="45"/>
    </row>
    <row r="478">
      <c r="L478" s="52"/>
      <c r="W478" s="45"/>
      <c r="AH478" s="45"/>
      <c r="AT478" s="45"/>
      <c r="AY478" s="45"/>
      <c r="BK478" s="45"/>
    </row>
    <row r="479">
      <c r="L479" s="52"/>
      <c r="W479" s="45"/>
      <c r="AH479" s="45"/>
      <c r="AT479" s="45"/>
      <c r="AY479" s="45"/>
      <c r="BK479" s="45"/>
    </row>
    <row r="480">
      <c r="L480" s="52"/>
      <c r="W480" s="45"/>
      <c r="AH480" s="45"/>
      <c r="AT480" s="45"/>
      <c r="AY480" s="45"/>
      <c r="BK480" s="45"/>
    </row>
    <row r="481">
      <c r="L481" s="52"/>
      <c r="W481" s="45"/>
      <c r="AH481" s="45"/>
      <c r="AT481" s="45"/>
      <c r="AY481" s="45"/>
      <c r="BK481" s="45"/>
    </row>
    <row r="482">
      <c r="L482" s="52"/>
      <c r="W482" s="45"/>
      <c r="AH482" s="45"/>
      <c r="AT482" s="45"/>
      <c r="AY482" s="45"/>
      <c r="BK482" s="45"/>
    </row>
    <row r="483">
      <c r="L483" s="52"/>
      <c r="W483" s="45"/>
      <c r="AH483" s="45"/>
      <c r="AT483" s="45"/>
      <c r="AY483" s="45"/>
      <c r="BK483" s="45"/>
    </row>
    <row r="484">
      <c r="L484" s="52"/>
      <c r="W484" s="45"/>
      <c r="AH484" s="45"/>
      <c r="AT484" s="45"/>
      <c r="AY484" s="45"/>
      <c r="BK484" s="45"/>
    </row>
    <row r="485">
      <c r="L485" s="52"/>
      <c r="W485" s="45"/>
      <c r="AH485" s="45"/>
      <c r="AT485" s="45"/>
      <c r="AY485" s="45"/>
      <c r="BK485" s="45"/>
    </row>
    <row r="486">
      <c r="L486" s="52"/>
      <c r="W486" s="45"/>
      <c r="AH486" s="45"/>
      <c r="AT486" s="45"/>
      <c r="AY486" s="45"/>
      <c r="BK486" s="45"/>
    </row>
    <row r="487">
      <c r="L487" s="52"/>
      <c r="W487" s="45"/>
      <c r="AH487" s="45"/>
      <c r="AT487" s="45"/>
      <c r="AY487" s="45"/>
      <c r="BK487" s="45"/>
    </row>
    <row r="488">
      <c r="L488" s="52"/>
      <c r="W488" s="45"/>
      <c r="AH488" s="45"/>
      <c r="AT488" s="45"/>
      <c r="AY488" s="45"/>
      <c r="BK488" s="45"/>
    </row>
    <row r="489">
      <c r="L489" s="52"/>
      <c r="W489" s="45"/>
      <c r="AH489" s="45"/>
      <c r="AT489" s="45"/>
      <c r="AY489" s="45"/>
      <c r="BK489" s="45"/>
    </row>
    <row r="490">
      <c r="L490" s="52"/>
      <c r="W490" s="45"/>
      <c r="AH490" s="45"/>
      <c r="AT490" s="45"/>
      <c r="AY490" s="45"/>
      <c r="BK490" s="45"/>
    </row>
    <row r="491">
      <c r="L491" s="52"/>
      <c r="W491" s="45"/>
      <c r="AH491" s="45"/>
      <c r="AT491" s="45"/>
      <c r="AY491" s="45"/>
      <c r="BK491" s="45"/>
    </row>
    <row r="492">
      <c r="L492" s="52"/>
      <c r="W492" s="45"/>
      <c r="AH492" s="45"/>
      <c r="AT492" s="45"/>
      <c r="AY492" s="45"/>
      <c r="BK492" s="45"/>
    </row>
    <row r="493">
      <c r="L493" s="52"/>
      <c r="W493" s="45"/>
      <c r="AH493" s="45"/>
      <c r="AT493" s="45"/>
      <c r="AY493" s="45"/>
      <c r="BK493" s="45"/>
    </row>
    <row r="494">
      <c r="L494" s="52"/>
      <c r="W494" s="45"/>
      <c r="AH494" s="45"/>
      <c r="AT494" s="45"/>
      <c r="AY494" s="45"/>
      <c r="BK494" s="45"/>
    </row>
    <row r="495">
      <c r="L495" s="52"/>
      <c r="W495" s="45"/>
      <c r="AH495" s="45"/>
      <c r="AT495" s="45"/>
      <c r="AY495" s="45"/>
      <c r="BK495" s="45"/>
    </row>
    <row r="496">
      <c r="L496" s="52"/>
      <c r="W496" s="45"/>
      <c r="AH496" s="45"/>
      <c r="AT496" s="45"/>
      <c r="AY496" s="45"/>
      <c r="BK496" s="45"/>
    </row>
    <row r="497">
      <c r="L497" s="52"/>
      <c r="W497" s="45"/>
      <c r="AH497" s="45"/>
      <c r="AT497" s="45"/>
      <c r="AY497" s="45"/>
      <c r="BK497" s="45"/>
    </row>
    <row r="498">
      <c r="L498" s="52"/>
      <c r="W498" s="45"/>
      <c r="AH498" s="45"/>
      <c r="AT498" s="45"/>
      <c r="AY498" s="45"/>
      <c r="BK498" s="45"/>
    </row>
    <row r="499">
      <c r="L499" s="52"/>
      <c r="W499" s="45"/>
      <c r="AH499" s="45"/>
      <c r="AT499" s="45"/>
      <c r="AY499" s="45"/>
      <c r="BK499" s="45"/>
    </row>
    <row r="500">
      <c r="L500" s="52"/>
      <c r="W500" s="45"/>
      <c r="AH500" s="45"/>
      <c r="AT500" s="45"/>
      <c r="AY500" s="45"/>
      <c r="BK500" s="45"/>
    </row>
    <row r="501">
      <c r="L501" s="52"/>
      <c r="W501" s="45"/>
      <c r="AH501" s="45"/>
      <c r="AT501" s="45"/>
      <c r="AY501" s="45"/>
      <c r="BK501" s="45"/>
    </row>
    <row r="502">
      <c r="L502" s="52"/>
      <c r="W502" s="45"/>
      <c r="AH502" s="45"/>
      <c r="AT502" s="45"/>
      <c r="AY502" s="45"/>
      <c r="BK502" s="45"/>
    </row>
    <row r="503">
      <c r="L503" s="52"/>
      <c r="W503" s="45"/>
      <c r="AH503" s="45"/>
      <c r="AT503" s="45"/>
      <c r="AY503" s="45"/>
      <c r="BK503" s="45"/>
    </row>
    <row r="504">
      <c r="L504" s="52"/>
      <c r="W504" s="45"/>
      <c r="AH504" s="45"/>
      <c r="AT504" s="45"/>
      <c r="AY504" s="45"/>
      <c r="BK504" s="45"/>
    </row>
    <row r="505">
      <c r="L505" s="52"/>
      <c r="W505" s="45"/>
      <c r="AH505" s="45"/>
      <c r="AT505" s="45"/>
      <c r="AY505" s="45"/>
      <c r="BK505" s="45"/>
    </row>
    <row r="506">
      <c r="L506" s="52"/>
      <c r="W506" s="45"/>
      <c r="AH506" s="45"/>
      <c r="AT506" s="45"/>
      <c r="AY506" s="45"/>
      <c r="BK506" s="45"/>
    </row>
    <row r="507">
      <c r="L507" s="52"/>
      <c r="W507" s="45"/>
      <c r="AH507" s="45"/>
      <c r="AT507" s="45"/>
      <c r="AY507" s="45"/>
      <c r="BK507" s="45"/>
    </row>
    <row r="508">
      <c r="L508" s="52"/>
      <c r="W508" s="45"/>
      <c r="AH508" s="45"/>
      <c r="AT508" s="45"/>
      <c r="AY508" s="45"/>
      <c r="BK508" s="45"/>
    </row>
    <row r="509">
      <c r="L509" s="52"/>
      <c r="W509" s="45"/>
      <c r="AH509" s="45"/>
      <c r="AT509" s="45"/>
      <c r="AY509" s="45"/>
      <c r="BK509" s="45"/>
    </row>
    <row r="510">
      <c r="L510" s="52"/>
      <c r="W510" s="45"/>
      <c r="AH510" s="45"/>
      <c r="AT510" s="45"/>
      <c r="AY510" s="45"/>
      <c r="BK510" s="45"/>
    </row>
    <row r="511">
      <c r="L511" s="52"/>
      <c r="W511" s="45"/>
      <c r="AH511" s="45"/>
      <c r="AT511" s="45"/>
      <c r="AY511" s="45"/>
      <c r="BK511" s="45"/>
    </row>
    <row r="512">
      <c r="L512" s="52"/>
      <c r="W512" s="45"/>
      <c r="AH512" s="45"/>
      <c r="AT512" s="45"/>
      <c r="AY512" s="45"/>
      <c r="BK512" s="45"/>
    </row>
    <row r="513">
      <c r="L513" s="52"/>
      <c r="W513" s="45"/>
      <c r="AH513" s="45"/>
      <c r="AT513" s="45"/>
      <c r="AY513" s="45"/>
      <c r="BK513" s="45"/>
    </row>
    <row r="514">
      <c r="L514" s="52"/>
      <c r="W514" s="45"/>
      <c r="AH514" s="45"/>
      <c r="AT514" s="45"/>
      <c r="AY514" s="45"/>
      <c r="BK514" s="45"/>
    </row>
    <row r="515">
      <c r="L515" s="52"/>
      <c r="W515" s="45"/>
      <c r="AH515" s="45"/>
      <c r="AT515" s="45"/>
      <c r="AY515" s="45"/>
      <c r="BK515" s="45"/>
    </row>
    <row r="516">
      <c r="L516" s="52"/>
      <c r="W516" s="45"/>
      <c r="AH516" s="45"/>
      <c r="AT516" s="45"/>
      <c r="AY516" s="45"/>
      <c r="BK516" s="45"/>
    </row>
    <row r="517">
      <c r="L517" s="52"/>
      <c r="W517" s="45"/>
      <c r="AH517" s="45"/>
      <c r="AT517" s="45"/>
      <c r="AY517" s="45"/>
      <c r="BK517" s="45"/>
    </row>
    <row r="518">
      <c r="L518" s="52"/>
      <c r="W518" s="45"/>
      <c r="AH518" s="45"/>
      <c r="AT518" s="45"/>
      <c r="AY518" s="45"/>
      <c r="BK518" s="45"/>
    </row>
    <row r="519">
      <c r="L519" s="52"/>
      <c r="W519" s="45"/>
      <c r="AH519" s="45"/>
      <c r="AT519" s="45"/>
      <c r="AY519" s="45"/>
      <c r="BK519" s="45"/>
    </row>
    <row r="520">
      <c r="L520" s="52"/>
      <c r="W520" s="45"/>
      <c r="AH520" s="45"/>
      <c r="AT520" s="45"/>
      <c r="AY520" s="45"/>
      <c r="BK520" s="45"/>
    </row>
    <row r="521">
      <c r="L521" s="52"/>
      <c r="W521" s="45"/>
      <c r="AH521" s="45"/>
      <c r="AT521" s="45"/>
      <c r="AY521" s="45"/>
      <c r="BK521" s="45"/>
    </row>
    <row r="522">
      <c r="L522" s="52"/>
      <c r="W522" s="45"/>
      <c r="AH522" s="45"/>
      <c r="AT522" s="45"/>
      <c r="AY522" s="45"/>
      <c r="BK522" s="45"/>
    </row>
    <row r="523">
      <c r="L523" s="52"/>
      <c r="W523" s="45"/>
      <c r="AH523" s="45"/>
      <c r="AT523" s="45"/>
      <c r="AY523" s="45"/>
      <c r="BK523" s="45"/>
    </row>
    <row r="524">
      <c r="L524" s="52"/>
      <c r="W524" s="45"/>
      <c r="AH524" s="45"/>
      <c r="AT524" s="45"/>
      <c r="AY524" s="45"/>
      <c r="BK524" s="45"/>
    </row>
    <row r="525">
      <c r="L525" s="52"/>
      <c r="W525" s="45"/>
      <c r="AH525" s="45"/>
      <c r="AT525" s="45"/>
      <c r="AY525" s="45"/>
      <c r="BK525" s="45"/>
    </row>
    <row r="526">
      <c r="L526" s="52"/>
      <c r="W526" s="45"/>
      <c r="AH526" s="45"/>
      <c r="AT526" s="45"/>
      <c r="AY526" s="45"/>
      <c r="BK526" s="45"/>
    </row>
    <row r="527">
      <c r="L527" s="52"/>
      <c r="W527" s="45"/>
      <c r="AH527" s="45"/>
      <c r="AT527" s="45"/>
      <c r="AY527" s="45"/>
      <c r="BK527" s="45"/>
    </row>
    <row r="528">
      <c r="L528" s="52"/>
      <c r="W528" s="45"/>
      <c r="AH528" s="45"/>
      <c r="AT528" s="45"/>
      <c r="AY528" s="45"/>
      <c r="BK528" s="45"/>
    </row>
    <row r="529">
      <c r="L529" s="52"/>
      <c r="W529" s="45"/>
      <c r="AH529" s="45"/>
      <c r="AT529" s="45"/>
      <c r="AY529" s="45"/>
      <c r="BK529" s="45"/>
    </row>
    <row r="530">
      <c r="L530" s="52"/>
      <c r="W530" s="45"/>
      <c r="AH530" s="45"/>
      <c r="AT530" s="45"/>
      <c r="AY530" s="45"/>
      <c r="BK530" s="45"/>
    </row>
    <row r="531">
      <c r="L531" s="52"/>
      <c r="W531" s="45"/>
      <c r="AH531" s="45"/>
      <c r="AT531" s="45"/>
      <c r="AY531" s="45"/>
      <c r="BK531" s="45"/>
    </row>
    <row r="532">
      <c r="L532" s="52"/>
      <c r="W532" s="45"/>
      <c r="AH532" s="45"/>
      <c r="AT532" s="45"/>
      <c r="AY532" s="45"/>
      <c r="BK532" s="45"/>
    </row>
    <row r="533">
      <c r="L533" s="52"/>
      <c r="W533" s="45"/>
      <c r="AH533" s="45"/>
      <c r="AT533" s="45"/>
      <c r="AY533" s="45"/>
      <c r="BK533" s="45"/>
    </row>
    <row r="534">
      <c r="L534" s="52"/>
      <c r="W534" s="45"/>
      <c r="AH534" s="45"/>
      <c r="AT534" s="45"/>
      <c r="AY534" s="45"/>
      <c r="BK534" s="45"/>
    </row>
    <row r="535">
      <c r="L535" s="52"/>
      <c r="W535" s="45"/>
      <c r="AH535" s="45"/>
      <c r="AT535" s="45"/>
      <c r="AY535" s="45"/>
      <c r="BK535" s="45"/>
    </row>
    <row r="536">
      <c r="L536" s="52"/>
      <c r="W536" s="45"/>
      <c r="AH536" s="45"/>
      <c r="AT536" s="45"/>
      <c r="AY536" s="45"/>
      <c r="BK536" s="45"/>
    </row>
    <row r="537">
      <c r="L537" s="52"/>
      <c r="W537" s="45"/>
      <c r="AH537" s="45"/>
      <c r="AT537" s="45"/>
      <c r="AY537" s="45"/>
      <c r="BK537" s="45"/>
    </row>
    <row r="538">
      <c r="L538" s="52"/>
      <c r="W538" s="45"/>
      <c r="AH538" s="45"/>
      <c r="AT538" s="45"/>
      <c r="AY538" s="45"/>
      <c r="BK538" s="45"/>
    </row>
    <row r="539">
      <c r="L539" s="52"/>
      <c r="W539" s="45"/>
      <c r="AH539" s="45"/>
      <c r="AT539" s="45"/>
      <c r="AY539" s="45"/>
      <c r="BK539" s="45"/>
    </row>
    <row r="540">
      <c r="L540" s="52"/>
      <c r="W540" s="45"/>
      <c r="AH540" s="45"/>
      <c r="AT540" s="45"/>
      <c r="AY540" s="45"/>
      <c r="BK540" s="45"/>
    </row>
    <row r="541">
      <c r="L541" s="52"/>
      <c r="W541" s="45"/>
      <c r="AH541" s="45"/>
      <c r="AT541" s="45"/>
      <c r="AY541" s="45"/>
      <c r="BK541" s="45"/>
    </row>
    <row r="542">
      <c r="L542" s="52"/>
      <c r="W542" s="45"/>
      <c r="AH542" s="45"/>
      <c r="AT542" s="45"/>
      <c r="AY542" s="45"/>
      <c r="BK542" s="45"/>
    </row>
    <row r="543">
      <c r="L543" s="52"/>
      <c r="W543" s="45"/>
      <c r="AH543" s="45"/>
      <c r="AT543" s="45"/>
      <c r="AY543" s="45"/>
      <c r="BK543" s="45"/>
    </row>
    <row r="544">
      <c r="L544" s="52"/>
      <c r="W544" s="45"/>
      <c r="AH544" s="45"/>
      <c r="AT544" s="45"/>
      <c r="AY544" s="45"/>
      <c r="BK544" s="45"/>
    </row>
    <row r="545">
      <c r="L545" s="52"/>
      <c r="W545" s="45"/>
      <c r="AH545" s="45"/>
      <c r="AT545" s="45"/>
      <c r="AY545" s="45"/>
      <c r="BK545" s="45"/>
    </row>
    <row r="546">
      <c r="L546" s="52"/>
      <c r="W546" s="45"/>
      <c r="AH546" s="45"/>
      <c r="AT546" s="45"/>
      <c r="AY546" s="45"/>
      <c r="BK546" s="45"/>
    </row>
    <row r="547">
      <c r="L547" s="52"/>
      <c r="W547" s="45"/>
      <c r="AH547" s="45"/>
      <c r="AT547" s="45"/>
      <c r="AY547" s="45"/>
      <c r="BK547" s="45"/>
    </row>
    <row r="548">
      <c r="L548" s="52"/>
      <c r="W548" s="45"/>
      <c r="AH548" s="45"/>
      <c r="AT548" s="45"/>
      <c r="AY548" s="45"/>
      <c r="BK548" s="45"/>
    </row>
    <row r="549">
      <c r="L549" s="52"/>
      <c r="W549" s="45"/>
      <c r="AH549" s="45"/>
      <c r="AT549" s="45"/>
      <c r="AY549" s="45"/>
      <c r="BK549" s="45"/>
    </row>
    <row r="550">
      <c r="L550" s="52"/>
      <c r="W550" s="45"/>
      <c r="AH550" s="45"/>
      <c r="AT550" s="45"/>
      <c r="AY550" s="45"/>
      <c r="BK550" s="45"/>
    </row>
    <row r="551">
      <c r="L551" s="52"/>
      <c r="W551" s="45"/>
      <c r="AH551" s="45"/>
      <c r="AT551" s="45"/>
      <c r="AY551" s="45"/>
      <c r="BK551" s="45"/>
    </row>
    <row r="552">
      <c r="L552" s="52"/>
      <c r="W552" s="45"/>
      <c r="AH552" s="45"/>
      <c r="AT552" s="45"/>
      <c r="AY552" s="45"/>
      <c r="BK552" s="45"/>
    </row>
    <row r="553">
      <c r="L553" s="52"/>
      <c r="W553" s="45"/>
      <c r="AH553" s="45"/>
      <c r="AT553" s="45"/>
      <c r="AY553" s="45"/>
      <c r="BK553" s="45"/>
    </row>
    <row r="554">
      <c r="L554" s="52"/>
      <c r="W554" s="45"/>
      <c r="AH554" s="45"/>
      <c r="AT554" s="45"/>
      <c r="AY554" s="45"/>
      <c r="BK554" s="45"/>
    </row>
    <row r="555">
      <c r="L555" s="52"/>
      <c r="W555" s="45"/>
      <c r="AH555" s="45"/>
      <c r="AT555" s="45"/>
      <c r="AY555" s="45"/>
      <c r="BK555" s="45"/>
    </row>
    <row r="556">
      <c r="L556" s="52"/>
      <c r="W556" s="45"/>
      <c r="AH556" s="45"/>
      <c r="AT556" s="45"/>
      <c r="AY556" s="45"/>
      <c r="BK556" s="45"/>
    </row>
    <row r="557">
      <c r="L557" s="52"/>
      <c r="W557" s="45"/>
      <c r="AH557" s="45"/>
      <c r="AT557" s="45"/>
      <c r="AY557" s="45"/>
      <c r="BK557" s="45"/>
    </row>
    <row r="558">
      <c r="L558" s="52"/>
      <c r="W558" s="45"/>
      <c r="AH558" s="45"/>
      <c r="AT558" s="45"/>
      <c r="AY558" s="45"/>
      <c r="BK558" s="45"/>
    </row>
    <row r="559">
      <c r="L559" s="52"/>
      <c r="W559" s="45"/>
      <c r="AH559" s="45"/>
      <c r="AT559" s="45"/>
      <c r="AY559" s="45"/>
      <c r="BK559" s="45"/>
    </row>
    <row r="560">
      <c r="L560" s="52"/>
      <c r="W560" s="45"/>
      <c r="AH560" s="45"/>
      <c r="AT560" s="45"/>
      <c r="AY560" s="45"/>
      <c r="BK560" s="45"/>
    </row>
    <row r="561">
      <c r="L561" s="52"/>
      <c r="W561" s="45"/>
      <c r="AH561" s="45"/>
      <c r="AT561" s="45"/>
      <c r="AY561" s="45"/>
      <c r="BK561" s="45"/>
    </row>
    <row r="562">
      <c r="L562" s="52"/>
      <c r="W562" s="45"/>
      <c r="AH562" s="45"/>
      <c r="AT562" s="45"/>
      <c r="AY562" s="45"/>
      <c r="BK562" s="45"/>
    </row>
    <row r="563">
      <c r="L563" s="52"/>
      <c r="W563" s="45"/>
      <c r="AH563" s="45"/>
      <c r="AT563" s="45"/>
      <c r="AY563" s="45"/>
      <c r="BK563" s="45"/>
    </row>
    <row r="564">
      <c r="L564" s="52"/>
      <c r="W564" s="45"/>
      <c r="AH564" s="45"/>
      <c r="AT564" s="45"/>
      <c r="AY564" s="45"/>
      <c r="BK564" s="45"/>
    </row>
    <row r="565">
      <c r="L565" s="52"/>
      <c r="W565" s="45"/>
      <c r="AH565" s="45"/>
      <c r="AT565" s="45"/>
      <c r="AY565" s="45"/>
      <c r="BK565" s="45"/>
    </row>
    <row r="566">
      <c r="L566" s="52"/>
      <c r="W566" s="45"/>
      <c r="AH566" s="45"/>
      <c r="AT566" s="45"/>
      <c r="AY566" s="45"/>
      <c r="BK566" s="45"/>
    </row>
    <row r="567">
      <c r="L567" s="52"/>
      <c r="W567" s="45"/>
      <c r="AH567" s="45"/>
      <c r="AT567" s="45"/>
      <c r="AY567" s="45"/>
      <c r="BK567" s="45"/>
    </row>
    <row r="568">
      <c r="L568" s="52"/>
      <c r="W568" s="45"/>
      <c r="AH568" s="45"/>
      <c r="AT568" s="45"/>
      <c r="AY568" s="45"/>
      <c r="BK568" s="45"/>
    </row>
    <row r="569">
      <c r="L569" s="52"/>
      <c r="W569" s="45"/>
      <c r="AH569" s="45"/>
      <c r="AT569" s="45"/>
      <c r="AY569" s="45"/>
      <c r="BK569" s="45"/>
    </row>
    <row r="570">
      <c r="L570" s="52"/>
      <c r="W570" s="45"/>
      <c r="AH570" s="45"/>
      <c r="AT570" s="45"/>
      <c r="AY570" s="45"/>
      <c r="BK570" s="45"/>
    </row>
    <row r="571">
      <c r="L571" s="52"/>
      <c r="W571" s="45"/>
      <c r="AH571" s="45"/>
      <c r="AT571" s="45"/>
      <c r="AY571" s="45"/>
      <c r="BK571" s="45"/>
    </row>
    <row r="572">
      <c r="L572" s="52"/>
      <c r="W572" s="45"/>
      <c r="AH572" s="45"/>
      <c r="AT572" s="45"/>
      <c r="AY572" s="45"/>
      <c r="BK572" s="45"/>
    </row>
    <row r="573">
      <c r="L573" s="52"/>
      <c r="W573" s="45"/>
      <c r="AH573" s="45"/>
      <c r="AT573" s="45"/>
      <c r="AY573" s="45"/>
      <c r="BK573" s="45"/>
    </row>
    <row r="574">
      <c r="L574" s="52"/>
      <c r="W574" s="45"/>
      <c r="AH574" s="45"/>
      <c r="AT574" s="45"/>
      <c r="AY574" s="45"/>
      <c r="BK574" s="45"/>
    </row>
    <row r="575">
      <c r="L575" s="52"/>
      <c r="W575" s="45"/>
      <c r="AH575" s="45"/>
      <c r="AT575" s="45"/>
      <c r="AY575" s="45"/>
      <c r="BK575" s="45"/>
    </row>
    <row r="576">
      <c r="L576" s="52"/>
      <c r="W576" s="45"/>
      <c r="AH576" s="45"/>
      <c r="AT576" s="45"/>
      <c r="AY576" s="45"/>
      <c r="BK576" s="45"/>
    </row>
    <row r="577">
      <c r="L577" s="52"/>
      <c r="W577" s="45"/>
      <c r="AH577" s="45"/>
      <c r="AT577" s="45"/>
      <c r="AY577" s="45"/>
      <c r="BK577" s="45"/>
    </row>
    <row r="578">
      <c r="L578" s="52"/>
      <c r="W578" s="45"/>
      <c r="AH578" s="45"/>
      <c r="AT578" s="45"/>
      <c r="AY578" s="45"/>
      <c r="BK578" s="45"/>
    </row>
    <row r="579">
      <c r="L579" s="52"/>
      <c r="W579" s="45"/>
      <c r="AH579" s="45"/>
      <c r="AT579" s="45"/>
      <c r="AY579" s="45"/>
      <c r="BK579" s="45"/>
    </row>
    <row r="580">
      <c r="L580" s="52"/>
      <c r="W580" s="45"/>
      <c r="AH580" s="45"/>
      <c r="AT580" s="45"/>
      <c r="AY580" s="45"/>
      <c r="BK580" s="45"/>
    </row>
    <row r="581">
      <c r="L581" s="52"/>
      <c r="W581" s="45"/>
      <c r="AH581" s="45"/>
      <c r="AT581" s="45"/>
      <c r="AY581" s="45"/>
      <c r="BK581" s="45"/>
    </row>
    <row r="582">
      <c r="L582" s="52"/>
      <c r="W582" s="45"/>
      <c r="AH582" s="45"/>
      <c r="AT582" s="45"/>
      <c r="AY582" s="45"/>
      <c r="BK582" s="45"/>
    </row>
    <row r="583">
      <c r="L583" s="52"/>
      <c r="W583" s="45"/>
      <c r="AH583" s="45"/>
      <c r="AT583" s="45"/>
      <c r="AY583" s="45"/>
      <c r="BK583" s="45"/>
    </row>
    <row r="584">
      <c r="L584" s="52"/>
      <c r="W584" s="45"/>
      <c r="AH584" s="45"/>
      <c r="AT584" s="45"/>
      <c r="AY584" s="45"/>
      <c r="BK584" s="45"/>
    </row>
    <row r="585">
      <c r="L585" s="52"/>
      <c r="W585" s="45"/>
      <c r="AH585" s="45"/>
      <c r="AT585" s="45"/>
      <c r="AY585" s="45"/>
      <c r="BK585" s="45"/>
    </row>
    <row r="586">
      <c r="L586" s="52"/>
      <c r="W586" s="45"/>
      <c r="AH586" s="45"/>
      <c r="AT586" s="45"/>
      <c r="AY586" s="45"/>
      <c r="BK586" s="45"/>
    </row>
    <row r="587">
      <c r="L587" s="52"/>
      <c r="W587" s="45"/>
      <c r="AH587" s="45"/>
      <c r="AT587" s="45"/>
      <c r="AY587" s="45"/>
      <c r="BK587" s="45"/>
    </row>
    <row r="588">
      <c r="L588" s="52"/>
      <c r="W588" s="45"/>
      <c r="AH588" s="45"/>
      <c r="AT588" s="45"/>
      <c r="AY588" s="45"/>
      <c r="BK588" s="45"/>
    </row>
    <row r="589">
      <c r="L589" s="52"/>
      <c r="W589" s="45"/>
      <c r="AH589" s="45"/>
      <c r="AT589" s="45"/>
      <c r="AY589" s="45"/>
      <c r="BK589" s="45"/>
    </row>
    <row r="590">
      <c r="L590" s="52"/>
      <c r="W590" s="45"/>
      <c r="AH590" s="45"/>
      <c r="AT590" s="45"/>
      <c r="AY590" s="45"/>
      <c r="BK590" s="45"/>
    </row>
    <row r="591">
      <c r="L591" s="52"/>
      <c r="W591" s="45"/>
      <c r="AH591" s="45"/>
      <c r="AT591" s="45"/>
      <c r="AY591" s="45"/>
      <c r="BK591" s="45"/>
    </row>
    <row r="592">
      <c r="L592" s="52"/>
      <c r="W592" s="45"/>
      <c r="AH592" s="45"/>
      <c r="AT592" s="45"/>
      <c r="AY592" s="45"/>
      <c r="BK592" s="45"/>
    </row>
    <row r="593">
      <c r="L593" s="52"/>
      <c r="W593" s="45"/>
      <c r="AH593" s="45"/>
      <c r="AT593" s="45"/>
      <c r="AY593" s="45"/>
      <c r="BK593" s="45"/>
    </row>
    <row r="594">
      <c r="L594" s="52"/>
      <c r="W594" s="45"/>
      <c r="AH594" s="45"/>
      <c r="AT594" s="45"/>
      <c r="AY594" s="45"/>
      <c r="BK594" s="45"/>
    </row>
    <row r="595">
      <c r="L595" s="52"/>
      <c r="W595" s="45"/>
      <c r="AH595" s="45"/>
      <c r="AT595" s="45"/>
      <c r="AY595" s="45"/>
      <c r="BK595" s="45"/>
    </row>
    <row r="596">
      <c r="L596" s="52"/>
      <c r="W596" s="45"/>
      <c r="AH596" s="45"/>
      <c r="AT596" s="45"/>
      <c r="AY596" s="45"/>
      <c r="BK596" s="45"/>
    </row>
    <row r="597">
      <c r="L597" s="52"/>
      <c r="W597" s="45"/>
      <c r="AH597" s="45"/>
      <c r="AT597" s="45"/>
      <c r="AY597" s="45"/>
      <c r="BK597" s="45"/>
    </row>
    <row r="598">
      <c r="L598" s="52"/>
      <c r="W598" s="45"/>
      <c r="AH598" s="45"/>
      <c r="AT598" s="45"/>
      <c r="AY598" s="45"/>
      <c r="BK598" s="45"/>
    </row>
    <row r="599">
      <c r="L599" s="52"/>
      <c r="W599" s="45"/>
      <c r="AH599" s="45"/>
      <c r="AT599" s="45"/>
      <c r="AY599" s="45"/>
      <c r="BK599" s="45"/>
    </row>
    <row r="600">
      <c r="L600" s="52"/>
      <c r="W600" s="45"/>
      <c r="AH600" s="45"/>
      <c r="AT600" s="45"/>
      <c r="AY600" s="45"/>
      <c r="BK600" s="45"/>
    </row>
    <row r="601">
      <c r="L601" s="52"/>
      <c r="W601" s="45"/>
      <c r="AH601" s="45"/>
      <c r="AT601" s="45"/>
      <c r="AY601" s="45"/>
      <c r="BK601" s="45"/>
    </row>
    <row r="602">
      <c r="L602" s="52"/>
      <c r="W602" s="45"/>
      <c r="AH602" s="45"/>
      <c r="AT602" s="45"/>
      <c r="AY602" s="45"/>
      <c r="BK602" s="45"/>
    </row>
    <row r="603">
      <c r="L603" s="52"/>
      <c r="W603" s="45"/>
      <c r="AH603" s="45"/>
      <c r="AT603" s="45"/>
      <c r="AY603" s="45"/>
      <c r="BK603" s="45"/>
    </row>
    <row r="604">
      <c r="L604" s="52"/>
      <c r="W604" s="45"/>
      <c r="AH604" s="45"/>
      <c r="AT604" s="45"/>
      <c r="AY604" s="45"/>
      <c r="BK604" s="45"/>
    </row>
    <row r="605">
      <c r="L605" s="52"/>
      <c r="W605" s="45"/>
      <c r="AH605" s="45"/>
      <c r="AT605" s="45"/>
      <c r="AY605" s="45"/>
      <c r="BK605" s="45"/>
    </row>
    <row r="606">
      <c r="L606" s="52"/>
      <c r="W606" s="45"/>
      <c r="AH606" s="45"/>
      <c r="AT606" s="45"/>
      <c r="AY606" s="45"/>
      <c r="BK606" s="45"/>
    </row>
    <row r="607">
      <c r="L607" s="52"/>
      <c r="W607" s="45"/>
      <c r="AH607" s="45"/>
      <c r="AT607" s="45"/>
      <c r="AY607" s="45"/>
      <c r="BK607" s="45"/>
    </row>
    <row r="608">
      <c r="L608" s="52"/>
      <c r="W608" s="45"/>
      <c r="AH608" s="45"/>
      <c r="AT608" s="45"/>
      <c r="AY608" s="45"/>
      <c r="BK608" s="45"/>
    </row>
    <row r="609">
      <c r="L609" s="52"/>
      <c r="W609" s="45"/>
      <c r="AH609" s="45"/>
      <c r="AT609" s="45"/>
      <c r="AY609" s="45"/>
      <c r="BK609" s="45"/>
    </row>
    <row r="610">
      <c r="L610" s="52"/>
      <c r="W610" s="45"/>
      <c r="AH610" s="45"/>
      <c r="AT610" s="45"/>
      <c r="AY610" s="45"/>
      <c r="BK610" s="45"/>
    </row>
    <row r="611">
      <c r="L611" s="52"/>
      <c r="W611" s="45"/>
      <c r="AH611" s="45"/>
      <c r="AT611" s="45"/>
      <c r="AY611" s="45"/>
      <c r="BK611" s="45"/>
    </row>
    <row r="612">
      <c r="L612" s="52"/>
      <c r="W612" s="45"/>
      <c r="AH612" s="45"/>
      <c r="AT612" s="45"/>
      <c r="AY612" s="45"/>
      <c r="BK612" s="45"/>
    </row>
    <row r="613">
      <c r="L613" s="52"/>
      <c r="W613" s="45"/>
      <c r="AH613" s="45"/>
      <c r="AT613" s="45"/>
      <c r="AY613" s="45"/>
      <c r="BK613" s="45"/>
    </row>
    <row r="614">
      <c r="L614" s="52"/>
      <c r="W614" s="45"/>
      <c r="AH614" s="45"/>
      <c r="AT614" s="45"/>
      <c r="AY614" s="45"/>
      <c r="BK614" s="45"/>
    </row>
    <row r="615">
      <c r="L615" s="52"/>
      <c r="W615" s="45"/>
      <c r="AH615" s="45"/>
      <c r="AT615" s="45"/>
      <c r="AY615" s="45"/>
      <c r="BK615" s="45"/>
    </row>
    <row r="616">
      <c r="L616" s="52"/>
      <c r="W616" s="45"/>
      <c r="AH616" s="45"/>
      <c r="AT616" s="45"/>
      <c r="AY616" s="45"/>
      <c r="BK616" s="45"/>
    </row>
    <row r="617">
      <c r="L617" s="52"/>
      <c r="W617" s="45"/>
      <c r="AH617" s="45"/>
      <c r="AT617" s="45"/>
      <c r="AY617" s="45"/>
      <c r="BK617" s="45"/>
    </row>
    <row r="618">
      <c r="L618" s="52"/>
      <c r="W618" s="45"/>
      <c r="AH618" s="45"/>
      <c r="AT618" s="45"/>
      <c r="AY618" s="45"/>
      <c r="BK618" s="45"/>
    </row>
    <row r="619">
      <c r="L619" s="52"/>
      <c r="W619" s="45"/>
      <c r="AH619" s="45"/>
      <c r="AT619" s="45"/>
      <c r="AY619" s="45"/>
      <c r="BK619" s="45"/>
    </row>
    <row r="620">
      <c r="L620" s="52"/>
      <c r="W620" s="45"/>
      <c r="AH620" s="45"/>
      <c r="AT620" s="45"/>
      <c r="AY620" s="45"/>
      <c r="BK620" s="45"/>
    </row>
    <row r="621">
      <c r="L621" s="52"/>
      <c r="W621" s="45"/>
      <c r="AH621" s="45"/>
      <c r="AT621" s="45"/>
      <c r="AY621" s="45"/>
      <c r="BK621" s="45"/>
    </row>
    <row r="622">
      <c r="L622" s="52"/>
      <c r="W622" s="45"/>
      <c r="AH622" s="45"/>
      <c r="AT622" s="45"/>
      <c r="AY622" s="45"/>
      <c r="BK622" s="45"/>
    </row>
    <row r="623">
      <c r="L623" s="52"/>
      <c r="W623" s="45"/>
      <c r="AH623" s="45"/>
      <c r="AT623" s="45"/>
      <c r="AY623" s="45"/>
      <c r="BK623" s="45"/>
    </row>
    <row r="624">
      <c r="L624" s="52"/>
      <c r="W624" s="45"/>
      <c r="AH624" s="45"/>
      <c r="AT624" s="45"/>
      <c r="AY624" s="45"/>
      <c r="BK624" s="45"/>
    </row>
    <row r="625">
      <c r="L625" s="52"/>
      <c r="W625" s="45"/>
      <c r="AH625" s="45"/>
      <c r="AT625" s="45"/>
      <c r="AY625" s="45"/>
      <c r="BK625" s="45"/>
    </row>
    <row r="626">
      <c r="L626" s="52"/>
      <c r="W626" s="45"/>
      <c r="AH626" s="45"/>
      <c r="AT626" s="45"/>
      <c r="AY626" s="45"/>
      <c r="BK626" s="45"/>
    </row>
    <row r="627">
      <c r="L627" s="52"/>
      <c r="W627" s="45"/>
      <c r="AH627" s="45"/>
      <c r="AT627" s="45"/>
      <c r="AY627" s="45"/>
      <c r="BK627" s="45"/>
    </row>
    <row r="628">
      <c r="L628" s="52"/>
      <c r="W628" s="45"/>
      <c r="AH628" s="45"/>
      <c r="AT628" s="45"/>
      <c r="AY628" s="45"/>
      <c r="BK628" s="45"/>
    </row>
    <row r="629">
      <c r="L629" s="52"/>
      <c r="W629" s="45"/>
      <c r="AH629" s="45"/>
      <c r="AT629" s="45"/>
      <c r="AY629" s="45"/>
      <c r="BK629" s="45"/>
    </row>
    <row r="630">
      <c r="L630" s="52"/>
      <c r="W630" s="45"/>
      <c r="AH630" s="45"/>
      <c r="AT630" s="45"/>
      <c r="AY630" s="45"/>
      <c r="BK630" s="45"/>
    </row>
    <row r="631">
      <c r="L631" s="52"/>
      <c r="W631" s="45"/>
      <c r="AH631" s="45"/>
      <c r="AT631" s="45"/>
      <c r="AY631" s="45"/>
      <c r="BK631" s="45"/>
    </row>
    <row r="632">
      <c r="L632" s="52"/>
      <c r="W632" s="45"/>
      <c r="AH632" s="45"/>
      <c r="AT632" s="45"/>
      <c r="AY632" s="45"/>
      <c r="BK632" s="45"/>
    </row>
    <row r="633">
      <c r="L633" s="52"/>
      <c r="W633" s="45"/>
      <c r="AH633" s="45"/>
      <c r="AT633" s="45"/>
      <c r="AY633" s="45"/>
      <c r="BK633" s="45"/>
    </row>
    <row r="634">
      <c r="L634" s="52"/>
      <c r="W634" s="45"/>
      <c r="AH634" s="45"/>
      <c r="AT634" s="45"/>
      <c r="AY634" s="45"/>
      <c r="BK634" s="45"/>
    </row>
    <row r="635">
      <c r="L635" s="52"/>
      <c r="W635" s="45"/>
      <c r="AH635" s="45"/>
      <c r="AT635" s="45"/>
      <c r="AY635" s="45"/>
      <c r="BK635" s="45"/>
    </row>
    <row r="636">
      <c r="L636" s="52"/>
      <c r="W636" s="45"/>
      <c r="AH636" s="45"/>
      <c r="AT636" s="45"/>
      <c r="AY636" s="45"/>
      <c r="BK636" s="45"/>
    </row>
    <row r="637">
      <c r="L637" s="52"/>
      <c r="W637" s="45"/>
      <c r="AH637" s="45"/>
      <c r="AT637" s="45"/>
      <c r="AY637" s="45"/>
      <c r="BK637" s="45"/>
    </row>
    <row r="638">
      <c r="L638" s="52"/>
      <c r="W638" s="45"/>
      <c r="AH638" s="45"/>
      <c r="AT638" s="45"/>
      <c r="AY638" s="45"/>
      <c r="BK638" s="45"/>
    </row>
    <row r="639">
      <c r="L639" s="52"/>
      <c r="W639" s="45"/>
      <c r="AH639" s="45"/>
      <c r="AT639" s="45"/>
      <c r="AY639" s="45"/>
      <c r="BK639" s="45"/>
    </row>
    <row r="640">
      <c r="L640" s="52"/>
      <c r="W640" s="45"/>
      <c r="AH640" s="45"/>
      <c r="AT640" s="45"/>
      <c r="AY640" s="45"/>
      <c r="BK640" s="45"/>
    </row>
    <row r="641">
      <c r="L641" s="52"/>
      <c r="W641" s="45"/>
      <c r="AH641" s="45"/>
      <c r="AT641" s="45"/>
      <c r="AY641" s="45"/>
      <c r="BK641" s="45"/>
    </row>
    <row r="642">
      <c r="L642" s="52"/>
      <c r="W642" s="45"/>
      <c r="AH642" s="45"/>
      <c r="AT642" s="45"/>
      <c r="AY642" s="45"/>
      <c r="BK642" s="45"/>
    </row>
    <row r="643">
      <c r="L643" s="52"/>
      <c r="W643" s="45"/>
      <c r="AH643" s="45"/>
      <c r="AT643" s="45"/>
      <c r="AY643" s="45"/>
      <c r="BK643" s="45"/>
    </row>
    <row r="644">
      <c r="L644" s="52"/>
      <c r="W644" s="45"/>
      <c r="AH644" s="45"/>
      <c r="AT644" s="45"/>
      <c r="AY644" s="45"/>
      <c r="BK644" s="45"/>
    </row>
    <row r="645">
      <c r="L645" s="52"/>
      <c r="W645" s="45"/>
      <c r="AH645" s="45"/>
      <c r="AT645" s="45"/>
      <c r="AY645" s="45"/>
      <c r="BK645" s="45"/>
    </row>
    <row r="646">
      <c r="L646" s="52"/>
      <c r="W646" s="45"/>
      <c r="AH646" s="45"/>
      <c r="AT646" s="45"/>
      <c r="AY646" s="45"/>
      <c r="BK646" s="45"/>
    </row>
    <row r="647">
      <c r="L647" s="52"/>
      <c r="W647" s="45"/>
      <c r="AH647" s="45"/>
      <c r="AT647" s="45"/>
      <c r="AY647" s="45"/>
      <c r="BK647" s="45"/>
    </row>
    <row r="648">
      <c r="L648" s="52"/>
      <c r="W648" s="45"/>
      <c r="AH648" s="45"/>
      <c r="AT648" s="45"/>
      <c r="AY648" s="45"/>
      <c r="BK648" s="45"/>
    </row>
    <row r="649">
      <c r="L649" s="52"/>
      <c r="W649" s="45"/>
      <c r="AH649" s="45"/>
      <c r="AT649" s="45"/>
      <c r="AY649" s="45"/>
      <c r="BK649" s="45"/>
    </row>
    <row r="650">
      <c r="L650" s="52"/>
      <c r="W650" s="45"/>
      <c r="AH650" s="45"/>
      <c r="AT650" s="45"/>
      <c r="AY650" s="45"/>
      <c r="BK650" s="45"/>
    </row>
    <row r="651">
      <c r="L651" s="52"/>
      <c r="W651" s="45"/>
      <c r="AH651" s="45"/>
      <c r="AT651" s="45"/>
      <c r="AY651" s="45"/>
      <c r="BK651" s="45"/>
    </row>
    <row r="652">
      <c r="L652" s="52"/>
      <c r="W652" s="45"/>
      <c r="AH652" s="45"/>
      <c r="AT652" s="45"/>
      <c r="AY652" s="45"/>
      <c r="BK652" s="45"/>
    </row>
    <row r="653">
      <c r="L653" s="52"/>
      <c r="W653" s="45"/>
      <c r="AH653" s="45"/>
      <c r="AT653" s="45"/>
      <c r="AY653" s="45"/>
      <c r="BK653" s="45"/>
    </row>
    <row r="654">
      <c r="L654" s="52"/>
      <c r="W654" s="45"/>
      <c r="AH654" s="45"/>
      <c r="AT654" s="45"/>
      <c r="AY654" s="45"/>
      <c r="BK654" s="45"/>
    </row>
    <row r="655">
      <c r="L655" s="52"/>
      <c r="W655" s="45"/>
      <c r="AH655" s="45"/>
      <c r="AT655" s="45"/>
      <c r="AY655" s="45"/>
      <c r="BK655" s="45"/>
    </row>
    <row r="656">
      <c r="L656" s="52"/>
      <c r="W656" s="45"/>
      <c r="AH656" s="45"/>
      <c r="AT656" s="45"/>
      <c r="AY656" s="45"/>
      <c r="BK656" s="45"/>
    </row>
    <row r="657">
      <c r="L657" s="52"/>
      <c r="W657" s="45"/>
      <c r="AH657" s="45"/>
      <c r="AT657" s="45"/>
      <c r="AY657" s="45"/>
      <c r="BK657" s="45"/>
    </row>
    <row r="658">
      <c r="L658" s="52"/>
      <c r="W658" s="45"/>
      <c r="AH658" s="45"/>
      <c r="AT658" s="45"/>
      <c r="AY658" s="45"/>
      <c r="BK658" s="45"/>
    </row>
    <row r="659">
      <c r="L659" s="52"/>
      <c r="W659" s="45"/>
      <c r="AH659" s="45"/>
      <c r="AT659" s="45"/>
      <c r="AY659" s="45"/>
      <c r="BK659" s="45"/>
    </row>
    <row r="660">
      <c r="L660" s="52"/>
      <c r="W660" s="45"/>
      <c r="AH660" s="45"/>
      <c r="AT660" s="45"/>
      <c r="AY660" s="45"/>
      <c r="BK660" s="45"/>
    </row>
    <row r="661">
      <c r="L661" s="52"/>
      <c r="W661" s="45"/>
      <c r="AH661" s="45"/>
      <c r="AT661" s="45"/>
      <c r="AY661" s="45"/>
      <c r="BK661" s="45"/>
    </row>
    <row r="662">
      <c r="L662" s="52"/>
      <c r="W662" s="45"/>
      <c r="AH662" s="45"/>
      <c r="AT662" s="45"/>
      <c r="AY662" s="45"/>
      <c r="BK662" s="45"/>
    </row>
    <row r="663">
      <c r="L663" s="52"/>
      <c r="W663" s="45"/>
      <c r="AH663" s="45"/>
      <c r="AT663" s="45"/>
      <c r="AY663" s="45"/>
      <c r="BK663" s="45"/>
    </row>
    <row r="664">
      <c r="L664" s="52"/>
      <c r="W664" s="45"/>
      <c r="AH664" s="45"/>
      <c r="AT664" s="45"/>
      <c r="AY664" s="45"/>
      <c r="BK664" s="45"/>
    </row>
    <row r="665">
      <c r="L665" s="52"/>
      <c r="W665" s="45"/>
      <c r="AH665" s="45"/>
      <c r="AT665" s="45"/>
      <c r="AY665" s="45"/>
      <c r="BK665" s="45"/>
    </row>
    <row r="666">
      <c r="L666" s="52"/>
      <c r="W666" s="45"/>
      <c r="AH666" s="45"/>
      <c r="AT666" s="45"/>
      <c r="AY666" s="45"/>
      <c r="BK666" s="45"/>
    </row>
    <row r="667">
      <c r="L667" s="52"/>
      <c r="W667" s="45"/>
      <c r="AH667" s="45"/>
      <c r="AT667" s="45"/>
      <c r="AY667" s="45"/>
      <c r="BK667" s="45"/>
    </row>
    <row r="668">
      <c r="L668" s="52"/>
      <c r="W668" s="45"/>
      <c r="AH668" s="45"/>
      <c r="AT668" s="45"/>
      <c r="AY668" s="45"/>
      <c r="BK668" s="45"/>
    </row>
    <row r="669">
      <c r="L669" s="52"/>
      <c r="W669" s="45"/>
      <c r="AH669" s="45"/>
      <c r="AT669" s="45"/>
      <c r="AY669" s="45"/>
      <c r="BK669" s="45"/>
    </row>
    <row r="670">
      <c r="L670" s="52"/>
      <c r="W670" s="45"/>
      <c r="AH670" s="45"/>
      <c r="AT670" s="45"/>
      <c r="AY670" s="45"/>
      <c r="BK670" s="45"/>
    </row>
    <row r="671">
      <c r="L671" s="52"/>
      <c r="W671" s="45"/>
      <c r="AH671" s="45"/>
      <c r="AT671" s="45"/>
      <c r="AY671" s="45"/>
      <c r="BK671" s="45"/>
    </row>
    <row r="672">
      <c r="L672" s="52"/>
      <c r="W672" s="45"/>
      <c r="AH672" s="45"/>
      <c r="AT672" s="45"/>
      <c r="AY672" s="45"/>
      <c r="BK672" s="45"/>
    </row>
    <row r="673">
      <c r="L673" s="52"/>
      <c r="W673" s="45"/>
      <c r="AH673" s="45"/>
      <c r="AT673" s="45"/>
      <c r="AY673" s="45"/>
      <c r="BK673" s="45"/>
    </row>
    <row r="674">
      <c r="L674" s="52"/>
      <c r="W674" s="45"/>
      <c r="AH674" s="45"/>
      <c r="AT674" s="45"/>
      <c r="AY674" s="45"/>
      <c r="BK674" s="45"/>
    </row>
    <row r="675">
      <c r="L675" s="52"/>
      <c r="W675" s="45"/>
      <c r="AH675" s="45"/>
      <c r="AT675" s="45"/>
      <c r="AY675" s="45"/>
      <c r="BK675" s="45"/>
    </row>
    <row r="676">
      <c r="L676" s="52"/>
      <c r="W676" s="45"/>
      <c r="AH676" s="45"/>
      <c r="AT676" s="45"/>
      <c r="AY676" s="45"/>
      <c r="BK676" s="45"/>
    </row>
    <row r="677">
      <c r="L677" s="52"/>
      <c r="W677" s="45"/>
      <c r="AH677" s="45"/>
      <c r="AT677" s="45"/>
      <c r="AY677" s="45"/>
      <c r="BK677" s="45"/>
    </row>
    <row r="678">
      <c r="L678" s="52"/>
      <c r="W678" s="45"/>
      <c r="AH678" s="45"/>
      <c r="AT678" s="45"/>
      <c r="AY678" s="45"/>
      <c r="BK678" s="45"/>
    </row>
    <row r="679">
      <c r="L679" s="52"/>
      <c r="W679" s="45"/>
      <c r="AH679" s="45"/>
      <c r="AT679" s="45"/>
      <c r="AY679" s="45"/>
      <c r="BK679" s="45"/>
    </row>
    <row r="680">
      <c r="L680" s="52"/>
      <c r="W680" s="45"/>
      <c r="AH680" s="45"/>
      <c r="AT680" s="45"/>
      <c r="AY680" s="45"/>
      <c r="BK680" s="45"/>
    </row>
    <row r="681">
      <c r="L681" s="52"/>
      <c r="W681" s="45"/>
      <c r="AH681" s="45"/>
      <c r="AT681" s="45"/>
      <c r="AY681" s="45"/>
      <c r="BK681" s="45"/>
    </row>
    <row r="682">
      <c r="L682" s="52"/>
      <c r="W682" s="45"/>
      <c r="AH682" s="45"/>
      <c r="AT682" s="45"/>
      <c r="AY682" s="45"/>
      <c r="BK682" s="45"/>
    </row>
    <row r="683">
      <c r="L683" s="52"/>
      <c r="W683" s="45"/>
      <c r="AH683" s="45"/>
      <c r="AT683" s="45"/>
      <c r="AY683" s="45"/>
      <c r="BK683" s="45"/>
    </row>
    <row r="684">
      <c r="L684" s="52"/>
      <c r="W684" s="45"/>
      <c r="AH684" s="45"/>
      <c r="AT684" s="45"/>
      <c r="AY684" s="45"/>
      <c r="BK684" s="45"/>
    </row>
    <row r="685">
      <c r="L685" s="52"/>
      <c r="W685" s="45"/>
      <c r="AH685" s="45"/>
      <c r="AT685" s="45"/>
      <c r="AY685" s="45"/>
      <c r="BK685" s="45"/>
    </row>
    <row r="686">
      <c r="L686" s="52"/>
      <c r="W686" s="45"/>
      <c r="AH686" s="45"/>
      <c r="AT686" s="45"/>
      <c r="AY686" s="45"/>
      <c r="BK686" s="45"/>
    </row>
    <row r="687">
      <c r="L687" s="52"/>
      <c r="W687" s="45"/>
      <c r="AH687" s="45"/>
      <c r="AT687" s="45"/>
      <c r="AY687" s="45"/>
      <c r="BK687" s="45"/>
    </row>
    <row r="688">
      <c r="L688" s="52"/>
      <c r="W688" s="45"/>
      <c r="AH688" s="45"/>
      <c r="AT688" s="45"/>
      <c r="AY688" s="45"/>
      <c r="BK688" s="45"/>
    </row>
    <row r="689">
      <c r="L689" s="52"/>
      <c r="W689" s="45"/>
      <c r="AH689" s="45"/>
      <c r="AT689" s="45"/>
      <c r="AY689" s="45"/>
      <c r="BK689" s="45"/>
    </row>
    <row r="690">
      <c r="L690" s="52"/>
      <c r="W690" s="45"/>
      <c r="AH690" s="45"/>
      <c r="AT690" s="45"/>
      <c r="AY690" s="45"/>
      <c r="BK690" s="45"/>
    </row>
    <row r="691">
      <c r="L691" s="52"/>
      <c r="W691" s="45"/>
      <c r="AH691" s="45"/>
      <c r="AT691" s="45"/>
      <c r="AY691" s="45"/>
      <c r="BK691" s="45"/>
    </row>
    <row r="692">
      <c r="L692" s="52"/>
      <c r="W692" s="45"/>
      <c r="AH692" s="45"/>
      <c r="AT692" s="45"/>
      <c r="AY692" s="45"/>
      <c r="BK692" s="45"/>
    </row>
    <row r="693">
      <c r="L693" s="52"/>
      <c r="W693" s="45"/>
      <c r="AH693" s="45"/>
      <c r="AT693" s="45"/>
      <c r="AY693" s="45"/>
      <c r="BK693" s="45"/>
    </row>
    <row r="694">
      <c r="L694" s="52"/>
      <c r="W694" s="45"/>
      <c r="AH694" s="45"/>
      <c r="AT694" s="45"/>
      <c r="AY694" s="45"/>
      <c r="BK694" s="45"/>
    </row>
    <row r="695">
      <c r="L695" s="52"/>
      <c r="W695" s="45"/>
      <c r="AH695" s="45"/>
      <c r="AT695" s="45"/>
      <c r="AY695" s="45"/>
      <c r="BK695" s="45"/>
    </row>
    <row r="696">
      <c r="L696" s="52"/>
      <c r="W696" s="45"/>
      <c r="AH696" s="45"/>
      <c r="AT696" s="45"/>
      <c r="AY696" s="45"/>
      <c r="BK696" s="45"/>
    </row>
    <row r="697">
      <c r="L697" s="52"/>
      <c r="W697" s="45"/>
      <c r="AH697" s="45"/>
      <c r="AT697" s="45"/>
      <c r="AY697" s="45"/>
      <c r="BK697" s="45"/>
    </row>
    <row r="698">
      <c r="L698" s="52"/>
      <c r="W698" s="45"/>
      <c r="AH698" s="45"/>
      <c r="AT698" s="45"/>
      <c r="AY698" s="45"/>
      <c r="BK698" s="45"/>
    </row>
    <row r="699">
      <c r="L699" s="52"/>
      <c r="W699" s="45"/>
      <c r="AH699" s="45"/>
      <c r="AT699" s="45"/>
      <c r="AY699" s="45"/>
      <c r="BK699" s="45"/>
    </row>
    <row r="700">
      <c r="L700" s="52"/>
      <c r="W700" s="45"/>
      <c r="AH700" s="45"/>
      <c r="AT700" s="45"/>
      <c r="AY700" s="45"/>
      <c r="BK700" s="45"/>
    </row>
    <row r="701">
      <c r="L701" s="52"/>
      <c r="W701" s="45"/>
      <c r="AH701" s="45"/>
      <c r="AT701" s="45"/>
      <c r="AY701" s="45"/>
      <c r="BK701" s="45"/>
    </row>
    <row r="702">
      <c r="L702" s="52"/>
      <c r="W702" s="45"/>
      <c r="AH702" s="45"/>
      <c r="AT702" s="45"/>
      <c r="AY702" s="45"/>
      <c r="BK702" s="45"/>
    </row>
    <row r="703">
      <c r="L703" s="52"/>
      <c r="W703" s="45"/>
      <c r="AH703" s="45"/>
      <c r="AT703" s="45"/>
      <c r="AY703" s="45"/>
      <c r="BK703" s="45"/>
    </row>
    <row r="704">
      <c r="L704" s="52"/>
      <c r="W704" s="45"/>
      <c r="AH704" s="45"/>
      <c r="AT704" s="45"/>
      <c r="AY704" s="45"/>
      <c r="BK704" s="45"/>
    </row>
    <row r="705">
      <c r="L705" s="52"/>
      <c r="W705" s="45"/>
      <c r="AH705" s="45"/>
      <c r="AT705" s="45"/>
      <c r="AY705" s="45"/>
      <c r="BK705" s="45"/>
    </row>
    <row r="706">
      <c r="L706" s="52"/>
      <c r="W706" s="45"/>
      <c r="AH706" s="45"/>
      <c r="AT706" s="45"/>
      <c r="AY706" s="45"/>
      <c r="BK706" s="45"/>
    </row>
    <row r="707">
      <c r="L707" s="52"/>
      <c r="W707" s="45"/>
      <c r="AH707" s="45"/>
      <c r="AT707" s="45"/>
      <c r="AY707" s="45"/>
      <c r="BK707" s="45"/>
    </row>
    <row r="708">
      <c r="L708" s="52"/>
      <c r="W708" s="45"/>
      <c r="AH708" s="45"/>
      <c r="AT708" s="45"/>
      <c r="AY708" s="45"/>
      <c r="BK708" s="45"/>
    </row>
    <row r="709">
      <c r="L709" s="52"/>
      <c r="W709" s="45"/>
      <c r="AH709" s="45"/>
      <c r="AT709" s="45"/>
      <c r="AY709" s="45"/>
      <c r="BK709" s="45"/>
    </row>
    <row r="710">
      <c r="L710" s="52"/>
      <c r="W710" s="45"/>
      <c r="AH710" s="45"/>
      <c r="AT710" s="45"/>
      <c r="AY710" s="45"/>
      <c r="BK710" s="45"/>
    </row>
    <row r="711">
      <c r="L711" s="52"/>
      <c r="W711" s="45"/>
      <c r="AH711" s="45"/>
      <c r="AT711" s="45"/>
      <c r="AY711" s="45"/>
      <c r="BK711" s="45"/>
    </row>
    <row r="712">
      <c r="L712" s="52"/>
      <c r="W712" s="45"/>
      <c r="AH712" s="45"/>
      <c r="AT712" s="45"/>
      <c r="AY712" s="45"/>
      <c r="BK712" s="45"/>
    </row>
    <row r="713">
      <c r="L713" s="52"/>
      <c r="W713" s="45"/>
      <c r="AH713" s="45"/>
      <c r="AT713" s="45"/>
      <c r="AY713" s="45"/>
      <c r="BK713" s="45"/>
    </row>
    <row r="714">
      <c r="L714" s="52"/>
      <c r="W714" s="45"/>
      <c r="AH714" s="45"/>
      <c r="AT714" s="45"/>
      <c r="AY714" s="45"/>
      <c r="BK714" s="45"/>
    </row>
    <row r="715">
      <c r="L715" s="52"/>
      <c r="W715" s="45"/>
      <c r="AH715" s="45"/>
      <c r="AT715" s="45"/>
      <c r="AY715" s="45"/>
      <c r="BK715" s="45"/>
    </row>
    <row r="716">
      <c r="L716" s="52"/>
      <c r="W716" s="45"/>
      <c r="AH716" s="45"/>
      <c r="AT716" s="45"/>
      <c r="AY716" s="45"/>
      <c r="BK716" s="45"/>
    </row>
    <row r="717">
      <c r="L717" s="52"/>
      <c r="W717" s="45"/>
      <c r="AH717" s="45"/>
      <c r="AT717" s="45"/>
      <c r="AY717" s="45"/>
      <c r="BK717" s="45"/>
    </row>
    <row r="718">
      <c r="L718" s="52"/>
      <c r="W718" s="45"/>
      <c r="AH718" s="45"/>
      <c r="AT718" s="45"/>
      <c r="AY718" s="45"/>
      <c r="BK718" s="45"/>
    </row>
    <row r="719">
      <c r="L719" s="52"/>
      <c r="W719" s="45"/>
      <c r="AH719" s="45"/>
      <c r="AT719" s="45"/>
      <c r="AY719" s="45"/>
      <c r="BK719" s="45"/>
    </row>
    <row r="720">
      <c r="L720" s="52"/>
      <c r="W720" s="45"/>
      <c r="AH720" s="45"/>
      <c r="AT720" s="45"/>
      <c r="AY720" s="45"/>
      <c r="BK720" s="45"/>
    </row>
    <row r="721">
      <c r="L721" s="52"/>
      <c r="W721" s="45"/>
      <c r="AH721" s="45"/>
      <c r="AT721" s="45"/>
      <c r="AY721" s="45"/>
      <c r="BK721" s="45"/>
    </row>
    <row r="722">
      <c r="L722" s="52"/>
      <c r="W722" s="45"/>
      <c r="AH722" s="45"/>
      <c r="AT722" s="45"/>
      <c r="AY722" s="45"/>
      <c r="BK722" s="45"/>
    </row>
    <row r="723">
      <c r="L723" s="52"/>
      <c r="W723" s="45"/>
      <c r="AH723" s="45"/>
      <c r="AT723" s="45"/>
      <c r="AY723" s="45"/>
      <c r="BK723" s="45"/>
    </row>
    <row r="724">
      <c r="L724" s="52"/>
      <c r="W724" s="45"/>
      <c r="AH724" s="45"/>
      <c r="AT724" s="45"/>
      <c r="AY724" s="45"/>
      <c r="BK724" s="45"/>
    </row>
    <row r="725">
      <c r="L725" s="52"/>
      <c r="W725" s="45"/>
      <c r="AH725" s="45"/>
      <c r="AT725" s="45"/>
      <c r="AY725" s="45"/>
      <c r="BK725" s="45"/>
    </row>
    <row r="726">
      <c r="L726" s="52"/>
      <c r="W726" s="45"/>
      <c r="AH726" s="45"/>
      <c r="AT726" s="45"/>
      <c r="AY726" s="45"/>
      <c r="BK726" s="45"/>
    </row>
    <row r="727">
      <c r="L727" s="52"/>
      <c r="W727" s="45"/>
      <c r="AH727" s="45"/>
      <c r="AT727" s="45"/>
      <c r="AY727" s="45"/>
      <c r="BK727" s="45"/>
    </row>
    <row r="728">
      <c r="L728" s="52"/>
      <c r="W728" s="45"/>
      <c r="AH728" s="45"/>
      <c r="AT728" s="45"/>
      <c r="AY728" s="45"/>
      <c r="BK728" s="45"/>
    </row>
    <row r="729">
      <c r="L729" s="52"/>
      <c r="W729" s="45"/>
      <c r="AH729" s="45"/>
      <c r="AT729" s="45"/>
      <c r="AY729" s="45"/>
      <c r="BK729" s="45"/>
    </row>
    <row r="730">
      <c r="L730" s="52"/>
      <c r="W730" s="45"/>
      <c r="AH730" s="45"/>
      <c r="AT730" s="45"/>
      <c r="AY730" s="45"/>
      <c r="BK730" s="45"/>
    </row>
    <row r="731">
      <c r="L731" s="52"/>
      <c r="W731" s="45"/>
      <c r="AH731" s="45"/>
      <c r="AT731" s="45"/>
      <c r="AY731" s="45"/>
      <c r="BK731" s="45"/>
    </row>
    <row r="732">
      <c r="L732" s="52"/>
      <c r="W732" s="45"/>
      <c r="AH732" s="45"/>
      <c r="AT732" s="45"/>
      <c r="AY732" s="45"/>
      <c r="BK732" s="45"/>
    </row>
    <row r="733">
      <c r="L733" s="52"/>
      <c r="W733" s="45"/>
      <c r="AH733" s="45"/>
      <c r="AT733" s="45"/>
      <c r="AY733" s="45"/>
      <c r="BK733" s="45"/>
    </row>
    <row r="734">
      <c r="L734" s="52"/>
      <c r="W734" s="45"/>
      <c r="AH734" s="45"/>
      <c r="AT734" s="45"/>
      <c r="AY734" s="45"/>
      <c r="BK734" s="45"/>
    </row>
    <row r="735">
      <c r="L735" s="52"/>
      <c r="W735" s="45"/>
      <c r="AH735" s="45"/>
      <c r="AT735" s="45"/>
      <c r="AY735" s="45"/>
      <c r="BK735" s="45"/>
    </row>
    <row r="736">
      <c r="L736" s="52"/>
      <c r="W736" s="45"/>
      <c r="AH736" s="45"/>
      <c r="AT736" s="45"/>
      <c r="AY736" s="45"/>
      <c r="BK736" s="45"/>
    </row>
    <row r="737">
      <c r="L737" s="52"/>
      <c r="W737" s="45"/>
      <c r="AH737" s="45"/>
      <c r="AT737" s="45"/>
      <c r="AY737" s="45"/>
      <c r="BK737" s="45"/>
    </row>
    <row r="738">
      <c r="L738" s="52"/>
      <c r="W738" s="45"/>
      <c r="AH738" s="45"/>
      <c r="AT738" s="45"/>
      <c r="AY738" s="45"/>
      <c r="BK738" s="45"/>
    </row>
    <row r="739">
      <c r="L739" s="52"/>
      <c r="W739" s="45"/>
      <c r="AH739" s="45"/>
      <c r="AT739" s="45"/>
      <c r="AY739" s="45"/>
      <c r="BK739" s="45"/>
    </row>
    <row r="740">
      <c r="L740" s="52"/>
      <c r="W740" s="45"/>
      <c r="AH740" s="45"/>
      <c r="AT740" s="45"/>
      <c r="AY740" s="45"/>
      <c r="BK740" s="45"/>
    </row>
    <row r="741">
      <c r="L741" s="52"/>
      <c r="W741" s="45"/>
      <c r="AH741" s="45"/>
      <c r="AT741" s="45"/>
      <c r="AY741" s="45"/>
      <c r="BK741" s="45"/>
    </row>
    <row r="742">
      <c r="L742" s="52"/>
      <c r="W742" s="45"/>
      <c r="AH742" s="45"/>
      <c r="AT742" s="45"/>
      <c r="AY742" s="45"/>
      <c r="BK742" s="45"/>
    </row>
    <row r="743">
      <c r="L743" s="52"/>
      <c r="W743" s="45"/>
      <c r="AH743" s="45"/>
      <c r="AT743" s="45"/>
      <c r="AY743" s="45"/>
      <c r="BK743" s="45"/>
    </row>
    <row r="744">
      <c r="L744" s="52"/>
      <c r="W744" s="45"/>
      <c r="AH744" s="45"/>
      <c r="AT744" s="45"/>
      <c r="AY744" s="45"/>
      <c r="BK744" s="45"/>
    </row>
    <row r="745">
      <c r="L745" s="52"/>
      <c r="W745" s="45"/>
      <c r="AH745" s="45"/>
      <c r="AT745" s="45"/>
      <c r="AY745" s="45"/>
      <c r="BK745" s="45"/>
    </row>
    <row r="746">
      <c r="L746" s="52"/>
      <c r="W746" s="45"/>
      <c r="AH746" s="45"/>
      <c r="AT746" s="45"/>
      <c r="AY746" s="45"/>
      <c r="BK746" s="45"/>
    </row>
    <row r="747">
      <c r="L747" s="52"/>
      <c r="W747" s="45"/>
      <c r="AH747" s="45"/>
      <c r="AT747" s="45"/>
      <c r="AY747" s="45"/>
      <c r="BK747" s="45"/>
    </row>
    <row r="748">
      <c r="L748" s="52"/>
      <c r="W748" s="45"/>
      <c r="AH748" s="45"/>
      <c r="AT748" s="45"/>
      <c r="AY748" s="45"/>
      <c r="BK748" s="45"/>
    </row>
    <row r="749">
      <c r="L749" s="52"/>
      <c r="W749" s="45"/>
      <c r="AH749" s="45"/>
      <c r="AT749" s="45"/>
      <c r="AY749" s="45"/>
      <c r="BK749" s="45"/>
    </row>
    <row r="750">
      <c r="L750" s="52"/>
      <c r="W750" s="45"/>
      <c r="AH750" s="45"/>
      <c r="AT750" s="45"/>
      <c r="AY750" s="45"/>
      <c r="BK750" s="45"/>
    </row>
    <row r="751">
      <c r="L751" s="52"/>
      <c r="W751" s="45"/>
      <c r="AH751" s="45"/>
      <c r="AT751" s="45"/>
      <c r="AY751" s="45"/>
      <c r="BK751" s="45"/>
    </row>
    <row r="752">
      <c r="L752" s="52"/>
      <c r="W752" s="45"/>
      <c r="AH752" s="45"/>
      <c r="AT752" s="45"/>
      <c r="AY752" s="45"/>
      <c r="BK752" s="45"/>
    </row>
    <row r="753">
      <c r="L753" s="52"/>
      <c r="W753" s="45"/>
      <c r="AH753" s="45"/>
      <c r="AT753" s="45"/>
      <c r="AY753" s="45"/>
      <c r="BK753" s="45"/>
    </row>
    <row r="754">
      <c r="L754" s="52"/>
      <c r="W754" s="45"/>
      <c r="AH754" s="45"/>
      <c r="AT754" s="45"/>
      <c r="AY754" s="45"/>
      <c r="BK754" s="45"/>
    </row>
    <row r="755">
      <c r="L755" s="52"/>
      <c r="W755" s="45"/>
      <c r="AH755" s="45"/>
      <c r="AT755" s="45"/>
      <c r="AY755" s="45"/>
      <c r="BK755" s="45"/>
    </row>
    <row r="756">
      <c r="L756" s="52"/>
      <c r="W756" s="45"/>
      <c r="AH756" s="45"/>
      <c r="AT756" s="45"/>
      <c r="AY756" s="45"/>
      <c r="BK756" s="45"/>
    </row>
    <row r="757">
      <c r="L757" s="52"/>
      <c r="W757" s="45"/>
      <c r="AH757" s="45"/>
      <c r="AT757" s="45"/>
      <c r="AY757" s="45"/>
      <c r="BK757" s="45"/>
    </row>
    <row r="758">
      <c r="L758" s="52"/>
      <c r="W758" s="45"/>
      <c r="AH758" s="45"/>
      <c r="AT758" s="45"/>
      <c r="AY758" s="45"/>
      <c r="BK758" s="45"/>
    </row>
    <row r="759">
      <c r="L759" s="52"/>
      <c r="W759" s="45"/>
      <c r="AH759" s="45"/>
      <c r="AT759" s="45"/>
      <c r="AY759" s="45"/>
      <c r="BK759" s="45"/>
    </row>
    <row r="760">
      <c r="L760" s="52"/>
      <c r="W760" s="45"/>
      <c r="AH760" s="45"/>
      <c r="AT760" s="45"/>
      <c r="AY760" s="45"/>
      <c r="BK760" s="45"/>
    </row>
    <row r="761">
      <c r="L761" s="52"/>
      <c r="W761" s="45"/>
      <c r="AH761" s="45"/>
      <c r="AT761" s="45"/>
      <c r="AY761" s="45"/>
      <c r="BK761" s="45"/>
    </row>
    <row r="762">
      <c r="L762" s="52"/>
      <c r="W762" s="45"/>
      <c r="AH762" s="45"/>
      <c r="AT762" s="45"/>
      <c r="AY762" s="45"/>
      <c r="BK762" s="45"/>
    </row>
    <row r="763">
      <c r="L763" s="52"/>
      <c r="W763" s="45"/>
      <c r="AH763" s="45"/>
      <c r="AT763" s="45"/>
      <c r="AY763" s="45"/>
      <c r="BK763" s="45"/>
    </row>
    <row r="764">
      <c r="L764" s="52"/>
      <c r="W764" s="45"/>
      <c r="AH764" s="45"/>
      <c r="AT764" s="45"/>
      <c r="AY764" s="45"/>
      <c r="BK764" s="45"/>
    </row>
    <row r="765">
      <c r="L765" s="52"/>
      <c r="W765" s="45"/>
      <c r="AH765" s="45"/>
      <c r="AT765" s="45"/>
      <c r="AY765" s="45"/>
      <c r="BK765" s="45"/>
    </row>
    <row r="766">
      <c r="L766" s="52"/>
      <c r="W766" s="45"/>
      <c r="AH766" s="45"/>
      <c r="AT766" s="45"/>
      <c r="AY766" s="45"/>
      <c r="BK766" s="45"/>
    </row>
    <row r="767">
      <c r="L767" s="52"/>
      <c r="W767" s="45"/>
      <c r="AH767" s="45"/>
      <c r="AT767" s="45"/>
      <c r="AY767" s="45"/>
      <c r="BK767" s="45"/>
    </row>
    <row r="768">
      <c r="L768" s="52"/>
      <c r="W768" s="45"/>
      <c r="AH768" s="45"/>
      <c r="AT768" s="45"/>
      <c r="AY768" s="45"/>
      <c r="BK768" s="45"/>
    </row>
    <row r="769">
      <c r="L769" s="52"/>
      <c r="W769" s="45"/>
      <c r="AH769" s="45"/>
      <c r="AT769" s="45"/>
      <c r="AY769" s="45"/>
      <c r="BK769" s="45"/>
    </row>
    <row r="770">
      <c r="L770" s="52"/>
      <c r="W770" s="45"/>
      <c r="AH770" s="45"/>
      <c r="AT770" s="45"/>
      <c r="AY770" s="45"/>
      <c r="BK770" s="45"/>
    </row>
    <row r="771">
      <c r="L771" s="52"/>
      <c r="W771" s="45"/>
      <c r="AH771" s="45"/>
      <c r="AT771" s="45"/>
      <c r="AY771" s="45"/>
      <c r="BK771" s="45"/>
    </row>
    <row r="772">
      <c r="L772" s="52"/>
      <c r="W772" s="45"/>
      <c r="AH772" s="45"/>
      <c r="AT772" s="45"/>
      <c r="AY772" s="45"/>
      <c r="BK772" s="45"/>
    </row>
    <row r="773">
      <c r="L773" s="52"/>
      <c r="W773" s="45"/>
      <c r="AH773" s="45"/>
      <c r="AT773" s="45"/>
      <c r="AY773" s="45"/>
      <c r="BK773" s="45"/>
    </row>
    <row r="774">
      <c r="L774" s="52"/>
      <c r="W774" s="45"/>
      <c r="AH774" s="45"/>
      <c r="AT774" s="45"/>
      <c r="AY774" s="45"/>
      <c r="BK774" s="45"/>
    </row>
    <row r="775">
      <c r="L775" s="52"/>
      <c r="W775" s="45"/>
      <c r="AH775" s="45"/>
      <c r="AT775" s="45"/>
      <c r="AY775" s="45"/>
      <c r="BK775" s="45"/>
    </row>
    <row r="776">
      <c r="L776" s="52"/>
      <c r="W776" s="45"/>
      <c r="AH776" s="45"/>
      <c r="AT776" s="45"/>
      <c r="AY776" s="45"/>
      <c r="BK776" s="45"/>
    </row>
    <row r="777">
      <c r="L777" s="52"/>
      <c r="W777" s="45"/>
      <c r="AH777" s="45"/>
      <c r="AT777" s="45"/>
      <c r="AY777" s="45"/>
      <c r="BK777" s="45"/>
    </row>
    <row r="778">
      <c r="L778" s="52"/>
      <c r="W778" s="45"/>
      <c r="AH778" s="45"/>
      <c r="AT778" s="45"/>
      <c r="AY778" s="45"/>
      <c r="BK778" s="45"/>
    </row>
    <row r="779">
      <c r="L779" s="52"/>
      <c r="W779" s="45"/>
      <c r="AH779" s="45"/>
      <c r="AT779" s="45"/>
      <c r="AY779" s="45"/>
      <c r="BK779" s="45"/>
    </row>
    <row r="780">
      <c r="L780" s="52"/>
      <c r="W780" s="45"/>
      <c r="AH780" s="45"/>
      <c r="AT780" s="45"/>
      <c r="AY780" s="45"/>
      <c r="BK780" s="45"/>
    </row>
    <row r="781">
      <c r="L781" s="52"/>
      <c r="W781" s="45"/>
      <c r="AH781" s="45"/>
      <c r="AT781" s="45"/>
      <c r="AY781" s="45"/>
      <c r="BK781" s="45"/>
    </row>
    <row r="782">
      <c r="L782" s="52"/>
      <c r="W782" s="45"/>
      <c r="AH782" s="45"/>
      <c r="AT782" s="45"/>
      <c r="AY782" s="45"/>
      <c r="BK782" s="45"/>
    </row>
    <row r="783">
      <c r="L783" s="52"/>
      <c r="W783" s="45"/>
      <c r="AH783" s="45"/>
      <c r="AT783" s="45"/>
      <c r="AY783" s="45"/>
      <c r="BK783" s="45"/>
    </row>
    <row r="784">
      <c r="L784" s="52"/>
      <c r="W784" s="45"/>
      <c r="AH784" s="45"/>
      <c r="AT784" s="45"/>
      <c r="AY784" s="45"/>
      <c r="BK784" s="45"/>
    </row>
    <row r="785">
      <c r="L785" s="52"/>
      <c r="W785" s="45"/>
      <c r="AH785" s="45"/>
      <c r="AT785" s="45"/>
      <c r="AY785" s="45"/>
      <c r="BK785" s="45"/>
    </row>
    <row r="786">
      <c r="L786" s="52"/>
      <c r="W786" s="45"/>
      <c r="AH786" s="45"/>
      <c r="AT786" s="45"/>
      <c r="AY786" s="45"/>
      <c r="BK786" s="45"/>
    </row>
    <row r="787">
      <c r="L787" s="52"/>
      <c r="W787" s="45"/>
      <c r="AH787" s="45"/>
      <c r="AT787" s="45"/>
      <c r="AY787" s="45"/>
      <c r="BK787" s="45"/>
    </row>
    <row r="788">
      <c r="L788" s="52"/>
      <c r="W788" s="45"/>
      <c r="AH788" s="45"/>
      <c r="AT788" s="45"/>
      <c r="AY788" s="45"/>
      <c r="BK788" s="45"/>
    </row>
    <row r="789">
      <c r="L789" s="52"/>
      <c r="W789" s="45"/>
      <c r="AH789" s="45"/>
      <c r="AT789" s="45"/>
      <c r="AY789" s="45"/>
      <c r="BK789" s="45"/>
    </row>
    <row r="790">
      <c r="L790" s="52"/>
      <c r="W790" s="45"/>
      <c r="AH790" s="45"/>
      <c r="AT790" s="45"/>
      <c r="AY790" s="45"/>
      <c r="BK790" s="45"/>
    </row>
    <row r="791">
      <c r="L791" s="52"/>
      <c r="W791" s="45"/>
      <c r="AH791" s="45"/>
      <c r="AT791" s="45"/>
      <c r="AY791" s="45"/>
      <c r="BK791" s="45"/>
    </row>
    <row r="792">
      <c r="L792" s="52"/>
      <c r="W792" s="45"/>
      <c r="AH792" s="45"/>
      <c r="AT792" s="45"/>
      <c r="AY792" s="45"/>
      <c r="BK792" s="45"/>
    </row>
    <row r="793">
      <c r="L793" s="52"/>
      <c r="W793" s="45"/>
      <c r="AH793" s="45"/>
      <c r="AT793" s="45"/>
      <c r="AY793" s="45"/>
      <c r="BK793" s="45"/>
    </row>
    <row r="794">
      <c r="L794" s="52"/>
      <c r="W794" s="45"/>
      <c r="AH794" s="45"/>
      <c r="AT794" s="45"/>
      <c r="AY794" s="45"/>
      <c r="BK794" s="45"/>
    </row>
    <row r="795">
      <c r="L795" s="52"/>
      <c r="W795" s="45"/>
      <c r="AH795" s="45"/>
      <c r="AT795" s="45"/>
      <c r="AY795" s="45"/>
      <c r="BK795" s="45"/>
    </row>
    <row r="796">
      <c r="L796" s="52"/>
      <c r="W796" s="45"/>
      <c r="AH796" s="45"/>
      <c r="AT796" s="45"/>
      <c r="AY796" s="45"/>
      <c r="BK796" s="45"/>
    </row>
    <row r="797">
      <c r="L797" s="52"/>
      <c r="W797" s="45"/>
      <c r="AH797" s="45"/>
      <c r="AT797" s="45"/>
      <c r="AY797" s="45"/>
      <c r="BK797" s="45"/>
    </row>
    <row r="798">
      <c r="L798" s="52"/>
      <c r="W798" s="45"/>
      <c r="AH798" s="45"/>
      <c r="AT798" s="45"/>
      <c r="AY798" s="45"/>
      <c r="BK798" s="45"/>
    </row>
    <row r="799">
      <c r="L799" s="52"/>
      <c r="W799" s="45"/>
      <c r="AH799" s="45"/>
      <c r="AT799" s="45"/>
      <c r="AY799" s="45"/>
      <c r="BK799" s="45"/>
    </row>
    <row r="800">
      <c r="L800" s="52"/>
      <c r="W800" s="45"/>
      <c r="AH800" s="45"/>
      <c r="AT800" s="45"/>
      <c r="AY800" s="45"/>
      <c r="BK800" s="45"/>
    </row>
    <row r="801">
      <c r="L801" s="52"/>
      <c r="W801" s="45"/>
      <c r="AH801" s="45"/>
      <c r="AT801" s="45"/>
      <c r="AY801" s="45"/>
      <c r="BK801" s="45"/>
    </row>
    <row r="802">
      <c r="L802" s="52"/>
      <c r="W802" s="45"/>
      <c r="AH802" s="45"/>
      <c r="AT802" s="45"/>
      <c r="AY802" s="45"/>
      <c r="BK802" s="45"/>
    </row>
    <row r="803">
      <c r="L803" s="52"/>
      <c r="W803" s="45"/>
      <c r="AH803" s="45"/>
      <c r="AT803" s="45"/>
      <c r="AY803" s="45"/>
      <c r="BK803" s="45"/>
    </row>
    <row r="804">
      <c r="L804" s="52"/>
      <c r="W804" s="45"/>
      <c r="AH804" s="45"/>
      <c r="AT804" s="45"/>
      <c r="AY804" s="45"/>
      <c r="BK804" s="45"/>
    </row>
    <row r="805">
      <c r="L805" s="52"/>
      <c r="W805" s="45"/>
      <c r="AH805" s="45"/>
      <c r="AT805" s="45"/>
      <c r="AY805" s="45"/>
      <c r="BK805" s="45"/>
    </row>
    <row r="806">
      <c r="L806" s="52"/>
      <c r="W806" s="45"/>
      <c r="AH806" s="45"/>
      <c r="AT806" s="45"/>
      <c r="AY806" s="45"/>
      <c r="BK806" s="45"/>
    </row>
    <row r="807">
      <c r="L807" s="52"/>
      <c r="W807" s="45"/>
      <c r="AH807" s="45"/>
      <c r="AT807" s="45"/>
      <c r="AY807" s="45"/>
      <c r="BK807" s="45"/>
    </row>
    <row r="808">
      <c r="L808" s="52"/>
      <c r="W808" s="45"/>
      <c r="AH808" s="45"/>
      <c r="AT808" s="45"/>
      <c r="AY808" s="45"/>
      <c r="BK808" s="45"/>
    </row>
    <row r="809">
      <c r="L809" s="52"/>
      <c r="W809" s="45"/>
      <c r="AH809" s="45"/>
      <c r="AT809" s="45"/>
      <c r="AY809" s="45"/>
      <c r="BK809" s="45"/>
    </row>
    <row r="810">
      <c r="L810" s="52"/>
      <c r="W810" s="45"/>
      <c r="AH810" s="45"/>
      <c r="AT810" s="45"/>
      <c r="AY810" s="45"/>
      <c r="BK810" s="45"/>
    </row>
    <row r="811">
      <c r="L811" s="52"/>
      <c r="W811" s="45"/>
      <c r="AH811" s="45"/>
      <c r="AT811" s="45"/>
      <c r="AY811" s="45"/>
      <c r="BK811" s="45"/>
    </row>
    <row r="812">
      <c r="L812" s="52"/>
      <c r="W812" s="45"/>
      <c r="AH812" s="45"/>
      <c r="AT812" s="45"/>
      <c r="AY812" s="45"/>
      <c r="BK812" s="45"/>
    </row>
    <row r="813">
      <c r="L813" s="52"/>
      <c r="W813" s="45"/>
      <c r="AH813" s="45"/>
      <c r="AT813" s="45"/>
      <c r="AY813" s="45"/>
      <c r="BK813" s="45"/>
    </row>
    <row r="814">
      <c r="L814" s="52"/>
      <c r="W814" s="45"/>
      <c r="AH814" s="45"/>
      <c r="AT814" s="45"/>
      <c r="AY814" s="45"/>
      <c r="BK814" s="45"/>
    </row>
    <row r="815">
      <c r="L815" s="52"/>
      <c r="W815" s="45"/>
      <c r="AH815" s="45"/>
      <c r="AT815" s="45"/>
      <c r="AY815" s="45"/>
      <c r="BK815" s="45"/>
    </row>
    <row r="816">
      <c r="L816" s="52"/>
      <c r="W816" s="45"/>
      <c r="AH816" s="45"/>
      <c r="AT816" s="45"/>
      <c r="AY816" s="45"/>
      <c r="BK816" s="45"/>
    </row>
    <row r="817">
      <c r="L817" s="52"/>
      <c r="W817" s="45"/>
      <c r="AH817" s="45"/>
      <c r="AT817" s="45"/>
      <c r="AY817" s="45"/>
      <c r="BK817" s="45"/>
    </row>
    <row r="818">
      <c r="L818" s="52"/>
      <c r="W818" s="45"/>
      <c r="AH818" s="45"/>
      <c r="AT818" s="45"/>
      <c r="AY818" s="45"/>
      <c r="BK818" s="45"/>
    </row>
    <row r="819">
      <c r="L819" s="52"/>
      <c r="W819" s="45"/>
      <c r="AH819" s="45"/>
      <c r="AT819" s="45"/>
      <c r="AY819" s="45"/>
      <c r="BK819" s="45"/>
    </row>
    <row r="820">
      <c r="L820" s="52"/>
      <c r="W820" s="45"/>
      <c r="AH820" s="45"/>
      <c r="AT820" s="45"/>
      <c r="AY820" s="45"/>
      <c r="BK820" s="45"/>
    </row>
    <row r="821">
      <c r="L821" s="52"/>
      <c r="W821" s="45"/>
      <c r="AH821" s="45"/>
      <c r="AT821" s="45"/>
      <c r="AY821" s="45"/>
      <c r="BK821" s="45"/>
    </row>
    <row r="822">
      <c r="L822" s="52"/>
      <c r="W822" s="45"/>
      <c r="AH822" s="45"/>
      <c r="AT822" s="45"/>
      <c r="AY822" s="45"/>
      <c r="BK822" s="45"/>
    </row>
    <row r="823">
      <c r="L823" s="52"/>
      <c r="W823" s="45"/>
      <c r="AH823" s="45"/>
      <c r="AT823" s="45"/>
      <c r="AY823" s="45"/>
      <c r="BK823" s="45"/>
    </row>
    <row r="824">
      <c r="L824" s="52"/>
      <c r="W824" s="45"/>
      <c r="AH824" s="45"/>
      <c r="AT824" s="45"/>
      <c r="AY824" s="45"/>
      <c r="BK824" s="45"/>
    </row>
    <row r="825">
      <c r="L825" s="52"/>
      <c r="W825" s="45"/>
      <c r="AH825" s="45"/>
      <c r="AT825" s="45"/>
      <c r="AY825" s="45"/>
      <c r="BK825" s="45"/>
    </row>
    <row r="826">
      <c r="L826" s="52"/>
      <c r="W826" s="45"/>
      <c r="AH826" s="45"/>
      <c r="AT826" s="45"/>
      <c r="AY826" s="45"/>
      <c r="BK826" s="45"/>
    </row>
    <row r="827">
      <c r="L827" s="52"/>
      <c r="W827" s="45"/>
      <c r="AH827" s="45"/>
      <c r="AT827" s="45"/>
      <c r="AY827" s="45"/>
      <c r="BK827" s="45"/>
    </row>
    <row r="828">
      <c r="L828" s="52"/>
      <c r="W828" s="45"/>
      <c r="AH828" s="45"/>
      <c r="AT828" s="45"/>
      <c r="AY828" s="45"/>
      <c r="BK828" s="45"/>
    </row>
    <row r="829">
      <c r="L829" s="52"/>
      <c r="W829" s="45"/>
      <c r="AH829" s="45"/>
      <c r="AT829" s="45"/>
      <c r="AY829" s="45"/>
      <c r="BK829" s="45"/>
    </row>
    <row r="830">
      <c r="L830" s="52"/>
      <c r="W830" s="45"/>
      <c r="AH830" s="45"/>
      <c r="AT830" s="45"/>
      <c r="AY830" s="45"/>
      <c r="BK830" s="45"/>
    </row>
    <row r="831">
      <c r="L831" s="52"/>
      <c r="W831" s="45"/>
      <c r="AH831" s="45"/>
      <c r="AT831" s="45"/>
      <c r="AY831" s="45"/>
      <c r="BK831" s="45"/>
    </row>
    <row r="832">
      <c r="L832" s="52"/>
      <c r="W832" s="45"/>
      <c r="AH832" s="45"/>
      <c r="AT832" s="45"/>
      <c r="AY832" s="45"/>
      <c r="BK832" s="45"/>
    </row>
    <row r="833">
      <c r="L833" s="52"/>
      <c r="W833" s="45"/>
      <c r="AH833" s="45"/>
      <c r="AT833" s="45"/>
      <c r="AY833" s="45"/>
      <c r="BK833" s="45"/>
    </row>
    <row r="834">
      <c r="L834" s="52"/>
      <c r="W834" s="45"/>
      <c r="AH834" s="45"/>
      <c r="AT834" s="45"/>
      <c r="AY834" s="45"/>
      <c r="BK834" s="45"/>
    </row>
    <row r="835">
      <c r="L835" s="52"/>
      <c r="W835" s="45"/>
      <c r="AH835" s="45"/>
      <c r="AT835" s="45"/>
      <c r="AY835" s="45"/>
      <c r="BK835" s="45"/>
    </row>
    <row r="836">
      <c r="L836" s="52"/>
      <c r="W836" s="45"/>
      <c r="AH836" s="45"/>
      <c r="AT836" s="45"/>
      <c r="AY836" s="45"/>
      <c r="BK836" s="45"/>
    </row>
    <row r="837">
      <c r="L837" s="52"/>
      <c r="W837" s="45"/>
      <c r="AH837" s="45"/>
      <c r="AT837" s="45"/>
      <c r="AY837" s="45"/>
      <c r="BK837" s="45"/>
    </row>
    <row r="838">
      <c r="L838" s="52"/>
      <c r="W838" s="45"/>
      <c r="AH838" s="45"/>
      <c r="AT838" s="45"/>
      <c r="AY838" s="45"/>
      <c r="BK838" s="45"/>
    </row>
    <row r="839">
      <c r="L839" s="52"/>
      <c r="W839" s="45"/>
      <c r="AH839" s="45"/>
      <c r="AT839" s="45"/>
      <c r="AY839" s="45"/>
      <c r="BK839" s="45"/>
    </row>
    <row r="840">
      <c r="L840" s="52"/>
      <c r="W840" s="45"/>
      <c r="AH840" s="45"/>
      <c r="AT840" s="45"/>
      <c r="AY840" s="45"/>
      <c r="BK840" s="45"/>
    </row>
    <row r="841">
      <c r="L841" s="52"/>
      <c r="W841" s="45"/>
      <c r="AH841" s="45"/>
      <c r="AT841" s="45"/>
      <c r="AY841" s="45"/>
      <c r="BK841" s="45"/>
    </row>
    <row r="842">
      <c r="L842" s="52"/>
      <c r="W842" s="45"/>
      <c r="AH842" s="45"/>
      <c r="AT842" s="45"/>
      <c r="AY842" s="45"/>
      <c r="BK842" s="45"/>
    </row>
    <row r="843">
      <c r="L843" s="52"/>
      <c r="W843" s="45"/>
      <c r="AH843" s="45"/>
      <c r="AT843" s="45"/>
      <c r="AY843" s="45"/>
      <c r="BK843" s="45"/>
    </row>
    <row r="844">
      <c r="L844" s="52"/>
      <c r="W844" s="45"/>
      <c r="AH844" s="45"/>
      <c r="AT844" s="45"/>
      <c r="AY844" s="45"/>
      <c r="BK844" s="45"/>
    </row>
    <row r="845">
      <c r="L845" s="52"/>
      <c r="W845" s="45"/>
      <c r="AH845" s="45"/>
      <c r="AT845" s="45"/>
      <c r="AY845" s="45"/>
      <c r="BK845" s="45"/>
    </row>
    <row r="846">
      <c r="L846" s="52"/>
      <c r="W846" s="45"/>
      <c r="AH846" s="45"/>
      <c r="AT846" s="45"/>
      <c r="AY846" s="45"/>
      <c r="BK846" s="45"/>
    </row>
    <row r="847">
      <c r="L847" s="52"/>
      <c r="W847" s="45"/>
      <c r="AH847" s="45"/>
      <c r="AT847" s="45"/>
      <c r="AY847" s="45"/>
      <c r="BK847" s="45"/>
    </row>
    <row r="848">
      <c r="L848" s="52"/>
      <c r="W848" s="45"/>
      <c r="AH848" s="45"/>
      <c r="AT848" s="45"/>
      <c r="AY848" s="45"/>
      <c r="BK848" s="45"/>
    </row>
    <row r="849">
      <c r="L849" s="52"/>
      <c r="W849" s="45"/>
      <c r="AH849" s="45"/>
      <c r="AT849" s="45"/>
      <c r="AY849" s="45"/>
      <c r="BK849" s="45"/>
    </row>
    <row r="850">
      <c r="L850" s="52"/>
      <c r="W850" s="45"/>
      <c r="AH850" s="45"/>
      <c r="AT850" s="45"/>
      <c r="AY850" s="45"/>
      <c r="BK850" s="45"/>
    </row>
    <row r="851">
      <c r="L851" s="52"/>
      <c r="W851" s="45"/>
      <c r="AH851" s="45"/>
      <c r="AT851" s="45"/>
      <c r="AY851" s="45"/>
      <c r="BK851" s="45"/>
    </row>
    <row r="852">
      <c r="L852" s="52"/>
      <c r="W852" s="45"/>
      <c r="AH852" s="45"/>
      <c r="AT852" s="45"/>
      <c r="AY852" s="45"/>
      <c r="BK852" s="45"/>
    </row>
    <row r="853">
      <c r="L853" s="52"/>
      <c r="W853" s="45"/>
      <c r="AH853" s="45"/>
      <c r="AT853" s="45"/>
      <c r="AY853" s="45"/>
      <c r="BK853" s="45"/>
    </row>
    <row r="854">
      <c r="L854" s="52"/>
      <c r="W854" s="45"/>
      <c r="AH854" s="45"/>
      <c r="AT854" s="45"/>
      <c r="AY854" s="45"/>
      <c r="BK854" s="45"/>
    </row>
    <row r="855">
      <c r="L855" s="52"/>
      <c r="W855" s="45"/>
      <c r="AH855" s="45"/>
      <c r="AT855" s="45"/>
      <c r="AY855" s="45"/>
      <c r="BK855" s="45"/>
    </row>
    <row r="856">
      <c r="L856" s="52"/>
      <c r="W856" s="45"/>
      <c r="AH856" s="45"/>
      <c r="AT856" s="45"/>
      <c r="AY856" s="45"/>
      <c r="BK856" s="45"/>
    </row>
    <row r="857">
      <c r="L857" s="52"/>
      <c r="W857" s="45"/>
      <c r="AH857" s="45"/>
      <c r="AT857" s="45"/>
      <c r="AY857" s="45"/>
      <c r="BK857" s="45"/>
    </row>
    <row r="858">
      <c r="L858" s="52"/>
      <c r="W858" s="45"/>
      <c r="AH858" s="45"/>
      <c r="AT858" s="45"/>
      <c r="AY858" s="45"/>
      <c r="BK858" s="45"/>
    </row>
    <row r="859">
      <c r="L859" s="52"/>
      <c r="W859" s="45"/>
      <c r="AH859" s="45"/>
      <c r="AT859" s="45"/>
      <c r="AY859" s="45"/>
      <c r="BK859" s="45"/>
    </row>
    <row r="860">
      <c r="L860" s="52"/>
      <c r="W860" s="45"/>
      <c r="AH860" s="45"/>
      <c r="AT860" s="45"/>
      <c r="AY860" s="45"/>
      <c r="BK860" s="45"/>
    </row>
    <row r="861">
      <c r="L861" s="52"/>
      <c r="W861" s="45"/>
      <c r="AH861" s="45"/>
      <c r="AT861" s="45"/>
      <c r="AY861" s="45"/>
      <c r="BK861" s="45"/>
    </row>
    <row r="862">
      <c r="L862" s="52"/>
      <c r="W862" s="45"/>
      <c r="AH862" s="45"/>
      <c r="AT862" s="45"/>
      <c r="AY862" s="45"/>
      <c r="BK862" s="45"/>
    </row>
    <row r="863">
      <c r="L863" s="52"/>
      <c r="W863" s="45"/>
      <c r="AH863" s="45"/>
      <c r="AT863" s="45"/>
      <c r="AY863" s="45"/>
      <c r="BK863" s="45"/>
    </row>
    <row r="864">
      <c r="L864" s="52"/>
      <c r="W864" s="45"/>
      <c r="AH864" s="45"/>
      <c r="AT864" s="45"/>
      <c r="AY864" s="45"/>
      <c r="BK864" s="45"/>
    </row>
    <row r="865">
      <c r="L865" s="52"/>
      <c r="W865" s="45"/>
      <c r="AH865" s="45"/>
      <c r="AT865" s="45"/>
      <c r="AY865" s="45"/>
      <c r="BK865" s="45"/>
    </row>
    <row r="866">
      <c r="L866" s="52"/>
      <c r="W866" s="45"/>
      <c r="AH866" s="45"/>
      <c r="AT866" s="45"/>
      <c r="AY866" s="45"/>
      <c r="BK866" s="45"/>
    </row>
    <row r="867">
      <c r="L867" s="52"/>
      <c r="W867" s="45"/>
      <c r="AH867" s="45"/>
      <c r="AT867" s="45"/>
      <c r="AY867" s="45"/>
      <c r="BK867" s="45"/>
    </row>
    <row r="868">
      <c r="L868" s="52"/>
      <c r="W868" s="45"/>
      <c r="AH868" s="45"/>
      <c r="AT868" s="45"/>
      <c r="AY868" s="45"/>
      <c r="BK868" s="45"/>
    </row>
    <row r="869">
      <c r="L869" s="52"/>
      <c r="W869" s="45"/>
      <c r="AH869" s="45"/>
      <c r="AT869" s="45"/>
      <c r="AY869" s="45"/>
      <c r="BK869" s="45"/>
    </row>
    <row r="870">
      <c r="L870" s="52"/>
      <c r="W870" s="45"/>
      <c r="AH870" s="45"/>
      <c r="AT870" s="45"/>
      <c r="AY870" s="45"/>
      <c r="BK870" s="45"/>
    </row>
    <row r="871">
      <c r="L871" s="52"/>
      <c r="W871" s="45"/>
      <c r="AH871" s="45"/>
      <c r="AT871" s="45"/>
      <c r="AY871" s="45"/>
      <c r="BK871" s="45"/>
    </row>
    <row r="872">
      <c r="L872" s="52"/>
      <c r="W872" s="45"/>
      <c r="AH872" s="45"/>
      <c r="AT872" s="45"/>
      <c r="AY872" s="45"/>
      <c r="BK872" s="45"/>
    </row>
    <row r="873">
      <c r="L873" s="52"/>
      <c r="W873" s="45"/>
      <c r="AH873" s="45"/>
      <c r="AT873" s="45"/>
      <c r="AY873" s="45"/>
      <c r="BK873" s="45"/>
    </row>
    <row r="874">
      <c r="L874" s="52"/>
      <c r="W874" s="45"/>
      <c r="AH874" s="45"/>
      <c r="AT874" s="45"/>
      <c r="AY874" s="45"/>
      <c r="BK874" s="45"/>
    </row>
    <row r="875">
      <c r="L875" s="52"/>
      <c r="W875" s="45"/>
      <c r="AH875" s="45"/>
      <c r="AT875" s="45"/>
      <c r="AY875" s="45"/>
      <c r="BK875" s="45"/>
    </row>
    <row r="876">
      <c r="L876" s="52"/>
      <c r="W876" s="45"/>
      <c r="AH876" s="45"/>
      <c r="AT876" s="45"/>
      <c r="AY876" s="45"/>
      <c r="BK876" s="45"/>
    </row>
    <row r="877">
      <c r="L877" s="52"/>
      <c r="W877" s="45"/>
      <c r="AH877" s="45"/>
      <c r="AT877" s="45"/>
      <c r="AY877" s="45"/>
      <c r="BK877" s="45"/>
    </row>
    <row r="878">
      <c r="L878" s="52"/>
      <c r="W878" s="45"/>
      <c r="AH878" s="45"/>
      <c r="AT878" s="45"/>
      <c r="AY878" s="45"/>
      <c r="BK878" s="45"/>
    </row>
    <row r="879">
      <c r="L879" s="52"/>
      <c r="W879" s="45"/>
      <c r="AH879" s="45"/>
      <c r="AT879" s="45"/>
      <c r="AY879" s="45"/>
      <c r="BK879" s="45"/>
    </row>
    <row r="880">
      <c r="L880" s="52"/>
      <c r="W880" s="45"/>
      <c r="AH880" s="45"/>
      <c r="AT880" s="45"/>
      <c r="AY880" s="45"/>
      <c r="BK880" s="45"/>
    </row>
    <row r="881">
      <c r="L881" s="52"/>
      <c r="W881" s="45"/>
      <c r="AH881" s="45"/>
      <c r="AT881" s="45"/>
      <c r="AY881" s="45"/>
      <c r="BK881" s="45"/>
    </row>
    <row r="882">
      <c r="L882" s="52"/>
      <c r="W882" s="45"/>
      <c r="AH882" s="45"/>
      <c r="AT882" s="45"/>
      <c r="AY882" s="45"/>
      <c r="BK882" s="45"/>
    </row>
    <row r="883">
      <c r="L883" s="52"/>
      <c r="W883" s="45"/>
      <c r="AH883" s="45"/>
      <c r="AT883" s="45"/>
      <c r="AY883" s="45"/>
      <c r="BK883" s="45"/>
    </row>
    <row r="884">
      <c r="L884" s="52"/>
      <c r="W884" s="45"/>
      <c r="AH884" s="45"/>
      <c r="AT884" s="45"/>
      <c r="AY884" s="45"/>
      <c r="BK884" s="45"/>
    </row>
    <row r="885">
      <c r="L885" s="52"/>
      <c r="W885" s="45"/>
      <c r="AH885" s="45"/>
      <c r="AT885" s="45"/>
      <c r="AY885" s="45"/>
      <c r="BK885" s="45"/>
    </row>
    <row r="886">
      <c r="L886" s="52"/>
      <c r="W886" s="45"/>
      <c r="AH886" s="45"/>
      <c r="AT886" s="45"/>
      <c r="AY886" s="45"/>
      <c r="BK886" s="45"/>
    </row>
    <row r="887">
      <c r="L887" s="52"/>
      <c r="W887" s="45"/>
      <c r="AH887" s="45"/>
      <c r="AT887" s="45"/>
      <c r="AY887" s="45"/>
      <c r="BK887" s="45"/>
    </row>
    <row r="888">
      <c r="L888" s="52"/>
      <c r="W888" s="45"/>
      <c r="AH888" s="45"/>
      <c r="AT888" s="45"/>
      <c r="AY888" s="45"/>
      <c r="BK888" s="45"/>
    </row>
    <row r="889">
      <c r="L889" s="52"/>
      <c r="W889" s="45"/>
      <c r="AH889" s="45"/>
      <c r="AT889" s="45"/>
      <c r="AY889" s="45"/>
      <c r="BK889" s="45"/>
    </row>
    <row r="890">
      <c r="L890" s="52"/>
      <c r="W890" s="45"/>
      <c r="AH890" s="45"/>
      <c r="AT890" s="45"/>
      <c r="AY890" s="45"/>
      <c r="BK890" s="45"/>
    </row>
    <row r="891">
      <c r="L891" s="52"/>
      <c r="W891" s="45"/>
      <c r="AH891" s="45"/>
      <c r="AT891" s="45"/>
      <c r="AY891" s="45"/>
      <c r="BK891" s="45"/>
    </row>
    <row r="892">
      <c r="L892" s="52"/>
      <c r="W892" s="45"/>
      <c r="AH892" s="45"/>
      <c r="AT892" s="45"/>
      <c r="AY892" s="45"/>
      <c r="BK892" s="45"/>
    </row>
    <row r="893">
      <c r="L893" s="52"/>
      <c r="W893" s="45"/>
      <c r="AH893" s="45"/>
      <c r="AT893" s="45"/>
      <c r="AY893" s="45"/>
      <c r="BK893" s="45"/>
    </row>
    <row r="894">
      <c r="L894" s="52"/>
      <c r="W894" s="45"/>
      <c r="AH894" s="45"/>
      <c r="AT894" s="45"/>
      <c r="AY894" s="45"/>
      <c r="BK894" s="45"/>
    </row>
    <row r="895">
      <c r="L895" s="52"/>
      <c r="W895" s="45"/>
      <c r="AH895" s="45"/>
      <c r="AT895" s="45"/>
      <c r="AY895" s="45"/>
      <c r="BK895" s="45"/>
    </row>
    <row r="896">
      <c r="L896" s="52"/>
      <c r="W896" s="45"/>
      <c r="AH896" s="45"/>
      <c r="AT896" s="45"/>
      <c r="AY896" s="45"/>
      <c r="BK896" s="45"/>
    </row>
    <row r="897">
      <c r="L897" s="52"/>
      <c r="W897" s="45"/>
      <c r="AH897" s="45"/>
      <c r="AT897" s="45"/>
      <c r="AY897" s="45"/>
      <c r="BK897" s="45"/>
    </row>
    <row r="898">
      <c r="L898" s="52"/>
      <c r="W898" s="45"/>
      <c r="AH898" s="45"/>
      <c r="AT898" s="45"/>
      <c r="AY898" s="45"/>
      <c r="BK898" s="45"/>
    </row>
    <row r="899">
      <c r="L899" s="52"/>
      <c r="W899" s="45"/>
      <c r="AH899" s="45"/>
      <c r="AT899" s="45"/>
      <c r="AY899" s="45"/>
      <c r="BK899" s="45"/>
    </row>
    <row r="900">
      <c r="L900" s="52"/>
      <c r="W900" s="45"/>
      <c r="AH900" s="45"/>
      <c r="AT900" s="45"/>
      <c r="AY900" s="45"/>
      <c r="BK900" s="45"/>
    </row>
    <row r="901">
      <c r="L901" s="52"/>
      <c r="W901" s="45"/>
      <c r="AH901" s="45"/>
      <c r="AT901" s="45"/>
      <c r="AY901" s="45"/>
      <c r="BK901" s="45"/>
    </row>
    <row r="902">
      <c r="L902" s="52"/>
      <c r="W902" s="45"/>
      <c r="AH902" s="45"/>
      <c r="AT902" s="45"/>
      <c r="AY902" s="45"/>
      <c r="BK902" s="45"/>
    </row>
    <row r="903">
      <c r="L903" s="52"/>
      <c r="W903" s="45"/>
      <c r="AH903" s="45"/>
      <c r="AT903" s="45"/>
      <c r="AY903" s="45"/>
      <c r="BK903" s="45"/>
    </row>
    <row r="904">
      <c r="L904" s="52"/>
      <c r="W904" s="45"/>
      <c r="AH904" s="45"/>
      <c r="AT904" s="45"/>
      <c r="AY904" s="45"/>
      <c r="BK904" s="45"/>
    </row>
    <row r="905">
      <c r="L905" s="52"/>
      <c r="W905" s="45"/>
      <c r="AH905" s="45"/>
      <c r="AT905" s="45"/>
      <c r="AY905" s="45"/>
      <c r="BK905" s="45"/>
    </row>
    <row r="906">
      <c r="L906" s="52"/>
      <c r="W906" s="45"/>
      <c r="AH906" s="45"/>
      <c r="AT906" s="45"/>
      <c r="AY906" s="45"/>
      <c r="BK906" s="45"/>
    </row>
    <row r="907">
      <c r="L907" s="52"/>
      <c r="W907" s="45"/>
      <c r="AH907" s="45"/>
      <c r="AT907" s="45"/>
      <c r="AY907" s="45"/>
      <c r="BK907" s="45"/>
    </row>
    <row r="908">
      <c r="L908" s="52"/>
      <c r="W908" s="45"/>
      <c r="AH908" s="45"/>
      <c r="AT908" s="45"/>
      <c r="AY908" s="45"/>
      <c r="BK908" s="45"/>
    </row>
    <row r="909">
      <c r="L909" s="52"/>
      <c r="W909" s="45"/>
      <c r="AH909" s="45"/>
      <c r="AT909" s="45"/>
      <c r="AY909" s="45"/>
      <c r="BK909" s="45"/>
    </row>
    <row r="910">
      <c r="L910" s="52"/>
      <c r="W910" s="45"/>
      <c r="AH910" s="45"/>
      <c r="AT910" s="45"/>
      <c r="AY910" s="45"/>
      <c r="BK910" s="45"/>
    </row>
    <row r="911">
      <c r="L911" s="52"/>
      <c r="W911" s="45"/>
      <c r="AH911" s="45"/>
      <c r="AT911" s="45"/>
      <c r="AY911" s="45"/>
      <c r="BK911" s="45"/>
    </row>
    <row r="912">
      <c r="L912" s="52"/>
      <c r="W912" s="45"/>
      <c r="AH912" s="45"/>
      <c r="AT912" s="45"/>
      <c r="AY912" s="45"/>
      <c r="BK912" s="45"/>
    </row>
    <row r="913">
      <c r="L913" s="52"/>
      <c r="W913" s="45"/>
      <c r="AH913" s="45"/>
      <c r="AT913" s="45"/>
      <c r="AY913" s="45"/>
      <c r="BK913" s="45"/>
    </row>
    <row r="914">
      <c r="L914" s="52"/>
      <c r="W914" s="45"/>
      <c r="AH914" s="45"/>
      <c r="AT914" s="45"/>
      <c r="AY914" s="45"/>
      <c r="BK914" s="45"/>
    </row>
    <row r="915">
      <c r="L915" s="52"/>
      <c r="W915" s="45"/>
      <c r="AH915" s="45"/>
      <c r="AT915" s="45"/>
      <c r="AY915" s="45"/>
      <c r="BK915" s="45"/>
    </row>
    <row r="916">
      <c r="L916" s="52"/>
      <c r="W916" s="45"/>
      <c r="AH916" s="45"/>
      <c r="AT916" s="45"/>
      <c r="AY916" s="45"/>
      <c r="BK916" s="45"/>
    </row>
    <row r="917">
      <c r="L917" s="52"/>
      <c r="W917" s="45"/>
      <c r="AH917" s="45"/>
      <c r="AT917" s="45"/>
      <c r="AY917" s="45"/>
      <c r="BK917" s="45"/>
    </row>
    <row r="918">
      <c r="L918" s="52"/>
      <c r="W918" s="45"/>
      <c r="AH918" s="45"/>
      <c r="AT918" s="45"/>
      <c r="AY918" s="45"/>
      <c r="BK918" s="45"/>
    </row>
    <row r="919">
      <c r="L919" s="52"/>
      <c r="W919" s="45"/>
      <c r="AH919" s="45"/>
      <c r="AT919" s="45"/>
      <c r="AY919" s="45"/>
      <c r="BK919" s="45"/>
    </row>
    <row r="920">
      <c r="L920" s="52"/>
      <c r="W920" s="45"/>
      <c r="AH920" s="45"/>
      <c r="AT920" s="45"/>
      <c r="AY920" s="45"/>
      <c r="BK920" s="45"/>
    </row>
    <row r="921">
      <c r="L921" s="52"/>
      <c r="W921" s="45"/>
      <c r="AH921" s="45"/>
      <c r="AT921" s="45"/>
      <c r="AY921" s="45"/>
      <c r="BK921" s="45"/>
    </row>
    <row r="922">
      <c r="L922" s="52"/>
      <c r="W922" s="45"/>
      <c r="AH922" s="45"/>
      <c r="AT922" s="45"/>
      <c r="AY922" s="45"/>
      <c r="BK922" s="45"/>
    </row>
    <row r="923">
      <c r="L923" s="52"/>
      <c r="W923" s="45"/>
      <c r="AH923" s="45"/>
      <c r="AT923" s="45"/>
      <c r="AY923" s="45"/>
      <c r="BK923" s="45"/>
    </row>
    <row r="924">
      <c r="L924" s="52"/>
      <c r="W924" s="45"/>
      <c r="AH924" s="45"/>
      <c r="AT924" s="45"/>
      <c r="AY924" s="45"/>
      <c r="BK924" s="45"/>
    </row>
    <row r="925">
      <c r="L925" s="52"/>
      <c r="W925" s="45"/>
      <c r="AH925" s="45"/>
      <c r="AT925" s="45"/>
      <c r="AY925" s="45"/>
      <c r="BK925" s="45"/>
    </row>
    <row r="926">
      <c r="L926" s="52"/>
      <c r="W926" s="45"/>
      <c r="AH926" s="45"/>
      <c r="AT926" s="45"/>
      <c r="AY926" s="45"/>
      <c r="BK926" s="45"/>
    </row>
    <row r="927">
      <c r="L927" s="52"/>
      <c r="W927" s="45"/>
      <c r="AH927" s="45"/>
      <c r="AT927" s="45"/>
      <c r="AY927" s="45"/>
      <c r="BK927" s="45"/>
    </row>
    <row r="928">
      <c r="L928" s="52"/>
      <c r="W928" s="45"/>
      <c r="AH928" s="45"/>
      <c r="AT928" s="45"/>
      <c r="AY928" s="45"/>
      <c r="BK928" s="45"/>
    </row>
    <row r="929">
      <c r="L929" s="52"/>
      <c r="W929" s="45"/>
      <c r="AH929" s="45"/>
      <c r="AT929" s="45"/>
      <c r="AY929" s="45"/>
      <c r="BK929" s="45"/>
    </row>
    <row r="930">
      <c r="L930" s="52"/>
      <c r="W930" s="45"/>
      <c r="AH930" s="45"/>
      <c r="AT930" s="45"/>
      <c r="AY930" s="45"/>
      <c r="BK930" s="45"/>
    </row>
    <row r="931">
      <c r="L931" s="52"/>
      <c r="W931" s="45"/>
      <c r="AH931" s="45"/>
      <c r="AT931" s="45"/>
      <c r="AY931" s="45"/>
      <c r="BK931" s="45"/>
    </row>
    <row r="932">
      <c r="L932" s="52"/>
      <c r="W932" s="45"/>
      <c r="AH932" s="45"/>
      <c r="AT932" s="45"/>
      <c r="AY932" s="45"/>
      <c r="BK932" s="45"/>
    </row>
    <row r="933">
      <c r="L933" s="52"/>
      <c r="W933" s="45"/>
      <c r="AH933" s="45"/>
      <c r="AT933" s="45"/>
      <c r="AY933" s="45"/>
      <c r="BK933" s="45"/>
    </row>
    <row r="934">
      <c r="L934" s="52"/>
      <c r="W934" s="45"/>
      <c r="AH934" s="45"/>
      <c r="AT934" s="45"/>
      <c r="AY934" s="45"/>
      <c r="BK934" s="45"/>
    </row>
    <row r="935">
      <c r="L935" s="52"/>
      <c r="W935" s="45"/>
      <c r="AH935" s="45"/>
      <c r="AT935" s="45"/>
      <c r="AY935" s="45"/>
      <c r="BK935" s="45"/>
    </row>
    <row r="936">
      <c r="L936" s="52"/>
      <c r="W936" s="45"/>
      <c r="AH936" s="45"/>
      <c r="AT936" s="45"/>
      <c r="AY936" s="45"/>
      <c r="BK936" s="45"/>
    </row>
    <row r="937">
      <c r="L937" s="52"/>
      <c r="W937" s="45"/>
      <c r="AH937" s="45"/>
      <c r="AT937" s="45"/>
      <c r="AY937" s="45"/>
      <c r="BK937" s="45"/>
    </row>
    <row r="938">
      <c r="L938" s="52"/>
      <c r="W938" s="45"/>
      <c r="AH938" s="45"/>
      <c r="AT938" s="45"/>
      <c r="AY938" s="45"/>
      <c r="BK938" s="45"/>
    </row>
    <row r="939">
      <c r="L939" s="52"/>
      <c r="W939" s="45"/>
      <c r="AH939" s="45"/>
      <c r="AT939" s="45"/>
      <c r="AY939" s="45"/>
      <c r="BK939" s="45"/>
    </row>
    <row r="940">
      <c r="L940" s="52"/>
      <c r="W940" s="45"/>
      <c r="AH940" s="45"/>
      <c r="AT940" s="45"/>
      <c r="AY940" s="45"/>
      <c r="BK940" s="45"/>
    </row>
    <row r="941">
      <c r="L941" s="52"/>
      <c r="W941" s="45"/>
      <c r="AH941" s="45"/>
      <c r="AT941" s="45"/>
      <c r="AY941" s="45"/>
      <c r="BK941" s="45"/>
    </row>
    <row r="942">
      <c r="L942" s="52"/>
      <c r="W942" s="45"/>
      <c r="AH942" s="45"/>
      <c r="AT942" s="45"/>
      <c r="AY942" s="45"/>
      <c r="BK942" s="45"/>
    </row>
    <row r="943">
      <c r="L943" s="52"/>
      <c r="W943" s="45"/>
      <c r="AH943" s="45"/>
      <c r="AT943" s="45"/>
      <c r="AY943" s="45"/>
      <c r="BK943" s="45"/>
    </row>
    <row r="944">
      <c r="L944" s="52"/>
      <c r="W944" s="45"/>
      <c r="AH944" s="45"/>
      <c r="AT944" s="45"/>
      <c r="AY944" s="45"/>
      <c r="BK944" s="45"/>
    </row>
    <row r="945">
      <c r="L945" s="52"/>
      <c r="W945" s="45"/>
      <c r="AH945" s="45"/>
      <c r="AT945" s="45"/>
      <c r="AY945" s="45"/>
      <c r="BK945" s="45"/>
    </row>
    <row r="946">
      <c r="L946" s="52"/>
      <c r="W946" s="45"/>
      <c r="AH946" s="45"/>
      <c r="AT946" s="45"/>
      <c r="AY946" s="45"/>
      <c r="BK946" s="45"/>
    </row>
    <row r="947">
      <c r="L947" s="52"/>
      <c r="W947" s="45"/>
      <c r="AH947" s="45"/>
      <c r="AT947" s="45"/>
      <c r="AY947" s="45"/>
      <c r="BK947" s="45"/>
    </row>
    <row r="948">
      <c r="L948" s="52"/>
      <c r="W948" s="45"/>
      <c r="AH948" s="45"/>
      <c r="AT948" s="45"/>
      <c r="AY948" s="45"/>
      <c r="BK948" s="45"/>
    </row>
    <row r="949">
      <c r="L949" s="52"/>
      <c r="W949" s="45"/>
      <c r="AH949" s="45"/>
      <c r="AT949" s="45"/>
      <c r="AY949" s="45"/>
      <c r="BK949" s="45"/>
    </row>
    <row r="950">
      <c r="L950" s="52"/>
      <c r="W950" s="45"/>
      <c r="AH950" s="45"/>
      <c r="AT950" s="45"/>
      <c r="AY950" s="45"/>
      <c r="BK950" s="45"/>
    </row>
    <row r="951">
      <c r="L951" s="52"/>
      <c r="W951" s="45"/>
      <c r="AH951" s="45"/>
      <c r="AT951" s="45"/>
      <c r="AY951" s="45"/>
      <c r="BK951" s="45"/>
    </row>
    <row r="952">
      <c r="L952" s="52"/>
      <c r="W952" s="45"/>
      <c r="AH952" s="45"/>
      <c r="AT952" s="45"/>
      <c r="AY952" s="45"/>
      <c r="BK952" s="45"/>
    </row>
    <row r="953">
      <c r="L953" s="52"/>
      <c r="W953" s="45"/>
      <c r="AH953" s="45"/>
      <c r="AT953" s="45"/>
      <c r="AY953" s="45"/>
      <c r="BK953" s="45"/>
    </row>
    <row r="954">
      <c r="L954" s="52"/>
      <c r="W954" s="45"/>
      <c r="AH954" s="45"/>
      <c r="AT954" s="45"/>
      <c r="AY954" s="45"/>
      <c r="BK954" s="45"/>
    </row>
    <row r="955">
      <c r="L955" s="52"/>
      <c r="W955" s="45"/>
      <c r="AH955" s="45"/>
      <c r="AT955" s="45"/>
      <c r="AY955" s="45"/>
      <c r="BK955" s="45"/>
    </row>
    <row r="956">
      <c r="L956" s="52"/>
      <c r="W956" s="45"/>
      <c r="AH956" s="45"/>
      <c r="AT956" s="45"/>
      <c r="AY956" s="45"/>
      <c r="BK956" s="45"/>
    </row>
    <row r="957">
      <c r="L957" s="52"/>
      <c r="W957" s="45"/>
      <c r="AH957" s="45"/>
      <c r="AT957" s="45"/>
      <c r="AY957" s="45"/>
      <c r="BK957" s="45"/>
    </row>
    <row r="958">
      <c r="L958" s="52"/>
      <c r="W958" s="45"/>
      <c r="AH958" s="45"/>
      <c r="AT958" s="45"/>
      <c r="AY958" s="45"/>
      <c r="BK958" s="45"/>
    </row>
    <row r="959">
      <c r="L959" s="52"/>
      <c r="W959" s="45"/>
      <c r="AH959" s="45"/>
      <c r="AT959" s="45"/>
      <c r="AY959" s="45"/>
      <c r="BK959" s="45"/>
    </row>
    <row r="960">
      <c r="L960" s="52"/>
      <c r="W960" s="45"/>
      <c r="AH960" s="45"/>
      <c r="AT960" s="45"/>
      <c r="AY960" s="45"/>
      <c r="BK960" s="45"/>
    </row>
    <row r="961">
      <c r="L961" s="52"/>
      <c r="W961" s="45"/>
      <c r="AH961" s="45"/>
      <c r="AT961" s="45"/>
      <c r="AY961" s="45"/>
      <c r="BK961" s="45"/>
    </row>
    <row r="962">
      <c r="L962" s="52"/>
      <c r="W962" s="45"/>
      <c r="AH962" s="45"/>
      <c r="AT962" s="45"/>
      <c r="AY962" s="45"/>
      <c r="BK962" s="45"/>
    </row>
    <row r="963">
      <c r="L963" s="52"/>
      <c r="W963" s="45"/>
      <c r="AH963" s="45"/>
      <c r="AT963" s="45"/>
      <c r="AY963" s="45"/>
      <c r="BK963" s="45"/>
    </row>
    <row r="964">
      <c r="L964" s="52"/>
      <c r="W964" s="45"/>
      <c r="AH964" s="45"/>
      <c r="AT964" s="45"/>
      <c r="AY964" s="45"/>
      <c r="BK964" s="45"/>
    </row>
    <row r="965">
      <c r="L965" s="52"/>
      <c r="W965" s="45"/>
      <c r="AH965" s="45"/>
      <c r="AT965" s="45"/>
      <c r="AY965" s="45"/>
      <c r="BK965" s="45"/>
    </row>
    <row r="966">
      <c r="L966" s="52"/>
      <c r="W966" s="45"/>
      <c r="AH966" s="45"/>
      <c r="AT966" s="45"/>
      <c r="AY966" s="45"/>
      <c r="BK966" s="45"/>
    </row>
    <row r="967">
      <c r="L967" s="52"/>
      <c r="W967" s="45"/>
      <c r="AH967" s="45"/>
      <c r="AT967" s="45"/>
      <c r="AY967" s="45"/>
      <c r="BK967" s="45"/>
    </row>
    <row r="968">
      <c r="L968" s="52"/>
      <c r="W968" s="45"/>
      <c r="AH968" s="45"/>
      <c r="AT968" s="45"/>
      <c r="AY968" s="45"/>
      <c r="BK968" s="45"/>
    </row>
    <row r="969">
      <c r="L969" s="52"/>
      <c r="W969" s="45"/>
      <c r="AH969" s="45"/>
      <c r="AT969" s="45"/>
      <c r="AY969" s="45"/>
      <c r="BK969" s="45"/>
    </row>
    <row r="970">
      <c r="L970" s="52"/>
      <c r="W970" s="45"/>
      <c r="AH970" s="45"/>
      <c r="AT970" s="45"/>
      <c r="AY970" s="45"/>
      <c r="BK970" s="45"/>
    </row>
    <row r="971">
      <c r="L971" s="52"/>
      <c r="W971" s="45"/>
      <c r="AH971" s="45"/>
      <c r="AT971" s="45"/>
      <c r="AY971" s="45"/>
      <c r="BK971" s="45"/>
    </row>
    <row r="972">
      <c r="L972" s="52"/>
      <c r="W972" s="45"/>
      <c r="AH972" s="45"/>
      <c r="AT972" s="45"/>
      <c r="AY972" s="45"/>
      <c r="BK972" s="45"/>
    </row>
    <row r="973">
      <c r="L973" s="52"/>
      <c r="W973" s="45"/>
      <c r="AH973" s="45"/>
      <c r="AT973" s="45"/>
      <c r="AY973" s="45"/>
      <c r="BK973" s="45"/>
    </row>
    <row r="974">
      <c r="L974" s="52"/>
      <c r="W974" s="45"/>
      <c r="AH974" s="45"/>
      <c r="AT974" s="45"/>
      <c r="AY974" s="45"/>
      <c r="BK974" s="45"/>
    </row>
    <row r="975">
      <c r="L975" s="52"/>
      <c r="W975" s="45"/>
      <c r="AH975" s="45"/>
      <c r="AT975" s="45"/>
      <c r="AY975" s="45"/>
      <c r="BK975" s="45"/>
    </row>
    <row r="976">
      <c r="L976" s="52"/>
      <c r="W976" s="45"/>
      <c r="AH976" s="45"/>
      <c r="AT976" s="45"/>
      <c r="AY976" s="45"/>
      <c r="BK976" s="45"/>
    </row>
    <row r="977">
      <c r="L977" s="52"/>
      <c r="W977" s="45"/>
      <c r="AH977" s="45"/>
      <c r="AT977" s="45"/>
      <c r="AY977" s="45"/>
      <c r="BK977" s="45"/>
    </row>
    <row r="978">
      <c r="L978" s="52"/>
      <c r="W978" s="45"/>
      <c r="AH978" s="45"/>
      <c r="AT978" s="45"/>
      <c r="AY978" s="45"/>
      <c r="BK978" s="45"/>
    </row>
    <row r="979">
      <c r="L979" s="52"/>
      <c r="W979" s="45"/>
      <c r="AH979" s="45"/>
      <c r="AT979" s="45"/>
      <c r="AY979" s="45"/>
      <c r="BK979" s="45"/>
    </row>
    <row r="980">
      <c r="L980" s="52"/>
      <c r="W980" s="45"/>
      <c r="AH980" s="45"/>
      <c r="AT980" s="45"/>
      <c r="AY980" s="45"/>
      <c r="BK980" s="45"/>
    </row>
    <row r="981">
      <c r="L981" s="52"/>
      <c r="W981" s="45"/>
      <c r="AH981" s="45"/>
      <c r="AT981" s="45"/>
      <c r="AY981" s="45"/>
      <c r="BK981" s="45"/>
    </row>
    <row r="982">
      <c r="L982" s="52"/>
      <c r="W982" s="45"/>
      <c r="AH982" s="45"/>
      <c r="AT982" s="45"/>
      <c r="AY982" s="45"/>
      <c r="BK982" s="45"/>
    </row>
    <row r="983">
      <c r="L983" s="52"/>
      <c r="W983" s="45"/>
      <c r="AH983" s="45"/>
      <c r="AT983" s="45"/>
      <c r="AY983" s="45"/>
      <c r="BK983" s="45"/>
    </row>
    <row r="984">
      <c r="L984" s="52"/>
      <c r="W984" s="45"/>
      <c r="AH984" s="45"/>
      <c r="AT984" s="45"/>
      <c r="AY984" s="45"/>
      <c r="BK984" s="45"/>
    </row>
    <row r="985">
      <c r="L985" s="52"/>
      <c r="W985" s="45"/>
      <c r="AH985" s="45"/>
      <c r="AT985" s="45"/>
      <c r="AY985" s="45"/>
      <c r="BK985" s="45"/>
    </row>
    <row r="986">
      <c r="L986" s="52"/>
      <c r="W986" s="45"/>
      <c r="AH986" s="45"/>
      <c r="AT986" s="45"/>
      <c r="AY986" s="45"/>
      <c r="BK986" s="45"/>
    </row>
    <row r="987">
      <c r="L987" s="52"/>
      <c r="W987" s="45"/>
      <c r="AH987" s="45"/>
      <c r="AT987" s="45"/>
      <c r="AY987" s="45"/>
      <c r="BK987" s="45"/>
    </row>
    <row r="988">
      <c r="L988" s="52"/>
      <c r="W988" s="45"/>
      <c r="AH988" s="45"/>
      <c r="AT988" s="45"/>
      <c r="AY988" s="45"/>
      <c r="BK988" s="45"/>
    </row>
    <row r="989">
      <c r="L989" s="52"/>
      <c r="W989" s="45"/>
      <c r="AH989" s="45"/>
      <c r="AT989" s="45"/>
      <c r="AY989" s="45"/>
      <c r="BK989" s="45"/>
    </row>
    <row r="990">
      <c r="L990" s="52"/>
      <c r="W990" s="45"/>
      <c r="AH990" s="45"/>
      <c r="AT990" s="45"/>
      <c r="AY990" s="45"/>
      <c r="BK990" s="45"/>
    </row>
    <row r="991">
      <c r="L991" s="52"/>
      <c r="W991" s="45"/>
      <c r="AH991" s="45"/>
      <c r="AT991" s="45"/>
      <c r="AY991" s="45"/>
      <c r="BK991" s="45"/>
    </row>
    <row r="992">
      <c r="L992" s="52"/>
      <c r="W992" s="45"/>
      <c r="AH992" s="45"/>
      <c r="AT992" s="45"/>
      <c r="AY992" s="45"/>
      <c r="BK992" s="45"/>
    </row>
    <row r="993">
      <c r="L993" s="52"/>
      <c r="W993" s="45"/>
      <c r="AH993" s="45"/>
      <c r="AT993" s="45"/>
      <c r="AY993" s="45"/>
      <c r="BK993" s="45"/>
    </row>
    <row r="994">
      <c r="L994" s="52"/>
      <c r="W994" s="45"/>
      <c r="AH994" s="45"/>
      <c r="AT994" s="45"/>
      <c r="AY994" s="45"/>
      <c r="BK994" s="45"/>
    </row>
    <row r="995">
      <c r="L995" s="52"/>
      <c r="W995" s="45"/>
      <c r="AH995" s="45"/>
      <c r="AT995" s="45"/>
      <c r="AY995" s="45"/>
      <c r="BK995" s="45"/>
    </row>
    <row r="996">
      <c r="L996" s="52"/>
      <c r="W996" s="45"/>
      <c r="AH996" s="45"/>
      <c r="AT996" s="45"/>
      <c r="AY996" s="45"/>
      <c r="BK996" s="45"/>
    </row>
    <row r="997">
      <c r="L997" s="52"/>
      <c r="W997" s="45"/>
      <c r="AH997" s="45"/>
      <c r="AT997" s="45"/>
      <c r="AY997" s="45"/>
      <c r="BK997" s="45"/>
    </row>
    <row r="998">
      <c r="L998" s="52"/>
      <c r="W998" s="45"/>
      <c r="AH998" s="45"/>
      <c r="AT998" s="45"/>
      <c r="AY998" s="45"/>
      <c r="BK998" s="45"/>
    </row>
    <row r="999">
      <c r="L999" s="52"/>
      <c r="W999" s="45"/>
      <c r="AH999" s="45"/>
      <c r="AT999" s="45"/>
      <c r="AY999" s="45"/>
      <c r="BK999" s="45"/>
    </row>
    <row r="1000">
      <c r="L1000" s="52"/>
      <c r="W1000" s="45"/>
      <c r="AH1000" s="45"/>
      <c r="AT1000" s="45"/>
      <c r="AY1000" s="45"/>
      <c r="BK1000" s="45"/>
    </row>
  </sheetData>
  <mergeCells count="6">
    <mergeCell ref="A1:K1"/>
    <mergeCell ref="M1:V1"/>
    <mergeCell ref="X1:AG1"/>
    <mergeCell ref="AI1:AS1"/>
    <mergeCell ref="AU1:AX1"/>
    <mergeCell ref="AZ1:BJ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12.88"/>
    <col customWidth="1" min="12" max="12" width="1.63"/>
    <col customWidth="1" min="23" max="23" width="1.13"/>
    <col customWidth="1" min="34" max="34" width="1.38"/>
    <col customWidth="1" min="46" max="46" width="1.75"/>
    <col customWidth="1" min="51" max="51" width="1.5"/>
    <col customWidth="1" min="63" max="63" width="2.13"/>
  </cols>
  <sheetData>
    <row r="1">
      <c r="A1" s="26" t="s">
        <v>72</v>
      </c>
      <c r="L1" s="44"/>
      <c r="M1" s="26" t="s">
        <v>73</v>
      </c>
      <c r="W1" s="45"/>
      <c r="X1" s="13" t="s">
        <v>74</v>
      </c>
      <c r="AH1" s="45"/>
      <c r="AI1" s="13" t="s">
        <v>61</v>
      </c>
      <c r="AT1" s="45"/>
      <c r="AU1" s="46" t="s">
        <v>75</v>
      </c>
      <c r="AY1" s="45"/>
      <c r="AZ1" s="13" t="s">
        <v>76</v>
      </c>
      <c r="BK1" s="45"/>
    </row>
    <row r="2">
      <c r="A2" s="22"/>
      <c r="B2" s="12" t="s">
        <v>13</v>
      </c>
      <c r="C2" s="12" t="s">
        <v>14</v>
      </c>
      <c r="D2" s="12" t="s">
        <v>15</v>
      </c>
      <c r="E2" s="12" t="s">
        <v>16</v>
      </c>
      <c r="F2" s="12" t="s">
        <v>17</v>
      </c>
      <c r="G2" s="12" t="s">
        <v>18</v>
      </c>
      <c r="H2" s="12" t="s">
        <v>19</v>
      </c>
      <c r="I2" s="12" t="s">
        <v>20</v>
      </c>
      <c r="J2" s="12" t="s">
        <v>21</v>
      </c>
      <c r="K2" s="12" t="s">
        <v>22</v>
      </c>
      <c r="L2" s="44" t="s">
        <v>64</v>
      </c>
      <c r="M2" s="12" t="s">
        <v>13</v>
      </c>
      <c r="N2" s="12" t="s">
        <v>14</v>
      </c>
      <c r="O2" s="12" t="s">
        <v>15</v>
      </c>
      <c r="P2" s="12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  <c r="W2" s="45"/>
      <c r="X2" s="12" t="s">
        <v>13</v>
      </c>
      <c r="Y2" s="12" t="s">
        <v>14</v>
      </c>
      <c r="Z2" s="12" t="s">
        <v>15</v>
      </c>
      <c r="AA2" s="12" t="s">
        <v>16</v>
      </c>
      <c r="AB2" s="12" t="s">
        <v>17</v>
      </c>
      <c r="AC2" s="12" t="s">
        <v>18</v>
      </c>
      <c r="AD2" s="12" t="s">
        <v>19</v>
      </c>
      <c r="AE2" s="12" t="s">
        <v>20</v>
      </c>
      <c r="AF2" s="12" t="s">
        <v>21</v>
      </c>
      <c r="AG2" s="12" t="s">
        <v>22</v>
      </c>
      <c r="AH2" s="47"/>
      <c r="AJ2" s="12" t="s">
        <v>13</v>
      </c>
      <c r="AK2" s="12" t="s">
        <v>14</v>
      </c>
      <c r="AL2" s="12" t="s">
        <v>15</v>
      </c>
      <c r="AM2" s="12" t="s">
        <v>16</v>
      </c>
      <c r="AN2" s="12" t="s">
        <v>17</v>
      </c>
      <c r="AO2" s="12" t="s">
        <v>18</v>
      </c>
      <c r="AP2" s="12" t="s">
        <v>19</v>
      </c>
      <c r="AQ2" s="12" t="s">
        <v>20</v>
      </c>
      <c r="AR2" s="12" t="s">
        <v>21</v>
      </c>
      <c r="AS2" s="12" t="s">
        <v>22</v>
      </c>
      <c r="AT2" s="45"/>
      <c r="AV2" s="48" t="s">
        <v>65</v>
      </c>
      <c r="AW2" s="48" t="s">
        <v>34</v>
      </c>
      <c r="AX2" s="48" t="s">
        <v>66</v>
      </c>
      <c r="AY2" s="47"/>
      <c r="AZ2" s="12"/>
      <c r="BA2" s="12" t="s">
        <v>13</v>
      </c>
      <c r="BB2" s="12" t="s">
        <v>14</v>
      </c>
      <c r="BC2" s="12" t="s">
        <v>15</v>
      </c>
      <c r="BD2" s="12" t="s">
        <v>16</v>
      </c>
      <c r="BE2" s="12" t="s">
        <v>17</v>
      </c>
      <c r="BF2" s="12" t="s">
        <v>18</v>
      </c>
      <c r="BG2" s="12" t="s">
        <v>19</v>
      </c>
      <c r="BH2" s="12" t="s">
        <v>20</v>
      </c>
      <c r="BI2" s="12" t="s">
        <v>21</v>
      </c>
      <c r="BJ2" s="12" t="s">
        <v>22</v>
      </c>
      <c r="BK2" s="47"/>
      <c r="BL2" s="12" t="s">
        <v>77</v>
      </c>
      <c r="BM2" s="12" t="s">
        <v>78</v>
      </c>
      <c r="BN2" s="12" t="s">
        <v>79</v>
      </c>
      <c r="BO2" s="12" t="s">
        <v>80</v>
      </c>
      <c r="BP2" s="49" t="s">
        <v>81</v>
      </c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</row>
    <row r="3">
      <c r="A3" s="23">
        <v>41305.0</v>
      </c>
      <c r="B3" s="53">
        <v>0.00155248410588235</v>
      </c>
      <c r="C3" s="53">
        <v>6.94480862395835E-4</v>
      </c>
      <c r="D3" s="54">
        <v>6.5467882352941E-5</v>
      </c>
      <c r="E3" s="53">
        <v>3.04960123529412E-4</v>
      </c>
      <c r="F3" s="53">
        <v>0.00112625696470588</v>
      </c>
      <c r="G3" s="53">
        <v>0.00597148691764706</v>
      </c>
      <c r="H3" s="53">
        <v>0.00152764884705882</v>
      </c>
      <c r="I3" s="53">
        <v>4.51258558823529E-4</v>
      </c>
      <c r="J3" s="53">
        <v>0.00193827349411765</v>
      </c>
      <c r="K3" s="53">
        <v>0.00182445412366427</v>
      </c>
      <c r="L3" s="44" t="s">
        <v>64</v>
      </c>
      <c r="M3" s="4">
        <f t="shared" ref="M3:V3" si="1">_xlfn.RANK.AVG(B3,$B3:$K3,0)</f>
        <v>4</v>
      </c>
      <c r="N3" s="4">
        <f t="shared" si="1"/>
        <v>7</v>
      </c>
      <c r="O3" s="4">
        <f t="shared" si="1"/>
        <v>10</v>
      </c>
      <c r="P3" s="4">
        <f t="shared" si="1"/>
        <v>9</v>
      </c>
      <c r="Q3" s="4">
        <f t="shared" si="1"/>
        <v>6</v>
      </c>
      <c r="R3" s="4">
        <f t="shared" si="1"/>
        <v>1</v>
      </c>
      <c r="S3" s="4">
        <f t="shared" si="1"/>
        <v>5</v>
      </c>
      <c r="T3" s="4">
        <f t="shared" si="1"/>
        <v>8</v>
      </c>
      <c r="U3" s="4">
        <f t="shared" si="1"/>
        <v>2</v>
      </c>
      <c r="V3" s="4">
        <f t="shared" si="1"/>
        <v>3</v>
      </c>
      <c r="W3" s="45"/>
      <c r="X3" s="6">
        <f t="shared" ref="X3:AG3" si="2">-(B3-AVERAGE($B3:$K3))/STDEV($B3:$K3)</f>
        <v>-0.004032179364</v>
      </c>
      <c r="Y3" s="6">
        <f t="shared" si="2"/>
        <v>0.5042188444</v>
      </c>
      <c r="Z3" s="6">
        <f t="shared" si="2"/>
        <v>0.8768240687</v>
      </c>
      <c r="AA3" s="6">
        <f t="shared" si="2"/>
        <v>0.7349572661</v>
      </c>
      <c r="AB3" s="6">
        <f t="shared" si="2"/>
        <v>0.2484498275</v>
      </c>
      <c r="AC3" s="6">
        <f t="shared" si="2"/>
        <v>-2.621694432</v>
      </c>
      <c r="AD3" s="6">
        <f t="shared" si="2"/>
        <v>0.01067935677</v>
      </c>
      <c r="AE3" s="6">
        <f t="shared" si="2"/>
        <v>0.648295205</v>
      </c>
      <c r="AF3" s="6">
        <f t="shared" si="2"/>
        <v>-0.2325602799</v>
      </c>
      <c r="AG3" s="6">
        <f t="shared" si="2"/>
        <v>-0.1651376775</v>
      </c>
      <c r="AH3" s="45"/>
      <c r="AI3" s="23">
        <v>41305.0</v>
      </c>
      <c r="AJ3" s="27">
        <v>0.0502</v>
      </c>
      <c r="AK3" s="27">
        <v>0.0213</v>
      </c>
      <c r="AL3" s="27">
        <v>0.0255</v>
      </c>
      <c r="AM3" s="27">
        <v>0.0234</v>
      </c>
      <c r="AN3" s="27">
        <v>0.0579</v>
      </c>
      <c r="AO3" s="27">
        <v>0.0942</v>
      </c>
      <c r="AP3" s="27">
        <v>0.0492</v>
      </c>
      <c r="AQ3" s="27">
        <v>0.0358</v>
      </c>
      <c r="AR3" s="27">
        <v>0.065</v>
      </c>
      <c r="AS3" s="27">
        <v>0.0525</v>
      </c>
      <c r="AT3" s="45"/>
      <c r="AU3" s="23">
        <v>41305.0</v>
      </c>
      <c r="AV3" s="50"/>
      <c r="AW3" s="51">
        <v>1.0</v>
      </c>
      <c r="AX3" s="51">
        <f t="array" ref="AX3">SQRT(MMULT(MMULT(X3:AG3,MMULT(TRANSPOSE(ER!B483:K518-ER!M518:V518),ER!B483:K518-ER!M518:V518)/3),TRANSPOSE(X3:AG3)))</f>
        <v>0.4148780709</v>
      </c>
      <c r="AY3" s="45"/>
      <c r="AZ3" s="23">
        <v>41305.0</v>
      </c>
      <c r="BA3" s="4">
        <f t="shared" ref="BA3:BJ3" si="3">X3*0.01/$AX3</f>
        <v>-0.00009718950331</v>
      </c>
      <c r="BB3" s="4">
        <f t="shared" si="3"/>
        <v>0.01215342241</v>
      </c>
      <c r="BC3" s="4">
        <f t="shared" si="3"/>
        <v>0.02113450023</v>
      </c>
      <c r="BD3" s="4">
        <f t="shared" si="3"/>
        <v>0.0177150184</v>
      </c>
      <c r="BE3" s="4">
        <f t="shared" si="3"/>
        <v>0.005988502284</v>
      </c>
      <c r="BF3" s="4">
        <f t="shared" si="3"/>
        <v>-0.06319192591</v>
      </c>
      <c r="BG3" s="4">
        <f t="shared" si="3"/>
        <v>0.0002574095263</v>
      </c>
      <c r="BH3" s="4">
        <f t="shared" si="3"/>
        <v>0.01562616225</v>
      </c>
      <c r="BI3" s="4">
        <f t="shared" si="3"/>
        <v>-0.005605509094</v>
      </c>
      <c r="BJ3" s="4">
        <f t="shared" si="3"/>
        <v>-0.003980390604</v>
      </c>
      <c r="BK3" s="45"/>
      <c r="BM3" s="1">
        <v>1.0</v>
      </c>
      <c r="BN3" s="1">
        <v>1.0</v>
      </c>
      <c r="BO3" s="4">
        <f>BM3-BN3</f>
        <v>0</v>
      </c>
      <c r="BP3" s="4">
        <f>MIN(BO3:BO134)</f>
        <v>-0.02042855695</v>
      </c>
    </row>
    <row r="4">
      <c r="A4" s="23">
        <v>41333.0</v>
      </c>
      <c r="B4" s="53">
        <v>0.00248684563888889</v>
      </c>
      <c r="C4" s="53">
        <v>8.37251328830834E-4</v>
      </c>
      <c r="D4" s="53">
        <v>3.11035922222222E-4</v>
      </c>
      <c r="E4" s="53">
        <v>1.62832744444445E-4</v>
      </c>
      <c r="F4" s="53">
        <v>-0.00363050484444444</v>
      </c>
      <c r="G4" s="53">
        <v>0.00111325021666667</v>
      </c>
      <c r="H4" s="53">
        <v>-9.42033388888889E-4</v>
      </c>
      <c r="I4" s="53">
        <v>4.16763594444445E-4</v>
      </c>
      <c r="J4" s="53">
        <v>0.00156005581666667</v>
      </c>
      <c r="K4" s="53">
        <v>6.88336547511522E-4</v>
      </c>
      <c r="L4" s="52"/>
      <c r="M4" s="4">
        <f t="shared" ref="M4:V4" si="4">_xlfn.RANK.AVG(B4,$B4:$K4,0)</f>
        <v>1</v>
      </c>
      <c r="N4" s="4">
        <f t="shared" si="4"/>
        <v>4</v>
      </c>
      <c r="O4" s="4">
        <f t="shared" si="4"/>
        <v>7</v>
      </c>
      <c r="P4" s="4">
        <f t="shared" si="4"/>
        <v>8</v>
      </c>
      <c r="Q4" s="4">
        <f t="shared" si="4"/>
        <v>10</v>
      </c>
      <c r="R4" s="4">
        <f t="shared" si="4"/>
        <v>3</v>
      </c>
      <c r="S4" s="4">
        <f t="shared" si="4"/>
        <v>9</v>
      </c>
      <c r="T4" s="4">
        <f t="shared" si="4"/>
        <v>6</v>
      </c>
      <c r="U4" s="4">
        <f t="shared" si="4"/>
        <v>2</v>
      </c>
      <c r="V4" s="4">
        <f t="shared" si="4"/>
        <v>5</v>
      </c>
      <c r="W4" s="45"/>
      <c r="X4" s="6">
        <f t="shared" ref="X4:AG4" si="5">-(B4-AVERAGE($B4:$K4))/STDEV($B4:$K4)</f>
        <v>-1.325333161</v>
      </c>
      <c r="Y4" s="6">
        <f t="shared" si="5"/>
        <v>-0.3254247426</v>
      </c>
      <c r="Z4" s="6">
        <f t="shared" si="5"/>
        <v>-0.006457096111</v>
      </c>
      <c r="AA4" s="6">
        <f t="shared" si="5"/>
        <v>0.08337687345</v>
      </c>
      <c r="AB4" s="6">
        <f t="shared" si="5"/>
        <v>2.382724152</v>
      </c>
      <c r="AC4" s="6">
        <f t="shared" si="5"/>
        <v>-0.4927226107</v>
      </c>
      <c r="AD4" s="6">
        <f t="shared" si="5"/>
        <v>0.7530960527</v>
      </c>
      <c r="AE4" s="6">
        <f t="shared" si="5"/>
        <v>-0.07054436219</v>
      </c>
      <c r="AF4" s="6">
        <f t="shared" si="5"/>
        <v>-0.7635556743</v>
      </c>
      <c r="AG4" s="6">
        <f t="shared" si="5"/>
        <v>-0.2351594316</v>
      </c>
      <c r="AH4" s="45"/>
      <c r="AI4" s="23">
        <v>41333.0</v>
      </c>
      <c r="AJ4" s="27">
        <v>0.0586</v>
      </c>
      <c r="AK4" s="27">
        <v>0.0145</v>
      </c>
      <c r="AL4" s="27">
        <v>0.0032</v>
      </c>
      <c r="AM4" s="27">
        <v>-0.0024</v>
      </c>
      <c r="AN4" s="27">
        <v>-0.0924</v>
      </c>
      <c r="AO4" s="27">
        <v>0.0379</v>
      </c>
      <c r="AP4" s="27">
        <v>-0.0302</v>
      </c>
      <c r="AQ4" s="27">
        <v>-0.0226</v>
      </c>
      <c r="AR4" s="27">
        <v>0.0184</v>
      </c>
      <c r="AS4" s="27">
        <v>0.0121</v>
      </c>
      <c r="AT4" s="45"/>
      <c r="AU4" s="23">
        <v>41333.0</v>
      </c>
      <c r="AV4" s="50">
        <f t="shared" ref="AV4:AV135" si="9">SUMPRODUCT(X3:AG3,AJ4:AS4)</f>
        <v>-0.1354534192</v>
      </c>
      <c r="AW4" s="51">
        <f t="shared" ref="AW4:AW135" si="10">AW3*(1+AV4)</f>
        <v>0.8645465808</v>
      </c>
      <c r="AX4" s="51">
        <f t="array" ref="AX4">SQRT(MMULT(MMULT(X4:AG4,MMULT(TRANSPOSE(ER!B484:K519-ER!M519:V519),ER!B484:K519-ER!M519:V519)/3),TRANSPOSE(X4:AG4)))</f>
        <v>0.4143238974</v>
      </c>
      <c r="AY4" s="45"/>
      <c r="AZ4" s="23">
        <v>41333.0</v>
      </c>
      <c r="BA4" s="4">
        <f t="shared" ref="BA4:BJ4" si="6">X4*0.01/$AX4</f>
        <v>-0.03198785223</v>
      </c>
      <c r="BB4" s="4">
        <f t="shared" si="6"/>
        <v>-0.007854356089</v>
      </c>
      <c r="BC4" s="4">
        <f t="shared" si="6"/>
        <v>-0.0001558465768</v>
      </c>
      <c r="BD4" s="4">
        <f t="shared" si="6"/>
        <v>0.00201235975</v>
      </c>
      <c r="BE4" s="4">
        <f t="shared" si="6"/>
        <v>0.0575087309</v>
      </c>
      <c r="BF4" s="4">
        <f t="shared" si="6"/>
        <v>-0.01189220834</v>
      </c>
      <c r="BG4" s="4">
        <f t="shared" si="6"/>
        <v>0.01817650533</v>
      </c>
      <c r="BH4" s="4">
        <f t="shared" si="6"/>
        <v>-0.001702638024</v>
      </c>
      <c r="BI4" s="4">
        <f t="shared" si="6"/>
        <v>-0.01842895568</v>
      </c>
      <c r="BJ4" s="4">
        <f t="shared" si="6"/>
        <v>-0.005675739032</v>
      </c>
      <c r="BK4" s="45"/>
      <c r="BL4" s="4">
        <f t="shared" ref="BL4:BL134" si="12">SUMPRODUCT(BA3:BJ3,AJ4:AS4)</f>
        <v>-0.003264897055</v>
      </c>
      <c r="BM4" s="4">
        <f t="shared" ref="BM4:BM134" si="13">BM3*(1+BL4)</f>
        <v>0.9967351029</v>
      </c>
      <c r="BN4" s="4">
        <f t="shared" ref="BN4:BN134" si="14">MAX(BN3,BM4)</f>
        <v>1</v>
      </c>
      <c r="BO4" s="4">
        <f t="shared" ref="BO4:BO134" si="15">(BM4-BN4)/BN4</f>
        <v>-0.003264897055</v>
      </c>
    </row>
    <row r="5">
      <c r="A5" s="23">
        <v>41364.0</v>
      </c>
      <c r="B5" s="53">
        <v>-8.084054E-4</v>
      </c>
      <c r="C5" s="53">
        <v>-5.03376972233395E-4</v>
      </c>
      <c r="D5" s="53">
        <v>-1.33579010526316E-4</v>
      </c>
      <c r="E5" s="54">
        <v>3.46376315789473E-5</v>
      </c>
      <c r="F5" s="53">
        <v>-0.00199468476315789</v>
      </c>
      <c r="G5" s="53">
        <v>0.00396950412105263</v>
      </c>
      <c r="H5" s="53">
        <v>5.6340242631579E-4</v>
      </c>
      <c r="I5" s="53">
        <v>-0.00265439775789474</v>
      </c>
      <c r="J5" s="53">
        <v>6.24445457894737E-4</v>
      </c>
      <c r="K5" s="53">
        <v>0.00157112088054515</v>
      </c>
      <c r="L5" s="52"/>
      <c r="M5" s="4">
        <f t="shared" ref="M5:V5" si="7">_xlfn.RANK.AVG(B5,$B5:$K5,0)</f>
        <v>8</v>
      </c>
      <c r="N5" s="4">
        <f t="shared" si="7"/>
        <v>7</v>
      </c>
      <c r="O5" s="4">
        <f t="shared" si="7"/>
        <v>6</v>
      </c>
      <c r="P5" s="4">
        <f t="shared" si="7"/>
        <v>5</v>
      </c>
      <c r="Q5" s="4">
        <f t="shared" si="7"/>
        <v>9</v>
      </c>
      <c r="R5" s="4">
        <f t="shared" si="7"/>
        <v>1</v>
      </c>
      <c r="S5" s="4">
        <f t="shared" si="7"/>
        <v>4</v>
      </c>
      <c r="T5" s="4">
        <f t="shared" si="7"/>
        <v>10</v>
      </c>
      <c r="U5" s="4">
        <f t="shared" si="7"/>
        <v>3</v>
      </c>
      <c r="V5" s="4">
        <f t="shared" si="7"/>
        <v>2</v>
      </c>
      <c r="W5" s="45"/>
      <c r="X5" s="6">
        <f t="shared" ref="X5:AG5" si="8">-(B5-AVERAGE($B5:$K5))/STDEV($B5:$K5)</f>
        <v>0.4728432451</v>
      </c>
      <c r="Y5" s="6">
        <f t="shared" si="8"/>
        <v>0.3080594733</v>
      </c>
      <c r="Z5" s="6">
        <f t="shared" si="8"/>
        <v>0.1082856247</v>
      </c>
      <c r="AA5" s="6">
        <f t="shared" si="8"/>
        <v>0.01741090536</v>
      </c>
      <c r="AB5" s="6">
        <f t="shared" si="8"/>
        <v>1.113700195</v>
      </c>
      <c r="AC5" s="6">
        <f t="shared" si="8"/>
        <v>-2.108299627</v>
      </c>
      <c r="AD5" s="6">
        <f t="shared" si="8"/>
        <v>-0.2682406908</v>
      </c>
      <c r="AE5" s="6">
        <f t="shared" si="8"/>
        <v>1.470093192</v>
      </c>
      <c r="AF5" s="6">
        <f t="shared" si="8"/>
        <v>-0.3012176204</v>
      </c>
      <c r="AG5" s="6">
        <f t="shared" si="8"/>
        <v>-0.812634697</v>
      </c>
      <c r="AH5" s="45"/>
      <c r="AI5" s="23">
        <v>41364.0</v>
      </c>
      <c r="AJ5" s="27">
        <v>-0.0231</v>
      </c>
      <c r="AK5" s="27">
        <v>-0.0066</v>
      </c>
      <c r="AL5" s="27">
        <v>0.0036</v>
      </c>
      <c r="AM5" s="27">
        <v>0.0075</v>
      </c>
      <c r="AN5" s="27">
        <v>-0.0351</v>
      </c>
      <c r="AO5" s="27">
        <v>0.0695</v>
      </c>
      <c r="AP5" s="27">
        <v>0.0333</v>
      </c>
      <c r="AQ5" s="27">
        <v>-0.0424</v>
      </c>
      <c r="AR5" s="27">
        <v>0.0116</v>
      </c>
      <c r="AS5" s="27">
        <v>0.0372</v>
      </c>
      <c r="AT5" s="45"/>
      <c r="AU5" s="23">
        <v>41364.0</v>
      </c>
      <c r="AV5" s="50">
        <f t="shared" si="9"/>
        <v>-0.07404875603</v>
      </c>
      <c r="AW5" s="51">
        <f t="shared" si="10"/>
        <v>0.800527982</v>
      </c>
      <c r="AX5" s="51">
        <f t="array" ref="AX5">SQRT(MMULT(MMULT(X5:AG5,MMULT(TRANSPOSE(ER!B485:K520-ER!M520:V520),ER!B485:K520-ER!M520:V520)/3),TRANSPOSE(X5:AG5)))</f>
        <v>0.517750706</v>
      </c>
      <c r="AY5" s="45"/>
      <c r="AZ5" s="23">
        <v>41364.0</v>
      </c>
      <c r="BA5" s="4">
        <f t="shared" ref="BA5:BJ5" si="11">X5*0.01/$AX5</f>
        <v>0.009132643173</v>
      </c>
      <c r="BB5" s="4">
        <f t="shared" si="11"/>
        <v>0.00594995757</v>
      </c>
      <c r="BC5" s="4">
        <f t="shared" si="11"/>
        <v>0.002091462618</v>
      </c>
      <c r="BD5" s="4">
        <f t="shared" si="11"/>
        <v>0.0003362797029</v>
      </c>
      <c r="BE5" s="4">
        <f t="shared" si="11"/>
        <v>0.02151035589</v>
      </c>
      <c r="BF5" s="4">
        <f t="shared" si="11"/>
        <v>-0.04072036219</v>
      </c>
      <c r="BG5" s="4">
        <f t="shared" si="11"/>
        <v>-0.00518088508</v>
      </c>
      <c r="BH5" s="4">
        <f t="shared" si="11"/>
        <v>0.02839384235</v>
      </c>
      <c r="BI5" s="4">
        <f t="shared" si="11"/>
        <v>-0.005817811872</v>
      </c>
      <c r="BJ5" s="4">
        <f t="shared" si="11"/>
        <v>-0.01569548216</v>
      </c>
      <c r="BK5" s="45"/>
      <c r="BL5" s="4">
        <f t="shared" si="12"/>
        <v>-0.001787219045</v>
      </c>
      <c r="BM5" s="4">
        <f t="shared" si="13"/>
        <v>0.994953719</v>
      </c>
      <c r="BN5" s="4">
        <f t="shared" si="14"/>
        <v>1</v>
      </c>
      <c r="BO5" s="4">
        <f t="shared" si="15"/>
        <v>-0.005046281013</v>
      </c>
    </row>
    <row r="6">
      <c r="A6" s="23">
        <v>41394.0</v>
      </c>
      <c r="B6" s="53">
        <v>0.00181646988947368</v>
      </c>
      <c r="C6" s="53">
        <v>-0.00158848903894591</v>
      </c>
      <c r="D6" s="53">
        <v>8.36568073684211E-4</v>
      </c>
      <c r="E6" s="54">
        <v>-7.93885105263156E-5</v>
      </c>
      <c r="F6" s="53">
        <v>0.00306180131578947</v>
      </c>
      <c r="G6" s="53">
        <v>0.00769451624210526</v>
      </c>
      <c r="H6" s="53">
        <v>-8.10310894736842E-4</v>
      </c>
      <c r="I6" s="53">
        <v>0.00264739868947368</v>
      </c>
      <c r="J6" s="53">
        <v>1.52765363157895E-4</v>
      </c>
      <c r="K6" s="53">
        <v>5.29112362658926E-4</v>
      </c>
      <c r="L6" s="52"/>
      <c r="M6" s="4">
        <f t="shared" ref="M6:V6" si="16">_xlfn.RANK.AVG(B6,$B6:$K6,0)</f>
        <v>4</v>
      </c>
      <c r="N6" s="4">
        <f t="shared" si="16"/>
        <v>10</v>
      </c>
      <c r="O6" s="4">
        <f t="shared" si="16"/>
        <v>5</v>
      </c>
      <c r="P6" s="4">
        <f t="shared" si="16"/>
        <v>8</v>
      </c>
      <c r="Q6" s="4">
        <f t="shared" si="16"/>
        <v>2</v>
      </c>
      <c r="R6" s="4">
        <f t="shared" si="16"/>
        <v>1</v>
      </c>
      <c r="S6" s="4">
        <f t="shared" si="16"/>
        <v>9</v>
      </c>
      <c r="T6" s="4">
        <f t="shared" si="16"/>
        <v>3</v>
      </c>
      <c r="U6" s="4">
        <f t="shared" si="16"/>
        <v>7</v>
      </c>
      <c r="V6" s="4">
        <f t="shared" si="16"/>
        <v>6</v>
      </c>
      <c r="W6" s="45"/>
      <c r="X6" s="6">
        <f t="shared" ref="X6:AG6" si="17">-(B6-AVERAGE($B6:$K6))/STDEV($B6:$K6)</f>
        <v>-0.1478702969</v>
      </c>
      <c r="Y6" s="6">
        <f t="shared" si="17"/>
        <v>1.141728451</v>
      </c>
      <c r="Z6" s="6">
        <f t="shared" si="17"/>
        <v>0.2232590415</v>
      </c>
      <c r="AA6" s="6">
        <f t="shared" si="17"/>
        <v>0.5701696766</v>
      </c>
      <c r="AB6" s="6">
        <f t="shared" si="17"/>
        <v>-0.619528805</v>
      </c>
      <c r="AC6" s="6">
        <f t="shared" si="17"/>
        <v>-2.374129519</v>
      </c>
      <c r="AD6" s="6">
        <f t="shared" si="17"/>
        <v>0.8470002085</v>
      </c>
      <c r="AE6" s="6">
        <f t="shared" si="17"/>
        <v>-0.462577394</v>
      </c>
      <c r="AF6" s="6">
        <f t="shared" si="17"/>
        <v>0.4822434046</v>
      </c>
      <c r="AG6" s="6">
        <f t="shared" si="17"/>
        <v>0.3397052332</v>
      </c>
      <c r="AH6" s="45"/>
      <c r="AI6" s="23">
        <v>41394.0</v>
      </c>
      <c r="AJ6" s="27">
        <v>0.0512</v>
      </c>
      <c r="AK6" s="27">
        <v>-0.0246</v>
      </c>
      <c r="AL6" s="27">
        <v>0.0317</v>
      </c>
      <c r="AM6" s="27">
        <v>0.012</v>
      </c>
      <c r="AN6" s="27">
        <v>0.0897</v>
      </c>
      <c r="AO6" s="27">
        <v>0.127</v>
      </c>
      <c r="AP6" s="27">
        <v>0.0088</v>
      </c>
      <c r="AQ6" s="27">
        <v>0.0744</v>
      </c>
      <c r="AR6" s="27">
        <v>0.0057</v>
      </c>
      <c r="AS6" s="27">
        <v>0.0194</v>
      </c>
      <c r="AT6" s="45"/>
      <c r="AU6" s="23">
        <v>41394.0</v>
      </c>
      <c r="AV6" s="50">
        <f t="shared" si="9"/>
        <v>-0.05804988704</v>
      </c>
      <c r="AW6" s="51">
        <f t="shared" si="10"/>
        <v>0.7540574231</v>
      </c>
      <c r="AX6" s="51">
        <f t="array" ref="AX6">SQRT(MMULT(MMULT(X6:AG6,MMULT(TRANSPOSE(ER!B486:K521-ER!M521:V521),ER!B486:K521-ER!M521:V521)/3),TRANSPOSE(X6:AG6)))</f>
        <v>0.4572052612</v>
      </c>
      <c r="AY6" s="45"/>
      <c r="AZ6" s="23">
        <v>41394.0</v>
      </c>
      <c r="BA6" s="4">
        <f t="shared" ref="BA6:BJ6" si="18">X6*0.01/$AX6</f>
        <v>-0.003234221246</v>
      </c>
      <c r="BB6" s="4">
        <f t="shared" si="18"/>
        <v>0.02497190098</v>
      </c>
      <c r="BC6" s="4">
        <f t="shared" si="18"/>
        <v>0.004883124943</v>
      </c>
      <c r="BD6" s="4">
        <f t="shared" si="18"/>
        <v>0.0124707593</v>
      </c>
      <c r="BE6" s="4">
        <f t="shared" si="18"/>
        <v>-0.01355034287</v>
      </c>
      <c r="BF6" s="4">
        <f t="shared" si="18"/>
        <v>-0.05192699473</v>
      </c>
      <c r="BG6" s="4">
        <f t="shared" si="18"/>
        <v>0.01852560065</v>
      </c>
      <c r="BH6" s="4">
        <f t="shared" si="18"/>
        <v>-0.01011749937</v>
      </c>
      <c r="BI6" s="4">
        <f t="shared" si="18"/>
        <v>0.01054763463</v>
      </c>
      <c r="BJ6" s="4">
        <f t="shared" si="18"/>
        <v>0.007430037709</v>
      </c>
      <c r="BK6" s="45"/>
      <c r="BL6" s="4">
        <f t="shared" si="12"/>
        <v>-0.001121193779</v>
      </c>
      <c r="BM6" s="4">
        <f t="shared" si="13"/>
        <v>0.9938381831</v>
      </c>
      <c r="BN6" s="4">
        <f t="shared" si="14"/>
        <v>1</v>
      </c>
      <c r="BO6" s="4">
        <f t="shared" si="15"/>
        <v>-0.006161816933</v>
      </c>
    </row>
    <row r="7">
      <c r="A7" s="23">
        <v>41425.0</v>
      </c>
      <c r="B7" s="53">
        <v>-0.00266274626111111</v>
      </c>
      <c r="C7" s="53">
        <v>0.00101966105856791</v>
      </c>
      <c r="D7" s="53">
        <v>7.20960055555555E-4</v>
      </c>
      <c r="E7" s="53">
        <v>9.64268183333333E-4</v>
      </c>
      <c r="F7" s="53">
        <v>1.06810933333333E-4</v>
      </c>
      <c r="G7" s="53">
        <v>1.11543605555556E-4</v>
      </c>
      <c r="H7" s="53">
        <v>0.00206300715555556</v>
      </c>
      <c r="I7" s="53">
        <v>-0.00133928743010944</v>
      </c>
      <c r="J7" s="53">
        <v>5.32230088888889E-4</v>
      </c>
      <c r="K7" s="53">
        <v>0.00109698073696203</v>
      </c>
      <c r="L7" s="52"/>
      <c r="M7" s="4">
        <f t="shared" ref="M7:V7" si="19">_xlfn.RANK.AVG(B7,$B7:$K7,0)</f>
        <v>10</v>
      </c>
      <c r="N7" s="4">
        <f t="shared" si="19"/>
        <v>3</v>
      </c>
      <c r="O7" s="4">
        <f t="shared" si="19"/>
        <v>5</v>
      </c>
      <c r="P7" s="4">
        <f t="shared" si="19"/>
        <v>4</v>
      </c>
      <c r="Q7" s="4">
        <f t="shared" si="19"/>
        <v>8</v>
      </c>
      <c r="R7" s="4">
        <f t="shared" si="19"/>
        <v>7</v>
      </c>
      <c r="S7" s="4">
        <f t="shared" si="19"/>
        <v>1</v>
      </c>
      <c r="T7" s="4">
        <f t="shared" si="19"/>
        <v>9</v>
      </c>
      <c r="U7" s="4">
        <f t="shared" si="19"/>
        <v>6</v>
      </c>
      <c r="V7" s="4">
        <f t="shared" si="19"/>
        <v>2</v>
      </c>
      <c r="W7" s="45"/>
      <c r="X7" s="6">
        <f t="shared" ref="X7:AG7" si="20">-(B7-AVERAGE($B7:$K7))/STDEV($B7:$K7)</f>
        <v>2.162422278</v>
      </c>
      <c r="Y7" s="6">
        <f t="shared" si="20"/>
        <v>-0.5607914901</v>
      </c>
      <c r="Z7" s="6">
        <f t="shared" si="20"/>
        <v>-0.3398961319</v>
      </c>
      <c r="AA7" s="6">
        <f t="shared" si="20"/>
        <v>-0.5198273524</v>
      </c>
      <c r="AB7" s="6">
        <f t="shared" si="20"/>
        <v>0.1142794115</v>
      </c>
      <c r="AC7" s="6">
        <f t="shared" si="20"/>
        <v>0.1107795059</v>
      </c>
      <c r="AD7" s="6">
        <f t="shared" si="20"/>
        <v>-1.332366769</v>
      </c>
      <c r="AE7" s="6">
        <f t="shared" si="20"/>
        <v>1.183698037</v>
      </c>
      <c r="AF7" s="6">
        <f t="shared" si="20"/>
        <v>-0.2003265517</v>
      </c>
      <c r="AG7" s="6">
        <f t="shared" si="20"/>
        <v>-0.6179709367</v>
      </c>
      <c r="AH7" s="45"/>
      <c r="AI7" s="23">
        <v>41425.0</v>
      </c>
      <c r="AJ7" s="27">
        <v>-0.0483</v>
      </c>
      <c r="AK7" s="27">
        <v>0.0221</v>
      </c>
      <c r="AL7" s="27">
        <v>0.0361</v>
      </c>
      <c r="AM7" s="27">
        <v>0.0488</v>
      </c>
      <c r="AN7" s="27">
        <v>0.0309</v>
      </c>
      <c r="AO7" s="27">
        <v>-0.0221</v>
      </c>
      <c r="AP7" s="27">
        <v>0.0477</v>
      </c>
      <c r="AQ7" s="27">
        <v>-0.012</v>
      </c>
      <c r="AR7" s="27">
        <v>0.0278</v>
      </c>
      <c r="AS7" s="27">
        <v>0.0203</v>
      </c>
      <c r="AT7" s="45"/>
      <c r="AU7" s="23">
        <v>41425.0</v>
      </c>
      <c r="AV7" s="50">
        <f t="shared" si="9"/>
        <v>0.1678383096</v>
      </c>
      <c r="AW7" s="51">
        <f t="shared" si="10"/>
        <v>0.8806171463</v>
      </c>
      <c r="AX7" s="51">
        <f t="array" ref="AX7">SQRT(MMULT(MMULT(X7:AG7,MMULT(TRANSPOSE(ER!B487:K522-ER!M522:V522),ER!B487:K522-ER!M522:V522)/3),TRANSPOSE(X7:AG7)))</f>
        <v>0.322703884</v>
      </c>
      <c r="AY7" s="45"/>
      <c r="AZ7" s="23">
        <v>41425.0</v>
      </c>
      <c r="BA7" s="4">
        <f t="shared" ref="BA7:BJ7" si="21">X7*0.01/$AX7</f>
        <v>0.0670094903</v>
      </c>
      <c r="BB7" s="4">
        <f t="shared" si="21"/>
        <v>-0.01737789714</v>
      </c>
      <c r="BC7" s="4">
        <f t="shared" si="21"/>
        <v>-0.01053275615</v>
      </c>
      <c r="BD7" s="4">
        <f t="shared" si="21"/>
        <v>-0.01610849383</v>
      </c>
      <c r="BE7" s="4">
        <f t="shared" si="21"/>
        <v>0.003541308834</v>
      </c>
      <c r="BF7" s="4">
        <f t="shared" si="21"/>
        <v>0.003432853193</v>
      </c>
      <c r="BG7" s="4">
        <f t="shared" si="21"/>
        <v>-0.04128759633</v>
      </c>
      <c r="BH7" s="4">
        <f t="shared" si="21"/>
        <v>0.03668062566</v>
      </c>
      <c r="BI7" s="4">
        <f t="shared" si="21"/>
        <v>-0.006207751491</v>
      </c>
      <c r="BJ7" s="4">
        <f t="shared" si="21"/>
        <v>-0.01914978305</v>
      </c>
      <c r="BK7" s="45"/>
      <c r="BL7" s="4">
        <f t="shared" si="12"/>
        <v>0.003670961903</v>
      </c>
      <c r="BM7" s="4">
        <f t="shared" si="13"/>
        <v>0.9974865252</v>
      </c>
      <c r="BN7" s="4">
        <f t="shared" si="14"/>
        <v>1</v>
      </c>
      <c r="BO7" s="4">
        <f t="shared" si="15"/>
        <v>-0.002513474825</v>
      </c>
    </row>
    <row r="8">
      <c r="A8" s="23">
        <v>41455.0</v>
      </c>
      <c r="B8" s="53">
        <v>-0.00127170233157895</v>
      </c>
      <c r="C8" s="53">
        <v>-0.00220277092085625</v>
      </c>
      <c r="D8" s="53">
        <v>-0.00230359010526316</v>
      </c>
      <c r="E8" s="53">
        <v>-0.00227441257368421</v>
      </c>
      <c r="F8" s="53">
        <v>-0.00509449784736842</v>
      </c>
      <c r="G8" s="53">
        <v>-0.0025655927</v>
      </c>
      <c r="H8" s="53">
        <v>-0.00263956981052632</v>
      </c>
      <c r="I8" s="53">
        <v>-0.00266863416315789</v>
      </c>
      <c r="J8" s="53">
        <v>-0.0024150234631579</v>
      </c>
      <c r="K8" s="53">
        <v>-7.15268497314316E-4</v>
      </c>
      <c r="L8" s="52"/>
      <c r="M8" s="4">
        <f t="shared" ref="M8:V8" si="22">_xlfn.RANK.AVG(B8,$B8:$K8,0)</f>
        <v>2</v>
      </c>
      <c r="N8" s="4">
        <f t="shared" si="22"/>
        <v>3</v>
      </c>
      <c r="O8" s="4">
        <f t="shared" si="22"/>
        <v>5</v>
      </c>
      <c r="P8" s="4">
        <f t="shared" si="22"/>
        <v>4</v>
      </c>
      <c r="Q8" s="4">
        <f t="shared" si="22"/>
        <v>10</v>
      </c>
      <c r="R8" s="4">
        <f t="shared" si="22"/>
        <v>7</v>
      </c>
      <c r="S8" s="4">
        <f t="shared" si="22"/>
        <v>8</v>
      </c>
      <c r="T8" s="4">
        <f t="shared" si="22"/>
        <v>9</v>
      </c>
      <c r="U8" s="4">
        <f t="shared" si="22"/>
        <v>6</v>
      </c>
      <c r="V8" s="4">
        <f t="shared" si="22"/>
        <v>1</v>
      </c>
      <c r="W8" s="45"/>
      <c r="X8" s="6">
        <f t="shared" ref="X8:AG8" si="23">-(B8-AVERAGE($B8:$K8))/STDEV($B8:$K8)</f>
        <v>-1.007553872</v>
      </c>
      <c r="Y8" s="6">
        <f t="shared" si="23"/>
        <v>-0.1871073489</v>
      </c>
      <c r="Z8" s="6">
        <f t="shared" si="23"/>
        <v>-0.09826668749</v>
      </c>
      <c r="AA8" s="6">
        <f t="shared" si="23"/>
        <v>-0.1239775799</v>
      </c>
      <c r="AB8" s="6">
        <f t="shared" si="23"/>
        <v>2.361047889</v>
      </c>
      <c r="AC8" s="6">
        <f t="shared" si="23"/>
        <v>0.1326068705</v>
      </c>
      <c r="AD8" s="6">
        <f t="shared" si="23"/>
        <v>0.197794617</v>
      </c>
      <c r="AE8" s="6">
        <f t="shared" si="23"/>
        <v>0.2234057775</v>
      </c>
      <c r="AF8" s="6">
        <f t="shared" si="23"/>
        <v>-0.00007294310223</v>
      </c>
      <c r="AG8" s="6">
        <f t="shared" si="23"/>
        <v>-1.497876723</v>
      </c>
      <c r="AH8" s="45"/>
      <c r="AI8" s="23">
        <v>41455.0</v>
      </c>
      <c r="AJ8" s="27">
        <v>-0.0201</v>
      </c>
      <c r="AK8" s="27">
        <v>-0.0363</v>
      </c>
      <c r="AL8" s="27">
        <v>-0.0512</v>
      </c>
      <c r="AM8" s="27">
        <v>-0.0441</v>
      </c>
      <c r="AN8" s="27">
        <v>-0.1134</v>
      </c>
      <c r="AO8" s="27">
        <v>0.001</v>
      </c>
      <c r="AP8" s="27">
        <v>-0.0388</v>
      </c>
      <c r="AQ8" s="27">
        <v>-0.0753</v>
      </c>
      <c r="AR8" s="27">
        <v>-0.0524</v>
      </c>
      <c r="AS8" s="27">
        <v>-0.0138</v>
      </c>
      <c r="AT8" s="45"/>
      <c r="AU8" s="23">
        <v>41455.0</v>
      </c>
      <c r="AV8" s="50">
        <f t="shared" si="9"/>
        <v>-0.01404091554</v>
      </c>
      <c r="AW8" s="51">
        <f t="shared" si="10"/>
        <v>0.8682524753</v>
      </c>
      <c r="AX8" s="51">
        <f t="array" ref="AX8">SQRT(MMULT(MMULT(X8:AG8,MMULT(TRANSPOSE(ER!B488:K523-ER!M523:V523),ER!B488:K523-ER!M523:V523)/3),TRANSPOSE(X8:AG8)))</f>
        <v>0.4399758092</v>
      </c>
      <c r="AY8" s="45"/>
      <c r="AZ8" s="23">
        <v>41455.0</v>
      </c>
      <c r="BA8" s="4">
        <f t="shared" ref="BA8:BJ8" si="24">X8*0.01/$AX8</f>
        <v>-0.02290021067</v>
      </c>
      <c r="BB8" s="4">
        <f t="shared" si="24"/>
        <v>-0.004252673556</v>
      </c>
      <c r="BC8" s="4">
        <f t="shared" si="24"/>
        <v>-0.0022334566</v>
      </c>
      <c r="BD8" s="4">
        <f t="shared" si="24"/>
        <v>-0.002817827192</v>
      </c>
      <c r="BE8" s="4">
        <f t="shared" si="24"/>
        <v>0.05366312965</v>
      </c>
      <c r="BF8" s="4">
        <f t="shared" si="24"/>
        <v>0.003013958216</v>
      </c>
      <c r="BG8" s="4">
        <f t="shared" si="24"/>
        <v>0.004495579366</v>
      </c>
      <c r="BH8" s="4">
        <f t="shared" si="24"/>
        <v>0.005077683199</v>
      </c>
      <c r="BI8" s="4">
        <f t="shared" si="24"/>
        <v>-0.000001657888927</v>
      </c>
      <c r="BJ8" s="4">
        <f t="shared" si="24"/>
        <v>-0.03404452452</v>
      </c>
      <c r="BK8" s="45"/>
      <c r="BL8" s="4">
        <f t="shared" si="12"/>
        <v>-0.0004351021553</v>
      </c>
      <c r="BM8" s="4">
        <f t="shared" si="13"/>
        <v>0.9970525166</v>
      </c>
      <c r="BN8" s="4">
        <f t="shared" si="14"/>
        <v>1</v>
      </c>
      <c r="BO8" s="4">
        <f t="shared" si="15"/>
        <v>-0.002947483362</v>
      </c>
    </row>
    <row r="9">
      <c r="A9" s="23">
        <v>41486.0</v>
      </c>
      <c r="B9" s="53">
        <v>0.00300932027</v>
      </c>
      <c r="C9" s="53">
        <v>0.00111635404218354</v>
      </c>
      <c r="D9" s="53">
        <v>0.001477920255</v>
      </c>
      <c r="E9" s="53">
        <v>7.28880015E-4</v>
      </c>
      <c r="F9" s="53">
        <v>9.48124085E-4</v>
      </c>
      <c r="G9" s="53">
        <v>-5.2941695E-4</v>
      </c>
      <c r="H9" s="53">
        <v>0.00220537575</v>
      </c>
      <c r="I9" s="53">
        <v>0.001879821685</v>
      </c>
      <c r="J9" s="53">
        <v>7.3419995E-4</v>
      </c>
      <c r="K9" s="53">
        <v>0.00219122830674839</v>
      </c>
      <c r="L9" s="52"/>
      <c r="M9" s="4">
        <f t="shared" ref="M9:V9" si="25">_xlfn.RANK.AVG(B9,$B9:$K9,0)</f>
        <v>1</v>
      </c>
      <c r="N9" s="4">
        <f t="shared" si="25"/>
        <v>6</v>
      </c>
      <c r="O9" s="4">
        <f t="shared" si="25"/>
        <v>5</v>
      </c>
      <c r="P9" s="4">
        <f t="shared" si="25"/>
        <v>9</v>
      </c>
      <c r="Q9" s="4">
        <f t="shared" si="25"/>
        <v>7</v>
      </c>
      <c r="R9" s="4">
        <f t="shared" si="25"/>
        <v>10</v>
      </c>
      <c r="S9" s="4">
        <f t="shared" si="25"/>
        <v>2</v>
      </c>
      <c r="T9" s="4">
        <f t="shared" si="25"/>
        <v>4</v>
      </c>
      <c r="U9" s="4">
        <f t="shared" si="25"/>
        <v>8</v>
      </c>
      <c r="V9" s="4">
        <f t="shared" si="25"/>
        <v>3</v>
      </c>
      <c r="W9" s="45"/>
      <c r="X9" s="6">
        <f t="shared" ref="X9:AG9" si="26">-(B9-AVERAGE($B9:$K9))/STDEV($B9:$K9)</f>
        <v>-1.633484477</v>
      </c>
      <c r="Y9" s="6">
        <f t="shared" si="26"/>
        <v>0.2598815787</v>
      </c>
      <c r="Z9" s="6">
        <f t="shared" si="26"/>
        <v>-0.1017610033</v>
      </c>
      <c r="AA9" s="6">
        <f t="shared" si="26"/>
        <v>0.6474374472</v>
      </c>
      <c r="AB9" s="6">
        <f t="shared" si="26"/>
        <v>0.428147069</v>
      </c>
      <c r="AC9" s="6">
        <f t="shared" si="26"/>
        <v>1.906000187</v>
      </c>
      <c r="AD9" s="6">
        <f t="shared" si="26"/>
        <v>-0.8293701497</v>
      </c>
      <c r="AE9" s="6">
        <f t="shared" si="26"/>
        <v>-0.5037473219</v>
      </c>
      <c r="AF9" s="6">
        <f t="shared" si="26"/>
        <v>0.6421163885</v>
      </c>
      <c r="AG9" s="6">
        <f t="shared" si="26"/>
        <v>-0.8152197182</v>
      </c>
      <c r="AH9" s="45"/>
      <c r="AI9" s="23">
        <v>41486.0</v>
      </c>
      <c r="AJ9" s="27">
        <v>0.0488</v>
      </c>
      <c r="AK9" s="27">
        <v>0.0304</v>
      </c>
      <c r="AL9" s="27">
        <v>0.068</v>
      </c>
      <c r="AM9" s="27">
        <v>0.0424</v>
      </c>
      <c r="AN9" s="27">
        <v>0.0799</v>
      </c>
      <c r="AO9" s="27">
        <v>-0.0039</v>
      </c>
      <c r="AP9" s="27">
        <v>0.0754</v>
      </c>
      <c r="AQ9" s="27">
        <v>0.1036</v>
      </c>
      <c r="AR9" s="27">
        <v>0.0663</v>
      </c>
      <c r="AS9" s="27">
        <v>0.0522</v>
      </c>
      <c r="AT9" s="45"/>
      <c r="AU9" s="23">
        <v>41486.0</v>
      </c>
      <c r="AV9" s="50">
        <f t="shared" si="9"/>
        <v>0.08119963467</v>
      </c>
      <c r="AW9" s="51">
        <f t="shared" si="10"/>
        <v>0.9387542591</v>
      </c>
      <c r="AX9" s="51">
        <f t="array" ref="AX9">SQRT(MMULT(MMULT(X9:AG9,MMULT(TRANSPOSE(ER!B489:K524-ER!M524:V524),ER!B489:K524-ER!M524:V524)/3),TRANSPOSE(X9:AG9)))</f>
        <v>0.3379077236</v>
      </c>
      <c r="AY9" s="45"/>
      <c r="AZ9" s="23">
        <v>41486.0</v>
      </c>
      <c r="BA9" s="4">
        <f t="shared" ref="BA9:BJ9" si="27">X9*0.01/$AX9</f>
        <v>-0.04834114058</v>
      </c>
      <c r="BB9" s="4">
        <f t="shared" si="27"/>
        <v>0.007690903775</v>
      </c>
      <c r="BC9" s="4">
        <f t="shared" si="27"/>
        <v>-0.003011502732</v>
      </c>
      <c r="BD9" s="4">
        <f t="shared" si="27"/>
        <v>0.01916018493</v>
      </c>
      <c r="BE9" s="4">
        <f t="shared" si="27"/>
        <v>0.01267053219</v>
      </c>
      <c r="BF9" s="4">
        <f t="shared" si="27"/>
        <v>0.05640593729</v>
      </c>
      <c r="BG9" s="4">
        <f t="shared" si="27"/>
        <v>-0.02454427916</v>
      </c>
      <c r="BH9" s="4">
        <f t="shared" si="27"/>
        <v>-0.01490783687</v>
      </c>
      <c r="BI9" s="4">
        <f t="shared" si="27"/>
        <v>0.01900271416</v>
      </c>
      <c r="BJ9" s="4">
        <f t="shared" si="27"/>
        <v>-0.02412551301</v>
      </c>
      <c r="BK9" s="45"/>
      <c r="BL9" s="4">
        <f t="shared" si="12"/>
        <v>0.001845547709</v>
      </c>
      <c r="BM9" s="4">
        <f t="shared" si="13"/>
        <v>0.9988926246</v>
      </c>
      <c r="BN9" s="4">
        <f t="shared" si="14"/>
        <v>1</v>
      </c>
      <c r="BO9" s="4">
        <f t="shared" si="15"/>
        <v>-0.001107375375</v>
      </c>
    </row>
    <row r="10">
      <c r="A10" s="23">
        <v>41517.0</v>
      </c>
      <c r="B10" s="53">
        <v>0.00126647316842105</v>
      </c>
      <c r="C10" s="53">
        <v>4.63732750726732E-4</v>
      </c>
      <c r="D10" s="53">
        <v>-2.80438652631579E-4</v>
      </c>
      <c r="E10" s="53">
        <v>-3.36150594736842E-4</v>
      </c>
      <c r="F10" s="53">
        <v>0.00188166340526316</v>
      </c>
      <c r="G10" s="53">
        <v>2.37932315789474E-4</v>
      </c>
      <c r="H10" s="53">
        <v>7.81502947368421E-4</v>
      </c>
      <c r="I10" s="54">
        <v>-9.14297894736807E-6</v>
      </c>
      <c r="J10" s="54">
        <v>-7.56941999999999E-5</v>
      </c>
      <c r="K10" s="53">
        <v>-5.84727625592974E-4</v>
      </c>
      <c r="L10" s="52"/>
      <c r="M10" s="4">
        <f t="shared" ref="M10:V10" si="28">_xlfn.RANK.AVG(B10,$B10:$K10,0)</f>
        <v>2</v>
      </c>
      <c r="N10" s="4">
        <f t="shared" si="28"/>
        <v>4</v>
      </c>
      <c r="O10" s="4">
        <f t="shared" si="28"/>
        <v>8</v>
      </c>
      <c r="P10" s="4">
        <f t="shared" si="28"/>
        <v>9</v>
      </c>
      <c r="Q10" s="4">
        <f t="shared" si="28"/>
        <v>1</v>
      </c>
      <c r="R10" s="4">
        <f t="shared" si="28"/>
        <v>5</v>
      </c>
      <c r="S10" s="4">
        <f t="shared" si="28"/>
        <v>3</v>
      </c>
      <c r="T10" s="4">
        <f t="shared" si="28"/>
        <v>6</v>
      </c>
      <c r="U10" s="4">
        <f t="shared" si="28"/>
        <v>7</v>
      </c>
      <c r="V10" s="4">
        <f t="shared" si="28"/>
        <v>10</v>
      </c>
      <c r="W10" s="45"/>
      <c r="X10" s="6">
        <f t="shared" ref="X10:AG10" si="29">-(B10-AVERAGE($B10:$K10))/STDEV($B10:$K10)</f>
        <v>-1.197909221</v>
      </c>
      <c r="Y10" s="6">
        <f t="shared" si="29"/>
        <v>-0.1660923045</v>
      </c>
      <c r="Z10" s="6">
        <f t="shared" si="29"/>
        <v>0.7904418701</v>
      </c>
      <c r="AA10" s="6">
        <f t="shared" si="29"/>
        <v>0.8620522227</v>
      </c>
      <c r="AB10" s="6">
        <f t="shared" si="29"/>
        <v>-1.98865512</v>
      </c>
      <c r="AC10" s="6">
        <f t="shared" si="29"/>
        <v>0.1241443691</v>
      </c>
      <c r="AD10" s="6">
        <f t="shared" si="29"/>
        <v>-0.5745439748</v>
      </c>
      <c r="AE10" s="6">
        <f t="shared" si="29"/>
        <v>0.4417270685</v>
      </c>
      <c r="AF10" s="6">
        <f t="shared" si="29"/>
        <v>0.5272698843</v>
      </c>
      <c r="AG10" s="6">
        <f t="shared" si="29"/>
        <v>1.181565206</v>
      </c>
      <c r="AH10" s="45"/>
      <c r="AI10" s="23">
        <v>41517.0</v>
      </c>
      <c r="AJ10" s="27">
        <v>0.023</v>
      </c>
      <c r="AK10" s="27">
        <v>0.0163</v>
      </c>
      <c r="AL10" s="27">
        <v>-0.0157</v>
      </c>
      <c r="AM10" s="27">
        <v>-0.0191</v>
      </c>
      <c r="AN10" s="27">
        <v>0.0157</v>
      </c>
      <c r="AO10" s="27">
        <v>-0.0239</v>
      </c>
      <c r="AP10" s="27">
        <v>-0.005</v>
      </c>
      <c r="AQ10" s="27">
        <v>-0.0182</v>
      </c>
      <c r="AR10" s="27">
        <v>-0.0241</v>
      </c>
      <c r="AS10" s="27">
        <v>-0.0282</v>
      </c>
      <c r="AT10" s="45"/>
      <c r="AU10" s="23">
        <v>41517.0</v>
      </c>
      <c r="AV10" s="50">
        <f t="shared" si="9"/>
        <v>-0.0621047331</v>
      </c>
      <c r="AW10" s="51">
        <f t="shared" si="10"/>
        <v>0.8804531764</v>
      </c>
      <c r="AX10" s="51">
        <f t="array" ref="AX10">SQRT(MMULT(MMULT(X10:AG10,MMULT(TRANSPOSE(ER!B490:K525-ER!M525:V525),ER!B490:K525-ER!M525:V525)/3),TRANSPOSE(X10:AG10)))</f>
        <v>0.2462984844</v>
      </c>
      <c r="AY10" s="45"/>
      <c r="AZ10" s="23">
        <v>41517.0</v>
      </c>
      <c r="BA10" s="4">
        <f t="shared" ref="BA10:BJ10" si="30">X10*0.01/$AX10</f>
        <v>-0.04863648366</v>
      </c>
      <c r="BB10" s="4">
        <f t="shared" si="30"/>
        <v>-0.006743537415</v>
      </c>
      <c r="BC10" s="4">
        <f t="shared" si="30"/>
        <v>0.03209284345</v>
      </c>
      <c r="BD10" s="4">
        <f t="shared" si="30"/>
        <v>0.03500030562</v>
      </c>
      <c r="BE10" s="4">
        <f t="shared" si="30"/>
        <v>-0.08074167103</v>
      </c>
      <c r="BF10" s="4">
        <f t="shared" si="30"/>
        <v>0.005040403289</v>
      </c>
      <c r="BG10" s="4">
        <f t="shared" si="30"/>
        <v>-0.02332714212</v>
      </c>
      <c r="BH10" s="4">
        <f t="shared" si="30"/>
        <v>0.0179346239</v>
      </c>
      <c r="BI10" s="4">
        <f t="shared" si="30"/>
        <v>0.02140776001</v>
      </c>
      <c r="BJ10" s="4">
        <f t="shared" si="30"/>
        <v>0.04797289796</v>
      </c>
      <c r="BK10" s="45"/>
      <c r="BL10" s="4">
        <f t="shared" si="12"/>
        <v>-0.001837919904</v>
      </c>
      <c r="BM10" s="4">
        <f t="shared" si="13"/>
        <v>0.99705674</v>
      </c>
      <c r="BN10" s="4">
        <f t="shared" si="14"/>
        <v>1</v>
      </c>
      <c r="BO10" s="4">
        <f t="shared" si="15"/>
        <v>-0.002943260012</v>
      </c>
    </row>
    <row r="11">
      <c r="A11" s="23">
        <v>41547.0</v>
      </c>
      <c r="B11" s="53">
        <v>5.49426511111111E-4</v>
      </c>
      <c r="C11" s="53">
        <v>1.65705155319865E-4</v>
      </c>
      <c r="D11" s="53">
        <v>0.00217395298888889</v>
      </c>
      <c r="E11" s="53">
        <v>0.00160446171111111</v>
      </c>
      <c r="F11" s="53">
        <v>0.00101590114444444</v>
      </c>
      <c r="G11" s="53">
        <v>0.00425160362777778</v>
      </c>
      <c r="H11" s="53">
        <v>0.00147074443333333</v>
      </c>
      <c r="I11" s="53">
        <v>0.00488613563888889</v>
      </c>
      <c r="J11" s="53">
        <v>-1.1764265E-4</v>
      </c>
      <c r="K11" s="53">
        <v>0.00192000178019004</v>
      </c>
      <c r="L11" s="52"/>
      <c r="M11" s="4">
        <f t="shared" ref="M11:V11" si="31">_xlfn.RANK.AVG(B11,$B11:$K11,0)</f>
        <v>8</v>
      </c>
      <c r="N11" s="4">
        <f t="shared" si="31"/>
        <v>9</v>
      </c>
      <c r="O11" s="4">
        <f t="shared" si="31"/>
        <v>3</v>
      </c>
      <c r="P11" s="4">
        <f t="shared" si="31"/>
        <v>5</v>
      </c>
      <c r="Q11" s="4">
        <f t="shared" si="31"/>
        <v>7</v>
      </c>
      <c r="R11" s="4">
        <f t="shared" si="31"/>
        <v>2</v>
      </c>
      <c r="S11" s="4">
        <f t="shared" si="31"/>
        <v>6</v>
      </c>
      <c r="T11" s="4">
        <f t="shared" si="31"/>
        <v>1</v>
      </c>
      <c r="U11" s="4">
        <f t="shared" si="31"/>
        <v>10</v>
      </c>
      <c r="V11" s="4">
        <f t="shared" si="31"/>
        <v>4</v>
      </c>
      <c r="W11" s="45"/>
      <c r="X11" s="6">
        <f t="shared" ref="X11:AG11" si="32">-(B11-AVERAGE($B11:$K11))/STDEV($B11:$K11)</f>
        <v>0.7552630657</v>
      </c>
      <c r="Y11" s="6">
        <f t="shared" si="32"/>
        <v>0.9884917629</v>
      </c>
      <c r="Z11" s="6">
        <f t="shared" si="32"/>
        <v>-0.2321362235</v>
      </c>
      <c r="AA11" s="6">
        <f t="shared" si="32"/>
        <v>0.1140048155</v>
      </c>
      <c r="AB11" s="6">
        <f t="shared" si="32"/>
        <v>0.4717363103</v>
      </c>
      <c r="AC11" s="6">
        <f t="shared" si="32"/>
        <v>-1.494947752</v>
      </c>
      <c r="AD11" s="6">
        <f t="shared" si="32"/>
        <v>0.1952791726</v>
      </c>
      <c r="AE11" s="6">
        <f t="shared" si="32"/>
        <v>-1.880621033</v>
      </c>
      <c r="AF11" s="6">
        <f t="shared" si="32"/>
        <v>1.160712669</v>
      </c>
      <c r="AG11" s="6">
        <f t="shared" si="32"/>
        <v>-0.07778278794</v>
      </c>
      <c r="AH11" s="45"/>
      <c r="AI11" s="23">
        <v>41547.0</v>
      </c>
      <c r="AJ11" s="27">
        <v>0.0213</v>
      </c>
      <c r="AK11" s="27">
        <v>0.0125</v>
      </c>
      <c r="AL11" s="27">
        <v>0.0544</v>
      </c>
      <c r="AM11" s="27">
        <v>0.0585</v>
      </c>
      <c r="AN11" s="27">
        <v>0.0473</v>
      </c>
      <c r="AO11" s="27">
        <v>0.0842</v>
      </c>
      <c r="AP11" s="27">
        <v>0.0301</v>
      </c>
      <c r="AQ11" s="27">
        <v>0.1136</v>
      </c>
      <c r="AR11" s="27">
        <v>0.0085</v>
      </c>
      <c r="AS11" s="27">
        <v>0.0326</v>
      </c>
      <c r="AT11" s="45"/>
      <c r="AU11" s="23">
        <v>41547.0</v>
      </c>
      <c r="AV11" s="50">
        <f t="shared" si="9"/>
        <v>0.05811528231</v>
      </c>
      <c r="AW11" s="51">
        <f t="shared" si="10"/>
        <v>0.9316209613</v>
      </c>
      <c r="AX11" s="51">
        <f t="array" ref="AX11">SQRT(MMULT(MMULT(X11:AG11,MMULT(TRANSPOSE(ER!B491:K526-ER!M526:V526),ER!B491:K526-ER!M526:V526)/3),TRANSPOSE(X11:AG11)))</f>
        <v>0.4546623941</v>
      </c>
      <c r="AY11" s="45"/>
      <c r="AZ11" s="23">
        <v>41547.0</v>
      </c>
      <c r="BA11" s="4">
        <f t="shared" ref="BA11:BJ11" si="33">X11*0.01/$AX11</f>
        <v>0.01661151385</v>
      </c>
      <c r="BB11" s="4">
        <f t="shared" si="33"/>
        <v>0.02174122548</v>
      </c>
      <c r="BC11" s="4">
        <f t="shared" si="33"/>
        <v>-0.005105683392</v>
      </c>
      <c r="BD11" s="4">
        <f t="shared" si="33"/>
        <v>0.002507460854</v>
      </c>
      <c r="BE11" s="4">
        <f t="shared" si="33"/>
        <v>0.01037552954</v>
      </c>
      <c r="BF11" s="4">
        <f t="shared" si="33"/>
        <v>-0.0328803915</v>
      </c>
      <c r="BG11" s="4">
        <f t="shared" si="33"/>
        <v>0.004295036825</v>
      </c>
      <c r="BH11" s="4">
        <f t="shared" si="33"/>
        <v>-0.04136302138</v>
      </c>
      <c r="BI11" s="4">
        <f t="shared" si="33"/>
        <v>0.02552911091</v>
      </c>
      <c r="BJ11" s="4">
        <f t="shared" si="33"/>
        <v>-0.001710781207</v>
      </c>
      <c r="BK11" s="45"/>
      <c r="BL11" s="4">
        <f t="shared" si="12"/>
        <v>0.002359546891</v>
      </c>
      <c r="BM11" s="4">
        <f t="shared" si="13"/>
        <v>0.9994093421</v>
      </c>
      <c r="BN11" s="4">
        <f t="shared" si="14"/>
        <v>1</v>
      </c>
      <c r="BO11" s="4">
        <f t="shared" si="15"/>
        <v>-0.0005906578809</v>
      </c>
    </row>
    <row r="12">
      <c r="A12" s="23">
        <v>41578.0</v>
      </c>
      <c r="B12" s="53">
        <v>0.00216599667619048</v>
      </c>
      <c r="C12" s="53">
        <v>0.00149230589458864</v>
      </c>
      <c r="D12" s="53">
        <v>8.14261733333333E-4</v>
      </c>
      <c r="E12" s="53">
        <v>0.00158707525714286</v>
      </c>
      <c r="F12" s="53">
        <v>0.00479324726666667</v>
      </c>
      <c r="G12" s="53">
        <v>-4.65094980952381E-4</v>
      </c>
      <c r="H12" s="53">
        <v>0.00110509804285714</v>
      </c>
      <c r="I12" s="53">
        <v>0.00313294924285714</v>
      </c>
      <c r="J12" s="53">
        <v>0.00111150651795238</v>
      </c>
      <c r="K12" s="53">
        <v>7.06352534853681E-4</v>
      </c>
      <c r="L12" s="52"/>
      <c r="M12" s="4">
        <f t="shared" ref="M12:V12" si="34">_xlfn.RANK.AVG(B12,$B12:$K12,0)</f>
        <v>3</v>
      </c>
      <c r="N12" s="4">
        <f t="shared" si="34"/>
        <v>5</v>
      </c>
      <c r="O12" s="4">
        <f t="shared" si="34"/>
        <v>8</v>
      </c>
      <c r="P12" s="4">
        <f t="shared" si="34"/>
        <v>4</v>
      </c>
      <c r="Q12" s="4">
        <f t="shared" si="34"/>
        <v>1</v>
      </c>
      <c r="R12" s="4">
        <f t="shared" si="34"/>
        <v>10</v>
      </c>
      <c r="S12" s="4">
        <f t="shared" si="34"/>
        <v>7</v>
      </c>
      <c r="T12" s="4">
        <f t="shared" si="34"/>
        <v>2</v>
      </c>
      <c r="U12" s="4">
        <f t="shared" si="34"/>
        <v>6</v>
      </c>
      <c r="V12" s="4">
        <f t="shared" si="34"/>
        <v>9</v>
      </c>
      <c r="W12" s="45"/>
      <c r="X12" s="6">
        <f t="shared" ref="X12:AG12" si="35">-(B12-AVERAGE($B12:$K12))/STDEV($B12:$K12)</f>
        <v>-0.358787794</v>
      </c>
      <c r="Y12" s="6">
        <f t="shared" si="35"/>
        <v>0.1045933104</v>
      </c>
      <c r="Z12" s="6">
        <f t="shared" si="35"/>
        <v>0.5709687764</v>
      </c>
      <c r="AA12" s="6">
        <f t="shared" si="35"/>
        <v>0.0394086098</v>
      </c>
      <c r="AB12" s="6">
        <f t="shared" si="35"/>
        <v>-2.165875427</v>
      </c>
      <c r="AC12" s="6">
        <f t="shared" si="35"/>
        <v>1.450941819</v>
      </c>
      <c r="AD12" s="6">
        <f t="shared" si="35"/>
        <v>0.370924403</v>
      </c>
      <c r="AE12" s="6">
        <f t="shared" si="35"/>
        <v>-1.023881574</v>
      </c>
      <c r="AF12" s="6">
        <f t="shared" si="35"/>
        <v>0.366516496</v>
      </c>
      <c r="AG12" s="6">
        <f t="shared" si="35"/>
        <v>0.6451913796</v>
      </c>
      <c r="AH12" s="45"/>
      <c r="AI12" s="23">
        <v>41578.0</v>
      </c>
      <c r="AJ12" s="27">
        <v>0.0424</v>
      </c>
      <c r="AK12" s="27">
        <v>0.0479</v>
      </c>
      <c r="AL12" s="27">
        <v>0.036</v>
      </c>
      <c r="AM12" s="27">
        <v>0.0526</v>
      </c>
      <c r="AN12" s="27">
        <v>0.1146</v>
      </c>
      <c r="AO12" s="27">
        <v>-1.0E-4</v>
      </c>
      <c r="AP12" s="27">
        <v>0.0432</v>
      </c>
      <c r="AQ12" s="27">
        <v>0.0876</v>
      </c>
      <c r="AR12" s="27">
        <v>0.0433</v>
      </c>
      <c r="AS12" s="27">
        <v>0.044</v>
      </c>
      <c r="AT12" s="45"/>
      <c r="AU12" s="23">
        <v>41578.0</v>
      </c>
      <c r="AV12" s="50">
        <f t="shared" si="9"/>
        <v>0.0217522083</v>
      </c>
      <c r="AW12" s="51">
        <f t="shared" si="10"/>
        <v>0.9518857745</v>
      </c>
      <c r="AX12" s="51">
        <f t="array" ref="AX12">SQRT(MMULT(MMULT(X12:AG12,MMULT(TRANSPOSE(ER!B492:K527-ER!M527:V527),ER!B492:K527-ER!M527:V527)/3),TRANSPOSE(X12:AG12)))</f>
        <v>0.5301146608</v>
      </c>
      <c r="AY12" s="45"/>
      <c r="AZ12" s="23">
        <v>41578.0</v>
      </c>
      <c r="BA12" s="4">
        <f t="shared" ref="BA12:BJ12" si="36">X12*0.01/$AX12</f>
        <v>-0.006768116796</v>
      </c>
      <c r="BB12" s="4">
        <f t="shared" si="36"/>
        <v>0.001973031838</v>
      </c>
      <c r="BC12" s="4">
        <f t="shared" si="36"/>
        <v>0.01077066564</v>
      </c>
      <c r="BD12" s="4">
        <f t="shared" si="36"/>
        <v>0.0007433978479</v>
      </c>
      <c r="BE12" s="4">
        <f t="shared" si="36"/>
        <v>-0.0408567351</v>
      </c>
      <c r="BF12" s="4">
        <f t="shared" si="36"/>
        <v>0.02737033941</v>
      </c>
      <c r="BG12" s="4">
        <f t="shared" si="36"/>
        <v>0.006997059889</v>
      </c>
      <c r="BH12" s="4">
        <f t="shared" si="36"/>
        <v>-0.01931434177</v>
      </c>
      <c r="BI12" s="4">
        <f t="shared" si="36"/>
        <v>0.006913909823</v>
      </c>
      <c r="BJ12" s="4">
        <f t="shared" si="36"/>
        <v>0.01217078921</v>
      </c>
      <c r="BK12" s="45"/>
      <c r="BL12" s="4">
        <f t="shared" si="12"/>
        <v>0.0004784254994</v>
      </c>
      <c r="BM12" s="4">
        <f t="shared" si="13"/>
        <v>0.999887485</v>
      </c>
      <c r="BN12" s="4">
        <f t="shared" si="14"/>
        <v>1</v>
      </c>
      <c r="BO12" s="4">
        <f t="shared" si="15"/>
        <v>-0.0001125149673</v>
      </c>
    </row>
    <row r="13">
      <c r="A13" s="23">
        <v>41608.0</v>
      </c>
      <c r="B13" s="53">
        <v>-5.80112384263158E-4</v>
      </c>
      <c r="C13" s="54">
        <v>1.0552575174185E-5</v>
      </c>
      <c r="D13" s="53">
        <v>-1.02722021052632E-4</v>
      </c>
      <c r="E13" s="53">
        <v>0.00151873562105263</v>
      </c>
      <c r="F13" s="53">
        <v>-9.85207305263158E-4</v>
      </c>
      <c r="G13" s="53">
        <v>0.00211010221578947</v>
      </c>
      <c r="H13" s="53">
        <v>-1.08314657894737E-4</v>
      </c>
      <c r="I13" s="53">
        <v>-7.02014211684211E-4</v>
      </c>
      <c r="J13" s="53">
        <v>-5.58260121052631E-4</v>
      </c>
      <c r="K13" s="53">
        <v>0.00117990265117278</v>
      </c>
      <c r="L13" s="52"/>
      <c r="M13" s="4">
        <f t="shared" ref="M13:V13" si="37">_xlfn.RANK.AVG(B13,$B13:$K13,0)</f>
        <v>8</v>
      </c>
      <c r="N13" s="4">
        <f t="shared" si="37"/>
        <v>4</v>
      </c>
      <c r="O13" s="4">
        <f t="shared" si="37"/>
        <v>5</v>
      </c>
      <c r="P13" s="4">
        <f t="shared" si="37"/>
        <v>2</v>
      </c>
      <c r="Q13" s="4">
        <f t="shared" si="37"/>
        <v>10</v>
      </c>
      <c r="R13" s="4">
        <f t="shared" si="37"/>
        <v>1</v>
      </c>
      <c r="S13" s="4">
        <f t="shared" si="37"/>
        <v>6</v>
      </c>
      <c r="T13" s="4">
        <f t="shared" si="37"/>
        <v>9</v>
      </c>
      <c r="U13" s="4">
        <f t="shared" si="37"/>
        <v>7</v>
      </c>
      <c r="V13" s="4">
        <f t="shared" si="37"/>
        <v>3</v>
      </c>
      <c r="W13" s="45"/>
      <c r="X13" s="6">
        <f t="shared" ref="X13:AG13" si="38">-(B13-AVERAGE($B13:$K13))/STDEV($B13:$K13)</f>
        <v>0.7206328101</v>
      </c>
      <c r="Y13" s="6">
        <f t="shared" si="38"/>
        <v>0.1593662632</v>
      </c>
      <c r="Z13" s="6">
        <f t="shared" si="38"/>
        <v>0.2670029877</v>
      </c>
      <c r="AA13" s="6">
        <f t="shared" si="38"/>
        <v>-1.273751914</v>
      </c>
      <c r="AB13" s="6">
        <f t="shared" si="38"/>
        <v>1.105565459</v>
      </c>
      <c r="AC13" s="6">
        <f t="shared" si="38"/>
        <v>-1.835685175</v>
      </c>
      <c r="AD13" s="6">
        <f t="shared" si="38"/>
        <v>0.2723172693</v>
      </c>
      <c r="AE13" s="6">
        <f t="shared" si="38"/>
        <v>0.8364673736</v>
      </c>
      <c r="AF13" s="6">
        <f t="shared" si="38"/>
        <v>0.6998681717</v>
      </c>
      <c r="AG13" s="6">
        <f t="shared" si="38"/>
        <v>-0.9517832452</v>
      </c>
      <c r="AH13" s="45"/>
      <c r="AI13" s="23">
        <v>41608.0</v>
      </c>
      <c r="AJ13" s="27">
        <v>-0.0094</v>
      </c>
      <c r="AK13" s="27">
        <v>0.006</v>
      </c>
      <c r="AL13" s="27">
        <v>9.0E-4</v>
      </c>
      <c r="AM13" s="27">
        <v>0.041</v>
      </c>
      <c r="AN13" s="27">
        <v>-0.0198</v>
      </c>
      <c r="AO13" s="27">
        <v>0.0589</v>
      </c>
      <c r="AP13" s="27">
        <v>0.0126</v>
      </c>
      <c r="AQ13" s="27">
        <v>-0.0045</v>
      </c>
      <c r="AR13" s="27">
        <v>-0.0093</v>
      </c>
      <c r="AS13" s="27">
        <v>0.0278</v>
      </c>
      <c r="AT13" s="45"/>
      <c r="AU13" s="23">
        <v>41608.0</v>
      </c>
      <c r="AV13" s="50">
        <f t="shared" si="9"/>
        <v>0.1582834281</v>
      </c>
      <c r="AW13" s="51">
        <f t="shared" si="10"/>
        <v>1.102553518</v>
      </c>
      <c r="AX13" s="51">
        <f t="array" ref="AX13">SQRT(MMULT(MMULT(X13:AG13,MMULT(TRANSPOSE(ER!B493:K528-ER!M528:V528),ER!B493:K528-ER!M528:V528)/3),TRANSPOSE(X13:AG13)))</f>
        <v>0.4196080825</v>
      </c>
      <c r="AY13" s="45"/>
      <c r="AZ13" s="23">
        <v>41608.0</v>
      </c>
      <c r="BA13" s="4">
        <f t="shared" ref="BA13:BJ13" si="39">X13*0.01/$AX13</f>
        <v>0.0171739497</v>
      </c>
      <c r="BB13" s="4">
        <f t="shared" si="39"/>
        <v>0.003797978873</v>
      </c>
      <c r="BC13" s="4">
        <f t="shared" si="39"/>
        <v>0.006363151683</v>
      </c>
      <c r="BD13" s="4">
        <f t="shared" si="39"/>
        <v>-0.03035575261</v>
      </c>
      <c r="BE13" s="4">
        <f t="shared" si="39"/>
        <v>0.02634757301</v>
      </c>
      <c r="BF13" s="4">
        <f t="shared" si="39"/>
        <v>-0.04374761239</v>
      </c>
      <c r="BG13" s="4">
        <f t="shared" si="39"/>
        <v>0.00648980038</v>
      </c>
      <c r="BH13" s="4">
        <f t="shared" si="39"/>
        <v>0.01993449146</v>
      </c>
      <c r="BI13" s="4">
        <f t="shared" si="39"/>
        <v>0.01667909177</v>
      </c>
      <c r="BJ13" s="4">
        <f t="shared" si="39"/>
        <v>-0.02268267188</v>
      </c>
      <c r="BK13" s="45"/>
      <c r="BL13" s="4">
        <f t="shared" si="12"/>
        <v>0.002985833818</v>
      </c>
      <c r="BM13" s="4">
        <f t="shared" si="13"/>
        <v>1.002872983</v>
      </c>
      <c r="BN13" s="4">
        <f t="shared" si="14"/>
        <v>1.002872983</v>
      </c>
      <c r="BO13" s="4">
        <f t="shared" si="15"/>
        <v>0</v>
      </c>
    </row>
    <row r="14">
      <c r="A14" s="23">
        <v>41639.0</v>
      </c>
      <c r="B14" s="53">
        <v>-2.88637447058823E-4</v>
      </c>
      <c r="C14" s="53">
        <v>3.10650655471165E-4</v>
      </c>
      <c r="D14" s="53">
        <v>-3.5486114117647E-4</v>
      </c>
      <c r="E14" s="53">
        <v>2.86032958823529E-4</v>
      </c>
      <c r="F14" s="53">
        <v>-3.61100935294118E-4</v>
      </c>
      <c r="G14" s="53">
        <v>0.00121843844705882</v>
      </c>
      <c r="H14" s="53">
        <v>-7.04238394117647E-4</v>
      </c>
      <c r="I14" s="54">
        <v>4.68890411764706E-5</v>
      </c>
      <c r="J14" s="53">
        <v>1.75518923529412E-4</v>
      </c>
      <c r="K14" s="53">
        <v>4.49870732422477E-4</v>
      </c>
      <c r="L14" s="52"/>
      <c r="M14" s="4">
        <f t="shared" ref="M14:V14" si="40">_xlfn.RANK.AVG(B14,$B14:$K14,0)</f>
        <v>7</v>
      </c>
      <c r="N14" s="4">
        <f t="shared" si="40"/>
        <v>3</v>
      </c>
      <c r="O14" s="4">
        <f t="shared" si="40"/>
        <v>8</v>
      </c>
      <c r="P14" s="4">
        <f t="shared" si="40"/>
        <v>4</v>
      </c>
      <c r="Q14" s="4">
        <f t="shared" si="40"/>
        <v>9</v>
      </c>
      <c r="R14" s="4">
        <f t="shared" si="40"/>
        <v>1</v>
      </c>
      <c r="S14" s="4">
        <f t="shared" si="40"/>
        <v>10</v>
      </c>
      <c r="T14" s="4">
        <f t="shared" si="40"/>
        <v>6</v>
      </c>
      <c r="U14" s="4">
        <f t="shared" si="40"/>
        <v>5</v>
      </c>
      <c r="V14" s="4">
        <f t="shared" si="40"/>
        <v>2</v>
      </c>
      <c r="W14" s="45"/>
      <c r="X14" s="6">
        <f t="shared" ref="X14:AG14" si="41">-(B14-AVERAGE($B14:$K14))/STDEV($B14:$K14)</f>
        <v>0.6724601936</v>
      </c>
      <c r="Y14" s="6">
        <f t="shared" si="41"/>
        <v>-0.4271422258</v>
      </c>
      <c r="Z14" s="6">
        <f t="shared" si="41"/>
        <v>0.7939705889</v>
      </c>
      <c r="AA14" s="6">
        <f t="shared" si="41"/>
        <v>-0.3819725008</v>
      </c>
      <c r="AB14" s="6">
        <f t="shared" si="41"/>
        <v>0.8054196611</v>
      </c>
      <c r="AC14" s="6">
        <f t="shared" si="41"/>
        <v>-2.092794602</v>
      </c>
      <c r="AD14" s="6">
        <f t="shared" si="41"/>
        <v>1.435024651</v>
      </c>
      <c r="AE14" s="6">
        <f t="shared" si="41"/>
        <v>0.0568201756</v>
      </c>
      <c r="AF14" s="6">
        <f t="shared" si="41"/>
        <v>-0.1791960731</v>
      </c>
      <c r="AG14" s="6">
        <f t="shared" si="41"/>
        <v>-0.682589869</v>
      </c>
      <c r="AH14" s="45"/>
      <c r="AI14" s="23">
        <v>41639.0</v>
      </c>
      <c r="AJ14" s="27">
        <v>0.0033</v>
      </c>
      <c r="AK14" s="27">
        <v>0.0198</v>
      </c>
      <c r="AL14" s="27">
        <v>0.0043</v>
      </c>
      <c r="AM14" s="27">
        <v>0.0156</v>
      </c>
      <c r="AN14" s="27">
        <v>-0.0049</v>
      </c>
      <c r="AO14" s="27">
        <v>0.0351</v>
      </c>
      <c r="AP14" s="27">
        <v>0.0103</v>
      </c>
      <c r="AQ14" s="27">
        <v>0.0107</v>
      </c>
      <c r="AR14" s="27">
        <v>0.0161</v>
      </c>
      <c r="AS14" s="27">
        <v>0.0263</v>
      </c>
      <c r="AT14" s="45"/>
      <c r="AU14" s="23">
        <v>41639.0</v>
      </c>
      <c r="AV14" s="50">
        <f t="shared" si="9"/>
        <v>-0.08504765014</v>
      </c>
      <c r="AW14" s="51">
        <f t="shared" si="10"/>
        <v>1.008783932</v>
      </c>
      <c r="AX14" s="51">
        <f t="array" ref="AX14">SQRT(MMULT(MMULT(X14:AG14,MMULT(TRANSPOSE(ER!B494:K529-ER!M529:V529),ER!B494:K529-ER!M529:V529)/3),TRANSPOSE(X14:AG14)))</f>
        <v>0.3867052198</v>
      </c>
      <c r="AY14" s="45"/>
      <c r="AZ14" s="23">
        <v>41639.0</v>
      </c>
      <c r="BA14" s="4">
        <f t="shared" ref="BA14:BJ14" si="42">X14*0.01/$AX14</f>
        <v>0.01738947806</v>
      </c>
      <c r="BB14" s="4">
        <f t="shared" si="42"/>
        <v>-0.01104568038</v>
      </c>
      <c r="BC14" s="4">
        <f t="shared" si="42"/>
        <v>0.02053167499</v>
      </c>
      <c r="BD14" s="4">
        <f t="shared" si="42"/>
        <v>-0.009877614296</v>
      </c>
      <c r="BE14" s="4">
        <f t="shared" si="42"/>
        <v>0.02082774216</v>
      </c>
      <c r="BF14" s="4">
        <f t="shared" si="42"/>
        <v>-0.05411860235</v>
      </c>
      <c r="BG14" s="4">
        <f t="shared" si="42"/>
        <v>0.03710900649</v>
      </c>
      <c r="BH14" s="4">
        <f t="shared" si="42"/>
        <v>0.001469340797</v>
      </c>
      <c r="BI14" s="4">
        <f t="shared" si="42"/>
        <v>-0.004633919169</v>
      </c>
      <c r="BJ14" s="4">
        <f t="shared" si="42"/>
        <v>-0.01765142631</v>
      </c>
      <c r="BK14" s="45"/>
      <c r="BL14" s="4">
        <f t="shared" si="12"/>
        <v>-0.002026835366</v>
      </c>
      <c r="BM14" s="4">
        <f t="shared" si="13"/>
        <v>1.000840324</v>
      </c>
      <c r="BN14" s="4">
        <f t="shared" si="14"/>
        <v>1.002872983</v>
      </c>
      <c r="BO14" s="4">
        <f t="shared" si="15"/>
        <v>-0.002026835366</v>
      </c>
    </row>
    <row r="15">
      <c r="A15" s="23">
        <v>41670.0</v>
      </c>
      <c r="B15" s="53">
        <v>-0.00129238588235294</v>
      </c>
      <c r="C15" s="53">
        <v>0.00108470825924708</v>
      </c>
      <c r="D15" s="53">
        <v>-4.83603647058824E-4</v>
      </c>
      <c r="E15" s="53">
        <v>-5.66755576470588E-4</v>
      </c>
      <c r="F15" s="53">
        <v>5.22607576470588E-4</v>
      </c>
      <c r="G15" s="53">
        <v>-0.0015797938</v>
      </c>
      <c r="H15" s="53">
        <v>-0.00153326965882353</v>
      </c>
      <c r="I15" s="53">
        <v>0.00132127081764706</v>
      </c>
      <c r="J15" s="53">
        <v>-0.00120046911764706</v>
      </c>
      <c r="K15" s="53">
        <v>-2.76781730007565E-4</v>
      </c>
      <c r="L15" s="52"/>
      <c r="M15" s="4">
        <f t="shared" ref="M15:V15" si="43">_xlfn.RANK.AVG(B15,$B15:$K15,0)</f>
        <v>8</v>
      </c>
      <c r="N15" s="4">
        <f t="shared" si="43"/>
        <v>2</v>
      </c>
      <c r="O15" s="4">
        <f t="shared" si="43"/>
        <v>5</v>
      </c>
      <c r="P15" s="4">
        <f t="shared" si="43"/>
        <v>6</v>
      </c>
      <c r="Q15" s="4">
        <f t="shared" si="43"/>
        <v>3</v>
      </c>
      <c r="R15" s="4">
        <f t="shared" si="43"/>
        <v>10</v>
      </c>
      <c r="S15" s="4">
        <f t="shared" si="43"/>
        <v>9</v>
      </c>
      <c r="T15" s="4">
        <f t="shared" si="43"/>
        <v>1</v>
      </c>
      <c r="U15" s="4">
        <f t="shared" si="43"/>
        <v>7</v>
      </c>
      <c r="V15" s="4">
        <f t="shared" si="43"/>
        <v>4</v>
      </c>
      <c r="W15" s="45"/>
      <c r="X15" s="6">
        <f t="shared" ref="X15:AG15" si="44">-(B15-AVERAGE($B15:$K15))/STDEV($B15:$K15)</f>
        <v>0.8385858608</v>
      </c>
      <c r="Y15" s="6">
        <f t="shared" si="44"/>
        <v>-1.396318563</v>
      </c>
      <c r="Z15" s="6">
        <f t="shared" si="44"/>
        <v>0.07818223876</v>
      </c>
      <c r="AA15" s="6">
        <f t="shared" si="44"/>
        <v>0.1563603015</v>
      </c>
      <c r="AB15" s="6">
        <f t="shared" si="44"/>
        <v>-0.8678408383</v>
      </c>
      <c r="AC15" s="6">
        <f t="shared" si="44"/>
        <v>1.108802011</v>
      </c>
      <c r="AD15" s="6">
        <f t="shared" si="44"/>
        <v>1.065060786</v>
      </c>
      <c r="AE15" s="6">
        <f t="shared" si="44"/>
        <v>-1.61873075</v>
      </c>
      <c r="AF15" s="6">
        <f t="shared" si="44"/>
        <v>0.7521672456</v>
      </c>
      <c r="AG15" s="6">
        <f t="shared" si="44"/>
        <v>-0.1162682919</v>
      </c>
      <c r="AH15" s="45"/>
      <c r="AI15" s="23">
        <v>41670.0</v>
      </c>
      <c r="AJ15" s="27">
        <v>-0.0302</v>
      </c>
      <c r="AK15" s="27">
        <v>0.0059</v>
      </c>
      <c r="AL15" s="27">
        <v>-0.0287</v>
      </c>
      <c r="AM15" s="27">
        <v>-0.0286</v>
      </c>
      <c r="AN15" s="27">
        <v>0.0272</v>
      </c>
      <c r="AO15" s="27">
        <v>-0.0671</v>
      </c>
      <c r="AP15" s="27">
        <v>-0.0372</v>
      </c>
      <c r="AQ15" s="27">
        <v>0.0014</v>
      </c>
      <c r="AR15" s="27">
        <v>-0.0355</v>
      </c>
      <c r="AS15" s="27">
        <v>-0.0342</v>
      </c>
      <c r="AT15" s="45"/>
      <c r="AU15" s="23">
        <v>41670.0</v>
      </c>
      <c r="AV15" s="50">
        <f t="shared" si="9"/>
        <v>0.1040456185</v>
      </c>
      <c r="AW15" s="51">
        <f t="shared" si="10"/>
        <v>1.11374348</v>
      </c>
      <c r="AX15" s="51">
        <f t="array" ref="AX15">SQRT(MMULT(MMULT(X15:AG15,MMULT(TRANSPOSE(ER!B495:K530-ER!M530:V530),ER!B495:K530-ER!M530:V530)/3),TRANSPOSE(X15:AG15)))</f>
        <v>0.3951104321</v>
      </c>
      <c r="AY15" s="45"/>
      <c r="AZ15" s="23">
        <v>41670.0</v>
      </c>
      <c r="BA15" s="4">
        <f t="shared" ref="BA15:BJ15" si="45">X15*0.01/$AX15</f>
        <v>0.02122408807</v>
      </c>
      <c r="BB15" s="4">
        <f t="shared" si="45"/>
        <v>-0.03533995687</v>
      </c>
      <c r="BC15" s="4">
        <f t="shared" si="45"/>
        <v>0.001978743977</v>
      </c>
      <c r="BD15" s="4">
        <f t="shared" si="45"/>
        <v>0.00395738226</v>
      </c>
      <c r="BE15" s="4">
        <f t="shared" si="45"/>
        <v>-0.02196451341</v>
      </c>
      <c r="BF15" s="4">
        <f t="shared" si="45"/>
        <v>0.02806309124</v>
      </c>
      <c r="BG15" s="4">
        <f t="shared" si="45"/>
        <v>0.02695602797</v>
      </c>
      <c r="BH15" s="4">
        <f t="shared" si="45"/>
        <v>-0.0409690714</v>
      </c>
      <c r="BI15" s="4">
        <f t="shared" si="45"/>
        <v>0.01903688651</v>
      </c>
      <c r="BJ15" s="4">
        <f t="shared" si="45"/>
        <v>-0.002942678362</v>
      </c>
      <c r="BK15" s="45"/>
      <c r="BL15" s="4">
        <f t="shared" si="12"/>
        <v>0.002690566695</v>
      </c>
      <c r="BM15" s="4">
        <f t="shared" si="13"/>
        <v>1.003533152</v>
      </c>
      <c r="BN15" s="4">
        <f t="shared" si="14"/>
        <v>1.003533152</v>
      </c>
      <c r="BO15" s="4">
        <f t="shared" si="15"/>
        <v>0</v>
      </c>
    </row>
    <row r="16">
      <c r="A16" s="23">
        <v>41698.0</v>
      </c>
      <c r="B16" s="53">
        <v>0.00227753114117647</v>
      </c>
      <c r="C16" s="53">
        <v>0.00170905604080016</v>
      </c>
      <c r="D16" s="53">
        <v>0.00297071822352941</v>
      </c>
      <c r="E16" s="53">
        <v>0.00165304120588235</v>
      </c>
      <c r="F16" s="53">
        <v>0.00299029002352941</v>
      </c>
      <c r="G16" s="53">
        <v>-1.76962905882353E-4</v>
      </c>
      <c r="H16" s="53">
        <v>9.50176994117647E-4</v>
      </c>
      <c r="I16" s="53">
        <v>9.84610394117647E-4</v>
      </c>
      <c r="J16" s="53">
        <v>0.0015073407</v>
      </c>
      <c r="K16" s="53">
        <v>0.00171051921211069</v>
      </c>
      <c r="L16" s="52"/>
      <c r="M16" s="4">
        <f t="shared" ref="M16:V16" si="46">_xlfn.RANK.AVG(B16,$B16:$K16,0)</f>
        <v>3</v>
      </c>
      <c r="N16" s="4">
        <f t="shared" si="46"/>
        <v>5</v>
      </c>
      <c r="O16" s="4">
        <f t="shared" si="46"/>
        <v>2</v>
      </c>
      <c r="P16" s="4">
        <f t="shared" si="46"/>
        <v>6</v>
      </c>
      <c r="Q16" s="4">
        <f t="shared" si="46"/>
        <v>1</v>
      </c>
      <c r="R16" s="4">
        <f t="shared" si="46"/>
        <v>10</v>
      </c>
      <c r="S16" s="4">
        <f t="shared" si="46"/>
        <v>9</v>
      </c>
      <c r="T16" s="4">
        <f t="shared" si="46"/>
        <v>8</v>
      </c>
      <c r="U16" s="4">
        <f t="shared" si="46"/>
        <v>7</v>
      </c>
      <c r="V16" s="4">
        <f t="shared" si="46"/>
        <v>4</v>
      </c>
      <c r="W16" s="45"/>
      <c r="X16" s="6">
        <f t="shared" ref="X16:AG16" si="47">-(B16-AVERAGE($B16:$K16))/STDEV($B16:$K16)</f>
        <v>-0.6481832351</v>
      </c>
      <c r="Y16" s="6">
        <f t="shared" si="47"/>
        <v>-0.05377026314</v>
      </c>
      <c r="Z16" s="6">
        <f t="shared" si="47"/>
        <v>-1.372998436</v>
      </c>
      <c r="AA16" s="6">
        <f t="shared" si="47"/>
        <v>0.004800366386</v>
      </c>
      <c r="AB16" s="6">
        <f t="shared" si="47"/>
        <v>-1.39346324</v>
      </c>
      <c r="AC16" s="6">
        <f t="shared" si="47"/>
        <v>1.918302263</v>
      </c>
      <c r="AD16" s="6">
        <f t="shared" si="47"/>
        <v>0.7397342355</v>
      </c>
      <c r="AE16" s="6">
        <f t="shared" si="47"/>
        <v>0.7037297393</v>
      </c>
      <c r="AF16" s="6">
        <f t="shared" si="47"/>
        <v>0.1571487642</v>
      </c>
      <c r="AG16" s="6">
        <f t="shared" si="47"/>
        <v>-0.05530019472</v>
      </c>
      <c r="AH16" s="45"/>
      <c r="AI16" s="23">
        <v>41698.0</v>
      </c>
      <c r="AJ16" s="27">
        <v>0.0503</v>
      </c>
      <c r="AK16" s="27">
        <v>0.0368</v>
      </c>
      <c r="AL16" s="27">
        <v>0.059</v>
      </c>
      <c r="AM16" s="27">
        <v>0.0418</v>
      </c>
      <c r="AN16" s="27">
        <v>0.046</v>
      </c>
      <c r="AO16" s="27">
        <v>-0.0045</v>
      </c>
      <c r="AP16" s="27">
        <v>0.0354</v>
      </c>
      <c r="AQ16" s="27">
        <v>0.0199</v>
      </c>
      <c r="AR16" s="27">
        <v>0.0495</v>
      </c>
      <c r="AS16" s="27">
        <v>0.0463</v>
      </c>
      <c r="AT16" s="45"/>
      <c r="AU16" s="23">
        <v>41698.0</v>
      </c>
      <c r="AV16" s="50">
        <f t="shared" si="9"/>
        <v>-0.005625862595</v>
      </c>
      <c r="AW16" s="51">
        <f t="shared" si="10"/>
        <v>1.107477713</v>
      </c>
      <c r="AX16" s="51">
        <f t="array" ref="AX16">SQRT(MMULT(MMULT(X16:AG16,MMULT(TRANSPOSE(ER!B496:K531-ER!M531:V531),ER!B496:K531-ER!M531:V531)/3),TRANSPOSE(X16:AG16)))</f>
        <v>0.371530023</v>
      </c>
      <c r="AY16" s="45"/>
      <c r="AZ16" s="23">
        <v>41698.0</v>
      </c>
      <c r="BA16" s="4">
        <f t="shared" ref="BA16:BJ16" si="48">X16*0.01/$AX16</f>
        <v>-0.01744632183</v>
      </c>
      <c r="BB16" s="4">
        <f t="shared" si="48"/>
        <v>-0.001447265626</v>
      </c>
      <c r="BC16" s="4">
        <f t="shared" si="48"/>
        <v>-0.03695524858</v>
      </c>
      <c r="BD16" s="4">
        <f t="shared" si="48"/>
        <v>0.0001292053425</v>
      </c>
      <c r="BE16" s="4">
        <f t="shared" si="48"/>
        <v>-0.03750607364</v>
      </c>
      <c r="BF16" s="4">
        <f t="shared" si="48"/>
        <v>0.05163249656</v>
      </c>
      <c r="BG16" s="4">
        <f t="shared" si="48"/>
        <v>0.0199104834</v>
      </c>
      <c r="BH16" s="4">
        <f t="shared" si="48"/>
        <v>0.01894139627</v>
      </c>
      <c r="BI16" s="4">
        <f t="shared" si="48"/>
        <v>0.004229772951</v>
      </c>
      <c r="BJ16" s="4">
        <f t="shared" si="48"/>
        <v>-0.001488444844</v>
      </c>
      <c r="BK16" s="45"/>
      <c r="BL16" s="4">
        <f t="shared" si="12"/>
        <v>-0.0001423870933</v>
      </c>
      <c r="BM16" s="4">
        <f t="shared" si="13"/>
        <v>1.003390262</v>
      </c>
      <c r="BN16" s="4">
        <f t="shared" si="14"/>
        <v>1.003533152</v>
      </c>
      <c r="BO16" s="4">
        <f t="shared" si="15"/>
        <v>-0.0001423870933</v>
      </c>
    </row>
    <row r="17">
      <c r="A17" s="23">
        <v>41729.0</v>
      </c>
      <c r="B17" s="53">
        <v>-1.6859996E-4</v>
      </c>
      <c r="C17" s="53">
        <v>5.39281972023865E-4</v>
      </c>
      <c r="D17" s="53">
        <v>2.7853594E-4</v>
      </c>
      <c r="E17" s="53">
        <v>-6.945498911E-4</v>
      </c>
      <c r="F17" s="53">
        <v>0.003137509485</v>
      </c>
      <c r="G17" s="53">
        <v>1.498020472E-4</v>
      </c>
      <c r="H17" s="53">
        <v>8.36925885E-4</v>
      </c>
      <c r="I17" s="53">
        <v>0.00174116421</v>
      </c>
      <c r="J17" s="53">
        <v>-0.00147675291</v>
      </c>
      <c r="K17" s="53">
        <v>3.68493435651305E-4</v>
      </c>
      <c r="L17" s="52"/>
      <c r="M17" s="4">
        <f t="shared" ref="M17:V17" si="49">_xlfn.RANK.AVG(B17,$B17:$K17,0)</f>
        <v>8</v>
      </c>
      <c r="N17" s="4">
        <f t="shared" si="49"/>
        <v>4</v>
      </c>
      <c r="O17" s="4">
        <f t="shared" si="49"/>
        <v>6</v>
      </c>
      <c r="P17" s="4">
        <f t="shared" si="49"/>
        <v>9</v>
      </c>
      <c r="Q17" s="4">
        <f t="shared" si="49"/>
        <v>1</v>
      </c>
      <c r="R17" s="4">
        <f t="shared" si="49"/>
        <v>7</v>
      </c>
      <c r="S17" s="4">
        <f t="shared" si="49"/>
        <v>3</v>
      </c>
      <c r="T17" s="4">
        <f t="shared" si="49"/>
        <v>2</v>
      </c>
      <c r="U17" s="4">
        <f t="shared" si="49"/>
        <v>10</v>
      </c>
      <c r="V17" s="4">
        <f t="shared" si="49"/>
        <v>5</v>
      </c>
      <c r="W17" s="45"/>
      <c r="X17" s="6">
        <f t="shared" ref="X17:AG17" si="50">-(B17-AVERAGE($B17:$K17))/STDEV($B17:$K17)</f>
        <v>0.5027592837</v>
      </c>
      <c r="Y17" s="6">
        <f t="shared" si="50"/>
        <v>-0.05351579082</v>
      </c>
      <c r="Z17" s="6">
        <f t="shared" si="50"/>
        <v>0.1513863431</v>
      </c>
      <c r="AA17" s="6">
        <f t="shared" si="50"/>
        <v>0.9160666785</v>
      </c>
      <c r="AB17" s="6">
        <f t="shared" si="50"/>
        <v>-2.09528171</v>
      </c>
      <c r="AC17" s="6">
        <f t="shared" si="50"/>
        <v>0.2525493373</v>
      </c>
      <c r="AD17" s="6">
        <f t="shared" si="50"/>
        <v>-0.2874133977</v>
      </c>
      <c r="AE17" s="6">
        <f t="shared" si="50"/>
        <v>-0.9979912764</v>
      </c>
      <c r="AF17" s="6">
        <f t="shared" si="50"/>
        <v>1.530745515</v>
      </c>
      <c r="AG17" s="6">
        <f t="shared" si="50"/>
        <v>0.08069501681</v>
      </c>
      <c r="AH17" s="45"/>
      <c r="AI17" s="23">
        <v>41729.0</v>
      </c>
      <c r="AJ17" s="27">
        <v>0.0038</v>
      </c>
      <c r="AK17" s="27">
        <v>0.0116</v>
      </c>
      <c r="AL17" s="27">
        <v>3.0E-4</v>
      </c>
      <c r="AM17" s="27">
        <v>-0.0154</v>
      </c>
      <c r="AN17" s="27">
        <v>0.0663</v>
      </c>
      <c r="AO17" s="27">
        <v>-0.0026</v>
      </c>
      <c r="AP17" s="27">
        <v>0.0135</v>
      </c>
      <c r="AQ17" s="27">
        <v>0.0257</v>
      </c>
      <c r="AR17" s="27">
        <v>-0.0267</v>
      </c>
      <c r="AS17" s="27">
        <v>0.0064</v>
      </c>
      <c r="AT17" s="45"/>
      <c r="AU17" s="23">
        <v>41729.0</v>
      </c>
      <c r="AV17" s="50">
        <f t="shared" si="9"/>
        <v>-0.07742438199</v>
      </c>
      <c r="AW17" s="51">
        <f t="shared" si="10"/>
        <v>1.021731935</v>
      </c>
      <c r="AX17" s="51">
        <f t="array" ref="AX17">SQRT(MMULT(MMULT(X17:AG17,MMULT(TRANSPOSE(ER!B497:K532-ER!M532:V532),ER!B497:K532-ER!M532:V532)/3),TRANSPOSE(X17:AG17)))</f>
        <v>0.4650928829</v>
      </c>
      <c r="AY17" s="45"/>
      <c r="AZ17" s="23">
        <v>41729.0</v>
      </c>
      <c r="BA17" s="4">
        <f t="shared" ref="BA17:BJ17" si="51">X17*0.01/$AX17</f>
        <v>0.01080986835</v>
      </c>
      <c r="BB17" s="4">
        <f t="shared" si="51"/>
        <v>-0.001150647382</v>
      </c>
      <c r="BC17" s="4">
        <f t="shared" si="51"/>
        <v>0.003254970106</v>
      </c>
      <c r="BD17" s="4">
        <f t="shared" si="51"/>
        <v>0.01969642435</v>
      </c>
      <c r="BE17" s="4">
        <f t="shared" si="51"/>
        <v>-0.04505082289</v>
      </c>
      <c r="BF17" s="4">
        <f t="shared" si="51"/>
        <v>0.005430083894</v>
      </c>
      <c r="BG17" s="4">
        <f t="shared" si="51"/>
        <v>-0.0061796989</v>
      </c>
      <c r="BH17" s="4">
        <f t="shared" si="51"/>
        <v>-0.02145789181</v>
      </c>
      <c r="BI17" s="4">
        <f t="shared" si="51"/>
        <v>0.03291268414</v>
      </c>
      <c r="BJ17" s="4">
        <f t="shared" si="51"/>
        <v>0.001735030136</v>
      </c>
      <c r="BK17" s="45"/>
      <c r="BL17" s="4">
        <f t="shared" si="12"/>
        <v>-0.002083933389</v>
      </c>
      <c r="BM17" s="4">
        <f t="shared" si="13"/>
        <v>1.001299263</v>
      </c>
      <c r="BN17" s="4">
        <f t="shared" si="14"/>
        <v>1.003533152</v>
      </c>
      <c r="BO17" s="4">
        <f t="shared" si="15"/>
        <v>-0.002226023757</v>
      </c>
    </row>
    <row r="18">
      <c r="A18" s="23">
        <v>41759.0</v>
      </c>
      <c r="B18" s="53">
        <v>0.00128855662777778</v>
      </c>
      <c r="C18" s="53">
        <v>0.00113173413618688</v>
      </c>
      <c r="D18" s="53">
        <v>0.00114135047777778</v>
      </c>
      <c r="E18" s="53">
        <v>2.926448E-4</v>
      </c>
      <c r="F18" s="53">
        <v>1.25776611111111E-4</v>
      </c>
      <c r="G18" s="53">
        <v>-0.00226842031666667</v>
      </c>
      <c r="H18" s="53">
        <v>-0.00150318166111111</v>
      </c>
      <c r="I18" s="53">
        <v>8.66384327777778E-4</v>
      </c>
      <c r="J18" s="53">
        <v>3.64172472222222E-4</v>
      </c>
      <c r="K18" s="54">
        <v>9.40687025431001E-5</v>
      </c>
      <c r="L18" s="52"/>
      <c r="M18" s="4">
        <f t="shared" ref="M18:V18" si="52">_xlfn.RANK.AVG(B18,$B18:$K18,0)</f>
        <v>1</v>
      </c>
      <c r="N18" s="4">
        <f t="shared" si="52"/>
        <v>3</v>
      </c>
      <c r="O18" s="4">
        <f t="shared" si="52"/>
        <v>2</v>
      </c>
      <c r="P18" s="4">
        <f t="shared" si="52"/>
        <v>6</v>
      </c>
      <c r="Q18" s="4">
        <f t="shared" si="52"/>
        <v>7</v>
      </c>
      <c r="R18" s="4">
        <f t="shared" si="52"/>
        <v>10</v>
      </c>
      <c r="S18" s="4">
        <f t="shared" si="52"/>
        <v>9</v>
      </c>
      <c r="T18" s="4">
        <f t="shared" si="52"/>
        <v>4</v>
      </c>
      <c r="U18" s="4">
        <f t="shared" si="52"/>
        <v>5</v>
      </c>
      <c r="V18" s="4">
        <f t="shared" si="52"/>
        <v>8</v>
      </c>
      <c r="W18" s="45"/>
      <c r="X18" s="6">
        <f t="shared" ref="X18:AG18" si="53">-(B18-AVERAGE($B18:$K18))/STDEV($B18:$K18)</f>
        <v>-0.966866755</v>
      </c>
      <c r="Y18" s="6">
        <f t="shared" si="53"/>
        <v>-0.8333043508</v>
      </c>
      <c r="Z18" s="6">
        <f t="shared" si="53"/>
        <v>-0.8414943858</v>
      </c>
      <c r="AA18" s="6">
        <f t="shared" si="53"/>
        <v>-0.1186696838</v>
      </c>
      <c r="AB18" s="6">
        <f t="shared" si="53"/>
        <v>0.02344842862</v>
      </c>
      <c r="AC18" s="6">
        <f t="shared" si="53"/>
        <v>2.062535389</v>
      </c>
      <c r="AD18" s="6">
        <f t="shared" si="53"/>
        <v>1.410797787</v>
      </c>
      <c r="AE18" s="6">
        <f t="shared" si="53"/>
        <v>-0.6073115229</v>
      </c>
      <c r="AF18" s="6">
        <f t="shared" si="53"/>
        <v>-0.1795882916</v>
      </c>
      <c r="AG18" s="6">
        <f t="shared" si="53"/>
        <v>0.05045338471</v>
      </c>
      <c r="AH18" s="45"/>
      <c r="AI18" s="23">
        <v>41759.0</v>
      </c>
      <c r="AJ18" s="27">
        <v>0.019</v>
      </c>
      <c r="AK18" s="27">
        <v>0.0232</v>
      </c>
      <c r="AL18" s="27">
        <v>0.0222</v>
      </c>
      <c r="AM18" s="27">
        <v>0.0025</v>
      </c>
      <c r="AN18" s="27">
        <v>0.0099</v>
      </c>
      <c r="AO18" s="27">
        <v>-0.0337</v>
      </c>
      <c r="AP18" s="27">
        <v>-0.0218</v>
      </c>
      <c r="AQ18" s="27">
        <v>0.0235</v>
      </c>
      <c r="AR18" s="27">
        <v>0.0321</v>
      </c>
      <c r="AS18" s="27">
        <v>0.0057</v>
      </c>
      <c r="AT18" s="45"/>
      <c r="AU18" s="23">
        <v>41759.0</v>
      </c>
      <c r="AV18" s="50">
        <f t="shared" si="9"/>
        <v>0.01711731168</v>
      </c>
      <c r="AW18" s="51">
        <f t="shared" si="10"/>
        <v>1.039221239</v>
      </c>
      <c r="AX18" s="51">
        <f t="array" ref="AX18">SQRT(MMULT(MMULT(X18:AG18,MMULT(TRANSPOSE(ER!B498:K533-ER!M533:V533),ER!B498:K533-ER!M533:V533)/3),TRANSPOSE(X18:AG18)))</f>
        <v>0.368300702</v>
      </c>
      <c r="AY18" s="45"/>
      <c r="AZ18" s="23">
        <v>41759.0</v>
      </c>
      <c r="BA18" s="4">
        <f t="shared" ref="BA18:BJ18" si="54">X18*0.01/$AX18</f>
        <v>-0.02625210188</v>
      </c>
      <c r="BB18" s="4">
        <f t="shared" si="54"/>
        <v>-0.02262565198</v>
      </c>
      <c r="BC18" s="4">
        <f t="shared" si="54"/>
        <v>-0.02284802557</v>
      </c>
      <c r="BD18" s="4">
        <f t="shared" si="54"/>
        <v>-0.003222086821</v>
      </c>
      <c r="BE18" s="4">
        <f t="shared" si="54"/>
        <v>0.0006366653252</v>
      </c>
      <c r="BF18" s="4">
        <f t="shared" si="54"/>
        <v>0.05600139718</v>
      </c>
      <c r="BG18" s="4">
        <f t="shared" si="54"/>
        <v>0.03830559593</v>
      </c>
      <c r="BH18" s="4">
        <f t="shared" si="54"/>
        <v>-0.01648955648</v>
      </c>
      <c r="BI18" s="4">
        <f t="shared" si="54"/>
        <v>-0.004876132211</v>
      </c>
      <c r="BJ18" s="4">
        <f t="shared" si="54"/>
        <v>0.001369896512</v>
      </c>
      <c r="BK18" s="45"/>
      <c r="BL18" s="4">
        <f t="shared" si="12"/>
        <v>0.0003680407141</v>
      </c>
      <c r="BM18" s="4">
        <f t="shared" si="13"/>
        <v>1.001667782</v>
      </c>
      <c r="BN18" s="4">
        <f t="shared" si="14"/>
        <v>1.003533152</v>
      </c>
      <c r="BO18" s="4">
        <f t="shared" si="15"/>
        <v>-0.00185880231</v>
      </c>
    </row>
    <row r="19">
      <c r="A19" s="23">
        <v>41790.0</v>
      </c>
      <c r="B19" s="53">
        <v>0.00110841784705882</v>
      </c>
      <c r="C19" s="53">
        <v>3.51779873927959E-4</v>
      </c>
      <c r="D19" s="53">
        <v>0.00111724477647059</v>
      </c>
      <c r="E19" s="53">
        <v>0.00160645112352941</v>
      </c>
      <c r="F19" s="53">
        <v>-6.03467458823529E-4</v>
      </c>
      <c r="G19" s="53">
        <v>8.44959847058824E-4</v>
      </c>
      <c r="H19" s="53">
        <v>0.0015235032</v>
      </c>
      <c r="I19" s="53">
        <v>0.00174425984117647</v>
      </c>
      <c r="J19" s="53">
        <v>8.75892152941177E-4</v>
      </c>
      <c r="K19" s="53">
        <v>0.00133957035356576</v>
      </c>
      <c r="L19" s="52"/>
      <c r="M19" s="4">
        <f t="shared" ref="M19:V19" si="55">_xlfn.RANK.AVG(B19,$B19:$K19,0)</f>
        <v>6</v>
      </c>
      <c r="N19" s="4">
        <f t="shared" si="55"/>
        <v>9</v>
      </c>
      <c r="O19" s="4">
        <f t="shared" si="55"/>
        <v>5</v>
      </c>
      <c r="P19" s="4">
        <f t="shared" si="55"/>
        <v>2</v>
      </c>
      <c r="Q19" s="4">
        <f t="shared" si="55"/>
        <v>10</v>
      </c>
      <c r="R19" s="4">
        <f t="shared" si="55"/>
        <v>8</v>
      </c>
      <c r="S19" s="4">
        <f t="shared" si="55"/>
        <v>3</v>
      </c>
      <c r="T19" s="4">
        <f t="shared" si="55"/>
        <v>1</v>
      </c>
      <c r="U19" s="4">
        <f t="shared" si="55"/>
        <v>7</v>
      </c>
      <c r="V19" s="4">
        <f t="shared" si="55"/>
        <v>4</v>
      </c>
      <c r="W19" s="45"/>
      <c r="X19" s="6">
        <f t="shared" ref="X19:AG19" si="56">-(B19-AVERAGE($B19:$K19))/STDEV($B19:$K19)</f>
        <v>-0.1687731102</v>
      </c>
      <c r="Y19" s="6">
        <f t="shared" si="56"/>
        <v>0.9175125151</v>
      </c>
      <c r="Z19" s="6">
        <f t="shared" si="56"/>
        <v>-0.1814457051</v>
      </c>
      <c r="AA19" s="6">
        <f t="shared" si="56"/>
        <v>-0.8837866415</v>
      </c>
      <c r="AB19" s="6">
        <f t="shared" si="56"/>
        <v>2.288936476</v>
      </c>
      <c r="AC19" s="6">
        <f t="shared" si="56"/>
        <v>0.2094667462</v>
      </c>
      <c r="AD19" s="6">
        <f t="shared" si="56"/>
        <v>-0.7647004468</v>
      </c>
      <c r="AE19" s="6">
        <f t="shared" si="56"/>
        <v>-1.081635064</v>
      </c>
      <c r="AF19" s="6">
        <f t="shared" si="56"/>
        <v>0.1650580323</v>
      </c>
      <c r="AG19" s="6">
        <f t="shared" si="56"/>
        <v>-0.5006328026</v>
      </c>
      <c r="AH19" s="45"/>
      <c r="AI19" s="23">
        <v>41790.0</v>
      </c>
      <c r="AJ19" s="27">
        <v>0.0065</v>
      </c>
      <c r="AK19" s="27">
        <v>-0.0028</v>
      </c>
      <c r="AL19" s="27">
        <v>0.0198</v>
      </c>
      <c r="AM19" s="27">
        <v>0.0309</v>
      </c>
      <c r="AN19" s="27">
        <v>0.005</v>
      </c>
      <c r="AO19" s="27">
        <v>0.0365</v>
      </c>
      <c r="AP19" s="27">
        <v>0.0279</v>
      </c>
      <c r="AQ19" s="27">
        <v>0.0404</v>
      </c>
      <c r="AR19" s="27">
        <v>0.0148</v>
      </c>
      <c r="AS19" s="27">
        <v>0.0232</v>
      </c>
      <c r="AT19" s="45"/>
      <c r="AU19" s="23">
        <v>41790.0</v>
      </c>
      <c r="AV19" s="50">
        <f t="shared" si="9"/>
        <v>0.06445840461</v>
      </c>
      <c r="AW19" s="51">
        <f t="shared" si="10"/>
        <v>1.106207782</v>
      </c>
      <c r="AX19" s="51">
        <f t="array" ref="AX19">SQRT(MMULT(MMULT(X19:AG19,MMULT(TRANSPOSE(ER!B499:K534-ER!M534:V534),ER!B499:K534-ER!M534:V534)/3),TRANSPOSE(X19:AG19)))</f>
        <v>0.2408875427</v>
      </c>
      <c r="AY19" s="45"/>
      <c r="AZ19" s="23">
        <v>41790.0</v>
      </c>
      <c r="BA19" s="4">
        <f t="shared" ref="BA19:BJ19" si="57">X19*0.01/$AX19</f>
        <v>-0.007006302951</v>
      </c>
      <c r="BB19" s="4">
        <f t="shared" si="57"/>
        <v>0.03808883202</v>
      </c>
      <c r="BC19" s="4">
        <f t="shared" si="57"/>
        <v>-0.007532382248</v>
      </c>
      <c r="BD19" s="4">
        <f t="shared" si="57"/>
        <v>-0.03668876487</v>
      </c>
      <c r="BE19" s="4">
        <f t="shared" si="57"/>
        <v>0.09502095667</v>
      </c>
      <c r="BF19" s="4">
        <f t="shared" si="57"/>
        <v>0.00869562385</v>
      </c>
      <c r="BG19" s="4">
        <f t="shared" si="57"/>
        <v>-0.03174512215</v>
      </c>
      <c r="BH19" s="4">
        <f t="shared" si="57"/>
        <v>-0.04490207552</v>
      </c>
      <c r="BI19" s="4">
        <f t="shared" si="57"/>
        <v>0.006852078379</v>
      </c>
      <c r="BJ19" s="4">
        <f t="shared" si="57"/>
        <v>-0.02078284319</v>
      </c>
      <c r="BK19" s="45"/>
      <c r="BL19" s="4">
        <f t="shared" si="12"/>
        <v>0.001750156985</v>
      </c>
      <c r="BM19" s="4">
        <f t="shared" si="13"/>
        <v>1.003420858</v>
      </c>
      <c r="BN19" s="4">
        <f t="shared" si="14"/>
        <v>1.003533152</v>
      </c>
      <c r="BO19" s="4">
        <f t="shared" si="15"/>
        <v>-0.0001118985214</v>
      </c>
    </row>
    <row r="20">
      <c r="A20" s="23">
        <v>41820.0</v>
      </c>
      <c r="B20" s="53">
        <v>-7.38094775E-4</v>
      </c>
      <c r="C20" s="53">
        <v>0.00171928470377048</v>
      </c>
      <c r="D20" s="53">
        <v>-9.4807901E-4</v>
      </c>
      <c r="E20" s="53">
        <v>-4.9286613E-4</v>
      </c>
      <c r="F20" s="53">
        <v>-6.52247905E-4</v>
      </c>
      <c r="G20" s="53">
        <v>0.00250105823</v>
      </c>
      <c r="H20" s="53">
        <v>-1.2016458E-4</v>
      </c>
      <c r="I20" s="53">
        <v>4.44504325E-4</v>
      </c>
      <c r="J20" s="53">
        <v>-0.001077692075</v>
      </c>
      <c r="K20" s="53">
        <v>0.00108742704712626</v>
      </c>
      <c r="L20" s="52"/>
      <c r="M20" s="4">
        <f t="shared" ref="M20:V20" si="58">_xlfn.RANK.AVG(B20,$B20:$K20,0)</f>
        <v>8</v>
      </c>
      <c r="N20" s="4">
        <f t="shared" si="58"/>
        <v>2</v>
      </c>
      <c r="O20" s="4">
        <f t="shared" si="58"/>
        <v>9</v>
      </c>
      <c r="P20" s="4">
        <f t="shared" si="58"/>
        <v>6</v>
      </c>
      <c r="Q20" s="4">
        <f t="shared" si="58"/>
        <v>7</v>
      </c>
      <c r="R20" s="4">
        <f t="shared" si="58"/>
        <v>1</v>
      </c>
      <c r="S20" s="4">
        <f t="shared" si="58"/>
        <v>5</v>
      </c>
      <c r="T20" s="4">
        <f t="shared" si="58"/>
        <v>4</v>
      </c>
      <c r="U20" s="4">
        <f t="shared" si="58"/>
        <v>10</v>
      </c>
      <c r="V20" s="4">
        <f t="shared" si="58"/>
        <v>3</v>
      </c>
      <c r="W20" s="45"/>
      <c r="X20" s="6">
        <f t="shared" ref="X20:AG20" si="59">-(B20-AVERAGE($B20:$K20))/STDEV($B20:$K20)</f>
        <v>0.7410909958</v>
      </c>
      <c r="Y20" s="6">
        <f t="shared" si="59"/>
        <v>-1.259267403</v>
      </c>
      <c r="Z20" s="6">
        <f t="shared" si="59"/>
        <v>0.912022564</v>
      </c>
      <c r="AA20" s="6">
        <f t="shared" si="59"/>
        <v>0.5414697392</v>
      </c>
      <c r="AB20" s="6">
        <f t="shared" si="59"/>
        <v>0.6712098444</v>
      </c>
      <c r="AC20" s="6">
        <f t="shared" si="59"/>
        <v>-1.895647438</v>
      </c>
      <c r="AD20" s="6">
        <f t="shared" si="59"/>
        <v>0.2380828662</v>
      </c>
      <c r="AE20" s="6">
        <f t="shared" si="59"/>
        <v>-0.221569457</v>
      </c>
      <c r="AF20" s="6">
        <f t="shared" si="59"/>
        <v>1.017530315</v>
      </c>
      <c r="AG20" s="6">
        <f t="shared" si="59"/>
        <v>-0.7449220275</v>
      </c>
      <c r="AH20" s="45"/>
      <c r="AI20" s="23">
        <v>41820.0</v>
      </c>
      <c r="AJ20" s="27">
        <v>-0.016</v>
      </c>
      <c r="AK20" s="27">
        <v>0.0393</v>
      </c>
      <c r="AL20" s="27">
        <v>-0.0179</v>
      </c>
      <c r="AM20" s="27">
        <v>-0.0099</v>
      </c>
      <c r="AN20" s="27">
        <v>-0.0094</v>
      </c>
      <c r="AO20" s="27">
        <v>0.0479</v>
      </c>
      <c r="AP20" s="27">
        <v>0.0062</v>
      </c>
      <c r="AQ20" s="27">
        <v>0.0132</v>
      </c>
      <c r="AR20" s="27">
        <v>-0.0128</v>
      </c>
      <c r="AS20" s="27">
        <v>0.0209</v>
      </c>
      <c r="AT20" s="45"/>
      <c r="AU20" s="23">
        <v>41820.0</v>
      </c>
      <c r="AV20" s="50">
        <f t="shared" si="9"/>
        <v>0.007678737748</v>
      </c>
      <c r="AW20" s="51">
        <f t="shared" si="10"/>
        <v>1.114702062</v>
      </c>
      <c r="AX20" s="51">
        <f t="array" ref="AX20">SQRT(MMULT(MMULT(X20:AG20,MMULT(TRANSPOSE(ER!B500:K535-ER!M535:V535),ER!B500:K535-ER!M535:V535)/3),TRANSPOSE(X20:AG20)))</f>
        <v>0.361074465</v>
      </c>
      <c r="AY20" s="45"/>
      <c r="AZ20" s="23">
        <v>41820.0</v>
      </c>
      <c r="BA20" s="4">
        <f t="shared" ref="BA20:BJ20" si="60">X20*0.01/$AX20</f>
        <v>0.02052460275</v>
      </c>
      <c r="BB20" s="4">
        <f t="shared" si="60"/>
        <v>-0.03487555961</v>
      </c>
      <c r="BC20" s="4">
        <f t="shared" si="60"/>
        <v>0.02525857274</v>
      </c>
      <c r="BD20" s="4">
        <f t="shared" si="60"/>
        <v>0.01499606845</v>
      </c>
      <c r="BE20" s="4">
        <f t="shared" si="60"/>
        <v>0.018589236</v>
      </c>
      <c r="BF20" s="4">
        <f t="shared" si="60"/>
        <v>-0.05250017992</v>
      </c>
      <c r="BG20" s="4">
        <f t="shared" si="60"/>
        <v>0.006593733129</v>
      </c>
      <c r="BH20" s="4">
        <f t="shared" si="60"/>
        <v>-0.006136392309</v>
      </c>
      <c r="BI20" s="4">
        <f t="shared" si="60"/>
        <v>0.02818062239</v>
      </c>
      <c r="BJ20" s="4">
        <f t="shared" si="60"/>
        <v>-0.02063070363</v>
      </c>
      <c r="BK20" s="45"/>
      <c r="BL20" s="4">
        <f t="shared" si="12"/>
        <v>0.0003187685698</v>
      </c>
      <c r="BM20" s="4">
        <f t="shared" si="13"/>
        <v>1.003740717</v>
      </c>
      <c r="BN20" s="4">
        <f t="shared" si="14"/>
        <v>1.003740717</v>
      </c>
      <c r="BO20" s="4">
        <f t="shared" si="15"/>
        <v>0</v>
      </c>
    </row>
    <row r="21">
      <c r="A21" s="23">
        <v>41851.0</v>
      </c>
      <c r="B21" s="53">
        <v>0.00198029443</v>
      </c>
      <c r="C21" s="53">
        <v>6.46988648439063E-4</v>
      </c>
      <c r="D21" s="53">
        <v>-0.001608750445</v>
      </c>
      <c r="E21" s="53">
        <v>-0.001737366915</v>
      </c>
      <c r="F21" s="53">
        <v>-8.1850295E-4</v>
      </c>
      <c r="G21" s="53">
        <v>3.5234857E-4</v>
      </c>
      <c r="H21" s="53">
        <v>-0.001609837505</v>
      </c>
      <c r="I21" s="53">
        <v>-3.3200782E-4</v>
      </c>
      <c r="J21" s="53">
        <v>-6.6078339E-4</v>
      </c>
      <c r="K21" s="53">
        <v>-0.00126060139466496</v>
      </c>
      <c r="L21" s="52"/>
      <c r="M21" s="4">
        <f t="shared" ref="M21:V21" si="61">_xlfn.RANK.AVG(B21,$B21:$K21,0)</f>
        <v>1</v>
      </c>
      <c r="N21" s="4">
        <f t="shared" si="61"/>
        <v>2</v>
      </c>
      <c r="O21" s="4">
        <f t="shared" si="61"/>
        <v>8</v>
      </c>
      <c r="P21" s="4">
        <f t="shared" si="61"/>
        <v>10</v>
      </c>
      <c r="Q21" s="4">
        <f t="shared" si="61"/>
        <v>6</v>
      </c>
      <c r="R21" s="4">
        <f t="shared" si="61"/>
        <v>3</v>
      </c>
      <c r="S21" s="4">
        <f t="shared" si="61"/>
        <v>9</v>
      </c>
      <c r="T21" s="4">
        <f t="shared" si="61"/>
        <v>4</v>
      </c>
      <c r="U21" s="4">
        <f t="shared" si="61"/>
        <v>5</v>
      </c>
      <c r="V21" s="4">
        <f t="shared" si="61"/>
        <v>7</v>
      </c>
      <c r="W21" s="45"/>
      <c r="X21" s="6">
        <f t="shared" ref="X21:AG21" si="62">-(B21-AVERAGE($B21:$K21))/STDEV($B21:$K21)</f>
        <v>-2.074142864</v>
      </c>
      <c r="Y21" s="6">
        <f t="shared" si="62"/>
        <v>-0.9613310957</v>
      </c>
      <c r="Z21" s="6">
        <f t="shared" si="62"/>
        <v>0.9213675654</v>
      </c>
      <c r="AA21" s="6">
        <f t="shared" si="62"/>
        <v>1.028714225</v>
      </c>
      <c r="AB21" s="6">
        <f t="shared" si="62"/>
        <v>0.261806402</v>
      </c>
      <c r="AC21" s="6">
        <f t="shared" si="62"/>
        <v>-0.7154168041</v>
      </c>
      <c r="AD21" s="6">
        <f t="shared" si="62"/>
        <v>0.922274854</v>
      </c>
      <c r="AE21" s="6">
        <f t="shared" si="62"/>
        <v>-0.1442351178</v>
      </c>
      <c r="AF21" s="6">
        <f t="shared" si="62"/>
        <v>0.130169545</v>
      </c>
      <c r="AG21" s="6">
        <f t="shared" si="62"/>
        <v>0.6307932907</v>
      </c>
      <c r="AH21" s="45"/>
      <c r="AI21" s="23">
        <v>41851.0</v>
      </c>
      <c r="AJ21" s="27">
        <v>0.0443</v>
      </c>
      <c r="AK21" s="27">
        <v>0.0213</v>
      </c>
      <c r="AL21" s="27">
        <v>-0.0384</v>
      </c>
      <c r="AM21" s="27">
        <v>-0.0426</v>
      </c>
      <c r="AN21" s="27">
        <v>-0.0317</v>
      </c>
      <c r="AO21" s="27">
        <v>0.021</v>
      </c>
      <c r="AP21" s="27">
        <v>-0.031</v>
      </c>
      <c r="AQ21" s="27">
        <v>-0.0095</v>
      </c>
      <c r="AR21" s="27">
        <v>0.0</v>
      </c>
      <c r="AS21" s="27">
        <v>-0.0144</v>
      </c>
      <c r="AT21" s="45"/>
      <c r="AU21" s="23">
        <v>41851.0</v>
      </c>
      <c r="AV21" s="50">
        <f t="shared" si="9"/>
        <v>-0.107715072</v>
      </c>
      <c r="AW21" s="51">
        <f t="shared" si="10"/>
        <v>0.9946318489</v>
      </c>
      <c r="AX21" s="51">
        <f t="array" ref="AX21">SQRT(MMULT(MMULT(X21:AG21,MMULT(TRANSPOSE(ER!B501:K536-ER!M536:V536),ER!B501:K536-ER!M536:V536)/3),TRANSPOSE(X21:AG21)))</f>
        <v>0.3722437189</v>
      </c>
      <c r="AY21" s="45"/>
      <c r="AZ21" s="23">
        <v>41851.0</v>
      </c>
      <c r="BA21" s="4">
        <f t="shared" ref="BA21:BJ21" si="63">X21*0.01/$AX21</f>
        <v>-0.05572002316</v>
      </c>
      <c r="BB21" s="4">
        <f t="shared" si="63"/>
        <v>-0.02582531408</v>
      </c>
      <c r="BC21" s="4">
        <f t="shared" si="63"/>
        <v>0.024751729</v>
      </c>
      <c r="BD21" s="4">
        <f t="shared" si="63"/>
        <v>0.02763550256</v>
      </c>
      <c r="BE21" s="4">
        <f t="shared" si="63"/>
        <v>0.007033198646</v>
      </c>
      <c r="BF21" s="4">
        <f t="shared" si="63"/>
        <v>-0.019219043</v>
      </c>
      <c r="BG21" s="4">
        <f t="shared" si="63"/>
        <v>0.02477610251</v>
      </c>
      <c r="BH21" s="4">
        <f t="shared" si="63"/>
        <v>-0.003874749539</v>
      </c>
      <c r="BI21" s="4">
        <f t="shared" si="63"/>
        <v>0.003496890301</v>
      </c>
      <c r="BJ21" s="4">
        <f t="shared" si="63"/>
        <v>0.01694570677</v>
      </c>
      <c r="BK21" s="45"/>
      <c r="BL21" s="4">
        <f t="shared" si="12"/>
        <v>-0.002983181654</v>
      </c>
      <c r="BM21" s="4">
        <f t="shared" si="13"/>
        <v>1.000746376</v>
      </c>
      <c r="BN21" s="4">
        <f t="shared" si="14"/>
        <v>1.003740717</v>
      </c>
      <c r="BO21" s="4">
        <f t="shared" si="15"/>
        <v>-0.002983181654</v>
      </c>
    </row>
    <row r="22">
      <c r="A22" s="23">
        <v>41882.0</v>
      </c>
      <c r="B22" s="53">
        <v>4.59253377777778E-4</v>
      </c>
      <c r="C22" s="53">
        <v>7.94494259851656E-4</v>
      </c>
      <c r="D22" s="53">
        <v>4.16947738888889E-4</v>
      </c>
      <c r="E22" s="53">
        <v>4.89185944444444E-4</v>
      </c>
      <c r="F22" s="53">
        <v>-0.00136615497222222</v>
      </c>
      <c r="G22" s="53">
        <v>-4.77138683333333E-4</v>
      </c>
      <c r="H22" s="53">
        <v>0.00213872982777778</v>
      </c>
      <c r="I22" s="53">
        <v>-4.93184533333333E-4</v>
      </c>
      <c r="J22" s="53">
        <v>0.00112760253333333</v>
      </c>
      <c r="K22" s="53">
        <v>0.00153158873167166</v>
      </c>
      <c r="L22" s="52"/>
      <c r="M22" s="4">
        <f t="shared" ref="M22:V22" si="64">_xlfn.RANK.AVG(B22,$B22:$K22,0)</f>
        <v>6</v>
      </c>
      <c r="N22" s="4">
        <f t="shared" si="64"/>
        <v>4</v>
      </c>
      <c r="O22" s="4">
        <f t="shared" si="64"/>
        <v>7</v>
      </c>
      <c r="P22" s="4">
        <f t="shared" si="64"/>
        <v>5</v>
      </c>
      <c r="Q22" s="4">
        <f t="shared" si="64"/>
        <v>10</v>
      </c>
      <c r="R22" s="4">
        <f t="shared" si="64"/>
        <v>8</v>
      </c>
      <c r="S22" s="4">
        <f t="shared" si="64"/>
        <v>1</v>
      </c>
      <c r="T22" s="4">
        <f t="shared" si="64"/>
        <v>9</v>
      </c>
      <c r="U22" s="4">
        <f t="shared" si="64"/>
        <v>3</v>
      </c>
      <c r="V22" s="4">
        <f t="shared" si="64"/>
        <v>2</v>
      </c>
      <c r="W22" s="45"/>
      <c r="X22" s="6">
        <f t="shared" ref="X22:AG22" si="65">-(B22-AVERAGE($B22:$K22))/STDEV($B22:$K22)</f>
        <v>0.002780635658</v>
      </c>
      <c r="Y22" s="6">
        <f t="shared" si="65"/>
        <v>-0.3210013286</v>
      </c>
      <c r="Z22" s="6">
        <f t="shared" si="65"/>
        <v>0.04364021929</v>
      </c>
      <c r="AA22" s="6">
        <f t="shared" si="65"/>
        <v>-0.02612880155</v>
      </c>
      <c r="AB22" s="6">
        <f t="shared" si="65"/>
        <v>1.765794435</v>
      </c>
      <c r="AC22" s="6">
        <f t="shared" si="65"/>
        <v>0.9071657422</v>
      </c>
      <c r="AD22" s="6">
        <f t="shared" si="65"/>
        <v>-1.619289383</v>
      </c>
      <c r="AE22" s="6">
        <f t="shared" si="65"/>
        <v>0.9226631266</v>
      </c>
      <c r="AF22" s="6">
        <f t="shared" si="65"/>
        <v>-0.6427235792</v>
      </c>
      <c r="AG22" s="6">
        <f t="shared" si="65"/>
        <v>-1.032901066</v>
      </c>
      <c r="AH22" s="45"/>
      <c r="AI22" s="23">
        <v>41882.0</v>
      </c>
      <c r="AJ22" s="27">
        <v>0.0043</v>
      </c>
      <c r="AK22" s="27">
        <v>0.0187</v>
      </c>
      <c r="AL22" s="27">
        <v>0.0271</v>
      </c>
      <c r="AM22" s="27">
        <v>0.0067</v>
      </c>
      <c r="AN22" s="27">
        <v>-0.0071</v>
      </c>
      <c r="AO22" s="27">
        <v>-0.0117</v>
      </c>
      <c r="AP22" s="27">
        <v>0.0367</v>
      </c>
      <c r="AQ22" s="27">
        <v>0.0022</v>
      </c>
      <c r="AR22" s="27">
        <v>0.0204</v>
      </c>
      <c r="AS22" s="27">
        <v>0.0395</v>
      </c>
      <c r="AT22" s="45"/>
      <c r="AU22" s="23">
        <v>41882.0</v>
      </c>
      <c r="AV22" s="50">
        <f t="shared" si="9"/>
        <v>0.07257925526</v>
      </c>
      <c r="AW22" s="51">
        <f t="shared" si="10"/>
        <v>1.066821488</v>
      </c>
      <c r="AX22" s="51">
        <f t="array" ref="AX22">SQRT(MMULT(MMULT(X22:AG22,MMULT(TRANSPOSE(ER!B502:K537-ER!M537:V537),ER!B502:K537-ER!M537:V537)/3),TRANSPOSE(X22:AG22)))</f>
        <v>0.4437694555</v>
      </c>
      <c r="AY22" s="45"/>
      <c r="AZ22" s="23">
        <v>41882.0</v>
      </c>
      <c r="BA22" s="4">
        <f t="shared" ref="BA22:BJ22" si="66">X22*0.01/$AX22</f>
        <v>0.00006265946481</v>
      </c>
      <c r="BB22" s="4">
        <f t="shared" si="66"/>
        <v>-0.007233515615</v>
      </c>
      <c r="BC22" s="4">
        <f t="shared" si="66"/>
        <v>0.000983398446</v>
      </c>
      <c r="BD22" s="4">
        <f t="shared" si="66"/>
        <v>-0.0005887922485</v>
      </c>
      <c r="BE22" s="4">
        <f t="shared" si="66"/>
        <v>0.03979080608</v>
      </c>
      <c r="BF22" s="4">
        <f t="shared" si="66"/>
        <v>0.0204422754</v>
      </c>
      <c r="BG22" s="4">
        <f t="shared" si="66"/>
        <v>-0.03648942853</v>
      </c>
      <c r="BH22" s="4">
        <f t="shared" si="66"/>
        <v>0.02079149692</v>
      </c>
      <c r="BI22" s="4">
        <f t="shared" si="66"/>
        <v>-0.01448327665</v>
      </c>
      <c r="BJ22" s="4">
        <f t="shared" si="66"/>
        <v>-0.02327562326</v>
      </c>
      <c r="BK22" s="45"/>
      <c r="BL22" s="4">
        <f t="shared" si="12"/>
        <v>0.001949777836</v>
      </c>
      <c r="BM22" s="4">
        <f t="shared" si="13"/>
        <v>1.002697609</v>
      </c>
      <c r="BN22" s="4">
        <f t="shared" si="14"/>
        <v>1.003740717</v>
      </c>
      <c r="BO22" s="4">
        <f t="shared" si="15"/>
        <v>-0.00103922036</v>
      </c>
    </row>
    <row r="23">
      <c r="A23" s="23">
        <v>41912.0</v>
      </c>
      <c r="B23" s="53">
        <v>-0.00279990887368421</v>
      </c>
      <c r="C23" s="53">
        <v>-0.00209429093754036</v>
      </c>
      <c r="D23" s="53">
        <v>9.71420152631579E-4</v>
      </c>
      <c r="E23" s="53">
        <v>5.9874202631579E-4</v>
      </c>
      <c r="F23" s="53">
        <v>0.00227575211052632</v>
      </c>
      <c r="G23" s="53">
        <v>0.00200421388947368</v>
      </c>
      <c r="H23" s="53">
        <v>0.00147396351694737</v>
      </c>
      <c r="I23" s="53">
        <v>0.00132897216842105</v>
      </c>
      <c r="J23" s="53">
        <v>-7.3907652631579E-4</v>
      </c>
      <c r="K23" s="53">
        <v>-7.06367202388084E-4</v>
      </c>
      <c r="L23" s="52"/>
      <c r="M23" s="4">
        <f t="shared" ref="M23:V23" si="67">_xlfn.RANK.AVG(B23,$B23:$K23,0)</f>
        <v>10</v>
      </c>
      <c r="N23" s="4">
        <f t="shared" si="67"/>
        <v>9</v>
      </c>
      <c r="O23" s="4">
        <f t="shared" si="67"/>
        <v>5</v>
      </c>
      <c r="P23" s="4">
        <f t="shared" si="67"/>
        <v>6</v>
      </c>
      <c r="Q23" s="4">
        <f t="shared" si="67"/>
        <v>1</v>
      </c>
      <c r="R23" s="4">
        <f t="shared" si="67"/>
        <v>2</v>
      </c>
      <c r="S23" s="4">
        <f t="shared" si="67"/>
        <v>3</v>
      </c>
      <c r="T23" s="4">
        <f t="shared" si="67"/>
        <v>4</v>
      </c>
      <c r="U23" s="4">
        <f t="shared" si="67"/>
        <v>8</v>
      </c>
      <c r="V23" s="4">
        <f t="shared" si="67"/>
        <v>7</v>
      </c>
      <c r="W23" s="45"/>
      <c r="X23" s="6">
        <f t="shared" ref="X23:AG23" si="68">-(B23-AVERAGE($B23:$K23))/STDEV($B23:$K23)</f>
        <v>1.744534502</v>
      </c>
      <c r="Y23" s="6">
        <f t="shared" si="68"/>
        <v>1.338439832</v>
      </c>
      <c r="Z23" s="6">
        <f t="shared" si="68"/>
        <v>-0.4259270693</v>
      </c>
      <c r="AA23" s="6">
        <f t="shared" si="68"/>
        <v>-0.2114447088</v>
      </c>
      <c r="AB23" s="6">
        <f t="shared" si="68"/>
        <v>-1.176591456</v>
      </c>
      <c r="AC23" s="6">
        <f t="shared" si="68"/>
        <v>-1.020316766</v>
      </c>
      <c r="AD23" s="6">
        <f t="shared" si="68"/>
        <v>-0.7151489994</v>
      </c>
      <c r="AE23" s="6">
        <f t="shared" si="68"/>
        <v>-0.6317041056</v>
      </c>
      <c r="AF23" s="6">
        <f t="shared" si="68"/>
        <v>0.5584917611</v>
      </c>
      <c r="AG23" s="6">
        <f t="shared" si="68"/>
        <v>0.5396670099</v>
      </c>
      <c r="AH23" s="45"/>
      <c r="AI23" s="23">
        <v>41912.0</v>
      </c>
      <c r="AJ23" s="27">
        <v>-0.0531</v>
      </c>
      <c r="AK23" s="27">
        <v>-0.0366</v>
      </c>
      <c r="AL23" s="27">
        <v>0.0055</v>
      </c>
      <c r="AM23" s="27">
        <v>-0.001</v>
      </c>
      <c r="AN23" s="27">
        <v>0.029</v>
      </c>
      <c r="AO23" s="27">
        <v>0.0496</v>
      </c>
      <c r="AP23" s="27">
        <v>0.0283</v>
      </c>
      <c r="AQ23" s="27">
        <v>0.0102</v>
      </c>
      <c r="AR23" s="27">
        <v>-0.0289</v>
      </c>
      <c r="AS23" s="27">
        <v>-0.0161</v>
      </c>
      <c r="AT23" s="45"/>
      <c r="AU23" s="23">
        <v>41912.0</v>
      </c>
      <c r="AV23" s="50">
        <f t="shared" si="9"/>
        <v>0.1068602992</v>
      </c>
      <c r="AW23" s="51">
        <f t="shared" si="10"/>
        <v>1.180822351</v>
      </c>
      <c r="AX23" s="51">
        <f t="array" ref="AX23">SQRT(MMULT(MMULT(X23:AG23,MMULT(TRANSPOSE(ER!B503:K538-ER!M538:V538),ER!B503:K538-ER!M538:V538)/3),TRANSPOSE(X23:AG23)))</f>
        <v>0.4433785697</v>
      </c>
      <c r="AY23" s="45"/>
      <c r="AZ23" s="23">
        <v>41912.0</v>
      </c>
      <c r="BA23" s="4">
        <f t="shared" ref="BA23:BJ23" si="69">X23*0.01/$AX23</f>
        <v>0.03934638751</v>
      </c>
      <c r="BB23" s="4">
        <f t="shared" si="69"/>
        <v>0.03018729194</v>
      </c>
      <c r="BC23" s="4">
        <f t="shared" si="69"/>
        <v>-0.009606397296</v>
      </c>
      <c r="BD23" s="4">
        <f t="shared" si="69"/>
        <v>-0.004768942915</v>
      </c>
      <c r="BE23" s="4">
        <f t="shared" si="69"/>
        <v>-0.02653694915</v>
      </c>
      <c r="BF23" s="4">
        <f t="shared" si="69"/>
        <v>-0.02301231579</v>
      </c>
      <c r="BG23" s="4">
        <f t="shared" si="69"/>
        <v>-0.01612953463</v>
      </c>
      <c r="BH23" s="4">
        <f t="shared" si="69"/>
        <v>-0.01424751102</v>
      </c>
      <c r="BI23" s="4">
        <f t="shared" si="69"/>
        <v>0.01259627324</v>
      </c>
      <c r="BJ23" s="4">
        <f t="shared" si="69"/>
        <v>0.01217169811</v>
      </c>
      <c r="BK23" s="45"/>
      <c r="BL23" s="4">
        <f t="shared" si="12"/>
        <v>0.002408013844</v>
      </c>
      <c r="BM23" s="4">
        <f t="shared" si="13"/>
        <v>1.005112119</v>
      </c>
      <c r="BN23" s="4">
        <f t="shared" si="14"/>
        <v>1.005112119</v>
      </c>
      <c r="BO23" s="4">
        <f t="shared" si="15"/>
        <v>0</v>
      </c>
    </row>
    <row r="24">
      <c r="A24" s="23">
        <v>41943.0</v>
      </c>
      <c r="B24" s="53">
        <v>0.00207858847619048</v>
      </c>
      <c r="C24" s="53">
        <v>-0.00115449068650932</v>
      </c>
      <c r="D24" s="53">
        <v>-0.00168761763333333</v>
      </c>
      <c r="E24" s="53">
        <v>-8.18769647619048E-4</v>
      </c>
      <c r="F24" s="53">
        <v>-0.00296589851428571</v>
      </c>
      <c r="G24" s="53">
        <v>2.80340376190476E-4</v>
      </c>
      <c r="H24" s="53">
        <v>-2.71247952380953E-4</v>
      </c>
      <c r="I24" s="53">
        <v>-0.00219136129047619</v>
      </c>
      <c r="J24" s="53">
        <v>-7.99987761904762E-4</v>
      </c>
      <c r="K24" s="53">
        <v>0.00154847618484428</v>
      </c>
      <c r="L24" s="52"/>
      <c r="M24" s="4">
        <f t="shared" ref="M24:V24" si="70">_xlfn.RANK.AVG(B24,$B24:$K24,0)</f>
        <v>1</v>
      </c>
      <c r="N24" s="4">
        <f t="shared" si="70"/>
        <v>7</v>
      </c>
      <c r="O24" s="4">
        <f t="shared" si="70"/>
        <v>8</v>
      </c>
      <c r="P24" s="4">
        <f t="shared" si="70"/>
        <v>6</v>
      </c>
      <c r="Q24" s="4">
        <f t="shared" si="70"/>
        <v>10</v>
      </c>
      <c r="R24" s="4">
        <f t="shared" si="70"/>
        <v>3</v>
      </c>
      <c r="S24" s="4">
        <f t="shared" si="70"/>
        <v>4</v>
      </c>
      <c r="T24" s="4">
        <f t="shared" si="70"/>
        <v>9</v>
      </c>
      <c r="U24" s="4">
        <f t="shared" si="70"/>
        <v>5</v>
      </c>
      <c r="V24" s="4">
        <f t="shared" si="70"/>
        <v>2</v>
      </c>
      <c r="W24" s="45"/>
      <c r="X24" s="6">
        <f t="shared" ref="X24:AG24" si="71">-(B24-AVERAGE($B24:$K24))/STDEV($B24:$K24)</f>
        <v>-1.697405851</v>
      </c>
      <c r="Y24" s="6">
        <f t="shared" si="71"/>
        <v>0.352757621</v>
      </c>
      <c r="Z24" s="6">
        <f t="shared" si="71"/>
        <v>0.690824627</v>
      </c>
      <c r="AA24" s="6">
        <f t="shared" si="71"/>
        <v>0.1398698517</v>
      </c>
      <c r="AB24" s="6">
        <f t="shared" si="71"/>
        <v>1.501409409</v>
      </c>
      <c r="AC24" s="6">
        <f t="shared" si="71"/>
        <v>-0.5570989231</v>
      </c>
      <c r="AD24" s="6">
        <f t="shared" si="71"/>
        <v>-0.2073251669</v>
      </c>
      <c r="AE24" s="6">
        <f t="shared" si="71"/>
        <v>1.010259071</v>
      </c>
      <c r="AF24" s="6">
        <f t="shared" si="71"/>
        <v>0.1279598631</v>
      </c>
      <c r="AG24" s="6">
        <f t="shared" si="71"/>
        <v>-1.361250502</v>
      </c>
      <c r="AH24" s="45"/>
      <c r="AI24" s="23">
        <v>41943.0</v>
      </c>
      <c r="AJ24" s="27">
        <v>0.0481</v>
      </c>
      <c r="AK24" s="27">
        <v>-0.0201</v>
      </c>
      <c r="AL24" s="27">
        <v>-0.0362</v>
      </c>
      <c r="AM24" s="27">
        <v>-0.0121</v>
      </c>
      <c r="AN24" s="27">
        <v>-0.0505</v>
      </c>
      <c r="AO24" s="27">
        <v>0.0087</v>
      </c>
      <c r="AP24" s="27">
        <v>-0.0136</v>
      </c>
      <c r="AQ24" s="27">
        <v>-0.0314</v>
      </c>
      <c r="AR24" s="27">
        <v>-0.0104</v>
      </c>
      <c r="AS24" s="27">
        <v>0.0238</v>
      </c>
      <c r="AT24" s="45"/>
      <c r="AU24" s="23">
        <v>41943.0</v>
      </c>
      <c r="AV24" s="50">
        <f t="shared" si="9"/>
        <v>0.1621249183</v>
      </c>
      <c r="AW24" s="51">
        <f t="shared" si="10"/>
        <v>1.372263078</v>
      </c>
      <c r="AX24" s="51">
        <f t="array" ref="AX24">SQRT(MMULT(MMULT(X24:AG24,MMULT(TRANSPOSE(ER!B504:K539-ER!M539:V539),ER!B504:K539-ER!M539:V539)/3),TRANSPOSE(X24:AG24)))</f>
        <v>0.4646585002</v>
      </c>
      <c r="AY24" s="45"/>
      <c r="AZ24" s="23">
        <v>41943.0</v>
      </c>
      <c r="BA24" s="4">
        <f t="shared" ref="BA24:BJ24" si="72">X24*0.01/$AX24</f>
        <v>-0.0365301797</v>
      </c>
      <c r="BB24" s="4">
        <f t="shared" si="72"/>
        <v>0.007591760849</v>
      </c>
      <c r="BC24" s="4">
        <f t="shared" si="72"/>
        <v>0.0148673623</v>
      </c>
      <c r="BD24" s="4">
        <f t="shared" si="72"/>
        <v>0.00301016449</v>
      </c>
      <c r="BE24" s="4">
        <f t="shared" si="72"/>
        <v>0.03231210467</v>
      </c>
      <c r="BF24" s="4">
        <f t="shared" si="72"/>
        <v>-0.01198942714</v>
      </c>
      <c r="BG24" s="4">
        <f t="shared" si="72"/>
        <v>-0.004461882581</v>
      </c>
      <c r="BH24" s="4">
        <f t="shared" si="72"/>
        <v>0.02174196901</v>
      </c>
      <c r="BI24" s="4">
        <f t="shared" si="72"/>
        <v>0.002753847461</v>
      </c>
      <c r="BJ24" s="4">
        <f t="shared" si="72"/>
        <v>-0.02929571936</v>
      </c>
      <c r="BK24" s="45"/>
      <c r="BL24" s="4">
        <f t="shared" si="12"/>
        <v>0.003656579938</v>
      </c>
      <c r="BM24" s="4">
        <f t="shared" si="13"/>
        <v>1.008787392</v>
      </c>
      <c r="BN24" s="4">
        <f t="shared" si="14"/>
        <v>1.008787392</v>
      </c>
      <c r="BO24" s="4">
        <f t="shared" si="15"/>
        <v>0</v>
      </c>
    </row>
    <row r="25">
      <c r="A25" s="23">
        <v>41973.0</v>
      </c>
      <c r="B25" s="53">
        <v>-0.00235259177647059</v>
      </c>
      <c r="C25" s="53">
        <v>0.00168055219111069</v>
      </c>
      <c r="D25" s="53">
        <v>0.00239854114705882</v>
      </c>
      <c r="E25" s="53">
        <v>0.00324995607647059</v>
      </c>
      <c r="F25" s="53">
        <v>0.00169592749411765</v>
      </c>
      <c r="G25" s="53">
        <v>0.00378714301176471</v>
      </c>
      <c r="H25" s="53">
        <v>0.00283695901176471</v>
      </c>
      <c r="I25" s="53">
        <v>0.00130551202352941</v>
      </c>
      <c r="J25" s="53">
        <v>0.00206374834117647</v>
      </c>
      <c r="K25" s="53">
        <v>0.00106927866919417</v>
      </c>
      <c r="L25" s="52"/>
      <c r="M25" s="4">
        <f t="shared" ref="M25:V25" si="73">_xlfn.RANK.AVG(B25,$B25:$K25,0)</f>
        <v>10</v>
      </c>
      <c r="N25" s="4">
        <f t="shared" si="73"/>
        <v>7</v>
      </c>
      <c r="O25" s="4">
        <f t="shared" si="73"/>
        <v>4</v>
      </c>
      <c r="P25" s="4">
        <f t="shared" si="73"/>
        <v>2</v>
      </c>
      <c r="Q25" s="4">
        <f t="shared" si="73"/>
        <v>6</v>
      </c>
      <c r="R25" s="4">
        <f t="shared" si="73"/>
        <v>1</v>
      </c>
      <c r="S25" s="4">
        <f t="shared" si="73"/>
        <v>3</v>
      </c>
      <c r="T25" s="4">
        <f t="shared" si="73"/>
        <v>8</v>
      </c>
      <c r="U25" s="4">
        <f t="shared" si="73"/>
        <v>5</v>
      </c>
      <c r="V25" s="4">
        <f t="shared" si="73"/>
        <v>9</v>
      </c>
      <c r="W25" s="45"/>
      <c r="X25" s="6">
        <f t="shared" ref="X25:AG25" si="74">-(B25-AVERAGE($B25:$K25))/STDEV($B25:$K25)</f>
        <v>2.446722637</v>
      </c>
      <c r="Y25" s="6">
        <f t="shared" si="74"/>
        <v>0.05511844716</v>
      </c>
      <c r="Z25" s="6">
        <f t="shared" si="74"/>
        <v>-0.37064007</v>
      </c>
      <c r="AA25" s="6">
        <f t="shared" si="74"/>
        <v>-0.8755185292</v>
      </c>
      <c r="AB25" s="6">
        <f t="shared" si="74"/>
        <v>0.04600108379</v>
      </c>
      <c r="AC25" s="6">
        <f t="shared" si="74"/>
        <v>-1.194063698</v>
      </c>
      <c r="AD25" s="6">
        <f t="shared" si="74"/>
        <v>-0.6306164086</v>
      </c>
      <c r="AE25" s="6">
        <f t="shared" si="74"/>
        <v>0.2775126</v>
      </c>
      <c r="AF25" s="6">
        <f t="shared" si="74"/>
        <v>-0.1721121018</v>
      </c>
      <c r="AG25" s="6">
        <f t="shared" si="74"/>
        <v>0.4175960397</v>
      </c>
      <c r="AH25" s="45"/>
      <c r="AI25" s="23">
        <v>41973.0</v>
      </c>
      <c r="AJ25" s="27">
        <v>-0.0349</v>
      </c>
      <c r="AK25" s="27">
        <v>0.0114</v>
      </c>
      <c r="AL25" s="27">
        <v>0.04</v>
      </c>
      <c r="AM25" s="27">
        <v>0.069</v>
      </c>
      <c r="AN25" s="27">
        <v>0.0059</v>
      </c>
      <c r="AO25" s="27">
        <v>0.062</v>
      </c>
      <c r="AP25" s="27">
        <v>0.0607</v>
      </c>
      <c r="AQ25" s="27">
        <v>0.0349</v>
      </c>
      <c r="AR25" s="27">
        <v>0.0295</v>
      </c>
      <c r="AS25" s="27">
        <v>0.0258</v>
      </c>
      <c r="AT25" s="45"/>
      <c r="AU25" s="23">
        <v>41973.0</v>
      </c>
      <c r="AV25" s="50">
        <f t="shared" si="9"/>
        <v>0.06619104519</v>
      </c>
      <c r="AW25" s="51">
        <f t="shared" si="10"/>
        <v>1.463094606</v>
      </c>
      <c r="AX25" s="51">
        <f t="array" ref="AX25">SQRT(MMULT(MMULT(X25:AG25,MMULT(TRANSPOSE(ER!B505:K540-ER!M540:V540),ER!B505:K540-ER!M540:V540)/3),TRANSPOSE(X25:AG25)))</f>
        <v>0.3473731141</v>
      </c>
      <c r="AY25" s="45"/>
      <c r="AZ25" s="23">
        <v>41973.0</v>
      </c>
      <c r="BA25" s="4">
        <f t="shared" ref="BA25:BJ25" si="75">X25*0.01/$AX25</f>
        <v>0.07043500309</v>
      </c>
      <c r="BB25" s="4">
        <f t="shared" si="75"/>
        <v>0.001586721739</v>
      </c>
      <c r="BC25" s="4">
        <f t="shared" si="75"/>
        <v>-0.01066979726</v>
      </c>
      <c r="BD25" s="4">
        <f t="shared" si="75"/>
        <v>-0.02520398078</v>
      </c>
      <c r="BE25" s="4">
        <f t="shared" si="75"/>
        <v>0.001324255733</v>
      </c>
      <c r="BF25" s="4">
        <f t="shared" si="75"/>
        <v>-0.03437409659</v>
      </c>
      <c r="BG25" s="4">
        <f t="shared" si="75"/>
        <v>-0.01815386347</v>
      </c>
      <c r="BH25" s="4">
        <f t="shared" si="75"/>
        <v>0.007988891159</v>
      </c>
      <c r="BI25" s="4">
        <f t="shared" si="75"/>
        <v>-0.004954675386</v>
      </c>
      <c r="BJ25" s="4">
        <f t="shared" si="75"/>
        <v>0.01202154176</v>
      </c>
      <c r="BK25" s="45"/>
      <c r="BL25" s="4">
        <f t="shared" si="12"/>
        <v>0.001424509509</v>
      </c>
      <c r="BM25" s="4">
        <f t="shared" si="13"/>
        <v>1.010224419</v>
      </c>
      <c r="BN25" s="4">
        <f t="shared" si="14"/>
        <v>1.010224419</v>
      </c>
      <c r="BO25" s="4">
        <f t="shared" si="15"/>
        <v>0</v>
      </c>
    </row>
    <row r="26">
      <c r="A26" s="23">
        <v>42004.0</v>
      </c>
      <c r="B26" s="53">
        <v>0.00154827841111111</v>
      </c>
      <c r="C26" s="53">
        <v>-0.00100064003071646</v>
      </c>
      <c r="D26" s="53">
        <v>-0.00121403011111111</v>
      </c>
      <c r="E26" s="53">
        <v>-8.44064688888889E-4</v>
      </c>
      <c r="F26" s="53">
        <v>-0.00325037006666667</v>
      </c>
      <c r="G26" s="53">
        <v>-5.23730227777778E-4</v>
      </c>
      <c r="H26" s="53">
        <v>-8.2028085E-4</v>
      </c>
      <c r="I26" s="53">
        <v>-0.00236260735555556</v>
      </c>
      <c r="J26" s="53">
        <v>-0.00141200987777778</v>
      </c>
      <c r="K26" s="53">
        <v>1.77310660983028E-4</v>
      </c>
      <c r="L26" s="52"/>
      <c r="M26" s="4">
        <f t="shared" ref="M26:V26" si="76">_xlfn.RANK.AVG(B26,$B26:$K26,0)</f>
        <v>1</v>
      </c>
      <c r="N26" s="4">
        <f t="shared" si="76"/>
        <v>6</v>
      </c>
      <c r="O26" s="4">
        <f t="shared" si="76"/>
        <v>7</v>
      </c>
      <c r="P26" s="4">
        <f t="shared" si="76"/>
        <v>5</v>
      </c>
      <c r="Q26" s="4">
        <f t="shared" si="76"/>
        <v>10</v>
      </c>
      <c r="R26" s="4">
        <f t="shared" si="76"/>
        <v>3</v>
      </c>
      <c r="S26" s="4">
        <f t="shared" si="76"/>
        <v>4</v>
      </c>
      <c r="T26" s="4">
        <f t="shared" si="76"/>
        <v>9</v>
      </c>
      <c r="U26" s="4">
        <f t="shared" si="76"/>
        <v>8</v>
      </c>
      <c r="V26" s="4">
        <f t="shared" si="76"/>
        <v>2</v>
      </c>
      <c r="W26" s="45"/>
      <c r="X26" s="6">
        <f t="shared" ref="X26:AG26" si="77">-(B26-AVERAGE($B26:$K26))/STDEV($B26:$K26)</f>
        <v>-1.932177784</v>
      </c>
      <c r="Y26" s="6">
        <f t="shared" si="77"/>
        <v>0.02334241369</v>
      </c>
      <c r="Z26" s="6">
        <f t="shared" si="77"/>
        <v>0.1870544436</v>
      </c>
      <c r="AA26" s="6">
        <f t="shared" si="77"/>
        <v>-0.09678157239</v>
      </c>
      <c r="AB26" s="6">
        <f t="shared" si="77"/>
        <v>1.749326444</v>
      </c>
      <c r="AC26" s="6">
        <f t="shared" si="77"/>
        <v>-0.3425409103</v>
      </c>
      <c r="AD26" s="6">
        <f t="shared" si="77"/>
        <v>-0.11502844</v>
      </c>
      <c r="AE26" s="6">
        <f t="shared" si="77"/>
        <v>1.068238386</v>
      </c>
      <c r="AF26" s="6">
        <f t="shared" si="77"/>
        <v>0.3389437415</v>
      </c>
      <c r="AG26" s="6">
        <f t="shared" si="77"/>
        <v>-0.8803767214</v>
      </c>
      <c r="AH26" s="45"/>
      <c r="AI26" s="23">
        <v>42004.0</v>
      </c>
      <c r="AJ26" s="27">
        <v>0.0188</v>
      </c>
      <c r="AK26" s="27">
        <v>-0.0043</v>
      </c>
      <c r="AL26" s="27">
        <v>-0.0216</v>
      </c>
      <c r="AM26" s="27">
        <v>-0.0153</v>
      </c>
      <c r="AN26" s="27">
        <v>-0.0535</v>
      </c>
      <c r="AO26" s="27">
        <v>-0.0041</v>
      </c>
      <c r="AP26" s="27">
        <v>-0.0049</v>
      </c>
      <c r="AQ26" s="27">
        <v>-0.0442</v>
      </c>
      <c r="AR26" s="27">
        <v>-0.0227</v>
      </c>
      <c r="AS26" s="27">
        <v>-0.0035</v>
      </c>
      <c r="AT26" s="45"/>
      <c r="AU26" s="23">
        <v>42004.0</v>
      </c>
      <c r="AV26" s="50">
        <f t="shared" si="9"/>
        <v>0.06286656048</v>
      </c>
      <c r="AW26" s="51">
        <f t="shared" si="10"/>
        <v>1.555074331</v>
      </c>
      <c r="AX26" s="51">
        <f t="array" ref="AX26">SQRT(MMULT(MMULT(X26:AG26,MMULT(TRANSPOSE(ER!B506:K541-ER!M541:V541),ER!B506:K541-ER!M541:V541)/3),TRANSPOSE(X26:AG26)))</f>
        <v>0.5010009634</v>
      </c>
      <c r="AY26" s="45"/>
      <c r="AZ26" s="23">
        <v>42004.0</v>
      </c>
      <c r="BA26" s="4">
        <f t="shared" ref="BA26:BJ26" si="78">X26*0.01/$AX26</f>
        <v>-0.03856634868</v>
      </c>
      <c r="BB26" s="4">
        <f t="shared" si="78"/>
        <v>0.0004659155449</v>
      </c>
      <c r="BC26" s="4">
        <f t="shared" si="78"/>
        <v>0.00373361445</v>
      </c>
      <c r="BD26" s="4">
        <f t="shared" si="78"/>
        <v>-0.001931764197</v>
      </c>
      <c r="BE26" s="4">
        <f t="shared" si="78"/>
        <v>0.03491662835</v>
      </c>
      <c r="BF26" s="4">
        <f t="shared" si="78"/>
        <v>-0.006837130772</v>
      </c>
      <c r="BG26" s="4">
        <f t="shared" si="78"/>
        <v>-0.002295972431</v>
      </c>
      <c r="BH26" s="4">
        <f t="shared" si="78"/>
        <v>0.02132208246</v>
      </c>
      <c r="BI26" s="4">
        <f t="shared" si="78"/>
        <v>0.006765331132</v>
      </c>
      <c r="BJ26" s="4">
        <f t="shared" si="78"/>
        <v>-0.01757235586</v>
      </c>
      <c r="BK26" s="45"/>
      <c r="BL26" s="4">
        <f t="shared" si="12"/>
        <v>0.001809770472</v>
      </c>
      <c r="BM26" s="4">
        <f t="shared" si="13"/>
        <v>1.012052694</v>
      </c>
      <c r="BN26" s="4">
        <f t="shared" si="14"/>
        <v>1.012052694</v>
      </c>
      <c r="BO26" s="4">
        <f t="shared" si="15"/>
        <v>0</v>
      </c>
    </row>
    <row r="27">
      <c r="A27" s="23">
        <v>42035.0</v>
      </c>
      <c r="B27" s="53">
        <v>0.00189512286470588</v>
      </c>
      <c r="C27" s="53">
        <v>1.47688121619794E-4</v>
      </c>
      <c r="D27" s="53">
        <v>0.00311185773529412</v>
      </c>
      <c r="E27" s="53">
        <v>0.00319499519411765</v>
      </c>
      <c r="F27" s="53">
        <v>0.0026656857</v>
      </c>
      <c r="G27" s="53">
        <v>2.27778452941177E-4</v>
      </c>
      <c r="H27" s="53">
        <v>0.00241726623529412</v>
      </c>
      <c r="I27" s="53">
        <v>-5.96082729411764E-4</v>
      </c>
      <c r="J27" s="53">
        <v>0.00113025717058824</v>
      </c>
      <c r="K27" s="53">
        <v>-0.00141412484331276</v>
      </c>
      <c r="L27" s="52"/>
      <c r="M27" s="4">
        <f t="shared" ref="M27:V27" si="79">_xlfn.RANK.AVG(B27,$B27:$K27,0)</f>
        <v>5</v>
      </c>
      <c r="N27" s="4">
        <f t="shared" si="79"/>
        <v>8</v>
      </c>
      <c r="O27" s="4">
        <f t="shared" si="79"/>
        <v>2</v>
      </c>
      <c r="P27" s="4">
        <f t="shared" si="79"/>
        <v>1</v>
      </c>
      <c r="Q27" s="4">
        <f t="shared" si="79"/>
        <v>3</v>
      </c>
      <c r="R27" s="4">
        <f t="shared" si="79"/>
        <v>7</v>
      </c>
      <c r="S27" s="4">
        <f t="shared" si="79"/>
        <v>4</v>
      </c>
      <c r="T27" s="4">
        <f t="shared" si="79"/>
        <v>9</v>
      </c>
      <c r="U27" s="4">
        <f t="shared" si="79"/>
        <v>6</v>
      </c>
      <c r="V27" s="4">
        <f t="shared" si="79"/>
        <v>10</v>
      </c>
      <c r="W27" s="45"/>
      <c r="X27" s="6">
        <f t="shared" ref="X27:AG27" si="80">-(B27-AVERAGE($B27:$K27))/STDEV($B27:$K27)</f>
        <v>-0.379430676</v>
      </c>
      <c r="Y27" s="6">
        <f t="shared" si="80"/>
        <v>0.6950361435</v>
      </c>
      <c r="Z27" s="6">
        <f t="shared" si="80"/>
        <v>-1.127579499</v>
      </c>
      <c r="AA27" s="6">
        <f t="shared" si="80"/>
        <v>-1.178699257</v>
      </c>
      <c r="AB27" s="6">
        <f t="shared" si="80"/>
        <v>-0.8532361799</v>
      </c>
      <c r="AC27" s="6">
        <f t="shared" si="80"/>
        <v>0.6457900106</v>
      </c>
      <c r="AD27" s="6">
        <f t="shared" si="80"/>
        <v>-0.7004874302</v>
      </c>
      <c r="AE27" s="6">
        <f t="shared" si="80"/>
        <v>1.152367728</v>
      </c>
      <c r="AF27" s="6">
        <f t="shared" si="80"/>
        <v>0.09087175612</v>
      </c>
      <c r="AG27" s="6">
        <f t="shared" si="80"/>
        <v>1.655367404</v>
      </c>
      <c r="AH27" s="45"/>
      <c r="AI27" s="23">
        <v>42035.0</v>
      </c>
      <c r="AJ27" s="27">
        <v>0.0322</v>
      </c>
      <c r="AK27" s="27">
        <v>0.0034</v>
      </c>
      <c r="AL27" s="27">
        <v>0.08</v>
      </c>
      <c r="AM27" s="27">
        <v>0.0913</v>
      </c>
      <c r="AN27" s="27">
        <v>0.0725</v>
      </c>
      <c r="AO27" s="27">
        <v>0.0026</v>
      </c>
      <c r="AP27" s="27">
        <v>0.0737</v>
      </c>
      <c r="AQ27" s="27">
        <v>0.0033</v>
      </c>
      <c r="AR27" s="27">
        <v>0.0277</v>
      </c>
      <c r="AS27" s="27">
        <v>-0.0285</v>
      </c>
      <c r="AT27" s="45"/>
      <c r="AU27" s="23">
        <v>42035.0</v>
      </c>
      <c r="AV27" s="50">
        <f t="shared" si="9"/>
        <v>0.09945406715</v>
      </c>
      <c r="AW27" s="51">
        <f t="shared" si="10"/>
        <v>1.709732798</v>
      </c>
      <c r="AX27" s="51">
        <f t="array" ref="AX27">SQRT(MMULT(MMULT(X27:AG27,MMULT(TRANSPOSE(ER!B507:K542-ER!M542:V542),ER!B507:K542-ER!M542:V542)/3),TRANSPOSE(X27:AG27)))</f>
        <v>0.319113934</v>
      </c>
      <c r="AY27" s="45"/>
      <c r="AZ27" s="23">
        <v>42035.0</v>
      </c>
      <c r="BA27" s="4">
        <f t="shared" ref="BA27:BJ27" si="81">X27*0.01/$AX27</f>
        <v>-0.01189013188</v>
      </c>
      <c r="BB27" s="4">
        <f t="shared" si="81"/>
        <v>0.02178018787</v>
      </c>
      <c r="BC27" s="4">
        <f t="shared" si="81"/>
        <v>-0.03533469958</v>
      </c>
      <c r="BD27" s="4">
        <f t="shared" si="81"/>
        <v>-0.03693662769</v>
      </c>
      <c r="BE27" s="4">
        <f t="shared" si="81"/>
        <v>-0.02673766605</v>
      </c>
      <c r="BF27" s="4">
        <f t="shared" si="81"/>
        <v>0.02023697312</v>
      </c>
      <c r="BG27" s="4">
        <f t="shared" si="81"/>
        <v>-0.02195101359</v>
      </c>
      <c r="BH27" s="4">
        <f t="shared" si="81"/>
        <v>0.03611148263</v>
      </c>
      <c r="BI27" s="4">
        <f t="shared" si="81"/>
        <v>0.002847627334</v>
      </c>
      <c r="BJ27" s="4">
        <f t="shared" si="81"/>
        <v>0.05187386783</v>
      </c>
      <c r="BK27" s="45"/>
      <c r="BL27" s="4">
        <f t="shared" si="12"/>
        <v>0.001985107304</v>
      </c>
      <c r="BM27" s="4">
        <f t="shared" si="13"/>
        <v>1.014061727</v>
      </c>
      <c r="BN27" s="4">
        <f t="shared" si="14"/>
        <v>1.014061727</v>
      </c>
      <c r="BO27" s="4">
        <f t="shared" si="15"/>
        <v>0</v>
      </c>
    </row>
    <row r="28">
      <c r="A28" s="23">
        <v>42063.0</v>
      </c>
      <c r="B28" s="53">
        <v>0.00367798697777778</v>
      </c>
      <c r="C28" s="53">
        <v>0.00195564189018575</v>
      </c>
      <c r="D28" s="53">
        <v>0.00403084838333333</v>
      </c>
      <c r="E28" s="53">
        <v>0.00371007539444444</v>
      </c>
      <c r="F28" s="53">
        <v>0.00505860008333333</v>
      </c>
      <c r="G28" s="53">
        <v>0.00359503131666667</v>
      </c>
      <c r="H28" s="53">
        <v>0.00409115321111111</v>
      </c>
      <c r="I28" s="53">
        <v>0.00487928799444445</v>
      </c>
      <c r="J28" s="53">
        <v>0.00191316139444444</v>
      </c>
      <c r="K28" s="53">
        <v>0.00303048513750595</v>
      </c>
      <c r="L28" s="52"/>
      <c r="M28" s="4">
        <f t="shared" ref="M28:V28" si="82">_xlfn.RANK.AVG(B28,$B28:$K28,0)</f>
        <v>6</v>
      </c>
      <c r="N28" s="4">
        <f t="shared" si="82"/>
        <v>9</v>
      </c>
      <c r="O28" s="4">
        <f t="shared" si="82"/>
        <v>4</v>
      </c>
      <c r="P28" s="4">
        <f t="shared" si="82"/>
        <v>5</v>
      </c>
      <c r="Q28" s="4">
        <f t="shared" si="82"/>
        <v>1</v>
      </c>
      <c r="R28" s="4">
        <f t="shared" si="82"/>
        <v>7</v>
      </c>
      <c r="S28" s="4">
        <f t="shared" si="82"/>
        <v>3</v>
      </c>
      <c r="T28" s="4">
        <f t="shared" si="82"/>
        <v>2</v>
      </c>
      <c r="U28" s="4">
        <f t="shared" si="82"/>
        <v>10</v>
      </c>
      <c r="V28" s="4">
        <f t="shared" si="82"/>
        <v>8</v>
      </c>
      <c r="W28" s="45"/>
      <c r="X28" s="6">
        <f t="shared" ref="X28:AG28" si="83">-(B28-AVERAGE($B28:$K28))/STDEV($B28:$K28)</f>
        <v>-0.07913564437</v>
      </c>
      <c r="Y28" s="6">
        <f t="shared" si="83"/>
        <v>1.548123366</v>
      </c>
      <c r="Z28" s="6">
        <f t="shared" si="83"/>
        <v>-0.4125165131</v>
      </c>
      <c r="AA28" s="6">
        <f t="shared" si="83"/>
        <v>-0.1094525452</v>
      </c>
      <c r="AB28" s="6">
        <f t="shared" si="83"/>
        <v>-1.383528783</v>
      </c>
      <c r="AC28" s="6">
        <f t="shared" si="83"/>
        <v>-0.0007597440093</v>
      </c>
      <c r="AD28" s="6">
        <f t="shared" si="83"/>
        <v>-0.4694920722</v>
      </c>
      <c r="AE28" s="6">
        <f t="shared" si="83"/>
        <v>-1.214116037</v>
      </c>
      <c r="AF28" s="6">
        <f t="shared" si="83"/>
        <v>1.588258627</v>
      </c>
      <c r="AG28" s="6">
        <f t="shared" si="83"/>
        <v>0.5326193466</v>
      </c>
      <c r="AH28" s="45"/>
      <c r="AI28" s="23">
        <v>42063.0</v>
      </c>
      <c r="AJ28" s="27">
        <v>0.0709</v>
      </c>
      <c r="AK28" s="27">
        <v>0.0432</v>
      </c>
      <c r="AL28" s="27">
        <v>0.0718</v>
      </c>
      <c r="AM28" s="27">
        <v>0.0672</v>
      </c>
      <c r="AN28" s="27">
        <v>0.0903</v>
      </c>
      <c r="AO28" s="27">
        <v>0.0795</v>
      </c>
      <c r="AP28" s="27">
        <v>0.073</v>
      </c>
      <c r="AQ28" s="27">
        <v>0.078</v>
      </c>
      <c r="AR28" s="27">
        <v>0.0328</v>
      </c>
      <c r="AS28" s="27">
        <v>0.0577</v>
      </c>
      <c r="AT28" s="45"/>
      <c r="AU28" s="23">
        <v>42063.0</v>
      </c>
      <c r="AV28" s="50">
        <f t="shared" si="9"/>
        <v>-0.04550739964</v>
      </c>
      <c r="AW28" s="51">
        <f t="shared" si="10"/>
        <v>1.631927305</v>
      </c>
      <c r="AX28" s="51">
        <f t="array" ref="AX28">SQRT(MMULT(MMULT(X28:AG28,MMULT(TRANSPOSE(ER!B508:K543-ER!M543:V543),ER!B508:K543-ER!M543:V543)/3),TRANSPOSE(X28:AG28)))</f>
        <v>0.4482446763</v>
      </c>
      <c r="AY28" s="45"/>
      <c r="AZ28" s="23">
        <v>42063.0</v>
      </c>
      <c r="BA28" s="4">
        <f t="shared" ref="BA28:BJ28" si="84">X28*0.01/$AX28</f>
        <v>-0.001765456425</v>
      </c>
      <c r="BB28" s="4">
        <f t="shared" si="84"/>
        <v>0.0345374624</v>
      </c>
      <c r="BC28" s="4">
        <f t="shared" si="84"/>
        <v>-0.009202931676</v>
      </c>
      <c r="BD28" s="4">
        <f t="shared" si="84"/>
        <v>-0.002441803571</v>
      </c>
      <c r="BE28" s="4">
        <f t="shared" si="84"/>
        <v>-0.03086548166</v>
      </c>
      <c r="BF28" s="4">
        <f t="shared" si="84"/>
        <v>-0.00001694931472</v>
      </c>
      <c r="BG28" s="4">
        <f t="shared" si="84"/>
        <v>-0.01047401334</v>
      </c>
      <c r="BH28" s="4">
        <f t="shared" si="84"/>
        <v>-0.0270860113</v>
      </c>
      <c r="BI28" s="4">
        <f t="shared" si="84"/>
        <v>0.03543284974</v>
      </c>
      <c r="BJ28" s="4">
        <f t="shared" si="84"/>
        <v>0.01188233513</v>
      </c>
      <c r="BK28" s="45"/>
      <c r="BL28" s="4">
        <f t="shared" si="12"/>
        <v>-0.001426054922</v>
      </c>
      <c r="BM28" s="4">
        <f t="shared" si="13"/>
        <v>1.012615619</v>
      </c>
      <c r="BN28" s="4">
        <f t="shared" si="14"/>
        <v>1.014061727</v>
      </c>
      <c r="BO28" s="4">
        <f t="shared" si="15"/>
        <v>-0.001426054922</v>
      </c>
    </row>
    <row r="29">
      <c r="A29" s="23">
        <v>42094.0</v>
      </c>
      <c r="B29" s="54">
        <v>7.80122409090911E-5</v>
      </c>
      <c r="C29" s="53">
        <v>-9.80786376677159E-4</v>
      </c>
      <c r="D29" s="53">
        <v>6.69578609090909E-4</v>
      </c>
      <c r="E29" s="53">
        <v>0.00195413276363636</v>
      </c>
      <c r="F29" s="53">
        <v>0.00180632543636364</v>
      </c>
      <c r="G29" s="53">
        <v>0.00102425303181818</v>
      </c>
      <c r="H29" s="53">
        <v>0.00154469900454545</v>
      </c>
      <c r="I29" s="53">
        <v>0.00147454824545455</v>
      </c>
      <c r="J29" s="53">
        <v>-8.45538845454545E-4</v>
      </c>
      <c r="K29" s="53">
        <v>-5.01460993421686E-4</v>
      </c>
      <c r="L29" s="52"/>
      <c r="M29" s="4">
        <f t="shared" ref="M29:V29" si="85">_xlfn.RANK.AVG(B29,$B29:$K29,0)</f>
        <v>7</v>
      </c>
      <c r="N29" s="4">
        <f t="shared" si="85"/>
        <v>10</v>
      </c>
      <c r="O29" s="4">
        <f t="shared" si="85"/>
        <v>6</v>
      </c>
      <c r="P29" s="4">
        <f t="shared" si="85"/>
        <v>1</v>
      </c>
      <c r="Q29" s="4">
        <f t="shared" si="85"/>
        <v>2</v>
      </c>
      <c r="R29" s="4">
        <f t="shared" si="85"/>
        <v>5</v>
      </c>
      <c r="S29" s="4">
        <f t="shared" si="85"/>
        <v>3</v>
      </c>
      <c r="T29" s="4">
        <f t="shared" si="85"/>
        <v>4</v>
      </c>
      <c r="U29" s="4">
        <f t="shared" si="85"/>
        <v>9</v>
      </c>
      <c r="V29" s="4">
        <f t="shared" si="85"/>
        <v>8</v>
      </c>
      <c r="W29" s="45"/>
      <c r="X29" s="6">
        <f t="shared" ref="X29:AG29" si="86">-(B29-AVERAGE($B29:$K29))/STDEV($B29:$K29)</f>
        <v>0.4879759751</v>
      </c>
      <c r="Y29" s="6">
        <f t="shared" si="86"/>
        <v>1.437098659</v>
      </c>
      <c r="Z29" s="6">
        <f t="shared" si="86"/>
        <v>-0.04231283505</v>
      </c>
      <c r="AA29" s="6">
        <f t="shared" si="86"/>
        <v>-1.193806109</v>
      </c>
      <c r="AB29" s="6">
        <f t="shared" si="86"/>
        <v>-1.061309443</v>
      </c>
      <c r="AC29" s="6">
        <f t="shared" si="86"/>
        <v>-0.3602482143</v>
      </c>
      <c r="AD29" s="6">
        <f t="shared" si="86"/>
        <v>-0.8267836539</v>
      </c>
      <c r="AE29" s="6">
        <f t="shared" si="86"/>
        <v>-0.7638994797</v>
      </c>
      <c r="AF29" s="6">
        <f t="shared" si="86"/>
        <v>1.315860779</v>
      </c>
      <c r="AG29" s="6">
        <f t="shared" si="86"/>
        <v>1.007424322</v>
      </c>
      <c r="AH29" s="45"/>
      <c r="AI29" s="23">
        <v>42094.0</v>
      </c>
      <c r="AJ29" s="27">
        <v>-9.0E-4</v>
      </c>
      <c r="AK29" s="27">
        <v>-0.0186</v>
      </c>
      <c r="AL29" s="27">
        <v>0.019</v>
      </c>
      <c r="AM29" s="27">
        <v>0.0476</v>
      </c>
      <c r="AN29" s="27">
        <v>0.0294</v>
      </c>
      <c r="AO29" s="27">
        <v>0.0197</v>
      </c>
      <c r="AP29" s="27">
        <v>0.0259</v>
      </c>
      <c r="AQ29" s="27">
        <v>0.0357</v>
      </c>
      <c r="AR29" s="27">
        <v>-0.0199</v>
      </c>
      <c r="AS29" s="27">
        <v>-0.0149</v>
      </c>
      <c r="AT29" s="45"/>
      <c r="AU29" s="23">
        <v>42094.0</v>
      </c>
      <c r="AV29" s="50">
        <f t="shared" si="9"/>
        <v>-0.1775085027</v>
      </c>
      <c r="AW29" s="51">
        <f t="shared" si="10"/>
        <v>1.342246332</v>
      </c>
      <c r="AX29" s="51">
        <f t="array" ref="AX29">SQRT(MMULT(MMULT(X29:AG29,MMULT(TRANSPOSE(ER!B509:K544-ER!M544:V544),ER!B509:K544-ER!M544:V544)/3),TRANSPOSE(X29:AG29)))</f>
        <v>0.4208155813</v>
      </c>
      <c r="AY29" s="45"/>
      <c r="AZ29" s="23">
        <v>42094.0</v>
      </c>
      <c r="BA29" s="4">
        <f t="shared" ref="BA29:BJ29" si="87">X29*0.01/$AX29</f>
        <v>0.01159595787</v>
      </c>
      <c r="BB29" s="4">
        <f t="shared" si="87"/>
        <v>0.03415031959</v>
      </c>
      <c r="BC29" s="4">
        <f t="shared" si="87"/>
        <v>-0.001005495921</v>
      </c>
      <c r="BD29" s="4">
        <f t="shared" si="87"/>
        <v>-0.02836886661</v>
      </c>
      <c r="BE29" s="4">
        <f t="shared" si="87"/>
        <v>-0.02522029816</v>
      </c>
      <c r="BF29" s="4">
        <f t="shared" si="87"/>
        <v>-0.008560714725</v>
      </c>
      <c r="BG29" s="4">
        <f t="shared" si="87"/>
        <v>-0.01964717303</v>
      </c>
      <c r="BH29" s="4">
        <f t="shared" si="87"/>
        <v>-0.01815283259</v>
      </c>
      <c r="BI29" s="4">
        <f t="shared" si="87"/>
        <v>0.03126929794</v>
      </c>
      <c r="BJ29" s="4">
        <f t="shared" si="87"/>
        <v>0.02393980562</v>
      </c>
      <c r="BK29" s="45"/>
      <c r="BL29" s="4">
        <f t="shared" si="12"/>
        <v>-0.003960080556</v>
      </c>
      <c r="BM29" s="4">
        <f t="shared" si="13"/>
        <v>1.00860558</v>
      </c>
      <c r="BN29" s="4">
        <f t="shared" si="14"/>
        <v>1.014061727</v>
      </c>
      <c r="BO29" s="4">
        <f t="shared" si="15"/>
        <v>-0.005380488186</v>
      </c>
    </row>
    <row r="30">
      <c r="A30" s="23">
        <v>42124.0</v>
      </c>
      <c r="B30" s="53">
        <v>6.00865111111111E-4</v>
      </c>
      <c r="C30" s="53">
        <v>0.00136418990842922</v>
      </c>
      <c r="D30" s="53">
        <v>0.00162282977658889</v>
      </c>
      <c r="E30" s="53">
        <v>-2.085832E-4</v>
      </c>
      <c r="F30" s="53">
        <v>9.92193072222223E-4</v>
      </c>
      <c r="G30" s="53">
        <v>0.00251834076111111</v>
      </c>
      <c r="H30" s="53">
        <v>0.00130798048333333</v>
      </c>
      <c r="I30" s="53">
        <v>6.35298377777778E-4</v>
      </c>
      <c r="J30" s="53">
        <v>0.00204458767777778</v>
      </c>
      <c r="K30" s="53">
        <v>7.15901138784417E-4</v>
      </c>
      <c r="L30" s="52"/>
      <c r="M30" s="4">
        <f t="shared" ref="M30:V30" si="88">_xlfn.RANK.AVG(B30,$B30:$K30,0)</f>
        <v>9</v>
      </c>
      <c r="N30" s="4">
        <f t="shared" si="88"/>
        <v>4</v>
      </c>
      <c r="O30" s="4">
        <f t="shared" si="88"/>
        <v>3</v>
      </c>
      <c r="P30" s="4">
        <f t="shared" si="88"/>
        <v>10</v>
      </c>
      <c r="Q30" s="4">
        <f t="shared" si="88"/>
        <v>6</v>
      </c>
      <c r="R30" s="4">
        <f t="shared" si="88"/>
        <v>1</v>
      </c>
      <c r="S30" s="4">
        <f t="shared" si="88"/>
        <v>5</v>
      </c>
      <c r="T30" s="4">
        <f t="shared" si="88"/>
        <v>8</v>
      </c>
      <c r="U30" s="4">
        <f t="shared" si="88"/>
        <v>2</v>
      </c>
      <c r="V30" s="4">
        <f t="shared" si="88"/>
        <v>7</v>
      </c>
      <c r="W30" s="45"/>
      <c r="X30" s="6">
        <f t="shared" ref="X30:AG30" si="89">-(B30-AVERAGE($B30:$K30))/STDEV($B30:$K30)</f>
        <v>0.7085452319</v>
      </c>
      <c r="Y30" s="6">
        <f t="shared" si="89"/>
        <v>-0.2598608456</v>
      </c>
      <c r="Z30" s="6">
        <f t="shared" si="89"/>
        <v>-0.5879890829</v>
      </c>
      <c r="AA30" s="6">
        <f t="shared" si="89"/>
        <v>1.735466756</v>
      </c>
      <c r="AB30" s="6">
        <f t="shared" si="89"/>
        <v>0.2120797992</v>
      </c>
      <c r="AC30" s="6">
        <f t="shared" si="89"/>
        <v>-1.724095604</v>
      </c>
      <c r="AD30" s="6">
        <f t="shared" si="89"/>
        <v>-0.1885497221</v>
      </c>
      <c r="AE30" s="6">
        <f t="shared" si="89"/>
        <v>0.6648608333</v>
      </c>
      <c r="AF30" s="6">
        <f t="shared" si="89"/>
        <v>-1.12306002</v>
      </c>
      <c r="AG30" s="6">
        <f t="shared" si="89"/>
        <v>0.5626026545</v>
      </c>
      <c r="AH30" s="45"/>
      <c r="AI30" s="23">
        <v>42124.0</v>
      </c>
      <c r="AJ30" s="27">
        <v>-0.0202</v>
      </c>
      <c r="AK30" s="27">
        <v>0.0226</v>
      </c>
      <c r="AL30" s="27">
        <v>0.007</v>
      </c>
      <c r="AM30" s="27">
        <v>-0.0438</v>
      </c>
      <c r="AN30" s="27">
        <v>-0.0019</v>
      </c>
      <c r="AO30" s="27">
        <v>0.0333</v>
      </c>
      <c r="AP30" s="27">
        <v>-0.0025</v>
      </c>
      <c r="AQ30" s="27">
        <v>-0.0081</v>
      </c>
      <c r="AR30" s="27">
        <v>0.0329</v>
      </c>
      <c r="AS30" s="27">
        <v>0.0088</v>
      </c>
      <c r="AT30" s="45"/>
      <c r="AU30" s="23">
        <v>42124.0</v>
      </c>
      <c r="AV30" s="50">
        <f t="shared" si="9"/>
        <v>0.1250457537</v>
      </c>
      <c r="AW30" s="51">
        <f t="shared" si="10"/>
        <v>1.510088536</v>
      </c>
      <c r="AX30" s="51">
        <f t="array" ref="AX30">SQRT(MMULT(MMULT(X30:AG30,MMULT(TRANSPOSE(ER!B510:K545-ER!M545:V545),ER!B510:K545-ER!M545:V545)/3),TRANSPOSE(X30:AG30)))</f>
        <v>0.2831575434</v>
      </c>
      <c r="AY30" s="45"/>
      <c r="AZ30" s="23">
        <v>42124.0</v>
      </c>
      <c r="BA30" s="4">
        <f t="shared" ref="BA30:BJ30" si="90">X30*0.01/$AX30</f>
        <v>0.02502300392</v>
      </c>
      <c r="BB30" s="4">
        <f t="shared" si="90"/>
        <v>-0.009177253144</v>
      </c>
      <c r="BC30" s="4">
        <f t="shared" si="90"/>
        <v>-0.02076543947</v>
      </c>
      <c r="BD30" s="4">
        <f t="shared" si="90"/>
        <v>0.06128979417</v>
      </c>
      <c r="BE30" s="4">
        <f t="shared" si="90"/>
        <v>0.007489816326</v>
      </c>
      <c r="BF30" s="4">
        <f t="shared" si="90"/>
        <v>-0.06088821025</v>
      </c>
      <c r="BG30" s="4">
        <f t="shared" si="90"/>
        <v>-0.006658827443</v>
      </c>
      <c r="BH30" s="4">
        <f t="shared" si="90"/>
        <v>0.02348024443</v>
      </c>
      <c r="BI30" s="4">
        <f t="shared" si="90"/>
        <v>-0.03966202018</v>
      </c>
      <c r="BJ30" s="4">
        <f t="shared" si="90"/>
        <v>0.01986889163</v>
      </c>
      <c r="BK30" s="45"/>
      <c r="BL30" s="4">
        <f t="shared" si="12"/>
        <v>0.002971509594</v>
      </c>
      <c r="BM30" s="4">
        <f t="shared" si="13"/>
        <v>1.011602661</v>
      </c>
      <c r="BN30" s="4">
        <f t="shared" si="14"/>
        <v>1.014061727</v>
      </c>
      <c r="BO30" s="4">
        <f t="shared" si="15"/>
        <v>-0.002424966764</v>
      </c>
    </row>
    <row r="31">
      <c r="A31" s="23">
        <v>42155.0</v>
      </c>
      <c r="B31" s="53">
        <v>0.00157850586666667</v>
      </c>
      <c r="C31" s="54">
        <v>2.787554098304E-5</v>
      </c>
      <c r="D31" s="53">
        <v>0.00149395638</v>
      </c>
      <c r="E31" s="54">
        <v>9.38053800000005E-5</v>
      </c>
      <c r="F31" s="53">
        <v>0.00424021356</v>
      </c>
      <c r="G31" s="53">
        <v>0.00228083978</v>
      </c>
      <c r="H31" s="53">
        <v>0.00404336138</v>
      </c>
      <c r="I31" s="53">
        <v>0.00206040804</v>
      </c>
      <c r="J31" s="53">
        <v>0.00126456732666667</v>
      </c>
      <c r="K31" s="53">
        <v>6.94555773879227E-4</v>
      </c>
      <c r="L31" s="52"/>
      <c r="M31" s="4">
        <f t="shared" ref="M31:V31" si="91">_xlfn.RANK.AVG(B31,$B31:$K31,0)</f>
        <v>5</v>
      </c>
      <c r="N31" s="4">
        <f t="shared" si="91"/>
        <v>10</v>
      </c>
      <c r="O31" s="4">
        <f t="shared" si="91"/>
        <v>6</v>
      </c>
      <c r="P31" s="4">
        <f t="shared" si="91"/>
        <v>9</v>
      </c>
      <c r="Q31" s="4">
        <f t="shared" si="91"/>
        <v>1</v>
      </c>
      <c r="R31" s="4">
        <f t="shared" si="91"/>
        <v>3</v>
      </c>
      <c r="S31" s="4">
        <f t="shared" si="91"/>
        <v>2</v>
      </c>
      <c r="T31" s="4">
        <f t="shared" si="91"/>
        <v>4</v>
      </c>
      <c r="U31" s="4">
        <f t="shared" si="91"/>
        <v>7</v>
      </c>
      <c r="V31" s="4">
        <f t="shared" si="91"/>
        <v>8</v>
      </c>
      <c r="W31" s="45"/>
      <c r="X31" s="6">
        <f t="shared" ref="X31:AG31" si="92">-(B31-AVERAGE($B31:$K31))/STDEV($B31:$K31)</f>
        <v>0.1372262844</v>
      </c>
      <c r="Y31" s="6">
        <f t="shared" si="92"/>
        <v>1.204883066</v>
      </c>
      <c r="Z31" s="6">
        <f t="shared" si="92"/>
        <v>0.1954412125</v>
      </c>
      <c r="AA31" s="6">
        <f t="shared" si="92"/>
        <v>1.159488339</v>
      </c>
      <c r="AB31" s="6">
        <f t="shared" si="92"/>
        <v>-1.695441517</v>
      </c>
      <c r="AC31" s="6">
        <f t="shared" si="92"/>
        <v>-0.3463522662</v>
      </c>
      <c r="AD31" s="6">
        <f t="shared" si="92"/>
        <v>-1.559902722</v>
      </c>
      <c r="AE31" s="6">
        <f t="shared" si="92"/>
        <v>-0.1945782178</v>
      </c>
      <c r="AF31" s="6">
        <f t="shared" si="92"/>
        <v>0.3533826472</v>
      </c>
      <c r="AG31" s="6">
        <f t="shared" si="92"/>
        <v>0.7458531735</v>
      </c>
      <c r="AH31" s="45"/>
      <c r="AI31" s="23">
        <v>42155.0</v>
      </c>
      <c r="AJ31" s="27">
        <v>0.0021</v>
      </c>
      <c r="AK31" s="27">
        <v>-0.0162</v>
      </c>
      <c r="AL31" s="27">
        <v>0.0023</v>
      </c>
      <c r="AM31" s="27">
        <v>-0.0069</v>
      </c>
      <c r="AN31" s="27">
        <v>0.0322</v>
      </c>
      <c r="AO31" s="27">
        <v>0.0506</v>
      </c>
      <c r="AP31" s="27">
        <v>0.0311</v>
      </c>
      <c r="AQ31" s="27">
        <v>-0.0115</v>
      </c>
      <c r="AR31" s="27">
        <v>0.0059</v>
      </c>
      <c r="AS31" s="27">
        <v>0.0127</v>
      </c>
      <c r="AT31" s="45"/>
      <c r="AU31" s="23">
        <v>42155.0</v>
      </c>
      <c r="AV31" s="50">
        <f t="shared" si="9"/>
        <v>-0.1010304692</v>
      </c>
      <c r="AW31" s="51">
        <f t="shared" si="10"/>
        <v>1.357523583</v>
      </c>
      <c r="AX31" s="51">
        <f t="array" ref="AX31">SQRT(MMULT(MMULT(X31:AG31,MMULT(TRANSPOSE(ER!B511:K546-ER!M546:V546),ER!B511:K546-ER!M546:V546)/3),TRANSPOSE(X31:AG31)))</f>
        <v>0.3443915513</v>
      </c>
      <c r="AY31" s="45"/>
      <c r="AZ31" s="23">
        <v>42155.0</v>
      </c>
      <c r="BA31" s="4">
        <f t="shared" ref="BA31:BJ31" si="93">X31*0.01/$AX31</f>
        <v>0.003984600782</v>
      </c>
      <c r="BB31" s="4">
        <f t="shared" si="93"/>
        <v>0.03498584857</v>
      </c>
      <c r="BC31" s="4">
        <f t="shared" si="93"/>
        <v>0.00567497117</v>
      </c>
      <c r="BD31" s="4">
        <f t="shared" si="93"/>
        <v>0.03366773474</v>
      </c>
      <c r="BE31" s="4">
        <f t="shared" si="93"/>
        <v>-0.04923005546</v>
      </c>
      <c r="BF31" s="4">
        <f t="shared" si="93"/>
        <v>-0.01005693273</v>
      </c>
      <c r="BG31" s="4">
        <f t="shared" si="93"/>
        <v>-0.04529445384</v>
      </c>
      <c r="BH31" s="4">
        <f t="shared" si="93"/>
        <v>-0.005649912639</v>
      </c>
      <c r="BI31" s="4">
        <f t="shared" si="93"/>
        <v>0.01026107191</v>
      </c>
      <c r="BJ31" s="4">
        <f t="shared" si="93"/>
        <v>0.0216571275</v>
      </c>
      <c r="BK31" s="45"/>
      <c r="BL31" s="4">
        <f t="shared" si="12"/>
        <v>-0.003567994974</v>
      </c>
      <c r="BM31" s="4">
        <f t="shared" si="13"/>
        <v>1.007993268</v>
      </c>
      <c r="BN31" s="4">
        <f t="shared" si="14"/>
        <v>1.014061727</v>
      </c>
      <c r="BO31" s="4">
        <f t="shared" si="15"/>
        <v>-0.005984309469</v>
      </c>
    </row>
    <row r="32">
      <c r="A32" s="23">
        <v>42185.0</v>
      </c>
      <c r="B32" s="53">
        <v>-0.00250604367619048</v>
      </c>
      <c r="C32" s="53">
        <v>-7.74881857174895E-4</v>
      </c>
      <c r="D32" s="53">
        <v>-0.00145133021904762</v>
      </c>
      <c r="E32" s="53">
        <v>-0.00113336157619048</v>
      </c>
      <c r="F32" s="53">
        <v>-0.00125554407142857</v>
      </c>
      <c r="G32" s="53">
        <v>-8.48196942857143E-4</v>
      </c>
      <c r="H32" s="53">
        <v>-0.00113607133333333</v>
      </c>
      <c r="I32" s="53">
        <v>-9.19625928571429E-4</v>
      </c>
      <c r="J32" s="53">
        <v>-0.00239803706190476</v>
      </c>
      <c r="K32" s="53">
        <v>-5.41864288639314E-4</v>
      </c>
      <c r="L32" s="52"/>
      <c r="M32" s="4">
        <f t="shared" ref="M32:V32" si="94">_xlfn.RANK.AVG(B32,$B32:$K32,0)</f>
        <v>10</v>
      </c>
      <c r="N32" s="4">
        <f t="shared" si="94"/>
        <v>2</v>
      </c>
      <c r="O32" s="4">
        <f t="shared" si="94"/>
        <v>8</v>
      </c>
      <c r="P32" s="4">
        <f t="shared" si="94"/>
        <v>5</v>
      </c>
      <c r="Q32" s="4">
        <f t="shared" si="94"/>
        <v>7</v>
      </c>
      <c r="R32" s="4">
        <f t="shared" si="94"/>
        <v>3</v>
      </c>
      <c r="S32" s="4">
        <f t="shared" si="94"/>
        <v>6</v>
      </c>
      <c r="T32" s="4">
        <f t="shared" si="94"/>
        <v>4</v>
      </c>
      <c r="U32" s="4">
        <f t="shared" si="94"/>
        <v>9</v>
      </c>
      <c r="V32" s="4">
        <f t="shared" si="94"/>
        <v>1</v>
      </c>
      <c r="W32" s="45"/>
      <c r="X32" s="6">
        <f t="shared" ref="X32:AG32" si="95">-(B32-AVERAGE($B32:$K32))/STDEV($B32:$K32)</f>
        <v>1.828327738</v>
      </c>
      <c r="Y32" s="6">
        <f t="shared" si="95"/>
        <v>-0.7884607014</v>
      </c>
      <c r="Z32" s="6">
        <f t="shared" si="95"/>
        <v>0.2340446668</v>
      </c>
      <c r="AA32" s="6">
        <f t="shared" si="95"/>
        <v>-0.2465901644</v>
      </c>
      <c r="AB32" s="6">
        <f t="shared" si="95"/>
        <v>-0.06190162892</v>
      </c>
      <c r="AC32" s="6">
        <f t="shared" si="95"/>
        <v>-0.6776391326</v>
      </c>
      <c r="AD32" s="6">
        <f t="shared" si="95"/>
        <v>-0.2424941515</v>
      </c>
      <c r="AE32" s="6">
        <f t="shared" si="95"/>
        <v>-0.5696685535</v>
      </c>
      <c r="AF32" s="6">
        <f t="shared" si="95"/>
        <v>1.665067171</v>
      </c>
      <c r="AG32" s="6">
        <f t="shared" si="95"/>
        <v>-1.140685244</v>
      </c>
      <c r="AH32" s="45"/>
      <c r="AI32" s="23">
        <v>42185.0</v>
      </c>
      <c r="AJ32" s="27">
        <v>-0.0503</v>
      </c>
      <c r="AK32" s="27">
        <v>-0.0293</v>
      </c>
      <c r="AL32" s="27">
        <v>-0.0421</v>
      </c>
      <c r="AM32" s="27">
        <v>-0.0417</v>
      </c>
      <c r="AN32" s="27">
        <v>-0.041</v>
      </c>
      <c r="AO32" s="27">
        <v>-0.0307</v>
      </c>
      <c r="AP32" s="27">
        <v>-0.0365</v>
      </c>
      <c r="AQ32" s="27">
        <v>-0.037</v>
      </c>
      <c r="AR32" s="27">
        <v>-0.0643</v>
      </c>
      <c r="AS32" s="27">
        <v>-0.0194</v>
      </c>
      <c r="AT32" s="45"/>
      <c r="AU32" s="23">
        <v>42185.0</v>
      </c>
      <c r="AV32" s="50">
        <f t="shared" si="9"/>
        <v>0.008305609659</v>
      </c>
      <c r="AW32" s="51">
        <f t="shared" si="10"/>
        <v>1.368798644</v>
      </c>
      <c r="AX32" s="51">
        <f t="array" ref="AX32">SQRT(MMULT(MMULT(X32:AG32,MMULT(TRANSPOSE(ER!B512:K547-ER!M547:V547),ER!B512:K547-ER!M547:V547)/3),TRANSPOSE(X32:AG32)))</f>
        <v>0.2587965804</v>
      </c>
      <c r="AY32" s="45"/>
      <c r="AZ32" s="23">
        <v>42185.0</v>
      </c>
      <c r="BA32" s="4">
        <f t="shared" ref="BA32:BJ32" si="96">X32*0.01/$AX32</f>
        <v>0.0706472912</v>
      </c>
      <c r="BB32" s="4">
        <f t="shared" si="96"/>
        <v>-0.03046642657</v>
      </c>
      <c r="BC32" s="4">
        <f t="shared" si="96"/>
        <v>0.009043576481</v>
      </c>
      <c r="BD32" s="4">
        <f t="shared" si="96"/>
        <v>-0.009528339362</v>
      </c>
      <c r="BE32" s="4">
        <f t="shared" si="96"/>
        <v>-0.002391902892</v>
      </c>
      <c r="BF32" s="4">
        <f t="shared" si="96"/>
        <v>-0.02618423827</v>
      </c>
      <c r="BG32" s="4">
        <f t="shared" si="96"/>
        <v>-0.009370067838</v>
      </c>
      <c r="BH32" s="4">
        <f t="shared" si="96"/>
        <v>-0.02201221332</v>
      </c>
      <c r="BI32" s="4">
        <f t="shared" si="96"/>
        <v>0.06433883974</v>
      </c>
      <c r="BJ32" s="4">
        <f t="shared" si="96"/>
        <v>-0.04407651917</v>
      </c>
      <c r="BK32" s="45"/>
      <c r="BL32" s="4">
        <f t="shared" si="12"/>
        <v>0.0002411676369</v>
      </c>
      <c r="BM32" s="4">
        <f t="shared" si="13"/>
        <v>1.008236363</v>
      </c>
      <c r="BN32" s="4">
        <f t="shared" si="14"/>
        <v>1.014061727</v>
      </c>
      <c r="BO32" s="4">
        <f t="shared" si="15"/>
        <v>-0.005744585054</v>
      </c>
    </row>
    <row r="33">
      <c r="A33" s="23">
        <v>42216.0</v>
      </c>
      <c r="B33" s="53">
        <v>0.00202764396</v>
      </c>
      <c r="C33" s="53">
        <v>3.33805195555075E-4</v>
      </c>
      <c r="D33" s="53">
        <v>0.002122432035</v>
      </c>
      <c r="E33" s="53">
        <v>6.7487002443E-4</v>
      </c>
      <c r="F33" s="53">
        <v>0.001684932185</v>
      </c>
      <c r="G33" s="53">
        <v>8.24710135E-4</v>
      </c>
      <c r="H33" s="53">
        <v>7.42744495E-4</v>
      </c>
      <c r="I33" s="53">
        <v>0.00132226124</v>
      </c>
      <c r="J33" s="53">
        <v>8.0880892E-4</v>
      </c>
      <c r="K33" s="53">
        <v>4.9132179209944E-4</v>
      </c>
      <c r="L33" s="52"/>
      <c r="M33" s="4">
        <f t="shared" ref="M33:V33" si="97">_xlfn.RANK.AVG(B33,$B33:$K33,0)</f>
        <v>2</v>
      </c>
      <c r="N33" s="4">
        <f t="shared" si="97"/>
        <v>10</v>
      </c>
      <c r="O33" s="4">
        <f t="shared" si="97"/>
        <v>1</v>
      </c>
      <c r="P33" s="4">
        <f t="shared" si="97"/>
        <v>8</v>
      </c>
      <c r="Q33" s="4">
        <f t="shared" si="97"/>
        <v>3</v>
      </c>
      <c r="R33" s="4">
        <f t="shared" si="97"/>
        <v>5</v>
      </c>
      <c r="S33" s="4">
        <f t="shared" si="97"/>
        <v>7</v>
      </c>
      <c r="T33" s="4">
        <f t="shared" si="97"/>
        <v>4</v>
      </c>
      <c r="U33" s="4">
        <f t="shared" si="97"/>
        <v>6</v>
      </c>
      <c r="V33" s="4">
        <f t="shared" si="97"/>
        <v>9</v>
      </c>
      <c r="W33" s="45"/>
      <c r="X33" s="6">
        <f t="shared" ref="X33:AG33" si="98">-(B33-AVERAGE($B33:$K33))/STDEV($B33:$K33)</f>
        <v>-1.436931715</v>
      </c>
      <c r="Y33" s="6">
        <f t="shared" si="98"/>
        <v>1.196363147</v>
      </c>
      <c r="Z33" s="6">
        <f t="shared" si="98"/>
        <v>-1.584292229</v>
      </c>
      <c r="AA33" s="6">
        <f t="shared" si="98"/>
        <v>0.6661330685</v>
      </c>
      <c r="AB33" s="6">
        <f t="shared" si="98"/>
        <v>-0.9041412424</v>
      </c>
      <c r="AC33" s="6">
        <f t="shared" si="98"/>
        <v>0.4331869335</v>
      </c>
      <c r="AD33" s="6">
        <f t="shared" si="98"/>
        <v>0.5606132879</v>
      </c>
      <c r="AE33" s="6">
        <f t="shared" si="98"/>
        <v>-0.3403216177</v>
      </c>
      <c r="AF33" s="6">
        <f t="shared" si="98"/>
        <v>0.457907461</v>
      </c>
      <c r="AG33" s="6">
        <f t="shared" si="98"/>
        <v>0.9514829066</v>
      </c>
      <c r="AH33" s="45"/>
      <c r="AI33" s="23">
        <v>42216.0</v>
      </c>
      <c r="AJ33" s="27">
        <v>0.0444</v>
      </c>
      <c r="AK33" s="27">
        <v>0.0038</v>
      </c>
      <c r="AL33" s="27">
        <v>0.0584</v>
      </c>
      <c r="AM33" s="27">
        <v>0.0356</v>
      </c>
      <c r="AN33" s="27">
        <v>0.0502</v>
      </c>
      <c r="AO33" s="27">
        <v>0.0173</v>
      </c>
      <c r="AP33" s="27">
        <v>0.052</v>
      </c>
      <c r="AQ33" s="27">
        <v>0.0455</v>
      </c>
      <c r="AR33" s="27">
        <v>0.0253</v>
      </c>
      <c r="AS33" s="27">
        <v>0.0195</v>
      </c>
      <c r="AT33" s="45"/>
      <c r="AU33" s="23">
        <v>42216.0</v>
      </c>
      <c r="AV33" s="50">
        <f t="shared" si="9"/>
        <v>0.04959380294</v>
      </c>
      <c r="AW33" s="51">
        <f t="shared" si="10"/>
        <v>1.436682574</v>
      </c>
      <c r="AX33" s="51">
        <f t="array" ref="AX33">SQRT(MMULT(MMULT(X33:AG33,MMULT(TRANSPOSE(ER!B513:K548-ER!M548:V548),ER!B513:K548-ER!M548:V548)/3),TRANSPOSE(X33:AG33)))</f>
        <v>0.2863611539</v>
      </c>
      <c r="AY33" s="45"/>
      <c r="AZ33" s="23">
        <v>42216.0</v>
      </c>
      <c r="BA33" s="4">
        <f t="shared" ref="BA33:BJ33" si="99">X33*0.01/$AX33</f>
        <v>-0.05017900284</v>
      </c>
      <c r="BB33" s="4">
        <f t="shared" si="99"/>
        <v>0.04177812288</v>
      </c>
      <c r="BC33" s="4">
        <f t="shared" si="99"/>
        <v>-0.05532497017</v>
      </c>
      <c r="BD33" s="4">
        <f t="shared" si="99"/>
        <v>0.02326199135</v>
      </c>
      <c r="BE33" s="4">
        <f t="shared" si="99"/>
        <v>-0.03157345995</v>
      </c>
      <c r="BF33" s="4">
        <f t="shared" si="99"/>
        <v>0.0151272939</v>
      </c>
      <c r="BG33" s="4">
        <f t="shared" si="99"/>
        <v>0.01957714168</v>
      </c>
      <c r="BH33" s="4">
        <f t="shared" si="99"/>
        <v>-0.01188435</v>
      </c>
      <c r="BI33" s="4">
        <f t="shared" si="99"/>
        <v>0.0159905579</v>
      </c>
      <c r="BJ33" s="4">
        <f t="shared" si="99"/>
        <v>0.03322667526</v>
      </c>
      <c r="BK33" s="45"/>
      <c r="BL33" s="4">
        <f t="shared" si="12"/>
        <v>0.001916323734</v>
      </c>
      <c r="BM33" s="4">
        <f t="shared" si="13"/>
        <v>1.01016847</v>
      </c>
      <c r="BN33" s="4">
        <f t="shared" si="14"/>
        <v>1.014061727</v>
      </c>
      <c r="BO33" s="4">
        <f t="shared" si="15"/>
        <v>-0.003839269804</v>
      </c>
    </row>
    <row r="34">
      <c r="A34" s="23">
        <v>42247.0</v>
      </c>
      <c r="B34" s="53">
        <v>-0.00321920087368421</v>
      </c>
      <c r="C34" s="53">
        <v>-0.00214888961195494</v>
      </c>
      <c r="D34" s="53">
        <v>-0.00422295954736842</v>
      </c>
      <c r="E34" s="53">
        <v>-0.00448477628421053</v>
      </c>
      <c r="F34" s="53">
        <v>-0.00344766784736842</v>
      </c>
      <c r="G34" s="53">
        <v>-0.00346656874210526</v>
      </c>
      <c r="H34" s="53">
        <v>-0.0044856622631579</v>
      </c>
      <c r="I34" s="53">
        <v>-0.00400406967368421</v>
      </c>
      <c r="J34" s="53">
        <v>-0.00282390768947368</v>
      </c>
      <c r="K34" s="53">
        <v>-0.00266006861232727</v>
      </c>
      <c r="L34" s="52"/>
      <c r="M34" s="4">
        <f t="shared" ref="M34:V34" si="100">_xlfn.RANK.AVG(B34,$B34:$K34,0)</f>
        <v>4</v>
      </c>
      <c r="N34" s="4">
        <f t="shared" si="100"/>
        <v>1</v>
      </c>
      <c r="O34" s="4">
        <f t="shared" si="100"/>
        <v>8</v>
      </c>
      <c r="P34" s="4">
        <f t="shared" si="100"/>
        <v>9</v>
      </c>
      <c r="Q34" s="4">
        <f t="shared" si="100"/>
        <v>5</v>
      </c>
      <c r="R34" s="4">
        <f t="shared" si="100"/>
        <v>6</v>
      </c>
      <c r="S34" s="4">
        <f t="shared" si="100"/>
        <v>10</v>
      </c>
      <c r="T34" s="4">
        <f t="shared" si="100"/>
        <v>7</v>
      </c>
      <c r="U34" s="4">
        <f t="shared" si="100"/>
        <v>3</v>
      </c>
      <c r="V34" s="4">
        <f t="shared" si="100"/>
        <v>2</v>
      </c>
      <c r="W34" s="45"/>
      <c r="X34" s="6">
        <f t="shared" ref="X34:AG34" si="101">-(B34-AVERAGE($B34:$K34))/STDEV($B34:$K34)</f>
        <v>-0.3456094735</v>
      </c>
      <c r="Y34" s="6">
        <f t="shared" si="101"/>
        <v>-1.68017448</v>
      </c>
      <c r="Z34" s="6">
        <f t="shared" si="101"/>
        <v>0.9059714906</v>
      </c>
      <c r="AA34" s="6">
        <f t="shared" si="101"/>
        <v>1.232429286</v>
      </c>
      <c r="AB34" s="6">
        <f t="shared" si="101"/>
        <v>-0.06073530736</v>
      </c>
      <c r="AC34" s="6">
        <f t="shared" si="101"/>
        <v>-0.03716788954</v>
      </c>
      <c r="AD34" s="6">
        <f t="shared" si="101"/>
        <v>1.233534008</v>
      </c>
      <c r="AE34" s="6">
        <f t="shared" si="101"/>
        <v>0.6330389558</v>
      </c>
      <c r="AF34" s="6">
        <f t="shared" si="101"/>
        <v>-0.8384982899</v>
      </c>
      <c r="AG34" s="6">
        <f t="shared" si="101"/>
        <v>-1.042788301</v>
      </c>
      <c r="AH34" s="45"/>
      <c r="AI34" s="23">
        <v>42247.0</v>
      </c>
      <c r="AJ34" s="27">
        <v>-0.0825</v>
      </c>
      <c r="AK34" s="27">
        <v>-0.0433</v>
      </c>
      <c r="AL34" s="27">
        <v>-0.0833</v>
      </c>
      <c r="AM34" s="27">
        <v>-0.088</v>
      </c>
      <c r="AN34" s="27">
        <v>-0.0664</v>
      </c>
      <c r="AO34" s="27">
        <v>-0.0787</v>
      </c>
      <c r="AP34" s="27">
        <v>-0.0957</v>
      </c>
      <c r="AQ34" s="27">
        <v>-0.0852</v>
      </c>
      <c r="AR34" s="27">
        <v>-0.0608</v>
      </c>
      <c r="AS34" s="27">
        <v>-0.0613</v>
      </c>
      <c r="AT34" s="45"/>
      <c r="AU34" s="23">
        <v>42247.0</v>
      </c>
      <c r="AV34" s="50">
        <f t="shared" si="9"/>
        <v>0.05521737612</v>
      </c>
      <c r="AW34" s="51">
        <f t="shared" si="10"/>
        <v>1.516012416</v>
      </c>
      <c r="AX34" s="51">
        <f t="array" ref="AX34">SQRT(MMULT(MMULT(X34:AG34,MMULT(TRANSPOSE(ER!B514:K549-ER!M549:V549),ER!B514:K549-ER!M549:V549)/3),TRANSPOSE(X34:AG34)))</f>
        <v>0.3395410973</v>
      </c>
      <c r="AY34" s="45"/>
      <c r="AZ34" s="23">
        <v>42247.0</v>
      </c>
      <c r="BA34" s="4">
        <f t="shared" ref="BA34:BJ34" si="102">X34*0.01/$AX34</f>
        <v>-0.01017872288</v>
      </c>
      <c r="BB34" s="4">
        <f t="shared" si="102"/>
        <v>-0.04948368529</v>
      </c>
      <c r="BC34" s="4">
        <f t="shared" si="102"/>
        <v>0.02668223369</v>
      </c>
      <c r="BD34" s="4">
        <f t="shared" si="102"/>
        <v>0.03629691063</v>
      </c>
      <c r="BE34" s="4">
        <f t="shared" si="102"/>
        <v>-0.001788746866</v>
      </c>
      <c r="BF34" s="4">
        <f t="shared" si="102"/>
        <v>-0.001094650687</v>
      </c>
      <c r="BG34" s="4">
        <f t="shared" si="102"/>
        <v>0.03632944637</v>
      </c>
      <c r="BH34" s="4">
        <f t="shared" si="102"/>
        <v>0.01864395683</v>
      </c>
      <c r="BI34" s="4">
        <f t="shared" si="102"/>
        <v>-0.02469504566</v>
      </c>
      <c r="BJ34" s="4">
        <f t="shared" si="102"/>
        <v>-0.03071169614</v>
      </c>
      <c r="BK34" s="45"/>
      <c r="BL34" s="4">
        <f t="shared" si="12"/>
        <v>0.001928242549</v>
      </c>
      <c r="BM34" s="4">
        <f t="shared" si="13"/>
        <v>1.01211632</v>
      </c>
      <c r="BN34" s="4">
        <f t="shared" si="14"/>
        <v>1.014061727</v>
      </c>
      <c r="BO34" s="4">
        <f t="shared" si="15"/>
        <v>-0.001918430299</v>
      </c>
    </row>
    <row r="35">
      <c r="A35" s="23">
        <v>42277.0</v>
      </c>
      <c r="B35" s="53">
        <v>3.77136644444445E-4</v>
      </c>
      <c r="C35" s="53">
        <v>-0.001090498964549</v>
      </c>
      <c r="D35" s="53">
        <v>-0.001199742</v>
      </c>
      <c r="E35" s="53">
        <v>-0.00112822007222222</v>
      </c>
      <c r="F35" s="53">
        <v>-5.13885777777777E-4</v>
      </c>
      <c r="G35" s="53">
        <v>-0.00384066393888889</v>
      </c>
      <c r="H35" s="53">
        <v>-0.0020863949</v>
      </c>
      <c r="I35" s="53">
        <v>-0.00128335913888889</v>
      </c>
      <c r="J35" s="53">
        <v>-4.91155461111112E-4</v>
      </c>
      <c r="K35" s="53">
        <v>-9.82506556319155E-4</v>
      </c>
      <c r="L35" s="52"/>
      <c r="M35" s="4">
        <f t="shared" ref="M35:V35" si="103">_xlfn.RANK.AVG(B35,$B35:$K35,0)</f>
        <v>1</v>
      </c>
      <c r="N35" s="4">
        <f t="shared" si="103"/>
        <v>5</v>
      </c>
      <c r="O35" s="4">
        <f t="shared" si="103"/>
        <v>7</v>
      </c>
      <c r="P35" s="4">
        <f t="shared" si="103"/>
        <v>6</v>
      </c>
      <c r="Q35" s="4">
        <f t="shared" si="103"/>
        <v>3</v>
      </c>
      <c r="R35" s="4">
        <f t="shared" si="103"/>
        <v>10</v>
      </c>
      <c r="S35" s="4">
        <f t="shared" si="103"/>
        <v>9</v>
      </c>
      <c r="T35" s="4">
        <f t="shared" si="103"/>
        <v>8</v>
      </c>
      <c r="U35" s="4">
        <f t="shared" si="103"/>
        <v>2</v>
      </c>
      <c r="V35" s="4">
        <f t="shared" si="103"/>
        <v>4</v>
      </c>
      <c r="W35" s="45"/>
      <c r="X35" s="6">
        <f t="shared" ref="X35:AG35" si="104">-(B35-AVERAGE($B35:$K35))/STDEV($B35:$K35)</f>
        <v>-1.429811425</v>
      </c>
      <c r="Y35" s="6">
        <f t="shared" si="104"/>
        <v>-0.1191580192</v>
      </c>
      <c r="Z35" s="6">
        <f t="shared" si="104"/>
        <v>-0.021599909</v>
      </c>
      <c r="AA35" s="6">
        <f t="shared" si="104"/>
        <v>-0.08547166142</v>
      </c>
      <c r="AB35" s="6">
        <f t="shared" si="104"/>
        <v>-0.6340951281</v>
      </c>
      <c r="AC35" s="6">
        <f t="shared" si="104"/>
        <v>2.336842005</v>
      </c>
      <c r="AD35" s="6">
        <f t="shared" si="104"/>
        <v>0.7702142419</v>
      </c>
      <c r="AE35" s="6">
        <f t="shared" si="104"/>
        <v>0.05307331862</v>
      </c>
      <c r="AF35" s="6">
        <f t="shared" si="104"/>
        <v>-0.6543941497</v>
      </c>
      <c r="AG35" s="6">
        <f t="shared" si="104"/>
        <v>-0.2155992727</v>
      </c>
      <c r="AH35" s="45"/>
      <c r="AI35" s="23">
        <v>42277.0</v>
      </c>
      <c r="AJ35" s="27">
        <v>-0.0329</v>
      </c>
      <c r="AK35" s="27">
        <v>-0.0398</v>
      </c>
      <c r="AL35" s="27">
        <v>-0.0376</v>
      </c>
      <c r="AM35" s="27">
        <v>-0.0582</v>
      </c>
      <c r="AN35" s="27">
        <v>-0.0262</v>
      </c>
      <c r="AO35" s="27">
        <v>-0.0779</v>
      </c>
      <c r="AP35" s="27">
        <v>-0.0441</v>
      </c>
      <c r="AQ35" s="27">
        <v>-0.0724</v>
      </c>
      <c r="AR35" s="27">
        <v>-0.0299</v>
      </c>
      <c r="AS35" s="27">
        <v>-0.027</v>
      </c>
      <c r="AT35" s="45"/>
      <c r="AU35" s="23">
        <v>42277.0</v>
      </c>
      <c r="AV35" s="50">
        <f t="shared" si="9"/>
        <v>-0.07006826006</v>
      </c>
      <c r="AW35" s="51">
        <f t="shared" si="10"/>
        <v>1.409788064</v>
      </c>
      <c r="AX35" s="51">
        <f t="array" ref="AX35">SQRT(MMULT(MMULT(X35:AG35,MMULT(TRANSPOSE(ER!B515:K550-ER!M550:V550),ER!B515:K550-ER!M550:V550)/3),TRANSPOSE(X35:AG35)))</f>
        <v>0.3813630028</v>
      </c>
      <c r="AY35" s="45"/>
      <c r="AZ35" s="23">
        <v>42277.0</v>
      </c>
      <c r="BA35" s="4">
        <f t="shared" ref="BA35:BJ35" si="105">X35*0.01/$AX35</f>
        <v>-0.03749213781</v>
      </c>
      <c r="BB35" s="4">
        <f t="shared" si="105"/>
        <v>-0.003124530129</v>
      </c>
      <c r="BC35" s="4">
        <f t="shared" si="105"/>
        <v>-0.0005663871127</v>
      </c>
      <c r="BD35" s="4">
        <f t="shared" si="105"/>
        <v>-0.002241215346</v>
      </c>
      <c r="BE35" s="4">
        <f t="shared" si="105"/>
        <v>-0.01662707508</v>
      </c>
      <c r="BF35" s="4">
        <f t="shared" si="105"/>
        <v>0.06127605426</v>
      </c>
      <c r="BG35" s="4">
        <f t="shared" si="105"/>
        <v>0.02019635456</v>
      </c>
      <c r="BH35" s="4">
        <f t="shared" si="105"/>
        <v>0.001391674553</v>
      </c>
      <c r="BI35" s="4">
        <f t="shared" si="105"/>
        <v>-0.01715935067</v>
      </c>
      <c r="BJ35" s="4">
        <f t="shared" si="105"/>
        <v>-0.005653387221</v>
      </c>
      <c r="BK35" s="45"/>
      <c r="BL35" s="4">
        <f t="shared" si="12"/>
        <v>-0.00206361647</v>
      </c>
      <c r="BM35" s="4">
        <f t="shared" si="13"/>
        <v>1.0100277</v>
      </c>
      <c r="BN35" s="4">
        <f t="shared" si="14"/>
        <v>1.014061727</v>
      </c>
      <c r="BO35" s="4">
        <f t="shared" si="15"/>
        <v>-0.003978087864</v>
      </c>
    </row>
    <row r="36">
      <c r="A36" s="23">
        <v>42308.0</v>
      </c>
      <c r="B36" s="53">
        <v>0.00244438226190476</v>
      </c>
      <c r="C36" s="53">
        <v>8.33052710380014E-4</v>
      </c>
      <c r="D36" s="53">
        <v>0.00401716901428571</v>
      </c>
      <c r="E36" s="53">
        <v>0.00481601736190476</v>
      </c>
      <c r="F36" s="53">
        <v>0.00272080991428571</v>
      </c>
      <c r="G36" s="53">
        <v>0.00460163677142857</v>
      </c>
      <c r="H36" s="53">
        <v>0.00405492847142857</v>
      </c>
      <c r="I36" s="53">
        <v>0.00443350636190476</v>
      </c>
      <c r="J36" s="53">
        <v>0.00227666913809524</v>
      </c>
      <c r="K36" s="53">
        <v>0.00357311304356821</v>
      </c>
      <c r="L36" s="52"/>
      <c r="M36" s="4">
        <f t="shared" ref="M36:V36" si="106">_xlfn.RANK.AVG(B36,$B36:$K36,0)</f>
        <v>8</v>
      </c>
      <c r="N36" s="4">
        <f t="shared" si="106"/>
        <v>10</v>
      </c>
      <c r="O36" s="4">
        <f t="shared" si="106"/>
        <v>5</v>
      </c>
      <c r="P36" s="4">
        <f t="shared" si="106"/>
        <v>1</v>
      </c>
      <c r="Q36" s="4">
        <f t="shared" si="106"/>
        <v>7</v>
      </c>
      <c r="R36" s="4">
        <f t="shared" si="106"/>
        <v>2</v>
      </c>
      <c r="S36" s="4">
        <f t="shared" si="106"/>
        <v>4</v>
      </c>
      <c r="T36" s="4">
        <f t="shared" si="106"/>
        <v>3</v>
      </c>
      <c r="U36" s="4">
        <f t="shared" si="106"/>
        <v>9</v>
      </c>
      <c r="V36" s="4">
        <f t="shared" si="106"/>
        <v>6</v>
      </c>
      <c r="W36" s="45"/>
      <c r="X36" s="6">
        <f t="shared" ref="X36:AG36" si="107">-(B36-AVERAGE($B36:$K36))/STDEV($B36:$K36)</f>
        <v>0.7329017066</v>
      </c>
      <c r="Y36" s="6">
        <f t="shared" si="107"/>
        <v>1.99899759</v>
      </c>
      <c r="Z36" s="6">
        <f t="shared" si="107"/>
        <v>-0.502909323</v>
      </c>
      <c r="AA36" s="6">
        <f t="shared" si="107"/>
        <v>-1.130601283</v>
      </c>
      <c r="AB36" s="6">
        <f t="shared" si="107"/>
        <v>0.5156997616</v>
      </c>
      <c r="AC36" s="6">
        <f t="shared" si="107"/>
        <v>-0.9621525737</v>
      </c>
      <c r="AD36" s="6">
        <f t="shared" si="107"/>
        <v>-0.5325786686</v>
      </c>
      <c r="AE36" s="6">
        <f t="shared" si="107"/>
        <v>-0.830044763</v>
      </c>
      <c r="AF36" s="6">
        <f t="shared" si="107"/>
        <v>0.8646816367</v>
      </c>
      <c r="AG36" s="6">
        <f t="shared" si="107"/>
        <v>-0.1539940835</v>
      </c>
      <c r="AH36" s="45"/>
      <c r="AI36" s="23">
        <v>42308.0</v>
      </c>
      <c r="AJ36" s="27">
        <v>0.0418</v>
      </c>
      <c r="AK36" s="27">
        <v>0.0167</v>
      </c>
      <c r="AL36" s="27">
        <v>0.0952</v>
      </c>
      <c r="AM36" s="27">
        <v>0.1178</v>
      </c>
      <c r="AN36" s="27">
        <v>0.0562</v>
      </c>
      <c r="AO36" s="27">
        <v>0.1093</v>
      </c>
      <c r="AP36" s="27">
        <v>0.0918</v>
      </c>
      <c r="AQ36" s="27">
        <v>0.0827</v>
      </c>
      <c r="AR36" s="27">
        <v>0.0523</v>
      </c>
      <c r="AS36" s="27">
        <v>0.0821</v>
      </c>
      <c r="AT36" s="45"/>
      <c r="AU36" s="23">
        <v>42308.0</v>
      </c>
      <c r="AV36" s="50">
        <f t="shared" si="9"/>
        <v>0.1690690719</v>
      </c>
      <c r="AW36" s="51">
        <f t="shared" si="10"/>
        <v>1.648139624</v>
      </c>
      <c r="AX36" s="51">
        <f t="array" ref="AX36">SQRT(MMULT(MMULT(X36:AG36,MMULT(TRANSPOSE(ER!B516:K551-ER!M551:V551),ER!B516:K551-ER!M551:V551)/3),TRANSPOSE(X36:AG36)))</f>
        <v>0.3651453128</v>
      </c>
      <c r="AY36" s="45"/>
      <c r="AZ36" s="23">
        <v>42308.0</v>
      </c>
      <c r="BA36" s="4">
        <f t="shared" ref="BA36:BJ36" si="108">X36*0.01/$AX36</f>
        <v>0.020071508</v>
      </c>
      <c r="BB36" s="4">
        <f t="shared" si="108"/>
        <v>0.05474526221</v>
      </c>
      <c r="BC36" s="4">
        <f t="shared" si="108"/>
        <v>-0.0137728544</v>
      </c>
      <c r="BD36" s="4">
        <f t="shared" si="108"/>
        <v>-0.03096305068</v>
      </c>
      <c r="BE36" s="4">
        <f t="shared" si="108"/>
        <v>0.01412313793</v>
      </c>
      <c r="BF36" s="4">
        <f t="shared" si="108"/>
        <v>-0.02634985415</v>
      </c>
      <c r="BG36" s="4">
        <f t="shared" si="108"/>
        <v>-0.0145853897</v>
      </c>
      <c r="BH36" s="4">
        <f t="shared" si="108"/>
        <v>-0.02273190245</v>
      </c>
      <c r="BI36" s="4">
        <f t="shared" si="108"/>
        <v>0.02368048024</v>
      </c>
      <c r="BJ36" s="4">
        <f t="shared" si="108"/>
        <v>-0.004217336992</v>
      </c>
      <c r="BK36" s="45"/>
      <c r="BL36" s="4">
        <f t="shared" si="12"/>
        <v>0.00443328458</v>
      </c>
      <c r="BM36" s="4">
        <f t="shared" si="13"/>
        <v>1.01450544</v>
      </c>
      <c r="BN36" s="4">
        <f t="shared" si="14"/>
        <v>1.01450544</v>
      </c>
      <c r="BO36" s="4">
        <f t="shared" si="15"/>
        <v>0</v>
      </c>
    </row>
    <row r="37">
      <c r="A37" s="23">
        <v>42338.0</v>
      </c>
      <c r="B37" s="53">
        <v>-0.00136703832777778</v>
      </c>
      <c r="C37" s="53">
        <v>-4.49477419248078E-4</v>
      </c>
      <c r="D37" s="54">
        <v>8.73465222222222E-5</v>
      </c>
      <c r="E37" s="53">
        <v>0.00160515888888889</v>
      </c>
      <c r="F37" s="53">
        <v>2.94428244444444E-4</v>
      </c>
      <c r="G37" s="53">
        <v>7.24554322222222E-4</v>
      </c>
      <c r="H37" s="53">
        <v>9.75192705555555E-4</v>
      </c>
      <c r="I37" s="53">
        <v>-1.71546477777778E-4</v>
      </c>
      <c r="J37" s="54">
        <v>6.03895444444444E-5</v>
      </c>
      <c r="K37" s="54">
        <v>9.42241807839946E-5</v>
      </c>
      <c r="L37" s="52"/>
      <c r="M37" s="4">
        <f t="shared" ref="M37:V37" si="109">_xlfn.RANK.AVG(B37,$B37:$K37,0)</f>
        <v>10</v>
      </c>
      <c r="N37" s="4">
        <f t="shared" si="109"/>
        <v>9</v>
      </c>
      <c r="O37" s="4">
        <f t="shared" si="109"/>
        <v>6</v>
      </c>
      <c r="P37" s="4">
        <f t="shared" si="109"/>
        <v>1</v>
      </c>
      <c r="Q37" s="4">
        <f t="shared" si="109"/>
        <v>4</v>
      </c>
      <c r="R37" s="4">
        <f t="shared" si="109"/>
        <v>3</v>
      </c>
      <c r="S37" s="4">
        <f t="shared" si="109"/>
        <v>2</v>
      </c>
      <c r="T37" s="4">
        <f t="shared" si="109"/>
        <v>8</v>
      </c>
      <c r="U37" s="4">
        <f t="shared" si="109"/>
        <v>7</v>
      </c>
      <c r="V37" s="4">
        <f t="shared" si="109"/>
        <v>5</v>
      </c>
      <c r="W37" s="45"/>
      <c r="X37" s="6">
        <f t="shared" ref="X37:AG37" si="110">-(B37-AVERAGE($B37:$K37))/STDEV($B37:$K37)</f>
        <v>1.914670696</v>
      </c>
      <c r="Y37" s="6">
        <f t="shared" si="110"/>
        <v>0.782958185</v>
      </c>
      <c r="Z37" s="6">
        <f t="shared" si="110"/>
        <v>0.1208436974</v>
      </c>
      <c r="AA37" s="6">
        <f t="shared" si="110"/>
        <v>-1.751214308</v>
      </c>
      <c r="AB37" s="6">
        <f t="shared" si="110"/>
        <v>-0.1345692933</v>
      </c>
      <c r="AC37" s="6">
        <f t="shared" si="110"/>
        <v>-0.6650834629</v>
      </c>
      <c r="AD37" s="6">
        <f t="shared" si="110"/>
        <v>-0.9742189018</v>
      </c>
      <c r="AE37" s="6">
        <f t="shared" si="110"/>
        <v>0.4401603165</v>
      </c>
      <c r="AF37" s="6">
        <f t="shared" si="110"/>
        <v>0.1540922248</v>
      </c>
      <c r="AG37" s="6">
        <f t="shared" si="110"/>
        <v>0.1123608467</v>
      </c>
      <c r="AH37" s="45"/>
      <c r="AI37" s="23">
        <v>42338.0</v>
      </c>
      <c r="AJ37" s="27">
        <v>-0.0072</v>
      </c>
      <c r="AK37" s="27">
        <v>-0.0026</v>
      </c>
      <c r="AL37" s="27">
        <v>0.015</v>
      </c>
      <c r="AM37" s="27">
        <v>0.046</v>
      </c>
      <c r="AN37" s="27">
        <v>0.0125</v>
      </c>
      <c r="AO37" s="27">
        <v>0.0114</v>
      </c>
      <c r="AP37" s="27">
        <v>0.0262</v>
      </c>
      <c r="AQ37" s="27">
        <v>0.0084</v>
      </c>
      <c r="AR37" s="27">
        <v>0.0025</v>
      </c>
      <c r="AS37" s="27">
        <v>0.0028</v>
      </c>
      <c r="AT37" s="45"/>
      <c r="AU37" s="23">
        <v>42338.0</v>
      </c>
      <c r="AV37" s="50">
        <f t="shared" si="9"/>
        <v>-0.09374329367</v>
      </c>
      <c r="AW37" s="51">
        <f t="shared" si="10"/>
        <v>1.493637587</v>
      </c>
      <c r="AX37" s="51">
        <f t="array" ref="AX37">SQRT(MMULT(MMULT(X37:AG37,MMULT(TRANSPOSE(ER!B517:K552-ER!M552:V552),ER!B517:K552-ER!M552:V552)/3),TRANSPOSE(X37:AG37)))</f>
        <v>0.3582458209</v>
      </c>
      <c r="AY37" s="45"/>
      <c r="AZ37" s="23">
        <v>42338.0</v>
      </c>
      <c r="BA37" s="4">
        <f t="shared" ref="BA37:BJ37" si="111">X37*0.01/$AX37</f>
        <v>0.05344572314</v>
      </c>
      <c r="BB37" s="4">
        <f t="shared" si="111"/>
        <v>0.02185533339</v>
      </c>
      <c r="BC37" s="4">
        <f t="shared" si="111"/>
        <v>0.003373206061</v>
      </c>
      <c r="BD37" s="4">
        <f t="shared" si="111"/>
        <v>-0.04888303523</v>
      </c>
      <c r="BE37" s="4">
        <f t="shared" si="111"/>
        <v>-0.003756339514</v>
      </c>
      <c r="BF37" s="4">
        <f t="shared" si="111"/>
        <v>-0.01856500269</v>
      </c>
      <c r="BG37" s="4">
        <f t="shared" si="111"/>
        <v>-0.02719414561</v>
      </c>
      <c r="BH37" s="4">
        <f t="shared" si="111"/>
        <v>0.01228654435</v>
      </c>
      <c r="BI37" s="4">
        <f t="shared" si="111"/>
        <v>0.004301298602</v>
      </c>
      <c r="BJ37" s="4">
        <f t="shared" si="111"/>
        <v>0.003136417514</v>
      </c>
      <c r="BK37" s="45"/>
      <c r="BL37" s="4">
        <f t="shared" si="12"/>
        <v>-0.002567287334</v>
      </c>
      <c r="BM37" s="4">
        <f t="shared" si="13"/>
        <v>1.011900913</v>
      </c>
      <c r="BN37" s="4">
        <f t="shared" si="14"/>
        <v>1.01450544</v>
      </c>
      <c r="BO37" s="4">
        <f t="shared" si="15"/>
        <v>-0.002567287334</v>
      </c>
    </row>
    <row r="38">
      <c r="A38" s="23">
        <v>42369.0</v>
      </c>
      <c r="B38" s="53">
        <v>9.32745794444444E-4</v>
      </c>
      <c r="C38" s="53">
        <v>-0.00225631740603819</v>
      </c>
      <c r="D38" s="53">
        <v>-0.00285968092222222</v>
      </c>
      <c r="E38" s="53">
        <v>-0.00300033650555556</v>
      </c>
      <c r="F38" s="53">
        <v>-0.00318667290555556</v>
      </c>
      <c r="G38" s="53">
        <v>-7.81177138888889E-4</v>
      </c>
      <c r="H38" s="53">
        <v>-0.0032821657</v>
      </c>
      <c r="I38" s="53">
        <v>-0.00433137070555556</v>
      </c>
      <c r="J38" s="53">
        <v>-0.00174954882222222</v>
      </c>
      <c r="K38" s="53">
        <v>-0.00116135330307096</v>
      </c>
      <c r="L38" s="52"/>
      <c r="M38" s="4">
        <f t="shared" ref="M38:V38" si="112">_xlfn.RANK.AVG(B38,$B38:$K38,0)</f>
        <v>1</v>
      </c>
      <c r="N38" s="4">
        <f t="shared" si="112"/>
        <v>5</v>
      </c>
      <c r="O38" s="4">
        <f t="shared" si="112"/>
        <v>6</v>
      </c>
      <c r="P38" s="4">
        <f t="shared" si="112"/>
        <v>7</v>
      </c>
      <c r="Q38" s="4">
        <f t="shared" si="112"/>
        <v>8</v>
      </c>
      <c r="R38" s="4">
        <f t="shared" si="112"/>
        <v>2</v>
      </c>
      <c r="S38" s="4">
        <f t="shared" si="112"/>
        <v>9</v>
      </c>
      <c r="T38" s="4">
        <f t="shared" si="112"/>
        <v>10</v>
      </c>
      <c r="U38" s="4">
        <f t="shared" si="112"/>
        <v>4</v>
      </c>
      <c r="V38" s="4">
        <f t="shared" si="112"/>
        <v>3</v>
      </c>
      <c r="W38" s="45"/>
      <c r="X38" s="6">
        <f t="shared" ref="X38:AG38" si="113">-(B38-AVERAGE($B38:$K38))/STDEV($B38:$K38)</f>
        <v>-2.036220796</v>
      </c>
      <c r="Y38" s="6">
        <f t="shared" si="113"/>
        <v>0.05827539013</v>
      </c>
      <c r="Z38" s="6">
        <f t="shared" si="113"/>
        <v>0.4545493126</v>
      </c>
      <c r="AA38" s="6">
        <f t="shared" si="113"/>
        <v>0.5469283482</v>
      </c>
      <c r="AB38" s="6">
        <f t="shared" si="113"/>
        <v>0.6693093907</v>
      </c>
      <c r="AC38" s="6">
        <f t="shared" si="113"/>
        <v>-0.91055949</v>
      </c>
      <c r="AD38" s="6">
        <f t="shared" si="113"/>
        <v>0.7320266469</v>
      </c>
      <c r="AE38" s="6">
        <f t="shared" si="113"/>
        <v>1.421118002</v>
      </c>
      <c r="AF38" s="6">
        <f t="shared" si="113"/>
        <v>-0.2745574198</v>
      </c>
      <c r="AG38" s="6">
        <f t="shared" si="113"/>
        <v>-0.6608693848</v>
      </c>
      <c r="AH38" s="45"/>
      <c r="AI38" s="23">
        <v>42369.0</v>
      </c>
      <c r="AJ38" s="27">
        <v>0.0262</v>
      </c>
      <c r="AK38" s="27">
        <v>-0.0304</v>
      </c>
      <c r="AL38" s="27">
        <v>-0.0602</v>
      </c>
      <c r="AM38" s="27">
        <v>-0.0535</v>
      </c>
      <c r="AN38" s="27">
        <v>-0.0613</v>
      </c>
      <c r="AO38" s="27">
        <v>-0.0209</v>
      </c>
      <c r="AP38" s="27">
        <v>-0.0529</v>
      </c>
      <c r="AQ38" s="27">
        <v>-0.0828</v>
      </c>
      <c r="AR38" s="27">
        <v>-0.0187</v>
      </c>
      <c r="AS38" s="27">
        <v>-0.0173</v>
      </c>
      <c r="AT38" s="45"/>
      <c r="AU38" s="23">
        <v>42369.0</v>
      </c>
      <c r="AV38" s="50">
        <f t="shared" si="9"/>
        <v>0.1451924988</v>
      </c>
      <c r="AW38" s="51">
        <f t="shared" si="10"/>
        <v>1.710502561</v>
      </c>
      <c r="AX38" s="51">
        <f t="array" ref="AX38">SQRT(MMULT(MMULT(X38:AG38,MMULT(TRANSPOSE(ER!B518:K553-ER!M553:V553),ER!B518:K553-ER!M553:V553)/3),TRANSPOSE(X38:AG38)))</f>
        <v>0.4264987376</v>
      </c>
      <c r="AY38" s="45"/>
      <c r="AZ38" s="23">
        <v>42369.0</v>
      </c>
      <c r="BA38" s="4">
        <f t="shared" ref="BA38:BJ38" si="114">X38*0.01/$AX38</f>
        <v>-0.04774271567</v>
      </c>
      <c r="BB38" s="4">
        <f t="shared" si="114"/>
        <v>0.001366367236</v>
      </c>
      <c r="BC38" s="4">
        <f t="shared" si="114"/>
        <v>0.01065769421</v>
      </c>
      <c r="BD38" s="4">
        <f t="shared" si="114"/>
        <v>0.01282368035</v>
      </c>
      <c r="BE38" s="4">
        <f t="shared" si="114"/>
        <v>0.0156931154</v>
      </c>
      <c r="BF38" s="4">
        <f t="shared" si="114"/>
        <v>-0.02134964092</v>
      </c>
      <c r="BG38" s="4">
        <f t="shared" si="114"/>
        <v>0.01716362986</v>
      </c>
      <c r="BH38" s="4">
        <f t="shared" si="114"/>
        <v>0.03332056761</v>
      </c>
      <c r="BI38" s="4">
        <f t="shared" si="114"/>
        <v>-0.006437473212</v>
      </c>
      <c r="BJ38" s="4">
        <f t="shared" si="114"/>
        <v>-0.01549522488</v>
      </c>
      <c r="BK38" s="45"/>
      <c r="BL38" s="4">
        <f t="shared" si="12"/>
        <v>0.004052873484</v>
      </c>
      <c r="BM38" s="4">
        <f t="shared" si="13"/>
        <v>1.01600202</v>
      </c>
      <c r="BN38" s="4">
        <f t="shared" si="14"/>
        <v>1.01600202</v>
      </c>
      <c r="BO38" s="4">
        <f t="shared" si="15"/>
        <v>0</v>
      </c>
    </row>
    <row r="39">
      <c r="A39" s="23">
        <v>42400.0</v>
      </c>
      <c r="B39" s="53">
        <v>-0.00203990825882353</v>
      </c>
      <c r="C39" s="53">
        <v>-3.98344824133553E-4</v>
      </c>
      <c r="D39" s="53">
        <v>-0.00193183731764706</v>
      </c>
      <c r="E39" s="53">
        <v>-0.00447139215882353</v>
      </c>
      <c r="F39" s="53">
        <v>-0.00517541966470588</v>
      </c>
      <c r="G39" s="53">
        <v>-0.00186528504705882</v>
      </c>
      <c r="H39" s="53">
        <v>-0.00213823999411765</v>
      </c>
      <c r="I39" s="53">
        <v>-0.00408278009411765</v>
      </c>
      <c r="J39" s="53">
        <v>-0.00140384369411765</v>
      </c>
      <c r="K39" s="53">
        <v>-0.00423315535884218</v>
      </c>
      <c r="L39" s="52"/>
      <c r="M39" s="4">
        <f t="shared" ref="M39:V39" si="115">_xlfn.RANK.AVG(B39,$B39:$K39,0)</f>
        <v>5</v>
      </c>
      <c r="N39" s="4">
        <f t="shared" si="115"/>
        <v>1</v>
      </c>
      <c r="O39" s="4">
        <f t="shared" si="115"/>
        <v>4</v>
      </c>
      <c r="P39" s="4">
        <f t="shared" si="115"/>
        <v>9</v>
      </c>
      <c r="Q39" s="4">
        <f t="shared" si="115"/>
        <v>10</v>
      </c>
      <c r="R39" s="4">
        <f t="shared" si="115"/>
        <v>3</v>
      </c>
      <c r="S39" s="4">
        <f t="shared" si="115"/>
        <v>6</v>
      </c>
      <c r="T39" s="4">
        <f t="shared" si="115"/>
        <v>7</v>
      </c>
      <c r="U39" s="4">
        <f t="shared" si="115"/>
        <v>2</v>
      </c>
      <c r="V39" s="4">
        <f t="shared" si="115"/>
        <v>8</v>
      </c>
      <c r="W39" s="45"/>
      <c r="X39" s="6">
        <f t="shared" ref="X39:AG39" si="116">-(B39-AVERAGE($B39:$K39))/STDEV($B39:$K39)</f>
        <v>-0.4644054823</v>
      </c>
      <c r="Y39" s="6">
        <f t="shared" si="116"/>
        <v>-1.502871904</v>
      </c>
      <c r="Z39" s="6">
        <f t="shared" si="116"/>
        <v>-0.5327720414</v>
      </c>
      <c r="AA39" s="6">
        <f t="shared" si="116"/>
        <v>1.07377107</v>
      </c>
      <c r="AB39" s="6">
        <f t="shared" si="116"/>
        <v>1.519144614</v>
      </c>
      <c r="AC39" s="6">
        <f t="shared" si="116"/>
        <v>-0.5748735507</v>
      </c>
      <c r="AD39" s="6">
        <f t="shared" si="116"/>
        <v>-0.4022000243</v>
      </c>
      <c r="AE39" s="6">
        <f t="shared" si="116"/>
        <v>0.8279319073</v>
      </c>
      <c r="AF39" s="6">
        <f t="shared" si="116"/>
        <v>-0.8667851152</v>
      </c>
      <c r="AG39" s="6">
        <f t="shared" si="116"/>
        <v>0.9230605265</v>
      </c>
      <c r="AH39" s="45"/>
      <c r="AI39" s="23">
        <v>42400.0</v>
      </c>
      <c r="AJ39" s="27">
        <v>-0.0592</v>
      </c>
      <c r="AK39" s="27">
        <v>-0.0124</v>
      </c>
      <c r="AL39" s="27">
        <v>-0.0418</v>
      </c>
      <c r="AM39" s="27">
        <v>-0.0857</v>
      </c>
      <c r="AN39" s="27">
        <v>-0.1322</v>
      </c>
      <c r="AO39" s="27">
        <v>-0.0764</v>
      </c>
      <c r="AP39" s="27">
        <v>-0.0243</v>
      </c>
      <c r="AQ39" s="27">
        <v>-0.0746</v>
      </c>
      <c r="AR39" s="27">
        <v>-0.0236</v>
      </c>
      <c r="AS39" s="27">
        <v>-0.0535</v>
      </c>
      <c r="AT39" s="45"/>
      <c r="AU39" s="23">
        <v>42400.0</v>
      </c>
      <c r="AV39" s="50">
        <f t="shared" si="9"/>
        <v>-0.04693380412</v>
      </c>
      <c r="AW39" s="51">
        <f t="shared" si="10"/>
        <v>1.630222168</v>
      </c>
      <c r="AX39" s="51">
        <f t="array" ref="AX39">SQRT(MMULT(MMULT(X39:AG39,MMULT(TRANSPOSE(ER!B519:K554-ER!M554:V554),ER!B519:K554-ER!M554:V554)/3),TRANSPOSE(X39:AG39)))</f>
        <v>0.3590834388</v>
      </c>
      <c r="AY39" s="45"/>
      <c r="AZ39" s="23">
        <v>42400.0</v>
      </c>
      <c r="BA39" s="4">
        <f t="shared" ref="BA39:BJ39" si="117">X39*0.01/$AX39</f>
        <v>-0.01293307995</v>
      </c>
      <c r="BB39" s="4">
        <f t="shared" si="117"/>
        <v>-0.04185299964</v>
      </c>
      <c r="BC39" s="4">
        <f t="shared" si="117"/>
        <v>-0.01483699842</v>
      </c>
      <c r="BD39" s="4">
        <f t="shared" si="117"/>
        <v>0.02990310757</v>
      </c>
      <c r="BE39" s="4">
        <f t="shared" si="117"/>
        <v>0.04230617315</v>
      </c>
      <c r="BF39" s="4">
        <f t="shared" si="117"/>
        <v>-0.0160094699</v>
      </c>
      <c r="BG39" s="4">
        <f t="shared" si="117"/>
        <v>-0.01120074002</v>
      </c>
      <c r="BH39" s="4">
        <f t="shared" si="117"/>
        <v>0.02305681125</v>
      </c>
      <c r="BI39" s="4">
        <f t="shared" si="117"/>
        <v>-0.02413882183</v>
      </c>
      <c r="BJ39" s="4">
        <f t="shared" si="117"/>
        <v>0.02570601779</v>
      </c>
      <c r="BK39" s="45"/>
      <c r="BL39" s="4">
        <f t="shared" si="12"/>
        <v>-0.001100444151</v>
      </c>
      <c r="BM39" s="4">
        <f t="shared" si="13"/>
        <v>1.014883966</v>
      </c>
      <c r="BN39" s="4">
        <f t="shared" si="14"/>
        <v>1.01600202</v>
      </c>
      <c r="BO39" s="4">
        <f t="shared" si="15"/>
        <v>-0.001100444151</v>
      </c>
    </row>
    <row r="40">
      <c r="A40" s="23">
        <v>42429.0</v>
      </c>
      <c r="B40" s="53">
        <v>-0.00227850367368421</v>
      </c>
      <c r="C40" s="53">
        <v>6.67628746105526E-4</v>
      </c>
      <c r="D40" s="53">
        <v>-3.2778877368421E-4</v>
      </c>
      <c r="E40" s="53">
        <v>-0.00114426387894737</v>
      </c>
      <c r="F40" s="53">
        <v>-0.00157061878421053</v>
      </c>
      <c r="G40" s="53">
        <v>-0.00843978520526316</v>
      </c>
      <c r="H40" s="53">
        <v>-0.00113189103684211</v>
      </c>
      <c r="I40" s="53">
        <v>-8.15531163157895E-4</v>
      </c>
      <c r="J40" s="53">
        <v>1.39854036842105E-4</v>
      </c>
      <c r="K40" s="53">
        <v>5.77570040428795E-4</v>
      </c>
      <c r="L40" s="52"/>
      <c r="M40" s="4">
        <f t="shared" ref="M40:V40" si="118">_xlfn.RANK.AVG(B40,$B40:$K40,0)</f>
        <v>9</v>
      </c>
      <c r="N40" s="4">
        <f t="shared" si="118"/>
        <v>1</v>
      </c>
      <c r="O40" s="4">
        <f t="shared" si="118"/>
        <v>4</v>
      </c>
      <c r="P40" s="4">
        <f t="shared" si="118"/>
        <v>7</v>
      </c>
      <c r="Q40" s="4">
        <f t="shared" si="118"/>
        <v>8</v>
      </c>
      <c r="R40" s="4">
        <f t="shared" si="118"/>
        <v>10</v>
      </c>
      <c r="S40" s="4">
        <f t="shared" si="118"/>
        <v>6</v>
      </c>
      <c r="T40" s="4">
        <f t="shared" si="118"/>
        <v>5</v>
      </c>
      <c r="U40" s="4">
        <f t="shared" si="118"/>
        <v>3</v>
      </c>
      <c r="V40" s="4">
        <f t="shared" si="118"/>
        <v>2</v>
      </c>
      <c r="W40" s="45"/>
      <c r="X40" s="6">
        <f t="shared" ref="X40:AG40" si="119">-(B40-AVERAGE($B40:$K40))/STDEV($B40:$K40)</f>
        <v>0.3210104973</v>
      </c>
      <c r="Y40" s="6">
        <f t="shared" si="119"/>
        <v>-0.7966592923</v>
      </c>
      <c r="Z40" s="6">
        <f t="shared" si="119"/>
        <v>-0.4190292569</v>
      </c>
      <c r="AA40" s="6">
        <f t="shared" si="119"/>
        <v>-0.1092843341</v>
      </c>
      <c r="AB40" s="6">
        <f t="shared" si="119"/>
        <v>0.05246127998</v>
      </c>
      <c r="AC40" s="6">
        <f t="shared" si="119"/>
        <v>2.658406531</v>
      </c>
      <c r="AD40" s="6">
        <f t="shared" si="119"/>
        <v>-0.1139782004</v>
      </c>
      <c r="AE40" s="6">
        <f t="shared" si="119"/>
        <v>-0.2339951661</v>
      </c>
      <c r="AF40" s="6">
        <f t="shared" si="119"/>
        <v>-0.596438201</v>
      </c>
      <c r="AG40" s="6">
        <f t="shared" si="119"/>
        <v>-0.7624938576</v>
      </c>
      <c r="AH40" s="45"/>
      <c r="AI40" s="23">
        <v>42429.0</v>
      </c>
      <c r="AJ40" s="27">
        <v>-0.0189</v>
      </c>
      <c r="AK40" s="27">
        <v>-8.0E-4</v>
      </c>
      <c r="AL40" s="27">
        <v>-0.0149</v>
      </c>
      <c r="AM40" s="27">
        <v>-0.0298</v>
      </c>
      <c r="AN40" s="27">
        <v>-0.056</v>
      </c>
      <c r="AO40" s="27">
        <v>-0.0932</v>
      </c>
      <c r="AP40" s="27">
        <v>-0.0191</v>
      </c>
      <c r="AQ40" s="27">
        <v>-0.0403</v>
      </c>
      <c r="AR40" s="27">
        <v>0.009</v>
      </c>
      <c r="AS40" s="27">
        <v>-0.0029</v>
      </c>
      <c r="AT40" s="45"/>
      <c r="AU40" s="23">
        <v>42429.0</v>
      </c>
      <c r="AV40" s="50">
        <f t="shared" si="9"/>
        <v>-0.08173597374</v>
      </c>
      <c r="AW40" s="51">
        <f t="shared" si="10"/>
        <v>1.496974372</v>
      </c>
      <c r="AX40" s="51">
        <f t="array" ref="AX40">SQRT(MMULT(MMULT(X40:AG40,MMULT(TRANSPOSE(ER!B520:K555-ER!M555:V555),ER!B520:K555-ER!M555:V555)/3),TRANSPOSE(X40:AG40)))</f>
        <v>0.4012414051</v>
      </c>
      <c r="AY40" s="45"/>
      <c r="AZ40" s="23">
        <v>42429.0</v>
      </c>
      <c r="BA40" s="4">
        <f t="shared" ref="BA40:BJ40" si="120">X40*0.01/$AX40</f>
        <v>0.008000432986</v>
      </c>
      <c r="BB40" s="4">
        <f t="shared" si="120"/>
        <v>-0.01985486249</v>
      </c>
      <c r="BC40" s="4">
        <f t="shared" si="120"/>
        <v>-0.01044332044</v>
      </c>
      <c r="BD40" s="4">
        <f t="shared" si="120"/>
        <v>-0.002723655452</v>
      </c>
      <c r="BE40" s="4">
        <f t="shared" si="120"/>
        <v>0.001307474236</v>
      </c>
      <c r="BF40" s="4">
        <f t="shared" si="120"/>
        <v>0.06625454146</v>
      </c>
      <c r="BG40" s="4">
        <f t="shared" si="120"/>
        <v>-0.002840639051</v>
      </c>
      <c r="BH40" s="4">
        <f t="shared" si="120"/>
        <v>-0.005831780147</v>
      </c>
      <c r="BI40" s="4">
        <f t="shared" si="120"/>
        <v>-0.01486482186</v>
      </c>
      <c r="BJ40" s="4">
        <f t="shared" si="120"/>
        <v>-0.01900336924</v>
      </c>
      <c r="BK40" s="45"/>
      <c r="BL40" s="4">
        <f t="shared" si="12"/>
        <v>-0.002276239027</v>
      </c>
      <c r="BM40" s="4">
        <f t="shared" si="13"/>
        <v>1.012573848</v>
      </c>
      <c r="BN40" s="4">
        <f t="shared" si="14"/>
        <v>1.01600202</v>
      </c>
      <c r="BO40" s="4">
        <f t="shared" si="15"/>
        <v>-0.003374178304</v>
      </c>
    </row>
    <row r="41">
      <c r="A41" s="23">
        <v>42460.0</v>
      </c>
      <c r="B41" s="53">
        <v>0.002470868095</v>
      </c>
      <c r="C41" s="53">
        <v>0.00207378725592982</v>
      </c>
      <c r="D41" s="53">
        <v>8.9426183E-4</v>
      </c>
      <c r="E41" s="53">
        <v>0.00225429237</v>
      </c>
      <c r="F41" s="53">
        <v>0.00118013904</v>
      </c>
      <c r="G41" s="53">
        <v>0.00149605617</v>
      </c>
      <c r="H41" s="53">
        <v>0.002065932145</v>
      </c>
      <c r="I41" s="53">
        <v>0.001784681605</v>
      </c>
      <c r="J41" s="53">
        <v>7.6691731E-4</v>
      </c>
      <c r="K41" s="53">
        <v>0.00327568154446286</v>
      </c>
      <c r="L41" s="52"/>
      <c r="M41" s="4">
        <f t="shared" ref="M41:V41" si="121">_xlfn.RANK.AVG(B41,$B41:$K41,0)</f>
        <v>2</v>
      </c>
      <c r="N41" s="4">
        <f t="shared" si="121"/>
        <v>4</v>
      </c>
      <c r="O41" s="4">
        <f t="shared" si="121"/>
        <v>9</v>
      </c>
      <c r="P41" s="4">
        <f t="shared" si="121"/>
        <v>3</v>
      </c>
      <c r="Q41" s="4">
        <f t="shared" si="121"/>
        <v>8</v>
      </c>
      <c r="R41" s="4">
        <f t="shared" si="121"/>
        <v>7</v>
      </c>
      <c r="S41" s="4">
        <f t="shared" si="121"/>
        <v>5</v>
      </c>
      <c r="T41" s="4">
        <f t="shared" si="121"/>
        <v>6</v>
      </c>
      <c r="U41" s="4">
        <f t="shared" si="121"/>
        <v>10</v>
      </c>
      <c r="V41" s="4">
        <f t="shared" si="121"/>
        <v>1</v>
      </c>
      <c r="W41" s="45"/>
      <c r="X41" s="6">
        <f t="shared" ref="X41:AG41" si="122">-(B41-AVERAGE($B41:$K41))/STDEV($B41:$K41)</f>
        <v>-0.8370546672</v>
      </c>
      <c r="Y41" s="6">
        <f t="shared" si="122"/>
        <v>-0.3214246781</v>
      </c>
      <c r="Z41" s="6">
        <f t="shared" si="122"/>
        <v>1.210250041</v>
      </c>
      <c r="AA41" s="6">
        <f t="shared" si="122"/>
        <v>-0.5558198965</v>
      </c>
      <c r="AB41" s="6">
        <f t="shared" si="122"/>
        <v>0.8390237106</v>
      </c>
      <c r="AC41" s="6">
        <f t="shared" si="122"/>
        <v>0.4287889919</v>
      </c>
      <c r="AD41" s="6">
        <f t="shared" si="122"/>
        <v>-0.3112244106</v>
      </c>
      <c r="AE41" s="6">
        <f t="shared" si="122"/>
        <v>0.0539939495</v>
      </c>
      <c r="AF41" s="6">
        <f t="shared" si="122"/>
        <v>1.375613481</v>
      </c>
      <c r="AG41" s="6">
        <f t="shared" si="122"/>
        <v>-1.882146521</v>
      </c>
      <c r="AH41" s="45"/>
      <c r="AI41" s="23">
        <v>42460.0</v>
      </c>
      <c r="AJ41" s="27">
        <v>0.0461</v>
      </c>
      <c r="AK41" s="27">
        <v>0.05</v>
      </c>
      <c r="AL41" s="27">
        <v>0.0111</v>
      </c>
      <c r="AM41" s="27">
        <v>0.0477</v>
      </c>
      <c r="AN41" s="27">
        <v>0.0279</v>
      </c>
      <c r="AO41" s="27">
        <v>0.0444</v>
      </c>
      <c r="AP41" s="27">
        <v>0.0312</v>
      </c>
      <c r="AQ41" s="27">
        <v>0.0296</v>
      </c>
      <c r="AR41" s="27">
        <v>0.0165</v>
      </c>
      <c r="AS41" s="27">
        <v>0.0678</v>
      </c>
      <c r="AT41" s="45"/>
      <c r="AU41" s="23">
        <v>42460.0</v>
      </c>
      <c r="AV41" s="50">
        <f t="shared" si="9"/>
        <v>0.01257776088</v>
      </c>
      <c r="AW41" s="51">
        <f t="shared" si="10"/>
        <v>1.515802958</v>
      </c>
      <c r="AX41" s="51">
        <f t="array" ref="AX41">SQRT(MMULT(MMULT(X41:AG41,MMULT(TRANSPOSE(ER!B521:K556-ER!M556:V556),ER!B521:K556-ER!M556:V556)/3),TRANSPOSE(X41:AG41)))</f>
        <v>0.2383545676</v>
      </c>
      <c r="AY41" s="45"/>
      <c r="AZ41" s="23">
        <v>42460.0</v>
      </c>
      <c r="BA41" s="4">
        <f t="shared" ref="BA41:BJ41" si="123">X41*0.01/$AX41</f>
        <v>-0.03511804601</v>
      </c>
      <c r="BB41" s="4">
        <f t="shared" si="123"/>
        <v>-0.01348514867</v>
      </c>
      <c r="BC41" s="4">
        <f t="shared" si="123"/>
        <v>0.05077519819</v>
      </c>
      <c r="BD41" s="4">
        <f t="shared" si="123"/>
        <v>-0.02331903693</v>
      </c>
      <c r="BE41" s="4">
        <f t="shared" si="123"/>
        <v>0.03520065586</v>
      </c>
      <c r="BF41" s="4">
        <f t="shared" si="123"/>
        <v>0.01798954374</v>
      </c>
      <c r="BG41" s="4">
        <f t="shared" si="123"/>
        <v>-0.01305720355</v>
      </c>
      <c r="BH41" s="4">
        <f t="shared" si="123"/>
        <v>0.002265278574</v>
      </c>
      <c r="BI41" s="4">
        <f t="shared" si="123"/>
        <v>0.05771290622</v>
      </c>
      <c r="BJ41" s="4">
        <f t="shared" si="123"/>
        <v>-0.0789641474</v>
      </c>
      <c r="BK41" s="45"/>
      <c r="BL41" s="4">
        <f t="shared" si="12"/>
        <v>0.0003134711603</v>
      </c>
      <c r="BM41" s="4">
        <f t="shared" si="13"/>
        <v>1.01289126</v>
      </c>
      <c r="BN41" s="4">
        <f t="shared" si="14"/>
        <v>1.01600202</v>
      </c>
      <c r="BO41" s="4">
        <f t="shared" si="15"/>
        <v>-0.003061764851</v>
      </c>
    </row>
    <row r="42">
      <c r="A42" s="23">
        <v>42490.0</v>
      </c>
      <c r="B42" s="53">
        <v>0.0013608215631579</v>
      </c>
      <c r="C42" s="53">
        <v>0.0018200511871396</v>
      </c>
      <c r="D42" s="53">
        <v>0.00214869934736842</v>
      </c>
      <c r="E42" s="53">
        <v>0.00167765281052632</v>
      </c>
      <c r="F42" s="53">
        <v>0.00246026318947369</v>
      </c>
      <c r="G42" s="54">
        <v>7.29023789473682E-5</v>
      </c>
      <c r="H42" s="53">
        <v>0.00115548097368421</v>
      </c>
      <c r="I42" s="53">
        <v>0.00370614101578947</v>
      </c>
      <c r="J42" s="53">
        <v>0.00115324811052632</v>
      </c>
      <c r="K42" s="53">
        <v>7.03373710762195E-4</v>
      </c>
      <c r="L42" s="52"/>
      <c r="M42" s="4">
        <f t="shared" ref="M42:V42" si="124">_xlfn.RANK.AVG(B42,$B42:$K42,0)</f>
        <v>6</v>
      </c>
      <c r="N42" s="4">
        <f t="shared" si="124"/>
        <v>4</v>
      </c>
      <c r="O42" s="4">
        <f t="shared" si="124"/>
        <v>3</v>
      </c>
      <c r="P42" s="4">
        <f t="shared" si="124"/>
        <v>5</v>
      </c>
      <c r="Q42" s="4">
        <f t="shared" si="124"/>
        <v>2</v>
      </c>
      <c r="R42" s="4">
        <f t="shared" si="124"/>
        <v>10</v>
      </c>
      <c r="S42" s="4">
        <f t="shared" si="124"/>
        <v>7</v>
      </c>
      <c r="T42" s="4">
        <f t="shared" si="124"/>
        <v>1</v>
      </c>
      <c r="U42" s="4">
        <f t="shared" si="124"/>
        <v>8</v>
      </c>
      <c r="V42" s="4">
        <f t="shared" si="124"/>
        <v>9</v>
      </c>
      <c r="W42" s="45"/>
      <c r="X42" s="6">
        <f t="shared" ref="X42:AG42" si="125">-(B42-AVERAGE($B42:$K42))/STDEV($B42:$K42)</f>
        <v>0.2633635359</v>
      </c>
      <c r="Y42" s="6">
        <f t="shared" si="125"/>
        <v>-0.1929580996</v>
      </c>
      <c r="Z42" s="6">
        <f t="shared" si="125"/>
        <v>-0.5195251548</v>
      </c>
      <c r="AA42" s="6">
        <f t="shared" si="125"/>
        <v>-0.0514614349</v>
      </c>
      <c r="AB42" s="6">
        <f t="shared" si="125"/>
        <v>-0.8291160753</v>
      </c>
      <c r="AC42" s="6">
        <f t="shared" si="125"/>
        <v>1.543127205</v>
      </c>
      <c r="AD42" s="6">
        <f t="shared" si="125"/>
        <v>0.4674038433</v>
      </c>
      <c r="AE42" s="6">
        <f t="shared" si="125"/>
        <v>-2.067104606</v>
      </c>
      <c r="AF42" s="6">
        <f t="shared" si="125"/>
        <v>0.4696225673</v>
      </c>
      <c r="AG42" s="6">
        <f t="shared" si="125"/>
        <v>0.9166482188</v>
      </c>
      <c r="AH42" s="45"/>
      <c r="AI42" s="23">
        <v>42490.0</v>
      </c>
      <c r="AJ42" s="27">
        <v>0.0368</v>
      </c>
      <c r="AK42" s="27">
        <v>0.0332</v>
      </c>
      <c r="AL42" s="27">
        <v>0.013</v>
      </c>
      <c r="AM42" s="27">
        <v>0.0059</v>
      </c>
      <c r="AN42" s="27">
        <v>0.0227</v>
      </c>
      <c r="AO42" s="27">
        <v>-0.0038</v>
      </c>
      <c r="AP42" s="27">
        <v>-0.0042</v>
      </c>
      <c r="AQ42" s="27">
        <v>0.0464</v>
      </c>
      <c r="AR42" s="27">
        <v>0.0151</v>
      </c>
      <c r="AS42" s="27">
        <v>0.0046</v>
      </c>
      <c r="AT42" s="45"/>
      <c r="AU42" s="23">
        <v>42490.0</v>
      </c>
      <c r="AV42" s="50">
        <f t="shared" si="9"/>
        <v>0.004321793479</v>
      </c>
      <c r="AW42" s="51">
        <f t="shared" si="10"/>
        <v>1.522353945</v>
      </c>
      <c r="AX42" s="51">
        <f t="array" ref="AX42">SQRT(MMULT(MMULT(X42:AG42,MMULT(TRANSPOSE(ER!B522:K557-ER!M557:V557),ER!B522:K557-ER!M557:V557)/3),TRANSPOSE(X42:AG42)))</f>
        <v>0.3658635855</v>
      </c>
      <c r="AY42" s="45"/>
      <c r="AZ42" s="23">
        <v>42490.0</v>
      </c>
      <c r="BA42" s="4">
        <f t="shared" ref="BA42:BJ42" si="126">X42*0.01/$AX42</f>
        <v>0.007198407996</v>
      </c>
      <c r="BB42" s="4">
        <f t="shared" si="126"/>
        <v>-0.00527404495</v>
      </c>
      <c r="BC42" s="4">
        <f t="shared" si="126"/>
        <v>-0.01419996893</v>
      </c>
      <c r="BD42" s="4">
        <f t="shared" si="126"/>
        <v>-0.001406574388</v>
      </c>
      <c r="BE42" s="4">
        <f t="shared" si="126"/>
        <v>-0.02266189116</v>
      </c>
      <c r="BF42" s="4">
        <f t="shared" si="126"/>
        <v>0.04217766583</v>
      </c>
      <c r="BG42" s="4">
        <f t="shared" si="126"/>
        <v>0.01277535841</v>
      </c>
      <c r="BH42" s="4">
        <f t="shared" si="126"/>
        <v>-0.05649932618</v>
      </c>
      <c r="BI42" s="4">
        <f t="shared" si="126"/>
        <v>0.01283600188</v>
      </c>
      <c r="BJ42" s="4">
        <f t="shared" si="126"/>
        <v>0.02505437149</v>
      </c>
      <c r="BK42" s="45"/>
      <c r="BL42" s="4">
        <f t="shared" si="12"/>
        <v>0.0001813178376</v>
      </c>
      <c r="BM42" s="4">
        <f t="shared" si="13"/>
        <v>1.013074916</v>
      </c>
      <c r="BN42" s="4">
        <f t="shared" si="14"/>
        <v>1.01600202</v>
      </c>
      <c r="BO42" s="4">
        <f t="shared" si="15"/>
        <v>-0.002881002166</v>
      </c>
    </row>
    <row r="43">
      <c r="A43" s="23">
        <v>42521.0</v>
      </c>
      <c r="B43" s="53">
        <v>0.00164880176</v>
      </c>
      <c r="C43" s="53">
        <v>0.00149543121706201</v>
      </c>
      <c r="D43" s="53">
        <v>0.00315554023333333</v>
      </c>
      <c r="E43" s="53">
        <v>0.00279215922666667</v>
      </c>
      <c r="F43" s="53">
        <v>0.00155296288666667</v>
      </c>
      <c r="G43" s="53">
        <v>0.00327300816666667</v>
      </c>
      <c r="H43" s="53">
        <v>0.00343391909333333</v>
      </c>
      <c r="I43" s="53">
        <v>0.00315253285333333</v>
      </c>
      <c r="J43" s="53">
        <v>0.00151888529333333</v>
      </c>
      <c r="K43" s="53">
        <v>0.00112567849050381</v>
      </c>
      <c r="L43" s="52"/>
      <c r="M43" s="4">
        <f t="shared" ref="M43:V43" si="127">_xlfn.RANK.AVG(B43,$B43:$K43,0)</f>
        <v>6</v>
      </c>
      <c r="N43" s="4">
        <f t="shared" si="127"/>
        <v>9</v>
      </c>
      <c r="O43" s="4">
        <f t="shared" si="127"/>
        <v>3</v>
      </c>
      <c r="P43" s="4">
        <f t="shared" si="127"/>
        <v>5</v>
      </c>
      <c r="Q43" s="4">
        <f t="shared" si="127"/>
        <v>7</v>
      </c>
      <c r="R43" s="4">
        <f t="shared" si="127"/>
        <v>2</v>
      </c>
      <c r="S43" s="4">
        <f t="shared" si="127"/>
        <v>1</v>
      </c>
      <c r="T43" s="4">
        <f t="shared" si="127"/>
        <v>4</v>
      </c>
      <c r="U43" s="4">
        <f t="shared" si="127"/>
        <v>8</v>
      </c>
      <c r="V43" s="4">
        <f t="shared" si="127"/>
        <v>10</v>
      </c>
      <c r="W43" s="45"/>
      <c r="X43" s="6">
        <f t="shared" ref="X43:AG43" si="128">-(B43-AVERAGE($B43:$K43))/STDEV($B43:$K43)</f>
        <v>0.7272495464</v>
      </c>
      <c r="Y43" s="6">
        <f t="shared" si="128"/>
        <v>0.8947023391</v>
      </c>
      <c r="Z43" s="6">
        <f t="shared" si="128"/>
        <v>-0.917835359</v>
      </c>
      <c r="AA43" s="6">
        <f t="shared" si="128"/>
        <v>-0.5210892617</v>
      </c>
      <c r="AB43" s="6">
        <f t="shared" si="128"/>
        <v>0.8318881992</v>
      </c>
      <c r="AC43" s="6">
        <f t="shared" si="128"/>
        <v>-1.046089019</v>
      </c>
      <c r="AD43" s="6">
        <f t="shared" si="128"/>
        <v>-1.221774542</v>
      </c>
      <c r="AE43" s="6">
        <f t="shared" si="128"/>
        <v>-0.914551846</v>
      </c>
      <c r="AF43" s="6">
        <f t="shared" si="128"/>
        <v>0.8690947452</v>
      </c>
      <c r="AG43" s="6">
        <f t="shared" si="128"/>
        <v>1.298405198</v>
      </c>
      <c r="AH43" s="45"/>
      <c r="AI43" s="23">
        <v>42521.0</v>
      </c>
      <c r="AJ43" s="27">
        <v>0.0282</v>
      </c>
      <c r="AK43" s="27">
        <v>0.0083</v>
      </c>
      <c r="AL43" s="27">
        <v>0.027</v>
      </c>
      <c r="AM43" s="27">
        <v>0.0189</v>
      </c>
      <c r="AN43" s="27">
        <v>-0.013</v>
      </c>
      <c r="AO43" s="27">
        <v>0.0258</v>
      </c>
      <c r="AP43" s="27">
        <v>0.0399</v>
      </c>
      <c r="AQ43" s="27">
        <v>0.0026</v>
      </c>
      <c r="AR43" s="27">
        <v>0.0016</v>
      </c>
      <c r="AS43" s="27">
        <v>0.0176</v>
      </c>
      <c r="AT43" s="45"/>
      <c r="AU43" s="23">
        <v>42521.0</v>
      </c>
      <c r="AV43" s="50">
        <f t="shared" si="9"/>
        <v>0.07157603619</v>
      </c>
      <c r="AW43" s="51">
        <f t="shared" si="10"/>
        <v>1.631318006</v>
      </c>
      <c r="AX43" s="51">
        <f t="array" ref="AX43">SQRT(MMULT(MMULT(X43:AG43,MMULT(TRANSPOSE(ER!B523:K558-ER!M558:V558),ER!B523:K558-ER!M558:V558)/3),TRANSPOSE(X43:AG43)))</f>
        <v>0.3448386492</v>
      </c>
      <c r="AY43" s="45"/>
      <c r="AZ43" s="23">
        <v>42521.0</v>
      </c>
      <c r="BA43" s="4">
        <f t="shared" ref="BA43:BJ43" si="129">X43*0.01/$AX43</f>
        <v>0.02108956024</v>
      </c>
      <c r="BB43" s="4">
        <f t="shared" si="129"/>
        <v>0.02594553543</v>
      </c>
      <c r="BC43" s="4">
        <f t="shared" si="129"/>
        <v>-0.02661637149</v>
      </c>
      <c r="BD43" s="4">
        <f t="shared" si="129"/>
        <v>-0.01511110378</v>
      </c>
      <c r="BE43" s="4">
        <f t="shared" si="129"/>
        <v>0.02412398381</v>
      </c>
      <c r="BF43" s="4">
        <f t="shared" si="129"/>
        <v>-0.0303356083</v>
      </c>
      <c r="BG43" s="4">
        <f t="shared" si="129"/>
        <v>-0.03543032502</v>
      </c>
      <c r="BH43" s="4">
        <f t="shared" si="129"/>
        <v>-0.02652115266</v>
      </c>
      <c r="BI43" s="4">
        <f t="shared" si="129"/>
        <v>0.02520293903</v>
      </c>
      <c r="BJ43" s="4">
        <f t="shared" si="129"/>
        <v>0.03765254274</v>
      </c>
      <c r="BK43" s="45"/>
      <c r="BL43" s="4">
        <f t="shared" si="12"/>
        <v>0.001956358572</v>
      </c>
      <c r="BM43" s="4">
        <f t="shared" si="13"/>
        <v>1.015056854</v>
      </c>
      <c r="BN43" s="4">
        <f t="shared" si="14"/>
        <v>1.01600202</v>
      </c>
      <c r="BO43" s="4">
        <f t="shared" si="15"/>
        <v>-0.0009302798671</v>
      </c>
    </row>
    <row r="44">
      <c r="A44" s="23">
        <v>42551.0</v>
      </c>
      <c r="B44" s="53">
        <v>-9.82774242857143E-4</v>
      </c>
      <c r="C44" s="53">
        <v>1.77499431880481E-4</v>
      </c>
      <c r="D44" s="53">
        <v>-0.00142329134761905</v>
      </c>
      <c r="E44" s="53">
        <v>-0.00156955020952381</v>
      </c>
      <c r="F44" s="53">
        <v>-0.0029167781</v>
      </c>
      <c r="G44" s="53">
        <v>-0.00265822990952381</v>
      </c>
      <c r="H44" s="53">
        <v>-0.00173098540952381</v>
      </c>
      <c r="I44" s="53">
        <v>-0.0021996761</v>
      </c>
      <c r="J44" s="53">
        <v>0.00120577397142857</v>
      </c>
      <c r="K44" s="53">
        <v>4.85670991114514E-4</v>
      </c>
      <c r="L44" s="52"/>
      <c r="M44" s="4">
        <f t="shared" ref="M44:V44" si="130">_xlfn.RANK.AVG(B44,$B44:$K44,0)</f>
        <v>4</v>
      </c>
      <c r="N44" s="4">
        <f t="shared" si="130"/>
        <v>3</v>
      </c>
      <c r="O44" s="4">
        <f t="shared" si="130"/>
        <v>5</v>
      </c>
      <c r="P44" s="4">
        <f t="shared" si="130"/>
        <v>6</v>
      </c>
      <c r="Q44" s="4">
        <f t="shared" si="130"/>
        <v>10</v>
      </c>
      <c r="R44" s="4">
        <f t="shared" si="130"/>
        <v>9</v>
      </c>
      <c r="S44" s="4">
        <f t="shared" si="130"/>
        <v>7</v>
      </c>
      <c r="T44" s="4">
        <f t="shared" si="130"/>
        <v>8</v>
      </c>
      <c r="U44" s="4">
        <f t="shared" si="130"/>
        <v>1</v>
      </c>
      <c r="V44" s="4">
        <f t="shared" si="130"/>
        <v>2</v>
      </c>
      <c r="W44" s="45"/>
      <c r="X44" s="6">
        <f t="shared" ref="X44:AG44" si="131">-(B44-AVERAGE($B44:$K44))/STDEV($B44:$K44)</f>
        <v>-0.1294669267</v>
      </c>
      <c r="Y44" s="6">
        <f t="shared" si="131"/>
        <v>-0.9712084566</v>
      </c>
      <c r="Z44" s="6">
        <f t="shared" si="131"/>
        <v>0.1901141771</v>
      </c>
      <c r="AA44" s="6">
        <f t="shared" si="131"/>
        <v>0.2962203147</v>
      </c>
      <c r="AB44" s="6">
        <f t="shared" si="131"/>
        <v>1.273591163</v>
      </c>
      <c r="AC44" s="6">
        <f t="shared" si="131"/>
        <v>1.0860227</v>
      </c>
      <c r="AD44" s="6">
        <f t="shared" si="131"/>
        <v>0.4133364013</v>
      </c>
      <c r="AE44" s="6">
        <f t="shared" si="131"/>
        <v>0.7533565426</v>
      </c>
      <c r="AF44" s="6">
        <f t="shared" si="131"/>
        <v>-1.717188826</v>
      </c>
      <c r="AG44" s="6">
        <f t="shared" si="131"/>
        <v>-1.19477709</v>
      </c>
      <c r="AH44" s="45"/>
      <c r="AI44" s="23">
        <v>42551.0</v>
      </c>
      <c r="AJ44" s="27">
        <v>-0.0264</v>
      </c>
      <c r="AK44" s="27">
        <v>-0.0035</v>
      </c>
      <c r="AL44" s="27">
        <v>-0.0566</v>
      </c>
      <c r="AM44" s="27">
        <v>-0.0549</v>
      </c>
      <c r="AN44" s="27">
        <v>-0.09</v>
      </c>
      <c r="AO44" s="27">
        <v>-0.0975</v>
      </c>
      <c r="AP44" s="27">
        <v>-0.0606</v>
      </c>
      <c r="AQ44" s="27">
        <v>-0.0973</v>
      </c>
      <c r="AR44" s="27">
        <v>0.0497</v>
      </c>
      <c r="AS44" s="27">
        <v>0.0021</v>
      </c>
      <c r="AT44" s="45"/>
      <c r="AU44" s="23">
        <v>42551.0</v>
      </c>
      <c r="AV44" s="50">
        <f t="shared" si="9"/>
        <v>0.2942962686</v>
      </c>
      <c r="AW44" s="51">
        <f t="shared" si="10"/>
        <v>2.111408808</v>
      </c>
      <c r="AX44" s="51">
        <f t="array" ref="AX44">SQRT(MMULT(MMULT(X44:AG44,MMULT(TRANSPOSE(ER!B524:K559-ER!M559:V559),ER!B524:K559-ER!M559:V559)/3),TRANSPOSE(X44:AG44)))</f>
        <v>0.4506254207</v>
      </c>
      <c r="AY44" s="45"/>
      <c r="AZ44" s="23">
        <v>42551.0</v>
      </c>
      <c r="BA44" s="4">
        <f t="shared" ref="BA44:BJ44" si="132">X44*0.01/$AX44</f>
        <v>-0.002873049783</v>
      </c>
      <c r="BB44" s="4">
        <f t="shared" si="132"/>
        <v>-0.02155245603</v>
      </c>
      <c r="BC44" s="4">
        <f t="shared" si="132"/>
        <v>0.004218895969</v>
      </c>
      <c r="BD44" s="4">
        <f t="shared" si="132"/>
        <v>0.006573537601</v>
      </c>
      <c r="BE44" s="4">
        <f t="shared" si="132"/>
        <v>0.02826274561</v>
      </c>
      <c r="BF44" s="4">
        <f t="shared" si="132"/>
        <v>0.02410034256</v>
      </c>
      <c r="BG44" s="4">
        <f t="shared" si="132"/>
        <v>0.009172505198</v>
      </c>
      <c r="BH44" s="4">
        <f t="shared" si="132"/>
        <v>0.0167180214</v>
      </c>
      <c r="BI44" s="4">
        <f t="shared" si="132"/>
        <v>-0.03810678996</v>
      </c>
      <c r="BJ44" s="4">
        <f t="shared" si="132"/>
        <v>-0.02651375256</v>
      </c>
      <c r="BK44" s="45"/>
      <c r="BL44" s="4">
        <f t="shared" si="12"/>
        <v>0.008534317986</v>
      </c>
      <c r="BM44" s="4">
        <f t="shared" si="13"/>
        <v>1.023719671</v>
      </c>
      <c r="BN44" s="4">
        <f t="shared" si="14"/>
        <v>1.023719671</v>
      </c>
      <c r="BO44" s="4">
        <f t="shared" si="15"/>
        <v>0</v>
      </c>
    </row>
    <row r="45">
      <c r="A45" s="23">
        <v>42582.0</v>
      </c>
      <c r="B45" s="53">
        <v>0.002603963</v>
      </c>
      <c r="C45" s="53">
        <v>0.00106530257656459</v>
      </c>
      <c r="D45" s="53">
        <v>0.00247266293888889</v>
      </c>
      <c r="E45" s="53">
        <v>0.00319583119444444</v>
      </c>
      <c r="F45" s="53">
        <v>0.00262951026111111</v>
      </c>
      <c r="G45" s="53">
        <v>0.00242903657222222</v>
      </c>
      <c r="H45" s="53">
        <v>0.00259604028333333</v>
      </c>
      <c r="I45" s="53">
        <v>0.00260231641666667</v>
      </c>
      <c r="J45" s="53">
        <v>0.00188956719444444</v>
      </c>
      <c r="K45" s="53">
        <v>0.00185529078314467</v>
      </c>
      <c r="L45" s="52"/>
      <c r="M45" s="4">
        <f t="shared" ref="M45:V45" si="133">_xlfn.RANK.AVG(B45,$B45:$K45,0)</f>
        <v>3</v>
      </c>
      <c r="N45" s="4">
        <f t="shared" si="133"/>
        <v>10</v>
      </c>
      <c r="O45" s="4">
        <f t="shared" si="133"/>
        <v>6</v>
      </c>
      <c r="P45" s="4">
        <f t="shared" si="133"/>
        <v>1</v>
      </c>
      <c r="Q45" s="4">
        <f t="shared" si="133"/>
        <v>2</v>
      </c>
      <c r="R45" s="4">
        <f t="shared" si="133"/>
        <v>7</v>
      </c>
      <c r="S45" s="4">
        <f t="shared" si="133"/>
        <v>5</v>
      </c>
      <c r="T45" s="4">
        <f t="shared" si="133"/>
        <v>4</v>
      </c>
      <c r="U45" s="4">
        <f t="shared" si="133"/>
        <v>8</v>
      </c>
      <c r="V45" s="4">
        <f t="shared" si="133"/>
        <v>9</v>
      </c>
      <c r="W45" s="45"/>
      <c r="X45" s="6">
        <f t="shared" ref="X45:AG45" si="134">-(B45-AVERAGE($B45:$K45))/STDEV($B45:$K45)</f>
        <v>-0.4594637723</v>
      </c>
      <c r="Y45" s="6">
        <f t="shared" si="134"/>
        <v>2.15879638</v>
      </c>
      <c r="Z45" s="6">
        <f t="shared" si="134"/>
        <v>-0.2360371391</v>
      </c>
      <c r="AA45" s="6">
        <f t="shared" si="134"/>
        <v>-1.466615763</v>
      </c>
      <c r="AB45" s="6">
        <f t="shared" si="134"/>
        <v>-0.5029362467</v>
      </c>
      <c r="AC45" s="6">
        <f t="shared" si="134"/>
        <v>-0.1618003707</v>
      </c>
      <c r="AD45" s="6">
        <f t="shared" si="134"/>
        <v>-0.4459820885</v>
      </c>
      <c r="AE45" s="6">
        <f t="shared" si="134"/>
        <v>-0.4566618652</v>
      </c>
      <c r="AF45" s="6">
        <f t="shared" si="134"/>
        <v>0.7561872203</v>
      </c>
      <c r="AG45" s="6">
        <f t="shared" si="134"/>
        <v>0.8145136453</v>
      </c>
      <c r="AH45" s="45"/>
      <c r="AI45" s="23">
        <v>42582.0</v>
      </c>
      <c r="AJ45" s="27">
        <v>0.0596</v>
      </c>
      <c r="AK45" s="27">
        <v>0.038</v>
      </c>
      <c r="AL45" s="27">
        <v>0.0486</v>
      </c>
      <c r="AM45" s="27">
        <v>0.0672</v>
      </c>
      <c r="AN45" s="27">
        <v>0.0359</v>
      </c>
      <c r="AO45" s="27">
        <v>0.0638</v>
      </c>
      <c r="AP45" s="27">
        <v>0.0419</v>
      </c>
      <c r="AQ45" s="27">
        <v>0.0571</v>
      </c>
      <c r="AR45" s="27">
        <v>0.0347</v>
      </c>
      <c r="AS45" s="27">
        <v>0.0376</v>
      </c>
      <c r="AT45" s="45"/>
      <c r="AU45" s="23">
        <v>42582.0</v>
      </c>
      <c r="AV45" s="50">
        <f t="shared" si="9"/>
        <v>0.05535895796</v>
      </c>
      <c r="AW45" s="51">
        <f t="shared" si="10"/>
        <v>2.2282942</v>
      </c>
      <c r="AX45" s="51">
        <f t="array" ref="AX45">SQRT(MMULT(MMULT(X45:AG45,MMULT(TRANSPOSE(ER!B525:K560-ER!M560:V560),ER!B525:K560-ER!M560:V560)/3),TRANSPOSE(X45:AG45)))</f>
        <v>0.3840843815</v>
      </c>
      <c r="AY45" s="45"/>
      <c r="AZ45" s="23">
        <v>42582.0</v>
      </c>
      <c r="BA45" s="4">
        <f t="shared" ref="BA45:BJ45" si="135">X45*0.01/$AX45</f>
        <v>-0.0119625737</v>
      </c>
      <c r="BB45" s="4">
        <f t="shared" si="135"/>
        <v>0.05620630476</v>
      </c>
      <c r="BC45" s="4">
        <f t="shared" si="135"/>
        <v>-0.006145450074</v>
      </c>
      <c r="BD45" s="4">
        <f t="shared" si="135"/>
        <v>-0.03818472799</v>
      </c>
      <c r="BE45" s="4">
        <f t="shared" si="135"/>
        <v>-0.01309442067</v>
      </c>
      <c r="BF45" s="4">
        <f t="shared" si="135"/>
        <v>-0.004212625624</v>
      </c>
      <c r="BG45" s="4">
        <f t="shared" si="135"/>
        <v>-0.01161156532</v>
      </c>
      <c r="BH45" s="4">
        <f t="shared" si="135"/>
        <v>-0.01188962341</v>
      </c>
      <c r="BI45" s="4">
        <f t="shared" si="135"/>
        <v>0.0196880492</v>
      </c>
      <c r="BJ45" s="4">
        <f t="shared" si="135"/>
        <v>0.02120663282</v>
      </c>
      <c r="BK45" s="45"/>
      <c r="BL45" s="4">
        <f t="shared" si="12"/>
        <v>0.001228491679</v>
      </c>
      <c r="BM45" s="4">
        <f t="shared" si="13"/>
        <v>1.024977303</v>
      </c>
      <c r="BN45" s="4">
        <f t="shared" si="14"/>
        <v>1.024977303</v>
      </c>
      <c r="BO45" s="4">
        <f t="shared" si="15"/>
        <v>0</v>
      </c>
    </row>
    <row r="46">
      <c r="A46" s="23">
        <v>42613.0</v>
      </c>
      <c r="B46" s="53">
        <v>-3.78132757894737E-4</v>
      </c>
      <c r="C46" s="53">
        <v>-2.66430897149421E-4</v>
      </c>
      <c r="D46" s="54">
        <v>5.34645947368421E-5</v>
      </c>
      <c r="E46" s="53">
        <v>6.56770884210527E-4</v>
      </c>
      <c r="F46" s="53">
        <v>7.5132162631579E-4</v>
      </c>
      <c r="G46" s="53">
        <v>-6.48874278947369E-4</v>
      </c>
      <c r="H46" s="53">
        <v>0.00158816767894737</v>
      </c>
      <c r="I46" s="53">
        <v>0.00116972249473684</v>
      </c>
      <c r="J46" s="53">
        <v>7.22212715789474E-4</v>
      </c>
      <c r="K46" s="53">
        <v>-6.26256670932258E-4</v>
      </c>
      <c r="L46" s="52"/>
      <c r="M46" s="4">
        <f t="shared" ref="M46:V46" si="136">_xlfn.RANK.AVG(B46,$B46:$K46,0)</f>
        <v>8</v>
      </c>
      <c r="N46" s="4">
        <f t="shared" si="136"/>
        <v>7</v>
      </c>
      <c r="O46" s="4">
        <f t="shared" si="136"/>
        <v>6</v>
      </c>
      <c r="P46" s="4">
        <f t="shared" si="136"/>
        <v>5</v>
      </c>
      <c r="Q46" s="4">
        <f t="shared" si="136"/>
        <v>3</v>
      </c>
      <c r="R46" s="4">
        <f t="shared" si="136"/>
        <v>10</v>
      </c>
      <c r="S46" s="4">
        <f t="shared" si="136"/>
        <v>1</v>
      </c>
      <c r="T46" s="4">
        <f t="shared" si="136"/>
        <v>2</v>
      </c>
      <c r="U46" s="4">
        <f t="shared" si="136"/>
        <v>4</v>
      </c>
      <c r="V46" s="4">
        <f t="shared" si="136"/>
        <v>9</v>
      </c>
      <c r="W46" s="45"/>
      <c r="X46" s="6">
        <f t="shared" ref="X46:AG46" si="137">-(B46-AVERAGE($B46:$K46))/STDEV($B46:$K46)</f>
        <v>0.8683257293</v>
      </c>
      <c r="Y46" s="6">
        <f t="shared" si="137"/>
        <v>0.7257571229</v>
      </c>
      <c r="Z46" s="6">
        <f t="shared" si="137"/>
        <v>0.3174644218</v>
      </c>
      <c r="AA46" s="6">
        <f t="shared" si="137"/>
        <v>-0.4525544149</v>
      </c>
      <c r="AB46" s="6">
        <f t="shared" si="137"/>
        <v>-0.5732325078</v>
      </c>
      <c r="AC46" s="6">
        <f t="shared" si="137"/>
        <v>1.213881668</v>
      </c>
      <c r="AD46" s="6">
        <f t="shared" si="137"/>
        <v>-1.641325507</v>
      </c>
      <c r="AE46" s="6">
        <f t="shared" si="137"/>
        <v>-1.107250726</v>
      </c>
      <c r="AF46" s="6">
        <f t="shared" si="137"/>
        <v>-0.5360798876</v>
      </c>
      <c r="AG46" s="6">
        <f t="shared" si="137"/>
        <v>1.185014102</v>
      </c>
      <c r="AH46" s="45"/>
      <c r="AI46" s="23">
        <v>42613.0</v>
      </c>
      <c r="AJ46" s="27">
        <v>-0.0152</v>
      </c>
      <c r="AK46" s="27">
        <v>0.0093</v>
      </c>
      <c r="AL46" s="27">
        <v>-0.0011</v>
      </c>
      <c r="AM46" s="27">
        <v>0.0242</v>
      </c>
      <c r="AN46" s="27">
        <v>0.0113</v>
      </c>
      <c r="AO46" s="27">
        <v>0.0132</v>
      </c>
      <c r="AP46" s="27">
        <v>0.0328</v>
      </c>
      <c r="AQ46" s="27">
        <v>0.0172</v>
      </c>
      <c r="AR46" s="27">
        <v>0.0154</v>
      </c>
      <c r="AS46" s="27">
        <v>8.0E-4</v>
      </c>
      <c r="AT46" s="45"/>
      <c r="AU46" s="23">
        <v>42613.0</v>
      </c>
      <c r="AV46" s="50">
        <f t="shared" si="9"/>
        <v>-0.0261766519</v>
      </c>
      <c r="AW46" s="51">
        <f t="shared" si="10"/>
        <v>2.169964918</v>
      </c>
      <c r="AX46" s="51">
        <f t="array" ref="AX46">SQRT(MMULT(MMULT(X46:AG46,MMULT(TRANSPOSE(ER!B526:K561-ER!M561:V561),ER!B526:K561-ER!M561:V561)/3),TRANSPOSE(X46:AG46)))</f>
        <v>0.2941514357</v>
      </c>
      <c r="AY46" s="45"/>
      <c r="AZ46" s="23">
        <v>42613.0</v>
      </c>
      <c r="BA46" s="4">
        <f t="shared" ref="BA46:BJ46" si="138">X46*0.01/$AX46</f>
        <v>0.02951968354</v>
      </c>
      <c r="BB46" s="4">
        <f t="shared" si="138"/>
        <v>0.02467290773</v>
      </c>
      <c r="BC46" s="4">
        <f t="shared" si="138"/>
        <v>0.01079255048</v>
      </c>
      <c r="BD46" s="4">
        <f t="shared" si="138"/>
        <v>-0.01538508265</v>
      </c>
      <c r="BE46" s="4">
        <f t="shared" si="138"/>
        <v>-0.0194876665</v>
      </c>
      <c r="BF46" s="4">
        <f t="shared" si="138"/>
        <v>0.04126723587</v>
      </c>
      <c r="BG46" s="4">
        <f t="shared" si="138"/>
        <v>-0.05579865701</v>
      </c>
      <c r="BH46" s="4">
        <f t="shared" si="138"/>
        <v>-0.03764220032</v>
      </c>
      <c r="BI46" s="4">
        <f t="shared" si="138"/>
        <v>-0.01822462251</v>
      </c>
      <c r="BJ46" s="4">
        <f t="shared" si="138"/>
        <v>0.04028585137</v>
      </c>
      <c r="BK46" s="45"/>
      <c r="BL46" s="4">
        <f t="shared" si="12"/>
        <v>-0.0006815338806</v>
      </c>
      <c r="BM46" s="4">
        <f t="shared" si="13"/>
        <v>1.024278746</v>
      </c>
      <c r="BN46" s="4">
        <f t="shared" si="14"/>
        <v>1.024977303</v>
      </c>
      <c r="BO46" s="4">
        <f t="shared" si="15"/>
        <v>-0.0006815338806</v>
      </c>
    </row>
    <row r="47">
      <c r="A47" s="23">
        <v>42643.0</v>
      </c>
      <c r="B47" s="53">
        <v>-6.13732242105263E-4</v>
      </c>
      <c r="C47" s="54">
        <v>1.80091176827998E-5</v>
      </c>
      <c r="D47" s="53">
        <v>-0.00141077716842105</v>
      </c>
      <c r="E47" s="53">
        <v>-0.00145487943157895</v>
      </c>
      <c r="F47" s="53">
        <v>-0.00301268658421053</v>
      </c>
      <c r="G47" s="53">
        <v>2.13987105263158E-4</v>
      </c>
      <c r="H47" s="53">
        <v>-0.00143380421578947</v>
      </c>
      <c r="I47" s="53">
        <v>-0.00127868511052632</v>
      </c>
      <c r="J47" s="53">
        <v>-3.32023989473684E-4</v>
      </c>
      <c r="K47" s="53">
        <v>-3.96229791643668E-4</v>
      </c>
      <c r="L47" s="52"/>
      <c r="M47" s="4">
        <f t="shared" ref="M47:V47" si="139">_xlfn.RANK.AVG(B47,$B47:$K47,0)</f>
        <v>5</v>
      </c>
      <c r="N47" s="4">
        <f t="shared" si="139"/>
        <v>2</v>
      </c>
      <c r="O47" s="4">
        <f t="shared" si="139"/>
        <v>7</v>
      </c>
      <c r="P47" s="4">
        <f t="shared" si="139"/>
        <v>9</v>
      </c>
      <c r="Q47" s="4">
        <f t="shared" si="139"/>
        <v>10</v>
      </c>
      <c r="R47" s="4">
        <f t="shared" si="139"/>
        <v>1</v>
      </c>
      <c r="S47" s="4">
        <f t="shared" si="139"/>
        <v>8</v>
      </c>
      <c r="T47" s="4">
        <f t="shared" si="139"/>
        <v>6</v>
      </c>
      <c r="U47" s="4">
        <f t="shared" si="139"/>
        <v>3</v>
      </c>
      <c r="V47" s="4">
        <f t="shared" si="139"/>
        <v>4</v>
      </c>
      <c r="W47" s="45"/>
      <c r="X47" s="6">
        <f t="shared" ref="X47:AG47" si="140">-(B47-AVERAGE($B47:$K47))/STDEV($B47:$K47)</f>
        <v>-0.3743914499</v>
      </c>
      <c r="Y47" s="6">
        <f t="shared" si="140"/>
        <v>-1.038116919</v>
      </c>
      <c r="Z47" s="6">
        <f t="shared" si="140"/>
        <v>0.4630066554</v>
      </c>
      <c r="AA47" s="6">
        <f t="shared" si="140"/>
        <v>0.5093417494</v>
      </c>
      <c r="AB47" s="6">
        <f t="shared" si="140"/>
        <v>2.146018322</v>
      </c>
      <c r="AC47" s="6">
        <f t="shared" si="140"/>
        <v>-1.244016976</v>
      </c>
      <c r="AD47" s="6">
        <f t="shared" si="140"/>
        <v>0.4871995273</v>
      </c>
      <c r="AE47" s="6">
        <f t="shared" si="140"/>
        <v>0.3242269764</v>
      </c>
      <c r="AF47" s="6">
        <f t="shared" si="140"/>
        <v>-0.6703621652</v>
      </c>
      <c r="AG47" s="6">
        <f t="shared" si="140"/>
        <v>-0.6029057204</v>
      </c>
      <c r="AH47" s="45"/>
      <c r="AI47" s="23">
        <v>42643.0</v>
      </c>
      <c r="AJ47" s="27">
        <v>0.0062</v>
      </c>
      <c r="AK47" s="27">
        <v>0.0127</v>
      </c>
      <c r="AL47" s="27">
        <v>0.0037</v>
      </c>
      <c r="AM47" s="27">
        <v>-0.0051</v>
      </c>
      <c r="AN47" s="27">
        <v>-0.0355</v>
      </c>
      <c r="AO47" s="27">
        <v>-0.0039</v>
      </c>
      <c r="AP47" s="27">
        <v>0.0033</v>
      </c>
      <c r="AQ47" s="27">
        <v>0.005</v>
      </c>
      <c r="AR47" s="27">
        <v>0.0185</v>
      </c>
      <c r="AS47" s="27">
        <v>7.0E-4</v>
      </c>
      <c r="AT47" s="45"/>
      <c r="AU47" s="23">
        <v>42643.0</v>
      </c>
      <c r="AV47" s="50">
        <f t="shared" si="9"/>
        <v>0.01365840053</v>
      </c>
      <c r="AW47" s="51">
        <f t="shared" si="10"/>
        <v>2.199603168</v>
      </c>
      <c r="AX47" s="51">
        <f t="array" ref="AX47">SQRT(MMULT(MMULT(X47:AG47,MMULT(TRANSPOSE(ER!B527:K562-ER!M562:V562),ER!B527:K562-ER!M562:V562)/3),TRANSPOSE(X47:AG47)))</f>
        <v>0.3991210767</v>
      </c>
      <c r="AY47" s="45"/>
      <c r="AZ47" s="23">
        <v>42643.0</v>
      </c>
      <c r="BA47" s="4">
        <f t="shared" ref="BA47:BJ47" si="141">X47*0.01/$AX47</f>
        <v>-0.009380397873</v>
      </c>
      <c r="BB47" s="4">
        <f t="shared" si="141"/>
        <v>-0.02601007513</v>
      </c>
      <c r="BC47" s="4">
        <f t="shared" si="141"/>
        <v>0.0116006566</v>
      </c>
      <c r="BD47" s="4">
        <f t="shared" si="141"/>
        <v>0.01276158487</v>
      </c>
      <c r="BE47" s="4">
        <f t="shared" si="141"/>
        <v>0.05376860424</v>
      </c>
      <c r="BF47" s="4">
        <f t="shared" si="141"/>
        <v>-0.0311689121</v>
      </c>
      <c r="BG47" s="4">
        <f t="shared" si="141"/>
        <v>0.01220681031</v>
      </c>
      <c r="BH47" s="4">
        <f t="shared" si="141"/>
        <v>0.008123524297</v>
      </c>
      <c r="BI47" s="4">
        <f t="shared" si="141"/>
        <v>-0.01679596003</v>
      </c>
      <c r="BJ47" s="4">
        <f t="shared" si="141"/>
        <v>-0.01510583519</v>
      </c>
      <c r="BK47" s="45"/>
      <c r="BL47" s="4">
        <f t="shared" si="12"/>
        <v>0.0004643322749</v>
      </c>
      <c r="BM47" s="4">
        <f t="shared" si="13"/>
        <v>1.024754352</v>
      </c>
      <c r="BN47" s="4">
        <f t="shared" si="14"/>
        <v>1.024977303</v>
      </c>
      <c r="BO47" s="4">
        <f t="shared" si="15"/>
        <v>-0.0002175180639</v>
      </c>
    </row>
    <row r="48">
      <c r="A48" s="23">
        <v>42674.0</v>
      </c>
      <c r="B48" s="53">
        <v>-0.00154975617894737</v>
      </c>
      <c r="C48" s="53">
        <v>3.62888805657805E-4</v>
      </c>
      <c r="D48" s="53">
        <v>2.6997402631579E-4</v>
      </c>
      <c r="E48" s="53">
        <v>-3.03033989473684E-4</v>
      </c>
      <c r="F48" s="53">
        <v>0.00155165601578947</v>
      </c>
      <c r="G48" s="53">
        <v>0.00224343944736842</v>
      </c>
      <c r="H48" s="53">
        <v>-3.46297031578947E-4</v>
      </c>
      <c r="I48" s="53">
        <v>0.00158666036842105</v>
      </c>
      <c r="J48" s="53">
        <v>-7.83566936842105E-4</v>
      </c>
      <c r="K48" s="53">
        <v>-0.00129725706172047</v>
      </c>
      <c r="L48" s="52"/>
      <c r="M48" s="4">
        <f t="shared" ref="M48:V48" si="142">_xlfn.RANK.AVG(B48,$B48:$K48,0)</f>
        <v>10</v>
      </c>
      <c r="N48" s="4">
        <f t="shared" si="142"/>
        <v>4</v>
      </c>
      <c r="O48" s="4">
        <f t="shared" si="142"/>
        <v>5</v>
      </c>
      <c r="P48" s="4">
        <f t="shared" si="142"/>
        <v>6</v>
      </c>
      <c r="Q48" s="4">
        <f t="shared" si="142"/>
        <v>3</v>
      </c>
      <c r="R48" s="4">
        <f t="shared" si="142"/>
        <v>1</v>
      </c>
      <c r="S48" s="4">
        <f t="shared" si="142"/>
        <v>7</v>
      </c>
      <c r="T48" s="4">
        <f t="shared" si="142"/>
        <v>2</v>
      </c>
      <c r="U48" s="4">
        <f t="shared" si="142"/>
        <v>8</v>
      </c>
      <c r="V48" s="4">
        <f t="shared" si="142"/>
        <v>9</v>
      </c>
      <c r="W48" s="45"/>
      <c r="X48" s="6">
        <f t="shared" ref="X48:AG48" si="143">-(B48-AVERAGE($B48:$K48))/STDEV($B48:$K48)</f>
        <v>1.345060673</v>
      </c>
      <c r="Y48" s="6">
        <f t="shared" si="143"/>
        <v>-0.147849815</v>
      </c>
      <c r="Z48" s="6">
        <f t="shared" si="143"/>
        <v>-0.07532540525</v>
      </c>
      <c r="AA48" s="6">
        <f t="shared" si="143"/>
        <v>0.3719346369</v>
      </c>
      <c r="AB48" s="6">
        <f t="shared" si="143"/>
        <v>-1.07573923</v>
      </c>
      <c r="AC48" s="6">
        <f t="shared" si="143"/>
        <v>-1.61570914</v>
      </c>
      <c r="AD48" s="6">
        <f t="shared" si="143"/>
        <v>0.4057035014</v>
      </c>
      <c r="AE48" s="6">
        <f t="shared" si="143"/>
        <v>-1.103061794</v>
      </c>
      <c r="AF48" s="6">
        <f t="shared" si="143"/>
        <v>0.7470134847</v>
      </c>
      <c r="AG48" s="6">
        <f t="shared" si="143"/>
        <v>1.147973088</v>
      </c>
      <c r="AH48" s="45"/>
      <c r="AI48" s="23">
        <v>42674.0</v>
      </c>
      <c r="AJ48" s="27">
        <v>-0.0157</v>
      </c>
      <c r="AK48" s="27">
        <v>0.0107</v>
      </c>
      <c r="AL48" s="27">
        <v>0.0185</v>
      </c>
      <c r="AM48" s="27">
        <v>0.0096</v>
      </c>
      <c r="AN48" s="27">
        <v>0.0426</v>
      </c>
      <c r="AO48" s="27">
        <v>0.0514</v>
      </c>
      <c r="AP48" s="27">
        <v>-0.0011</v>
      </c>
      <c r="AQ48" s="27">
        <v>0.0584</v>
      </c>
      <c r="AR48" s="27">
        <v>0.0092</v>
      </c>
      <c r="AS48" s="27">
        <v>-0.0193</v>
      </c>
      <c r="AT48" s="45"/>
      <c r="AU48" s="23">
        <v>42674.0</v>
      </c>
      <c r="AV48" s="50">
        <f t="shared" si="9"/>
        <v>0.05957099102</v>
      </c>
      <c r="AW48" s="51">
        <f t="shared" si="10"/>
        <v>2.330635709</v>
      </c>
      <c r="AX48" s="51">
        <f t="array" ref="AX48">SQRT(MMULT(MMULT(X48:AG48,MMULT(TRANSPOSE(ER!B528:K563-ER!M563:V563),ER!B528:K563-ER!M563:V563)/3),TRANSPOSE(X48:AG48)))</f>
        <v>0.3876684709</v>
      </c>
      <c r="AY48" s="45"/>
      <c r="AZ48" s="23">
        <v>42674.0</v>
      </c>
      <c r="BA48" s="4">
        <f t="shared" ref="BA48:BJ48" si="144">X48*0.01/$AX48</f>
        <v>0.03469615855</v>
      </c>
      <c r="BB48" s="4">
        <f t="shared" si="144"/>
        <v>-0.003813820986</v>
      </c>
      <c r="BC48" s="4">
        <f t="shared" si="144"/>
        <v>-0.001943036664</v>
      </c>
      <c r="BD48" s="4">
        <f t="shared" si="144"/>
        <v>0.009594142027</v>
      </c>
      <c r="BE48" s="4">
        <f t="shared" si="144"/>
        <v>-0.02774894815</v>
      </c>
      <c r="BF48" s="4">
        <f t="shared" si="144"/>
        <v>-0.04167759984</v>
      </c>
      <c r="BG48" s="4">
        <f t="shared" si="144"/>
        <v>0.01046521788</v>
      </c>
      <c r="BH48" s="4">
        <f t="shared" si="144"/>
        <v>-0.02845374016</v>
      </c>
      <c r="BI48" s="4">
        <f t="shared" si="144"/>
        <v>0.01926938972</v>
      </c>
      <c r="BJ48" s="4">
        <f t="shared" si="144"/>
        <v>0.02961223763</v>
      </c>
      <c r="BK48" s="45"/>
      <c r="BL48" s="4">
        <f t="shared" si="12"/>
        <v>0.001492554378</v>
      </c>
      <c r="BM48" s="4">
        <f t="shared" si="13"/>
        <v>1.026283853</v>
      </c>
      <c r="BN48" s="4">
        <f t="shared" si="14"/>
        <v>1.026283853</v>
      </c>
      <c r="BO48" s="4">
        <f t="shared" si="15"/>
        <v>0</v>
      </c>
    </row>
    <row r="49">
      <c r="A49" s="23">
        <v>42704.0</v>
      </c>
      <c r="B49" s="53">
        <v>6.81087438888889E-4</v>
      </c>
      <c r="C49" s="53">
        <v>9.09304088435805E-4</v>
      </c>
      <c r="D49" s="53">
        <v>3.04158177777778E-4</v>
      </c>
      <c r="E49" s="53">
        <v>-2.5214785E-4</v>
      </c>
      <c r="F49" s="53">
        <v>-0.00107295007222222</v>
      </c>
      <c r="G49" s="53">
        <v>0.00229494705</v>
      </c>
      <c r="H49" s="53">
        <v>-3.377702E-4</v>
      </c>
      <c r="I49" s="53">
        <v>-0.00280105259444444</v>
      </c>
      <c r="J49" s="53">
        <v>-0.0013933153</v>
      </c>
      <c r="K49" s="53">
        <v>0.00219713567570523</v>
      </c>
      <c r="L49" s="52"/>
      <c r="M49" s="4">
        <f t="shared" ref="M49:V49" si="145">_xlfn.RANK.AVG(B49,$B49:$K49,0)</f>
        <v>4</v>
      </c>
      <c r="N49" s="4">
        <f t="shared" si="145"/>
        <v>3</v>
      </c>
      <c r="O49" s="4">
        <f t="shared" si="145"/>
        <v>5</v>
      </c>
      <c r="P49" s="4">
        <f t="shared" si="145"/>
        <v>6</v>
      </c>
      <c r="Q49" s="4">
        <f t="shared" si="145"/>
        <v>8</v>
      </c>
      <c r="R49" s="4">
        <f t="shared" si="145"/>
        <v>1</v>
      </c>
      <c r="S49" s="4">
        <f t="shared" si="145"/>
        <v>7</v>
      </c>
      <c r="T49" s="4">
        <f t="shared" si="145"/>
        <v>10</v>
      </c>
      <c r="U49" s="4">
        <f t="shared" si="145"/>
        <v>9</v>
      </c>
      <c r="V49" s="4">
        <f t="shared" si="145"/>
        <v>2</v>
      </c>
      <c r="W49" s="45"/>
      <c r="X49" s="6">
        <f t="shared" ref="X49:AG49" si="146">-(B49-AVERAGE($B49:$K49))/STDEV($B49:$K49)</f>
        <v>-0.3966985561</v>
      </c>
      <c r="Y49" s="6">
        <f t="shared" si="146"/>
        <v>-0.5408258072</v>
      </c>
      <c r="Z49" s="6">
        <f t="shared" si="146"/>
        <v>-0.158653793</v>
      </c>
      <c r="AA49" s="6">
        <f t="shared" si="146"/>
        <v>0.1926740296</v>
      </c>
      <c r="AB49" s="6">
        <f t="shared" si="146"/>
        <v>0.7110409771</v>
      </c>
      <c r="AC49" s="6">
        <f t="shared" si="146"/>
        <v>-1.415910563</v>
      </c>
      <c r="AD49" s="6">
        <f t="shared" si="146"/>
        <v>0.246747709</v>
      </c>
      <c r="AE49" s="6">
        <f t="shared" si="146"/>
        <v>1.802401606</v>
      </c>
      <c r="AF49" s="6">
        <f t="shared" si="146"/>
        <v>0.913363462</v>
      </c>
      <c r="AG49" s="6">
        <f t="shared" si="146"/>
        <v>-1.354139064</v>
      </c>
      <c r="AH49" s="45"/>
      <c r="AI49" s="23">
        <v>42704.0</v>
      </c>
      <c r="AJ49" s="27">
        <v>0.0336</v>
      </c>
      <c r="AK49" s="27">
        <v>0.0271</v>
      </c>
      <c r="AL49" s="27">
        <v>0.0148</v>
      </c>
      <c r="AM49" s="27">
        <v>-0.0048</v>
      </c>
      <c r="AN49" s="27">
        <v>-0.0042</v>
      </c>
      <c r="AO49" s="27">
        <v>0.0582</v>
      </c>
      <c r="AP49" s="27">
        <v>-0.0044</v>
      </c>
      <c r="AQ49" s="27">
        <v>-0.0543</v>
      </c>
      <c r="AR49" s="27">
        <v>-0.0195</v>
      </c>
      <c r="AS49" s="27">
        <v>0.0353</v>
      </c>
      <c r="AT49" s="45"/>
      <c r="AU49" s="23">
        <v>42704.0</v>
      </c>
      <c r="AV49" s="50">
        <f t="shared" si="9"/>
        <v>0.03283888626</v>
      </c>
      <c r="AW49" s="51">
        <f t="shared" si="10"/>
        <v>2.40717119</v>
      </c>
      <c r="AX49" s="51">
        <f t="array" ref="AX49">SQRT(MMULT(MMULT(X49:AG49,MMULT(TRANSPOSE(ER!B529:K564-ER!M564:V564),ER!B529:K564-ER!M564:V564)/3),TRANSPOSE(X49:AG49)))</f>
        <v>0.3006965619</v>
      </c>
      <c r="AY49" s="45"/>
      <c r="AZ49" s="23">
        <v>42704.0</v>
      </c>
      <c r="BA49" s="4">
        <f t="shared" ref="BA49:BJ49" si="147">X49*0.01/$AX49</f>
        <v>-0.01319265354</v>
      </c>
      <c r="BB49" s="4">
        <f t="shared" si="147"/>
        <v>-0.01798576624</v>
      </c>
      <c r="BC49" s="4">
        <f t="shared" si="147"/>
        <v>-0.005276209079</v>
      </c>
      <c r="BD49" s="4">
        <f t="shared" si="147"/>
        <v>0.006407590043</v>
      </c>
      <c r="BE49" s="4">
        <f t="shared" si="147"/>
        <v>0.02364646182</v>
      </c>
      <c r="BF49" s="4">
        <f t="shared" si="147"/>
        <v>-0.04708768715</v>
      </c>
      <c r="BG49" s="4">
        <f t="shared" si="147"/>
        <v>0.008205870644</v>
      </c>
      <c r="BH49" s="4">
        <f t="shared" si="147"/>
        <v>0.05994087843</v>
      </c>
      <c r="BI49" s="4">
        <f t="shared" si="147"/>
        <v>0.03037492202</v>
      </c>
      <c r="BJ49" s="4">
        <f t="shared" si="147"/>
        <v>-0.04503340696</v>
      </c>
      <c r="BK49" s="45"/>
      <c r="BL49" s="4">
        <f t="shared" si="12"/>
        <v>0.0008470868468</v>
      </c>
      <c r="BM49" s="4">
        <f t="shared" si="13"/>
        <v>1.027153205</v>
      </c>
      <c r="BN49" s="4">
        <f t="shared" si="14"/>
        <v>1.027153205</v>
      </c>
      <c r="BO49" s="4">
        <f t="shared" si="15"/>
        <v>0</v>
      </c>
    </row>
    <row r="50">
      <c r="A50" s="23">
        <v>42735.0</v>
      </c>
      <c r="B50" s="53">
        <v>0.00226166861578947</v>
      </c>
      <c r="C50" s="53">
        <v>7.44151547976253E-4</v>
      </c>
      <c r="D50" s="53">
        <v>0.00297641796678947</v>
      </c>
      <c r="E50" s="53">
        <v>0.00342636814736842</v>
      </c>
      <c r="F50" s="53">
        <v>0.00562474845263158</v>
      </c>
      <c r="G50" s="53">
        <v>0.00210436082631579</v>
      </c>
      <c r="H50" s="53">
        <v>0.00256834572105263</v>
      </c>
      <c r="I50" s="53">
        <v>0.00353400750526316</v>
      </c>
      <c r="J50" s="53">
        <v>0.00250541376315789</v>
      </c>
      <c r="K50" s="53">
        <v>7.20149525896194E-4</v>
      </c>
      <c r="L50" s="52"/>
      <c r="M50" s="4">
        <f t="shared" ref="M50:V50" si="148">_xlfn.RANK.AVG(B50,$B50:$K50,0)</f>
        <v>7</v>
      </c>
      <c r="N50" s="4">
        <f t="shared" si="148"/>
        <v>9</v>
      </c>
      <c r="O50" s="4">
        <f t="shared" si="148"/>
        <v>4</v>
      </c>
      <c r="P50" s="4">
        <f t="shared" si="148"/>
        <v>3</v>
      </c>
      <c r="Q50" s="4">
        <f t="shared" si="148"/>
        <v>1</v>
      </c>
      <c r="R50" s="4">
        <f t="shared" si="148"/>
        <v>8</v>
      </c>
      <c r="S50" s="4">
        <f t="shared" si="148"/>
        <v>5</v>
      </c>
      <c r="T50" s="4">
        <f t="shared" si="148"/>
        <v>2</v>
      </c>
      <c r="U50" s="4">
        <f t="shared" si="148"/>
        <v>6</v>
      </c>
      <c r="V50" s="4">
        <f t="shared" si="148"/>
        <v>10</v>
      </c>
      <c r="W50" s="45"/>
      <c r="X50" s="6">
        <f t="shared" ref="X50:AG50" si="149">-(B50-AVERAGE($B50:$K50))/STDEV($B50:$K50)</f>
        <v>0.2708671185</v>
      </c>
      <c r="Y50" s="6">
        <f t="shared" si="149"/>
        <v>1.338810095</v>
      </c>
      <c r="Z50" s="6">
        <f t="shared" si="149"/>
        <v>-0.2321331872</v>
      </c>
      <c r="AA50" s="6">
        <f t="shared" si="149"/>
        <v>-0.5487827625</v>
      </c>
      <c r="AB50" s="6">
        <f t="shared" si="149"/>
        <v>-2.095878908</v>
      </c>
      <c r="AC50" s="6">
        <f t="shared" si="149"/>
        <v>0.381571474</v>
      </c>
      <c r="AD50" s="6">
        <f t="shared" si="149"/>
        <v>0.05504505797</v>
      </c>
      <c r="AE50" s="6">
        <f t="shared" si="149"/>
        <v>-0.6245332754</v>
      </c>
      <c r="AF50" s="6">
        <f t="shared" si="149"/>
        <v>0.09933302273</v>
      </c>
      <c r="AG50" s="6">
        <f t="shared" si="149"/>
        <v>1.355701365</v>
      </c>
      <c r="AH50" s="45"/>
      <c r="AI50" s="23">
        <v>42735.0</v>
      </c>
      <c r="AJ50" s="27">
        <v>0.0459</v>
      </c>
      <c r="AK50" s="27">
        <v>0.015</v>
      </c>
      <c r="AL50" s="27">
        <v>0.0611</v>
      </c>
      <c r="AM50" s="27">
        <v>0.0759</v>
      </c>
      <c r="AN50" s="27">
        <v>0.1366</v>
      </c>
      <c r="AO50" s="27">
        <v>0.0338</v>
      </c>
      <c r="AP50" s="27">
        <v>0.0428</v>
      </c>
      <c r="AQ50" s="27">
        <v>0.0883</v>
      </c>
      <c r="AR50" s="27">
        <v>0.053</v>
      </c>
      <c r="AS50" s="27">
        <v>0.0182</v>
      </c>
      <c r="AT50" s="45"/>
      <c r="AU50" s="23">
        <v>42735.0</v>
      </c>
      <c r="AV50" s="50">
        <f t="shared" si="9"/>
        <v>0.221355578</v>
      </c>
      <c r="AW50" s="51">
        <f t="shared" si="10"/>
        <v>2.94001196</v>
      </c>
      <c r="AX50" s="51">
        <f t="array" ref="AX50">SQRT(MMULT(MMULT(X50:AG50,MMULT(TRANSPOSE(ER!B530:K565-ER!M565:V565),ER!B530:K565-ER!M565:V565)/3),TRANSPOSE(X50:AG50)))</f>
        <v>0.4376066293</v>
      </c>
      <c r="AY50" s="45"/>
      <c r="AZ50" s="23">
        <v>42735.0</v>
      </c>
      <c r="BA50" s="4">
        <f t="shared" ref="BA50:BJ50" si="150">X50*0.01/$AX50</f>
        <v>0.006189739835</v>
      </c>
      <c r="BB50" s="4">
        <f t="shared" si="150"/>
        <v>0.03059391712</v>
      </c>
      <c r="BC50" s="4">
        <f t="shared" si="150"/>
        <v>-0.005304608562</v>
      </c>
      <c r="BD50" s="4">
        <f t="shared" si="150"/>
        <v>-0.01254054957</v>
      </c>
      <c r="BE50" s="4">
        <f t="shared" si="150"/>
        <v>-0.04789413065</v>
      </c>
      <c r="BF50" s="4">
        <f t="shared" si="150"/>
        <v>0.008719508537</v>
      </c>
      <c r="BG50" s="4">
        <f t="shared" si="150"/>
        <v>0.001257866181</v>
      </c>
      <c r="BH50" s="4">
        <f t="shared" si="150"/>
        <v>-0.01427156797</v>
      </c>
      <c r="BI50" s="4">
        <f t="shared" si="150"/>
        <v>0.002269915858</v>
      </c>
      <c r="BJ50" s="4">
        <f t="shared" si="150"/>
        <v>0.03097990922</v>
      </c>
      <c r="BK50" s="45"/>
      <c r="BL50" s="4">
        <f t="shared" si="12"/>
        <v>0.007361426968</v>
      </c>
      <c r="BM50" s="4">
        <f t="shared" si="13"/>
        <v>1.034714518</v>
      </c>
      <c r="BN50" s="4">
        <f t="shared" si="14"/>
        <v>1.034714518</v>
      </c>
      <c r="BO50" s="4">
        <f t="shared" si="15"/>
        <v>0</v>
      </c>
    </row>
    <row r="51">
      <c r="A51" s="23">
        <v>42766.0</v>
      </c>
      <c r="B51" s="53">
        <v>-0.0018624903</v>
      </c>
      <c r="C51" s="53">
        <v>5.325371754692E-4</v>
      </c>
      <c r="D51" s="53">
        <v>-5.46643941605882E-4</v>
      </c>
      <c r="E51" s="53">
        <v>2.58072135294118E-4</v>
      </c>
      <c r="F51" s="53">
        <v>-0.00105561486470588</v>
      </c>
      <c r="G51" s="53">
        <v>-1.48575747058824E-4</v>
      </c>
      <c r="H51" s="53">
        <v>-1.05984582352941E-4</v>
      </c>
      <c r="I51" s="53">
        <v>-1.67659888235294E-4</v>
      </c>
      <c r="J51" s="53">
        <v>-4.84368029411765E-4</v>
      </c>
      <c r="K51" s="53">
        <v>8.6765454915043E-4</v>
      </c>
      <c r="L51" s="52"/>
      <c r="M51" s="4">
        <f t="shared" ref="M51:V51" si="151">_xlfn.RANK.AVG(B51,$B51:$K51,0)</f>
        <v>10</v>
      </c>
      <c r="N51" s="4">
        <f t="shared" si="151"/>
        <v>2</v>
      </c>
      <c r="O51" s="4">
        <f t="shared" si="151"/>
        <v>8</v>
      </c>
      <c r="P51" s="4">
        <f t="shared" si="151"/>
        <v>3</v>
      </c>
      <c r="Q51" s="4">
        <f t="shared" si="151"/>
        <v>9</v>
      </c>
      <c r="R51" s="4">
        <f t="shared" si="151"/>
        <v>5</v>
      </c>
      <c r="S51" s="4">
        <f t="shared" si="151"/>
        <v>4</v>
      </c>
      <c r="T51" s="4">
        <f t="shared" si="151"/>
        <v>6</v>
      </c>
      <c r="U51" s="4">
        <f t="shared" si="151"/>
        <v>7</v>
      </c>
      <c r="V51" s="4">
        <f t="shared" si="151"/>
        <v>1</v>
      </c>
      <c r="W51" s="45"/>
      <c r="X51" s="6">
        <f t="shared" ref="X51:AG51" si="152">-(B51-AVERAGE($B51:$K51))/STDEV($B51:$K51)</f>
        <v>2.027174386</v>
      </c>
      <c r="Y51" s="6">
        <f t="shared" si="152"/>
        <v>-1.024101616</v>
      </c>
      <c r="Z51" s="6">
        <f t="shared" si="152"/>
        <v>0.3507800829</v>
      </c>
      <c r="AA51" s="6">
        <f t="shared" si="152"/>
        <v>-0.6744318943</v>
      </c>
      <c r="AB51" s="6">
        <f t="shared" si="152"/>
        <v>0.999211376</v>
      </c>
      <c r="AC51" s="6">
        <f t="shared" si="152"/>
        <v>-0.1563606249</v>
      </c>
      <c r="AD51" s="6">
        <f t="shared" si="152"/>
        <v>-0.2106219643</v>
      </c>
      <c r="AE51" s="6">
        <f t="shared" si="152"/>
        <v>-0.1320473414</v>
      </c>
      <c r="AF51" s="6">
        <f t="shared" si="152"/>
        <v>0.2714402848</v>
      </c>
      <c r="AG51" s="6">
        <f t="shared" si="152"/>
        <v>-1.451042689</v>
      </c>
      <c r="AH51" s="45"/>
      <c r="AI51" s="23">
        <v>42766.0</v>
      </c>
      <c r="AJ51" s="27">
        <v>-0.0055</v>
      </c>
      <c r="AK51" s="27">
        <v>0.0084</v>
      </c>
      <c r="AL51" s="27">
        <v>-0.0182</v>
      </c>
      <c r="AM51" s="27">
        <v>0.0064</v>
      </c>
      <c r="AN51" s="27">
        <v>-0.0489</v>
      </c>
      <c r="AO51" s="27">
        <v>0.0011</v>
      </c>
      <c r="AP51" s="27">
        <v>-0.0051</v>
      </c>
      <c r="AQ51" s="27">
        <v>0.0024</v>
      </c>
      <c r="AR51" s="27">
        <v>-0.0052</v>
      </c>
      <c r="AS51" s="27">
        <v>0.0204</v>
      </c>
      <c r="AT51" s="45"/>
      <c r="AU51" s="23">
        <v>42766.0</v>
      </c>
      <c r="AV51" s="50">
        <f t="shared" si="9"/>
        <v>0.1387372237</v>
      </c>
      <c r="AW51" s="51">
        <f t="shared" si="10"/>
        <v>3.347901057</v>
      </c>
      <c r="AX51" s="51">
        <f t="array" ref="AX51">SQRT(MMULT(MMULT(X51:AG51,MMULT(TRANSPOSE(ER!B531:K566-ER!M566:V566),ER!B531:K566-ER!M566:V566)/3),TRANSPOSE(X51:AG51)))</f>
        <v>0.2443543403</v>
      </c>
      <c r="AY51" s="45"/>
      <c r="AZ51" s="23">
        <v>42766.0</v>
      </c>
      <c r="BA51" s="4">
        <f t="shared" ref="BA51:BJ51" si="153">X51*0.01/$AX51</f>
        <v>0.08296044109</v>
      </c>
      <c r="BB51" s="4">
        <f t="shared" si="153"/>
        <v>-0.04191051464</v>
      </c>
      <c r="BC51" s="4">
        <f t="shared" si="153"/>
        <v>0.0143553858</v>
      </c>
      <c r="BD51" s="4">
        <f t="shared" si="153"/>
        <v>-0.02760056946</v>
      </c>
      <c r="BE51" s="4">
        <f t="shared" si="153"/>
        <v>0.04089190209</v>
      </c>
      <c r="BF51" s="4">
        <f t="shared" si="153"/>
        <v>-0.006398929713</v>
      </c>
      <c r="BG51" s="4">
        <f t="shared" si="153"/>
        <v>-0.00861953031</v>
      </c>
      <c r="BH51" s="4">
        <f t="shared" si="153"/>
        <v>-0.005403928623</v>
      </c>
      <c r="BI51" s="4">
        <f t="shared" si="153"/>
        <v>0.01110846995</v>
      </c>
      <c r="BJ51" s="4">
        <f t="shared" si="153"/>
        <v>-0.05938272619</v>
      </c>
      <c r="BK51" s="45"/>
      <c r="BL51" s="4">
        <f t="shared" si="12"/>
        <v>0.003170363847</v>
      </c>
      <c r="BM51" s="4">
        <f t="shared" si="13"/>
        <v>1.037994939</v>
      </c>
      <c r="BN51" s="4">
        <f t="shared" si="14"/>
        <v>1.037994939</v>
      </c>
      <c r="BO51" s="4">
        <f t="shared" si="15"/>
        <v>0</v>
      </c>
    </row>
    <row r="52">
      <c r="A52" s="23">
        <v>42794.0</v>
      </c>
      <c r="B52" s="53">
        <v>0.0012537638</v>
      </c>
      <c r="C52" s="54">
        <v>5.82343319086106E-5</v>
      </c>
      <c r="D52" s="53">
        <v>9.37131215789474E-4</v>
      </c>
      <c r="E52" s="53">
        <v>0.00108564041578947</v>
      </c>
      <c r="F52" s="53">
        <v>0.00106173911578947</v>
      </c>
      <c r="G52" s="53">
        <v>4.34308557894737E-4</v>
      </c>
      <c r="H52" s="53">
        <v>0.00159048240526316</v>
      </c>
      <c r="I52" s="53">
        <v>8.50795647368421E-4</v>
      </c>
      <c r="J52" s="53">
        <v>0.00167181511578947</v>
      </c>
      <c r="K52" s="53">
        <v>0.00181451579190391</v>
      </c>
      <c r="L52" s="52"/>
      <c r="M52" s="4">
        <f t="shared" ref="M52:V52" si="154">_xlfn.RANK.AVG(B52,$B52:$K52,0)</f>
        <v>4</v>
      </c>
      <c r="N52" s="4">
        <f t="shared" si="154"/>
        <v>10</v>
      </c>
      <c r="O52" s="4">
        <f t="shared" si="154"/>
        <v>7</v>
      </c>
      <c r="P52" s="4">
        <f t="shared" si="154"/>
        <v>5</v>
      </c>
      <c r="Q52" s="4">
        <f t="shared" si="154"/>
        <v>6</v>
      </c>
      <c r="R52" s="4">
        <f t="shared" si="154"/>
        <v>9</v>
      </c>
      <c r="S52" s="4">
        <f t="shared" si="154"/>
        <v>3</v>
      </c>
      <c r="T52" s="4">
        <f t="shared" si="154"/>
        <v>8</v>
      </c>
      <c r="U52" s="4">
        <f t="shared" si="154"/>
        <v>2</v>
      </c>
      <c r="V52" s="4">
        <f t="shared" si="154"/>
        <v>1</v>
      </c>
      <c r="W52" s="45"/>
      <c r="X52" s="6">
        <f t="shared" ref="X52:AG52" si="155">-(B52-AVERAGE($B52:$K52))/STDEV($B52:$K52)</f>
        <v>-0.3239630432</v>
      </c>
      <c r="Y52" s="6">
        <f t="shared" si="155"/>
        <v>1.852885198</v>
      </c>
      <c r="Z52" s="6">
        <f t="shared" si="155"/>
        <v>0.252569031</v>
      </c>
      <c r="AA52" s="6">
        <f t="shared" si="155"/>
        <v>-0.0178400216</v>
      </c>
      <c r="AB52" s="6">
        <f t="shared" si="155"/>
        <v>0.02568002893</v>
      </c>
      <c r="AC52" s="6">
        <f t="shared" si="155"/>
        <v>1.168120381</v>
      </c>
      <c r="AD52" s="6">
        <f t="shared" si="155"/>
        <v>-0.9370682181</v>
      </c>
      <c r="AE52" s="6">
        <f t="shared" si="155"/>
        <v>0.4097708694</v>
      </c>
      <c r="AF52" s="6">
        <f t="shared" si="155"/>
        <v>-1.085160735</v>
      </c>
      <c r="AG52" s="6">
        <f t="shared" si="155"/>
        <v>-1.34499349</v>
      </c>
      <c r="AH52" s="45"/>
      <c r="AI52" s="23">
        <v>42794.0</v>
      </c>
      <c r="AJ52" s="27">
        <v>0.0244</v>
      </c>
      <c r="AK52" s="27">
        <v>-1.0E-4</v>
      </c>
      <c r="AL52" s="27">
        <v>0.0207</v>
      </c>
      <c r="AM52" s="27">
        <v>0.0236</v>
      </c>
      <c r="AN52" s="27">
        <v>0.0138</v>
      </c>
      <c r="AO52" s="27">
        <v>0.005</v>
      </c>
      <c r="AP52" s="27">
        <v>0.0528</v>
      </c>
      <c r="AQ52" s="27">
        <v>0.0223</v>
      </c>
      <c r="AR52" s="27">
        <v>0.0313</v>
      </c>
      <c r="AS52" s="27">
        <v>0.0386</v>
      </c>
      <c r="AT52" s="45"/>
      <c r="AU52" s="23">
        <v>42794.0</v>
      </c>
      <c r="AV52" s="50">
        <f t="shared" si="9"/>
        <v>-0.007662328251</v>
      </c>
      <c r="AW52" s="51">
        <f t="shared" si="10"/>
        <v>3.32224834</v>
      </c>
      <c r="AX52" s="51">
        <f t="array" ref="AX52">SQRT(MMULT(MMULT(X52:AG52,MMULT(TRANSPOSE(ER!B532:K567-ER!M567:V567),ER!B532:K567-ER!M567:V567)/3),TRANSPOSE(X52:AG52)))</f>
        <v>0.2150185579</v>
      </c>
      <c r="AY52" s="45"/>
      <c r="AZ52" s="23">
        <v>42794.0</v>
      </c>
      <c r="BA52" s="4">
        <f t="shared" ref="BA52:BJ52" si="156">X52*0.01/$AX52</f>
        <v>-0.01506674802</v>
      </c>
      <c r="BB52" s="4">
        <f t="shared" si="156"/>
        <v>0.08617326874</v>
      </c>
      <c r="BC52" s="4">
        <f t="shared" si="156"/>
        <v>0.01174638289</v>
      </c>
      <c r="BD52" s="4">
        <f t="shared" si="156"/>
        <v>-0.0008296968306</v>
      </c>
      <c r="BE52" s="4">
        <f t="shared" si="156"/>
        <v>0.001194316861</v>
      </c>
      <c r="BF52" s="4">
        <f t="shared" si="156"/>
        <v>0.05432649126</v>
      </c>
      <c r="BG52" s="4">
        <f t="shared" si="156"/>
        <v>-0.04358080656</v>
      </c>
      <c r="BH52" s="4">
        <f t="shared" si="156"/>
        <v>0.01905746524</v>
      </c>
      <c r="BI52" s="4">
        <f t="shared" si="156"/>
        <v>-0.0504682361</v>
      </c>
      <c r="BJ52" s="4">
        <f t="shared" si="156"/>
        <v>-0.06255243748</v>
      </c>
      <c r="BK52" s="45"/>
      <c r="BL52" s="4">
        <f t="shared" si="12"/>
        <v>-0.000313574469</v>
      </c>
      <c r="BM52" s="4">
        <f t="shared" si="13"/>
        <v>1.037669451</v>
      </c>
      <c r="BN52" s="4">
        <f t="shared" si="14"/>
        <v>1.037994939</v>
      </c>
      <c r="BO52" s="4">
        <f t="shared" si="15"/>
        <v>-0.000313574469</v>
      </c>
    </row>
    <row r="53">
      <c r="A53" s="23">
        <v>42825.0</v>
      </c>
      <c r="B53" s="53">
        <v>0.00160325790454545</v>
      </c>
      <c r="C53" s="53">
        <v>5.94003763743519E-4</v>
      </c>
      <c r="D53" s="53">
        <v>0.00257615701818182</v>
      </c>
      <c r="E53" s="53">
        <v>0.00168895894090909</v>
      </c>
      <c r="F53" s="53">
        <v>0.00404417780909091</v>
      </c>
      <c r="G53" s="53">
        <v>-1.53777995454545E-4</v>
      </c>
      <c r="H53" s="53">
        <v>0.00248334545454545</v>
      </c>
      <c r="I53" s="53">
        <v>0.00417743613181818</v>
      </c>
      <c r="J53" s="53">
        <v>5.22764463636364E-4</v>
      </c>
      <c r="K53" s="54">
        <v>8.63818240360576E-5</v>
      </c>
      <c r="L53" s="52"/>
      <c r="M53" s="4">
        <f t="shared" ref="M53:V53" si="157">_xlfn.RANK.AVG(B53,$B53:$K53,0)</f>
        <v>6</v>
      </c>
      <c r="N53" s="4">
        <f t="shared" si="157"/>
        <v>7</v>
      </c>
      <c r="O53" s="4">
        <f t="shared" si="157"/>
        <v>3</v>
      </c>
      <c r="P53" s="4">
        <f t="shared" si="157"/>
        <v>5</v>
      </c>
      <c r="Q53" s="4">
        <f t="shared" si="157"/>
        <v>2</v>
      </c>
      <c r="R53" s="4">
        <f t="shared" si="157"/>
        <v>10</v>
      </c>
      <c r="S53" s="4">
        <f t="shared" si="157"/>
        <v>4</v>
      </c>
      <c r="T53" s="4">
        <f t="shared" si="157"/>
        <v>1</v>
      </c>
      <c r="U53" s="4">
        <f t="shared" si="157"/>
        <v>8</v>
      </c>
      <c r="V53" s="4">
        <f t="shared" si="157"/>
        <v>9</v>
      </c>
      <c r="W53" s="45"/>
      <c r="X53" s="6">
        <f t="shared" ref="X53:AG53" si="158">-(B53-AVERAGE($B53:$K53))/STDEV($B53:$K53)</f>
        <v>0.1025610164</v>
      </c>
      <c r="Y53" s="6">
        <f t="shared" si="158"/>
        <v>0.7535164312</v>
      </c>
      <c r="Z53" s="6">
        <f t="shared" si="158"/>
        <v>-0.5249458923</v>
      </c>
      <c r="AA53" s="6">
        <f t="shared" si="158"/>
        <v>0.04728499486</v>
      </c>
      <c r="AB53" s="6">
        <f t="shared" si="158"/>
        <v>-1.471799657</v>
      </c>
      <c r="AC53" s="6">
        <f t="shared" si="158"/>
        <v>1.235825659</v>
      </c>
      <c r="AD53" s="6">
        <f t="shared" si="158"/>
        <v>-0.4650836758</v>
      </c>
      <c r="AE53" s="6">
        <f t="shared" si="158"/>
        <v>-1.557749492</v>
      </c>
      <c r="AF53" s="6">
        <f t="shared" si="158"/>
        <v>0.7994648264</v>
      </c>
      <c r="AG53" s="6">
        <f t="shared" si="158"/>
        <v>1.080925789</v>
      </c>
      <c r="AH53" s="45"/>
      <c r="AI53" s="23">
        <v>42825.0</v>
      </c>
      <c r="AJ53" s="27">
        <v>0.0339</v>
      </c>
      <c r="AK53" s="27">
        <v>0.0111</v>
      </c>
      <c r="AL53" s="27">
        <v>0.0557</v>
      </c>
      <c r="AM53" s="27">
        <v>0.0374</v>
      </c>
      <c r="AN53" s="27">
        <v>0.0859</v>
      </c>
      <c r="AO53" s="27">
        <v>-0.0064</v>
      </c>
      <c r="AP53" s="27">
        <v>0.0494</v>
      </c>
      <c r="AQ53" s="27">
        <v>0.1045</v>
      </c>
      <c r="AR53" s="27">
        <v>0.0117</v>
      </c>
      <c r="AS53" s="27">
        <v>0.001</v>
      </c>
      <c r="AT53" s="45"/>
      <c r="AU53" s="23">
        <v>42825.0</v>
      </c>
      <c r="AV53" s="50">
        <f t="shared" si="9"/>
        <v>0.0002040125847</v>
      </c>
      <c r="AW53" s="51">
        <f t="shared" si="10"/>
        <v>3.32292612</v>
      </c>
      <c r="AX53" s="51">
        <f t="array" ref="AX53">SQRT(MMULT(MMULT(X53:AG53,MMULT(TRANSPOSE(ER!B533:K568-ER!M568:V568),ER!B533:K568-ER!M568:V568)/3),TRANSPOSE(X53:AG53)))</f>
        <v>0.4318877473</v>
      </c>
      <c r="AY53" s="45"/>
      <c r="AZ53" s="23">
        <v>42825.0</v>
      </c>
      <c r="BA53" s="4">
        <f t="shared" ref="BA53:BJ53" si="159">X53*0.01/$AX53</f>
        <v>0.002374714659</v>
      </c>
      <c r="BB53" s="4">
        <f t="shared" si="159"/>
        <v>0.01744704349</v>
      </c>
      <c r="BC53" s="4">
        <f t="shared" si="159"/>
        <v>-0.01215468361</v>
      </c>
      <c r="BD53" s="4">
        <f t="shared" si="159"/>
        <v>0.001094844555</v>
      </c>
      <c r="BE53" s="4">
        <f t="shared" si="159"/>
        <v>-0.03407829155</v>
      </c>
      <c r="BF53" s="4">
        <f t="shared" si="159"/>
        <v>0.02861451075</v>
      </c>
      <c r="BG53" s="4">
        <f t="shared" si="159"/>
        <v>-0.01076862399</v>
      </c>
      <c r="BH53" s="4">
        <f t="shared" si="159"/>
        <v>-0.03606838818</v>
      </c>
      <c r="BI53" s="4">
        <f t="shared" si="159"/>
        <v>0.0185109402</v>
      </c>
      <c r="BJ53" s="4">
        <f t="shared" si="159"/>
        <v>0.02502793367</v>
      </c>
      <c r="BK53" s="45"/>
      <c r="BL53" s="4">
        <f t="shared" si="12"/>
        <v>0.00000948813845</v>
      </c>
      <c r="BM53" s="4">
        <f t="shared" si="13"/>
        <v>1.037679296</v>
      </c>
      <c r="BN53" s="4">
        <f t="shared" si="14"/>
        <v>1.037994939</v>
      </c>
      <c r="BO53" s="4">
        <f t="shared" si="15"/>
        <v>-0.0003040893057</v>
      </c>
    </row>
    <row r="54">
      <c r="A54" s="23">
        <v>42855.0</v>
      </c>
      <c r="B54" s="53">
        <v>3.86423276470588E-4</v>
      </c>
      <c r="C54" s="53">
        <v>-5.29024323177377E-4</v>
      </c>
      <c r="D54" s="53">
        <v>0.00204894998235294</v>
      </c>
      <c r="E54" s="53">
        <v>8.27383788235294E-4</v>
      </c>
      <c r="F54" s="53">
        <v>8.66674770588236E-4</v>
      </c>
      <c r="G54" s="53">
        <v>2.18481264705882E-4</v>
      </c>
      <c r="H54" s="53">
        <v>0.00185631826470588</v>
      </c>
      <c r="I54" s="53">
        <v>0.00183524247058824</v>
      </c>
      <c r="J54" s="54">
        <v>3.27039588235294E-5</v>
      </c>
      <c r="K54" s="53">
        <v>-3.31208425871453E-4</v>
      </c>
      <c r="L54" s="52"/>
      <c r="M54" s="4">
        <f t="shared" ref="M54:V54" si="160">_xlfn.RANK.AVG(B54,$B54:$K54,0)</f>
        <v>6</v>
      </c>
      <c r="N54" s="4">
        <f t="shared" si="160"/>
        <v>10</v>
      </c>
      <c r="O54" s="4">
        <f t="shared" si="160"/>
        <v>1</v>
      </c>
      <c r="P54" s="4">
        <f t="shared" si="160"/>
        <v>5</v>
      </c>
      <c r="Q54" s="4">
        <f t="shared" si="160"/>
        <v>4</v>
      </c>
      <c r="R54" s="4">
        <f t="shared" si="160"/>
        <v>7</v>
      </c>
      <c r="S54" s="4">
        <f t="shared" si="160"/>
        <v>2</v>
      </c>
      <c r="T54" s="4">
        <f t="shared" si="160"/>
        <v>3</v>
      </c>
      <c r="U54" s="4">
        <f t="shared" si="160"/>
        <v>8</v>
      </c>
      <c r="V54" s="4">
        <f t="shared" si="160"/>
        <v>9</v>
      </c>
      <c r="W54" s="45"/>
      <c r="X54" s="6">
        <f t="shared" ref="X54:AG54" si="161">-(B54-AVERAGE($B54:$K54))/STDEV($B54:$K54)</f>
        <v>0.3588117467</v>
      </c>
      <c r="Y54" s="6">
        <f t="shared" si="161"/>
        <v>1.339999276</v>
      </c>
      <c r="Z54" s="6">
        <f t="shared" si="161"/>
        <v>-1.423103975</v>
      </c>
      <c r="AA54" s="6">
        <f t="shared" si="161"/>
        <v>-0.113814928</v>
      </c>
      <c r="AB54" s="6">
        <f t="shared" si="161"/>
        <v>-0.155927466</v>
      </c>
      <c r="AC54" s="6">
        <f t="shared" si="161"/>
        <v>0.5388139747</v>
      </c>
      <c r="AD54" s="6">
        <f t="shared" si="161"/>
        <v>-1.216639029</v>
      </c>
      <c r="AE54" s="6">
        <f t="shared" si="161"/>
        <v>-1.194049745</v>
      </c>
      <c r="AF54" s="6">
        <f t="shared" si="161"/>
        <v>0.7379322811</v>
      </c>
      <c r="AG54" s="6">
        <f t="shared" si="161"/>
        <v>1.127977865</v>
      </c>
      <c r="AH54" s="45"/>
      <c r="AI54" s="23">
        <v>42855.0</v>
      </c>
      <c r="AJ54" s="27">
        <v>0.0129</v>
      </c>
      <c r="AK54" s="27">
        <v>0.0035</v>
      </c>
      <c r="AL54" s="27">
        <v>0.0347</v>
      </c>
      <c r="AM54" s="27">
        <v>0.0116</v>
      </c>
      <c r="AN54" s="27">
        <v>0.0039</v>
      </c>
      <c r="AO54" s="27">
        <v>0.0109</v>
      </c>
      <c r="AP54" s="27">
        <v>0.0247</v>
      </c>
      <c r="AQ54" s="27">
        <v>0.0268</v>
      </c>
      <c r="AR54" s="27">
        <v>-0.0134</v>
      </c>
      <c r="AS54" s="27">
        <v>0.0105</v>
      </c>
      <c r="AT54" s="45"/>
      <c r="AU54" s="23">
        <v>42855.0</v>
      </c>
      <c r="AV54" s="50">
        <f t="shared" si="9"/>
        <v>-0.05857465194</v>
      </c>
      <c r="AW54" s="51">
        <f t="shared" si="10"/>
        <v>3.128286879</v>
      </c>
      <c r="AX54" s="51">
        <f t="array" ref="AX54">SQRT(MMULT(MMULT(X54:AG54,MMULT(TRANSPOSE(ER!B534:K569-ER!M569:V569),ER!B534:K569-ER!M569:V569)/3),TRANSPOSE(X54:AG54)))</f>
        <v>0.4043538316</v>
      </c>
      <c r="AY54" s="45"/>
      <c r="AZ54" s="23">
        <v>42855.0</v>
      </c>
      <c r="BA54" s="4">
        <f t="shared" ref="BA54:BJ54" si="162">X54*0.01/$AX54</f>
        <v>0.008873707101</v>
      </c>
      <c r="BB54" s="4">
        <f t="shared" si="162"/>
        <v>0.03313927483</v>
      </c>
      <c r="BC54" s="4">
        <f t="shared" si="162"/>
        <v>-0.03519452182</v>
      </c>
      <c r="BD54" s="4">
        <f t="shared" si="162"/>
        <v>-0.002814735983</v>
      </c>
      <c r="BE54" s="4">
        <f t="shared" si="162"/>
        <v>-0.003856213392</v>
      </c>
      <c r="BF54" s="4">
        <f t="shared" si="162"/>
        <v>0.01332530899</v>
      </c>
      <c r="BG54" s="4">
        <f t="shared" si="162"/>
        <v>-0.03008847534</v>
      </c>
      <c r="BH54" s="4">
        <f t="shared" si="162"/>
        <v>-0.02952982391</v>
      </c>
      <c r="BI54" s="4">
        <f t="shared" si="162"/>
        <v>0.01824966708</v>
      </c>
      <c r="BJ54" s="4">
        <f t="shared" si="162"/>
        <v>0.02789581245</v>
      </c>
      <c r="BK54" s="45"/>
      <c r="BL54" s="4">
        <f t="shared" si="12"/>
        <v>-0.001356247134</v>
      </c>
      <c r="BM54" s="4">
        <f t="shared" si="13"/>
        <v>1.036271947</v>
      </c>
      <c r="BN54" s="4">
        <f t="shared" si="14"/>
        <v>1.037994939</v>
      </c>
      <c r="BO54" s="4">
        <f t="shared" si="15"/>
        <v>-0.001659924019</v>
      </c>
    </row>
    <row r="55">
      <c r="A55" s="23">
        <v>42886.0</v>
      </c>
      <c r="B55" s="53">
        <v>-9.818041625E-4</v>
      </c>
      <c r="C55" s="53">
        <v>-5.60931740216756E-4</v>
      </c>
      <c r="D55" s="53">
        <v>4.716342875E-4</v>
      </c>
      <c r="E55" s="53">
        <v>3.9594783125E-4</v>
      </c>
      <c r="F55" s="53">
        <v>4.674847875E-4</v>
      </c>
      <c r="G55" s="53">
        <v>8.245444625E-4</v>
      </c>
      <c r="H55" s="53">
        <v>2.4273120625E-4</v>
      </c>
      <c r="I55" s="54">
        <v>-8.98363312500001E-5</v>
      </c>
      <c r="J55" s="53">
        <v>0.0023353143125</v>
      </c>
      <c r="K55" s="54">
        <v>-2.35389848546872E-6</v>
      </c>
      <c r="L55" s="52"/>
      <c r="M55" s="4">
        <f t="shared" ref="M55:V55" si="163">_xlfn.RANK.AVG(B55,$B55:$K55,0)</f>
        <v>10</v>
      </c>
      <c r="N55" s="4">
        <f t="shared" si="163"/>
        <v>9</v>
      </c>
      <c r="O55" s="4">
        <f t="shared" si="163"/>
        <v>3</v>
      </c>
      <c r="P55" s="4">
        <f t="shared" si="163"/>
        <v>5</v>
      </c>
      <c r="Q55" s="4">
        <f t="shared" si="163"/>
        <v>4</v>
      </c>
      <c r="R55" s="4">
        <f t="shared" si="163"/>
        <v>2</v>
      </c>
      <c r="S55" s="4">
        <f t="shared" si="163"/>
        <v>6</v>
      </c>
      <c r="T55" s="4">
        <f t="shared" si="163"/>
        <v>8</v>
      </c>
      <c r="U55" s="4">
        <f t="shared" si="163"/>
        <v>1</v>
      </c>
      <c r="V55" s="4">
        <f t="shared" si="163"/>
        <v>7</v>
      </c>
      <c r="W55" s="45"/>
      <c r="X55" s="6">
        <f t="shared" ref="X55:AG55" si="164">-(B55-AVERAGE($B55:$K55))/STDEV($B55:$K55)</f>
        <v>1.453270612</v>
      </c>
      <c r="Y55" s="6">
        <f t="shared" si="164"/>
        <v>0.97989216</v>
      </c>
      <c r="Z55" s="6">
        <f t="shared" si="164"/>
        <v>-0.1814918647</v>
      </c>
      <c r="AA55" s="6">
        <f t="shared" si="164"/>
        <v>-0.09636312834</v>
      </c>
      <c r="AB55" s="6">
        <f t="shared" si="164"/>
        <v>-0.176824693</v>
      </c>
      <c r="AC55" s="6">
        <f t="shared" si="164"/>
        <v>-0.5784294246</v>
      </c>
      <c r="AD55" s="6">
        <f t="shared" si="164"/>
        <v>0.07596806969</v>
      </c>
      <c r="AE55" s="6">
        <f t="shared" si="164"/>
        <v>0.4500251419</v>
      </c>
      <c r="AF55" s="6">
        <f t="shared" si="164"/>
        <v>-2.277675692</v>
      </c>
      <c r="AG55" s="6">
        <f t="shared" si="164"/>
        <v>0.3516288194</v>
      </c>
      <c r="AH55" s="45"/>
      <c r="AI55" s="23">
        <v>42886.0</v>
      </c>
      <c r="AJ55" s="27">
        <v>-0.0349</v>
      </c>
      <c r="AK55" s="27">
        <v>-0.0145</v>
      </c>
      <c r="AL55" s="27">
        <v>0.0162</v>
      </c>
      <c r="AM55" s="27">
        <v>0.0111</v>
      </c>
      <c r="AN55" s="27">
        <v>0.0201</v>
      </c>
      <c r="AO55" s="27">
        <v>0.022</v>
      </c>
      <c r="AP55" s="27">
        <v>0.0203</v>
      </c>
      <c r="AQ55" s="27">
        <v>0.0135</v>
      </c>
      <c r="AR55" s="27">
        <v>0.0485</v>
      </c>
      <c r="AS55" s="27">
        <v>0.0129</v>
      </c>
      <c r="AT55" s="45"/>
      <c r="AU55" s="23">
        <v>42886.0</v>
      </c>
      <c r="AV55" s="50">
        <f t="shared" si="9"/>
        <v>-0.03802719793</v>
      </c>
      <c r="AW55" s="51">
        <f t="shared" si="10"/>
        <v>3.009326895</v>
      </c>
      <c r="AX55" s="51">
        <f t="array" ref="AX55">SQRT(MMULT(MMULT(X55:AG55,MMULT(TRANSPOSE(ER!B535:K570-ER!M570:V570),ER!B535:K570-ER!M570:V570)/3),TRANSPOSE(X55:AG55)))</f>
        <v>0.2254637436</v>
      </c>
      <c r="AY55" s="45"/>
      <c r="AZ55" s="23">
        <v>42886.0</v>
      </c>
      <c r="BA55" s="4">
        <f t="shared" ref="BA55:BJ55" si="165">X55*0.01/$AX55</f>
        <v>0.06445695388</v>
      </c>
      <c r="BB55" s="4">
        <f t="shared" si="165"/>
        <v>0.04346118558</v>
      </c>
      <c r="BC55" s="4">
        <f t="shared" si="165"/>
        <v>-0.008049713975</v>
      </c>
      <c r="BD55" s="4">
        <f t="shared" si="165"/>
        <v>-0.004273996644</v>
      </c>
      <c r="BE55" s="4">
        <f t="shared" si="165"/>
        <v>-0.007842710769</v>
      </c>
      <c r="BF55" s="4">
        <f t="shared" si="165"/>
        <v>-0.02565509715</v>
      </c>
      <c r="BG55" s="4">
        <f t="shared" si="165"/>
        <v>0.003369414013</v>
      </c>
      <c r="BH55" s="4">
        <f t="shared" si="165"/>
        <v>0.01995997826</v>
      </c>
      <c r="BI55" s="4">
        <f t="shared" si="165"/>
        <v>-0.1010218165</v>
      </c>
      <c r="BJ55" s="4">
        <f t="shared" si="165"/>
        <v>0.01559580329</v>
      </c>
      <c r="BK55" s="45"/>
      <c r="BL55" s="4">
        <f t="shared" si="12"/>
        <v>-0.0009404436154</v>
      </c>
      <c r="BM55" s="4">
        <f t="shared" si="13"/>
        <v>1.035297391</v>
      </c>
      <c r="BN55" s="4">
        <f t="shared" si="14"/>
        <v>1.037994939</v>
      </c>
      <c r="BO55" s="4">
        <f t="shared" si="15"/>
        <v>-0.00259880657</v>
      </c>
    </row>
    <row r="56">
      <c r="A56" s="23">
        <v>42916.0</v>
      </c>
      <c r="B56" s="53">
        <v>3.7867339E-4</v>
      </c>
      <c r="C56" s="53">
        <v>-1.37766225688489E-4</v>
      </c>
      <c r="D56" s="53">
        <v>-2.38245205E-4</v>
      </c>
      <c r="E56" s="53">
        <v>-6.43192375E-4</v>
      </c>
      <c r="F56" s="53">
        <v>1.5259013E-4</v>
      </c>
      <c r="G56" s="53">
        <v>0.00137027021</v>
      </c>
      <c r="H56" s="53">
        <v>-3.5227578E-4</v>
      </c>
      <c r="I56" s="53">
        <v>-0.00116350886</v>
      </c>
      <c r="J56" s="53">
        <v>-0.001138978695</v>
      </c>
      <c r="K56" s="53">
        <v>5.26699116335601E-4</v>
      </c>
      <c r="L56" s="52"/>
      <c r="M56" s="4">
        <f t="shared" ref="M56:V56" si="166">_xlfn.RANK.AVG(B56,$B56:$K56,0)</f>
        <v>3</v>
      </c>
      <c r="N56" s="4">
        <f t="shared" si="166"/>
        <v>5</v>
      </c>
      <c r="O56" s="4">
        <f t="shared" si="166"/>
        <v>6</v>
      </c>
      <c r="P56" s="4">
        <f t="shared" si="166"/>
        <v>8</v>
      </c>
      <c r="Q56" s="4">
        <f t="shared" si="166"/>
        <v>4</v>
      </c>
      <c r="R56" s="4">
        <f t="shared" si="166"/>
        <v>1</v>
      </c>
      <c r="S56" s="4">
        <f t="shared" si="166"/>
        <v>7</v>
      </c>
      <c r="T56" s="4">
        <f t="shared" si="166"/>
        <v>10</v>
      </c>
      <c r="U56" s="4">
        <f t="shared" si="166"/>
        <v>9</v>
      </c>
      <c r="V56" s="4">
        <f t="shared" si="166"/>
        <v>2</v>
      </c>
      <c r="W56" s="45"/>
      <c r="X56" s="6">
        <f t="shared" ref="X56:AG56" si="167">-(B56-AVERAGE($B56:$K56))/STDEV($B56:$K56)</f>
        <v>-0.6478257551</v>
      </c>
      <c r="Y56" s="6">
        <f t="shared" si="167"/>
        <v>0.01698298502</v>
      </c>
      <c r="Z56" s="6">
        <f t="shared" si="167"/>
        <v>0.1463288013</v>
      </c>
      <c r="AA56" s="6">
        <f t="shared" si="167"/>
        <v>0.6676141747</v>
      </c>
      <c r="AB56" s="6">
        <f t="shared" si="167"/>
        <v>-0.3567905156</v>
      </c>
      <c r="AC56" s="6">
        <f t="shared" si="167"/>
        <v>-1.924300705</v>
      </c>
      <c r="AD56" s="6">
        <f t="shared" si="167"/>
        <v>0.2931194823</v>
      </c>
      <c r="AE56" s="6">
        <f t="shared" si="167"/>
        <v>1.337413579</v>
      </c>
      <c r="AF56" s="6">
        <f t="shared" si="167"/>
        <v>1.305836086</v>
      </c>
      <c r="AG56" s="6">
        <f t="shared" si="167"/>
        <v>-0.8383781326</v>
      </c>
      <c r="AH56" s="45"/>
      <c r="AI56" s="23">
        <v>42916.0</v>
      </c>
      <c r="AJ56" s="27">
        <v>-0.0017</v>
      </c>
      <c r="AK56" s="27">
        <v>-0.0091</v>
      </c>
      <c r="AL56" s="27">
        <v>-0.0269</v>
      </c>
      <c r="AM56" s="27">
        <v>-0.0243</v>
      </c>
      <c r="AN56" s="27">
        <v>-0.0024</v>
      </c>
      <c r="AO56" s="27">
        <v>0.027</v>
      </c>
      <c r="AP56" s="27">
        <v>-0.0279</v>
      </c>
      <c r="AQ56" s="27">
        <v>-0.0279</v>
      </c>
      <c r="AR56" s="27">
        <v>-0.0254</v>
      </c>
      <c r="AS56" s="27">
        <v>0.0058</v>
      </c>
      <c r="AT56" s="45"/>
      <c r="AU56" s="23">
        <v>42916.0</v>
      </c>
      <c r="AV56" s="50">
        <f t="shared" si="9"/>
        <v>0.02586016042</v>
      </c>
      <c r="AW56" s="51">
        <f t="shared" si="10"/>
        <v>3.087148571</v>
      </c>
      <c r="AX56" s="51">
        <f t="array" ref="AX56">SQRT(MMULT(MMULT(X56:AG56,MMULT(TRANSPOSE(ER!B536:K571-ER!M571:V571),ER!B536:K571-ER!M571:V571)/3),TRANSPOSE(X56:AG56)))</f>
        <v>0.3089908425</v>
      </c>
      <c r="AY56" s="45"/>
      <c r="AZ56" s="23">
        <v>42916.0</v>
      </c>
      <c r="BA56" s="4">
        <f t="shared" ref="BA56:BJ56" si="168">X56*0.01/$AX56</f>
        <v>-0.02096585613</v>
      </c>
      <c r="BB56" s="4">
        <f t="shared" si="168"/>
        <v>0.0005496274543</v>
      </c>
      <c r="BC56" s="4">
        <f t="shared" si="168"/>
        <v>0.004735700259</v>
      </c>
      <c r="BD56" s="4">
        <f t="shared" si="168"/>
        <v>0.02160627704</v>
      </c>
      <c r="BE56" s="4">
        <f t="shared" si="168"/>
        <v>-0.01154696083</v>
      </c>
      <c r="BF56" s="4">
        <f t="shared" si="168"/>
        <v>-0.06227694935</v>
      </c>
      <c r="BG56" s="4">
        <f t="shared" si="168"/>
        <v>0.009486348525</v>
      </c>
      <c r="BH56" s="4">
        <f t="shared" si="168"/>
        <v>0.04328327558</v>
      </c>
      <c r="BI56" s="4">
        <f t="shared" si="168"/>
        <v>0.04226131997</v>
      </c>
      <c r="BJ56" s="4">
        <f t="shared" si="168"/>
        <v>-0.02713278251</v>
      </c>
      <c r="BK56" s="45"/>
      <c r="BL56" s="4">
        <f t="shared" si="12"/>
        <v>0.00114697645</v>
      </c>
      <c r="BM56" s="4">
        <f t="shared" si="13"/>
        <v>1.036484853</v>
      </c>
      <c r="BN56" s="4">
        <f t="shared" si="14"/>
        <v>1.037994939</v>
      </c>
      <c r="BO56" s="4">
        <f t="shared" si="15"/>
        <v>-0.00145481089</v>
      </c>
    </row>
    <row r="57">
      <c r="A57" s="23">
        <v>42947.0</v>
      </c>
      <c r="B57" s="53">
        <v>-2.16289955555555E-4</v>
      </c>
      <c r="C57" s="54">
        <v>8.91284008463389E-5</v>
      </c>
      <c r="D57" s="53">
        <v>-7.7480885E-4</v>
      </c>
      <c r="E57" s="53">
        <v>-5.28416638888889E-4</v>
      </c>
      <c r="F57" s="53">
        <v>0.00113123332222222</v>
      </c>
      <c r="G57" s="53">
        <v>3.59915005555556E-4</v>
      </c>
      <c r="H57" s="53">
        <v>0.00175467095</v>
      </c>
      <c r="I57" s="53">
        <v>-2.62410977777778E-4</v>
      </c>
      <c r="J57" s="53">
        <v>1.17232038888889E-4</v>
      </c>
      <c r="K57" s="53">
        <v>8.14703975838256E-4</v>
      </c>
      <c r="L57" s="52"/>
      <c r="M57" s="4">
        <f t="shared" ref="M57:V57" si="169">_xlfn.RANK.AVG(B57,$B57:$K57,0)</f>
        <v>7</v>
      </c>
      <c r="N57" s="4">
        <f t="shared" si="169"/>
        <v>6</v>
      </c>
      <c r="O57" s="4">
        <f t="shared" si="169"/>
        <v>10</v>
      </c>
      <c r="P57" s="4">
        <f t="shared" si="169"/>
        <v>9</v>
      </c>
      <c r="Q57" s="4">
        <f t="shared" si="169"/>
        <v>2</v>
      </c>
      <c r="R57" s="4">
        <f t="shared" si="169"/>
        <v>4</v>
      </c>
      <c r="S57" s="4">
        <f t="shared" si="169"/>
        <v>1</v>
      </c>
      <c r="T57" s="4">
        <f t="shared" si="169"/>
        <v>8</v>
      </c>
      <c r="U57" s="4">
        <f t="shared" si="169"/>
        <v>5</v>
      </c>
      <c r="V57" s="4">
        <f t="shared" si="169"/>
        <v>3</v>
      </c>
      <c r="W57" s="45"/>
      <c r="X57" s="6">
        <f t="shared" ref="X57:AG57" si="170">-(B57-AVERAGE($B57:$K57))/STDEV($B57:$K57)</f>
        <v>0.5918065584</v>
      </c>
      <c r="Y57" s="6">
        <f t="shared" si="170"/>
        <v>0.2029206845</v>
      </c>
      <c r="Z57" s="6">
        <f t="shared" si="170"/>
        <v>1.302962597</v>
      </c>
      <c r="AA57" s="6">
        <f t="shared" si="170"/>
        <v>0.9892340721</v>
      </c>
      <c r="AB57" s="6">
        <f t="shared" si="170"/>
        <v>-1.123980186</v>
      </c>
      <c r="AC57" s="6">
        <f t="shared" si="170"/>
        <v>-0.1418689563</v>
      </c>
      <c r="AD57" s="6">
        <f t="shared" si="170"/>
        <v>-1.917796542</v>
      </c>
      <c r="AE57" s="6">
        <f t="shared" si="170"/>
        <v>0.6505319548</v>
      </c>
      <c r="AF57" s="6">
        <f t="shared" si="170"/>
        <v>0.1671366276</v>
      </c>
      <c r="AG57" s="6">
        <f t="shared" si="170"/>
        <v>-0.7209468095</v>
      </c>
      <c r="AH57" s="45"/>
      <c r="AI57" s="23">
        <v>42947.0</v>
      </c>
      <c r="AJ57" s="27">
        <v>0.0035</v>
      </c>
      <c r="AK57" s="27">
        <v>9.0E-4</v>
      </c>
      <c r="AL57" s="27">
        <v>-0.0054</v>
      </c>
      <c r="AM57" s="27">
        <v>-0.015</v>
      </c>
      <c r="AN57" s="27">
        <v>0.0403</v>
      </c>
      <c r="AO57" s="27">
        <v>0.0033</v>
      </c>
      <c r="AP57" s="27">
        <v>0.0366</v>
      </c>
      <c r="AQ57" s="27">
        <v>0.0126</v>
      </c>
      <c r="AR57" s="27">
        <v>0.0107</v>
      </c>
      <c r="AS57" s="27">
        <v>0.0199</v>
      </c>
      <c r="AT57" s="45"/>
      <c r="AU57" s="23">
        <v>42947.0</v>
      </c>
      <c r="AV57" s="50">
        <f t="shared" si="9"/>
        <v>-0.008917038279</v>
      </c>
      <c r="AW57" s="51">
        <f t="shared" si="10"/>
        <v>3.059620349</v>
      </c>
      <c r="AX57" s="51">
        <f t="array" ref="AX57">SQRT(MMULT(MMULT(X57:AG57,MMULT(TRANSPOSE(ER!B537:K572-ER!M572:V572),ER!B537:K572-ER!M572:V572)/3),TRANSPOSE(X57:AG57)))</f>
        <v>0.1588830624</v>
      </c>
      <c r="AY57" s="45"/>
      <c r="AZ57" s="23">
        <v>42947.0</v>
      </c>
      <c r="BA57" s="4">
        <f t="shared" ref="BA57:BJ57" si="171">X57*0.01/$AX57</f>
        <v>0.0372479325</v>
      </c>
      <c r="BB57" s="4">
        <f t="shared" si="171"/>
        <v>0.01277170023</v>
      </c>
      <c r="BC57" s="4">
        <f t="shared" si="171"/>
        <v>0.08200764618</v>
      </c>
      <c r="BD57" s="4">
        <f t="shared" si="171"/>
        <v>0.0622617702</v>
      </c>
      <c r="BE57" s="4">
        <f t="shared" si="171"/>
        <v>-0.07074260586</v>
      </c>
      <c r="BF57" s="4">
        <f t="shared" si="171"/>
        <v>-0.008929142866</v>
      </c>
      <c r="BG57" s="4">
        <f t="shared" si="171"/>
        <v>-0.1207049079</v>
      </c>
      <c r="BH57" s="4">
        <f t="shared" si="171"/>
        <v>0.040944072</v>
      </c>
      <c r="BI57" s="4">
        <f t="shared" si="171"/>
        <v>0.0105194742</v>
      </c>
      <c r="BJ57" s="4">
        <f t="shared" si="171"/>
        <v>-0.04537593867</v>
      </c>
      <c r="BK57" s="45"/>
      <c r="BL57" s="4">
        <f t="shared" si="12"/>
        <v>-0.0002885858431</v>
      </c>
      <c r="BM57" s="4">
        <f t="shared" si="13"/>
        <v>1.036185738</v>
      </c>
      <c r="BN57" s="4">
        <f t="shared" si="14"/>
        <v>1.037994939</v>
      </c>
      <c r="BO57" s="4">
        <f t="shared" si="15"/>
        <v>-0.001742976895</v>
      </c>
    </row>
    <row r="58">
      <c r="A58" s="23">
        <v>42978.0</v>
      </c>
      <c r="B58" s="53">
        <v>4.86418389473684E-4</v>
      </c>
      <c r="C58" s="53">
        <v>4.78197896755818E-4</v>
      </c>
      <c r="D58" s="53">
        <v>7.97820294736842E-4</v>
      </c>
      <c r="E58" s="53">
        <v>3.3742392631579E-4</v>
      </c>
      <c r="F58" s="53">
        <v>6.64884978947368E-4</v>
      </c>
      <c r="G58" s="53">
        <v>-8.64959284210526E-4</v>
      </c>
      <c r="H58" s="53">
        <v>-4.64436742105263E-4</v>
      </c>
      <c r="I58" s="54">
        <v>-9.55118105263157E-5</v>
      </c>
      <c r="J58" s="53">
        <v>9.77259989473684E-4</v>
      </c>
      <c r="K58" s="53">
        <v>-1.18881404899121E-4</v>
      </c>
      <c r="L58" s="52"/>
      <c r="M58" s="4">
        <f t="shared" ref="M58:V58" si="172">_xlfn.RANK.AVG(B58,$B58:$K58,0)</f>
        <v>4</v>
      </c>
      <c r="N58" s="4">
        <f t="shared" si="172"/>
        <v>5</v>
      </c>
      <c r="O58" s="4">
        <f t="shared" si="172"/>
        <v>2</v>
      </c>
      <c r="P58" s="4">
        <f t="shared" si="172"/>
        <v>6</v>
      </c>
      <c r="Q58" s="4">
        <f t="shared" si="172"/>
        <v>3</v>
      </c>
      <c r="R58" s="4">
        <f t="shared" si="172"/>
        <v>10</v>
      </c>
      <c r="S58" s="4">
        <f t="shared" si="172"/>
        <v>9</v>
      </c>
      <c r="T58" s="4">
        <f t="shared" si="172"/>
        <v>7</v>
      </c>
      <c r="U58" s="4">
        <f t="shared" si="172"/>
        <v>1</v>
      </c>
      <c r="V58" s="4">
        <f t="shared" si="172"/>
        <v>8</v>
      </c>
      <c r="W58" s="45"/>
      <c r="X58" s="6">
        <f t="shared" ref="X58:AG58" si="173">-(B58-AVERAGE($B58:$K58))/STDEV($B58:$K58)</f>
        <v>-0.4530351413</v>
      </c>
      <c r="Y58" s="6">
        <f t="shared" si="173"/>
        <v>-0.4390658343</v>
      </c>
      <c r="Z58" s="6">
        <f t="shared" si="173"/>
        <v>-0.9822088752</v>
      </c>
      <c r="AA58" s="6">
        <f t="shared" si="173"/>
        <v>-0.1998447945</v>
      </c>
      <c r="AB58" s="6">
        <f t="shared" si="173"/>
        <v>-0.7563082746</v>
      </c>
      <c r="AC58" s="6">
        <f t="shared" si="173"/>
        <v>1.843397724</v>
      </c>
      <c r="AD58" s="6">
        <f t="shared" si="173"/>
        <v>1.162778866</v>
      </c>
      <c r="AE58" s="6">
        <f t="shared" si="173"/>
        <v>0.5358546876</v>
      </c>
      <c r="AF58" s="6">
        <f t="shared" si="173"/>
        <v>-1.287135633</v>
      </c>
      <c r="AG58" s="6">
        <f t="shared" si="173"/>
        <v>0.5755672754</v>
      </c>
      <c r="AH58" s="45"/>
      <c r="AI58" s="23">
        <v>42978.0</v>
      </c>
      <c r="AJ58" s="27">
        <v>0.0044</v>
      </c>
      <c r="AK58" s="27">
        <v>0.0038</v>
      </c>
      <c r="AL58" s="27">
        <v>0.0021</v>
      </c>
      <c r="AM58" s="27">
        <v>-0.0059</v>
      </c>
      <c r="AN58" s="27">
        <v>0.0098</v>
      </c>
      <c r="AO58" s="27">
        <v>-0.0044</v>
      </c>
      <c r="AP58" s="27">
        <v>-0.0089</v>
      </c>
      <c r="AQ58" s="27">
        <v>-0.0203</v>
      </c>
      <c r="AR58" s="27">
        <v>0.0152</v>
      </c>
      <c r="AS58" s="27">
        <v>0.0025</v>
      </c>
      <c r="AT58" s="45"/>
      <c r="AU58" s="23">
        <v>42978.0</v>
      </c>
      <c r="AV58" s="50">
        <f t="shared" si="9"/>
        <v>-0.005515294272</v>
      </c>
      <c r="AW58" s="51">
        <f t="shared" si="10"/>
        <v>3.042745643</v>
      </c>
      <c r="AX58" s="51">
        <f t="array" ref="AX58">SQRT(MMULT(MMULT(X58:AG58,MMULT(TRANSPOSE(ER!B538:K573-ER!M573:V573),ER!B538:K573-ER!M573:V573)/3),TRANSPOSE(X58:AG58)))</f>
        <v>0.2919678443</v>
      </c>
      <c r="AY58" s="45"/>
      <c r="AZ58" s="23">
        <v>42978.0</v>
      </c>
      <c r="BA58" s="4">
        <f t="shared" ref="BA58:BJ58" si="174">X58*0.01/$AX58</f>
        <v>-0.01551661083</v>
      </c>
      <c r="BB58" s="4">
        <f t="shared" si="174"/>
        <v>-0.01503815721</v>
      </c>
      <c r="BC58" s="4">
        <f t="shared" si="174"/>
        <v>-0.03364099487</v>
      </c>
      <c r="BD58" s="4">
        <f t="shared" si="174"/>
        <v>-0.006844753571</v>
      </c>
      <c r="BE58" s="4">
        <f t="shared" si="174"/>
        <v>-0.0259038209</v>
      </c>
      <c r="BF58" s="4">
        <f t="shared" si="174"/>
        <v>0.06313701183</v>
      </c>
      <c r="BG58" s="4">
        <f t="shared" si="174"/>
        <v>0.03982557972</v>
      </c>
      <c r="BH58" s="4">
        <f t="shared" si="174"/>
        <v>0.01835320903</v>
      </c>
      <c r="BI58" s="4">
        <f t="shared" si="174"/>
        <v>-0.04408484215</v>
      </c>
      <c r="BJ58" s="4">
        <f t="shared" si="174"/>
        <v>0.01971337895</v>
      </c>
      <c r="BK58" s="45"/>
      <c r="BL58" s="4">
        <f t="shared" si="12"/>
        <v>-0.000347129152</v>
      </c>
      <c r="BM58" s="4">
        <f t="shared" si="13"/>
        <v>1.035826048</v>
      </c>
      <c r="BN58" s="4">
        <f t="shared" si="14"/>
        <v>1.037994939</v>
      </c>
      <c r="BO58" s="4">
        <f t="shared" si="15"/>
        <v>-0.002089501009</v>
      </c>
    </row>
    <row r="59">
      <c r="A59" s="23">
        <v>43008.0</v>
      </c>
      <c r="B59" s="54">
        <v>1.26725944444445E-5</v>
      </c>
      <c r="C59" s="53">
        <v>9.48585332738458E-4</v>
      </c>
      <c r="D59" s="53">
        <v>0.00243931604444444</v>
      </c>
      <c r="E59" s="53">
        <v>0.00313118116111111</v>
      </c>
      <c r="F59" s="53">
        <v>0.00220970373333333</v>
      </c>
      <c r="G59" s="53">
        <v>0.00282504864444444</v>
      </c>
      <c r="H59" s="53">
        <v>0.00163135868333333</v>
      </c>
      <c r="I59" s="53">
        <v>8.61703888888889E-4</v>
      </c>
      <c r="J59" s="53">
        <v>-2.04289022222222E-4</v>
      </c>
      <c r="K59" s="53">
        <v>0.0010857292539777</v>
      </c>
      <c r="L59" s="52"/>
      <c r="M59" s="4">
        <f t="shared" ref="M59:V59" si="175">_xlfn.RANK.AVG(B59,$B59:$K59,0)</f>
        <v>9</v>
      </c>
      <c r="N59" s="4">
        <f t="shared" si="175"/>
        <v>7</v>
      </c>
      <c r="O59" s="4">
        <f t="shared" si="175"/>
        <v>3</v>
      </c>
      <c r="P59" s="4">
        <f t="shared" si="175"/>
        <v>1</v>
      </c>
      <c r="Q59" s="4">
        <f t="shared" si="175"/>
        <v>4</v>
      </c>
      <c r="R59" s="4">
        <f t="shared" si="175"/>
        <v>2</v>
      </c>
      <c r="S59" s="4">
        <f t="shared" si="175"/>
        <v>5</v>
      </c>
      <c r="T59" s="4">
        <f t="shared" si="175"/>
        <v>8</v>
      </c>
      <c r="U59" s="4">
        <f t="shared" si="175"/>
        <v>10</v>
      </c>
      <c r="V59" s="4">
        <f t="shared" si="175"/>
        <v>6</v>
      </c>
      <c r="W59" s="45"/>
      <c r="X59" s="6">
        <f t="shared" ref="X59:AG59" si="176">-(B59-AVERAGE($B59:$K59))/STDEV($B59:$K59)</f>
        <v>1.292727387</v>
      </c>
      <c r="Y59" s="6">
        <f t="shared" si="176"/>
        <v>0.4760291258</v>
      </c>
      <c r="Z59" s="6">
        <f t="shared" si="176"/>
        <v>-0.8248156329</v>
      </c>
      <c r="AA59" s="6">
        <f t="shared" si="176"/>
        <v>-1.428552514</v>
      </c>
      <c r="AB59" s="6">
        <f t="shared" si="176"/>
        <v>-0.6244508258</v>
      </c>
      <c r="AC59" s="6">
        <f t="shared" si="176"/>
        <v>-1.161414475</v>
      </c>
      <c r="AD59" s="6">
        <f t="shared" si="176"/>
        <v>-0.1197740783</v>
      </c>
      <c r="AE59" s="6">
        <f t="shared" si="176"/>
        <v>0.5518438051</v>
      </c>
      <c r="AF59" s="6">
        <f t="shared" si="176"/>
        <v>1.482052917</v>
      </c>
      <c r="AG59" s="6">
        <f t="shared" si="176"/>
        <v>0.3563542913</v>
      </c>
      <c r="AH59" s="45"/>
      <c r="AI59" s="23">
        <v>43008.0</v>
      </c>
      <c r="AJ59" s="27">
        <v>3.0E-4</v>
      </c>
      <c r="AK59" s="27">
        <v>0.0344</v>
      </c>
      <c r="AL59" s="27">
        <v>0.0488</v>
      </c>
      <c r="AM59" s="27">
        <v>0.0615</v>
      </c>
      <c r="AN59" s="27">
        <v>0.044</v>
      </c>
      <c r="AO59" s="27">
        <v>0.0441</v>
      </c>
      <c r="AP59" s="27">
        <v>0.0294</v>
      </c>
      <c r="AQ59" s="27">
        <v>0.0141</v>
      </c>
      <c r="AR59" s="27">
        <v>-0.0077</v>
      </c>
      <c r="AS59" s="27">
        <v>0.02</v>
      </c>
      <c r="AT59" s="45"/>
      <c r="AU59" s="23">
        <v>43008.0</v>
      </c>
      <c r="AV59" s="50">
        <f t="shared" si="9"/>
        <v>0.03571779196</v>
      </c>
      <c r="AW59" s="51">
        <f t="shared" si="10"/>
        <v>3.151425799</v>
      </c>
      <c r="AX59" s="51">
        <f t="array" ref="AX59">SQRT(MMULT(MMULT(X59:AG59,MMULT(TRANSPOSE(ER!B539:K574-ER!M574:V574),ER!B539:K574-ER!M574:V574)/3),TRANSPOSE(X59:AG59)))</f>
        <v>0.3684539325</v>
      </c>
      <c r="AY59" s="45"/>
      <c r="AZ59" s="23">
        <v>43008.0</v>
      </c>
      <c r="BA59" s="4">
        <f t="shared" ref="BA59:BJ59" si="177">X59*0.01/$AX59</f>
        <v>0.0350851836</v>
      </c>
      <c r="BB59" s="4">
        <f t="shared" si="177"/>
        <v>0.01291963754</v>
      </c>
      <c r="BC59" s="4">
        <f t="shared" si="177"/>
        <v>-0.02238585506</v>
      </c>
      <c r="BD59" s="4">
        <f t="shared" si="177"/>
        <v>-0.03877153664</v>
      </c>
      <c r="BE59" s="4">
        <f t="shared" si="177"/>
        <v>-0.01694786704</v>
      </c>
      <c r="BF59" s="4">
        <f t="shared" si="177"/>
        <v>-0.03152129404</v>
      </c>
      <c r="BG59" s="4">
        <f t="shared" si="177"/>
        <v>-0.003250720586</v>
      </c>
      <c r="BH59" s="4">
        <f t="shared" si="177"/>
        <v>0.01497728091</v>
      </c>
      <c r="BI59" s="4">
        <f t="shared" si="177"/>
        <v>0.04022356084</v>
      </c>
      <c r="BJ59" s="4">
        <f t="shared" si="177"/>
        <v>0.009671610476</v>
      </c>
      <c r="BK59" s="45"/>
      <c r="BL59" s="4">
        <f t="shared" si="12"/>
        <v>0.001223346771</v>
      </c>
      <c r="BM59" s="4">
        <f t="shared" si="13"/>
        <v>1.037093222</v>
      </c>
      <c r="BN59" s="4">
        <f t="shared" si="14"/>
        <v>1.037994939</v>
      </c>
      <c r="BO59" s="4">
        <f t="shared" si="15"/>
        <v>-0.0008687104219</v>
      </c>
    </row>
    <row r="60">
      <c r="A60" s="23">
        <v>43039.0</v>
      </c>
      <c r="B60" s="53">
        <v>0.00209400315263158</v>
      </c>
      <c r="C60" s="53">
        <v>0.00114935961351949</v>
      </c>
      <c r="D60" s="53">
        <v>0.00110034951578947</v>
      </c>
      <c r="E60" s="53">
        <v>0.00144443277894737</v>
      </c>
      <c r="F60" s="53">
        <v>1.70670084210526E-4</v>
      </c>
      <c r="G60" s="53">
        <v>0.00246986063684211</v>
      </c>
      <c r="H60" s="53">
        <v>6.524459E-4</v>
      </c>
      <c r="I60" s="53">
        <v>2.25134405263158E-4</v>
      </c>
      <c r="J60" s="53">
        <v>6.45620089473684E-4</v>
      </c>
      <c r="K60" s="53">
        <v>9.8213522572069E-4</v>
      </c>
      <c r="L60" s="52"/>
      <c r="M60" s="4">
        <f t="shared" ref="M60:V60" si="178">_xlfn.RANK.AVG(B60,$B60:$K60,0)</f>
        <v>2</v>
      </c>
      <c r="N60" s="4">
        <f t="shared" si="178"/>
        <v>4</v>
      </c>
      <c r="O60" s="4">
        <f t="shared" si="178"/>
        <v>5</v>
      </c>
      <c r="P60" s="4">
        <f t="shared" si="178"/>
        <v>3</v>
      </c>
      <c r="Q60" s="4">
        <f t="shared" si="178"/>
        <v>10</v>
      </c>
      <c r="R60" s="4">
        <f t="shared" si="178"/>
        <v>1</v>
      </c>
      <c r="S60" s="4">
        <f t="shared" si="178"/>
        <v>7</v>
      </c>
      <c r="T60" s="4">
        <f t="shared" si="178"/>
        <v>9</v>
      </c>
      <c r="U60" s="4">
        <f t="shared" si="178"/>
        <v>8</v>
      </c>
      <c r="V60" s="4">
        <f t="shared" si="178"/>
        <v>6</v>
      </c>
      <c r="W60" s="45"/>
      <c r="X60" s="6">
        <f t="shared" ref="X60:AG60" si="179">-(B60-AVERAGE($B60:$K60))/STDEV($B60:$K60)</f>
        <v>-1.337788083</v>
      </c>
      <c r="Y60" s="6">
        <f t="shared" si="179"/>
        <v>-0.07481553882</v>
      </c>
      <c r="Z60" s="6">
        <f t="shared" si="179"/>
        <v>-0.009289861395</v>
      </c>
      <c r="AA60" s="6">
        <f t="shared" si="179"/>
        <v>-0.4693234045</v>
      </c>
      <c r="AB60" s="6">
        <f t="shared" si="179"/>
        <v>1.233675922</v>
      </c>
      <c r="AC60" s="6">
        <f t="shared" si="179"/>
        <v>-1.840303226</v>
      </c>
      <c r="AD60" s="6">
        <f t="shared" si="179"/>
        <v>0.5895497493</v>
      </c>
      <c r="AE60" s="6">
        <f t="shared" si="179"/>
        <v>1.16085804</v>
      </c>
      <c r="AF60" s="6">
        <f t="shared" si="179"/>
        <v>0.5986757433</v>
      </c>
      <c r="AG60" s="6">
        <f t="shared" si="179"/>
        <v>0.1487606587</v>
      </c>
      <c r="AH60" s="45"/>
      <c r="AI60" s="23">
        <v>43039.0</v>
      </c>
      <c r="AJ60" s="27">
        <v>0.0379</v>
      </c>
      <c r="AK60" s="27">
        <v>0.0285</v>
      </c>
      <c r="AL60" s="27">
        <v>0.0299</v>
      </c>
      <c r="AM60" s="27">
        <v>0.0303</v>
      </c>
      <c r="AN60" s="27">
        <v>6.0E-4</v>
      </c>
      <c r="AO60" s="27">
        <v>0.056</v>
      </c>
      <c r="AP60" s="27">
        <v>0.0223</v>
      </c>
      <c r="AQ60" s="27">
        <v>0.0158</v>
      </c>
      <c r="AR60" s="27">
        <v>0.0164</v>
      </c>
      <c r="AS60" s="27">
        <v>0.0226</v>
      </c>
      <c r="AT60" s="45"/>
      <c r="AU60" s="23">
        <v>43039.0</v>
      </c>
      <c r="AV60" s="50">
        <f t="shared" si="9"/>
        <v>-0.03239236664</v>
      </c>
      <c r="AW60" s="51">
        <f t="shared" si="10"/>
        <v>3.049343659</v>
      </c>
      <c r="AX60" s="51">
        <f t="array" ref="AX60">SQRT(MMULT(MMULT(X60:AG60,MMULT(TRANSPOSE(ER!B540:K575-ER!M575:V575),ER!B540:K575-ER!M575:V575)/3),TRANSPOSE(X60:AG60)))</f>
        <v>0.3015704554</v>
      </c>
      <c r="AY60" s="45"/>
      <c r="AZ60" s="23">
        <v>43039.0</v>
      </c>
      <c r="BA60" s="4">
        <f t="shared" ref="BA60:BJ60" si="180">X60*0.01/$AX60</f>
        <v>-0.04436071436</v>
      </c>
      <c r="BB60" s="4">
        <f t="shared" si="180"/>
        <v>-0.002480864338</v>
      </c>
      <c r="BC60" s="4">
        <f t="shared" si="180"/>
        <v>-0.0003080494534</v>
      </c>
      <c r="BD60" s="4">
        <f t="shared" si="180"/>
        <v>-0.01556264535</v>
      </c>
      <c r="BE60" s="4">
        <f t="shared" si="180"/>
        <v>0.04090838145</v>
      </c>
      <c r="BF60" s="4">
        <f t="shared" si="180"/>
        <v>-0.06102398935</v>
      </c>
      <c r="BG60" s="4">
        <f t="shared" si="180"/>
        <v>0.01954932052</v>
      </c>
      <c r="BH60" s="4">
        <f t="shared" si="180"/>
        <v>0.0384937589</v>
      </c>
      <c r="BI60" s="4">
        <f t="shared" si="180"/>
        <v>0.01985193618</v>
      </c>
      <c r="BJ60" s="4">
        <f t="shared" si="180"/>
        <v>0.004932865805</v>
      </c>
      <c r="BK60" s="45"/>
      <c r="BL60" s="4">
        <f t="shared" si="12"/>
        <v>-0.0008791429208</v>
      </c>
      <c r="BM60" s="4">
        <f t="shared" si="13"/>
        <v>1.036181469</v>
      </c>
      <c r="BN60" s="4">
        <f t="shared" si="14"/>
        <v>1.037994939</v>
      </c>
      <c r="BO60" s="4">
        <f t="shared" si="15"/>
        <v>-0.001747089622</v>
      </c>
    </row>
    <row r="61">
      <c r="A61" s="23">
        <v>43069.0</v>
      </c>
      <c r="B61" s="53">
        <v>7.3453099E-4</v>
      </c>
      <c r="C61" s="53">
        <v>1.17626825886935E-4</v>
      </c>
      <c r="D61" s="53">
        <v>-0.0011453563</v>
      </c>
      <c r="E61" s="53">
        <v>-7.09860495E-4</v>
      </c>
      <c r="F61" s="53">
        <v>-6.1145232E-4</v>
      </c>
      <c r="G61" s="53">
        <v>8.88021535E-4</v>
      </c>
      <c r="H61" s="53">
        <v>-0.001930898325</v>
      </c>
      <c r="I61" s="53">
        <v>-9.8692107E-4</v>
      </c>
      <c r="J61" s="53">
        <v>-0.00102753072</v>
      </c>
      <c r="K61" s="53">
        <v>0.00124670083600774</v>
      </c>
      <c r="L61" s="52"/>
      <c r="M61" s="4">
        <f t="shared" ref="M61:V61" si="181">_xlfn.RANK.AVG(B61,$B61:$K61,0)</f>
        <v>3</v>
      </c>
      <c r="N61" s="4">
        <f t="shared" si="181"/>
        <v>4</v>
      </c>
      <c r="O61" s="4">
        <f t="shared" si="181"/>
        <v>9</v>
      </c>
      <c r="P61" s="4">
        <f t="shared" si="181"/>
        <v>6</v>
      </c>
      <c r="Q61" s="4">
        <f t="shared" si="181"/>
        <v>5</v>
      </c>
      <c r="R61" s="4">
        <f t="shared" si="181"/>
        <v>2</v>
      </c>
      <c r="S61" s="4">
        <f t="shared" si="181"/>
        <v>10</v>
      </c>
      <c r="T61" s="4">
        <f t="shared" si="181"/>
        <v>7</v>
      </c>
      <c r="U61" s="4">
        <f t="shared" si="181"/>
        <v>8</v>
      </c>
      <c r="V61" s="4">
        <f t="shared" si="181"/>
        <v>1</v>
      </c>
      <c r="W61" s="45"/>
      <c r="X61" s="6">
        <f t="shared" ref="X61:AG61" si="182">-(B61-AVERAGE($B61:$K61))/STDEV($B61:$K61)</f>
        <v>-1.039015742</v>
      </c>
      <c r="Y61" s="6">
        <f t="shared" si="182"/>
        <v>-0.4438937178</v>
      </c>
      <c r="Z61" s="6">
        <f t="shared" si="182"/>
        <v>0.7744950021</v>
      </c>
      <c r="AA61" s="6">
        <f t="shared" si="182"/>
        <v>0.354376027</v>
      </c>
      <c r="AB61" s="6">
        <f t="shared" si="182"/>
        <v>0.2594425256</v>
      </c>
      <c r="AC61" s="6">
        <f t="shared" si="182"/>
        <v>-1.187086722</v>
      </c>
      <c r="AD61" s="6">
        <f t="shared" si="182"/>
        <v>1.532300489</v>
      </c>
      <c r="AE61" s="6">
        <f t="shared" si="182"/>
        <v>0.6216539284</v>
      </c>
      <c r="AF61" s="6">
        <f t="shared" si="182"/>
        <v>0.6608297008</v>
      </c>
      <c r="AG61" s="6">
        <f t="shared" si="182"/>
        <v>-1.533101491</v>
      </c>
      <c r="AH61" s="45"/>
      <c r="AI61" s="23">
        <v>43069.0</v>
      </c>
      <c r="AJ61" s="27">
        <v>0.0152</v>
      </c>
      <c r="AK61" s="27">
        <v>0.0055</v>
      </c>
      <c r="AL61" s="27">
        <v>-0.0206</v>
      </c>
      <c r="AM61" s="27">
        <v>-0.0113</v>
      </c>
      <c r="AN61" s="27">
        <v>-0.0171</v>
      </c>
      <c r="AO61" s="27">
        <v>0.0143</v>
      </c>
      <c r="AP61" s="27">
        <v>-0.028</v>
      </c>
      <c r="AQ61" s="27">
        <v>-0.0289</v>
      </c>
      <c r="AR61" s="27">
        <v>-0.0179</v>
      </c>
      <c r="AS61" s="27">
        <v>0.0297</v>
      </c>
      <c r="AT61" s="45"/>
      <c r="AU61" s="23">
        <v>43069.0</v>
      </c>
      <c r="AV61" s="50">
        <f t="shared" si="9"/>
        <v>-0.1190176277</v>
      </c>
      <c r="AW61" s="51">
        <f t="shared" si="10"/>
        <v>2.68641801</v>
      </c>
      <c r="AX61" s="51">
        <f t="array" ref="AX61">SQRT(MMULT(MMULT(X61:AG61,MMULT(TRANSPOSE(ER!B541:K576-ER!M576:V576),ER!B541:K576-ER!M576:V576)/3),TRANSPOSE(X61:AG61)))</f>
        <v>0.342106091</v>
      </c>
      <c r="AY61" s="45"/>
      <c r="AZ61" s="23">
        <v>43069.0</v>
      </c>
      <c r="BA61" s="4">
        <f t="shared" ref="BA61:BJ61" si="183">X61*0.01/$AX61</f>
        <v>-0.0303711559</v>
      </c>
      <c r="BB61" s="4">
        <f t="shared" si="183"/>
        <v>-0.01297532343</v>
      </c>
      <c r="BC61" s="4">
        <f t="shared" si="183"/>
        <v>0.0226390299</v>
      </c>
      <c r="BD61" s="4">
        <f t="shared" si="183"/>
        <v>0.0103586588</v>
      </c>
      <c r="BE61" s="4">
        <f t="shared" si="183"/>
        <v>0.007583686245</v>
      </c>
      <c r="BF61" s="4">
        <f t="shared" si="183"/>
        <v>-0.03469937406</v>
      </c>
      <c r="BG61" s="4">
        <f t="shared" si="183"/>
        <v>0.04479021359</v>
      </c>
      <c r="BH61" s="4">
        <f t="shared" si="183"/>
        <v>0.01817137855</v>
      </c>
      <c r="BI61" s="4">
        <f t="shared" si="183"/>
        <v>0.01931651374</v>
      </c>
      <c r="BJ61" s="4">
        <f t="shared" si="183"/>
        <v>-0.04481362744</v>
      </c>
      <c r="BK61" s="45"/>
      <c r="BL61" s="4">
        <f t="shared" si="12"/>
        <v>-0.003946594421</v>
      </c>
      <c r="BM61" s="4">
        <f t="shared" si="13"/>
        <v>1.032092081</v>
      </c>
      <c r="BN61" s="4">
        <f t="shared" si="14"/>
        <v>1.037994939</v>
      </c>
      <c r="BO61" s="4">
        <f t="shared" si="15"/>
        <v>-0.005686788989</v>
      </c>
    </row>
    <row r="62">
      <c r="A62" s="23">
        <v>43100.0</v>
      </c>
      <c r="B62" s="53">
        <v>9.9632602631579E-4</v>
      </c>
      <c r="C62" s="53">
        <v>4.67294937612732E-4</v>
      </c>
      <c r="D62" s="53">
        <v>-1.58402142105263E-4</v>
      </c>
      <c r="E62" s="54">
        <v>-5.48310000000001E-6</v>
      </c>
      <c r="F62" s="53">
        <v>-0.00103993963157895</v>
      </c>
      <c r="G62" s="53">
        <v>8.19454536842105E-4</v>
      </c>
      <c r="H62" s="53">
        <v>5.35829310526316E-4</v>
      </c>
      <c r="I62" s="53">
        <v>-6.11593710526316E-4</v>
      </c>
      <c r="J62" s="53">
        <v>0.00227548474736842</v>
      </c>
      <c r="K62" s="53">
        <v>5.01305662127674E-4</v>
      </c>
      <c r="L62" s="52"/>
      <c r="M62" s="4">
        <f t="shared" ref="M62:V62" si="184">_xlfn.RANK.AVG(B62,$B62:$K62,0)</f>
        <v>2</v>
      </c>
      <c r="N62" s="4">
        <f t="shared" si="184"/>
        <v>6</v>
      </c>
      <c r="O62" s="4">
        <f t="shared" si="184"/>
        <v>8</v>
      </c>
      <c r="P62" s="4">
        <f t="shared" si="184"/>
        <v>7</v>
      </c>
      <c r="Q62" s="4">
        <f t="shared" si="184"/>
        <v>10</v>
      </c>
      <c r="R62" s="4">
        <f t="shared" si="184"/>
        <v>3</v>
      </c>
      <c r="S62" s="4">
        <f t="shared" si="184"/>
        <v>4</v>
      </c>
      <c r="T62" s="4">
        <f t="shared" si="184"/>
        <v>9</v>
      </c>
      <c r="U62" s="4">
        <f t="shared" si="184"/>
        <v>1</v>
      </c>
      <c r="V62" s="4">
        <f t="shared" si="184"/>
        <v>5</v>
      </c>
      <c r="W62" s="45"/>
      <c r="X62" s="6">
        <f t="shared" ref="X62:AG62" si="185">-(B62-AVERAGE($B62:$K62))/STDEV($B62:$K62)</f>
        <v>-0.670622054</v>
      </c>
      <c r="Y62" s="6">
        <f t="shared" si="185"/>
        <v>-0.09682154479</v>
      </c>
      <c r="Z62" s="6">
        <f t="shared" si="185"/>
        <v>0.581825345</v>
      </c>
      <c r="AA62" s="6">
        <f t="shared" si="185"/>
        <v>0.4159654814</v>
      </c>
      <c r="AB62" s="6">
        <f t="shared" si="185"/>
        <v>1.537963219</v>
      </c>
      <c r="AC62" s="6">
        <f t="shared" si="185"/>
        <v>-0.4787827597</v>
      </c>
      <c r="AD62" s="6">
        <f t="shared" si="185"/>
        <v>-0.1711556603</v>
      </c>
      <c r="AE62" s="6">
        <f t="shared" si="185"/>
        <v>1.073368391</v>
      </c>
      <c r="AF62" s="6">
        <f t="shared" si="185"/>
        <v>-2.05802998</v>
      </c>
      <c r="AG62" s="6">
        <f t="shared" si="185"/>
        <v>-0.1337104375</v>
      </c>
      <c r="AH62" s="45"/>
      <c r="AI62" s="23">
        <v>43100.0</v>
      </c>
      <c r="AJ62" s="27">
        <v>0.0167</v>
      </c>
      <c r="AK62" s="27">
        <v>0.01</v>
      </c>
      <c r="AL62" s="27">
        <v>-0.0093</v>
      </c>
      <c r="AM62" s="27">
        <v>-0.0068</v>
      </c>
      <c r="AN62" s="27">
        <v>-0.0223</v>
      </c>
      <c r="AO62" s="27">
        <v>0.0139</v>
      </c>
      <c r="AP62" s="27">
        <v>5.0E-4</v>
      </c>
      <c r="AQ62" s="27">
        <v>-0.0178</v>
      </c>
      <c r="AR62" s="27">
        <v>0.0503</v>
      </c>
      <c r="AS62" s="27">
        <v>0.0105</v>
      </c>
      <c r="AT62" s="45"/>
      <c r="AU62" s="23">
        <v>43100.0</v>
      </c>
      <c r="AV62" s="50">
        <f t="shared" si="9"/>
        <v>-0.04684625572</v>
      </c>
      <c r="AW62" s="51">
        <f t="shared" si="10"/>
        <v>2.560569385</v>
      </c>
      <c r="AX62" s="51">
        <f t="array" ref="AX62">SQRT(MMULT(MMULT(X62:AG62,MMULT(TRANSPOSE(ER!B542:K577-ER!M577:V577),ER!B542:K577-ER!M577:V577)/3),TRANSPOSE(X62:AG62)))</f>
        <v>0.3939377957</v>
      </c>
      <c r="AY62" s="45"/>
      <c r="AZ62" s="23">
        <v>43100.0</v>
      </c>
      <c r="BA62" s="4">
        <f t="shared" ref="BA62:BJ62" si="186">X62*0.01/$AX62</f>
        <v>-0.01702355197</v>
      </c>
      <c r="BB62" s="4">
        <f t="shared" si="186"/>
        <v>-0.002457787647</v>
      </c>
      <c r="BC62" s="4">
        <f t="shared" si="186"/>
        <v>0.01476947252</v>
      </c>
      <c r="BD62" s="4">
        <f t="shared" si="186"/>
        <v>0.0105591666</v>
      </c>
      <c r="BE62" s="4">
        <f t="shared" si="186"/>
        <v>0.03904076317</v>
      </c>
      <c r="BF62" s="4">
        <f t="shared" si="186"/>
        <v>-0.01215376552</v>
      </c>
      <c r="BG62" s="4">
        <f t="shared" si="186"/>
        <v>-0.004344738235</v>
      </c>
      <c r="BH62" s="4">
        <f t="shared" si="186"/>
        <v>0.02724715431</v>
      </c>
      <c r="BI62" s="4">
        <f t="shared" si="186"/>
        <v>-0.05224251144</v>
      </c>
      <c r="BJ62" s="4">
        <f t="shared" si="186"/>
        <v>-0.003394201798</v>
      </c>
      <c r="BK62" s="45"/>
      <c r="BL62" s="4">
        <f t="shared" si="12"/>
        <v>-0.001369348777</v>
      </c>
      <c r="BM62" s="4">
        <f t="shared" si="13"/>
        <v>1.030678787</v>
      </c>
      <c r="BN62" s="4">
        <f t="shared" si="14"/>
        <v>1.037994939</v>
      </c>
      <c r="BO62" s="4">
        <f t="shared" si="15"/>
        <v>-0.007048350568</v>
      </c>
    </row>
    <row r="63">
      <c r="A63" s="23">
        <v>43131.0</v>
      </c>
      <c r="B63" s="53">
        <v>-4.1962847157647E-4</v>
      </c>
      <c r="C63" s="53">
        <v>-0.00176214726756132</v>
      </c>
      <c r="D63" s="53">
        <v>8.78538064705882E-4</v>
      </c>
      <c r="E63" s="53">
        <v>5.74190341176471E-4</v>
      </c>
      <c r="F63" s="53">
        <v>0.00220892382941176</v>
      </c>
      <c r="G63" s="53">
        <v>6.68617429411765E-4</v>
      </c>
      <c r="H63" s="53">
        <v>0.00125026101764706</v>
      </c>
      <c r="I63" s="53">
        <v>0.00191358358235294</v>
      </c>
      <c r="J63" s="53">
        <v>-0.00119384199411765</v>
      </c>
      <c r="K63" s="53">
        <v>0.00142347696404936</v>
      </c>
      <c r="L63" s="52"/>
      <c r="M63" s="4">
        <f t="shared" ref="M63:V63" si="187">_xlfn.RANK.AVG(B63,$B63:$K63,0)</f>
        <v>8</v>
      </c>
      <c r="N63" s="4">
        <f t="shared" si="187"/>
        <v>10</v>
      </c>
      <c r="O63" s="4">
        <f t="shared" si="187"/>
        <v>5</v>
      </c>
      <c r="P63" s="4">
        <f t="shared" si="187"/>
        <v>7</v>
      </c>
      <c r="Q63" s="4">
        <f t="shared" si="187"/>
        <v>1</v>
      </c>
      <c r="R63" s="4">
        <f t="shared" si="187"/>
        <v>6</v>
      </c>
      <c r="S63" s="4">
        <f t="shared" si="187"/>
        <v>4</v>
      </c>
      <c r="T63" s="4">
        <f t="shared" si="187"/>
        <v>2</v>
      </c>
      <c r="U63" s="4">
        <f t="shared" si="187"/>
        <v>9</v>
      </c>
      <c r="V63" s="4">
        <f t="shared" si="187"/>
        <v>3</v>
      </c>
      <c r="W63" s="45"/>
      <c r="X63" s="6">
        <f t="shared" ref="X63:AG63" si="188">-(B63-AVERAGE($B63:$K63))/STDEV($B63:$K63)</f>
        <v>0.7465409919</v>
      </c>
      <c r="Y63" s="6">
        <f t="shared" si="188"/>
        <v>1.775724334</v>
      </c>
      <c r="Z63" s="6">
        <f t="shared" si="188"/>
        <v>-0.2486416297</v>
      </c>
      <c r="AA63" s="6">
        <f t="shared" si="188"/>
        <v>-0.01532675297</v>
      </c>
      <c r="AB63" s="6">
        <f t="shared" si="188"/>
        <v>-1.268523714</v>
      </c>
      <c r="AC63" s="6">
        <f t="shared" si="188"/>
        <v>-0.08771515199</v>
      </c>
      <c r="AD63" s="6">
        <f t="shared" si="188"/>
        <v>-0.5336067805</v>
      </c>
      <c r="AE63" s="6">
        <f t="shared" si="188"/>
        <v>-1.042114025</v>
      </c>
      <c r="AF63" s="6">
        <f t="shared" si="188"/>
        <v>1.340057942</v>
      </c>
      <c r="AG63" s="6">
        <f t="shared" si="188"/>
        <v>-0.6663952131</v>
      </c>
      <c r="AH63" s="45"/>
      <c r="AI63" s="23">
        <v>43131.0</v>
      </c>
      <c r="AJ63" s="27">
        <v>-0.0055</v>
      </c>
      <c r="AK63" s="27">
        <v>-0.0118</v>
      </c>
      <c r="AL63" s="27">
        <v>0.0316</v>
      </c>
      <c r="AM63" s="27">
        <v>0.0211</v>
      </c>
      <c r="AN63" s="27">
        <v>0.0762</v>
      </c>
      <c r="AO63" s="27">
        <v>0.0134</v>
      </c>
      <c r="AP63" s="27">
        <v>0.0289</v>
      </c>
      <c r="AQ63" s="27">
        <v>0.05</v>
      </c>
      <c r="AR63" s="27">
        <v>-0.0198</v>
      </c>
      <c r="AS63" s="27">
        <v>0.0571</v>
      </c>
      <c r="AT63" s="45"/>
      <c r="AU63" s="23">
        <v>43131.0</v>
      </c>
      <c r="AV63" s="50">
        <f t="shared" si="9"/>
        <v>0.224606725</v>
      </c>
      <c r="AW63" s="51">
        <f t="shared" si="10"/>
        <v>3.135690489</v>
      </c>
      <c r="AX63" s="51">
        <f t="array" ref="AX63">SQRT(MMULT(MMULT(X63:AG63,MMULT(TRANSPOSE(ER!B543:K578-ER!M578:V578),ER!B543:K578-ER!M578:V578)/3),TRANSPOSE(X63:AG63)))</f>
        <v>0.4064180095</v>
      </c>
      <c r="AY63" s="45"/>
      <c r="AZ63" s="23">
        <v>43131.0</v>
      </c>
      <c r="BA63" s="4">
        <f t="shared" ref="BA63:BJ63" si="189">X63*0.01/$AX63</f>
        <v>0.01836879701</v>
      </c>
      <c r="BB63" s="4">
        <f t="shared" si="189"/>
        <v>0.04369206809</v>
      </c>
      <c r="BC63" s="4">
        <f t="shared" si="189"/>
        <v>-0.006117879225</v>
      </c>
      <c r="BD63" s="4">
        <f t="shared" si="189"/>
        <v>-0.0003771179577</v>
      </c>
      <c r="BE63" s="4">
        <f t="shared" si="189"/>
        <v>-0.0312122909</v>
      </c>
      <c r="BF63" s="4">
        <f t="shared" si="189"/>
        <v>-0.002158249633</v>
      </c>
      <c r="BG63" s="4">
        <f t="shared" si="189"/>
        <v>-0.01312950627</v>
      </c>
      <c r="BH63" s="4">
        <f t="shared" si="189"/>
        <v>-0.02564143323</v>
      </c>
      <c r="BI63" s="4">
        <f t="shared" si="189"/>
        <v>0.03297240551</v>
      </c>
      <c r="BJ63" s="4">
        <f t="shared" si="189"/>
        <v>-0.01639679339</v>
      </c>
      <c r="BK63" s="45"/>
      <c r="BL63" s="4">
        <f t="shared" si="12"/>
        <v>0.005701578457</v>
      </c>
      <c r="BM63" s="4">
        <f t="shared" si="13"/>
        <v>1.036555283</v>
      </c>
      <c r="BN63" s="4">
        <f t="shared" si="14"/>
        <v>1.037994939</v>
      </c>
      <c r="BO63" s="4">
        <f t="shared" si="15"/>
        <v>-0.001386958835</v>
      </c>
    </row>
    <row r="64">
      <c r="A64" s="23">
        <v>43159.0</v>
      </c>
      <c r="B64" s="53">
        <v>-1.83430122222222E-4</v>
      </c>
      <c r="C64" s="53">
        <v>-0.00252515970371871</v>
      </c>
      <c r="D64" s="53">
        <v>-0.00212524765555556</v>
      </c>
      <c r="E64" s="53">
        <v>-0.0029581398</v>
      </c>
      <c r="F64" s="53">
        <v>-0.00231411417777778</v>
      </c>
      <c r="G64" s="53">
        <v>-0.00309374123333333</v>
      </c>
      <c r="H64" s="53">
        <v>-0.00180034243333333</v>
      </c>
      <c r="I64" s="53">
        <v>-0.00365832483333333</v>
      </c>
      <c r="J64" s="53">
        <v>-0.00190184005555556</v>
      </c>
      <c r="K64" s="53">
        <v>-0.00279428650538881</v>
      </c>
      <c r="L64" s="52"/>
      <c r="M64" s="4">
        <f t="shared" ref="M64:V64" si="190">_xlfn.RANK.AVG(B64,$B64:$K64,0)</f>
        <v>1</v>
      </c>
      <c r="N64" s="4">
        <f t="shared" si="190"/>
        <v>6</v>
      </c>
      <c r="O64" s="4">
        <f t="shared" si="190"/>
        <v>4</v>
      </c>
      <c r="P64" s="4">
        <f t="shared" si="190"/>
        <v>8</v>
      </c>
      <c r="Q64" s="4">
        <f t="shared" si="190"/>
        <v>5</v>
      </c>
      <c r="R64" s="4">
        <f t="shared" si="190"/>
        <v>9</v>
      </c>
      <c r="S64" s="4">
        <f t="shared" si="190"/>
        <v>2</v>
      </c>
      <c r="T64" s="4">
        <f t="shared" si="190"/>
        <v>10</v>
      </c>
      <c r="U64" s="4">
        <f t="shared" si="190"/>
        <v>3</v>
      </c>
      <c r="V64" s="4">
        <f t="shared" si="190"/>
        <v>7</v>
      </c>
      <c r="W64" s="45"/>
      <c r="X64" s="6">
        <f t="shared" ref="X64:AG64" si="191">-(B64-AVERAGE($B64:$K64))/STDEV($B64:$K64)</f>
        <v>-2.267118776</v>
      </c>
      <c r="Y64" s="6">
        <f t="shared" si="191"/>
        <v>0.1998416574</v>
      </c>
      <c r="Z64" s="6">
        <f t="shared" si="191"/>
        <v>-0.2214568594</v>
      </c>
      <c r="AA64" s="6">
        <f t="shared" si="191"/>
        <v>0.6559766332</v>
      </c>
      <c r="AB64" s="6">
        <f t="shared" si="191"/>
        <v>-0.02249014647</v>
      </c>
      <c r="AC64" s="6">
        <f t="shared" si="191"/>
        <v>0.7988297506</v>
      </c>
      <c r="AD64" s="6">
        <f t="shared" si="191"/>
        <v>-0.5637373406</v>
      </c>
      <c r="AE64" s="6">
        <f t="shared" si="191"/>
        <v>1.393606113</v>
      </c>
      <c r="AF64" s="6">
        <f t="shared" si="191"/>
        <v>-0.4568118355</v>
      </c>
      <c r="AG64" s="6">
        <f t="shared" si="191"/>
        <v>0.4833608035</v>
      </c>
      <c r="AH64" s="45"/>
      <c r="AI64" s="23">
        <v>43159.0</v>
      </c>
      <c r="AJ64" s="27">
        <v>0.0031</v>
      </c>
      <c r="AK64" s="27">
        <v>-0.0322</v>
      </c>
      <c r="AL64" s="27">
        <v>-0.0282</v>
      </c>
      <c r="AM64" s="27">
        <v>-0.0524</v>
      </c>
      <c r="AN64" s="27">
        <v>-0.039</v>
      </c>
      <c r="AO64" s="27">
        <v>-0.0371</v>
      </c>
      <c r="AP64" s="27">
        <v>-0.0325</v>
      </c>
      <c r="AQ64" s="27">
        <v>-0.0604</v>
      </c>
      <c r="AR64" s="27">
        <v>-0.0339</v>
      </c>
      <c r="AS64" s="27">
        <v>-0.0373</v>
      </c>
      <c r="AT64" s="45"/>
      <c r="AU64" s="23">
        <v>43159.0</v>
      </c>
      <c r="AV64" s="50">
        <f t="shared" si="9"/>
        <v>0.06539191104</v>
      </c>
      <c r="AW64" s="51">
        <f t="shared" si="10"/>
        <v>3.340739282</v>
      </c>
      <c r="AX64" s="51">
        <f t="array" ref="AX64">SQRT(MMULT(MMULT(X64:AG64,MMULT(TRANSPOSE(ER!B544:K579-ER!M579:V579),ER!B544:K579-ER!M579:V579)/3),TRANSPOSE(X64:AG64)))</f>
        <v>0.2686846915</v>
      </c>
      <c r="AY64" s="45"/>
      <c r="AZ64" s="23">
        <v>43159.0</v>
      </c>
      <c r="BA64" s="4">
        <f t="shared" ref="BA64:BJ64" si="192">X64*0.01/$AX64</f>
        <v>-0.08437841258</v>
      </c>
      <c r="BB64" s="4">
        <f t="shared" si="192"/>
        <v>0.00743777609</v>
      </c>
      <c r="BC64" s="4">
        <f t="shared" si="192"/>
        <v>-0.008242258171</v>
      </c>
      <c r="BD64" s="4">
        <f t="shared" si="192"/>
        <v>0.02441436576</v>
      </c>
      <c r="BE64" s="4">
        <f t="shared" si="192"/>
        <v>-0.0008370460683</v>
      </c>
      <c r="BF64" s="4">
        <f t="shared" si="192"/>
        <v>0.0297311226</v>
      </c>
      <c r="BG64" s="4">
        <f t="shared" si="192"/>
        <v>-0.02098137178</v>
      </c>
      <c r="BH64" s="4">
        <f t="shared" si="192"/>
        <v>0.05186771547</v>
      </c>
      <c r="BI64" s="4">
        <f t="shared" si="192"/>
        <v>-0.01700178127</v>
      </c>
      <c r="BJ64" s="4">
        <f t="shared" si="192"/>
        <v>0.01798988996</v>
      </c>
      <c r="BK64" s="45"/>
      <c r="BL64" s="4">
        <f t="shared" si="12"/>
        <v>0.001608981628</v>
      </c>
      <c r="BM64" s="4">
        <f t="shared" si="13"/>
        <v>1.038223082</v>
      </c>
      <c r="BN64" s="4">
        <f t="shared" si="14"/>
        <v>1.038223082</v>
      </c>
      <c r="BO64" s="4">
        <f t="shared" si="15"/>
        <v>0</v>
      </c>
    </row>
    <row r="65">
      <c r="A65" s="23">
        <v>43190.0</v>
      </c>
      <c r="B65" s="53">
        <v>-0.00189473702</v>
      </c>
      <c r="C65" s="53">
        <v>-4.10044227005905E-4</v>
      </c>
      <c r="D65" s="53">
        <v>-5.53839795E-4</v>
      </c>
      <c r="E65" s="53">
        <v>-0.00108682443</v>
      </c>
      <c r="F65" s="53">
        <v>5.0202713E-4</v>
      </c>
      <c r="G65" s="53">
        <v>-0.001164670005</v>
      </c>
      <c r="H65" s="53">
        <v>-7.76334195E-4</v>
      </c>
      <c r="I65" s="53">
        <v>-6.07921855E-4</v>
      </c>
      <c r="J65" s="53">
        <v>-7.35750305E-4</v>
      </c>
      <c r="K65" s="53">
        <v>-9.7151623095722E-4</v>
      </c>
      <c r="L65" s="52"/>
      <c r="M65" s="4">
        <f t="shared" ref="M65:V65" si="193">_xlfn.RANK.AVG(B65,$B65:$K65,0)</f>
        <v>10</v>
      </c>
      <c r="N65" s="4">
        <f t="shared" si="193"/>
        <v>2</v>
      </c>
      <c r="O65" s="4">
        <f t="shared" si="193"/>
        <v>3</v>
      </c>
      <c r="P65" s="4">
        <f t="shared" si="193"/>
        <v>8</v>
      </c>
      <c r="Q65" s="4">
        <f t="shared" si="193"/>
        <v>1</v>
      </c>
      <c r="R65" s="4">
        <f t="shared" si="193"/>
        <v>9</v>
      </c>
      <c r="S65" s="4">
        <f t="shared" si="193"/>
        <v>6</v>
      </c>
      <c r="T65" s="4">
        <f t="shared" si="193"/>
        <v>4</v>
      </c>
      <c r="U65" s="4">
        <f t="shared" si="193"/>
        <v>5</v>
      </c>
      <c r="V65" s="4">
        <f t="shared" si="193"/>
        <v>7</v>
      </c>
      <c r="W65" s="45"/>
      <c r="X65" s="6">
        <f t="shared" ref="X65:AG65" si="194">-(B65-AVERAGE($B65:$K65))/STDEV($B65:$K65)</f>
        <v>1.834412131</v>
      </c>
      <c r="Y65" s="6">
        <f t="shared" si="194"/>
        <v>-0.5869932403</v>
      </c>
      <c r="Z65" s="6">
        <f t="shared" si="194"/>
        <v>-0.3524751215</v>
      </c>
      <c r="AA65" s="6">
        <f t="shared" si="194"/>
        <v>0.516776662</v>
      </c>
      <c r="AB65" s="6">
        <f t="shared" si="194"/>
        <v>-2.074502639</v>
      </c>
      <c r="AC65" s="6">
        <f t="shared" si="194"/>
        <v>0.6437360534</v>
      </c>
      <c r="AD65" s="6">
        <f t="shared" si="194"/>
        <v>0.01039397697</v>
      </c>
      <c r="AE65" s="6">
        <f t="shared" si="194"/>
        <v>-0.2642719651</v>
      </c>
      <c r="AF65" s="6">
        <f t="shared" si="194"/>
        <v>-0.05579483307</v>
      </c>
      <c r="AG65" s="6">
        <f t="shared" si="194"/>
        <v>0.3287189749</v>
      </c>
      <c r="AH65" s="45"/>
      <c r="AI65" s="23">
        <v>43190.0</v>
      </c>
      <c r="AJ65" s="27">
        <v>-0.0407</v>
      </c>
      <c r="AK65" s="27">
        <v>-0.0032</v>
      </c>
      <c r="AL65" s="27">
        <v>-0.0228</v>
      </c>
      <c r="AM65" s="27">
        <v>-0.027</v>
      </c>
      <c r="AN65" s="27">
        <v>-0.0054</v>
      </c>
      <c r="AO65" s="27">
        <v>-0.023</v>
      </c>
      <c r="AP65" s="27">
        <v>-0.0073</v>
      </c>
      <c r="AQ65" s="27">
        <v>-0.0273</v>
      </c>
      <c r="AR65" s="27">
        <v>-0.0212</v>
      </c>
      <c r="AS65" s="27">
        <v>-0.0248</v>
      </c>
      <c r="AT65" s="45"/>
      <c r="AU65" s="23">
        <v>43190.0</v>
      </c>
      <c r="AV65" s="50">
        <f t="shared" si="9"/>
        <v>0.02448534938</v>
      </c>
      <c r="AW65" s="51">
        <f t="shared" si="10"/>
        <v>3.422538451</v>
      </c>
      <c r="AX65" s="51">
        <f t="array" ref="AX65">SQRT(MMULT(MMULT(X65:AG65,MMULT(TRANSPOSE(ER!B545:K580-ER!M580:V580),ER!B545:K580-ER!M580:V580)/3),TRANSPOSE(X65:AG65)))</f>
        <v>0.2941797299</v>
      </c>
      <c r="AY65" s="45"/>
      <c r="AZ65" s="23">
        <v>43190.0</v>
      </c>
      <c r="BA65" s="4">
        <f t="shared" ref="BA65:BJ65" si="195">X65*0.01/$AX65</f>
        <v>0.06235685009</v>
      </c>
      <c r="BB65" s="4">
        <f t="shared" si="195"/>
        <v>-0.01995355834</v>
      </c>
      <c r="BC65" s="4">
        <f t="shared" si="195"/>
        <v>-0.01198162503</v>
      </c>
      <c r="BD65" s="4">
        <f t="shared" si="195"/>
        <v>0.0175666985</v>
      </c>
      <c r="BE65" s="4">
        <f t="shared" si="195"/>
        <v>-0.07051820462</v>
      </c>
      <c r="BF65" s="4">
        <f t="shared" si="195"/>
        <v>0.02188240684</v>
      </c>
      <c r="BG65" s="4">
        <f t="shared" si="195"/>
        <v>0.0003533206376</v>
      </c>
      <c r="BH65" s="4">
        <f t="shared" si="195"/>
        <v>-0.008983350595</v>
      </c>
      <c r="BI65" s="4">
        <f t="shared" si="195"/>
        <v>-0.001896623982</v>
      </c>
      <c r="BJ65" s="4">
        <f t="shared" si="195"/>
        <v>0.0111740865</v>
      </c>
      <c r="BK65" s="45"/>
      <c r="BL65" s="4">
        <f t="shared" si="12"/>
        <v>0.0009113042222</v>
      </c>
      <c r="BM65" s="4">
        <f t="shared" si="13"/>
        <v>1.039169219</v>
      </c>
      <c r="BN65" s="4">
        <f t="shared" si="14"/>
        <v>1.039169219</v>
      </c>
      <c r="BO65" s="4">
        <f t="shared" si="15"/>
        <v>0</v>
      </c>
    </row>
    <row r="66">
      <c r="A66" s="23">
        <v>43220.0</v>
      </c>
      <c r="B66" s="53">
        <v>0.00159956112777778</v>
      </c>
      <c r="C66" s="53">
        <v>0.00153637491270769</v>
      </c>
      <c r="D66" s="53">
        <v>0.00340898042777778</v>
      </c>
      <c r="E66" s="53">
        <v>0.002477596</v>
      </c>
      <c r="F66" s="53">
        <v>0.00391833376111111</v>
      </c>
      <c r="G66" s="53">
        <v>0.00210084626666667</v>
      </c>
      <c r="H66" s="53">
        <v>0.00238452720555556</v>
      </c>
      <c r="I66" s="53">
        <v>0.0023354606235</v>
      </c>
      <c r="J66" s="53">
        <v>0.00343107917777778</v>
      </c>
      <c r="K66" s="53">
        <v>0.00184729831322496</v>
      </c>
      <c r="L66" s="52"/>
      <c r="M66" s="4">
        <f t="shared" ref="M66:V66" si="196">_xlfn.RANK.AVG(B66,$B66:$K66,0)</f>
        <v>9</v>
      </c>
      <c r="N66" s="4">
        <f t="shared" si="196"/>
        <v>10</v>
      </c>
      <c r="O66" s="4">
        <f t="shared" si="196"/>
        <v>3</v>
      </c>
      <c r="P66" s="4">
        <f t="shared" si="196"/>
        <v>4</v>
      </c>
      <c r="Q66" s="4">
        <f t="shared" si="196"/>
        <v>1</v>
      </c>
      <c r="R66" s="4">
        <f t="shared" si="196"/>
        <v>7</v>
      </c>
      <c r="S66" s="4">
        <f t="shared" si="196"/>
        <v>5</v>
      </c>
      <c r="T66" s="4">
        <f t="shared" si="196"/>
        <v>6</v>
      </c>
      <c r="U66" s="4">
        <f t="shared" si="196"/>
        <v>2</v>
      </c>
      <c r="V66" s="4">
        <f t="shared" si="196"/>
        <v>8</v>
      </c>
      <c r="W66" s="45"/>
      <c r="X66" s="6">
        <f t="shared" ref="X66:AG66" si="197">-(B66-AVERAGE($B66:$K66))/STDEV($B66:$K66)</f>
        <v>1.101282898</v>
      </c>
      <c r="Y66" s="6">
        <f t="shared" si="197"/>
        <v>1.178220605</v>
      </c>
      <c r="Z66" s="6">
        <f t="shared" si="197"/>
        <v>-1.101928235</v>
      </c>
      <c r="AA66" s="6">
        <f t="shared" si="197"/>
        <v>0.03215745783</v>
      </c>
      <c r="AB66" s="6">
        <f t="shared" si="197"/>
        <v>-1.722134361</v>
      </c>
      <c r="AC66" s="6">
        <f t="shared" si="197"/>
        <v>0.4909008826</v>
      </c>
      <c r="AD66" s="6">
        <f t="shared" si="197"/>
        <v>0.1454812209</v>
      </c>
      <c r="AE66" s="6">
        <f t="shared" si="197"/>
        <v>0.2052263777</v>
      </c>
      <c r="AF66" s="6">
        <f t="shared" si="197"/>
        <v>-1.128836432</v>
      </c>
      <c r="AG66" s="6">
        <f t="shared" si="197"/>
        <v>0.7996295856</v>
      </c>
      <c r="AH66" s="45"/>
      <c r="AI66" s="23">
        <v>43220.0</v>
      </c>
      <c r="AJ66" s="27">
        <v>0.041</v>
      </c>
      <c r="AK66" s="27">
        <v>0.0186</v>
      </c>
      <c r="AL66" s="27">
        <v>0.0661</v>
      </c>
      <c r="AM66" s="27">
        <v>0.0377</v>
      </c>
      <c r="AN66" s="27">
        <v>0.0745</v>
      </c>
      <c r="AO66" s="27">
        <v>0.0358</v>
      </c>
      <c r="AP66" s="27">
        <v>0.031</v>
      </c>
      <c r="AQ66" s="27">
        <v>0.0461</v>
      </c>
      <c r="AR66" s="27">
        <v>0.0677</v>
      </c>
      <c r="AS66" s="27">
        <v>0.0037</v>
      </c>
      <c r="AT66" s="45"/>
      <c r="AU66" s="23">
        <v>43220.0</v>
      </c>
      <c r="AV66" s="50">
        <f t="shared" si="9"/>
        <v>-0.08544977242</v>
      </c>
      <c r="AW66" s="51">
        <f t="shared" si="10"/>
        <v>3.130083319</v>
      </c>
      <c r="AX66" s="51">
        <f t="array" ref="AX66">SQRT(MMULT(MMULT(X66:AG66,MMULT(TRANSPOSE(ER!B546:K581-ER!M581:V581),ER!B546:K581-ER!M581:V581)/3),TRANSPOSE(X66:AG66)))</f>
        <v>0.3070357382</v>
      </c>
      <c r="AY66" s="45"/>
      <c r="AZ66" s="23">
        <v>43220.0</v>
      </c>
      <c r="BA66" s="4">
        <f t="shared" ref="BA66:BJ66" si="198">X66*0.01/$AX66</f>
        <v>0.03586823163</v>
      </c>
      <c r="BB66" s="4">
        <f t="shared" si="198"/>
        <v>0.03837405417</v>
      </c>
      <c r="BC66" s="4">
        <f t="shared" si="198"/>
        <v>-0.03588924993</v>
      </c>
      <c r="BD66" s="4">
        <f t="shared" si="198"/>
        <v>0.001047352273</v>
      </c>
      <c r="BE66" s="4">
        <f t="shared" si="198"/>
        <v>-0.05608905238</v>
      </c>
      <c r="BF66" s="4">
        <f t="shared" si="198"/>
        <v>0.01598839554</v>
      </c>
      <c r="BG66" s="4">
        <f t="shared" si="198"/>
        <v>0.004738250398</v>
      </c>
      <c r="BH66" s="4">
        <f t="shared" si="198"/>
        <v>0.006684120189</v>
      </c>
      <c r="BI66" s="4">
        <f t="shared" si="198"/>
        <v>-0.03676563643</v>
      </c>
      <c r="BJ66" s="4">
        <f t="shared" si="198"/>
        <v>0.02604353455</v>
      </c>
      <c r="BK66" s="45"/>
      <c r="BL66" s="4">
        <f t="shared" si="12"/>
        <v>-0.002904679138</v>
      </c>
      <c r="BM66" s="4">
        <f t="shared" si="13"/>
        <v>1.036150766</v>
      </c>
      <c r="BN66" s="4">
        <f t="shared" si="14"/>
        <v>1.039169219</v>
      </c>
      <c r="BO66" s="4">
        <f t="shared" si="15"/>
        <v>-0.002904679138</v>
      </c>
    </row>
    <row r="67">
      <c r="A67" s="23">
        <v>43251.0</v>
      </c>
      <c r="B67" s="53">
        <v>5.01761358823529E-4</v>
      </c>
      <c r="C67" s="53">
        <v>0.00119152594271825</v>
      </c>
      <c r="D67" s="54">
        <v>3.83249647058823E-5</v>
      </c>
      <c r="E67" s="53">
        <v>-1.7464285882353E-4</v>
      </c>
      <c r="F67" s="53">
        <v>-0.00413278307647059</v>
      </c>
      <c r="G67" s="53">
        <v>-8.31850323529412E-4</v>
      </c>
      <c r="H67" s="54">
        <v>-8.20079588235295E-5</v>
      </c>
      <c r="I67" s="53">
        <v>-0.00212170373529412</v>
      </c>
      <c r="J67" s="53">
        <v>6.94395147058824E-4</v>
      </c>
      <c r="K67" s="54">
        <v>8.09691526513588E-5</v>
      </c>
      <c r="L67" s="52"/>
      <c r="M67" s="4">
        <f t="shared" ref="M67:V67" si="199">_xlfn.RANK.AVG(B67,$B67:$K67,0)</f>
        <v>3</v>
      </c>
      <c r="N67" s="4">
        <f t="shared" si="199"/>
        <v>1</v>
      </c>
      <c r="O67" s="4">
        <f t="shared" si="199"/>
        <v>5</v>
      </c>
      <c r="P67" s="4">
        <f t="shared" si="199"/>
        <v>7</v>
      </c>
      <c r="Q67" s="4">
        <f t="shared" si="199"/>
        <v>10</v>
      </c>
      <c r="R67" s="4">
        <f t="shared" si="199"/>
        <v>8</v>
      </c>
      <c r="S67" s="4">
        <f t="shared" si="199"/>
        <v>6</v>
      </c>
      <c r="T67" s="4">
        <f t="shared" si="199"/>
        <v>9</v>
      </c>
      <c r="U67" s="4">
        <f t="shared" si="199"/>
        <v>2</v>
      </c>
      <c r="V67" s="4">
        <f t="shared" si="199"/>
        <v>4</v>
      </c>
      <c r="W67" s="45"/>
      <c r="X67" s="6">
        <f t="shared" ref="X67:AG67" si="200">-(B67-AVERAGE($B67:$K67))/STDEV($B67:$K67)</f>
        <v>-0.6283331537</v>
      </c>
      <c r="Y67" s="6">
        <f t="shared" si="200"/>
        <v>-1.068173271</v>
      </c>
      <c r="Z67" s="6">
        <f t="shared" si="200"/>
        <v>-0.3328150558</v>
      </c>
      <c r="AA67" s="6">
        <f t="shared" si="200"/>
        <v>-0.1970125013</v>
      </c>
      <c r="AB67" s="6">
        <f t="shared" si="200"/>
        <v>2.326962921</v>
      </c>
      <c r="AC67" s="6">
        <f t="shared" si="200"/>
        <v>0.2220670151</v>
      </c>
      <c r="AD67" s="6">
        <f t="shared" si="200"/>
        <v>-0.2560827207</v>
      </c>
      <c r="AE67" s="6">
        <f t="shared" si="200"/>
        <v>1.044563978</v>
      </c>
      <c r="AF67" s="6">
        <f t="shared" si="200"/>
        <v>-0.7511693647</v>
      </c>
      <c r="AG67" s="6">
        <f t="shared" si="200"/>
        <v>-0.3600078474</v>
      </c>
      <c r="AH67" s="45"/>
      <c r="AI67" s="23">
        <v>43251.0</v>
      </c>
      <c r="AJ67" s="27">
        <v>0.0119</v>
      </c>
      <c r="AK67" s="27">
        <v>0.0319</v>
      </c>
      <c r="AL67" s="27">
        <v>-0.0064</v>
      </c>
      <c r="AM67" s="27">
        <v>-0.0012</v>
      </c>
      <c r="AN67" s="27">
        <v>-0.085</v>
      </c>
      <c r="AO67" s="27">
        <v>-0.0168</v>
      </c>
      <c r="AP67" s="27">
        <v>-0.0023</v>
      </c>
      <c r="AQ67" s="27">
        <v>-0.061</v>
      </c>
      <c r="AR67" s="27">
        <v>0.0264</v>
      </c>
      <c r="AS67" s="27">
        <v>0.0237</v>
      </c>
      <c r="AT67" s="45"/>
      <c r="AU67" s="23">
        <v>43251.0</v>
      </c>
      <c r="AV67" s="50">
        <f t="shared" si="9"/>
        <v>0.1721350649</v>
      </c>
      <c r="AW67" s="51">
        <f t="shared" si="10"/>
        <v>3.668880414</v>
      </c>
      <c r="AX67" s="51">
        <f t="array" ref="AX67">SQRT(MMULT(MMULT(X67:AG67,MMULT(TRANSPOSE(ER!B547:K582-ER!M582:V582),ER!B547:K582-ER!M582:V582)/3),TRANSPOSE(X67:AG67)))</f>
        <v>0.4588235062</v>
      </c>
      <c r="AY67" s="45"/>
      <c r="AZ67" s="23">
        <v>43251.0</v>
      </c>
      <c r="BA67" s="4">
        <f t="shared" ref="BA67:BJ67" si="201">X67*0.01/$AX67</f>
        <v>-0.01369444122</v>
      </c>
      <c r="BB67" s="4">
        <f t="shared" si="201"/>
        <v>-0.02328070067</v>
      </c>
      <c r="BC67" s="4">
        <f t="shared" si="201"/>
        <v>-0.007253661839</v>
      </c>
      <c r="BD67" s="4">
        <f t="shared" si="201"/>
        <v>-0.004293862426</v>
      </c>
      <c r="BE67" s="4">
        <f t="shared" si="201"/>
        <v>0.0507158611</v>
      </c>
      <c r="BF67" s="4">
        <f t="shared" si="201"/>
        <v>0.004839922369</v>
      </c>
      <c r="BG67" s="4">
        <f t="shared" si="201"/>
        <v>-0.005581290349</v>
      </c>
      <c r="BH67" s="4">
        <f t="shared" si="201"/>
        <v>0.02276613915</v>
      </c>
      <c r="BI67" s="4">
        <f t="shared" si="201"/>
        <v>-0.01637164083</v>
      </c>
      <c r="BJ67" s="4">
        <f t="shared" si="201"/>
        <v>-0.007846325277</v>
      </c>
      <c r="BK67" s="45"/>
      <c r="BL67" s="4">
        <f t="shared" si="12"/>
        <v>0.005606352728</v>
      </c>
      <c r="BM67" s="4">
        <f t="shared" si="13"/>
        <v>1.041959792</v>
      </c>
      <c r="BN67" s="4">
        <f t="shared" si="14"/>
        <v>1.041959792</v>
      </c>
      <c r="BO67" s="4">
        <f t="shared" si="15"/>
        <v>0</v>
      </c>
    </row>
    <row r="68">
      <c r="A68" s="23">
        <v>43281.0</v>
      </c>
      <c r="B68" s="53">
        <v>0.00156990327368421</v>
      </c>
      <c r="C68" s="53">
        <v>1.51882604467668E-4</v>
      </c>
      <c r="D68" s="53">
        <v>-0.00145882947894737</v>
      </c>
      <c r="E68" s="53">
        <v>-0.00191690986842105</v>
      </c>
      <c r="F68" s="53">
        <v>-0.00158320556315789</v>
      </c>
      <c r="G68" s="53">
        <v>-3.73869715789474E-4</v>
      </c>
      <c r="H68" s="53">
        <v>-9.28209194736842E-4</v>
      </c>
      <c r="I68" s="53">
        <v>1.88939178947368E-4</v>
      </c>
      <c r="J68" s="53">
        <v>-0.00125129915263158</v>
      </c>
      <c r="K68" s="53">
        <v>1.55977580419326E-4</v>
      </c>
      <c r="L68" s="52"/>
      <c r="M68" s="4">
        <f t="shared" ref="M68:V68" si="202">_xlfn.RANK.AVG(B68,$B68:$K68,0)</f>
        <v>1</v>
      </c>
      <c r="N68" s="4">
        <f t="shared" si="202"/>
        <v>4</v>
      </c>
      <c r="O68" s="4">
        <f t="shared" si="202"/>
        <v>8</v>
      </c>
      <c r="P68" s="4">
        <f t="shared" si="202"/>
        <v>10</v>
      </c>
      <c r="Q68" s="4">
        <f t="shared" si="202"/>
        <v>9</v>
      </c>
      <c r="R68" s="4">
        <f t="shared" si="202"/>
        <v>5</v>
      </c>
      <c r="S68" s="4">
        <f t="shared" si="202"/>
        <v>6</v>
      </c>
      <c r="T68" s="4">
        <f t="shared" si="202"/>
        <v>2</v>
      </c>
      <c r="U68" s="4">
        <f t="shared" si="202"/>
        <v>7</v>
      </c>
      <c r="V68" s="4">
        <f t="shared" si="202"/>
        <v>3</v>
      </c>
      <c r="W68" s="45"/>
      <c r="X68" s="6">
        <f t="shared" ref="X68:AG68" si="203">-(B68-AVERAGE($B68:$K68))/STDEV($B68:$K68)</f>
        <v>-1.961487035</v>
      </c>
      <c r="Y68" s="6">
        <f t="shared" si="203"/>
        <v>-0.6460579531</v>
      </c>
      <c r="Z68" s="6">
        <f t="shared" si="203"/>
        <v>0.8481216195</v>
      </c>
      <c r="AA68" s="6">
        <f t="shared" si="203"/>
        <v>1.273060606</v>
      </c>
      <c r="AB68" s="6">
        <f t="shared" si="203"/>
        <v>0.9634992877</v>
      </c>
      <c r="AC68" s="6">
        <f t="shared" si="203"/>
        <v>-0.1583429945</v>
      </c>
      <c r="AD68" s="6">
        <f t="shared" si="203"/>
        <v>0.3558908865</v>
      </c>
      <c r="AE68" s="6">
        <f t="shared" si="203"/>
        <v>-0.6804335421</v>
      </c>
      <c r="AF68" s="6">
        <f t="shared" si="203"/>
        <v>0.6556057891</v>
      </c>
      <c r="AG68" s="6">
        <f t="shared" si="203"/>
        <v>-0.6498566639</v>
      </c>
      <c r="AH68" s="45"/>
      <c r="AI68" s="23">
        <v>43281.0</v>
      </c>
      <c r="AJ68" s="27">
        <v>0.0368</v>
      </c>
      <c r="AK68" s="27">
        <v>0.0161</v>
      </c>
      <c r="AL68" s="27">
        <v>-0.0101</v>
      </c>
      <c r="AM68" s="27">
        <v>-0.0239</v>
      </c>
      <c r="AN68" s="27">
        <v>-0.0072</v>
      </c>
      <c r="AO68" s="27">
        <v>-0.006</v>
      </c>
      <c r="AP68" s="27">
        <v>7.0E-4</v>
      </c>
      <c r="AQ68" s="27">
        <v>0.0256</v>
      </c>
      <c r="AR68" s="27">
        <v>-0.0018</v>
      </c>
      <c r="AS68" s="27">
        <v>0.0064</v>
      </c>
      <c r="AT68" s="45"/>
      <c r="AU68" s="23">
        <v>43281.0</v>
      </c>
      <c r="AV68" s="50">
        <f t="shared" si="9"/>
        <v>-0.02472711942</v>
      </c>
      <c r="AW68" s="51">
        <f t="shared" si="10"/>
        <v>3.57815957</v>
      </c>
      <c r="AX68" s="51">
        <f t="array" ref="AX68">SQRT(MMULT(MMULT(X68:AG68,MMULT(TRANSPOSE(ER!B548:K583-ER!M583:V583),ER!B548:K583-ER!M583:V583)/3),TRANSPOSE(X68:AG68)))</f>
        <v>0.2809660507</v>
      </c>
      <c r="AY68" s="45"/>
      <c r="AZ68" s="23">
        <v>43281.0</v>
      </c>
      <c r="BA68" s="4">
        <f t="shared" ref="BA68:BJ68" si="204">X68*0.01/$AX68</f>
        <v>-0.06981224352</v>
      </c>
      <c r="BB68" s="4">
        <f t="shared" si="204"/>
        <v>-0.0229941643</v>
      </c>
      <c r="BC68" s="4">
        <f t="shared" si="204"/>
        <v>0.03018591098</v>
      </c>
      <c r="BD68" s="4">
        <f t="shared" si="204"/>
        <v>0.04531012209</v>
      </c>
      <c r="BE68" s="4">
        <f t="shared" si="204"/>
        <v>0.03429237395</v>
      </c>
      <c r="BF68" s="4">
        <f t="shared" si="204"/>
        <v>-0.005635662888</v>
      </c>
      <c r="BG68" s="4">
        <f t="shared" si="204"/>
        <v>0.01266668644</v>
      </c>
      <c r="BH68" s="4">
        <f t="shared" si="204"/>
        <v>-0.02421764268</v>
      </c>
      <c r="BI68" s="4">
        <f t="shared" si="204"/>
        <v>0.02333398599</v>
      </c>
      <c r="BJ68" s="4">
        <f t="shared" si="204"/>
        <v>-0.02312936607</v>
      </c>
      <c r="BK68" s="45"/>
      <c r="BL68" s="4">
        <f t="shared" si="12"/>
        <v>-0.0005389244249</v>
      </c>
      <c r="BM68" s="4">
        <f t="shared" si="13"/>
        <v>1.041398255</v>
      </c>
      <c r="BN68" s="4">
        <f t="shared" si="14"/>
        <v>1.041959792</v>
      </c>
      <c r="BO68" s="4">
        <f t="shared" si="15"/>
        <v>-0.0005389244249</v>
      </c>
    </row>
    <row r="69">
      <c r="A69" s="23">
        <v>43312.0</v>
      </c>
      <c r="B69" s="53">
        <v>0.00130601615789474</v>
      </c>
      <c r="C69" s="53">
        <v>5.90381526186642E-4</v>
      </c>
      <c r="D69" s="53">
        <v>0.00184781498421053</v>
      </c>
      <c r="E69" s="53">
        <v>0.00235433594210526</v>
      </c>
      <c r="F69" s="53">
        <v>0.00274014417368421</v>
      </c>
      <c r="G69" s="53">
        <v>0.0016470107</v>
      </c>
      <c r="H69" s="53">
        <v>0.0028115041</v>
      </c>
      <c r="I69" s="53">
        <v>0.00108112499473684</v>
      </c>
      <c r="J69" s="53">
        <v>0.00170821185789474</v>
      </c>
      <c r="K69" s="53">
        <v>0.00159890722681509</v>
      </c>
      <c r="L69" s="52"/>
      <c r="M69" s="4">
        <f t="shared" ref="M69:V69" si="205">_xlfn.RANK.AVG(B69,$B69:$K69,0)</f>
        <v>8</v>
      </c>
      <c r="N69" s="4">
        <f t="shared" si="205"/>
        <v>10</v>
      </c>
      <c r="O69" s="4">
        <f t="shared" si="205"/>
        <v>4</v>
      </c>
      <c r="P69" s="4">
        <f t="shared" si="205"/>
        <v>3</v>
      </c>
      <c r="Q69" s="4">
        <f t="shared" si="205"/>
        <v>2</v>
      </c>
      <c r="R69" s="4">
        <f t="shared" si="205"/>
        <v>6</v>
      </c>
      <c r="S69" s="4">
        <f t="shared" si="205"/>
        <v>1</v>
      </c>
      <c r="T69" s="4">
        <f t="shared" si="205"/>
        <v>9</v>
      </c>
      <c r="U69" s="4">
        <f t="shared" si="205"/>
        <v>5</v>
      </c>
      <c r="V69" s="4">
        <f t="shared" si="205"/>
        <v>7</v>
      </c>
      <c r="W69" s="45"/>
      <c r="X69" s="6">
        <f t="shared" ref="X69:AG69" si="206">-(B69-AVERAGE($B69:$K69))/STDEV($B69:$K69)</f>
        <v>0.6539012668</v>
      </c>
      <c r="Y69" s="6">
        <f t="shared" si="206"/>
        <v>1.665631091</v>
      </c>
      <c r="Z69" s="6">
        <f t="shared" si="206"/>
        <v>-0.112067856</v>
      </c>
      <c r="AA69" s="6">
        <f t="shared" si="206"/>
        <v>-0.8281628251</v>
      </c>
      <c r="AB69" s="6">
        <f t="shared" si="206"/>
        <v>-1.373599947</v>
      </c>
      <c r="AC69" s="6">
        <f t="shared" si="206"/>
        <v>0.1718195833</v>
      </c>
      <c r="AD69" s="6">
        <f t="shared" si="206"/>
        <v>-1.474485179</v>
      </c>
      <c r="AE69" s="6">
        <f t="shared" si="206"/>
        <v>0.9718415771</v>
      </c>
      <c r="AF69" s="6">
        <f t="shared" si="206"/>
        <v>0.08529632976</v>
      </c>
      <c r="AG69" s="6">
        <f t="shared" si="206"/>
        <v>0.2398259602</v>
      </c>
      <c r="AH69" s="45"/>
      <c r="AI69" s="23">
        <v>43312.0</v>
      </c>
      <c r="AJ69" s="27">
        <v>0.016</v>
      </c>
      <c r="AK69" s="27">
        <v>0.0136</v>
      </c>
      <c r="AL69" s="27">
        <v>0.0341</v>
      </c>
      <c r="AM69" s="27">
        <v>0.0408</v>
      </c>
      <c r="AN69" s="27">
        <v>0.0295</v>
      </c>
      <c r="AO69" s="27">
        <v>0.0147</v>
      </c>
      <c r="AP69" s="27">
        <v>0.0389</v>
      </c>
      <c r="AQ69" s="27">
        <v>0.0357</v>
      </c>
      <c r="AR69" s="27">
        <v>0.0153</v>
      </c>
      <c r="AS69" s="27">
        <v>0.0356</v>
      </c>
      <c r="AT69" s="45"/>
      <c r="AU69" s="23">
        <v>43312.0</v>
      </c>
      <c r="AV69" s="50">
        <f t="shared" si="9"/>
        <v>0.04323577556</v>
      </c>
      <c r="AW69" s="51">
        <f t="shared" si="10"/>
        <v>3.732864074</v>
      </c>
      <c r="AX69" s="51">
        <f t="array" ref="AX69">SQRT(MMULT(MMULT(X69:AG69,MMULT(TRANSPOSE(ER!B549:K584-ER!M584:V584),ER!B549:K584-ER!M584:V584)/3),TRANSPOSE(X69:AG69)))</f>
        <v>0.2813271953</v>
      </c>
      <c r="AY69" s="45"/>
      <c r="AZ69" s="23">
        <v>43312.0</v>
      </c>
      <c r="BA69" s="4">
        <f t="shared" ref="BA69:BJ69" si="207">X69*0.01/$AX69</f>
        <v>0.02324344314</v>
      </c>
      <c r="BB69" s="4">
        <f t="shared" si="207"/>
        <v>0.05920618833</v>
      </c>
      <c r="BC69" s="4">
        <f t="shared" si="207"/>
        <v>-0.003983541509</v>
      </c>
      <c r="BD69" s="4">
        <f t="shared" si="207"/>
        <v>-0.02943770951</v>
      </c>
      <c r="BE69" s="4">
        <f t="shared" si="207"/>
        <v>-0.04882570795</v>
      </c>
      <c r="BF69" s="4">
        <f t="shared" si="207"/>
        <v>0.006107464411</v>
      </c>
      <c r="BG69" s="4">
        <f t="shared" si="207"/>
        <v>-0.05241175414</v>
      </c>
      <c r="BH69" s="4">
        <f t="shared" si="207"/>
        <v>0.03454488558</v>
      </c>
      <c r="BI69" s="4">
        <f t="shared" si="207"/>
        <v>0.003031926212</v>
      </c>
      <c r="BJ69" s="4">
        <f t="shared" si="207"/>
        <v>0.008524805429</v>
      </c>
      <c r="BK69" s="45"/>
      <c r="BL69" s="4">
        <f t="shared" si="12"/>
        <v>0.001538825615</v>
      </c>
      <c r="BM69" s="4">
        <f t="shared" si="13"/>
        <v>1.043000785</v>
      </c>
      <c r="BN69" s="4">
        <f t="shared" si="14"/>
        <v>1.043000785</v>
      </c>
      <c r="BO69" s="4">
        <f t="shared" si="15"/>
        <v>0</v>
      </c>
    </row>
    <row r="70">
      <c r="A70" s="23">
        <v>43343.0</v>
      </c>
      <c r="B70" s="54">
        <v>8.33258E-5</v>
      </c>
      <c r="C70" s="53">
        <v>-2.22548110444135E-4</v>
      </c>
      <c r="D70" s="54">
        <v>6.6337105E-5</v>
      </c>
      <c r="E70" s="53">
        <v>-7.90432025E-4</v>
      </c>
      <c r="F70" s="53">
        <v>-0.004385999125</v>
      </c>
      <c r="G70" s="53">
        <v>-3.8689183E-4</v>
      </c>
      <c r="H70" s="53">
        <v>-3.81763305E-4</v>
      </c>
      <c r="I70" s="53">
        <v>-0.001912195195</v>
      </c>
      <c r="J70" s="53">
        <v>-6.9985654E-4</v>
      </c>
      <c r="K70" s="53">
        <v>0.00149685945228104</v>
      </c>
      <c r="L70" s="52"/>
      <c r="M70" s="4">
        <f t="shared" ref="M70:V70" si="208">_xlfn.RANK.AVG(B70,$B70:$K70,0)</f>
        <v>2</v>
      </c>
      <c r="N70" s="4">
        <f t="shared" si="208"/>
        <v>4</v>
      </c>
      <c r="O70" s="4">
        <f t="shared" si="208"/>
        <v>3</v>
      </c>
      <c r="P70" s="4">
        <f t="shared" si="208"/>
        <v>8</v>
      </c>
      <c r="Q70" s="4">
        <f t="shared" si="208"/>
        <v>10</v>
      </c>
      <c r="R70" s="4">
        <f t="shared" si="208"/>
        <v>6</v>
      </c>
      <c r="S70" s="4">
        <f t="shared" si="208"/>
        <v>5</v>
      </c>
      <c r="T70" s="4">
        <f t="shared" si="208"/>
        <v>9</v>
      </c>
      <c r="U70" s="4">
        <f t="shared" si="208"/>
        <v>7</v>
      </c>
      <c r="V70" s="4">
        <f t="shared" si="208"/>
        <v>1</v>
      </c>
      <c r="W70" s="45"/>
      <c r="X70" s="6">
        <f t="shared" ref="X70:AG70" si="209">-(B70-AVERAGE($B70:$K70))/STDEV($B70:$K70)</f>
        <v>-0.5152241958</v>
      </c>
      <c r="Y70" s="6">
        <f t="shared" si="209"/>
        <v>-0.3174018308</v>
      </c>
      <c r="Z70" s="6">
        <f t="shared" si="209"/>
        <v>-0.5042368454</v>
      </c>
      <c r="AA70" s="6">
        <f t="shared" si="209"/>
        <v>0.04987414512</v>
      </c>
      <c r="AB70" s="6">
        <f t="shared" si="209"/>
        <v>2.375288516</v>
      </c>
      <c r="AC70" s="6">
        <f t="shared" si="209"/>
        <v>-0.2111133827</v>
      </c>
      <c r="AD70" s="6">
        <f t="shared" si="209"/>
        <v>-0.2144302297</v>
      </c>
      <c r="AE70" s="6">
        <f t="shared" si="209"/>
        <v>0.7753686564</v>
      </c>
      <c r="AF70" s="6">
        <f t="shared" si="209"/>
        <v>-0.008705079964</v>
      </c>
      <c r="AG70" s="6">
        <f t="shared" si="209"/>
        <v>-1.429419753</v>
      </c>
      <c r="AH70" s="45"/>
      <c r="AI70" s="23">
        <v>43343.0</v>
      </c>
      <c r="AJ70" s="27">
        <v>0.0097</v>
      </c>
      <c r="AK70" s="27">
        <v>-0.0133</v>
      </c>
      <c r="AL70" s="27">
        <v>-0.0143</v>
      </c>
      <c r="AM70" s="27">
        <v>-0.0248</v>
      </c>
      <c r="AN70" s="27">
        <v>-0.0898</v>
      </c>
      <c r="AO70" s="27">
        <v>-0.0072</v>
      </c>
      <c r="AP70" s="27">
        <v>-0.0153</v>
      </c>
      <c r="AQ70" s="27">
        <v>-0.0538</v>
      </c>
      <c r="AR70" s="27">
        <v>-0.0331</v>
      </c>
      <c r="AS70" s="27">
        <v>0.0324</v>
      </c>
      <c r="AT70" s="45"/>
      <c r="AU70" s="23">
        <v>43343.0</v>
      </c>
      <c r="AV70" s="50">
        <f t="shared" si="9"/>
        <v>0.1036647305</v>
      </c>
      <c r="AW70" s="51">
        <f t="shared" si="10"/>
        <v>4.119830423</v>
      </c>
      <c r="AX70" s="51">
        <f t="array" ref="AX70">SQRT(MMULT(MMULT(X70:AG70,MMULT(TRANSPOSE(ER!B550:K585-ER!M585:V585),ER!B550:K585-ER!M585:V585)/3),TRANSPOSE(X70:AG70)))</f>
        <v>0.4382010333</v>
      </c>
      <c r="AY70" s="45"/>
      <c r="AZ70" s="23">
        <v>43343.0</v>
      </c>
      <c r="BA70" s="4">
        <f t="shared" ref="BA70:BJ70" si="210">X70*0.01/$AX70</f>
        <v>-0.01175771294</v>
      </c>
      <c r="BB70" s="4">
        <f t="shared" si="210"/>
        <v>-0.007243292615</v>
      </c>
      <c r="BC70" s="4">
        <f t="shared" si="210"/>
        <v>-0.01150697527</v>
      </c>
      <c r="BD70" s="4">
        <f t="shared" si="210"/>
        <v>0.001138156721</v>
      </c>
      <c r="BE70" s="4">
        <f t="shared" si="210"/>
        <v>0.05420545219</v>
      </c>
      <c r="BF70" s="4">
        <f t="shared" si="210"/>
        <v>-0.004817729003</v>
      </c>
      <c r="BG70" s="4">
        <f t="shared" si="210"/>
        <v>-0.004893421361</v>
      </c>
      <c r="BH70" s="4">
        <f t="shared" si="210"/>
        <v>0.01769435938</v>
      </c>
      <c r="BI70" s="4">
        <f t="shared" si="210"/>
        <v>-0.0001986549392</v>
      </c>
      <c r="BJ70" s="4">
        <f t="shared" si="210"/>
        <v>-0.03262018216</v>
      </c>
      <c r="BK70" s="45"/>
      <c r="BL70" s="4">
        <f t="shared" si="12"/>
        <v>0.003684845695</v>
      </c>
      <c r="BM70" s="4">
        <f t="shared" si="13"/>
        <v>1.046844082</v>
      </c>
      <c r="BN70" s="4">
        <f t="shared" si="14"/>
        <v>1.046844082</v>
      </c>
      <c r="BO70" s="4">
        <f t="shared" si="15"/>
        <v>0</v>
      </c>
    </row>
    <row r="71">
      <c r="A71" s="23">
        <v>43373.0</v>
      </c>
      <c r="B71" s="53">
        <v>-7.61721817647059E-4</v>
      </c>
      <c r="C71" s="53">
        <v>-8.75088238185706E-4</v>
      </c>
      <c r="D71" s="53">
        <v>8.78733629411765E-4</v>
      </c>
      <c r="E71" s="53">
        <v>-5.29040411764706E-4</v>
      </c>
      <c r="F71" s="53">
        <v>8.69678276470589E-4</v>
      </c>
      <c r="G71" s="53">
        <v>0.00359669012352941</v>
      </c>
      <c r="H71" s="53">
        <v>-0.00145846520588235</v>
      </c>
      <c r="I71" s="53">
        <v>4.39160735294118E-4</v>
      </c>
      <c r="J71" s="54">
        <v>5.12848176470588E-5</v>
      </c>
      <c r="K71" s="53">
        <v>6.21965867905882E-4</v>
      </c>
      <c r="L71" s="52"/>
      <c r="M71" s="4">
        <f t="shared" ref="M71:V71" si="211">_xlfn.RANK.AVG(B71,$B71:$K71,0)</f>
        <v>8</v>
      </c>
      <c r="N71" s="4">
        <f t="shared" si="211"/>
        <v>9</v>
      </c>
      <c r="O71" s="4">
        <f t="shared" si="211"/>
        <v>2</v>
      </c>
      <c r="P71" s="4">
        <f t="shared" si="211"/>
        <v>7</v>
      </c>
      <c r="Q71" s="4">
        <f t="shared" si="211"/>
        <v>3</v>
      </c>
      <c r="R71" s="4">
        <f t="shared" si="211"/>
        <v>1</v>
      </c>
      <c r="S71" s="4">
        <f t="shared" si="211"/>
        <v>10</v>
      </c>
      <c r="T71" s="4">
        <f t="shared" si="211"/>
        <v>5</v>
      </c>
      <c r="U71" s="4">
        <f t="shared" si="211"/>
        <v>6</v>
      </c>
      <c r="V71" s="4">
        <f t="shared" si="211"/>
        <v>4</v>
      </c>
      <c r="W71" s="45"/>
      <c r="X71" s="6">
        <f t="shared" ref="X71:AG71" si="212">-(B71-AVERAGE($B71:$K71))/STDEV($B71:$K71)</f>
        <v>0.7390108134</v>
      </c>
      <c r="Y71" s="6">
        <f t="shared" si="212"/>
        <v>0.8191789244</v>
      </c>
      <c r="Z71" s="6">
        <f t="shared" si="212"/>
        <v>-0.4210524029</v>
      </c>
      <c r="AA71" s="6">
        <f t="shared" si="212"/>
        <v>0.5744680088</v>
      </c>
      <c r="AB71" s="6">
        <f t="shared" si="212"/>
        <v>-0.4146488265</v>
      </c>
      <c r="AC71" s="6">
        <f t="shared" si="212"/>
        <v>-2.343080434</v>
      </c>
      <c r="AD71" s="6">
        <f t="shared" si="212"/>
        <v>1.231719334</v>
      </c>
      <c r="AE71" s="6">
        <f t="shared" si="212"/>
        <v>-0.1102043721</v>
      </c>
      <c r="AF71" s="6">
        <f t="shared" si="212"/>
        <v>0.1640856645</v>
      </c>
      <c r="AG71" s="6">
        <f t="shared" si="212"/>
        <v>-0.2394767096</v>
      </c>
      <c r="AH71" s="45"/>
      <c r="AI71" s="23">
        <v>43373.0</v>
      </c>
      <c r="AJ71" s="27">
        <v>-0.0138</v>
      </c>
      <c r="AK71" s="27">
        <v>-0.0096</v>
      </c>
      <c r="AL71" s="27">
        <v>0.014</v>
      </c>
      <c r="AM71" s="27">
        <v>-0.0153</v>
      </c>
      <c r="AN71" s="27">
        <v>0.025</v>
      </c>
      <c r="AO71" s="27">
        <v>0.0568</v>
      </c>
      <c r="AP71" s="27">
        <v>-0.0328</v>
      </c>
      <c r="AQ71" s="27">
        <v>0.0014</v>
      </c>
      <c r="AR71" s="27">
        <v>0.0142</v>
      </c>
      <c r="AS71" s="27">
        <v>0.0042</v>
      </c>
      <c r="AT71" s="45"/>
      <c r="AU71" s="23">
        <v>43373.0</v>
      </c>
      <c r="AV71" s="50">
        <f t="shared" si="9"/>
        <v>0.05171738653</v>
      </c>
      <c r="AW71" s="51">
        <f t="shared" si="10"/>
        <v>4.332897285</v>
      </c>
      <c r="AX71" s="51">
        <f t="array" ref="AX71">SQRT(MMULT(MMULT(X71:AG71,MMULT(TRANSPOSE(ER!B551:K586-ER!M586:V586),ER!B551:K586-ER!M586:V586)/3),TRANSPOSE(X71:AG71)))</f>
        <v>0.2848847938</v>
      </c>
      <c r="AY71" s="45"/>
      <c r="AZ71" s="23">
        <v>43373.0</v>
      </c>
      <c r="BA71" s="4">
        <f t="shared" ref="BA71:BJ71" si="213">X71*0.01/$AX71</f>
        <v>0.02594069005</v>
      </c>
      <c r="BB71" s="4">
        <f t="shared" si="213"/>
        <v>0.02875474376</v>
      </c>
      <c r="BC71" s="4">
        <f t="shared" si="213"/>
        <v>-0.01477974298</v>
      </c>
      <c r="BD71" s="4">
        <f t="shared" si="213"/>
        <v>0.02016492355</v>
      </c>
      <c r="BE71" s="4">
        <f t="shared" si="213"/>
        <v>-0.01455496522</v>
      </c>
      <c r="BF71" s="4">
        <f t="shared" si="213"/>
        <v>-0.08224659529</v>
      </c>
      <c r="BG71" s="4">
        <f t="shared" si="213"/>
        <v>0.04323569951</v>
      </c>
      <c r="BH71" s="4">
        <f t="shared" si="213"/>
        <v>-0.0038683838</v>
      </c>
      <c r="BI71" s="4">
        <f t="shared" si="213"/>
        <v>0.005759720001</v>
      </c>
      <c r="BJ71" s="4">
        <f t="shared" si="213"/>
        <v>-0.008406089577</v>
      </c>
      <c r="BK71" s="45"/>
      <c r="BL71" s="4">
        <f t="shared" si="12"/>
        <v>0.001180220552</v>
      </c>
      <c r="BM71" s="4">
        <f t="shared" si="13"/>
        <v>1.048079589</v>
      </c>
      <c r="BN71" s="4">
        <f t="shared" si="14"/>
        <v>1.048079589</v>
      </c>
      <c r="BO71" s="4">
        <f t="shared" si="15"/>
        <v>0</v>
      </c>
    </row>
    <row r="72">
      <c r="A72" s="23">
        <v>43404.0</v>
      </c>
      <c r="B72" s="53">
        <v>-0.003337678135</v>
      </c>
      <c r="C72" s="53">
        <v>-0.0040709159475721</v>
      </c>
      <c r="D72" s="53">
        <v>-0.003171424605</v>
      </c>
      <c r="E72" s="53">
        <v>-0.0024085092</v>
      </c>
      <c r="F72" s="53">
        <v>-0.002801702115</v>
      </c>
      <c r="G72" s="53">
        <v>-0.004807204545</v>
      </c>
      <c r="H72" s="53">
        <v>-0.002499088455</v>
      </c>
      <c r="I72" s="53">
        <v>-0.00272214841</v>
      </c>
      <c r="J72" s="53">
        <v>-0.002437213585</v>
      </c>
      <c r="K72" s="53">
        <v>-0.00459286433135358</v>
      </c>
      <c r="L72" s="52"/>
      <c r="M72" s="4">
        <f t="shared" ref="M72:V72" si="214">_xlfn.RANK.AVG(B72,$B72:$K72,0)</f>
        <v>7</v>
      </c>
      <c r="N72" s="4">
        <f t="shared" si="214"/>
        <v>8</v>
      </c>
      <c r="O72" s="4">
        <f t="shared" si="214"/>
        <v>6</v>
      </c>
      <c r="P72" s="4">
        <f t="shared" si="214"/>
        <v>1</v>
      </c>
      <c r="Q72" s="4">
        <f t="shared" si="214"/>
        <v>5</v>
      </c>
      <c r="R72" s="4">
        <f t="shared" si="214"/>
        <v>10</v>
      </c>
      <c r="S72" s="4">
        <f t="shared" si="214"/>
        <v>3</v>
      </c>
      <c r="T72" s="4">
        <f t="shared" si="214"/>
        <v>4</v>
      </c>
      <c r="U72" s="4">
        <f t="shared" si="214"/>
        <v>2</v>
      </c>
      <c r="V72" s="4">
        <f t="shared" si="214"/>
        <v>9</v>
      </c>
      <c r="W72" s="45"/>
      <c r="X72" s="6">
        <f t="shared" ref="X72:AG72" si="215">-(B72-AVERAGE($B72:$K72))/STDEV($B72:$K72)</f>
        <v>0.05856600912</v>
      </c>
      <c r="Y72" s="6">
        <f t="shared" si="215"/>
        <v>0.8718275293</v>
      </c>
      <c r="Z72" s="6">
        <f t="shared" si="215"/>
        <v>-0.1258320078</v>
      </c>
      <c r="AA72" s="6">
        <f t="shared" si="215"/>
        <v>-0.9720100572</v>
      </c>
      <c r="AB72" s="6">
        <f t="shared" si="215"/>
        <v>-0.5359050688</v>
      </c>
      <c r="AC72" s="6">
        <f t="shared" si="215"/>
        <v>1.688472789</v>
      </c>
      <c r="AD72" s="6">
        <f t="shared" si="215"/>
        <v>-0.871545213</v>
      </c>
      <c r="AE72" s="6">
        <f t="shared" si="215"/>
        <v>-0.6241410626</v>
      </c>
      <c r="AF72" s="6">
        <f t="shared" si="215"/>
        <v>-0.9401729487</v>
      </c>
      <c r="AG72" s="6">
        <f t="shared" si="215"/>
        <v>1.45074003</v>
      </c>
      <c r="AH72" s="45"/>
      <c r="AI72" s="23">
        <v>43404.0</v>
      </c>
      <c r="AJ72" s="27">
        <v>-0.0565</v>
      </c>
      <c r="AK72" s="27">
        <v>-0.0634</v>
      </c>
      <c r="AL72" s="27">
        <v>-0.071</v>
      </c>
      <c r="AM72" s="27">
        <v>-0.0614</v>
      </c>
      <c r="AN72" s="27">
        <v>-0.071</v>
      </c>
      <c r="AO72" s="27">
        <v>-0.0904</v>
      </c>
      <c r="AP72" s="27">
        <v>-0.0568</v>
      </c>
      <c r="AQ72" s="27">
        <v>-0.0446</v>
      </c>
      <c r="AR72" s="27">
        <v>-0.0483</v>
      </c>
      <c r="AS72" s="27">
        <v>-0.0697</v>
      </c>
      <c r="AT72" s="45"/>
      <c r="AU72" s="23">
        <v>43404.0</v>
      </c>
      <c r="AV72" s="50">
        <f t="shared" si="9"/>
        <v>0.08590651389</v>
      </c>
      <c r="AW72" s="51">
        <f t="shared" si="10"/>
        <v>4.705121386</v>
      </c>
      <c r="AX72" s="51">
        <f t="array" ref="AX72">SQRT(MMULT(MMULT(X72:AG72,MMULT(TRANSPOSE(ER!B552:K587-ER!M587:V587),ER!B552:K587-ER!M587:V587)/3),TRANSPOSE(X72:AG72)))</f>
        <v>0.3208347666</v>
      </c>
      <c r="AY72" s="45"/>
      <c r="AZ72" s="23">
        <v>43404.0</v>
      </c>
      <c r="BA72" s="4">
        <f t="shared" ref="BA72:BJ72" si="216">X72*0.01/$AX72</f>
        <v>0.001825425896</v>
      </c>
      <c r="BB72" s="4">
        <f t="shared" si="216"/>
        <v>0.02717372368</v>
      </c>
      <c r="BC72" s="4">
        <f t="shared" si="216"/>
        <v>-0.003922019085</v>
      </c>
      <c r="BD72" s="4">
        <f t="shared" si="216"/>
        <v>-0.03029628203</v>
      </c>
      <c r="BE72" s="4">
        <f t="shared" si="216"/>
        <v>-0.01670345999</v>
      </c>
      <c r="BF72" s="4">
        <f t="shared" si="216"/>
        <v>0.0526274882</v>
      </c>
      <c r="BG72" s="4">
        <f t="shared" si="216"/>
        <v>-0.02716492425</v>
      </c>
      <c r="BH72" s="4">
        <f t="shared" si="216"/>
        <v>-0.0194536605</v>
      </c>
      <c r="BI72" s="4">
        <f t="shared" si="216"/>
        <v>-0.029303961</v>
      </c>
      <c r="BJ72" s="4">
        <f t="shared" si="216"/>
        <v>0.04521766908</v>
      </c>
      <c r="BK72" s="45"/>
      <c r="BL72" s="4">
        <f t="shared" si="12"/>
        <v>0.003015482601</v>
      </c>
      <c r="BM72" s="4">
        <f t="shared" si="13"/>
        <v>1.051240055</v>
      </c>
      <c r="BN72" s="4">
        <f t="shared" si="14"/>
        <v>1.051240055</v>
      </c>
      <c r="BO72" s="4">
        <f t="shared" si="15"/>
        <v>0</v>
      </c>
    </row>
    <row r="73">
      <c r="A73" s="23">
        <v>43434.0</v>
      </c>
      <c r="B73" s="53">
        <v>-0.00179974812105263</v>
      </c>
      <c r="C73" s="53">
        <v>4.82284092676439E-4</v>
      </c>
      <c r="D73" s="53">
        <v>-8.01998268421053E-4</v>
      </c>
      <c r="E73" s="53">
        <v>-9.70297042105263E-4</v>
      </c>
      <c r="F73" s="53">
        <v>-1.25670615789474E-4</v>
      </c>
      <c r="G73" s="53">
        <v>9.907857E-4</v>
      </c>
      <c r="H73" s="53">
        <v>-5.47018647368421E-4</v>
      </c>
      <c r="I73" s="53">
        <v>0.00100735483157895</v>
      </c>
      <c r="J73" s="53">
        <v>-5.27811894736842E-4</v>
      </c>
      <c r="K73" s="53">
        <v>6.3946871613139E-4</v>
      </c>
      <c r="L73" s="52"/>
      <c r="M73" s="4">
        <f t="shared" ref="M73:V73" si="217">_xlfn.RANK.AVG(B73,$B73:$K73,0)</f>
        <v>10</v>
      </c>
      <c r="N73" s="4">
        <f t="shared" si="217"/>
        <v>4</v>
      </c>
      <c r="O73" s="4">
        <f t="shared" si="217"/>
        <v>8</v>
      </c>
      <c r="P73" s="4">
        <f t="shared" si="217"/>
        <v>9</v>
      </c>
      <c r="Q73" s="4">
        <f t="shared" si="217"/>
        <v>5</v>
      </c>
      <c r="R73" s="4">
        <f t="shared" si="217"/>
        <v>2</v>
      </c>
      <c r="S73" s="4">
        <f t="shared" si="217"/>
        <v>7</v>
      </c>
      <c r="T73" s="4">
        <f t="shared" si="217"/>
        <v>1</v>
      </c>
      <c r="U73" s="4">
        <f t="shared" si="217"/>
        <v>6</v>
      </c>
      <c r="V73" s="4">
        <f t="shared" si="217"/>
        <v>3</v>
      </c>
      <c r="W73" s="45"/>
      <c r="X73" s="6">
        <f t="shared" ref="X73:AG73" si="218">-(B73-AVERAGE($B73:$K73))/STDEV($B73:$K73)</f>
        <v>1.757724101</v>
      </c>
      <c r="Y73" s="6">
        <f t="shared" si="218"/>
        <v>-0.6963748592</v>
      </c>
      <c r="Z73" s="6">
        <f t="shared" si="218"/>
        <v>0.684743246</v>
      </c>
      <c r="AA73" s="6">
        <f t="shared" si="218"/>
        <v>0.8657318591</v>
      </c>
      <c r="AB73" s="6">
        <f t="shared" si="218"/>
        <v>-0.04257996144</v>
      </c>
      <c r="AC73" s="6">
        <f t="shared" si="218"/>
        <v>-1.243217826</v>
      </c>
      <c r="AD73" s="6">
        <f t="shared" si="218"/>
        <v>0.4105379919</v>
      </c>
      <c r="AE73" s="6">
        <f t="shared" si="218"/>
        <v>-1.261036281</v>
      </c>
      <c r="AF73" s="6">
        <f t="shared" si="218"/>
        <v>0.3898830374</v>
      </c>
      <c r="AG73" s="6">
        <f t="shared" si="218"/>
        <v>-0.8654113078</v>
      </c>
      <c r="AH73" s="45"/>
      <c r="AI73" s="23">
        <v>43434.0</v>
      </c>
      <c r="AJ73" s="27">
        <v>-0.0234</v>
      </c>
      <c r="AK73" s="27">
        <v>0.0149</v>
      </c>
      <c r="AL73" s="27">
        <v>-0.017</v>
      </c>
      <c r="AM73" s="27">
        <v>-0.0197</v>
      </c>
      <c r="AN73" s="27">
        <v>0.0083</v>
      </c>
      <c r="AO73" s="27">
        <v>0.0102</v>
      </c>
      <c r="AP73" s="27">
        <v>0.0286</v>
      </c>
      <c r="AQ73" s="27">
        <v>0.0193</v>
      </c>
      <c r="AR73" s="27">
        <v>-0.0153</v>
      </c>
      <c r="AS73" s="27">
        <v>0.0188</v>
      </c>
      <c r="AT73" s="45"/>
      <c r="AU73" s="23">
        <v>43434.0</v>
      </c>
      <c r="AV73" s="50">
        <f t="shared" si="9"/>
        <v>0.0503683813</v>
      </c>
      <c r="AW73" s="51">
        <f t="shared" si="10"/>
        <v>4.942110734</v>
      </c>
      <c r="AX73" s="51">
        <f t="array" ref="AX73">SQRT(MMULT(MMULT(X73:AG73,MMULT(TRANSPOSE(ER!B553:K588-ER!M588:V588),ER!B553:K588-ER!M588:V588)/3),TRANSPOSE(X73:AG73)))</f>
        <v>0.2088600597</v>
      </c>
      <c r="AY73" s="45"/>
      <c r="AZ73" s="23">
        <v>43434.0</v>
      </c>
      <c r="BA73" s="4">
        <f t="shared" ref="BA73:BJ73" si="219">X73*0.01/$AX73</f>
        <v>0.08415798134</v>
      </c>
      <c r="BB73" s="4">
        <f t="shared" si="219"/>
        <v>-0.03334169588</v>
      </c>
      <c r="BC73" s="4">
        <f t="shared" si="219"/>
        <v>0.03278478647</v>
      </c>
      <c r="BD73" s="4">
        <f t="shared" si="219"/>
        <v>0.04145033092</v>
      </c>
      <c r="BE73" s="4">
        <f t="shared" si="219"/>
        <v>-0.002038683772</v>
      </c>
      <c r="BF73" s="4">
        <f t="shared" si="219"/>
        <v>-0.059523962</v>
      </c>
      <c r="BG73" s="4">
        <f t="shared" si="219"/>
        <v>0.01965612729</v>
      </c>
      <c r="BH73" s="4">
        <f t="shared" si="219"/>
        <v>-0.06037709089</v>
      </c>
      <c r="BI73" s="4">
        <f t="shared" si="219"/>
        <v>0.01866718979</v>
      </c>
      <c r="BJ73" s="4">
        <f t="shared" si="219"/>
        <v>-0.04143498326</v>
      </c>
      <c r="BK73" s="45"/>
      <c r="BL73" s="4">
        <f t="shared" si="12"/>
        <v>0.00156991656</v>
      </c>
      <c r="BM73" s="4">
        <f t="shared" si="13"/>
        <v>1.052890414</v>
      </c>
      <c r="BN73" s="4">
        <f t="shared" si="14"/>
        <v>1.052890414</v>
      </c>
      <c r="BO73" s="4">
        <f t="shared" si="15"/>
        <v>0</v>
      </c>
    </row>
    <row r="74">
      <c r="A74" s="23">
        <v>43465.0</v>
      </c>
      <c r="B74" s="53">
        <v>-0.00114716483571429</v>
      </c>
      <c r="C74" s="53">
        <v>-0.00526211880916501</v>
      </c>
      <c r="D74" s="53">
        <v>1.66287307142857E-4</v>
      </c>
      <c r="E74" s="53">
        <v>-2.745907E-4</v>
      </c>
      <c r="F74" s="53">
        <v>0.00114046022857143</v>
      </c>
      <c r="G74" s="53">
        <v>-0.00662881731428572</v>
      </c>
      <c r="H74" s="53">
        <v>-4.84840928571428E-4</v>
      </c>
      <c r="I74" s="53">
        <v>-8.94200728571429E-4</v>
      </c>
      <c r="J74" s="53">
        <v>0.00151614352857143</v>
      </c>
      <c r="K74" s="53">
        <v>-0.00904852660847083</v>
      </c>
      <c r="L74" s="52"/>
      <c r="M74" s="4">
        <f t="shared" ref="M74:V74" si="220">_xlfn.RANK.AVG(B74,$B74:$K74,0)</f>
        <v>7</v>
      </c>
      <c r="N74" s="4">
        <f t="shared" si="220"/>
        <v>8</v>
      </c>
      <c r="O74" s="4">
        <f t="shared" si="220"/>
        <v>3</v>
      </c>
      <c r="P74" s="4">
        <f t="shared" si="220"/>
        <v>4</v>
      </c>
      <c r="Q74" s="4">
        <f t="shared" si="220"/>
        <v>2</v>
      </c>
      <c r="R74" s="4">
        <f t="shared" si="220"/>
        <v>9</v>
      </c>
      <c r="S74" s="4">
        <f t="shared" si="220"/>
        <v>5</v>
      </c>
      <c r="T74" s="4">
        <f t="shared" si="220"/>
        <v>6</v>
      </c>
      <c r="U74" s="4">
        <f t="shared" si="220"/>
        <v>1</v>
      </c>
      <c r="V74" s="4">
        <f t="shared" si="220"/>
        <v>10</v>
      </c>
      <c r="W74" s="45"/>
      <c r="X74" s="6">
        <f t="shared" ref="X74:AG74" si="221">-(B74-AVERAGE($B74:$K74))/STDEV($B74:$K74)</f>
        <v>-0.2633238156</v>
      </c>
      <c r="Y74" s="6">
        <f t="shared" si="221"/>
        <v>0.8838257121</v>
      </c>
      <c r="Z74" s="6">
        <f t="shared" si="221"/>
        <v>-0.6294824689</v>
      </c>
      <c r="AA74" s="6">
        <f t="shared" si="221"/>
        <v>-0.506576356</v>
      </c>
      <c r="AB74" s="6">
        <f t="shared" si="221"/>
        <v>-0.9010582907</v>
      </c>
      <c r="AC74" s="6">
        <f t="shared" si="221"/>
        <v>1.264828162</v>
      </c>
      <c r="AD74" s="6">
        <f t="shared" si="221"/>
        <v>-0.4479636833</v>
      </c>
      <c r="AE74" s="6">
        <f t="shared" si="221"/>
        <v>-0.3338440834</v>
      </c>
      <c r="AF74" s="6">
        <f t="shared" si="221"/>
        <v>-1.005789698</v>
      </c>
      <c r="AG74" s="6">
        <f t="shared" si="221"/>
        <v>1.939384522</v>
      </c>
      <c r="AH74" s="45"/>
      <c r="AI74" s="23">
        <v>43465.0</v>
      </c>
      <c r="AJ74" s="27">
        <v>0.0037</v>
      </c>
      <c r="AK74" s="27">
        <v>-0.0584</v>
      </c>
      <c r="AL74" s="27">
        <v>-0.0548</v>
      </c>
      <c r="AM74" s="27">
        <v>-0.0666</v>
      </c>
      <c r="AN74" s="27">
        <v>-0.0436</v>
      </c>
      <c r="AO74" s="27">
        <v>-0.0981</v>
      </c>
      <c r="AP74" s="27">
        <v>-0.0693</v>
      </c>
      <c r="AQ74" s="27">
        <v>-0.0471</v>
      </c>
      <c r="AR74" s="27">
        <v>-0.0361</v>
      </c>
      <c r="AS74" s="27">
        <v>-0.0905</v>
      </c>
      <c r="AT74" s="45"/>
      <c r="AU74" s="23">
        <v>43465.0</v>
      </c>
      <c r="AV74" s="50">
        <f t="shared" si="9"/>
        <v>0.170995826</v>
      </c>
      <c r="AW74" s="51">
        <f t="shared" si="10"/>
        <v>5.787191041</v>
      </c>
      <c r="AX74" s="51">
        <f t="array" ref="AX74">SQRT(MMULT(MMULT(X74:AG74,MMULT(TRANSPOSE(ER!B554:K589-ER!M589:V589),ER!B554:K589-ER!M589:V589)/3),TRANSPOSE(X74:AG74)))</f>
        <v>0.3323236283</v>
      </c>
      <c r="AY74" s="45"/>
      <c r="AZ74" s="23">
        <v>43465.0</v>
      </c>
      <c r="BA74" s="4">
        <f t="shared" ref="BA74:BJ74" si="222">X74*0.01/$AX74</f>
        <v>-0.007923716319</v>
      </c>
      <c r="BB74" s="4">
        <f t="shared" si="222"/>
        <v>0.02659533169</v>
      </c>
      <c r="BC74" s="4">
        <f t="shared" si="222"/>
        <v>-0.01894185112</v>
      </c>
      <c r="BD74" s="4">
        <f t="shared" si="222"/>
        <v>-0.01524346489</v>
      </c>
      <c r="BE74" s="4">
        <f t="shared" si="222"/>
        <v>-0.02711387979</v>
      </c>
      <c r="BF74" s="4">
        <f t="shared" si="222"/>
        <v>0.03806013339</v>
      </c>
      <c r="BG74" s="4">
        <f t="shared" si="222"/>
        <v>-0.01347974219</v>
      </c>
      <c r="BH74" s="4">
        <f t="shared" si="222"/>
        <v>-0.01004575224</v>
      </c>
      <c r="BI74" s="4">
        <f t="shared" si="222"/>
        <v>-0.03026536822</v>
      </c>
      <c r="BJ74" s="4">
        <f t="shared" si="222"/>
        <v>0.0583583097</v>
      </c>
      <c r="BK74" s="45"/>
      <c r="BL74" s="4">
        <f t="shared" si="12"/>
        <v>0.008187100311</v>
      </c>
      <c r="BM74" s="4">
        <f t="shared" si="13"/>
        <v>1.061510533</v>
      </c>
      <c r="BN74" s="4">
        <f t="shared" si="14"/>
        <v>1.061510533</v>
      </c>
      <c r="BO74" s="4">
        <f t="shared" si="15"/>
        <v>0</v>
      </c>
    </row>
    <row r="75">
      <c r="A75" s="23">
        <v>43496.0</v>
      </c>
      <c r="B75" s="53">
        <v>0.0021876981</v>
      </c>
      <c r="C75" s="53">
        <v>0.00492971463371573</v>
      </c>
      <c r="D75" s="53">
        <v>0.00550958094375</v>
      </c>
      <c r="E75" s="53">
        <v>0.00476264684375</v>
      </c>
      <c r="F75" s="53">
        <v>0.00355896344375</v>
      </c>
      <c r="G75" s="53">
        <v>0.00319265929375</v>
      </c>
      <c r="H75" s="53">
        <v>0.00725943259375</v>
      </c>
      <c r="I75" s="53">
        <v>0.0049862425375</v>
      </c>
      <c r="J75" s="53">
        <v>0.00424068623125</v>
      </c>
      <c r="K75" s="53">
        <v>0.00694329776032767</v>
      </c>
      <c r="L75" s="52"/>
      <c r="M75" s="4">
        <f t="shared" ref="M75:V75" si="223">_xlfn.RANK.AVG(B75,$B75:$K75,0)</f>
        <v>10</v>
      </c>
      <c r="N75" s="4">
        <f t="shared" si="223"/>
        <v>5</v>
      </c>
      <c r="O75" s="4">
        <f t="shared" si="223"/>
        <v>3</v>
      </c>
      <c r="P75" s="4">
        <f t="shared" si="223"/>
        <v>6</v>
      </c>
      <c r="Q75" s="4">
        <f t="shared" si="223"/>
        <v>8</v>
      </c>
      <c r="R75" s="4">
        <f t="shared" si="223"/>
        <v>9</v>
      </c>
      <c r="S75" s="4">
        <f t="shared" si="223"/>
        <v>1</v>
      </c>
      <c r="T75" s="4">
        <f t="shared" si="223"/>
        <v>4</v>
      </c>
      <c r="U75" s="4">
        <f t="shared" si="223"/>
        <v>7</v>
      </c>
      <c r="V75" s="4">
        <f t="shared" si="223"/>
        <v>2</v>
      </c>
      <c r="W75" s="45"/>
      <c r="X75" s="6">
        <f t="shared" ref="X75:AG75" si="224">-(B75-AVERAGE($B75:$K75))/STDEV($B75:$K75)</f>
        <v>1.627154905</v>
      </c>
      <c r="Y75" s="6">
        <f t="shared" si="224"/>
        <v>-0.1093189143</v>
      </c>
      <c r="Z75" s="6">
        <f t="shared" si="224"/>
        <v>-0.4765386789</v>
      </c>
      <c r="AA75" s="6">
        <f t="shared" si="224"/>
        <v>-0.003517640056</v>
      </c>
      <c r="AB75" s="6">
        <f t="shared" si="224"/>
        <v>0.7587551927</v>
      </c>
      <c r="AC75" s="6">
        <f t="shared" si="224"/>
        <v>0.9907295658</v>
      </c>
      <c r="AD75" s="6">
        <f t="shared" si="224"/>
        <v>-1.584690851</v>
      </c>
      <c r="AE75" s="6">
        <f t="shared" si="224"/>
        <v>-0.1451171029</v>
      </c>
      <c r="AF75" s="6">
        <f t="shared" si="224"/>
        <v>0.3270314019</v>
      </c>
      <c r="AG75" s="6">
        <f t="shared" si="224"/>
        <v>-1.384487878</v>
      </c>
      <c r="AH75" s="45"/>
      <c r="AI75" s="23">
        <v>43496.0</v>
      </c>
      <c r="AJ75" s="27">
        <v>0.0351</v>
      </c>
      <c r="AK75" s="27">
        <v>0.0869</v>
      </c>
      <c r="AL75" s="27">
        <v>0.0545</v>
      </c>
      <c r="AM75" s="27">
        <v>0.0623</v>
      </c>
      <c r="AN75" s="27">
        <v>0.0814</v>
      </c>
      <c r="AO75" s="27">
        <v>0.0525</v>
      </c>
      <c r="AP75" s="27">
        <v>0.069</v>
      </c>
      <c r="AQ75" s="27">
        <v>0.0615</v>
      </c>
      <c r="AR75" s="27">
        <v>0.0368</v>
      </c>
      <c r="AS75" s="27">
        <v>0.0818</v>
      </c>
      <c r="AT75" s="45"/>
      <c r="AU75" s="23">
        <v>43496.0</v>
      </c>
      <c r="AV75" s="50">
        <f t="shared" si="9"/>
        <v>0.06494030828</v>
      </c>
      <c r="AW75" s="51">
        <f t="shared" si="10"/>
        <v>6.163013011</v>
      </c>
      <c r="AX75" s="51">
        <f t="array" ref="AX75">SQRT(MMULT(MMULT(X75:AG75,MMULT(TRANSPOSE(ER!B555:K590-ER!M590:V590),ER!B555:K590-ER!M590:V590)/3),TRANSPOSE(X75:AG75)))</f>
        <v>0.2262208064</v>
      </c>
      <c r="AY75" s="45"/>
      <c r="AZ75" s="23">
        <v>43496.0</v>
      </c>
      <c r="BA75" s="4">
        <f t="shared" ref="BA75:BJ75" si="225">X75*0.01/$AX75</f>
        <v>0.07192772985</v>
      </c>
      <c r="BB75" s="4">
        <f t="shared" si="225"/>
        <v>-0.004832398755</v>
      </c>
      <c r="BC75" s="4">
        <f t="shared" si="225"/>
        <v>-0.02106520114</v>
      </c>
      <c r="BD75" s="4">
        <f t="shared" si="225"/>
        <v>-0.0001554958676</v>
      </c>
      <c r="BE75" s="4">
        <f t="shared" si="225"/>
        <v>0.03354046893</v>
      </c>
      <c r="BF75" s="4">
        <f t="shared" si="225"/>
        <v>0.04379480303</v>
      </c>
      <c r="BG75" s="4">
        <f t="shared" si="225"/>
        <v>-0.07005062339</v>
      </c>
      <c r="BH75" s="4">
        <f t="shared" si="225"/>
        <v>-0.006414843321</v>
      </c>
      <c r="BI75" s="4">
        <f t="shared" si="225"/>
        <v>0.01445629194</v>
      </c>
      <c r="BJ75" s="4">
        <f t="shared" si="225"/>
        <v>-0.06120073128</v>
      </c>
      <c r="BK75" s="45"/>
      <c r="BL75" s="4">
        <f t="shared" si="12"/>
        <v>0.001954128529</v>
      </c>
      <c r="BM75" s="4">
        <f t="shared" si="13"/>
        <v>1.063584861</v>
      </c>
      <c r="BN75" s="4">
        <f t="shared" si="14"/>
        <v>1.063584861</v>
      </c>
      <c r="BO75" s="4">
        <f t="shared" si="15"/>
        <v>0</v>
      </c>
    </row>
    <row r="76">
      <c r="A76" s="23">
        <v>43524.0</v>
      </c>
      <c r="B76" s="53">
        <v>0.0040632139</v>
      </c>
      <c r="C76" s="53">
        <v>0.00209912083499161</v>
      </c>
      <c r="D76" s="53">
        <v>0.00141105392</v>
      </c>
      <c r="E76" s="54">
        <v>-6.734366E-5</v>
      </c>
      <c r="F76" s="53">
        <v>0.00109786032666667</v>
      </c>
      <c r="G76" s="53">
        <v>0.00116363378</v>
      </c>
      <c r="H76" s="53">
        <v>0.00281188310666667</v>
      </c>
      <c r="I76" s="54">
        <v>-6.48579866666667E-5</v>
      </c>
      <c r="J76" s="53">
        <v>9.699422E-4</v>
      </c>
      <c r="K76" s="53">
        <v>0.00215310264176271</v>
      </c>
      <c r="L76" s="52"/>
      <c r="M76" s="4">
        <f t="shared" ref="M76:V76" si="226">_xlfn.RANK.AVG(B76,$B76:$K76,0)</f>
        <v>1</v>
      </c>
      <c r="N76" s="4">
        <f t="shared" si="226"/>
        <v>4</v>
      </c>
      <c r="O76" s="4">
        <f t="shared" si="226"/>
        <v>5</v>
      </c>
      <c r="P76" s="4">
        <f t="shared" si="226"/>
        <v>10</v>
      </c>
      <c r="Q76" s="4">
        <f t="shared" si="226"/>
        <v>7</v>
      </c>
      <c r="R76" s="4">
        <f t="shared" si="226"/>
        <v>6</v>
      </c>
      <c r="S76" s="4">
        <f t="shared" si="226"/>
        <v>2</v>
      </c>
      <c r="T76" s="4">
        <f t="shared" si="226"/>
        <v>9</v>
      </c>
      <c r="U76" s="4">
        <f t="shared" si="226"/>
        <v>8</v>
      </c>
      <c r="V76" s="4">
        <f t="shared" si="226"/>
        <v>3</v>
      </c>
      <c r="W76" s="45"/>
      <c r="X76" s="6">
        <f t="shared" ref="X76:AG76" si="227">-(B76-AVERAGE($B76:$K76))/STDEV($B76:$K76)</f>
        <v>-1.9688251</v>
      </c>
      <c r="Y76" s="6">
        <f t="shared" si="227"/>
        <v>-0.421704296</v>
      </c>
      <c r="Z76" s="6">
        <f t="shared" si="227"/>
        <v>0.1202876583</v>
      </c>
      <c r="AA76" s="6">
        <f t="shared" si="227"/>
        <v>1.284824967</v>
      </c>
      <c r="AB76" s="6">
        <f t="shared" si="227"/>
        <v>0.3669910007</v>
      </c>
      <c r="AC76" s="6">
        <f t="shared" si="227"/>
        <v>0.3151810942</v>
      </c>
      <c r="AD76" s="6">
        <f t="shared" si="227"/>
        <v>-0.9831488418</v>
      </c>
      <c r="AE76" s="6">
        <f t="shared" si="227"/>
        <v>1.282866996</v>
      </c>
      <c r="AF76" s="6">
        <f t="shared" si="227"/>
        <v>0.467752415</v>
      </c>
      <c r="AG76" s="6">
        <f t="shared" si="227"/>
        <v>-0.4642258943</v>
      </c>
      <c r="AH76" s="45"/>
      <c r="AI76" s="23">
        <v>43524.0</v>
      </c>
      <c r="AJ76" s="27">
        <v>0.0593</v>
      </c>
      <c r="AK76" s="27">
        <v>0.0306</v>
      </c>
      <c r="AL76" s="27">
        <v>0.0494</v>
      </c>
      <c r="AM76" s="27">
        <v>0.0252</v>
      </c>
      <c r="AN76" s="27">
        <v>0.0422</v>
      </c>
      <c r="AO76" s="27">
        <v>0.0226</v>
      </c>
      <c r="AP76" s="27">
        <v>0.0542</v>
      </c>
      <c r="AQ76" s="27">
        <v>0.0285</v>
      </c>
      <c r="AR76" s="27">
        <v>0.0225</v>
      </c>
      <c r="AS76" s="27">
        <v>0.0328</v>
      </c>
      <c r="AT76" s="45"/>
      <c r="AU76" s="23">
        <v>43524.0</v>
      </c>
      <c r="AV76" s="50">
        <f t="shared" si="9"/>
        <v>-0.004153648282</v>
      </c>
      <c r="AW76" s="51">
        <f t="shared" si="10"/>
        <v>6.137414023</v>
      </c>
      <c r="AX76" s="51">
        <f t="array" ref="AX76">SQRT(MMULT(MMULT(X76:AG76,MMULT(TRANSPOSE(ER!B556:K591-ER!M591:V591),ER!B556:K591-ER!M591:V591)/3),TRANSPOSE(X76:AG76)))</f>
        <v>0.2912333397</v>
      </c>
      <c r="AY76" s="45"/>
      <c r="AZ76" s="23">
        <v>43524.0</v>
      </c>
      <c r="BA76" s="4">
        <f t="shared" ref="BA76:BJ76" si="228">X76*0.01/$AX76</f>
        <v>-0.06760301214</v>
      </c>
      <c r="BB76" s="4">
        <f t="shared" si="228"/>
        <v>-0.01447994575</v>
      </c>
      <c r="BC76" s="4">
        <f t="shared" si="228"/>
        <v>0.004130284617</v>
      </c>
      <c r="BD76" s="4">
        <f t="shared" si="228"/>
        <v>0.04411668556</v>
      </c>
      <c r="BE76" s="4">
        <f t="shared" si="228"/>
        <v>0.01260127021</v>
      </c>
      <c r="BF76" s="4">
        <f t="shared" si="228"/>
        <v>0.01082228754</v>
      </c>
      <c r="BG76" s="4">
        <f t="shared" si="228"/>
        <v>-0.03375811446</v>
      </c>
      <c r="BH76" s="4">
        <f t="shared" si="228"/>
        <v>0.04404945525</v>
      </c>
      <c r="BI76" s="4">
        <f t="shared" si="228"/>
        <v>0.01606108749</v>
      </c>
      <c r="BJ76" s="4">
        <f t="shared" si="228"/>
        <v>-0.01593999831</v>
      </c>
      <c r="BK76" s="45"/>
      <c r="BL76" s="4">
        <f t="shared" si="12"/>
        <v>-0.0001836103561</v>
      </c>
      <c r="BM76" s="4">
        <f t="shared" si="13"/>
        <v>1.063389576</v>
      </c>
      <c r="BN76" s="4">
        <f t="shared" si="14"/>
        <v>1.063584861</v>
      </c>
      <c r="BO76" s="4">
        <f t="shared" si="15"/>
        <v>-0.0001836103561</v>
      </c>
    </row>
    <row r="77">
      <c r="A77" s="23">
        <v>43555.0</v>
      </c>
      <c r="B77" s="53">
        <v>3.75927807692308E-4</v>
      </c>
      <c r="C77" s="53">
        <v>2.42424603676038E-4</v>
      </c>
      <c r="D77" s="53">
        <v>1.95742784615385E-4</v>
      </c>
      <c r="E77" s="53">
        <v>-5.53596846153846E-4</v>
      </c>
      <c r="F77" s="53">
        <v>3.08905146153846E-4</v>
      </c>
      <c r="G77" s="53">
        <v>-5.24834807692308E-4</v>
      </c>
      <c r="H77" s="53">
        <v>-3.81891692307692E-4</v>
      </c>
      <c r="I77" s="53">
        <v>-6.88740792307692E-4</v>
      </c>
      <c r="J77" s="53">
        <v>0.00115300886923077</v>
      </c>
      <c r="K77" s="53">
        <v>-5.07722413640585E-4</v>
      </c>
      <c r="L77" s="52"/>
      <c r="M77" s="4">
        <f t="shared" ref="M77:V77" si="229">_xlfn.RANK.AVG(B77,$B77:$K77,0)</f>
        <v>2</v>
      </c>
      <c r="N77" s="4">
        <f t="shared" si="229"/>
        <v>4</v>
      </c>
      <c r="O77" s="4">
        <f t="shared" si="229"/>
        <v>5</v>
      </c>
      <c r="P77" s="4">
        <f t="shared" si="229"/>
        <v>9</v>
      </c>
      <c r="Q77" s="4">
        <f t="shared" si="229"/>
        <v>3</v>
      </c>
      <c r="R77" s="4">
        <f t="shared" si="229"/>
        <v>8</v>
      </c>
      <c r="S77" s="4">
        <f t="shared" si="229"/>
        <v>6</v>
      </c>
      <c r="T77" s="4">
        <f t="shared" si="229"/>
        <v>10</v>
      </c>
      <c r="U77" s="4">
        <f t="shared" si="229"/>
        <v>1</v>
      </c>
      <c r="V77" s="4">
        <f t="shared" si="229"/>
        <v>7</v>
      </c>
      <c r="W77" s="45"/>
      <c r="X77" s="6">
        <f t="shared" ref="X77:AG77" si="230">-(B77-AVERAGE($B77:$K77))/STDEV($B77:$K77)</f>
        <v>-0.7044339314</v>
      </c>
      <c r="Y77" s="6">
        <f t="shared" si="230"/>
        <v>-0.4772771005</v>
      </c>
      <c r="Z77" s="6">
        <f t="shared" si="230"/>
        <v>-0.3978475904</v>
      </c>
      <c r="AA77" s="6">
        <f t="shared" si="230"/>
        <v>0.87716013</v>
      </c>
      <c r="AB77" s="6">
        <f t="shared" si="230"/>
        <v>-0.5903943059</v>
      </c>
      <c r="AC77" s="6">
        <f t="shared" si="230"/>
        <v>0.8282212783</v>
      </c>
      <c r="AD77" s="6">
        <f t="shared" si="230"/>
        <v>0.5850023583</v>
      </c>
      <c r="AE77" s="6">
        <f t="shared" si="230"/>
        <v>1.107108698</v>
      </c>
      <c r="AF77" s="6">
        <f t="shared" si="230"/>
        <v>-2.026643931</v>
      </c>
      <c r="AG77" s="6">
        <f t="shared" si="230"/>
        <v>0.799104395</v>
      </c>
      <c r="AH77" s="45"/>
      <c r="AI77" s="23">
        <v>43555.0</v>
      </c>
      <c r="AJ77" s="27">
        <v>0.0069</v>
      </c>
      <c r="AK77" s="27">
        <v>0.0075</v>
      </c>
      <c r="AL77" s="27">
        <v>0.0185</v>
      </c>
      <c r="AM77" s="27">
        <v>-5.0E-4</v>
      </c>
      <c r="AN77" s="27">
        <v>0.0348</v>
      </c>
      <c r="AO77" s="27">
        <v>0.0015</v>
      </c>
      <c r="AP77" s="27">
        <v>0.0241</v>
      </c>
      <c r="AQ77" s="27">
        <v>-0.0023</v>
      </c>
      <c r="AR77" s="27">
        <v>0.0315</v>
      </c>
      <c r="AS77" s="27">
        <v>0.0181</v>
      </c>
      <c r="AT77" s="45"/>
      <c r="AU77" s="23">
        <v>43555.0</v>
      </c>
      <c r="AV77" s="50">
        <f t="shared" si="9"/>
        <v>-0.02223347654</v>
      </c>
      <c r="AW77" s="51">
        <f t="shared" si="10"/>
        <v>6.000957972</v>
      </c>
      <c r="AX77" s="51">
        <f t="array" ref="AX77">SQRT(MMULT(MMULT(X77:AG77,MMULT(TRANSPOSE(ER!B557:K592-ER!M592:V592),ER!B557:K592-ER!M592:V592)/3),TRANSPOSE(X77:AG77)))</f>
        <v>0.273492947</v>
      </c>
      <c r="AY77" s="45"/>
      <c r="AZ77" s="23">
        <v>43555.0</v>
      </c>
      <c r="BA77" s="4">
        <f t="shared" ref="BA77:BJ77" si="231">X77*0.01/$AX77</f>
        <v>-0.02575693228</v>
      </c>
      <c r="BB77" s="4">
        <f t="shared" si="231"/>
        <v>-0.01745116668</v>
      </c>
      <c r="BC77" s="4">
        <f t="shared" si="231"/>
        <v>-0.01454690495</v>
      </c>
      <c r="BD77" s="4">
        <f t="shared" si="231"/>
        <v>0.03207249546</v>
      </c>
      <c r="BE77" s="4">
        <f t="shared" si="231"/>
        <v>-0.02158718579</v>
      </c>
      <c r="BF77" s="4">
        <f t="shared" si="231"/>
        <v>0.03028309459</v>
      </c>
      <c r="BG77" s="4">
        <f t="shared" si="231"/>
        <v>0.02139003454</v>
      </c>
      <c r="BH77" s="4">
        <f t="shared" si="231"/>
        <v>0.04048033815</v>
      </c>
      <c r="BI77" s="4">
        <f t="shared" si="231"/>
        <v>-0.07410223749</v>
      </c>
      <c r="BJ77" s="4">
        <f t="shared" si="231"/>
        <v>0.02921846446</v>
      </c>
      <c r="BK77" s="45"/>
      <c r="BL77" s="4">
        <f t="shared" si="12"/>
        <v>-0.0007634248388</v>
      </c>
      <c r="BM77" s="4">
        <f t="shared" si="13"/>
        <v>1.062577758</v>
      </c>
      <c r="BN77" s="4">
        <f t="shared" si="14"/>
        <v>1.063584861</v>
      </c>
      <c r="BO77" s="4">
        <f t="shared" si="15"/>
        <v>-0.0009468950222</v>
      </c>
    </row>
    <row r="78">
      <c r="A78" s="23">
        <v>43585.0</v>
      </c>
      <c r="B78" s="53">
        <v>0.0026883039</v>
      </c>
      <c r="C78" s="53">
        <v>0.0025520815273693</v>
      </c>
      <c r="D78" s="53">
        <v>0.00298050781428571</v>
      </c>
      <c r="E78" s="53">
        <v>0.00469477189285714</v>
      </c>
      <c r="F78" s="53">
        <v>8.412871E-4</v>
      </c>
      <c r="G78" s="53">
        <v>6.843323E-4</v>
      </c>
      <c r="H78" s="53">
        <v>0.00311255670714286</v>
      </c>
      <c r="I78" s="53">
        <v>0.00132783225</v>
      </c>
      <c r="J78" s="53">
        <v>0.00216315028571429</v>
      </c>
      <c r="K78" s="53">
        <v>0.00303053566669851</v>
      </c>
      <c r="L78" s="52"/>
      <c r="M78" s="4">
        <f t="shared" ref="M78:V78" si="232">_xlfn.RANK.AVG(B78,$B78:$K78,0)</f>
        <v>5</v>
      </c>
      <c r="N78" s="4">
        <f t="shared" si="232"/>
        <v>6</v>
      </c>
      <c r="O78" s="4">
        <f t="shared" si="232"/>
        <v>4</v>
      </c>
      <c r="P78" s="4">
        <f t="shared" si="232"/>
        <v>1</v>
      </c>
      <c r="Q78" s="4">
        <f t="shared" si="232"/>
        <v>9</v>
      </c>
      <c r="R78" s="4">
        <f t="shared" si="232"/>
        <v>10</v>
      </c>
      <c r="S78" s="4">
        <f t="shared" si="232"/>
        <v>2</v>
      </c>
      <c r="T78" s="4">
        <f t="shared" si="232"/>
        <v>8</v>
      </c>
      <c r="U78" s="4">
        <f t="shared" si="232"/>
        <v>7</v>
      </c>
      <c r="V78" s="4">
        <f t="shared" si="232"/>
        <v>3</v>
      </c>
      <c r="W78" s="45"/>
      <c r="X78" s="6">
        <f t="shared" ref="X78:AG78" si="233">-(B78-AVERAGE($B78:$K78))/STDEV($B78:$K78)</f>
        <v>-0.2319006182</v>
      </c>
      <c r="Y78" s="6">
        <f t="shared" si="233"/>
        <v>-0.1193875917</v>
      </c>
      <c r="Z78" s="6">
        <f t="shared" si="233"/>
        <v>-0.4732467798</v>
      </c>
      <c r="AA78" s="6">
        <f t="shared" si="233"/>
        <v>-1.889145182</v>
      </c>
      <c r="AB78" s="6">
        <f t="shared" si="233"/>
        <v>1.293645048</v>
      </c>
      <c r="AC78" s="6">
        <f t="shared" si="233"/>
        <v>1.423282047</v>
      </c>
      <c r="AD78" s="6">
        <f t="shared" si="233"/>
        <v>-0.5823127159</v>
      </c>
      <c r="AE78" s="6">
        <f t="shared" si="233"/>
        <v>0.8917825174</v>
      </c>
      <c r="AF78" s="6">
        <f t="shared" si="233"/>
        <v>0.201850618</v>
      </c>
      <c r="AG78" s="6">
        <f t="shared" si="233"/>
        <v>-0.5145673425</v>
      </c>
      <c r="AH78" s="45"/>
      <c r="AI78" s="23">
        <v>43585.0</v>
      </c>
      <c r="AJ78" s="27">
        <v>0.0214</v>
      </c>
      <c r="AK78" s="27">
        <v>0.0375</v>
      </c>
      <c r="AL78" s="27">
        <v>0.0481</v>
      </c>
      <c r="AM78" s="27">
        <v>0.0705</v>
      </c>
      <c r="AN78" s="27">
        <v>0.0228</v>
      </c>
      <c r="AO78" s="27">
        <v>0.0202</v>
      </c>
      <c r="AP78" s="27">
        <v>0.0593</v>
      </c>
      <c r="AQ78" s="27">
        <v>0.0442</v>
      </c>
      <c r="AR78" s="27">
        <v>0.0221</v>
      </c>
      <c r="AS78" s="27">
        <v>0.0398</v>
      </c>
      <c r="AT78" s="45"/>
      <c r="AU78" s="23">
        <v>43585.0</v>
      </c>
      <c r="AV78" s="50">
        <f t="shared" si="9"/>
        <v>0.08363999064</v>
      </c>
      <c r="AW78" s="51">
        <f t="shared" si="10"/>
        <v>6.502878041</v>
      </c>
      <c r="AX78" s="51">
        <f t="array" ref="AX78">SQRT(MMULT(MMULT(X78:AG78,MMULT(TRANSPOSE(ER!B558:K593-ER!M593:V593),ER!B558:K593-ER!M593:V593)/3),TRANSPOSE(X78:AG78)))</f>
        <v>0.2651089658</v>
      </c>
      <c r="AY78" s="45"/>
      <c r="AZ78" s="23">
        <v>43585.0</v>
      </c>
      <c r="BA78" s="4">
        <f t="shared" ref="BA78:BJ78" si="234">X78*0.01/$AX78</f>
        <v>-0.00874736988</v>
      </c>
      <c r="BB78" s="4">
        <f t="shared" si="234"/>
        <v>-0.004503340405</v>
      </c>
      <c r="BC78" s="4">
        <f t="shared" si="234"/>
        <v>-0.01785102885</v>
      </c>
      <c r="BD78" s="4">
        <f t="shared" si="234"/>
        <v>-0.07125919624</v>
      </c>
      <c r="BE78" s="4">
        <f t="shared" si="234"/>
        <v>0.04879672945</v>
      </c>
      <c r="BF78" s="4">
        <f t="shared" si="234"/>
        <v>0.05368668096</v>
      </c>
      <c r="BG78" s="4">
        <f t="shared" si="234"/>
        <v>-0.02196503291</v>
      </c>
      <c r="BH78" s="4">
        <f t="shared" si="234"/>
        <v>0.03363833866</v>
      </c>
      <c r="BI78" s="4">
        <f t="shared" si="234"/>
        <v>0.00761387369</v>
      </c>
      <c r="BJ78" s="4">
        <f t="shared" si="234"/>
        <v>-0.01940965448</v>
      </c>
      <c r="BK78" s="45"/>
      <c r="BL78" s="4">
        <f t="shared" si="12"/>
        <v>0.003058213806</v>
      </c>
      <c r="BM78" s="4">
        <f t="shared" si="13"/>
        <v>1.065827348</v>
      </c>
      <c r="BN78" s="4">
        <f t="shared" si="14"/>
        <v>1.065827348</v>
      </c>
      <c r="BO78" s="4">
        <f t="shared" si="15"/>
        <v>0</v>
      </c>
    </row>
    <row r="79">
      <c r="A79" s="23">
        <v>43616.0</v>
      </c>
      <c r="B79" s="53">
        <v>7.86616266666667E-4</v>
      </c>
      <c r="C79" s="53">
        <v>-0.00280466240129332</v>
      </c>
      <c r="D79" s="53">
        <v>-0.00297425118</v>
      </c>
      <c r="E79" s="53">
        <v>-0.00331491856666667</v>
      </c>
      <c r="F79" s="53">
        <v>-0.00398915378</v>
      </c>
      <c r="G79" s="53">
        <v>-0.00395370124</v>
      </c>
      <c r="H79" s="53">
        <v>-0.00371656263333333</v>
      </c>
      <c r="I79" s="53">
        <v>-0.00257200882</v>
      </c>
      <c r="J79" s="53">
        <v>-0.00210662156666667</v>
      </c>
      <c r="K79" s="53">
        <v>-0.00390778308476763</v>
      </c>
      <c r="L79" s="52"/>
      <c r="M79" s="4">
        <f t="shared" ref="M79:V79" si="235">_xlfn.RANK.AVG(B79,$B79:$K79,0)</f>
        <v>1</v>
      </c>
      <c r="N79" s="4">
        <f t="shared" si="235"/>
        <v>4</v>
      </c>
      <c r="O79" s="4">
        <f t="shared" si="235"/>
        <v>5</v>
      </c>
      <c r="P79" s="4">
        <f t="shared" si="235"/>
        <v>6</v>
      </c>
      <c r="Q79" s="4">
        <f t="shared" si="235"/>
        <v>10</v>
      </c>
      <c r="R79" s="4">
        <f t="shared" si="235"/>
        <v>9</v>
      </c>
      <c r="S79" s="4">
        <f t="shared" si="235"/>
        <v>7</v>
      </c>
      <c r="T79" s="4">
        <f t="shared" si="235"/>
        <v>3</v>
      </c>
      <c r="U79" s="4">
        <f t="shared" si="235"/>
        <v>2</v>
      </c>
      <c r="V79" s="4">
        <f t="shared" si="235"/>
        <v>8</v>
      </c>
      <c r="W79" s="45"/>
      <c r="X79" s="6">
        <f t="shared" ref="X79:AG79" si="236">-(B79-AVERAGE($B79:$K79))/STDEV($B79:$K79)</f>
        <v>-2.541982465</v>
      </c>
      <c r="Y79" s="6">
        <f t="shared" si="236"/>
        <v>-0.03534723515</v>
      </c>
      <c r="Z79" s="6">
        <f t="shared" si="236"/>
        <v>0.08302208301</v>
      </c>
      <c r="AA79" s="6">
        <f t="shared" si="236"/>
        <v>0.3208005881</v>
      </c>
      <c r="AB79" s="6">
        <f t="shared" si="236"/>
        <v>0.7914022581</v>
      </c>
      <c r="AC79" s="6">
        <f t="shared" si="236"/>
        <v>0.7666571481</v>
      </c>
      <c r="AD79" s="6">
        <f t="shared" si="236"/>
        <v>0.6011395036</v>
      </c>
      <c r="AE79" s="6">
        <f t="shared" si="236"/>
        <v>-0.1977344284</v>
      </c>
      <c r="AF79" s="6">
        <f t="shared" si="236"/>
        <v>-0.5225647166</v>
      </c>
      <c r="AG79" s="6">
        <f t="shared" si="236"/>
        <v>0.7346072639</v>
      </c>
      <c r="AH79" s="45"/>
      <c r="AI79" s="23">
        <v>43616.0</v>
      </c>
      <c r="AJ79" s="27">
        <v>0.0232</v>
      </c>
      <c r="AK79" s="27">
        <v>-0.0353</v>
      </c>
      <c r="AL79" s="27">
        <v>-0.0559</v>
      </c>
      <c r="AM79" s="27">
        <v>-0.0606</v>
      </c>
      <c r="AN79" s="27">
        <v>-0.0767</v>
      </c>
      <c r="AO79" s="27">
        <v>-0.0637</v>
      </c>
      <c r="AP79" s="27">
        <v>-0.0561</v>
      </c>
      <c r="AQ79" s="27">
        <v>-0.0552</v>
      </c>
      <c r="AR79" s="27">
        <v>-0.0278</v>
      </c>
      <c r="AS79" s="27">
        <v>-0.0639</v>
      </c>
      <c r="AT79" s="45"/>
      <c r="AU79" s="23">
        <v>43616.0</v>
      </c>
      <c r="AV79" s="50">
        <f t="shared" si="9"/>
        <v>-0.03940390649</v>
      </c>
      <c r="AW79" s="51">
        <f t="shared" si="10"/>
        <v>6.246639242</v>
      </c>
      <c r="AX79" s="51">
        <f t="array" ref="AX79">SQRT(MMULT(MMULT(X79:AG79,MMULT(TRANSPOSE(ER!B559:K594-ER!M594:V594),ER!B559:K594-ER!M594:V594)/3),TRANSPOSE(X79:AG79)))</f>
        <v>0.3108484169</v>
      </c>
      <c r="AY79" s="45"/>
      <c r="AZ79" s="23">
        <v>43616.0</v>
      </c>
      <c r="BA79" s="4">
        <f t="shared" ref="BA79:BJ79" si="237">X79*0.01/$AX79</f>
        <v>-0.08177562846</v>
      </c>
      <c r="BB79" s="4">
        <f t="shared" si="237"/>
        <v>-0.001137121286</v>
      </c>
      <c r="BC79" s="4">
        <f t="shared" si="237"/>
        <v>0.002670822127</v>
      </c>
      <c r="BD79" s="4">
        <f t="shared" si="237"/>
        <v>0.01032016155</v>
      </c>
      <c r="BE79" s="4">
        <f t="shared" si="237"/>
        <v>0.02545942701</v>
      </c>
      <c r="BF79" s="4">
        <f t="shared" si="237"/>
        <v>0.02466337631</v>
      </c>
      <c r="BG79" s="4">
        <f t="shared" si="237"/>
        <v>0.01933867026</v>
      </c>
      <c r="BH79" s="4">
        <f t="shared" si="237"/>
        <v>-0.006361120652</v>
      </c>
      <c r="BI79" s="4">
        <f t="shared" si="237"/>
        <v>-0.01681091774</v>
      </c>
      <c r="BJ79" s="4">
        <f t="shared" si="237"/>
        <v>0.02363233087</v>
      </c>
      <c r="BK79" s="45"/>
      <c r="BL79" s="4">
        <f t="shared" si="12"/>
        <v>-0.001486328701</v>
      </c>
      <c r="BM79" s="4">
        <f t="shared" si="13"/>
        <v>1.064243178</v>
      </c>
      <c r="BN79" s="4">
        <f t="shared" si="14"/>
        <v>1.065827348</v>
      </c>
      <c r="BO79" s="4">
        <f t="shared" si="15"/>
        <v>-0.001486328701</v>
      </c>
    </row>
    <row r="80">
      <c r="A80" s="23">
        <v>43646.0</v>
      </c>
      <c r="B80" s="53">
        <v>0.00157875789375</v>
      </c>
      <c r="C80" s="53">
        <v>5.86651168440525E-4</v>
      </c>
      <c r="D80" s="53">
        <v>0.00309135559375</v>
      </c>
      <c r="E80" s="53">
        <v>0.00233002506875</v>
      </c>
      <c r="F80" s="53">
        <v>0.002660816775</v>
      </c>
      <c r="G80" s="54">
        <v>-9.48291812500001E-5</v>
      </c>
      <c r="H80" s="53">
        <v>0.0030970074</v>
      </c>
      <c r="I80" s="53">
        <v>9.538798125E-4</v>
      </c>
      <c r="J80" s="53">
        <v>0.0014585294875</v>
      </c>
      <c r="K80" s="53">
        <v>0.00388259624235508</v>
      </c>
      <c r="L80" s="52"/>
      <c r="M80" s="4">
        <f t="shared" ref="M80:V80" si="238">_xlfn.RANK.AVG(B80,$B80:$K80,0)</f>
        <v>6</v>
      </c>
      <c r="N80" s="4">
        <f t="shared" si="238"/>
        <v>9</v>
      </c>
      <c r="O80" s="4">
        <f t="shared" si="238"/>
        <v>3</v>
      </c>
      <c r="P80" s="4">
        <f t="shared" si="238"/>
        <v>5</v>
      </c>
      <c r="Q80" s="4">
        <f t="shared" si="238"/>
        <v>4</v>
      </c>
      <c r="R80" s="4">
        <f t="shared" si="238"/>
        <v>10</v>
      </c>
      <c r="S80" s="4">
        <f t="shared" si="238"/>
        <v>2</v>
      </c>
      <c r="T80" s="4">
        <f t="shared" si="238"/>
        <v>8</v>
      </c>
      <c r="U80" s="4">
        <f t="shared" si="238"/>
        <v>7</v>
      </c>
      <c r="V80" s="4">
        <f t="shared" si="238"/>
        <v>1</v>
      </c>
      <c r="W80" s="45"/>
      <c r="X80" s="6">
        <f t="shared" ref="X80:AG80" si="239">-(B80-AVERAGE($B80:$K80))/STDEV($B80:$K80)</f>
        <v>0.2968853174</v>
      </c>
      <c r="Y80" s="6">
        <f t="shared" si="239"/>
        <v>1.08082291</v>
      </c>
      <c r="Z80" s="6">
        <f t="shared" si="239"/>
        <v>-0.8983310536</v>
      </c>
      <c r="AA80" s="6">
        <f t="shared" si="239"/>
        <v>-0.296746966</v>
      </c>
      <c r="AB80" s="6">
        <f t="shared" si="239"/>
        <v>-0.5581301895</v>
      </c>
      <c r="AC80" s="6">
        <f t="shared" si="239"/>
        <v>1.619311413</v>
      </c>
      <c r="AD80" s="6">
        <f t="shared" si="239"/>
        <v>-0.9027969677</v>
      </c>
      <c r="AE80" s="6">
        <f t="shared" si="239"/>
        <v>0.7906481419</v>
      </c>
      <c r="AF80" s="6">
        <f t="shared" si="239"/>
        <v>0.3918867573</v>
      </c>
      <c r="AG80" s="6">
        <f t="shared" si="239"/>
        <v>-1.523549363</v>
      </c>
      <c r="AH80" s="45"/>
      <c r="AI80" s="23">
        <v>43646.0</v>
      </c>
      <c r="AJ80" s="27">
        <v>0.0393</v>
      </c>
      <c r="AK80" s="27">
        <v>0.025</v>
      </c>
      <c r="AL80" s="27">
        <v>0.0611</v>
      </c>
      <c r="AM80" s="27">
        <v>0.0503</v>
      </c>
      <c r="AN80" s="27">
        <v>0.0745</v>
      </c>
      <c r="AO80" s="27">
        <v>0.0297</v>
      </c>
      <c r="AP80" s="27">
        <v>0.0448</v>
      </c>
      <c r="AQ80" s="27">
        <v>0.0257</v>
      </c>
      <c r="AR80" s="27">
        <v>0.0398</v>
      </c>
      <c r="AS80" s="27">
        <v>0.0698</v>
      </c>
      <c r="AT80" s="45"/>
      <c r="AU80" s="23">
        <v>43646.0</v>
      </c>
      <c r="AV80" s="50">
        <f t="shared" si="9"/>
        <v>0.05448129889</v>
      </c>
      <c r="AW80" s="51">
        <f t="shared" si="10"/>
        <v>6.586964262</v>
      </c>
      <c r="AX80" s="51">
        <f t="array" ref="AX80">SQRT(MMULT(MMULT(X80:AG80,MMULT(TRANSPOSE(ER!B560:K595-ER!M595:V595),ER!B560:K595-ER!M595:V595)/3),TRANSPOSE(X80:AG80)))</f>
        <v>0.2024798944</v>
      </c>
      <c r="AY80" s="45"/>
      <c r="AZ80" s="23">
        <v>43646.0</v>
      </c>
      <c r="BA80" s="4">
        <f t="shared" ref="BA80:BJ80" si="240">X80*0.01/$AX80</f>
        <v>0.01466245912</v>
      </c>
      <c r="BB80" s="4">
        <f t="shared" si="240"/>
        <v>0.05337927074</v>
      </c>
      <c r="BC80" s="4">
        <f t="shared" si="240"/>
        <v>-0.04436643235</v>
      </c>
      <c r="BD80" s="4">
        <f t="shared" si="240"/>
        <v>-0.01465562627</v>
      </c>
      <c r="BE80" s="4">
        <f t="shared" si="240"/>
        <v>-0.02756472149</v>
      </c>
      <c r="BF80" s="4">
        <f t="shared" si="240"/>
        <v>0.07997393607</v>
      </c>
      <c r="BG80" s="4">
        <f t="shared" si="240"/>
        <v>-0.04458699321</v>
      </c>
      <c r="BH80" s="4">
        <f t="shared" si="240"/>
        <v>0.03904822967</v>
      </c>
      <c r="BI80" s="4">
        <f t="shared" si="240"/>
        <v>0.01935435409</v>
      </c>
      <c r="BJ80" s="4">
        <f t="shared" si="240"/>
        <v>-0.07524447637</v>
      </c>
      <c r="BK80" s="45"/>
      <c r="BL80" s="4">
        <f t="shared" si="12"/>
        <v>0.001752664512</v>
      </c>
      <c r="BM80" s="4">
        <f t="shared" si="13"/>
        <v>1.066108439</v>
      </c>
      <c r="BN80" s="4">
        <f t="shared" si="14"/>
        <v>1.066108439</v>
      </c>
      <c r="BO80" s="4">
        <f t="shared" si="15"/>
        <v>0</v>
      </c>
    </row>
    <row r="81">
      <c r="A81" s="23">
        <v>43677.0</v>
      </c>
      <c r="B81" s="53">
        <v>0.00151030987368421</v>
      </c>
      <c r="C81" s="54">
        <v>-1.22650729693158E-6</v>
      </c>
      <c r="D81" s="53">
        <v>-6.36570715789474E-4</v>
      </c>
      <c r="E81" s="53">
        <v>-0.00152870567894737</v>
      </c>
      <c r="F81" s="53">
        <v>1.62265752631579E-4</v>
      </c>
      <c r="G81" s="53">
        <v>-5.86803115789474E-4</v>
      </c>
      <c r="H81" s="53">
        <v>8.83133778947368E-4</v>
      </c>
      <c r="I81" s="53">
        <v>-0.00186014958947368</v>
      </c>
      <c r="J81" s="53">
        <v>2.074596E-4</v>
      </c>
      <c r="K81" s="53">
        <v>7.46070578417247E-4</v>
      </c>
      <c r="L81" s="52"/>
      <c r="M81" s="4">
        <f t="shared" ref="M81:V81" si="241">_xlfn.RANK.AVG(B81,$B81:$K81,0)</f>
        <v>1</v>
      </c>
      <c r="N81" s="4">
        <f t="shared" si="241"/>
        <v>6</v>
      </c>
      <c r="O81" s="4">
        <f t="shared" si="241"/>
        <v>8</v>
      </c>
      <c r="P81" s="4">
        <f t="shared" si="241"/>
        <v>9</v>
      </c>
      <c r="Q81" s="4">
        <f t="shared" si="241"/>
        <v>5</v>
      </c>
      <c r="R81" s="4">
        <f t="shared" si="241"/>
        <v>7</v>
      </c>
      <c r="S81" s="4">
        <f t="shared" si="241"/>
        <v>2</v>
      </c>
      <c r="T81" s="4">
        <f t="shared" si="241"/>
        <v>10</v>
      </c>
      <c r="U81" s="4">
        <f t="shared" si="241"/>
        <v>4</v>
      </c>
      <c r="V81" s="4">
        <f t="shared" si="241"/>
        <v>3</v>
      </c>
      <c r="W81" s="45"/>
      <c r="X81" s="6">
        <f t="shared" ref="X81:AG81" si="242">-(B81-AVERAGE($B81:$K81))/STDEV($B81:$K81)</f>
        <v>-1.529046236</v>
      </c>
      <c r="Y81" s="6">
        <f t="shared" si="242"/>
        <v>-0.1030178975</v>
      </c>
      <c r="Z81" s="6">
        <f t="shared" si="242"/>
        <v>0.4963847087</v>
      </c>
      <c r="AA81" s="6">
        <f t="shared" si="242"/>
        <v>1.338051344</v>
      </c>
      <c r="AB81" s="6">
        <f t="shared" si="242"/>
        <v>-0.2572613539</v>
      </c>
      <c r="AC81" s="6">
        <f t="shared" si="242"/>
        <v>0.449432476</v>
      </c>
      <c r="AD81" s="6">
        <f t="shared" si="242"/>
        <v>-0.9373496713</v>
      </c>
      <c r="AE81" s="6">
        <f t="shared" si="242"/>
        <v>1.650745378</v>
      </c>
      <c r="AF81" s="6">
        <f t="shared" si="242"/>
        <v>-0.2998985725</v>
      </c>
      <c r="AG81" s="6">
        <f t="shared" si="242"/>
        <v>-0.808040175</v>
      </c>
      <c r="AH81" s="45"/>
      <c r="AI81" s="23">
        <v>43677.0</v>
      </c>
      <c r="AJ81" s="27">
        <v>0.0245</v>
      </c>
      <c r="AK81" s="27">
        <v>-0.001</v>
      </c>
      <c r="AL81" s="27">
        <v>-0.0018</v>
      </c>
      <c r="AM81" s="27">
        <v>-0.0128</v>
      </c>
      <c r="AN81" s="27">
        <v>0.0085</v>
      </c>
      <c r="AO81" s="27">
        <v>0.0092</v>
      </c>
      <c r="AP81" s="27">
        <v>0.0294</v>
      </c>
      <c r="AQ81" s="27">
        <v>-0.0204</v>
      </c>
      <c r="AR81" s="27">
        <v>0.0207</v>
      </c>
      <c r="AS81" s="27">
        <v>0.0151</v>
      </c>
      <c r="AT81" s="45"/>
      <c r="AU81" s="23">
        <v>43677.0</v>
      </c>
      <c r="AV81" s="50">
        <f t="shared" si="9"/>
        <v>-0.03580320963</v>
      </c>
      <c r="AW81" s="51">
        <f t="shared" si="10"/>
        <v>6.3511298</v>
      </c>
      <c r="AX81" s="51">
        <f t="array" ref="AX81">SQRT(MMULT(MMULT(X81:AG81,MMULT(TRANSPOSE(ER!B561:K596-ER!M596:V596),ER!B561:K596-ER!M596:V596)/3),TRANSPOSE(X81:AG81)))</f>
        <v>0.2721866449</v>
      </c>
      <c r="AY81" s="45"/>
      <c r="AZ81" s="23">
        <v>43677.0</v>
      </c>
      <c r="BA81" s="4">
        <f t="shared" ref="BA81:BJ81" si="243">X81*0.01/$AX81</f>
        <v>-0.05617638724</v>
      </c>
      <c r="BB81" s="4">
        <f t="shared" si="243"/>
        <v>-0.003784825578</v>
      </c>
      <c r="BC81" s="4">
        <f t="shared" si="243"/>
        <v>0.01823692375</v>
      </c>
      <c r="BD81" s="4">
        <f t="shared" si="243"/>
        <v>0.04915933125</v>
      </c>
      <c r="BE81" s="4">
        <f t="shared" si="243"/>
        <v>-0.009451652341</v>
      </c>
      <c r="BF81" s="4">
        <f t="shared" si="243"/>
        <v>0.01651192241</v>
      </c>
      <c r="BG81" s="4">
        <f t="shared" si="243"/>
        <v>-0.03443775398</v>
      </c>
      <c r="BH81" s="4">
        <f t="shared" si="243"/>
        <v>0.06064755231</v>
      </c>
      <c r="BI81" s="4">
        <f t="shared" si="243"/>
        <v>-0.01101812224</v>
      </c>
      <c r="BJ81" s="4">
        <f t="shared" si="243"/>
        <v>-0.02968698833</v>
      </c>
      <c r="BK81" s="45"/>
      <c r="BL81" s="4">
        <f t="shared" si="12"/>
        <v>-0.001768235298</v>
      </c>
      <c r="BM81" s="4">
        <f t="shared" si="13"/>
        <v>1.064223309</v>
      </c>
      <c r="BN81" s="4">
        <f t="shared" si="14"/>
        <v>1.066108439</v>
      </c>
      <c r="BO81" s="4">
        <f t="shared" si="15"/>
        <v>-0.001768235298</v>
      </c>
    </row>
    <row r="82">
      <c r="A82" s="23">
        <v>43708.0</v>
      </c>
      <c r="B82" s="53">
        <v>0.00238876628823529</v>
      </c>
      <c r="C82" s="54">
        <v>2.46967085589706E-5</v>
      </c>
      <c r="D82" s="53">
        <v>9.94138011764706E-4</v>
      </c>
      <c r="E82" s="53">
        <v>7.7561215882353E-4</v>
      </c>
      <c r="F82" s="53">
        <v>-3.246956E-4</v>
      </c>
      <c r="G82" s="53">
        <v>0.00131911878823529</v>
      </c>
      <c r="H82" s="53">
        <v>2.33837205882353E-4</v>
      </c>
      <c r="I82" s="53">
        <v>4.10229105882353E-4</v>
      </c>
      <c r="J82" s="54">
        <v>-7.92348529411764E-5</v>
      </c>
      <c r="K82" s="53">
        <v>5.03283742524671E-4</v>
      </c>
      <c r="L82" s="52"/>
      <c r="M82" s="4">
        <f t="shared" ref="M82:V82" si="244">_xlfn.RANK.AVG(B82,$B82:$K82,0)</f>
        <v>1</v>
      </c>
      <c r="N82" s="4">
        <f t="shared" si="244"/>
        <v>8</v>
      </c>
      <c r="O82" s="4">
        <f t="shared" si="244"/>
        <v>3</v>
      </c>
      <c r="P82" s="4">
        <f t="shared" si="244"/>
        <v>4</v>
      </c>
      <c r="Q82" s="4">
        <f t="shared" si="244"/>
        <v>10</v>
      </c>
      <c r="R82" s="4">
        <f t="shared" si="244"/>
        <v>2</v>
      </c>
      <c r="S82" s="4">
        <f t="shared" si="244"/>
        <v>7</v>
      </c>
      <c r="T82" s="4">
        <f t="shared" si="244"/>
        <v>6</v>
      </c>
      <c r="U82" s="4">
        <f t="shared" si="244"/>
        <v>9</v>
      </c>
      <c r="V82" s="4">
        <f t="shared" si="244"/>
        <v>5</v>
      </c>
      <c r="W82" s="45"/>
      <c r="X82" s="6">
        <f t="shared" ref="X82:AG82" si="245">-(B82-AVERAGE($B82:$K82))/STDEV($B82:$K82)</f>
        <v>-2.212201462</v>
      </c>
      <c r="Y82" s="6">
        <f t="shared" si="245"/>
        <v>0.7522155357</v>
      </c>
      <c r="Z82" s="6">
        <f t="shared" si="245"/>
        <v>-0.4634120847</v>
      </c>
      <c r="AA82" s="6">
        <f t="shared" si="245"/>
        <v>-0.1893923357</v>
      </c>
      <c r="AB82" s="6">
        <f t="shared" si="245"/>
        <v>1.190334831</v>
      </c>
      <c r="AC82" s="6">
        <f t="shared" si="245"/>
        <v>-0.8709206226</v>
      </c>
      <c r="AD82" s="6">
        <f t="shared" si="245"/>
        <v>0.4899645214</v>
      </c>
      <c r="AE82" s="6">
        <f t="shared" si="245"/>
        <v>0.2687784991</v>
      </c>
      <c r="AF82" s="6">
        <f t="shared" si="245"/>
        <v>0.8825401633</v>
      </c>
      <c r="AG82" s="6">
        <f t="shared" si="245"/>
        <v>0.1520929545</v>
      </c>
      <c r="AH82" s="45"/>
      <c r="AI82" s="23">
        <v>43708.0</v>
      </c>
      <c r="AJ82" s="27">
        <v>-0.0213</v>
      </c>
      <c r="AK82" s="27">
        <v>1.0E-4</v>
      </c>
      <c r="AL82" s="27">
        <v>-0.0062</v>
      </c>
      <c r="AM82" s="27">
        <v>-0.0188</v>
      </c>
      <c r="AN82" s="27">
        <v>-0.0031</v>
      </c>
      <c r="AO82" s="27">
        <v>-0.0322</v>
      </c>
      <c r="AP82" s="27">
        <v>-9.0E-4</v>
      </c>
      <c r="AQ82" s="27">
        <v>-0.0241</v>
      </c>
      <c r="AR82" s="27">
        <v>-0.0416</v>
      </c>
      <c r="AS82" s="27">
        <v>-0.018</v>
      </c>
      <c r="AT82" s="45"/>
      <c r="AU82" s="23">
        <v>43708.0</v>
      </c>
      <c r="AV82" s="50">
        <f t="shared" si="9"/>
        <v>-0.02126762808</v>
      </c>
      <c r="AW82" s="51">
        <f t="shared" si="10"/>
        <v>6.216056333</v>
      </c>
      <c r="AX82" s="51">
        <f t="array" ref="AX82">SQRT(MMULT(MMULT(X82:AG82,MMULT(TRANSPOSE(ER!B562:K597-ER!M597:V597),ER!B562:K597-ER!M597:V597)/3),TRANSPOSE(X82:AG82)))</f>
        <v>0.2561455966</v>
      </c>
      <c r="AY82" s="45"/>
      <c r="AZ82" s="23">
        <v>43708.0</v>
      </c>
      <c r="BA82" s="4">
        <f t="shared" ref="BA82:BJ82" si="246">X82*0.01/$AX82</f>
        <v>-0.08636500069</v>
      </c>
      <c r="BB82" s="4">
        <f t="shared" si="246"/>
        <v>0.02936671744</v>
      </c>
      <c r="BC82" s="4">
        <f t="shared" si="246"/>
        <v>-0.01809174512</v>
      </c>
      <c r="BD82" s="4">
        <f t="shared" si="246"/>
        <v>-0.007393932912</v>
      </c>
      <c r="BE82" s="4">
        <f t="shared" si="246"/>
        <v>0.04647102457</v>
      </c>
      <c r="BF82" s="4">
        <f t="shared" si="246"/>
        <v>-0.03400099921</v>
      </c>
      <c r="BG82" s="4">
        <f t="shared" si="246"/>
        <v>0.01912836012</v>
      </c>
      <c r="BH82" s="4">
        <f t="shared" si="246"/>
        <v>0.01049319226</v>
      </c>
      <c r="BI82" s="4">
        <f t="shared" si="246"/>
        <v>0.03445462952</v>
      </c>
      <c r="BJ82" s="4">
        <f t="shared" si="246"/>
        <v>0.005937754016</v>
      </c>
      <c r="BK82" s="45"/>
      <c r="BL82" s="4">
        <f t="shared" si="12"/>
        <v>-0.0007813619252</v>
      </c>
      <c r="BM82" s="4">
        <f t="shared" si="13"/>
        <v>1.063391765</v>
      </c>
      <c r="BN82" s="4">
        <f t="shared" si="14"/>
        <v>1.066108439</v>
      </c>
      <c r="BO82" s="4">
        <f t="shared" si="15"/>
        <v>-0.002548215591</v>
      </c>
    </row>
    <row r="83">
      <c r="A83" s="23">
        <v>43738.0</v>
      </c>
      <c r="B83" s="53">
        <v>0.00115906698333333</v>
      </c>
      <c r="C83" s="53">
        <v>6.10921019346683E-4</v>
      </c>
      <c r="D83" s="53">
        <v>0.00263308120555556</v>
      </c>
      <c r="E83" s="53">
        <v>0.00252254789444444</v>
      </c>
      <c r="F83" s="53">
        <v>0.00292515700555556</v>
      </c>
      <c r="G83" s="53">
        <v>0.00335705501666667</v>
      </c>
      <c r="H83" s="53">
        <v>0.0035242552</v>
      </c>
      <c r="I83" s="53">
        <v>0.00295069427222222</v>
      </c>
      <c r="J83" s="53">
        <v>0.00152388816111111</v>
      </c>
      <c r="K83" s="53">
        <v>0.00100602612399436</v>
      </c>
      <c r="L83" s="52"/>
      <c r="M83" s="4">
        <f t="shared" ref="M83:V83" si="247">_xlfn.RANK.AVG(B83,$B83:$K83,0)</f>
        <v>8</v>
      </c>
      <c r="N83" s="4">
        <f t="shared" si="247"/>
        <v>10</v>
      </c>
      <c r="O83" s="4">
        <f t="shared" si="247"/>
        <v>5</v>
      </c>
      <c r="P83" s="4">
        <f t="shared" si="247"/>
        <v>6</v>
      </c>
      <c r="Q83" s="4">
        <f t="shared" si="247"/>
        <v>4</v>
      </c>
      <c r="R83" s="4">
        <f t="shared" si="247"/>
        <v>2</v>
      </c>
      <c r="S83" s="4">
        <f t="shared" si="247"/>
        <v>1</v>
      </c>
      <c r="T83" s="4">
        <f t="shared" si="247"/>
        <v>3</v>
      </c>
      <c r="U83" s="4">
        <f t="shared" si="247"/>
        <v>7</v>
      </c>
      <c r="V83" s="4">
        <f t="shared" si="247"/>
        <v>9</v>
      </c>
      <c r="W83" s="45"/>
      <c r="X83" s="6">
        <f t="shared" ref="X83:AG83" si="248">-(B83-AVERAGE($B83:$K83))/STDEV($B83:$K83)</f>
        <v>1.009699339</v>
      </c>
      <c r="Y83" s="6">
        <f t="shared" si="248"/>
        <v>1.530751322</v>
      </c>
      <c r="Z83" s="6">
        <f t="shared" si="248"/>
        <v>-0.3914567109</v>
      </c>
      <c r="AA83" s="6">
        <f t="shared" si="248"/>
        <v>-0.2863868851</v>
      </c>
      <c r="AB83" s="6">
        <f t="shared" si="248"/>
        <v>-0.6690956699</v>
      </c>
      <c r="AC83" s="6">
        <f t="shared" si="248"/>
        <v>-1.079645651</v>
      </c>
      <c r="AD83" s="6">
        <f t="shared" si="248"/>
        <v>-1.238581396</v>
      </c>
      <c r="AE83" s="6">
        <f t="shared" si="248"/>
        <v>-0.6933706701</v>
      </c>
      <c r="AF83" s="6">
        <f t="shared" si="248"/>
        <v>0.66291069</v>
      </c>
      <c r="AG83" s="6">
        <f t="shared" si="248"/>
        <v>1.155175632</v>
      </c>
      <c r="AH83" s="45"/>
      <c r="AI83" s="23">
        <v>43738.0</v>
      </c>
      <c r="AJ83" s="27">
        <v>0.0233</v>
      </c>
      <c r="AK83" s="27">
        <v>0.0187</v>
      </c>
      <c r="AL83" s="27">
        <v>0.0348</v>
      </c>
      <c r="AM83" s="27">
        <v>0.0349</v>
      </c>
      <c r="AN83" s="27">
        <v>0.0384</v>
      </c>
      <c r="AO83" s="27">
        <v>0.0609</v>
      </c>
      <c r="AP83" s="27">
        <v>0.0355</v>
      </c>
      <c r="AQ83" s="27">
        <v>0.0513</v>
      </c>
      <c r="AR83" s="27">
        <v>0.0295</v>
      </c>
      <c r="AS83" s="27">
        <v>0.0173</v>
      </c>
      <c r="AT83" s="45"/>
      <c r="AU83" s="23">
        <v>43738.0</v>
      </c>
      <c r="AV83" s="50">
        <f t="shared" si="9"/>
        <v>-0.007696384568</v>
      </c>
      <c r="AW83" s="51">
        <f t="shared" si="10"/>
        <v>6.168215173</v>
      </c>
      <c r="AX83" s="51">
        <f t="array" ref="AX83">SQRT(MMULT(MMULT(X83:AG83,MMULT(TRANSPOSE(ER!B563:K598-ER!M598:V598),ER!B563:K598-ER!M598:V598)/3),TRANSPOSE(X83:AG83)))</f>
        <v>0.3056392924</v>
      </c>
      <c r="AY83" s="45"/>
      <c r="AZ83" s="23">
        <v>43738.0</v>
      </c>
      <c r="BA83" s="4">
        <f t="shared" ref="BA83:BJ83" si="249">X83*0.01/$AX83</f>
        <v>0.03303565228</v>
      </c>
      <c r="BB83" s="4">
        <f t="shared" si="249"/>
        <v>0.05008359068</v>
      </c>
      <c r="BC83" s="4">
        <f t="shared" si="249"/>
        <v>-0.01280780059</v>
      </c>
      <c r="BD83" s="4">
        <f t="shared" si="249"/>
        <v>-0.009370093841</v>
      </c>
      <c r="BE83" s="4">
        <f t="shared" si="249"/>
        <v>-0.0218916771</v>
      </c>
      <c r="BF83" s="4">
        <f t="shared" si="249"/>
        <v>-0.03532417715</v>
      </c>
      <c r="BG83" s="4">
        <f t="shared" si="249"/>
        <v>-0.04052428554</v>
      </c>
      <c r="BH83" s="4">
        <f t="shared" si="249"/>
        <v>-0.022685914</v>
      </c>
      <c r="BI83" s="4">
        <f t="shared" si="249"/>
        <v>0.02168931504</v>
      </c>
      <c r="BJ83" s="4">
        <f t="shared" si="249"/>
        <v>0.03779539022</v>
      </c>
      <c r="BK83" s="45"/>
      <c r="BL83" s="4">
        <f t="shared" si="12"/>
        <v>-0.0003004691344</v>
      </c>
      <c r="BM83" s="4">
        <f t="shared" si="13"/>
        <v>1.063072249</v>
      </c>
      <c r="BN83" s="4">
        <f t="shared" si="14"/>
        <v>1.066108439</v>
      </c>
      <c r="BO83" s="4">
        <f t="shared" si="15"/>
        <v>-0.002847919065</v>
      </c>
    </row>
    <row r="84">
      <c r="A84" s="23">
        <v>43769.0</v>
      </c>
      <c r="B84" s="54">
        <v>5.97815263157895E-5</v>
      </c>
      <c r="C84" s="54">
        <v>2.01044348248455E-5</v>
      </c>
      <c r="D84" s="53">
        <v>0.00120734471052632</v>
      </c>
      <c r="E84" s="53">
        <v>0.00208946805789474</v>
      </c>
      <c r="F84" s="53">
        <v>9.660758E-4</v>
      </c>
      <c r="G84" s="53">
        <v>0.00291001839473684</v>
      </c>
      <c r="H84" s="53">
        <v>8.21033678947368E-4</v>
      </c>
      <c r="I84" s="53">
        <v>0.00109902549473684</v>
      </c>
      <c r="J84" s="53">
        <v>1.11523610526316E-4</v>
      </c>
      <c r="K84" s="53">
        <v>0.00162608430607554</v>
      </c>
      <c r="L84" s="52"/>
      <c r="M84" s="4">
        <f t="shared" ref="M84:V84" si="250">_xlfn.RANK.AVG(B84,$B84:$K84,0)</f>
        <v>9</v>
      </c>
      <c r="N84" s="4">
        <f t="shared" si="250"/>
        <v>10</v>
      </c>
      <c r="O84" s="4">
        <f t="shared" si="250"/>
        <v>4</v>
      </c>
      <c r="P84" s="4">
        <f t="shared" si="250"/>
        <v>2</v>
      </c>
      <c r="Q84" s="4">
        <f t="shared" si="250"/>
        <v>6</v>
      </c>
      <c r="R84" s="4">
        <f t="shared" si="250"/>
        <v>1</v>
      </c>
      <c r="S84" s="4">
        <f t="shared" si="250"/>
        <v>7</v>
      </c>
      <c r="T84" s="4">
        <f t="shared" si="250"/>
        <v>5</v>
      </c>
      <c r="U84" s="4">
        <f t="shared" si="250"/>
        <v>8</v>
      </c>
      <c r="V84" s="4">
        <f t="shared" si="250"/>
        <v>3</v>
      </c>
      <c r="W84" s="45"/>
      <c r="X84" s="6">
        <f t="shared" ref="X84:AG84" si="251">-(B84-AVERAGE($B84:$K84))/STDEV($B84:$K84)</f>
        <v>1.10325482</v>
      </c>
      <c r="Y84" s="6">
        <f t="shared" si="251"/>
        <v>1.145701684</v>
      </c>
      <c r="Z84" s="6">
        <f t="shared" si="251"/>
        <v>-0.1244172707</v>
      </c>
      <c r="AA84" s="6">
        <f t="shared" si="251"/>
        <v>-1.068119743</v>
      </c>
      <c r="AB84" s="6">
        <f t="shared" si="251"/>
        <v>0.1336941012</v>
      </c>
      <c r="AC84" s="6">
        <f t="shared" si="251"/>
        <v>-1.945950926</v>
      </c>
      <c r="AD84" s="6">
        <f t="shared" si="251"/>
        <v>0.2888612994</v>
      </c>
      <c r="AE84" s="6">
        <f t="shared" si="251"/>
        <v>-0.008536524466</v>
      </c>
      <c r="AF84" s="6">
        <f t="shared" si="251"/>
        <v>1.047900733</v>
      </c>
      <c r="AG84" s="6">
        <f t="shared" si="251"/>
        <v>-0.5723881728</v>
      </c>
      <c r="AH84" s="45"/>
      <c r="AI84" s="23">
        <v>43769.0</v>
      </c>
      <c r="AJ84" s="27">
        <v>-0.0039</v>
      </c>
      <c r="AK84" s="27">
        <v>-0.0094</v>
      </c>
      <c r="AL84" s="27">
        <v>0.0125</v>
      </c>
      <c r="AM84" s="27">
        <v>0.035</v>
      </c>
      <c r="AN84" s="27">
        <v>0.0219</v>
      </c>
      <c r="AO84" s="27">
        <v>0.0488</v>
      </c>
      <c r="AP84" s="27">
        <v>-0.0092</v>
      </c>
      <c r="AQ84" s="27">
        <v>-0.0012</v>
      </c>
      <c r="AR84" s="27">
        <v>-0.021</v>
      </c>
      <c r="AS84" s="27">
        <v>0.0214</v>
      </c>
      <c r="AT84" s="45"/>
      <c r="AU84" s="23">
        <v>43769.0</v>
      </c>
      <c r="AV84" s="50">
        <f t="shared" si="9"/>
        <v>-0.07755691496</v>
      </c>
      <c r="AW84" s="51">
        <f t="shared" si="10"/>
        <v>5.689827434</v>
      </c>
      <c r="AX84" s="51">
        <f t="array" ref="AX84">SQRT(MMULT(MMULT(X84:AG84,MMULT(TRANSPOSE(ER!B564:K599-ER!M599:V599),ER!B564:K599-ER!M599:V599)/3),TRANSPOSE(X84:AG84)))</f>
        <v>0.2678348673</v>
      </c>
      <c r="AY84" s="45"/>
      <c r="AZ84" s="23">
        <v>43769.0</v>
      </c>
      <c r="BA84" s="4">
        <f t="shared" ref="BA84:BJ84" si="252">X84*0.01/$AX84</f>
        <v>0.04119160553</v>
      </c>
      <c r="BB84" s="4">
        <f t="shared" si="252"/>
        <v>0.04277642023</v>
      </c>
      <c r="BC84" s="4">
        <f t="shared" si="252"/>
        <v>-0.004645297752</v>
      </c>
      <c r="BD84" s="4">
        <f t="shared" si="252"/>
        <v>-0.0398797869</v>
      </c>
      <c r="BE84" s="4">
        <f t="shared" si="252"/>
        <v>0.004991661563</v>
      </c>
      <c r="BF84" s="4">
        <f t="shared" si="252"/>
        <v>-0.07265487671</v>
      </c>
      <c r="BG84" s="4">
        <f t="shared" si="252"/>
        <v>0.01078505208</v>
      </c>
      <c r="BH84" s="4">
        <f t="shared" si="252"/>
        <v>-0.0003187234191</v>
      </c>
      <c r="BI84" s="4">
        <f t="shared" si="252"/>
        <v>0.03912488107</v>
      </c>
      <c r="BJ84" s="4">
        <f t="shared" si="252"/>
        <v>-0.0213709357</v>
      </c>
      <c r="BK84" s="45"/>
      <c r="BL84" s="4">
        <f t="shared" si="12"/>
        <v>-0.002537530903</v>
      </c>
      <c r="BM84" s="4">
        <f t="shared" si="13"/>
        <v>1.06037467</v>
      </c>
      <c r="BN84" s="4">
        <f t="shared" si="14"/>
        <v>1.066108439</v>
      </c>
      <c r="BO84" s="4">
        <f t="shared" si="15"/>
        <v>-0.005378223286</v>
      </c>
    </row>
    <row r="85">
      <c r="A85" s="23">
        <v>43799.0</v>
      </c>
      <c r="B85" s="53">
        <v>7.51018016666667E-4</v>
      </c>
      <c r="C85" s="53">
        <v>0.00154340589898873</v>
      </c>
      <c r="D85" s="53">
        <v>0.00118213085</v>
      </c>
      <c r="E85" s="53">
        <v>0.00106025773333333</v>
      </c>
      <c r="F85" s="53">
        <v>0.00118235173333333</v>
      </c>
      <c r="G85" s="53">
        <v>0.00113453451111111</v>
      </c>
      <c r="H85" s="53">
        <v>0.00170684755555556</v>
      </c>
      <c r="I85" s="53">
        <v>2.69792355555556E-4</v>
      </c>
      <c r="J85" s="53">
        <v>6.90617466666667E-4</v>
      </c>
      <c r="K85" s="53">
        <v>0.00176370264039307</v>
      </c>
      <c r="L85" s="52"/>
      <c r="M85" s="4">
        <f t="shared" ref="M85:V85" si="253">_xlfn.RANK.AVG(B85,$B85:$K85,0)</f>
        <v>8</v>
      </c>
      <c r="N85" s="4">
        <f t="shared" si="253"/>
        <v>3</v>
      </c>
      <c r="O85" s="4">
        <f t="shared" si="253"/>
        <v>5</v>
      </c>
      <c r="P85" s="4">
        <f t="shared" si="253"/>
        <v>7</v>
      </c>
      <c r="Q85" s="4">
        <f t="shared" si="253"/>
        <v>4</v>
      </c>
      <c r="R85" s="4">
        <f t="shared" si="253"/>
        <v>6</v>
      </c>
      <c r="S85" s="4">
        <f t="shared" si="253"/>
        <v>2</v>
      </c>
      <c r="T85" s="4">
        <f t="shared" si="253"/>
        <v>10</v>
      </c>
      <c r="U85" s="4">
        <f t="shared" si="253"/>
        <v>9</v>
      </c>
      <c r="V85" s="4">
        <f t="shared" si="253"/>
        <v>1</v>
      </c>
      <c r="W85" s="45"/>
      <c r="X85" s="6">
        <f t="shared" ref="X85:AG85" si="254">-(B85-AVERAGE($B85:$K85))/STDEV($B85:$K85)</f>
        <v>0.8022542571</v>
      </c>
      <c r="Y85" s="6">
        <f t="shared" si="254"/>
        <v>-0.881942741</v>
      </c>
      <c r="Z85" s="6">
        <f t="shared" si="254"/>
        <v>-0.114063314</v>
      </c>
      <c r="AA85" s="6">
        <f t="shared" si="254"/>
        <v>0.1449743894</v>
      </c>
      <c r="AB85" s="6">
        <f t="shared" si="254"/>
        <v>-0.114532795</v>
      </c>
      <c r="AC85" s="6">
        <f t="shared" si="254"/>
        <v>-0.01289870402</v>
      </c>
      <c r="AD85" s="6">
        <f t="shared" si="254"/>
        <v>-1.229333146</v>
      </c>
      <c r="AE85" s="6">
        <f t="shared" si="254"/>
        <v>1.825085161</v>
      </c>
      <c r="AF85" s="6">
        <f t="shared" si="254"/>
        <v>0.930633839</v>
      </c>
      <c r="AG85" s="6">
        <f t="shared" si="254"/>
        <v>-1.350176947</v>
      </c>
      <c r="AH85" s="45"/>
      <c r="AI85" s="23">
        <v>43799.0</v>
      </c>
      <c r="AJ85" s="27">
        <v>0.0288</v>
      </c>
      <c r="AK85" s="27">
        <v>0.0354</v>
      </c>
      <c r="AL85" s="27">
        <v>0.0292</v>
      </c>
      <c r="AM85" s="27">
        <v>0.0301</v>
      </c>
      <c r="AN85" s="27">
        <v>0.0178</v>
      </c>
      <c r="AO85" s="27">
        <v>0.0187</v>
      </c>
      <c r="AP85" s="27">
        <v>0.0342</v>
      </c>
      <c r="AQ85" s="27">
        <v>0.0075</v>
      </c>
      <c r="AR85" s="27">
        <v>0.0175</v>
      </c>
      <c r="AS85" s="27">
        <v>0.0369</v>
      </c>
      <c r="AT85" s="45"/>
      <c r="AU85" s="23">
        <v>43799.0</v>
      </c>
      <c r="AV85" s="50">
        <f t="shared" si="9"/>
        <v>0.009570834288</v>
      </c>
      <c r="AW85" s="51">
        <f t="shared" si="10"/>
        <v>5.744283829</v>
      </c>
      <c r="AX85" s="51">
        <f t="array" ref="AX85">SQRT(MMULT(MMULT(X85:AG85,MMULT(TRANSPOSE(ER!B565:K600-ER!M600:V600),ER!B565:K600-ER!M600:V600)/3),TRANSPOSE(X85:AG85)))</f>
        <v>0.2446104774</v>
      </c>
      <c r="AY85" s="45"/>
      <c r="AZ85" s="23">
        <v>43799.0</v>
      </c>
      <c r="BA85" s="4">
        <f t="shared" ref="BA85:BJ85" si="255">X85*0.01/$AX85</f>
        <v>0.03279721563</v>
      </c>
      <c r="BB85" s="4">
        <f t="shared" si="255"/>
        <v>-0.0360549863</v>
      </c>
      <c r="BC85" s="4">
        <f t="shared" si="255"/>
        <v>-0.004663059214</v>
      </c>
      <c r="BD85" s="4">
        <f t="shared" si="255"/>
        <v>0.005926744878</v>
      </c>
      <c r="BE85" s="4">
        <f t="shared" si="255"/>
        <v>-0.004682252218</v>
      </c>
      <c r="BF85" s="4">
        <f t="shared" si="255"/>
        <v>-0.000527316089</v>
      </c>
      <c r="BG85" s="4">
        <f t="shared" si="255"/>
        <v>-0.05025676575</v>
      </c>
      <c r="BH85" s="4">
        <f t="shared" si="255"/>
        <v>0.07461189646</v>
      </c>
      <c r="BI85" s="4">
        <f t="shared" si="255"/>
        <v>0.03804554282</v>
      </c>
      <c r="BJ85" s="4">
        <f t="shared" si="255"/>
        <v>-0.05519702022</v>
      </c>
      <c r="BK85" s="45"/>
      <c r="BL85" s="4">
        <f t="shared" si="12"/>
        <v>0.0003573408639</v>
      </c>
      <c r="BM85" s="4">
        <f t="shared" si="13"/>
        <v>1.060753585</v>
      </c>
      <c r="BN85" s="4">
        <f t="shared" si="14"/>
        <v>1.066108439</v>
      </c>
      <c r="BO85" s="4">
        <f t="shared" si="15"/>
        <v>-0.005022804281</v>
      </c>
    </row>
    <row r="86">
      <c r="A86" s="23">
        <v>43830.0</v>
      </c>
      <c r="B86" s="53">
        <v>-2.40458633333333E-4</v>
      </c>
      <c r="C86" s="54">
        <v>2.84038479498714E-5</v>
      </c>
      <c r="D86" s="53">
        <v>8.18393794444444E-4</v>
      </c>
      <c r="E86" s="53">
        <v>4.15137316666667E-4</v>
      </c>
      <c r="F86" s="53">
        <v>2.58629027777778E-4</v>
      </c>
      <c r="G86" s="53">
        <v>6.35988977777778E-4</v>
      </c>
      <c r="H86" s="53">
        <v>0.00142645056666667</v>
      </c>
      <c r="I86" s="53">
        <v>0.00182575488888889</v>
      </c>
      <c r="J86" s="53">
        <v>0.00208784397777778</v>
      </c>
      <c r="K86" s="53">
        <v>0.00108469396790989</v>
      </c>
      <c r="L86" s="52"/>
      <c r="M86" s="4">
        <f t="shared" ref="M86:V86" si="256">_xlfn.RANK.AVG(B86,$B86:$K86,0)</f>
        <v>10</v>
      </c>
      <c r="N86" s="4">
        <f t="shared" si="256"/>
        <v>9</v>
      </c>
      <c r="O86" s="4">
        <f t="shared" si="256"/>
        <v>5</v>
      </c>
      <c r="P86" s="4">
        <f t="shared" si="256"/>
        <v>7</v>
      </c>
      <c r="Q86" s="4">
        <f t="shared" si="256"/>
        <v>8</v>
      </c>
      <c r="R86" s="4">
        <f t="shared" si="256"/>
        <v>6</v>
      </c>
      <c r="S86" s="4">
        <f t="shared" si="256"/>
        <v>3</v>
      </c>
      <c r="T86" s="4">
        <f t="shared" si="256"/>
        <v>2</v>
      </c>
      <c r="U86" s="4">
        <f t="shared" si="256"/>
        <v>1</v>
      </c>
      <c r="V86" s="4">
        <f t="shared" si="256"/>
        <v>4</v>
      </c>
      <c r="W86" s="45"/>
      <c r="X86" s="6">
        <f t="shared" ref="X86:AG86" si="257">-(B86-AVERAGE($B86:$K86))/STDEV($B86:$K86)</f>
        <v>1.397758423</v>
      </c>
      <c r="Y86" s="6">
        <f t="shared" si="257"/>
        <v>1.048023694</v>
      </c>
      <c r="Z86" s="6">
        <f t="shared" si="257"/>
        <v>0.02040943187</v>
      </c>
      <c r="AA86" s="6">
        <f t="shared" si="257"/>
        <v>0.5449630791</v>
      </c>
      <c r="AB86" s="6">
        <f t="shared" si="257"/>
        <v>0.748548138</v>
      </c>
      <c r="AC86" s="6">
        <f t="shared" si="257"/>
        <v>0.2576805413</v>
      </c>
      <c r="AD86" s="6">
        <f t="shared" si="257"/>
        <v>-0.7705472302</v>
      </c>
      <c r="AE86" s="6">
        <f t="shared" si="257"/>
        <v>-1.289959937</v>
      </c>
      <c r="AF86" s="6">
        <f t="shared" si="257"/>
        <v>-1.630883877</v>
      </c>
      <c r="AG86" s="6">
        <f t="shared" si="257"/>
        <v>-0.3259922627</v>
      </c>
      <c r="AH86" s="45"/>
      <c r="AI86" s="23">
        <v>43830.0</v>
      </c>
      <c r="AJ86" s="27">
        <v>-0.0235</v>
      </c>
      <c r="AK86" s="27">
        <v>0.0016</v>
      </c>
      <c r="AL86" s="27">
        <v>0.0113</v>
      </c>
      <c r="AM86" s="27">
        <v>0.0011</v>
      </c>
      <c r="AN86" s="27">
        <v>0.0091</v>
      </c>
      <c r="AO86" s="27">
        <v>0.0133</v>
      </c>
      <c r="AP86" s="27">
        <v>0.0207</v>
      </c>
      <c r="AQ86" s="27">
        <v>0.0231</v>
      </c>
      <c r="AR86" s="27">
        <v>0.0267</v>
      </c>
      <c r="AS86" s="27">
        <v>0.0288</v>
      </c>
      <c r="AT86" s="45"/>
      <c r="AU86" s="23">
        <v>43830.0</v>
      </c>
      <c r="AV86" s="50">
        <f t="shared" si="9"/>
        <v>-0.01993222971</v>
      </c>
      <c r="AW86" s="51">
        <f t="shared" si="10"/>
        <v>5.629787444</v>
      </c>
      <c r="AX86" s="51">
        <f t="array" ref="AX86">SQRT(MMULT(MMULT(X86:AG86,MMULT(TRANSPOSE(ER!B566:K601-ER!M601:V601),ER!B566:K601-ER!M601:V601)/3),TRANSPOSE(X86:AG86)))</f>
        <v>0.1905214765</v>
      </c>
      <c r="AY86" s="45"/>
      <c r="AZ86" s="23">
        <v>43830.0</v>
      </c>
      <c r="BA86" s="4">
        <f t="shared" ref="BA86:BJ86" si="258">X86*0.01/$AX86</f>
        <v>0.07336487461</v>
      </c>
      <c r="BB86" s="4">
        <f t="shared" si="258"/>
        <v>0.05500816565</v>
      </c>
      <c r="BC86" s="4">
        <f t="shared" si="258"/>
        <v>0.001071240484</v>
      </c>
      <c r="BD86" s="4">
        <f t="shared" si="258"/>
        <v>0.02860376107</v>
      </c>
      <c r="BE86" s="4">
        <f t="shared" si="258"/>
        <v>0.03928943613</v>
      </c>
      <c r="BF86" s="4">
        <f t="shared" si="258"/>
        <v>0.01352501283</v>
      </c>
      <c r="BG86" s="4">
        <f t="shared" si="258"/>
        <v>-0.04044411394</v>
      </c>
      <c r="BH86" s="4">
        <f t="shared" si="258"/>
        <v>-0.0677067993</v>
      </c>
      <c r="BI86" s="4">
        <f t="shared" si="258"/>
        <v>-0.08560105179</v>
      </c>
      <c r="BJ86" s="4">
        <f t="shared" si="258"/>
        <v>-0.01711052574</v>
      </c>
      <c r="BK86" s="45"/>
      <c r="BL86" s="4">
        <f t="shared" si="12"/>
        <v>-0.0008148559262</v>
      </c>
      <c r="BM86" s="4">
        <f t="shared" si="13"/>
        <v>1.059889224</v>
      </c>
      <c r="BN86" s="4">
        <f t="shared" si="14"/>
        <v>1.066108439</v>
      </c>
      <c r="BO86" s="4">
        <f t="shared" si="15"/>
        <v>-0.005833567345</v>
      </c>
    </row>
    <row r="87">
      <c r="A87" s="23">
        <v>43861.0</v>
      </c>
      <c r="B87" s="53">
        <v>0.00239326858125</v>
      </c>
      <c r="C87" s="53">
        <v>8.68859535751502E-4</v>
      </c>
      <c r="D87" s="54">
        <v>6.06015937499999E-5</v>
      </c>
      <c r="E87" s="53">
        <v>6.204068927125E-4</v>
      </c>
      <c r="F87" s="53">
        <v>0.00127699928125</v>
      </c>
      <c r="G87" s="53">
        <v>2.8959558125E-4</v>
      </c>
      <c r="H87" s="53">
        <v>8.509065875E-4</v>
      </c>
      <c r="I87" s="53">
        <v>1.6943995625E-4</v>
      </c>
      <c r="J87" s="53">
        <v>-5.0216395E-4</v>
      </c>
      <c r="K87" s="53">
        <v>1.05910434492181E-4</v>
      </c>
      <c r="L87" s="52"/>
      <c r="M87" s="4">
        <f t="shared" ref="M87:V87" si="259">_xlfn.RANK.AVG(B87,$B87:$K87,0)</f>
        <v>1</v>
      </c>
      <c r="N87" s="4">
        <f t="shared" si="259"/>
        <v>3</v>
      </c>
      <c r="O87" s="4">
        <f t="shared" si="259"/>
        <v>9</v>
      </c>
      <c r="P87" s="4">
        <f t="shared" si="259"/>
        <v>5</v>
      </c>
      <c r="Q87" s="4">
        <f t="shared" si="259"/>
        <v>2</v>
      </c>
      <c r="R87" s="4">
        <f t="shared" si="259"/>
        <v>6</v>
      </c>
      <c r="S87" s="4">
        <f t="shared" si="259"/>
        <v>4</v>
      </c>
      <c r="T87" s="4">
        <f t="shared" si="259"/>
        <v>7</v>
      </c>
      <c r="U87" s="4">
        <f t="shared" si="259"/>
        <v>10</v>
      </c>
      <c r="V87" s="4">
        <f t="shared" si="259"/>
        <v>8</v>
      </c>
      <c r="W87" s="45"/>
      <c r="X87" s="6">
        <f t="shared" ref="X87:AG87" si="260">-(B87-AVERAGE($B87:$K87))/STDEV($B87:$K87)</f>
        <v>-2.209646068</v>
      </c>
      <c r="Y87" s="6">
        <f t="shared" si="260"/>
        <v>-0.3171629518</v>
      </c>
      <c r="Z87" s="6">
        <f t="shared" si="260"/>
        <v>0.6862517903</v>
      </c>
      <c r="AA87" s="6">
        <f t="shared" si="260"/>
        <v>-0.008720520502</v>
      </c>
      <c r="AB87" s="6">
        <f t="shared" si="260"/>
        <v>-0.8238495133</v>
      </c>
      <c r="AC87" s="6">
        <f t="shared" si="260"/>
        <v>0.4019663772</v>
      </c>
      <c r="AD87" s="6">
        <f t="shared" si="260"/>
        <v>-0.2948751993</v>
      </c>
      <c r="AE87" s="6">
        <f t="shared" si="260"/>
        <v>0.551134012</v>
      </c>
      <c r="AF87" s="6">
        <f t="shared" si="260"/>
        <v>1.384899108</v>
      </c>
      <c r="AG87" s="6">
        <f t="shared" si="260"/>
        <v>0.6300029662</v>
      </c>
      <c r="AH87" s="45"/>
      <c r="AI87" s="23">
        <v>43861.0</v>
      </c>
      <c r="AJ87" s="27">
        <v>0.051</v>
      </c>
      <c r="AK87" s="27">
        <v>0.0156</v>
      </c>
      <c r="AL87" s="27">
        <v>-0.0215</v>
      </c>
      <c r="AM87" s="27">
        <v>-0.0182</v>
      </c>
      <c r="AN87" s="27">
        <v>-0.0091</v>
      </c>
      <c r="AO87" s="27">
        <v>-0.0162</v>
      </c>
      <c r="AP87" s="27">
        <v>-0.0184</v>
      </c>
      <c r="AQ87" s="27">
        <v>-0.0148</v>
      </c>
      <c r="AR87" s="27">
        <v>-0.0331</v>
      </c>
      <c r="AS87" s="27">
        <v>0.0016</v>
      </c>
      <c r="AT87" s="45"/>
      <c r="AU87" s="23">
        <v>43861.0</v>
      </c>
      <c r="AV87" s="50">
        <f t="shared" si="9"/>
        <v>0.1530216504</v>
      </c>
      <c r="AW87" s="51">
        <f t="shared" si="10"/>
        <v>6.49126681</v>
      </c>
      <c r="AX87" s="51">
        <f t="array" ref="AX87">SQRT(MMULT(MMULT(X87:AG87,MMULT(TRANSPOSE(ER!B567:K602-ER!M602:V602),ER!B567:K602-ER!M602:V602)/3),TRANSPOSE(X87:AG87)))</f>
        <v>0.2245020485</v>
      </c>
      <c r="AY87" s="45"/>
      <c r="AZ87" s="23">
        <v>43861.0</v>
      </c>
      <c r="BA87" s="4">
        <f t="shared" ref="BA87:BJ87" si="261">X87*0.01/$AX87</f>
        <v>-0.09842431652</v>
      </c>
      <c r="BB87" s="4">
        <f t="shared" si="261"/>
        <v>-0.01412739678</v>
      </c>
      <c r="BC87" s="4">
        <f t="shared" si="261"/>
        <v>0.03056772955</v>
      </c>
      <c r="BD87" s="4">
        <f t="shared" si="261"/>
        <v>-0.0003884383487</v>
      </c>
      <c r="BE87" s="4">
        <f t="shared" si="261"/>
        <v>-0.03669674814</v>
      </c>
      <c r="BF87" s="4">
        <f t="shared" si="261"/>
        <v>0.01790479774</v>
      </c>
      <c r="BG87" s="4">
        <f t="shared" si="261"/>
        <v>-0.0131346329</v>
      </c>
      <c r="BH87" s="4">
        <f t="shared" si="261"/>
        <v>0.02454917519</v>
      </c>
      <c r="BI87" s="4">
        <f t="shared" si="261"/>
        <v>0.06168759335</v>
      </c>
      <c r="BJ87" s="4">
        <f t="shared" si="261"/>
        <v>0.02806223686</v>
      </c>
      <c r="BK87" s="45"/>
      <c r="BL87" s="4">
        <f t="shared" si="12"/>
        <v>0.00803172709</v>
      </c>
      <c r="BM87" s="4">
        <f t="shared" si="13"/>
        <v>1.068401965</v>
      </c>
      <c r="BN87" s="4">
        <f t="shared" si="14"/>
        <v>1.068401965</v>
      </c>
      <c r="BO87" s="4">
        <f t="shared" si="15"/>
        <v>0</v>
      </c>
    </row>
    <row r="88">
      <c r="A88" s="23">
        <v>43890.0</v>
      </c>
      <c r="B88" s="53">
        <v>-0.0038097128</v>
      </c>
      <c r="C88" s="53">
        <v>-0.00282895221745213</v>
      </c>
      <c r="D88" s="53">
        <v>-0.00270070691176471</v>
      </c>
      <c r="E88" s="53">
        <v>-0.00329895088235294</v>
      </c>
      <c r="F88" s="53">
        <v>-0.00113814258235294</v>
      </c>
      <c r="G88" s="53">
        <v>-0.00557767227058824</v>
      </c>
      <c r="H88" s="53">
        <v>-0.00202741021176471</v>
      </c>
      <c r="I88" s="53">
        <v>-0.0020891015</v>
      </c>
      <c r="J88" s="53">
        <v>-0.00416413585294118</v>
      </c>
      <c r="K88" s="53">
        <v>-0.00318777593713509</v>
      </c>
      <c r="L88" s="52"/>
      <c r="M88" s="4">
        <f t="shared" ref="M88:V88" si="262">_xlfn.RANK.AVG(B88,$B88:$K88,0)</f>
        <v>8</v>
      </c>
      <c r="N88" s="4">
        <f t="shared" si="262"/>
        <v>5</v>
      </c>
      <c r="O88" s="4">
        <f t="shared" si="262"/>
        <v>4</v>
      </c>
      <c r="P88" s="4">
        <f t="shared" si="262"/>
        <v>7</v>
      </c>
      <c r="Q88" s="4">
        <f t="shared" si="262"/>
        <v>1</v>
      </c>
      <c r="R88" s="4">
        <f t="shared" si="262"/>
        <v>10</v>
      </c>
      <c r="S88" s="4">
        <f t="shared" si="262"/>
        <v>2</v>
      </c>
      <c r="T88" s="4">
        <f t="shared" si="262"/>
        <v>3</v>
      </c>
      <c r="U88" s="4">
        <f t="shared" si="262"/>
        <v>9</v>
      </c>
      <c r="V88" s="4">
        <f t="shared" si="262"/>
        <v>6</v>
      </c>
      <c r="W88" s="45"/>
      <c r="X88" s="6">
        <f t="shared" ref="X88:AG88" si="263">-(B88-AVERAGE($B88:$K88))/STDEV($B88:$K88)</f>
        <v>0.5817435322</v>
      </c>
      <c r="Y88" s="6">
        <f t="shared" si="263"/>
        <v>-0.2025658825</v>
      </c>
      <c r="Z88" s="6">
        <f t="shared" si="263"/>
        <v>-0.3051230228</v>
      </c>
      <c r="AA88" s="6">
        <f t="shared" si="263"/>
        <v>0.1732897385</v>
      </c>
      <c r="AB88" s="6">
        <f t="shared" si="263"/>
        <v>-1.554698033</v>
      </c>
      <c r="AC88" s="6">
        <f t="shared" si="263"/>
        <v>1.995572027</v>
      </c>
      <c r="AD88" s="6">
        <f t="shared" si="263"/>
        <v>-0.8435550827</v>
      </c>
      <c r="AE88" s="6">
        <f t="shared" si="263"/>
        <v>-0.7942208628</v>
      </c>
      <c r="AF88" s="6">
        <f t="shared" si="263"/>
        <v>0.8651739047</v>
      </c>
      <c r="AG88" s="6">
        <f t="shared" si="263"/>
        <v>0.08438368153</v>
      </c>
      <c r="AH88" s="45"/>
      <c r="AI88" s="23">
        <v>43890.0</v>
      </c>
      <c r="AJ88" s="27">
        <v>-0.0759</v>
      </c>
      <c r="AK88" s="27">
        <v>-0.0591</v>
      </c>
      <c r="AL88" s="27">
        <v>-0.0806</v>
      </c>
      <c r="AM88" s="27">
        <v>-0.0843</v>
      </c>
      <c r="AN88" s="27">
        <v>-0.0588</v>
      </c>
      <c r="AO88" s="27">
        <v>-0.0957</v>
      </c>
      <c r="AP88" s="27">
        <v>-0.0719</v>
      </c>
      <c r="AQ88" s="27">
        <v>-0.065</v>
      </c>
      <c r="AR88" s="27">
        <v>-0.0912</v>
      </c>
      <c r="AS88" s="27">
        <v>-0.0821</v>
      </c>
      <c r="AT88" s="45"/>
      <c r="AU88" s="23">
        <v>43890.0</v>
      </c>
      <c r="AV88" s="50">
        <f t="shared" si="9"/>
        <v>-0.05079434438</v>
      </c>
      <c r="AW88" s="51">
        <f t="shared" si="10"/>
        <v>6.161547168</v>
      </c>
      <c r="AX88" s="51">
        <f t="array" ref="AX88">SQRT(MMULT(MMULT(X88:AG88,MMULT(TRANSPOSE(ER!B568:K603-ER!M603:V603),ER!B568:K603-ER!M603:V603)/3),TRANSPOSE(X88:AG88)))</f>
        <v>0.3073774879</v>
      </c>
      <c r="AY88" s="45"/>
      <c r="AZ88" s="23">
        <v>43890.0</v>
      </c>
      <c r="BA88" s="4">
        <f t="shared" ref="BA88:BJ88" si="264">X88*0.01/$AX88</f>
        <v>0.01892602924</v>
      </c>
      <c r="BB88" s="4">
        <f t="shared" si="264"/>
        <v>-0.006590133972</v>
      </c>
      <c r="BC88" s="4">
        <f t="shared" si="264"/>
        <v>-0.00992665484</v>
      </c>
      <c r="BD88" s="4">
        <f t="shared" si="264"/>
        <v>0.00563768478</v>
      </c>
      <c r="BE88" s="4">
        <f t="shared" si="264"/>
        <v>-0.05057943714</v>
      </c>
      <c r="BF88" s="4">
        <f t="shared" si="264"/>
        <v>0.06492251727</v>
      </c>
      <c r="BG88" s="4">
        <f t="shared" si="264"/>
        <v>-0.02744361952</v>
      </c>
      <c r="BH88" s="4">
        <f t="shared" si="264"/>
        <v>-0.02583861519</v>
      </c>
      <c r="BI88" s="4">
        <f t="shared" si="264"/>
        <v>0.02814695086</v>
      </c>
      <c r="BJ88" s="4">
        <f t="shared" si="264"/>
        <v>0.002745278521</v>
      </c>
      <c r="BK88" s="45"/>
      <c r="BL88" s="4">
        <f t="shared" si="12"/>
        <v>-0.00226253367</v>
      </c>
      <c r="BM88" s="4">
        <f t="shared" si="13"/>
        <v>1.06598467</v>
      </c>
      <c r="BN88" s="4">
        <f t="shared" si="14"/>
        <v>1.068401965</v>
      </c>
      <c r="BO88" s="4">
        <f t="shared" si="15"/>
        <v>-0.00226253367</v>
      </c>
    </row>
    <row r="89">
      <c r="A89" s="23">
        <v>43921.0</v>
      </c>
      <c r="B89" s="53">
        <v>-0.010695290452381</v>
      </c>
      <c r="C89" s="53">
        <v>-0.00606726567309204</v>
      </c>
      <c r="D89" s="53">
        <v>-0.00958389676190476</v>
      </c>
      <c r="E89" s="53">
        <v>-0.00829461387142857</v>
      </c>
      <c r="F89" s="53">
        <v>-0.0106185458714286</v>
      </c>
      <c r="G89" s="53">
        <v>-0.00250224006190476</v>
      </c>
      <c r="H89" s="53">
        <v>-0.00724178469047619</v>
      </c>
      <c r="I89" s="53">
        <v>-0.0105447296428571</v>
      </c>
      <c r="J89" s="53">
        <v>-0.00719268992380952</v>
      </c>
      <c r="K89" s="53">
        <v>-0.0033426416623704</v>
      </c>
      <c r="L89" s="52"/>
      <c r="M89" s="4">
        <f t="shared" ref="M89:V89" si="265">_xlfn.RANK.AVG(B89,$B89:$K89,0)</f>
        <v>10</v>
      </c>
      <c r="N89" s="4">
        <f t="shared" si="265"/>
        <v>3</v>
      </c>
      <c r="O89" s="4">
        <f t="shared" si="265"/>
        <v>7</v>
      </c>
      <c r="P89" s="4">
        <f t="shared" si="265"/>
        <v>6</v>
      </c>
      <c r="Q89" s="4">
        <f t="shared" si="265"/>
        <v>9</v>
      </c>
      <c r="R89" s="4">
        <f t="shared" si="265"/>
        <v>1</v>
      </c>
      <c r="S89" s="4">
        <f t="shared" si="265"/>
        <v>5</v>
      </c>
      <c r="T89" s="4">
        <f t="shared" si="265"/>
        <v>8</v>
      </c>
      <c r="U89" s="4">
        <f t="shared" si="265"/>
        <v>4</v>
      </c>
      <c r="V89" s="4">
        <f t="shared" si="265"/>
        <v>2</v>
      </c>
      <c r="W89" s="45"/>
      <c r="X89" s="6">
        <f t="shared" ref="X89:AG89" si="266">-(B89-AVERAGE($B89:$K89))/STDEV($B89:$K89)</f>
        <v>1.044982074</v>
      </c>
      <c r="Y89" s="6">
        <f t="shared" si="266"/>
        <v>-0.5216934492</v>
      </c>
      <c r="Z89" s="6">
        <f t="shared" si="266"/>
        <v>0.6687539044</v>
      </c>
      <c r="AA89" s="6">
        <f t="shared" si="266"/>
        <v>0.2323068145</v>
      </c>
      <c r="AB89" s="6">
        <f t="shared" si="266"/>
        <v>1.019002555</v>
      </c>
      <c r="AC89" s="6">
        <f t="shared" si="266"/>
        <v>-1.728523281</v>
      </c>
      <c r="AD89" s="6">
        <f t="shared" si="266"/>
        <v>-0.1240961407</v>
      </c>
      <c r="AE89" s="6">
        <f t="shared" si="266"/>
        <v>0.9940143402</v>
      </c>
      <c r="AF89" s="6">
        <f t="shared" si="266"/>
        <v>-0.1407156648</v>
      </c>
      <c r="AG89" s="6">
        <f t="shared" si="266"/>
        <v>-1.444031153</v>
      </c>
      <c r="AH89" s="45"/>
      <c r="AI89" s="23">
        <v>43921.0</v>
      </c>
      <c r="AJ89" s="27">
        <v>-0.2106</v>
      </c>
      <c r="AK89" s="27">
        <v>-0.1676</v>
      </c>
      <c r="AL89" s="27">
        <v>-0.1761</v>
      </c>
      <c r="AM89" s="27">
        <v>-0.1694</v>
      </c>
      <c r="AN89" s="27">
        <v>-0.2245</v>
      </c>
      <c r="AO89" s="27">
        <v>-0.069</v>
      </c>
      <c r="AP89" s="27">
        <v>-0.1104</v>
      </c>
      <c r="AQ89" s="27">
        <v>-0.2199</v>
      </c>
      <c r="AR89" s="27">
        <v>-0.1344</v>
      </c>
      <c r="AS89" s="27">
        <v>-0.1273</v>
      </c>
      <c r="AT89" s="45"/>
      <c r="AU89" s="23">
        <v>43921.0</v>
      </c>
      <c r="AV89" s="50">
        <f t="shared" si="9"/>
        <v>0.2879032086</v>
      </c>
      <c r="AW89" s="51">
        <f t="shared" si="10"/>
        <v>7.935476368</v>
      </c>
      <c r="AX89" s="51">
        <f t="array" ref="AX89">SQRT(MMULT(MMULT(X89:AG89,MMULT(TRANSPOSE(ER!B569:K604-ER!M604:V604),ER!B569:K604-ER!M604:V604)/3),TRANSPOSE(X89:AG89)))</f>
        <v>0.3396499023</v>
      </c>
      <c r="AY89" s="45"/>
      <c r="AZ89" s="23">
        <v>43921.0</v>
      </c>
      <c r="BA89" s="4">
        <f t="shared" ref="BA89:BJ89" si="267">X89*0.01/$AX89</f>
        <v>0.03076644706</v>
      </c>
      <c r="BB89" s="4">
        <f t="shared" si="267"/>
        <v>-0.01535974089</v>
      </c>
      <c r="BC89" s="4">
        <f t="shared" si="267"/>
        <v>0.01968950675</v>
      </c>
      <c r="BD89" s="4">
        <f t="shared" si="267"/>
        <v>0.006839596093</v>
      </c>
      <c r="BE89" s="4">
        <f t="shared" si="267"/>
        <v>0.03000155596</v>
      </c>
      <c r="BF89" s="4">
        <f t="shared" si="267"/>
        <v>-0.05089132277</v>
      </c>
      <c r="BG89" s="4">
        <f t="shared" si="267"/>
        <v>-0.003653648649</v>
      </c>
      <c r="BH89" s="4">
        <f t="shared" si="267"/>
        <v>0.02926585091</v>
      </c>
      <c r="BI89" s="4">
        <f t="shared" si="267"/>
        <v>-0.004142962027</v>
      </c>
      <c r="BJ89" s="4">
        <f t="shared" si="267"/>
        <v>-0.04251528244</v>
      </c>
      <c r="BK89" s="45"/>
      <c r="BL89" s="4">
        <f t="shared" si="12"/>
        <v>0.009366437684</v>
      </c>
      <c r="BM89" s="4">
        <f t="shared" si="13"/>
        <v>1.075969149</v>
      </c>
      <c r="BN89" s="4">
        <f t="shared" si="14"/>
        <v>1.075969149</v>
      </c>
      <c r="BO89" s="4">
        <f t="shared" si="15"/>
        <v>0</v>
      </c>
    </row>
    <row r="90">
      <c r="A90" s="23">
        <v>43951.0</v>
      </c>
      <c r="B90" s="53">
        <v>0.00426012353157895</v>
      </c>
      <c r="C90" s="53">
        <v>0.00433566610871649</v>
      </c>
      <c r="D90" s="53">
        <v>0.0019158509</v>
      </c>
      <c r="E90" s="53">
        <v>0.00397348869473684</v>
      </c>
      <c r="F90" s="53">
        <v>0.00104227888421053</v>
      </c>
      <c r="G90" s="53">
        <v>0.00277359718432105</v>
      </c>
      <c r="H90" s="53">
        <v>0.00394807297894737</v>
      </c>
      <c r="I90" s="53">
        <v>-1.215777E-4</v>
      </c>
      <c r="J90" s="53">
        <v>0.00136653135263158</v>
      </c>
      <c r="K90" s="53">
        <v>0.00596633466434736</v>
      </c>
      <c r="L90" s="52"/>
      <c r="M90" s="4">
        <f t="shared" ref="M90:V90" si="268">_xlfn.RANK.AVG(B90,$B90:$K90,0)</f>
        <v>3</v>
      </c>
      <c r="N90" s="4">
        <f t="shared" si="268"/>
        <v>2</v>
      </c>
      <c r="O90" s="4">
        <f t="shared" si="268"/>
        <v>7</v>
      </c>
      <c r="P90" s="4">
        <f t="shared" si="268"/>
        <v>4</v>
      </c>
      <c r="Q90" s="4">
        <f t="shared" si="268"/>
        <v>9</v>
      </c>
      <c r="R90" s="4">
        <f t="shared" si="268"/>
        <v>6</v>
      </c>
      <c r="S90" s="4">
        <f t="shared" si="268"/>
        <v>5</v>
      </c>
      <c r="T90" s="4">
        <f t="shared" si="268"/>
        <v>10</v>
      </c>
      <c r="U90" s="4">
        <f t="shared" si="268"/>
        <v>8</v>
      </c>
      <c r="V90" s="4">
        <f t="shared" si="268"/>
        <v>1</v>
      </c>
      <c r="W90" s="45"/>
      <c r="X90" s="6">
        <f t="shared" ref="X90:AG90" si="269">-(B90-AVERAGE($B90:$K90))/STDEV($B90:$K90)</f>
        <v>-0.7028527478</v>
      </c>
      <c r="Y90" s="6">
        <f t="shared" si="269"/>
        <v>-0.7432574646</v>
      </c>
      <c r="Z90" s="6">
        <f t="shared" si="269"/>
        <v>0.5510053466</v>
      </c>
      <c r="AA90" s="6">
        <f t="shared" si="269"/>
        <v>-0.5495431858</v>
      </c>
      <c r="AB90" s="6">
        <f t="shared" si="269"/>
        <v>1.018244237</v>
      </c>
      <c r="AC90" s="6">
        <f t="shared" si="269"/>
        <v>0.09223100991</v>
      </c>
      <c r="AD90" s="6">
        <f t="shared" si="269"/>
        <v>-0.5359493314</v>
      </c>
      <c r="AE90" s="6">
        <f t="shared" si="269"/>
        <v>1.640744785</v>
      </c>
      <c r="AF90" s="6">
        <f t="shared" si="269"/>
        <v>0.8448145015</v>
      </c>
      <c r="AG90" s="6">
        <f t="shared" si="269"/>
        <v>-1.615437151</v>
      </c>
      <c r="AH90" s="45"/>
      <c r="AI90" s="23">
        <v>43951.0</v>
      </c>
      <c r="AJ90" s="27">
        <v>0.0778</v>
      </c>
      <c r="AK90" s="27">
        <v>0.0963</v>
      </c>
      <c r="AL90" s="27">
        <v>0.0458</v>
      </c>
      <c r="AM90" s="27">
        <v>0.0988</v>
      </c>
      <c r="AN90" s="27">
        <v>0.0202</v>
      </c>
      <c r="AO90" s="27">
        <v>0.0439</v>
      </c>
      <c r="AP90" s="27">
        <v>0.0878</v>
      </c>
      <c r="AQ90" s="27">
        <v>0.016</v>
      </c>
      <c r="AR90" s="27">
        <v>0.0336</v>
      </c>
      <c r="AS90" s="27">
        <v>0.1311</v>
      </c>
      <c r="AT90" s="45"/>
      <c r="AU90" s="23">
        <v>43951.0</v>
      </c>
      <c r="AV90" s="50">
        <f t="shared" si="9"/>
        <v>-0.1596888943</v>
      </c>
      <c r="AW90" s="51">
        <f t="shared" si="10"/>
        <v>6.668268921</v>
      </c>
      <c r="AX90" s="51">
        <f t="array" ref="AX90">SQRT(MMULT(MMULT(X90:AG90,MMULT(TRANSPOSE(ER!B570:K605-ER!M605:V605),ER!B570:K605-ER!M605:V605)/3),TRANSPOSE(X90:AG90)))</f>
        <v>0.3354715625</v>
      </c>
      <c r="AY90" s="45"/>
      <c r="AZ90" s="23">
        <v>43951.0</v>
      </c>
      <c r="BA90" s="4">
        <f t="shared" ref="BA90:BJ90" si="270">X90*0.01/$AX90</f>
        <v>-0.02095118711</v>
      </c>
      <c r="BB90" s="4">
        <f t="shared" si="270"/>
        <v>-0.02215560267</v>
      </c>
      <c r="BC90" s="4">
        <f t="shared" si="270"/>
        <v>0.01642480043</v>
      </c>
      <c r="BD90" s="4">
        <f t="shared" si="270"/>
        <v>-0.0163812152</v>
      </c>
      <c r="BE90" s="4">
        <f t="shared" si="270"/>
        <v>0.0303526245</v>
      </c>
      <c r="BF90" s="4">
        <f t="shared" si="270"/>
        <v>0.002749294432</v>
      </c>
      <c r="BG90" s="4">
        <f t="shared" si="270"/>
        <v>-0.0159759989</v>
      </c>
      <c r="BH90" s="4">
        <f t="shared" si="270"/>
        <v>0.04890861011</v>
      </c>
      <c r="BI90" s="4">
        <f t="shared" si="270"/>
        <v>0.02518289464</v>
      </c>
      <c r="BJ90" s="4">
        <f t="shared" si="270"/>
        <v>-0.04815422024</v>
      </c>
      <c r="BK90" s="45"/>
      <c r="BL90" s="4">
        <f t="shared" si="12"/>
        <v>-0.004701573391</v>
      </c>
      <c r="BM90" s="4">
        <f t="shared" si="13"/>
        <v>1.070910401</v>
      </c>
      <c r="BN90" s="4">
        <f t="shared" si="14"/>
        <v>1.075969149</v>
      </c>
      <c r="BO90" s="4">
        <f t="shared" si="15"/>
        <v>-0.004701573391</v>
      </c>
    </row>
    <row r="91">
      <c r="A91" s="23">
        <v>43982.0</v>
      </c>
      <c r="B91" s="53">
        <v>4.139577E-4</v>
      </c>
      <c r="C91" s="54">
        <v>2.78641448698384E-5</v>
      </c>
      <c r="D91" s="53">
        <v>-0.00176146075384615</v>
      </c>
      <c r="E91" s="53">
        <v>-3.32069546153846E-4</v>
      </c>
      <c r="F91" s="53">
        <v>3.22148623076923E-4</v>
      </c>
      <c r="G91" s="53">
        <v>0.00200114901538462</v>
      </c>
      <c r="H91" s="53">
        <v>0.00148808833076923</v>
      </c>
      <c r="I91" s="53">
        <v>-0.00199661278461538</v>
      </c>
      <c r="J91" s="53">
        <v>-8.08733023076923E-4</v>
      </c>
      <c r="K91" s="53">
        <v>0.00165227239017646</v>
      </c>
      <c r="L91" s="52"/>
      <c r="M91" s="4">
        <f t="shared" ref="M91:V91" si="271">_xlfn.RANK.AVG(B91,$B91:$K91,0)</f>
        <v>4</v>
      </c>
      <c r="N91" s="4">
        <f t="shared" si="271"/>
        <v>6</v>
      </c>
      <c r="O91" s="4">
        <f t="shared" si="271"/>
        <v>9</v>
      </c>
      <c r="P91" s="4">
        <f t="shared" si="271"/>
        <v>7</v>
      </c>
      <c r="Q91" s="4">
        <f t="shared" si="271"/>
        <v>5</v>
      </c>
      <c r="R91" s="4">
        <f t="shared" si="271"/>
        <v>1</v>
      </c>
      <c r="S91" s="4">
        <f t="shared" si="271"/>
        <v>3</v>
      </c>
      <c r="T91" s="4">
        <f t="shared" si="271"/>
        <v>10</v>
      </c>
      <c r="U91" s="4">
        <f t="shared" si="271"/>
        <v>8</v>
      </c>
      <c r="V91" s="4">
        <f t="shared" si="271"/>
        <v>2</v>
      </c>
      <c r="W91" s="45"/>
      <c r="X91" s="6">
        <f t="shared" ref="X91:AG91" si="272">-(B91-AVERAGE($B91:$K91))/STDEV($B91:$K91)</f>
        <v>-0.228110778</v>
      </c>
      <c r="Y91" s="6">
        <f t="shared" si="272"/>
        <v>0.05300273289</v>
      </c>
      <c r="Z91" s="6">
        <f t="shared" si="272"/>
        <v>1.3558046</v>
      </c>
      <c r="AA91" s="6">
        <f t="shared" si="272"/>
        <v>0.3150693285</v>
      </c>
      <c r="AB91" s="6">
        <f t="shared" si="272"/>
        <v>-0.161264876</v>
      </c>
      <c r="AC91" s="6">
        <f t="shared" si="272"/>
        <v>-1.383739815</v>
      </c>
      <c r="AD91" s="6">
        <f t="shared" si="272"/>
        <v>-1.010181933</v>
      </c>
      <c r="AE91" s="6">
        <f t="shared" si="272"/>
        <v>1.527018058</v>
      </c>
      <c r="AF91" s="6">
        <f t="shared" si="272"/>
        <v>0.6621265164</v>
      </c>
      <c r="AG91" s="6">
        <f t="shared" si="272"/>
        <v>-1.129723834</v>
      </c>
      <c r="AH91" s="45"/>
      <c r="AI91" s="23">
        <v>43982.0</v>
      </c>
      <c r="AJ91" s="27">
        <v>0.0313</v>
      </c>
      <c r="AK91" s="27">
        <v>0.0273</v>
      </c>
      <c r="AL91" s="27">
        <v>0.0333</v>
      </c>
      <c r="AM91" s="27">
        <v>0.0697</v>
      </c>
      <c r="AN91" s="27">
        <v>0.0411</v>
      </c>
      <c r="AO91" s="27">
        <v>0.0672</v>
      </c>
      <c r="AP91" s="27">
        <v>0.0576</v>
      </c>
      <c r="AQ91" s="27">
        <v>0.0269</v>
      </c>
      <c r="AR91" s="27">
        <v>0.031</v>
      </c>
      <c r="AS91" s="27">
        <v>0.0513</v>
      </c>
      <c r="AT91" s="45"/>
      <c r="AU91" s="23">
        <v>43982.0</v>
      </c>
      <c r="AV91" s="50">
        <f t="shared" si="9"/>
        <v>-0.05761446284</v>
      </c>
      <c r="AW91" s="51">
        <f t="shared" si="10"/>
        <v>6.284080189</v>
      </c>
      <c r="AX91" s="51">
        <f t="array" ref="AX91">SQRT(MMULT(MMULT(X91:AG91,MMULT(TRANSPOSE(ER!B571:K606-ER!M606:V606),ER!B571:K606-ER!M606:V606)/3),TRANSPOSE(X91:AG91)))</f>
        <v>0.2565032832</v>
      </c>
      <c r="AY91" s="45"/>
      <c r="AZ91" s="23">
        <v>43982.0</v>
      </c>
      <c r="BA91" s="4">
        <f t="shared" ref="BA91:BJ91" si="273">X91*0.01/$AX91</f>
        <v>-0.008893093889</v>
      </c>
      <c r="BB91" s="4">
        <f t="shared" si="273"/>
        <v>0.0020663569</v>
      </c>
      <c r="BC91" s="4">
        <f t="shared" si="273"/>
        <v>0.05285720257</v>
      </c>
      <c r="BD91" s="4">
        <f t="shared" si="273"/>
        <v>0.0122832474</v>
      </c>
      <c r="BE91" s="4">
        <f t="shared" si="273"/>
        <v>-0.006287049195</v>
      </c>
      <c r="BF91" s="4">
        <f t="shared" si="273"/>
        <v>-0.05394628082</v>
      </c>
      <c r="BG91" s="4">
        <f t="shared" si="273"/>
        <v>-0.03938280715</v>
      </c>
      <c r="BH91" s="4">
        <f t="shared" si="273"/>
        <v>0.05953210577</v>
      </c>
      <c r="BI91" s="4">
        <f t="shared" si="273"/>
        <v>0.02581356886</v>
      </c>
      <c r="BJ91" s="4">
        <f t="shared" si="273"/>
        <v>-0.04404325044</v>
      </c>
      <c r="BK91" s="45"/>
      <c r="BL91" s="4">
        <f t="shared" si="12"/>
        <v>-0.001717417191</v>
      </c>
      <c r="BM91" s="4">
        <f t="shared" si="13"/>
        <v>1.069071201</v>
      </c>
      <c r="BN91" s="4">
        <f t="shared" si="14"/>
        <v>1.075969149</v>
      </c>
      <c r="BO91" s="4">
        <f t="shared" si="15"/>
        <v>-0.006410916019</v>
      </c>
    </row>
    <row r="92">
      <c r="A92" s="23">
        <v>44012.0</v>
      </c>
      <c r="B92" s="53">
        <v>0.00198287307368421</v>
      </c>
      <c r="C92" s="53">
        <v>3.02961278761168E-4</v>
      </c>
      <c r="D92" s="53">
        <v>0.00221919703684211</v>
      </c>
      <c r="E92" s="53">
        <v>0.00242907553684211</v>
      </c>
      <c r="F92" s="53">
        <v>0.00174976797368421</v>
      </c>
      <c r="G92" s="53">
        <v>7.05790631578948E-4</v>
      </c>
      <c r="H92" s="53">
        <v>0.00366358935263158</v>
      </c>
      <c r="I92" s="53">
        <v>6.25960968421053E-4</v>
      </c>
      <c r="J92" s="53">
        <v>3.03144468421053E-4</v>
      </c>
      <c r="K92" s="53">
        <v>3.37943258098474E-4</v>
      </c>
      <c r="L92" s="52"/>
      <c r="M92" s="4">
        <f t="shared" ref="M92:V92" si="274">_xlfn.RANK.AVG(B92,$B92:$K92,0)</f>
        <v>4</v>
      </c>
      <c r="N92" s="4">
        <f t="shared" si="274"/>
        <v>10</v>
      </c>
      <c r="O92" s="4">
        <f t="shared" si="274"/>
        <v>3</v>
      </c>
      <c r="P92" s="4">
        <f t="shared" si="274"/>
        <v>2</v>
      </c>
      <c r="Q92" s="4">
        <f t="shared" si="274"/>
        <v>5</v>
      </c>
      <c r="R92" s="4">
        <f t="shared" si="274"/>
        <v>6</v>
      </c>
      <c r="S92" s="4">
        <f t="shared" si="274"/>
        <v>1</v>
      </c>
      <c r="T92" s="4">
        <f t="shared" si="274"/>
        <v>7</v>
      </c>
      <c r="U92" s="4">
        <f t="shared" si="274"/>
        <v>9</v>
      </c>
      <c r="V92" s="4">
        <f t="shared" si="274"/>
        <v>8</v>
      </c>
      <c r="W92" s="45"/>
      <c r="X92" s="6">
        <f t="shared" ref="X92:AG92" si="275">-(B92-AVERAGE($B92:$K92))/STDEV($B92:$K92)</f>
        <v>-0.478614828</v>
      </c>
      <c r="Y92" s="6">
        <f t="shared" si="275"/>
        <v>0.9810226905</v>
      </c>
      <c r="Z92" s="6">
        <f t="shared" si="275"/>
        <v>-0.6839513963</v>
      </c>
      <c r="AA92" s="6">
        <f t="shared" si="275"/>
        <v>-0.8663100975</v>
      </c>
      <c r="AB92" s="6">
        <f t="shared" si="275"/>
        <v>-0.2760750573</v>
      </c>
      <c r="AC92" s="6">
        <f t="shared" si="275"/>
        <v>0.6310133396</v>
      </c>
      <c r="AD92" s="6">
        <f t="shared" si="275"/>
        <v>-1.938951344</v>
      </c>
      <c r="AE92" s="6">
        <f t="shared" si="275"/>
        <v>0.7003755357</v>
      </c>
      <c r="AF92" s="6">
        <f t="shared" si="275"/>
        <v>0.9808635211</v>
      </c>
      <c r="AG92" s="6">
        <f t="shared" si="275"/>
        <v>0.9506276366</v>
      </c>
      <c r="AH92" s="45"/>
      <c r="AI92" s="23">
        <v>44012.0</v>
      </c>
      <c r="AJ92" s="27">
        <v>0.0309</v>
      </c>
      <c r="AK92" s="27">
        <v>0.021</v>
      </c>
      <c r="AL92" s="27">
        <v>0.05</v>
      </c>
      <c r="AM92" s="27">
        <v>0.0518</v>
      </c>
      <c r="AN92" s="27">
        <v>0.0676</v>
      </c>
      <c r="AO92" s="27">
        <v>0.0015</v>
      </c>
      <c r="AP92" s="27">
        <v>0.061</v>
      </c>
      <c r="AQ92" s="27">
        <v>0.0327</v>
      </c>
      <c r="AR92" s="27">
        <v>0.015</v>
      </c>
      <c r="AS92" s="27">
        <v>0.0224</v>
      </c>
      <c r="AT92" s="45"/>
      <c r="AU92" s="23">
        <v>44012.0</v>
      </c>
      <c r="AV92" s="50">
        <f t="shared" si="9"/>
        <v>0.03813661665</v>
      </c>
      <c r="AW92" s="51">
        <f t="shared" si="10"/>
        <v>6.523733746</v>
      </c>
      <c r="AX92" s="51">
        <f t="array" ref="AX92">SQRT(MMULT(MMULT(X92:AG92,MMULT(TRANSPOSE(ER!B572:K607-ER!M607:V607),ER!B572:K607-ER!M607:V607)/3),TRANSPOSE(X92:AG92)))</f>
        <v>0.1761870942</v>
      </c>
      <c r="AY92" s="45"/>
      <c r="AZ92" s="23">
        <v>44012.0</v>
      </c>
      <c r="BA92" s="4">
        <f t="shared" ref="BA92:BJ92" si="276">X92*0.01/$AX92</f>
        <v>-0.02716514681</v>
      </c>
      <c r="BB92" s="4">
        <f t="shared" si="276"/>
        <v>0.05568073501</v>
      </c>
      <c r="BC92" s="4">
        <f t="shared" si="276"/>
        <v>-0.03881960818</v>
      </c>
      <c r="BD92" s="4">
        <f t="shared" si="276"/>
        <v>-0.0491698953</v>
      </c>
      <c r="BE92" s="4">
        <f t="shared" si="276"/>
        <v>-0.01566942565</v>
      </c>
      <c r="BF92" s="4">
        <f t="shared" si="276"/>
        <v>0.0358149581</v>
      </c>
      <c r="BG92" s="4">
        <f t="shared" si="276"/>
        <v>-0.1100507023</v>
      </c>
      <c r="BH92" s="4">
        <f t="shared" si="276"/>
        <v>0.03975180696</v>
      </c>
      <c r="BI92" s="4">
        <f t="shared" si="276"/>
        <v>0.0556717009</v>
      </c>
      <c r="BJ92" s="4">
        <f t="shared" si="276"/>
        <v>0.05395557722</v>
      </c>
      <c r="BK92" s="45"/>
      <c r="BL92" s="4">
        <f t="shared" si="12"/>
        <v>0.001486788636</v>
      </c>
      <c r="BM92" s="4">
        <f t="shared" si="13"/>
        <v>1.070660684</v>
      </c>
      <c r="BN92" s="4">
        <f t="shared" si="14"/>
        <v>1.075969149</v>
      </c>
      <c r="BO92" s="4">
        <f t="shared" si="15"/>
        <v>-0.00493365906</v>
      </c>
    </row>
    <row r="93">
      <c r="A93" s="23">
        <v>44043.0</v>
      </c>
      <c r="B93" s="53">
        <v>3.99037647368421E-4</v>
      </c>
      <c r="C93" s="53">
        <v>0.0028539286838982</v>
      </c>
      <c r="D93" s="54">
        <v>-1.10804842105264E-5</v>
      </c>
      <c r="E93" s="53">
        <v>0.00126489052631579</v>
      </c>
      <c r="F93" s="53">
        <v>0.00146779920526316</v>
      </c>
      <c r="G93" s="53">
        <v>-0.00165341742105263</v>
      </c>
      <c r="H93" s="53">
        <v>6.12033984210527E-4</v>
      </c>
      <c r="I93" s="53">
        <v>-3.55758289473684E-4</v>
      </c>
      <c r="J93" s="53">
        <v>-2.49338E-4</v>
      </c>
      <c r="K93" s="53">
        <v>0.00366059210958326</v>
      </c>
      <c r="L93" s="52"/>
      <c r="M93" s="4">
        <f t="shared" ref="M93:V93" si="277">_xlfn.RANK.AVG(B93,$B93:$K93,0)</f>
        <v>6</v>
      </c>
      <c r="N93" s="4">
        <f t="shared" si="277"/>
        <v>2</v>
      </c>
      <c r="O93" s="4">
        <f t="shared" si="277"/>
        <v>7</v>
      </c>
      <c r="P93" s="4">
        <f t="shared" si="277"/>
        <v>4</v>
      </c>
      <c r="Q93" s="4">
        <f t="shared" si="277"/>
        <v>3</v>
      </c>
      <c r="R93" s="4">
        <f t="shared" si="277"/>
        <v>10</v>
      </c>
      <c r="S93" s="4">
        <f t="shared" si="277"/>
        <v>5</v>
      </c>
      <c r="T93" s="4">
        <f t="shared" si="277"/>
        <v>9</v>
      </c>
      <c r="U93" s="4">
        <f t="shared" si="277"/>
        <v>8</v>
      </c>
      <c r="V93" s="4">
        <f t="shared" si="277"/>
        <v>1</v>
      </c>
      <c r="W93" s="45"/>
      <c r="X93" s="6">
        <f t="shared" ref="X93:AG93" si="278">-(B93-AVERAGE($B93:$K93))/STDEV($B93:$K93)</f>
        <v>0.2535877387</v>
      </c>
      <c r="Y93" s="6">
        <f t="shared" si="278"/>
        <v>-1.303395174</v>
      </c>
      <c r="Z93" s="6">
        <f t="shared" si="278"/>
        <v>0.5136998632</v>
      </c>
      <c r="AA93" s="6">
        <f t="shared" si="278"/>
        <v>-0.2955682594</v>
      </c>
      <c r="AB93" s="6">
        <f t="shared" si="278"/>
        <v>-0.4242604666</v>
      </c>
      <c r="AC93" s="6">
        <f t="shared" si="278"/>
        <v>1.55533084</v>
      </c>
      <c r="AD93" s="6">
        <f t="shared" si="278"/>
        <v>0.1184975648</v>
      </c>
      <c r="AE93" s="6">
        <f t="shared" si="278"/>
        <v>0.7323073065</v>
      </c>
      <c r="AF93" s="6">
        <f t="shared" si="278"/>
        <v>0.6648116133</v>
      </c>
      <c r="AG93" s="6">
        <f t="shared" si="278"/>
        <v>-1.815011026</v>
      </c>
      <c r="AH93" s="45"/>
      <c r="AI93" s="23">
        <v>44043.0</v>
      </c>
      <c r="AJ93" s="27">
        <v>0.0031</v>
      </c>
      <c r="AK93" s="27">
        <v>0.0423</v>
      </c>
      <c r="AL93" s="27">
        <v>-0.024</v>
      </c>
      <c r="AM93" s="27">
        <v>-0.0025</v>
      </c>
      <c r="AN93" s="27">
        <v>-0.0151</v>
      </c>
      <c r="AO93" s="27">
        <v>-0.0355</v>
      </c>
      <c r="AP93" s="27">
        <v>-0.0081</v>
      </c>
      <c r="AQ93" s="27">
        <v>-0.0479</v>
      </c>
      <c r="AR93" s="27">
        <v>-0.0453</v>
      </c>
      <c r="AS93" s="27">
        <v>0.059</v>
      </c>
      <c r="AT93" s="45"/>
      <c r="AU93" s="23">
        <v>44043.0</v>
      </c>
      <c r="AV93" s="50">
        <f t="shared" si="9"/>
        <v>0.03417335319</v>
      </c>
      <c r="AW93" s="51">
        <f t="shared" si="10"/>
        <v>6.746671603</v>
      </c>
      <c r="AX93" s="51">
        <f t="array" ref="AX93">SQRT(MMULT(MMULT(X93:AG93,MMULT(TRANSPOSE(ER!B573:K608-ER!M608:V608),ER!B573:K608-ER!M608:V608)/3),TRANSPOSE(X93:AG93)))</f>
        <v>0.2735426126</v>
      </c>
      <c r="AY93" s="45"/>
      <c r="AZ93" s="23">
        <v>44043.0</v>
      </c>
      <c r="BA93" s="4">
        <f t="shared" ref="BA93:BJ93" si="279">X93*0.01/$AX93</f>
        <v>0.00927050218</v>
      </c>
      <c r="BB93" s="4">
        <f t="shared" si="279"/>
        <v>-0.04764870677</v>
      </c>
      <c r="BC93" s="4">
        <f t="shared" si="279"/>
        <v>0.01877951878</v>
      </c>
      <c r="BD93" s="4">
        <f t="shared" si="279"/>
        <v>-0.01080519984</v>
      </c>
      <c r="BE93" s="4">
        <f t="shared" si="279"/>
        <v>-0.01550984918</v>
      </c>
      <c r="BF93" s="4">
        <f t="shared" si="279"/>
        <v>0.0568588135</v>
      </c>
      <c r="BG93" s="4">
        <f t="shared" si="279"/>
        <v>0.004331959971</v>
      </c>
      <c r="BH93" s="4">
        <f t="shared" si="279"/>
        <v>0.02677123317</v>
      </c>
      <c r="BI93" s="4">
        <f t="shared" si="279"/>
        <v>0.02430376777</v>
      </c>
      <c r="BJ93" s="4">
        <f t="shared" si="279"/>
        <v>-0.06635203959</v>
      </c>
      <c r="BK93" s="45"/>
      <c r="BL93" s="4">
        <f t="shared" si="12"/>
        <v>0.001939605925</v>
      </c>
      <c r="BM93" s="4">
        <f t="shared" si="13"/>
        <v>1.072737343</v>
      </c>
      <c r="BN93" s="4">
        <f t="shared" si="14"/>
        <v>1.075969149</v>
      </c>
      <c r="BO93" s="4">
        <f t="shared" si="15"/>
        <v>-0.003003622489</v>
      </c>
    </row>
    <row r="94">
      <c r="A94" s="23">
        <v>44074.0</v>
      </c>
      <c r="B94" s="53">
        <v>0.00126233466666667</v>
      </c>
      <c r="C94" s="53">
        <v>0.00162591762303931</v>
      </c>
      <c r="D94" s="53">
        <v>0.00139727946666667</v>
      </c>
      <c r="E94" s="53">
        <v>0.00172756863333333</v>
      </c>
      <c r="F94" s="53">
        <v>4.01725683333334E-4</v>
      </c>
      <c r="G94" s="53">
        <v>0.00280368088333333</v>
      </c>
      <c r="H94" s="53">
        <v>0.00142036334444444</v>
      </c>
      <c r="I94" s="53">
        <v>5.51990922222222E-4</v>
      </c>
      <c r="J94" s="54">
        <v>4.55236333333333E-5</v>
      </c>
      <c r="K94" s="53">
        <v>0.00328408827039749</v>
      </c>
      <c r="L94" s="52"/>
      <c r="M94" s="4">
        <f t="shared" ref="M94:V94" si="280">_xlfn.RANK.AVG(B94,$B94:$K94,0)</f>
        <v>7</v>
      </c>
      <c r="N94" s="4">
        <f t="shared" si="280"/>
        <v>4</v>
      </c>
      <c r="O94" s="4">
        <f t="shared" si="280"/>
        <v>6</v>
      </c>
      <c r="P94" s="4">
        <f t="shared" si="280"/>
        <v>3</v>
      </c>
      <c r="Q94" s="4">
        <f t="shared" si="280"/>
        <v>9</v>
      </c>
      <c r="R94" s="4">
        <f t="shared" si="280"/>
        <v>2</v>
      </c>
      <c r="S94" s="4">
        <f t="shared" si="280"/>
        <v>5</v>
      </c>
      <c r="T94" s="4">
        <f t="shared" si="280"/>
        <v>8</v>
      </c>
      <c r="U94" s="4">
        <f t="shared" si="280"/>
        <v>10</v>
      </c>
      <c r="V94" s="4">
        <f t="shared" si="280"/>
        <v>1</v>
      </c>
      <c r="W94" s="45"/>
      <c r="X94" s="6">
        <f t="shared" ref="X94:AG94" si="281">-(B94-AVERAGE($B94:$K94))/STDEV($B94:$K94)</f>
        <v>0.1874253279</v>
      </c>
      <c r="Y94" s="6">
        <f t="shared" si="281"/>
        <v>-0.1717739994</v>
      </c>
      <c r="Z94" s="6">
        <f t="shared" si="281"/>
        <v>0.05410752374</v>
      </c>
      <c r="AA94" s="6">
        <f t="shared" si="281"/>
        <v>-0.2721994288</v>
      </c>
      <c r="AB94" s="6">
        <f t="shared" si="281"/>
        <v>1.037658163</v>
      </c>
      <c r="AC94" s="6">
        <f t="shared" si="281"/>
        <v>-1.335337262</v>
      </c>
      <c r="AD94" s="6">
        <f t="shared" si="281"/>
        <v>0.03130196253</v>
      </c>
      <c r="AE94" s="6">
        <f t="shared" si="281"/>
        <v>0.8892046349</v>
      </c>
      <c r="AF94" s="6">
        <f t="shared" si="281"/>
        <v>1.389565574</v>
      </c>
      <c r="AG94" s="6">
        <f t="shared" si="281"/>
        <v>-1.809952497</v>
      </c>
      <c r="AH94" s="45"/>
      <c r="AI94" s="23">
        <v>44074.0</v>
      </c>
      <c r="AJ94" s="27">
        <v>0.024</v>
      </c>
      <c r="AK94" s="27">
        <v>0.0247</v>
      </c>
      <c r="AL94" s="27">
        <v>0.036</v>
      </c>
      <c r="AM94" s="27">
        <v>0.052</v>
      </c>
      <c r="AN94" s="27">
        <v>0.0243</v>
      </c>
      <c r="AO94" s="27">
        <v>0.0794</v>
      </c>
      <c r="AP94" s="27">
        <v>0.0161</v>
      </c>
      <c r="AQ94" s="27">
        <v>0.005</v>
      </c>
      <c r="AR94" s="27">
        <v>0.015</v>
      </c>
      <c r="AS94" s="27">
        <v>0.0746</v>
      </c>
      <c r="AT94" s="45"/>
      <c r="AU94" s="23">
        <v>44074.0</v>
      </c>
      <c r="AV94" s="50">
        <f t="shared" si="9"/>
        <v>-0.02965867118</v>
      </c>
      <c r="AW94" s="51">
        <f t="shared" si="10"/>
        <v>6.546574289</v>
      </c>
      <c r="AX94" s="51">
        <f t="array" ref="AX94">SQRT(MMULT(MMULT(X94:AG94,MMULT(TRANSPOSE(ER!B574:K609-ER!M609:V609),ER!B574:K609-ER!M609:V609)/3),TRANSPOSE(X94:AG94)))</f>
        <v>0.3464967526</v>
      </c>
      <c r="AY94" s="45"/>
      <c r="AZ94" s="23">
        <v>44074.0</v>
      </c>
      <c r="BA94" s="4">
        <f t="shared" ref="BA94:BJ94" si="282">X94*0.01/$AX94</f>
        <v>0.005409151068</v>
      </c>
      <c r="BB94" s="4">
        <f t="shared" si="282"/>
        <v>-0.004957449041</v>
      </c>
      <c r="BC94" s="4">
        <f t="shared" si="282"/>
        <v>0.001561559332</v>
      </c>
      <c r="BD94" s="4">
        <f t="shared" si="282"/>
        <v>-0.007855756995</v>
      </c>
      <c r="BE94" s="4">
        <f t="shared" si="282"/>
        <v>0.02994712521</v>
      </c>
      <c r="BF94" s="4">
        <f t="shared" si="282"/>
        <v>-0.03853823309</v>
      </c>
      <c r="BG94" s="4">
        <f t="shared" si="282"/>
        <v>0.0009033840085</v>
      </c>
      <c r="BH94" s="4">
        <f t="shared" si="282"/>
        <v>0.02566271194</v>
      </c>
      <c r="BI94" s="4">
        <f t="shared" si="282"/>
        <v>0.04010327842</v>
      </c>
      <c r="BJ94" s="4">
        <f t="shared" si="282"/>
        <v>-0.05223577085</v>
      </c>
      <c r="BK94" s="45"/>
      <c r="BL94" s="4">
        <f t="shared" si="12"/>
        <v>-0.001084243179</v>
      </c>
      <c r="BM94" s="4">
        <f t="shared" si="13"/>
        <v>1.071574235</v>
      </c>
      <c r="BN94" s="4">
        <f t="shared" si="14"/>
        <v>1.075969149</v>
      </c>
      <c r="BO94" s="4">
        <f t="shared" si="15"/>
        <v>-0.004084609011</v>
      </c>
    </row>
    <row r="95">
      <c r="A95" s="23">
        <v>44104.0</v>
      </c>
      <c r="B95" s="53">
        <v>-0.0011558731631579</v>
      </c>
      <c r="C95" s="53">
        <v>-0.00103547938784521</v>
      </c>
      <c r="D95" s="53">
        <v>2.24323794736842E-4</v>
      </c>
      <c r="E95" s="53">
        <v>4.20996810526316E-4</v>
      </c>
      <c r="F95" s="53">
        <v>-8.35424284210526E-4</v>
      </c>
      <c r="G95" s="53">
        <v>0.00117018828421053</v>
      </c>
      <c r="H95" s="54">
        <v>-2.44619473684212E-5</v>
      </c>
      <c r="I95" s="53">
        <v>2.16838468421053E-4</v>
      </c>
      <c r="J95" s="53">
        <v>-2.199627E-4</v>
      </c>
      <c r="K95" s="53">
        <v>-0.00176828487596494</v>
      </c>
      <c r="L95" s="52"/>
      <c r="M95" s="4">
        <f t="shared" ref="M95:V95" si="283">_xlfn.RANK.AVG(B95,$B95:$K95,0)</f>
        <v>9</v>
      </c>
      <c r="N95" s="4">
        <f t="shared" si="283"/>
        <v>8</v>
      </c>
      <c r="O95" s="4">
        <f t="shared" si="283"/>
        <v>3</v>
      </c>
      <c r="P95" s="4">
        <f t="shared" si="283"/>
        <v>2</v>
      </c>
      <c r="Q95" s="4">
        <f t="shared" si="283"/>
        <v>7</v>
      </c>
      <c r="R95" s="4">
        <f t="shared" si="283"/>
        <v>1</v>
      </c>
      <c r="S95" s="4">
        <f t="shared" si="283"/>
        <v>5</v>
      </c>
      <c r="T95" s="4">
        <f t="shared" si="283"/>
        <v>4</v>
      </c>
      <c r="U95" s="4">
        <f t="shared" si="283"/>
        <v>6</v>
      </c>
      <c r="V95" s="4">
        <f t="shared" si="283"/>
        <v>10</v>
      </c>
      <c r="W95" s="45"/>
      <c r="X95" s="6">
        <f t="shared" ref="X95:AG95" si="284">-(B95-AVERAGE($B95:$K95))/STDEV($B95:$K95)</f>
        <v>0.9681642503</v>
      </c>
      <c r="Y95" s="6">
        <f t="shared" si="284"/>
        <v>0.8318610443</v>
      </c>
      <c r="Z95" s="6">
        <f t="shared" si="284"/>
        <v>-0.5944187804</v>
      </c>
      <c r="AA95" s="6">
        <f t="shared" si="284"/>
        <v>-0.8170811441</v>
      </c>
      <c r="AB95" s="6">
        <f t="shared" si="284"/>
        <v>0.6053696668</v>
      </c>
      <c r="AC95" s="6">
        <f t="shared" si="284"/>
        <v>-1.665274496</v>
      </c>
      <c r="AD95" s="6">
        <f t="shared" si="284"/>
        <v>-0.3127572561</v>
      </c>
      <c r="AE95" s="6">
        <f t="shared" si="284"/>
        <v>-0.5859443059</v>
      </c>
      <c r="AF95" s="6">
        <f t="shared" si="284"/>
        <v>-0.09142206422</v>
      </c>
      <c r="AG95" s="6">
        <f t="shared" si="284"/>
        <v>1.661503085</v>
      </c>
      <c r="AH95" s="45"/>
      <c r="AI95" s="23">
        <v>44104.0</v>
      </c>
      <c r="AJ95" s="27">
        <v>-0.0384</v>
      </c>
      <c r="AK95" s="27">
        <v>-0.0252</v>
      </c>
      <c r="AL95" s="27">
        <v>-0.0266</v>
      </c>
      <c r="AM95" s="27">
        <v>-0.0113</v>
      </c>
      <c r="AN95" s="27">
        <v>-0.0379</v>
      </c>
      <c r="AO95" s="27">
        <v>0.0062</v>
      </c>
      <c r="AP95" s="27">
        <v>0.0072</v>
      </c>
      <c r="AQ95" s="27">
        <v>-0.0368</v>
      </c>
      <c r="AR95" s="27">
        <v>-0.0159</v>
      </c>
      <c r="AS95" s="27">
        <v>-0.0377</v>
      </c>
      <c r="AT95" s="45"/>
      <c r="AU95" s="23">
        <v>44104.0</v>
      </c>
      <c r="AV95" s="50">
        <f t="shared" si="9"/>
        <v>-0.03519440975</v>
      </c>
      <c r="AW95" s="51">
        <f t="shared" si="10"/>
        <v>6.316171471</v>
      </c>
      <c r="AX95" s="51">
        <f t="array" ref="AX95">SQRT(MMULT(MMULT(X95:AG95,MMULT(TRANSPOSE(ER!B575:K610-ER!M610:V610),ER!B575:K610-ER!M610:V610)/3),TRANSPOSE(X95:AG95)))</f>
        <v>0.2720440425</v>
      </c>
      <c r="AY95" s="45"/>
      <c r="AZ95" s="23">
        <v>44104.0</v>
      </c>
      <c r="BA95" s="4">
        <f t="shared" ref="BA95:BJ95" si="285">X95*0.01/$AX95</f>
        <v>0.03558851138</v>
      </c>
      <c r="BB95" s="4">
        <f t="shared" si="285"/>
        <v>0.03057817538</v>
      </c>
      <c r="BC95" s="4">
        <f t="shared" si="285"/>
        <v>-0.02185009364</v>
      </c>
      <c r="BD95" s="4">
        <f t="shared" si="285"/>
        <v>-0.03003488466</v>
      </c>
      <c r="BE95" s="4">
        <f t="shared" si="285"/>
        <v>0.02225263458</v>
      </c>
      <c r="BF95" s="4">
        <f t="shared" si="285"/>
        <v>-0.0612134153</v>
      </c>
      <c r="BG95" s="4">
        <f t="shared" si="285"/>
        <v>-0.011496567</v>
      </c>
      <c r="BH95" s="4">
        <f t="shared" si="285"/>
        <v>-0.02153858252</v>
      </c>
      <c r="BI95" s="4">
        <f t="shared" si="285"/>
        <v>-0.003360561157</v>
      </c>
      <c r="BJ95" s="4">
        <f t="shared" si="285"/>
        <v>0.06107478294</v>
      </c>
      <c r="BK95" s="45"/>
      <c r="BL95" s="4">
        <f t="shared" si="12"/>
        <v>-0.0010157212</v>
      </c>
      <c r="BM95" s="4">
        <f t="shared" si="13"/>
        <v>1.070485815</v>
      </c>
      <c r="BN95" s="4">
        <f t="shared" si="14"/>
        <v>1.075969149</v>
      </c>
      <c r="BO95" s="4">
        <f t="shared" si="15"/>
        <v>-0.005096181387</v>
      </c>
    </row>
    <row r="96">
      <c r="A96" s="23">
        <v>44135.0</v>
      </c>
      <c r="B96" s="53">
        <v>3.7113493E-4</v>
      </c>
      <c r="C96" s="53">
        <v>-0.00186027920212508</v>
      </c>
      <c r="D96" s="53">
        <v>-0.002213178015</v>
      </c>
      <c r="E96" s="53">
        <v>-0.004420174835</v>
      </c>
      <c r="F96" s="53">
        <v>-0.003714251535</v>
      </c>
      <c r="G96" s="53">
        <v>-0.00123749948</v>
      </c>
      <c r="H96" s="53">
        <v>-0.00137106276</v>
      </c>
      <c r="I96" s="53">
        <v>-0.002142498185</v>
      </c>
      <c r="J96" s="53">
        <v>-0.001880325535</v>
      </c>
      <c r="K96" s="53">
        <v>-0.00216688789385597</v>
      </c>
      <c r="L96" s="52"/>
      <c r="M96" s="4">
        <f t="shared" ref="M96:V96" si="286">_xlfn.RANK.AVG(B96,$B96:$K96,0)</f>
        <v>1</v>
      </c>
      <c r="N96" s="4">
        <f t="shared" si="286"/>
        <v>4</v>
      </c>
      <c r="O96" s="4">
        <f t="shared" si="286"/>
        <v>8</v>
      </c>
      <c r="P96" s="4">
        <f t="shared" si="286"/>
        <v>10</v>
      </c>
      <c r="Q96" s="4">
        <f t="shared" si="286"/>
        <v>9</v>
      </c>
      <c r="R96" s="4">
        <f t="shared" si="286"/>
        <v>2</v>
      </c>
      <c r="S96" s="4">
        <f t="shared" si="286"/>
        <v>3</v>
      </c>
      <c r="T96" s="4">
        <f t="shared" si="286"/>
        <v>6</v>
      </c>
      <c r="U96" s="4">
        <f t="shared" si="286"/>
        <v>5</v>
      </c>
      <c r="V96" s="4">
        <f t="shared" si="286"/>
        <v>7</v>
      </c>
      <c r="W96" s="45"/>
      <c r="X96" s="6">
        <f t="shared" ref="X96:AG96" si="287">-(B96-AVERAGE($B96:$K96))/STDEV($B96:$K96)</f>
        <v>-1.856257039</v>
      </c>
      <c r="Y96" s="6">
        <f t="shared" si="287"/>
        <v>-0.1549447359</v>
      </c>
      <c r="Z96" s="6">
        <f t="shared" si="287"/>
        <v>0.114118314</v>
      </c>
      <c r="AA96" s="6">
        <f t="shared" si="287"/>
        <v>1.796813959</v>
      </c>
      <c r="AB96" s="6">
        <f t="shared" si="287"/>
        <v>1.258592041</v>
      </c>
      <c r="AC96" s="6">
        <f t="shared" si="287"/>
        <v>-0.6297749291</v>
      </c>
      <c r="AD96" s="6">
        <f t="shared" si="287"/>
        <v>-0.5279413661</v>
      </c>
      <c r="AE96" s="6">
        <f t="shared" si="287"/>
        <v>0.06022940892</v>
      </c>
      <c r="AF96" s="6">
        <f t="shared" si="287"/>
        <v>-0.1396606736</v>
      </c>
      <c r="AG96" s="6">
        <f t="shared" si="287"/>
        <v>0.07882502107</v>
      </c>
      <c r="AH96" s="45"/>
      <c r="AI96" s="23">
        <v>44135.0</v>
      </c>
      <c r="AJ96" s="27">
        <v>0.0209</v>
      </c>
      <c r="AK96" s="27">
        <v>-0.035</v>
      </c>
      <c r="AL96" s="27">
        <v>-0.0415</v>
      </c>
      <c r="AM96" s="27">
        <v>-0.0966</v>
      </c>
      <c r="AN96" s="27">
        <v>-0.0627</v>
      </c>
      <c r="AO96" s="27">
        <v>-0.0252</v>
      </c>
      <c r="AP96" s="27">
        <v>-0.0176</v>
      </c>
      <c r="AQ96" s="27">
        <v>-0.0339</v>
      </c>
      <c r="AR96" s="27">
        <v>-0.0506</v>
      </c>
      <c r="AS96" s="27">
        <v>-0.0263</v>
      </c>
      <c r="AT96" s="45"/>
      <c r="AU96" s="23">
        <v>44135.0</v>
      </c>
      <c r="AV96" s="50">
        <f t="shared" si="9"/>
        <v>0.08502261836</v>
      </c>
      <c r="AW96" s="51">
        <f t="shared" si="10"/>
        <v>6.853188907</v>
      </c>
      <c r="AX96" s="51">
        <f t="array" ref="AX96">SQRT(MMULT(MMULT(X96:AG96,MMULT(TRANSPOSE(ER!B576:K611-ER!M611:V611),ER!B576:K611-ER!M611:V611)/3),TRANSPOSE(X96:AG96)))</f>
        <v>0.3002307204</v>
      </c>
      <c r="AY96" s="45"/>
      <c r="AZ96" s="23">
        <v>44135.0</v>
      </c>
      <c r="BA96" s="4">
        <f t="shared" ref="BA96:BJ96" si="288">X96*0.01/$AX96</f>
        <v>-0.06182768493</v>
      </c>
      <c r="BB96" s="4">
        <f t="shared" si="288"/>
        <v>-0.005160855482</v>
      </c>
      <c r="BC96" s="4">
        <f t="shared" si="288"/>
        <v>0.003801020556</v>
      </c>
      <c r="BD96" s="4">
        <f t="shared" si="288"/>
        <v>0.05984777163</v>
      </c>
      <c r="BE96" s="4">
        <f t="shared" si="288"/>
        <v>0.04192082805</v>
      </c>
      <c r="BF96" s="4">
        <f t="shared" si="288"/>
        <v>-0.02097636538</v>
      </c>
      <c r="BG96" s="4">
        <f t="shared" si="288"/>
        <v>-0.01758452184</v>
      </c>
      <c r="BH96" s="4">
        <f t="shared" si="288"/>
        <v>0.002006104133</v>
      </c>
      <c r="BI96" s="4">
        <f t="shared" si="288"/>
        <v>-0.004651778252</v>
      </c>
      <c r="BJ96" s="4">
        <f t="shared" si="288"/>
        <v>0.002625481528</v>
      </c>
      <c r="BK96" s="45"/>
      <c r="BL96" s="4">
        <f t="shared" si="12"/>
        <v>0.003125325501</v>
      </c>
      <c r="BM96" s="4">
        <f t="shared" si="13"/>
        <v>1.073831431</v>
      </c>
      <c r="BN96" s="4">
        <f t="shared" si="14"/>
        <v>1.075969149</v>
      </c>
      <c r="BO96" s="4">
        <f t="shared" si="15"/>
        <v>-0.001986783112</v>
      </c>
    </row>
    <row r="97">
      <c r="A97" s="23">
        <v>44165.0</v>
      </c>
      <c r="B97" s="53">
        <v>0.00439405162777778</v>
      </c>
      <c r="C97" s="53">
        <v>0.0042813064010439</v>
      </c>
      <c r="D97" s="53">
        <v>0.00817806815</v>
      </c>
      <c r="E97" s="53">
        <v>0.00591584716666667</v>
      </c>
      <c r="F97" s="53">
        <v>0.00930965848333333</v>
      </c>
      <c r="G97" s="53">
        <v>0.00525811303888889</v>
      </c>
      <c r="H97" s="53">
        <v>0.0057846759</v>
      </c>
      <c r="I97" s="53">
        <v>0.0109652655111111</v>
      </c>
      <c r="J97" s="53">
        <v>0.0056608834</v>
      </c>
      <c r="K97" s="53">
        <v>0.00487116528525372</v>
      </c>
      <c r="L97" s="52"/>
      <c r="M97" s="4">
        <f t="shared" ref="M97:V97" si="289">_xlfn.RANK.AVG(B97,$B97:$K97,0)</f>
        <v>9</v>
      </c>
      <c r="N97" s="4">
        <f t="shared" si="289"/>
        <v>10</v>
      </c>
      <c r="O97" s="4">
        <f t="shared" si="289"/>
        <v>3</v>
      </c>
      <c r="P97" s="4">
        <f t="shared" si="289"/>
        <v>4</v>
      </c>
      <c r="Q97" s="4">
        <f t="shared" si="289"/>
        <v>2</v>
      </c>
      <c r="R97" s="4">
        <f t="shared" si="289"/>
        <v>7</v>
      </c>
      <c r="S97" s="4">
        <f t="shared" si="289"/>
        <v>5</v>
      </c>
      <c r="T97" s="4">
        <f t="shared" si="289"/>
        <v>1</v>
      </c>
      <c r="U97" s="4">
        <f t="shared" si="289"/>
        <v>6</v>
      </c>
      <c r="V97" s="4">
        <f t="shared" si="289"/>
        <v>8</v>
      </c>
      <c r="W97" s="45"/>
      <c r="X97" s="6">
        <f t="shared" ref="X97:AG97" si="290">-(B97-AVERAGE($B97:$K97))/STDEV($B97:$K97)</f>
        <v>0.9172179787</v>
      </c>
      <c r="Y97" s="6">
        <f t="shared" si="290"/>
        <v>0.9672273389</v>
      </c>
      <c r="Z97" s="6">
        <f t="shared" si="290"/>
        <v>-0.7612233248</v>
      </c>
      <c r="AA97" s="6">
        <f t="shared" si="290"/>
        <v>0.2422091691</v>
      </c>
      <c r="AB97" s="6">
        <f t="shared" si="290"/>
        <v>-1.263152411</v>
      </c>
      <c r="AC97" s="6">
        <f t="shared" si="290"/>
        <v>0.533954229</v>
      </c>
      <c r="AD97" s="6">
        <f t="shared" si="290"/>
        <v>0.3003915979</v>
      </c>
      <c r="AE97" s="6">
        <f t="shared" si="290"/>
        <v>-1.997514748</v>
      </c>
      <c r="AF97" s="6">
        <f t="shared" si="290"/>
        <v>0.3553010952</v>
      </c>
      <c r="AG97" s="6">
        <f t="shared" si="290"/>
        <v>0.7055890747</v>
      </c>
      <c r="AH97" s="45"/>
      <c r="AI97" s="23">
        <v>44165.0</v>
      </c>
      <c r="AJ97" s="27">
        <v>0.1045</v>
      </c>
      <c r="AK97" s="27">
        <v>0.1059</v>
      </c>
      <c r="AL97" s="27">
        <v>0.197</v>
      </c>
      <c r="AM97" s="27">
        <v>0.1409</v>
      </c>
      <c r="AN97" s="27">
        <v>0.2351</v>
      </c>
      <c r="AO97" s="27">
        <v>0.1221</v>
      </c>
      <c r="AP97" s="27">
        <v>0.1114</v>
      </c>
      <c r="AQ97" s="27">
        <v>0.2613</v>
      </c>
      <c r="AR97" s="27">
        <v>0.131</v>
      </c>
      <c r="AS97" s="27">
        <v>0.1152</v>
      </c>
      <c r="AT97" s="45"/>
      <c r="AU97" s="23">
        <v>44165.0</v>
      </c>
      <c r="AV97" s="50">
        <f t="shared" si="9"/>
        <v>0.231974727</v>
      </c>
      <c r="AW97" s="51">
        <f t="shared" si="10"/>
        <v>8.442955533</v>
      </c>
      <c r="AX97" s="51">
        <f t="array" ref="AX97">SQRT(MMULT(MMULT(X97:AG97,MMULT(TRANSPOSE(ER!B577:K612-ER!M612:V612),ER!B577:K612-ER!M612:V612)/3),TRANSPOSE(X97:AG97)))</f>
        <v>0.4782300003</v>
      </c>
      <c r="AY97" s="45"/>
      <c r="AZ97" s="23">
        <v>44165.0</v>
      </c>
      <c r="BA97" s="4">
        <f t="shared" ref="BA97:BJ97" si="291">X97*0.01/$AX97</f>
        <v>0.01917943203</v>
      </c>
      <c r="BB97" s="4">
        <f t="shared" si="291"/>
        <v>0.02022514979</v>
      </c>
      <c r="BC97" s="4">
        <f t="shared" si="291"/>
        <v>-0.01591751509</v>
      </c>
      <c r="BD97" s="4">
        <f t="shared" si="291"/>
        <v>0.005064700436</v>
      </c>
      <c r="BE97" s="4">
        <f t="shared" si="291"/>
        <v>-0.02641307341</v>
      </c>
      <c r="BF97" s="4">
        <f t="shared" si="291"/>
        <v>0.01116521817</v>
      </c>
      <c r="BG97" s="4">
        <f t="shared" si="291"/>
        <v>0.006281320656</v>
      </c>
      <c r="BH97" s="4">
        <f t="shared" si="291"/>
        <v>-0.04176891342</v>
      </c>
      <c r="BI97" s="4">
        <f t="shared" si="291"/>
        <v>0.007429502436</v>
      </c>
      <c r="BJ97" s="4">
        <f t="shared" si="291"/>
        <v>0.01475417841</v>
      </c>
      <c r="BK97" s="45"/>
      <c r="BL97" s="4">
        <f t="shared" si="12"/>
        <v>0.00772654866</v>
      </c>
      <c r="BM97" s="4">
        <f t="shared" si="13"/>
        <v>1.082128442</v>
      </c>
      <c r="BN97" s="4">
        <f t="shared" si="14"/>
        <v>1.082128442</v>
      </c>
      <c r="BO97" s="4">
        <f t="shared" si="15"/>
        <v>0</v>
      </c>
    </row>
    <row r="98">
      <c r="A98" s="23">
        <v>44196.0</v>
      </c>
      <c r="B98" s="53">
        <v>0.00143847145789474</v>
      </c>
      <c r="C98" s="53">
        <v>9.97557787372631E-4</v>
      </c>
      <c r="D98" s="53">
        <v>5.96157694736842E-4</v>
      </c>
      <c r="E98" s="53">
        <v>0.00146020954210526</v>
      </c>
      <c r="F98" s="53">
        <v>-2.38231705263158E-4</v>
      </c>
      <c r="G98" s="53">
        <v>9.50380894736842E-4</v>
      </c>
      <c r="H98" s="53">
        <v>0.00215156339473684</v>
      </c>
      <c r="I98" s="53">
        <v>1.98877742105263E-4</v>
      </c>
      <c r="J98" s="53">
        <v>0.0023714444</v>
      </c>
      <c r="K98" s="53">
        <v>0.00158767808785247</v>
      </c>
      <c r="L98" s="52"/>
      <c r="M98" s="4">
        <f t="shared" ref="M98:V98" si="292">_xlfn.RANK.AVG(B98,$B98:$K98,0)</f>
        <v>5</v>
      </c>
      <c r="N98" s="4">
        <f t="shared" si="292"/>
        <v>6</v>
      </c>
      <c r="O98" s="4">
        <f t="shared" si="292"/>
        <v>8</v>
      </c>
      <c r="P98" s="4">
        <f t="shared" si="292"/>
        <v>4</v>
      </c>
      <c r="Q98" s="4">
        <f t="shared" si="292"/>
        <v>10</v>
      </c>
      <c r="R98" s="4">
        <f t="shared" si="292"/>
        <v>7</v>
      </c>
      <c r="S98" s="4">
        <f t="shared" si="292"/>
        <v>2</v>
      </c>
      <c r="T98" s="4">
        <f t="shared" si="292"/>
        <v>9</v>
      </c>
      <c r="U98" s="4">
        <f t="shared" si="292"/>
        <v>1</v>
      </c>
      <c r="V98" s="4">
        <f t="shared" si="292"/>
        <v>3</v>
      </c>
      <c r="W98" s="45"/>
      <c r="X98" s="6">
        <f t="shared" ref="X98:AG98" si="293">-(B98-AVERAGE($B98:$K98))/STDEV($B98:$K98)</f>
        <v>-0.3496092913</v>
      </c>
      <c r="Y98" s="6">
        <f t="shared" si="293"/>
        <v>0.1873768168</v>
      </c>
      <c r="Z98" s="6">
        <f t="shared" si="293"/>
        <v>0.676239576</v>
      </c>
      <c r="AA98" s="6">
        <f t="shared" si="293"/>
        <v>-0.3760839733</v>
      </c>
      <c r="AB98" s="6">
        <f t="shared" si="293"/>
        <v>1.692437409</v>
      </c>
      <c r="AC98" s="6">
        <f t="shared" si="293"/>
        <v>0.2448332707</v>
      </c>
      <c r="AD98" s="6">
        <f t="shared" si="293"/>
        <v>-1.218079673</v>
      </c>
      <c r="AE98" s="6">
        <f t="shared" si="293"/>
        <v>1.160084441</v>
      </c>
      <c r="AF98" s="6">
        <f t="shared" si="293"/>
        <v>-1.485871427</v>
      </c>
      <c r="AG98" s="6">
        <f t="shared" si="293"/>
        <v>-0.5313271487</v>
      </c>
      <c r="AH98" s="45"/>
      <c r="AI98" s="23">
        <v>44196.0</v>
      </c>
      <c r="AJ98" s="27">
        <v>0.0124</v>
      </c>
      <c r="AK98" s="27">
        <v>0.018</v>
      </c>
      <c r="AL98" s="27">
        <v>0.0054</v>
      </c>
      <c r="AM98" s="27">
        <v>0.0367</v>
      </c>
      <c r="AN98" s="27">
        <v>0.0135</v>
      </c>
      <c r="AO98" s="27">
        <v>0.0312</v>
      </c>
      <c r="AP98" s="27">
        <v>0.0401</v>
      </c>
      <c r="AQ98" s="27">
        <v>0.0046</v>
      </c>
      <c r="AR98" s="27">
        <v>0.03</v>
      </c>
      <c r="AS98" s="27">
        <v>0.0408</v>
      </c>
      <c r="AT98" s="45"/>
      <c r="AU98" s="23">
        <v>44196.0</v>
      </c>
      <c r="AV98" s="50">
        <f t="shared" si="9"/>
        <v>0.07547308233</v>
      </c>
      <c r="AW98" s="51">
        <f t="shared" si="10"/>
        <v>9.080171411</v>
      </c>
      <c r="AX98" s="51">
        <f t="array" ref="AX98">SQRT(MMULT(MMULT(X98:AG98,MMULT(TRANSPOSE(ER!B578:K613-ER!M613:V613),ER!B578:K613-ER!M613:V613)/3),TRANSPOSE(X98:AG98)))</f>
        <v>0.3943226891</v>
      </c>
      <c r="AY98" s="45"/>
      <c r="AZ98" s="23">
        <v>44196.0</v>
      </c>
      <c r="BA98" s="4">
        <f t="shared" ref="BA98:BJ98" si="294">X98*0.01/$AX98</f>
        <v>-0.008866070883</v>
      </c>
      <c r="BB98" s="4">
        <f t="shared" si="294"/>
        <v>0.004751864957</v>
      </c>
      <c r="BC98" s="4">
        <f t="shared" si="294"/>
        <v>0.01714939552</v>
      </c>
      <c r="BD98" s="4">
        <f t="shared" si="294"/>
        <v>-0.009537467249</v>
      </c>
      <c r="BE98" s="4">
        <f t="shared" si="294"/>
        <v>0.04292011228</v>
      </c>
      <c r="BF98" s="4">
        <f t="shared" si="294"/>
        <v>0.006208957218</v>
      </c>
      <c r="BG98" s="4">
        <f t="shared" si="294"/>
        <v>-0.03089042824</v>
      </c>
      <c r="BH98" s="4">
        <f t="shared" si="294"/>
        <v>0.0294196726</v>
      </c>
      <c r="BI98" s="4">
        <f t="shared" si="294"/>
        <v>-0.03768161124</v>
      </c>
      <c r="BJ98" s="4">
        <f t="shared" si="294"/>
        <v>-0.01347442497</v>
      </c>
      <c r="BK98" s="45"/>
      <c r="BL98" s="4">
        <f t="shared" si="12"/>
        <v>0.001578175403</v>
      </c>
      <c r="BM98" s="4">
        <f t="shared" si="13"/>
        <v>1.083836231</v>
      </c>
      <c r="BN98" s="4">
        <f t="shared" si="14"/>
        <v>1.083836231</v>
      </c>
      <c r="BO98" s="4">
        <f t="shared" si="15"/>
        <v>0</v>
      </c>
    </row>
    <row r="99">
      <c r="A99" s="23">
        <v>44227.0</v>
      </c>
      <c r="B99" s="53">
        <v>0.00137216284705882</v>
      </c>
      <c r="C99" s="53">
        <v>3.63670820584829E-4</v>
      </c>
      <c r="D99" s="53">
        <v>-0.00171466948235294</v>
      </c>
      <c r="E99" s="53">
        <v>-3.49204164705882E-4</v>
      </c>
      <c r="F99" s="53">
        <v>-0.00234061465882353</v>
      </c>
      <c r="G99" s="53">
        <v>9.73945664705882E-4</v>
      </c>
      <c r="H99" s="53">
        <v>0.00205411909411765</v>
      </c>
      <c r="I99" s="53">
        <v>-0.00202094244705882</v>
      </c>
      <c r="J99" s="53">
        <v>-1.26804994117647E-4</v>
      </c>
      <c r="K99" s="53">
        <v>2.62466255571535E-4</v>
      </c>
      <c r="L99" s="52"/>
      <c r="M99" s="4">
        <f t="shared" ref="M99:V99" si="295">_xlfn.RANK.AVG(B99,$B99:$K99,0)</f>
        <v>2</v>
      </c>
      <c r="N99" s="4">
        <f t="shared" si="295"/>
        <v>4</v>
      </c>
      <c r="O99" s="4">
        <f t="shared" si="295"/>
        <v>8</v>
      </c>
      <c r="P99" s="4">
        <f t="shared" si="295"/>
        <v>7</v>
      </c>
      <c r="Q99" s="4">
        <f t="shared" si="295"/>
        <v>10</v>
      </c>
      <c r="R99" s="4">
        <f t="shared" si="295"/>
        <v>3</v>
      </c>
      <c r="S99" s="4">
        <f t="shared" si="295"/>
        <v>1</v>
      </c>
      <c r="T99" s="4">
        <f t="shared" si="295"/>
        <v>9</v>
      </c>
      <c r="U99" s="4">
        <f t="shared" si="295"/>
        <v>6</v>
      </c>
      <c r="V99" s="4">
        <f t="shared" si="295"/>
        <v>5</v>
      </c>
      <c r="W99" s="45"/>
      <c r="X99" s="6">
        <f t="shared" ref="X99:AG99" si="296">-(B99-AVERAGE($B99:$K99))/STDEV($B99:$K99)</f>
        <v>-1.031641914</v>
      </c>
      <c r="Y99" s="6">
        <f t="shared" si="296"/>
        <v>-0.3492987914</v>
      </c>
      <c r="Z99" s="6">
        <f t="shared" si="296"/>
        <v>1.056900935</v>
      </c>
      <c r="AA99" s="6">
        <f t="shared" si="296"/>
        <v>0.1330305981</v>
      </c>
      <c r="AB99" s="6">
        <f t="shared" si="296"/>
        <v>1.480413839</v>
      </c>
      <c r="AC99" s="6">
        <f t="shared" si="296"/>
        <v>-0.7622091882</v>
      </c>
      <c r="AD99" s="6">
        <f t="shared" si="296"/>
        <v>-1.493051764</v>
      </c>
      <c r="AE99" s="6">
        <f t="shared" si="296"/>
        <v>1.264124439</v>
      </c>
      <c r="AF99" s="6">
        <f t="shared" si="296"/>
        <v>-0.01744411122</v>
      </c>
      <c r="AG99" s="6">
        <f t="shared" si="296"/>
        <v>-0.2808240419</v>
      </c>
      <c r="AH99" s="45"/>
      <c r="AI99" s="23">
        <v>44227.0</v>
      </c>
      <c r="AJ99" s="27">
        <v>0.0062</v>
      </c>
      <c r="AK99" s="27">
        <v>-0.0081</v>
      </c>
      <c r="AL99" s="27">
        <v>-0.024</v>
      </c>
      <c r="AM99" s="27">
        <v>-0.0113</v>
      </c>
      <c r="AN99" s="27">
        <v>-0.033</v>
      </c>
      <c r="AO99" s="27">
        <v>0.0039</v>
      </c>
      <c r="AP99" s="27">
        <v>0.0317</v>
      </c>
      <c r="AQ99" s="27">
        <v>-0.0387</v>
      </c>
      <c r="AR99" s="27">
        <v>-0.0069</v>
      </c>
      <c r="AS99" s="27">
        <v>-0.0096</v>
      </c>
      <c r="AT99" s="45"/>
      <c r="AU99" s="23">
        <v>44227.0</v>
      </c>
      <c r="AV99" s="50">
        <f t="shared" si="9"/>
        <v>-0.1387160555</v>
      </c>
      <c r="AW99" s="51">
        <f t="shared" si="10"/>
        <v>7.82060585</v>
      </c>
      <c r="AX99" s="51">
        <f t="array" ref="AX99">SQRT(MMULT(MMULT(X99:AG99,MMULT(TRANSPOSE(ER!B579:K614-ER!M614:V614),ER!B579:K614-ER!M614:V614)/3),TRANSPOSE(X99:AG99)))</f>
        <v>0.4306534812</v>
      </c>
      <c r="AY99" s="45"/>
      <c r="AZ99" s="23">
        <v>44227.0</v>
      </c>
      <c r="BA99" s="4">
        <f t="shared" ref="BA99:BJ99" si="297">X99*0.01/$AX99</f>
        <v>-0.02395526703</v>
      </c>
      <c r="BB99" s="4">
        <f t="shared" si="297"/>
        <v>-0.008110901379</v>
      </c>
      <c r="BC99" s="4">
        <f t="shared" si="297"/>
        <v>0.02454179477</v>
      </c>
      <c r="BD99" s="4">
        <f t="shared" si="297"/>
        <v>0.003089040351</v>
      </c>
      <c r="BE99" s="4">
        <f t="shared" si="297"/>
        <v>0.03437598681</v>
      </c>
      <c r="BF99" s="4">
        <f t="shared" si="297"/>
        <v>-0.01769889764</v>
      </c>
      <c r="BG99" s="4">
        <f t="shared" si="297"/>
        <v>-0.03466944608</v>
      </c>
      <c r="BH99" s="4">
        <f t="shared" si="297"/>
        <v>0.02935363335</v>
      </c>
      <c r="BI99" s="4">
        <f t="shared" si="297"/>
        <v>-0.0004050614236</v>
      </c>
      <c r="BJ99" s="4">
        <f t="shared" si="297"/>
        <v>-0.006520881734</v>
      </c>
      <c r="BK99" s="45"/>
      <c r="BL99" s="4">
        <f t="shared" si="12"/>
        <v>-0.003517830938</v>
      </c>
      <c r="BM99" s="4">
        <f t="shared" si="13"/>
        <v>1.080023478</v>
      </c>
      <c r="BN99" s="4">
        <f t="shared" si="14"/>
        <v>1.083836231</v>
      </c>
      <c r="BO99" s="4">
        <f t="shared" si="15"/>
        <v>-0.003517830938</v>
      </c>
    </row>
    <row r="100">
      <c r="A100" s="23">
        <v>44255.0</v>
      </c>
      <c r="B100" s="54">
        <v>-5.06364882352943E-5</v>
      </c>
      <c r="C100" s="53">
        <v>0.00292432421892102</v>
      </c>
      <c r="D100" s="53">
        <v>0.00219045296470588</v>
      </c>
      <c r="E100" s="53">
        <v>0.00101174961764706</v>
      </c>
      <c r="F100" s="53">
        <v>0.00305318418823529</v>
      </c>
      <c r="G100" s="53">
        <v>0.00119118365294118</v>
      </c>
      <c r="H100" s="53">
        <v>0.00168056774117647</v>
      </c>
      <c r="I100" s="53">
        <v>0.0013976139</v>
      </c>
      <c r="J100" s="53">
        <v>-5.76991370588235E-4</v>
      </c>
      <c r="K100" s="53">
        <v>0.00165885780795858</v>
      </c>
      <c r="L100" s="52"/>
      <c r="M100" s="4">
        <f t="shared" ref="M100:V100" si="298">_xlfn.RANK.AVG(B100,$B100:$K100,0)</f>
        <v>9</v>
      </c>
      <c r="N100" s="4">
        <f t="shared" si="298"/>
        <v>2</v>
      </c>
      <c r="O100" s="4">
        <f t="shared" si="298"/>
        <v>3</v>
      </c>
      <c r="P100" s="4">
        <f t="shared" si="298"/>
        <v>8</v>
      </c>
      <c r="Q100" s="4">
        <f t="shared" si="298"/>
        <v>1</v>
      </c>
      <c r="R100" s="4">
        <f t="shared" si="298"/>
        <v>7</v>
      </c>
      <c r="S100" s="4">
        <f t="shared" si="298"/>
        <v>4</v>
      </c>
      <c r="T100" s="4">
        <f t="shared" si="298"/>
        <v>6</v>
      </c>
      <c r="U100" s="4">
        <f t="shared" si="298"/>
        <v>10</v>
      </c>
      <c r="V100" s="4">
        <f t="shared" si="298"/>
        <v>5</v>
      </c>
      <c r="W100" s="45"/>
      <c r="X100" s="6">
        <f t="shared" ref="X100:AG100" si="299">-(B100-AVERAGE($B100:$K100))/STDEV($B100:$K100)</f>
        <v>1.297276169</v>
      </c>
      <c r="Y100" s="6">
        <f t="shared" si="299"/>
        <v>-1.277909207</v>
      </c>
      <c r="Z100" s="6">
        <f t="shared" si="299"/>
        <v>-0.6426555995</v>
      </c>
      <c r="AA100" s="6">
        <f t="shared" si="299"/>
        <v>0.3776535478</v>
      </c>
      <c r="AB100" s="6">
        <f t="shared" si="299"/>
        <v>-1.389452969</v>
      </c>
      <c r="AC100" s="6">
        <f t="shared" si="299"/>
        <v>0.2223318649</v>
      </c>
      <c r="AD100" s="6">
        <f t="shared" si="299"/>
        <v>-0.2012887713</v>
      </c>
      <c r="AE100" s="6">
        <f t="shared" si="299"/>
        <v>0.04364172212</v>
      </c>
      <c r="AF100" s="6">
        <f t="shared" si="299"/>
        <v>1.752899463</v>
      </c>
      <c r="AG100" s="6">
        <f t="shared" si="299"/>
        <v>-0.1824962197</v>
      </c>
      <c r="AH100" s="45"/>
      <c r="AI100" s="23">
        <v>44255.0</v>
      </c>
      <c r="AJ100" s="27">
        <v>0.0172</v>
      </c>
      <c r="AK100" s="27">
        <v>0.0462</v>
      </c>
      <c r="AL100" s="27">
        <v>0.0508</v>
      </c>
      <c r="AM100" s="27">
        <v>0.021</v>
      </c>
      <c r="AN100" s="27">
        <v>0.058</v>
      </c>
      <c r="AO100" s="27">
        <v>0.0331</v>
      </c>
      <c r="AP100" s="27">
        <v>0.0391</v>
      </c>
      <c r="AQ100" s="27">
        <v>0.0532</v>
      </c>
      <c r="AR100" s="27">
        <v>0.0175</v>
      </c>
      <c r="AS100" s="27">
        <v>0.0257</v>
      </c>
      <c r="AT100" s="45"/>
      <c r="AU100" s="23">
        <v>44255.0</v>
      </c>
      <c r="AV100" s="50">
        <f t="shared" si="9"/>
        <v>0.08458788985</v>
      </c>
      <c r="AW100" s="51">
        <f t="shared" si="10"/>
        <v>8.482134396</v>
      </c>
      <c r="AX100" s="51">
        <f t="array" ref="AX100">SQRT(MMULT(MMULT(X100:AG100,MMULT(TRANSPOSE(ER!B580:K615-ER!M615:V615),ER!B580:K615-ER!M615:V615)/3),TRANSPOSE(X100:AG100)))</f>
        <v>0.2561013281</v>
      </c>
      <c r="AY100" s="45"/>
      <c r="AZ100" s="23">
        <v>44255.0</v>
      </c>
      <c r="BA100" s="4">
        <f t="shared" ref="BA100:BJ100" si="300">X100*0.01/$AX100</f>
        <v>0.05065480053</v>
      </c>
      <c r="BB100" s="4">
        <f t="shared" si="300"/>
        <v>-0.0498985779</v>
      </c>
      <c r="BC100" s="4">
        <f t="shared" si="300"/>
        <v>-0.0250938019</v>
      </c>
      <c r="BD100" s="4">
        <f t="shared" si="300"/>
        <v>0.01474625495</v>
      </c>
      <c r="BE100" s="4">
        <f t="shared" si="300"/>
        <v>-0.05425403215</v>
      </c>
      <c r="BF100" s="4">
        <f t="shared" si="300"/>
        <v>0.00868140226</v>
      </c>
      <c r="BG100" s="4">
        <f t="shared" si="300"/>
        <v>-0.007859731645</v>
      </c>
      <c r="BH100" s="4">
        <f t="shared" si="300"/>
        <v>0.001704080273</v>
      </c>
      <c r="BI100" s="4">
        <f t="shared" si="300"/>
        <v>0.06844554363</v>
      </c>
      <c r="BJ100" s="4">
        <f t="shared" si="300"/>
        <v>-0.007125938044</v>
      </c>
      <c r="BK100" s="45"/>
      <c r="BL100" s="4">
        <f t="shared" si="12"/>
        <v>0.001964175225</v>
      </c>
      <c r="BM100" s="4">
        <f t="shared" si="13"/>
        <v>1.082144833</v>
      </c>
      <c r="BN100" s="4">
        <f t="shared" si="14"/>
        <v>1.083836231</v>
      </c>
      <c r="BO100" s="4">
        <f t="shared" si="15"/>
        <v>-0.001560565349</v>
      </c>
    </row>
    <row r="101">
      <c r="A101" s="23">
        <v>44286.0</v>
      </c>
      <c r="B101" s="53">
        <v>9.27004004347826E-4</v>
      </c>
      <c r="C101" s="53">
        <v>0.00153614062914439</v>
      </c>
      <c r="D101" s="53">
        <v>0.00259505011304348</v>
      </c>
      <c r="E101" s="53">
        <v>0.00309708553913043</v>
      </c>
      <c r="F101" s="53">
        <v>0.00305550656521739</v>
      </c>
      <c r="G101" s="53">
        <v>0.0023156152826087</v>
      </c>
      <c r="H101" s="53">
        <v>0.0026237182173913</v>
      </c>
      <c r="I101" s="53">
        <v>0.00176357213478261</v>
      </c>
      <c r="J101" s="53">
        <v>0.00208161577826087</v>
      </c>
      <c r="K101" s="53">
        <v>0.00153998788957733</v>
      </c>
      <c r="L101" s="52"/>
      <c r="M101" s="4">
        <f t="shared" ref="M101:V101" si="301">_xlfn.RANK.AVG(B101,$B101:$K101,0)</f>
        <v>10</v>
      </c>
      <c r="N101" s="4">
        <f t="shared" si="301"/>
        <v>9</v>
      </c>
      <c r="O101" s="4">
        <f t="shared" si="301"/>
        <v>4</v>
      </c>
      <c r="P101" s="4">
        <f t="shared" si="301"/>
        <v>1</v>
      </c>
      <c r="Q101" s="4">
        <f t="shared" si="301"/>
        <v>2</v>
      </c>
      <c r="R101" s="4">
        <f t="shared" si="301"/>
        <v>5</v>
      </c>
      <c r="S101" s="4">
        <f t="shared" si="301"/>
        <v>3</v>
      </c>
      <c r="T101" s="4">
        <f t="shared" si="301"/>
        <v>7</v>
      </c>
      <c r="U101" s="4">
        <f t="shared" si="301"/>
        <v>6</v>
      </c>
      <c r="V101" s="4">
        <f t="shared" si="301"/>
        <v>8</v>
      </c>
      <c r="W101" s="45"/>
      <c r="X101" s="6">
        <f t="shared" ref="X101:AG101" si="302">-(B101-AVERAGE($B101:$K101))/STDEV($B101:$K101)</f>
        <v>1.722108709</v>
      </c>
      <c r="Y101" s="6">
        <f t="shared" si="302"/>
        <v>0.8668477368</v>
      </c>
      <c r="Z101" s="6">
        <f t="shared" si="302"/>
        <v>-0.6199188076</v>
      </c>
      <c r="AA101" s="6">
        <f t="shared" si="302"/>
        <v>-1.324803868</v>
      </c>
      <c r="AB101" s="6">
        <f t="shared" si="302"/>
        <v>-1.266424726</v>
      </c>
      <c r="AC101" s="6">
        <f t="shared" si="302"/>
        <v>-0.227577098</v>
      </c>
      <c r="AD101" s="6">
        <f t="shared" si="302"/>
        <v>-0.6601703863</v>
      </c>
      <c r="AE101" s="6">
        <f t="shared" si="302"/>
        <v>0.5475215254</v>
      </c>
      <c r="AF101" s="6">
        <f t="shared" si="302"/>
        <v>0.100970941</v>
      </c>
      <c r="AG101" s="6">
        <f t="shared" si="302"/>
        <v>0.8614459738</v>
      </c>
      <c r="AH101" s="45"/>
      <c r="AI101" s="23">
        <v>44286.0</v>
      </c>
      <c r="AJ101" s="27">
        <v>0.0237</v>
      </c>
      <c r="AK101" s="27">
        <v>0.0418</v>
      </c>
      <c r="AL101" s="27">
        <v>0.06</v>
      </c>
      <c r="AM101" s="27">
        <v>0.0749</v>
      </c>
      <c r="AN101" s="27">
        <v>0.0815</v>
      </c>
      <c r="AO101" s="27">
        <v>0.0495</v>
      </c>
      <c r="AP101" s="27">
        <v>0.0791</v>
      </c>
      <c r="AQ101" s="27">
        <v>0.038</v>
      </c>
      <c r="AR101" s="27">
        <v>0.0412</v>
      </c>
      <c r="AS101" s="27">
        <v>0.0372</v>
      </c>
      <c r="AT101" s="45"/>
      <c r="AU101" s="23">
        <v>44286.0</v>
      </c>
      <c r="AV101" s="50">
        <f t="shared" si="9"/>
        <v>-0.08401219243</v>
      </c>
      <c r="AW101" s="51">
        <f t="shared" si="10"/>
        <v>7.769531689</v>
      </c>
      <c r="AX101" s="51">
        <f t="array" ref="AX101">SQRT(MMULT(MMULT(X101:AG101,MMULT(TRANSPOSE(ER!B581:K616-ER!M616:V616),ER!B581:K616-ER!M616:V616)/3),TRANSPOSE(X101:AG101)))</f>
        <v>0.3338824884</v>
      </c>
      <c r="AY101" s="45"/>
      <c r="AZ101" s="23">
        <v>44286.0</v>
      </c>
      <c r="BA101" s="4">
        <f t="shared" ref="BA101:BJ101" si="303">X101*0.01/$AX101</f>
        <v>0.05157828783</v>
      </c>
      <c r="BB101" s="4">
        <f t="shared" si="303"/>
        <v>0.02596265952</v>
      </c>
      <c r="BC101" s="4">
        <f t="shared" si="303"/>
        <v>-0.01856697578</v>
      </c>
      <c r="BD101" s="4">
        <f t="shared" si="303"/>
        <v>-0.03967874668</v>
      </c>
      <c r="BE101" s="4">
        <f t="shared" si="303"/>
        <v>-0.037930253</v>
      </c>
      <c r="BF101" s="4">
        <f t="shared" si="303"/>
        <v>-0.006816083679</v>
      </c>
      <c r="BG101" s="4">
        <f t="shared" si="303"/>
        <v>-0.01977253702</v>
      </c>
      <c r="BH101" s="4">
        <f t="shared" si="303"/>
        <v>0.01639862959</v>
      </c>
      <c r="BI101" s="4">
        <f t="shared" si="303"/>
        <v>0.003024146055</v>
      </c>
      <c r="BJ101" s="4">
        <f t="shared" si="303"/>
        <v>0.02580087317</v>
      </c>
      <c r="BK101" s="45"/>
      <c r="BL101" s="4">
        <f t="shared" si="12"/>
        <v>-0.003280427831</v>
      </c>
      <c r="BM101" s="4">
        <f t="shared" si="13"/>
        <v>1.078594935</v>
      </c>
      <c r="BN101" s="4">
        <f t="shared" si="14"/>
        <v>1.083836231</v>
      </c>
      <c r="BO101" s="4">
        <f t="shared" si="15"/>
        <v>-0.004835873858</v>
      </c>
    </row>
    <row r="102">
      <c r="A102" s="23">
        <v>44316.0</v>
      </c>
      <c r="B102" s="53">
        <v>0.00176160835263158</v>
      </c>
      <c r="C102" s="53">
        <v>0.00132832687847282</v>
      </c>
      <c r="D102" s="53">
        <v>0.00250566105789474</v>
      </c>
      <c r="E102" s="53">
        <v>0.00117983979473684</v>
      </c>
      <c r="F102" s="53">
        <v>2.1869587368421E-4</v>
      </c>
      <c r="G102" s="53">
        <v>-0.00207680476315789</v>
      </c>
      <c r="H102" s="53">
        <v>0.0014207993</v>
      </c>
      <c r="I102" s="53">
        <v>0.0012137585</v>
      </c>
      <c r="J102" s="53">
        <v>0.00225986505263158</v>
      </c>
      <c r="K102" s="53">
        <v>0.00172070662515671</v>
      </c>
      <c r="L102" s="52"/>
      <c r="M102" s="4">
        <f t="shared" ref="M102:V102" si="304">_xlfn.RANK.AVG(B102,$B102:$K102,0)</f>
        <v>3</v>
      </c>
      <c r="N102" s="4">
        <f t="shared" si="304"/>
        <v>6</v>
      </c>
      <c r="O102" s="4">
        <f t="shared" si="304"/>
        <v>1</v>
      </c>
      <c r="P102" s="4">
        <f t="shared" si="304"/>
        <v>8</v>
      </c>
      <c r="Q102" s="4">
        <f t="shared" si="304"/>
        <v>9</v>
      </c>
      <c r="R102" s="4">
        <f t="shared" si="304"/>
        <v>10</v>
      </c>
      <c r="S102" s="4">
        <f t="shared" si="304"/>
        <v>5</v>
      </c>
      <c r="T102" s="4">
        <f t="shared" si="304"/>
        <v>7</v>
      </c>
      <c r="U102" s="4">
        <f t="shared" si="304"/>
        <v>2</v>
      </c>
      <c r="V102" s="4">
        <f t="shared" si="304"/>
        <v>4</v>
      </c>
      <c r="W102" s="45"/>
      <c r="X102" s="6">
        <f t="shared" ref="X102:AG102" si="305">-(B102-AVERAGE($B102:$K102))/STDEV($B102:$K102)</f>
        <v>-0.4687583452</v>
      </c>
      <c r="Y102" s="6">
        <f t="shared" si="305"/>
        <v>-0.1349043602</v>
      </c>
      <c r="Z102" s="6">
        <f t="shared" si="305"/>
        <v>-1.042069173</v>
      </c>
      <c r="AA102" s="6">
        <f t="shared" si="305"/>
        <v>-0.02049142643</v>
      </c>
      <c r="AB102" s="6">
        <f t="shared" si="305"/>
        <v>0.7200934988</v>
      </c>
      <c r="AC102" s="6">
        <f t="shared" si="305"/>
        <v>2.488832946</v>
      </c>
      <c r="AD102" s="6">
        <f t="shared" si="305"/>
        <v>-0.2061566252</v>
      </c>
      <c r="AE102" s="6">
        <f t="shared" si="305"/>
        <v>-0.04662661935</v>
      </c>
      <c r="AF102" s="6">
        <f t="shared" si="305"/>
        <v>-0.8526773326</v>
      </c>
      <c r="AG102" s="6">
        <f t="shared" si="305"/>
        <v>-0.4372425627</v>
      </c>
      <c r="AH102" s="45"/>
      <c r="AI102" s="23">
        <v>44316.0</v>
      </c>
      <c r="AJ102" s="27">
        <v>0.0347</v>
      </c>
      <c r="AK102" s="27">
        <v>0.022</v>
      </c>
      <c r="AL102" s="27">
        <v>0.0365</v>
      </c>
      <c r="AM102" s="27">
        <v>0.0094</v>
      </c>
      <c r="AN102" s="27">
        <v>-0.0189</v>
      </c>
      <c r="AO102" s="27">
        <v>-0.0259</v>
      </c>
      <c r="AP102" s="27">
        <v>0.0276</v>
      </c>
      <c r="AQ102" s="27">
        <v>0.0294</v>
      </c>
      <c r="AR102" s="27">
        <v>0.0402</v>
      </c>
      <c r="AS102" s="27">
        <v>0.0542</v>
      </c>
      <c r="AT102" s="45"/>
      <c r="AU102" s="23">
        <v>44316.0</v>
      </c>
      <c r="AV102" s="50">
        <f t="shared" si="9"/>
        <v>0.1222031375</v>
      </c>
      <c r="AW102" s="51">
        <f t="shared" si="10"/>
        <v>8.718992838</v>
      </c>
      <c r="AX102" s="51">
        <f t="array" ref="AX102">SQRT(MMULT(MMULT(X102:AG102,MMULT(TRANSPOSE(ER!B582:K617-ER!M617:V617),ER!B582:K617-ER!M617:V617)/3),TRANSPOSE(X102:AG102)))</f>
        <v>0.2727656297</v>
      </c>
      <c r="AY102" s="45"/>
      <c r="AZ102" s="23">
        <v>44316.0</v>
      </c>
      <c r="BA102" s="4">
        <f t="shared" ref="BA102:BJ102" si="306">X102*0.01/$AX102</f>
        <v>-0.017185389</v>
      </c>
      <c r="BB102" s="4">
        <f t="shared" si="306"/>
        <v>-0.004945797621</v>
      </c>
      <c r="BC102" s="4">
        <f t="shared" si="306"/>
        <v>-0.03820382995</v>
      </c>
      <c r="BD102" s="4">
        <f t="shared" si="306"/>
        <v>-0.0007512466456</v>
      </c>
      <c r="BE102" s="4">
        <f t="shared" si="306"/>
        <v>0.02639971538</v>
      </c>
      <c r="BF102" s="4">
        <f t="shared" si="306"/>
        <v>0.09124437522</v>
      </c>
      <c r="BG102" s="4">
        <f t="shared" si="306"/>
        <v>-0.007558013284</v>
      </c>
      <c r="BH102" s="4">
        <f t="shared" si="306"/>
        <v>-0.001709402296</v>
      </c>
      <c r="BI102" s="4">
        <f t="shared" si="306"/>
        <v>-0.03126043899</v>
      </c>
      <c r="BJ102" s="4">
        <f t="shared" si="306"/>
        <v>-0.01602997281</v>
      </c>
      <c r="BK102" s="45"/>
      <c r="BL102" s="4">
        <f t="shared" si="12"/>
        <v>0.003660064297</v>
      </c>
      <c r="BM102" s="4">
        <f t="shared" si="13"/>
        <v>1.082542662</v>
      </c>
      <c r="BN102" s="4">
        <f t="shared" si="14"/>
        <v>1.083836231</v>
      </c>
      <c r="BO102" s="4">
        <f t="shared" si="15"/>
        <v>-0.00119350917</v>
      </c>
    </row>
    <row r="103">
      <c r="A103" s="23">
        <v>44347.0</v>
      </c>
      <c r="B103" s="53">
        <v>0.00102429549375</v>
      </c>
      <c r="C103" s="53">
        <v>0.00174621892135311</v>
      </c>
      <c r="D103" s="53">
        <v>0.0013366347625</v>
      </c>
      <c r="E103" s="53">
        <v>0.0017481945375</v>
      </c>
      <c r="F103" s="53">
        <v>0.00179387801875</v>
      </c>
      <c r="G103" s="53">
        <v>0.00127812656875</v>
      </c>
      <c r="H103" s="54">
        <v>-6.416880625E-5</v>
      </c>
      <c r="I103" s="53">
        <v>0.0018661843125</v>
      </c>
      <c r="J103" s="53">
        <v>2.1548199375E-4</v>
      </c>
      <c r="K103" s="54">
        <v>3.12031547771814E-5</v>
      </c>
      <c r="L103" s="52"/>
      <c r="M103" s="4">
        <f t="shared" ref="M103:V103" si="307">_xlfn.RANK.AVG(B103,$B103:$K103,0)</f>
        <v>7</v>
      </c>
      <c r="N103" s="4">
        <f t="shared" si="307"/>
        <v>4</v>
      </c>
      <c r="O103" s="4">
        <f t="shared" si="307"/>
        <v>5</v>
      </c>
      <c r="P103" s="4">
        <f t="shared" si="307"/>
        <v>3</v>
      </c>
      <c r="Q103" s="4">
        <f t="shared" si="307"/>
        <v>2</v>
      </c>
      <c r="R103" s="4">
        <f t="shared" si="307"/>
        <v>6</v>
      </c>
      <c r="S103" s="4">
        <f t="shared" si="307"/>
        <v>10</v>
      </c>
      <c r="T103" s="4">
        <f t="shared" si="307"/>
        <v>1</v>
      </c>
      <c r="U103" s="4">
        <f t="shared" si="307"/>
        <v>8</v>
      </c>
      <c r="V103" s="4">
        <f t="shared" si="307"/>
        <v>9</v>
      </c>
      <c r="W103" s="45"/>
      <c r="X103" s="6">
        <f t="shared" ref="X103:AG103" si="308">-(B103-AVERAGE($B103:$K103))/STDEV($B103:$K103)</f>
        <v>0.09571466731</v>
      </c>
      <c r="Y103" s="6">
        <f t="shared" si="308"/>
        <v>-0.8468473891</v>
      </c>
      <c r="Z103" s="6">
        <f t="shared" si="308"/>
        <v>-0.3120836285</v>
      </c>
      <c r="AA103" s="6">
        <f t="shared" si="308"/>
        <v>-0.8494268051</v>
      </c>
      <c r="AB103" s="6">
        <f t="shared" si="308"/>
        <v>-0.9090723498</v>
      </c>
      <c r="AC103" s="6">
        <f t="shared" si="308"/>
        <v>-0.2356938047</v>
      </c>
      <c r="AD103" s="6">
        <f t="shared" si="308"/>
        <v>1.516842047</v>
      </c>
      <c r="AE103" s="6">
        <f t="shared" si="308"/>
        <v>-1.003477333</v>
      </c>
      <c r="AF103" s="6">
        <f t="shared" si="308"/>
        <v>1.151722669</v>
      </c>
      <c r="AG103" s="6">
        <f t="shared" si="308"/>
        <v>1.392321927</v>
      </c>
      <c r="AH103" s="45"/>
      <c r="AI103" s="23">
        <v>44347.0</v>
      </c>
      <c r="AJ103" s="27">
        <v>0.0303</v>
      </c>
      <c r="AK103" s="27">
        <v>0.0354</v>
      </c>
      <c r="AL103" s="27">
        <v>0.031</v>
      </c>
      <c r="AM103" s="27">
        <v>0.0148</v>
      </c>
      <c r="AN103" s="27">
        <v>0.0478</v>
      </c>
      <c r="AO103" s="27">
        <v>0.0165</v>
      </c>
      <c r="AP103" s="27">
        <v>0.0075</v>
      </c>
      <c r="AQ103" s="27">
        <v>0.0401</v>
      </c>
      <c r="AR103" s="27">
        <v>0.0131</v>
      </c>
      <c r="AS103" s="27">
        <v>0.0044</v>
      </c>
      <c r="AT103" s="45"/>
      <c r="AU103" s="23">
        <v>44347.0</v>
      </c>
      <c r="AV103" s="50">
        <f t="shared" si="9"/>
        <v>0.007389960706</v>
      </c>
      <c r="AW103" s="51">
        <f t="shared" si="10"/>
        <v>8.783425853</v>
      </c>
      <c r="AX103" s="51">
        <f t="array" ref="AX103">SQRT(MMULT(MMULT(X103:AG103,MMULT(TRANSPOSE(ER!B583:K618-ER!M618:V618),ER!B583:K618-ER!M618:V618)/3),TRANSPOSE(X103:AG103)))</f>
        <v>0.3105770062</v>
      </c>
      <c r="AY103" s="45"/>
      <c r="AZ103" s="23">
        <v>44347.0</v>
      </c>
      <c r="BA103" s="4">
        <f t="shared" ref="BA103:BJ103" si="309">X103*0.01/$AX103</f>
        <v>0.003081833665</v>
      </c>
      <c r="BB103" s="4">
        <f t="shared" si="309"/>
        <v>-0.02726690555</v>
      </c>
      <c r="BC103" s="4">
        <f t="shared" si="309"/>
        <v>-0.01004851043</v>
      </c>
      <c r="BD103" s="4">
        <f t="shared" si="309"/>
        <v>-0.02734995793</v>
      </c>
      <c r="BE103" s="4">
        <f t="shared" si="309"/>
        <v>-0.02927043315</v>
      </c>
      <c r="BF103" s="4">
        <f t="shared" si="309"/>
        <v>-0.00758890066</v>
      </c>
      <c r="BG103" s="4">
        <f t="shared" si="309"/>
        <v>0.04883948318</v>
      </c>
      <c r="BH103" s="4">
        <f t="shared" si="309"/>
        <v>-0.03231009743</v>
      </c>
      <c r="BI103" s="4">
        <f t="shared" si="309"/>
        <v>0.03708332058</v>
      </c>
      <c r="BJ103" s="4">
        <f t="shared" si="309"/>
        <v>0.0448301677</v>
      </c>
      <c r="BK103" s="45"/>
      <c r="BL103" s="4">
        <f t="shared" si="12"/>
        <v>0.0002709271221</v>
      </c>
      <c r="BM103" s="4">
        <f t="shared" si="13"/>
        <v>1.082835952</v>
      </c>
      <c r="BN103" s="4">
        <f t="shared" si="14"/>
        <v>1.083836231</v>
      </c>
      <c r="BO103" s="4">
        <f t="shared" si="15"/>
        <v>-0.0009229054023</v>
      </c>
    </row>
    <row r="104">
      <c r="A104" s="23">
        <v>44377.0</v>
      </c>
      <c r="B104" s="53">
        <v>0.001448251915</v>
      </c>
      <c r="C104" s="53">
        <v>0.00126626065292613</v>
      </c>
      <c r="D104" s="53">
        <v>4.8741685E-4</v>
      </c>
      <c r="E104" s="53">
        <v>6.5765081E-4</v>
      </c>
      <c r="F104" s="54">
        <v>-1.92164649999999E-5</v>
      </c>
      <c r="G104" s="53">
        <v>9.52209255E-4</v>
      </c>
      <c r="H104" s="53">
        <v>8.1323677E-4</v>
      </c>
      <c r="I104" s="53">
        <v>-0.001842727445</v>
      </c>
      <c r="J104" s="54">
        <v>6.570014E-5</v>
      </c>
      <c r="K104" s="53">
        <v>0.00111881290463278</v>
      </c>
      <c r="L104" s="52"/>
      <c r="M104" s="4">
        <f t="shared" ref="M104:V104" si="310">_xlfn.RANK.AVG(B104,$B104:$K104,0)</f>
        <v>1</v>
      </c>
      <c r="N104" s="4">
        <f t="shared" si="310"/>
        <v>2</v>
      </c>
      <c r="O104" s="4">
        <f t="shared" si="310"/>
        <v>7</v>
      </c>
      <c r="P104" s="4">
        <f t="shared" si="310"/>
        <v>6</v>
      </c>
      <c r="Q104" s="4">
        <f t="shared" si="310"/>
        <v>9</v>
      </c>
      <c r="R104" s="4">
        <f t="shared" si="310"/>
        <v>4</v>
      </c>
      <c r="S104" s="4">
        <f t="shared" si="310"/>
        <v>5</v>
      </c>
      <c r="T104" s="4">
        <f t="shared" si="310"/>
        <v>10</v>
      </c>
      <c r="U104" s="4">
        <f t="shared" si="310"/>
        <v>8</v>
      </c>
      <c r="V104" s="4">
        <f t="shared" si="310"/>
        <v>3</v>
      </c>
      <c r="W104" s="45"/>
      <c r="X104" s="6">
        <f t="shared" ref="X104:AG104" si="311">-(B104-AVERAGE($B104:$K104))/STDEV($B104:$K104)</f>
        <v>-1.002400413</v>
      </c>
      <c r="Y104" s="6">
        <f t="shared" si="311"/>
        <v>-0.8110741676</v>
      </c>
      <c r="Z104" s="6">
        <f t="shared" si="311"/>
        <v>0.007719321542</v>
      </c>
      <c r="AA104" s="6">
        <f t="shared" si="311"/>
        <v>-0.1712465475</v>
      </c>
      <c r="AB104" s="6">
        <f t="shared" si="311"/>
        <v>0.5403396726</v>
      </c>
      <c r="AC104" s="6">
        <f t="shared" si="311"/>
        <v>-0.4809139494</v>
      </c>
      <c r="AD104" s="6">
        <f t="shared" si="311"/>
        <v>-0.3348130683</v>
      </c>
      <c r="AE104" s="6">
        <f t="shared" si="311"/>
        <v>2.457385057</v>
      </c>
      <c r="AF104" s="6">
        <f t="shared" si="311"/>
        <v>0.451067391</v>
      </c>
      <c r="AG104" s="6">
        <f t="shared" si="311"/>
        <v>-0.6560632966</v>
      </c>
      <c r="AH104" s="45"/>
      <c r="AI104" s="23">
        <v>44377.0</v>
      </c>
      <c r="AJ104" s="27">
        <v>0.017</v>
      </c>
      <c r="AK104" s="27">
        <v>0.0245</v>
      </c>
      <c r="AL104" s="27">
        <v>0.0115</v>
      </c>
      <c r="AM104" s="27">
        <v>0.013</v>
      </c>
      <c r="AN104" s="27">
        <v>-9.0E-4</v>
      </c>
      <c r="AO104" s="27">
        <v>0.0118</v>
      </c>
      <c r="AP104" s="27">
        <v>0.0271</v>
      </c>
      <c r="AQ104" s="27">
        <v>-0.0252</v>
      </c>
      <c r="AR104" s="27">
        <v>0.0043</v>
      </c>
      <c r="AS104" s="27">
        <v>0.0275</v>
      </c>
      <c r="AT104" s="45"/>
      <c r="AU104" s="23">
        <v>44377.0</v>
      </c>
      <c r="AV104" s="50">
        <f t="shared" si="9"/>
        <v>0.07392016507</v>
      </c>
      <c r="AW104" s="51">
        <f t="shared" si="10"/>
        <v>9.432698142</v>
      </c>
      <c r="AX104" s="51">
        <f t="array" ref="AX104">SQRT(MMULT(MMULT(X104:AG104,MMULT(TRANSPOSE(ER!B584:K619-ER!M619:V619),ER!B584:K619-ER!M619:V619)/3),TRANSPOSE(X104:AG104)))</f>
        <v>0.3944216641</v>
      </c>
      <c r="AY104" s="45"/>
      <c r="AZ104" s="23">
        <v>44377.0</v>
      </c>
      <c r="BA104" s="4">
        <f t="shared" ref="BA104:BJ104" si="312">X104*0.01/$AX104</f>
        <v>-0.02541443598</v>
      </c>
      <c r="BB104" s="4">
        <f t="shared" si="312"/>
        <v>-0.0205636313</v>
      </c>
      <c r="BC104" s="4">
        <f t="shared" si="312"/>
        <v>0.0001957124125</v>
      </c>
      <c r="BD104" s="4">
        <f t="shared" si="312"/>
        <v>-0.004341712516</v>
      </c>
      <c r="BE104" s="4">
        <f t="shared" si="312"/>
        <v>0.01369954345</v>
      </c>
      <c r="BF104" s="4">
        <f t="shared" si="312"/>
        <v>-0.01219288881</v>
      </c>
      <c r="BG104" s="4">
        <f t="shared" si="312"/>
        <v>-0.008488708882</v>
      </c>
      <c r="BH104" s="4">
        <f t="shared" si="312"/>
        <v>0.06230350108</v>
      </c>
      <c r="BI104" s="4">
        <f t="shared" si="312"/>
        <v>0.01143617179</v>
      </c>
      <c r="BJ104" s="4">
        <f t="shared" si="312"/>
        <v>-0.01663355126</v>
      </c>
      <c r="BK104" s="45"/>
      <c r="BL104" s="4">
        <f t="shared" si="12"/>
        <v>0.002380091365</v>
      </c>
      <c r="BM104" s="4">
        <f t="shared" si="13"/>
        <v>1.085413201</v>
      </c>
      <c r="BN104" s="4">
        <f t="shared" si="14"/>
        <v>1.085413201</v>
      </c>
      <c r="BO104" s="4">
        <f t="shared" si="15"/>
        <v>0</v>
      </c>
    </row>
    <row r="105">
      <c r="A105" s="23">
        <v>44408.0</v>
      </c>
      <c r="B105" s="53">
        <v>1.72355444444444E-4</v>
      </c>
      <c r="C105" s="54">
        <v>-1.10209560641333E-5</v>
      </c>
      <c r="D105" s="53">
        <v>-4.60517216666667E-4</v>
      </c>
      <c r="E105" s="53">
        <v>-7.53229822222222E-4</v>
      </c>
      <c r="F105" s="53">
        <v>-0.00102023026666667</v>
      </c>
      <c r="G105" s="53">
        <v>-9.13956094444444E-4</v>
      </c>
      <c r="H105" s="53">
        <v>1.17054961111111E-4</v>
      </c>
      <c r="I105" s="53">
        <v>-0.00260491427777778</v>
      </c>
      <c r="J105" s="53">
        <v>-8.53359988888889E-4</v>
      </c>
      <c r="K105" s="54">
        <v>7.14571195673554E-5</v>
      </c>
      <c r="L105" s="52"/>
      <c r="M105" s="4">
        <f t="shared" ref="M105:V105" si="313">_xlfn.RANK.AVG(B105,$B105:$K105,0)</f>
        <v>1</v>
      </c>
      <c r="N105" s="4">
        <f t="shared" si="313"/>
        <v>4</v>
      </c>
      <c r="O105" s="4">
        <f t="shared" si="313"/>
        <v>5</v>
      </c>
      <c r="P105" s="4">
        <f t="shared" si="313"/>
        <v>6</v>
      </c>
      <c r="Q105" s="4">
        <f t="shared" si="313"/>
        <v>9</v>
      </c>
      <c r="R105" s="4">
        <f t="shared" si="313"/>
        <v>8</v>
      </c>
      <c r="S105" s="4">
        <f t="shared" si="313"/>
        <v>2</v>
      </c>
      <c r="T105" s="4">
        <f t="shared" si="313"/>
        <v>10</v>
      </c>
      <c r="U105" s="4">
        <f t="shared" si="313"/>
        <v>7</v>
      </c>
      <c r="V105" s="4">
        <f t="shared" si="313"/>
        <v>3</v>
      </c>
      <c r="W105" s="45"/>
      <c r="X105" s="6">
        <f t="shared" ref="X105:AG105" si="314">-(B105-AVERAGE($B105:$K105))/STDEV($B105:$K105)</f>
        <v>-0.9534911186</v>
      </c>
      <c r="Y105" s="6">
        <f t="shared" si="314"/>
        <v>-0.7343813193</v>
      </c>
      <c r="Z105" s="6">
        <f t="shared" si="314"/>
        <v>-0.1972945669</v>
      </c>
      <c r="AA105" s="6">
        <f t="shared" si="314"/>
        <v>0.1524570918</v>
      </c>
      <c r="AB105" s="6">
        <f t="shared" si="314"/>
        <v>0.4714862232</v>
      </c>
      <c r="AC105" s="6">
        <f t="shared" si="314"/>
        <v>0.3445030756</v>
      </c>
      <c r="AD105" s="6">
        <f t="shared" si="314"/>
        <v>-0.88741458</v>
      </c>
      <c r="AE105" s="6">
        <f t="shared" si="314"/>
        <v>2.364967579</v>
      </c>
      <c r="AF105" s="6">
        <f t="shared" si="314"/>
        <v>0.2720989904</v>
      </c>
      <c r="AG105" s="6">
        <f t="shared" si="314"/>
        <v>-0.8329313756</v>
      </c>
      <c r="AH105" s="45"/>
      <c r="AI105" s="23">
        <v>44408.0</v>
      </c>
      <c r="AJ105" s="27">
        <v>0.0079</v>
      </c>
      <c r="AK105" s="27">
        <v>0.0069</v>
      </c>
      <c r="AL105" s="27">
        <v>0.017</v>
      </c>
      <c r="AM105" s="27">
        <v>0.001</v>
      </c>
      <c r="AN105" s="27">
        <v>0.0072</v>
      </c>
      <c r="AO105" s="27">
        <v>-0.0237</v>
      </c>
      <c r="AP105" s="27">
        <v>0.0458</v>
      </c>
      <c r="AQ105" s="27">
        <v>-0.018</v>
      </c>
      <c r="AR105" s="27">
        <v>0.0026</v>
      </c>
      <c r="AS105" s="27">
        <v>0.0234</v>
      </c>
      <c r="AT105" s="45"/>
      <c r="AU105" s="23">
        <v>44408.0</v>
      </c>
      <c r="AV105" s="50">
        <f t="shared" si="9"/>
        <v>-0.07201376234</v>
      </c>
      <c r="AW105" s="51">
        <f t="shared" si="10"/>
        <v>8.753414059</v>
      </c>
      <c r="AX105" s="51">
        <f t="array" ref="AX105">SQRT(MMULT(MMULT(X105:AG105,MMULT(TRANSPOSE(ER!B585:K620-ER!M620:V620),ER!B585:K620-ER!M620:V620)/3),TRANSPOSE(X105:AG105)))</f>
        <v>0.3819509811</v>
      </c>
      <c r="AY105" s="45"/>
      <c r="AZ105" s="23">
        <v>44408.0</v>
      </c>
      <c r="BA105" s="4">
        <f t="shared" ref="BA105:BJ105" si="315">X105*0.01/$AX105</f>
        <v>-0.02496370387</v>
      </c>
      <c r="BB105" s="4">
        <f t="shared" si="315"/>
        <v>-0.01922710912</v>
      </c>
      <c r="BC105" s="4">
        <f t="shared" si="315"/>
        <v>-0.005165442077</v>
      </c>
      <c r="BD105" s="4">
        <f t="shared" si="315"/>
        <v>0.003991535546</v>
      </c>
      <c r="BE105" s="4">
        <f t="shared" si="315"/>
        <v>0.01234415531</v>
      </c>
      <c r="BF105" s="4">
        <f t="shared" si="315"/>
        <v>0.009019562526</v>
      </c>
      <c r="BG105" s="4">
        <f t="shared" si="315"/>
        <v>-0.02323372956</v>
      </c>
      <c r="BH105" s="4">
        <f t="shared" si="315"/>
        <v>0.0619180915</v>
      </c>
      <c r="BI105" s="4">
        <f t="shared" si="315"/>
        <v>0.007123924374</v>
      </c>
      <c r="BJ105" s="4">
        <f t="shared" si="315"/>
        <v>-0.02180728462</v>
      </c>
      <c r="BK105" s="45"/>
      <c r="BL105" s="4">
        <f t="shared" si="12"/>
        <v>-0.001825806463</v>
      </c>
      <c r="BM105" s="4">
        <f t="shared" si="13"/>
        <v>1.083431446</v>
      </c>
      <c r="BN105" s="4">
        <f t="shared" si="14"/>
        <v>1.085413201</v>
      </c>
      <c r="BO105" s="4">
        <f t="shared" si="15"/>
        <v>-0.001825806463</v>
      </c>
    </row>
    <row r="106">
      <c r="A106" s="23">
        <v>44439.0</v>
      </c>
      <c r="B106" s="53">
        <v>5.51292047368421E-4</v>
      </c>
      <c r="C106" s="53">
        <v>9.9211783403311E-4</v>
      </c>
      <c r="D106" s="53">
        <v>-4.59815968421053E-4</v>
      </c>
      <c r="E106" s="53">
        <v>6.74061268421053E-4</v>
      </c>
      <c r="F106" s="53">
        <v>0.00103581573157895</v>
      </c>
      <c r="G106" s="54">
        <v>8.97035684210527E-5</v>
      </c>
      <c r="H106" s="53">
        <v>0.00191884496842105</v>
      </c>
      <c r="I106" s="53">
        <v>9.08273736842105E-4</v>
      </c>
      <c r="J106" s="53">
        <v>7.96949663157895E-4</v>
      </c>
      <c r="K106" s="53">
        <v>0.00130210634134714</v>
      </c>
      <c r="L106" s="52"/>
      <c r="M106" s="4">
        <f t="shared" ref="M106:V106" si="316">_xlfn.RANK.AVG(B106,$B106:$K106,0)</f>
        <v>8</v>
      </c>
      <c r="N106" s="4">
        <f t="shared" si="316"/>
        <v>4</v>
      </c>
      <c r="O106" s="4">
        <f t="shared" si="316"/>
        <v>10</v>
      </c>
      <c r="P106" s="4">
        <f t="shared" si="316"/>
        <v>7</v>
      </c>
      <c r="Q106" s="4">
        <f t="shared" si="316"/>
        <v>3</v>
      </c>
      <c r="R106" s="4">
        <f t="shared" si="316"/>
        <v>9</v>
      </c>
      <c r="S106" s="4">
        <f t="shared" si="316"/>
        <v>1</v>
      </c>
      <c r="T106" s="4">
        <f t="shared" si="316"/>
        <v>5</v>
      </c>
      <c r="U106" s="4">
        <f t="shared" si="316"/>
        <v>6</v>
      </c>
      <c r="V106" s="4">
        <f t="shared" si="316"/>
        <v>2</v>
      </c>
      <c r="W106" s="45"/>
      <c r="X106" s="6">
        <f t="shared" ref="X106:AG106" si="317">-(B106-AVERAGE($B106:$K106))/STDEV($B106:$K106)</f>
        <v>0.3546322286</v>
      </c>
      <c r="Y106" s="6">
        <f t="shared" si="317"/>
        <v>-0.3261249399</v>
      </c>
      <c r="Z106" s="6">
        <f t="shared" si="317"/>
        <v>1.916063185</v>
      </c>
      <c r="AA106" s="6">
        <f t="shared" si="317"/>
        <v>0.1650425316</v>
      </c>
      <c r="AB106" s="6">
        <f t="shared" si="317"/>
        <v>-0.3936066025</v>
      </c>
      <c r="AC106" s="6">
        <f t="shared" si="317"/>
        <v>1.067452747</v>
      </c>
      <c r="AD106" s="6">
        <f t="shared" si="317"/>
        <v>-1.757248434</v>
      </c>
      <c r="AE106" s="6">
        <f t="shared" si="317"/>
        <v>-0.1966464205</v>
      </c>
      <c r="AF106" s="6">
        <f t="shared" si="317"/>
        <v>-0.02473120252</v>
      </c>
      <c r="AG106" s="6">
        <f t="shared" si="317"/>
        <v>-0.8048330937</v>
      </c>
      <c r="AH106" s="45"/>
      <c r="AI106" s="23">
        <v>44439.0</v>
      </c>
      <c r="AJ106" s="27">
        <v>0.0203</v>
      </c>
      <c r="AK106" s="27">
        <v>0.0142</v>
      </c>
      <c r="AL106" s="27">
        <v>0.011</v>
      </c>
      <c r="AM106" s="27">
        <v>0.0179</v>
      </c>
      <c r="AN106" s="27">
        <v>0.0177</v>
      </c>
      <c r="AO106" s="27">
        <v>0.0318</v>
      </c>
      <c r="AP106" s="27">
        <v>0.0733</v>
      </c>
      <c r="AQ106" s="27">
        <v>0.0207</v>
      </c>
      <c r="AR106" s="27">
        <v>0.0188</v>
      </c>
      <c r="AS106" s="27">
        <v>0.0291</v>
      </c>
      <c r="AT106" s="45"/>
      <c r="AU106" s="23">
        <v>44439.0</v>
      </c>
      <c r="AV106" s="50">
        <f t="shared" si="9"/>
        <v>-0.04514034061</v>
      </c>
      <c r="AW106" s="51">
        <f t="shared" si="10"/>
        <v>8.358281967</v>
      </c>
      <c r="AX106" s="51">
        <f t="array" ref="AX106">SQRT(MMULT(MMULT(X106:AG106,MMULT(TRANSPOSE(ER!B586:K621-ER!M621:V621),ER!B586:K621-ER!M621:V621)/3),TRANSPOSE(X106:AG106)))</f>
        <v>0.1953365447</v>
      </c>
      <c r="AY106" s="45"/>
      <c r="AZ106" s="23">
        <v>44439.0</v>
      </c>
      <c r="BA106" s="4">
        <f t="shared" ref="BA106:BJ106" si="318">X106*0.01/$AX106</f>
        <v>0.01815493507</v>
      </c>
      <c r="BB106" s="4">
        <f t="shared" si="318"/>
        <v>-0.01669554155</v>
      </c>
      <c r="BC106" s="4">
        <f t="shared" si="318"/>
        <v>0.0980903593</v>
      </c>
      <c r="BD106" s="4">
        <f t="shared" si="318"/>
        <v>0.008449137455</v>
      </c>
      <c r="BE106" s="4">
        <f t="shared" si="318"/>
        <v>-0.02015017738</v>
      </c>
      <c r="BF106" s="4">
        <f t="shared" si="318"/>
        <v>0.05464685315</v>
      </c>
      <c r="BG106" s="4">
        <f t="shared" si="318"/>
        <v>-0.08996004493</v>
      </c>
      <c r="BH106" s="4">
        <f t="shared" si="318"/>
        <v>-0.01006705738</v>
      </c>
      <c r="BI106" s="4">
        <f t="shared" si="318"/>
        <v>-0.001266081703</v>
      </c>
      <c r="BJ106" s="4">
        <f t="shared" si="318"/>
        <v>-0.04120238202</v>
      </c>
      <c r="BK106" s="45"/>
      <c r="BL106" s="4">
        <f t="shared" si="12"/>
        <v>-0.001181835965</v>
      </c>
      <c r="BM106" s="4">
        <f t="shared" si="13"/>
        <v>1.082151008</v>
      </c>
      <c r="BN106" s="4">
        <f t="shared" si="14"/>
        <v>1.085413201</v>
      </c>
      <c r="BO106" s="4">
        <f t="shared" si="15"/>
        <v>-0.003005484624</v>
      </c>
    </row>
    <row r="107">
      <c r="A107" s="23">
        <v>44469.0</v>
      </c>
      <c r="B107" s="53">
        <v>-3.03217921052632E-4</v>
      </c>
      <c r="C107" s="53">
        <v>-5.99131391196626E-4</v>
      </c>
      <c r="D107" s="53">
        <v>-0.00164362873157895</v>
      </c>
      <c r="E107" s="53">
        <v>-0.00149310504210526</v>
      </c>
      <c r="F107" s="53">
        <v>-0.00109966388947368</v>
      </c>
      <c r="G107" s="53">
        <v>0.00155674041052632</v>
      </c>
      <c r="H107" s="53">
        <v>-0.00358463059473684</v>
      </c>
      <c r="I107" s="53">
        <v>-1.94207942105263E-4</v>
      </c>
      <c r="J107" s="53">
        <v>-7.77170042105263E-4</v>
      </c>
      <c r="K107" s="53">
        <v>-0.00215488530316805</v>
      </c>
      <c r="L107" s="52"/>
      <c r="M107" s="4">
        <f t="shared" ref="M107:V107" si="319">_xlfn.RANK.AVG(B107,$B107:$K107,0)</f>
        <v>3</v>
      </c>
      <c r="N107" s="4">
        <f t="shared" si="319"/>
        <v>4</v>
      </c>
      <c r="O107" s="4">
        <f t="shared" si="319"/>
        <v>8</v>
      </c>
      <c r="P107" s="4">
        <f t="shared" si="319"/>
        <v>7</v>
      </c>
      <c r="Q107" s="4">
        <f t="shared" si="319"/>
        <v>6</v>
      </c>
      <c r="R107" s="4">
        <f t="shared" si="319"/>
        <v>1</v>
      </c>
      <c r="S107" s="4">
        <f t="shared" si="319"/>
        <v>10</v>
      </c>
      <c r="T107" s="4">
        <f t="shared" si="319"/>
        <v>2</v>
      </c>
      <c r="U107" s="4">
        <f t="shared" si="319"/>
        <v>5</v>
      </c>
      <c r="V107" s="4">
        <f t="shared" si="319"/>
        <v>9</v>
      </c>
      <c r="W107" s="45"/>
      <c r="X107" s="6">
        <f t="shared" ref="X107:AG107" si="320">-(B107-AVERAGE($B107:$K107))/STDEV($B107:$K107)</f>
        <v>-0.5353496518</v>
      </c>
      <c r="Y107" s="6">
        <f t="shared" si="320"/>
        <v>-0.3171658543</v>
      </c>
      <c r="Z107" s="6">
        <f t="shared" si="320"/>
        <v>0.4529660228</v>
      </c>
      <c r="AA107" s="6">
        <f t="shared" si="320"/>
        <v>0.3419814496</v>
      </c>
      <c r="AB107" s="6">
        <f t="shared" si="320"/>
        <v>0.05188825196</v>
      </c>
      <c r="AC107" s="6">
        <f t="shared" si="320"/>
        <v>-1.906739646</v>
      </c>
      <c r="AD107" s="6">
        <f t="shared" si="320"/>
        <v>1.884111274</v>
      </c>
      <c r="AE107" s="6">
        <f t="shared" si="320"/>
        <v>-0.6157252128</v>
      </c>
      <c r="AF107" s="6">
        <f t="shared" si="320"/>
        <v>-0.1858938681</v>
      </c>
      <c r="AG107" s="6">
        <f t="shared" si="320"/>
        <v>0.8299272346</v>
      </c>
      <c r="AH107" s="45"/>
      <c r="AI107" s="23">
        <v>44469.0</v>
      </c>
      <c r="AJ107" s="27">
        <v>-0.02</v>
      </c>
      <c r="AK107" s="27">
        <v>-0.0236</v>
      </c>
      <c r="AL107" s="27">
        <v>-0.0251</v>
      </c>
      <c r="AM107" s="27">
        <v>-0.0385</v>
      </c>
      <c r="AN107" s="27">
        <v>-0.0125</v>
      </c>
      <c r="AO107" s="27">
        <v>0.0448</v>
      </c>
      <c r="AP107" s="27">
        <v>-0.0579</v>
      </c>
      <c r="AQ107" s="27">
        <v>-0.0124</v>
      </c>
      <c r="AR107" s="27">
        <v>0.0</v>
      </c>
      <c r="AS107" s="27">
        <v>-0.0475</v>
      </c>
      <c r="AT107" s="45"/>
      <c r="AU107" s="23">
        <v>44469.0</v>
      </c>
      <c r="AV107" s="50">
        <f t="shared" si="9"/>
        <v>0.1413112181</v>
      </c>
      <c r="AW107" s="51">
        <f t="shared" si="10"/>
        <v>9.539400973</v>
      </c>
      <c r="AX107" s="51">
        <f t="array" ref="AX107">SQRT(MMULT(MMULT(X107:AG107,MMULT(TRANSPOSE(ER!B587:K622-ER!M622:V622),ER!B587:K622-ER!M622:V622)/3),TRANSPOSE(X107:AG107)))</f>
        <v>0.2590578419</v>
      </c>
      <c r="AY107" s="45"/>
      <c r="AZ107" s="23">
        <v>44469.0</v>
      </c>
      <c r="BA107" s="4">
        <f t="shared" ref="BA107:BJ107" si="321">X107*0.01/$AX107</f>
        <v>-0.0206652556</v>
      </c>
      <c r="BB107" s="4">
        <f t="shared" si="321"/>
        <v>-0.01224305167</v>
      </c>
      <c r="BC107" s="4">
        <f t="shared" si="321"/>
        <v>0.01748513071</v>
      </c>
      <c r="BD107" s="4">
        <f t="shared" si="321"/>
        <v>0.01320096883</v>
      </c>
      <c r="BE107" s="4">
        <f t="shared" si="321"/>
        <v>0.002002960095</v>
      </c>
      <c r="BF107" s="4">
        <f t="shared" si="321"/>
        <v>-0.07360285378</v>
      </c>
      <c r="BG107" s="4">
        <f t="shared" si="321"/>
        <v>0.07272936654</v>
      </c>
      <c r="BH107" s="4">
        <f t="shared" si="321"/>
        <v>-0.02376786622</v>
      </c>
      <c r="BI107" s="4">
        <f t="shared" si="321"/>
        <v>-0.007175766878</v>
      </c>
      <c r="BJ107" s="4">
        <f t="shared" si="321"/>
        <v>0.03203636796</v>
      </c>
      <c r="BK107" s="45"/>
      <c r="BL107" s="4">
        <f t="shared" si="12"/>
        <v>0.007234243766</v>
      </c>
      <c r="BM107" s="4">
        <f t="shared" si="13"/>
        <v>1.089979552</v>
      </c>
      <c r="BN107" s="4">
        <f t="shared" si="14"/>
        <v>1.089979552</v>
      </c>
      <c r="BO107" s="4">
        <f t="shared" si="15"/>
        <v>0</v>
      </c>
    </row>
    <row r="108">
      <c r="A108" s="23">
        <v>44500.0</v>
      </c>
      <c r="B108" s="53">
        <v>2.94824208E-4</v>
      </c>
      <c r="C108" s="53">
        <v>0.00237225141194242</v>
      </c>
      <c r="D108" s="53">
        <v>0.002841157975</v>
      </c>
      <c r="E108" s="53">
        <v>9.99009925E-4</v>
      </c>
      <c r="F108" s="53">
        <v>0.00266868784</v>
      </c>
      <c r="G108" s="53">
        <v>-0.001471447135</v>
      </c>
      <c r="H108" s="53">
        <v>0.00342186499</v>
      </c>
      <c r="I108" s="53">
        <v>0.00185627383</v>
      </c>
      <c r="J108" s="53">
        <v>4.27857765E-4</v>
      </c>
      <c r="K108" s="53">
        <v>0.00359904731438462</v>
      </c>
      <c r="L108" s="52"/>
      <c r="M108" s="4">
        <f t="shared" ref="M108:V108" si="322">_xlfn.RANK.AVG(B108,$B108:$K108,0)</f>
        <v>9</v>
      </c>
      <c r="N108" s="4">
        <f t="shared" si="322"/>
        <v>5</v>
      </c>
      <c r="O108" s="4">
        <f t="shared" si="322"/>
        <v>3</v>
      </c>
      <c r="P108" s="4">
        <f t="shared" si="322"/>
        <v>7</v>
      </c>
      <c r="Q108" s="4">
        <f t="shared" si="322"/>
        <v>4</v>
      </c>
      <c r="R108" s="4">
        <f t="shared" si="322"/>
        <v>10</v>
      </c>
      <c r="S108" s="4">
        <f t="shared" si="322"/>
        <v>2</v>
      </c>
      <c r="T108" s="4">
        <f t="shared" si="322"/>
        <v>6</v>
      </c>
      <c r="U108" s="4">
        <f t="shared" si="322"/>
        <v>8</v>
      </c>
      <c r="V108" s="4">
        <f t="shared" si="322"/>
        <v>1</v>
      </c>
      <c r="W108" s="45"/>
      <c r="X108" s="6">
        <f t="shared" ref="X108:AG108" si="323">-(B108-AVERAGE($B108:$K108))/STDEV($B108:$K108)</f>
        <v>0.8714769082</v>
      </c>
      <c r="Y108" s="6">
        <f t="shared" si="323"/>
        <v>-0.4160510114</v>
      </c>
      <c r="Z108" s="6">
        <f t="shared" si="323"/>
        <v>-0.7066654264</v>
      </c>
      <c r="AA108" s="6">
        <f t="shared" si="323"/>
        <v>0.4350434344</v>
      </c>
      <c r="AB108" s="6">
        <f t="shared" si="323"/>
        <v>-0.5997735393</v>
      </c>
      <c r="AC108" s="6">
        <f t="shared" si="323"/>
        <v>1.966159631</v>
      </c>
      <c r="AD108" s="6">
        <f t="shared" si="323"/>
        <v>-1.066570454</v>
      </c>
      <c r="AE108" s="6">
        <f t="shared" si="323"/>
        <v>-0.09626337146</v>
      </c>
      <c r="AF108" s="6">
        <f t="shared" si="323"/>
        <v>0.7890266454</v>
      </c>
      <c r="AG108" s="6">
        <f t="shared" si="323"/>
        <v>-1.176382816</v>
      </c>
      <c r="AH108" s="45"/>
      <c r="AI108" s="23">
        <v>44500.0</v>
      </c>
      <c r="AJ108" s="27">
        <v>-6.0E-4</v>
      </c>
      <c r="AK108" s="27">
        <v>0.053</v>
      </c>
      <c r="AL108" s="27">
        <v>0.0461</v>
      </c>
      <c r="AM108" s="27">
        <v>0.0231</v>
      </c>
      <c r="AN108" s="27">
        <v>0.0533</v>
      </c>
      <c r="AO108" s="27">
        <v>-0.0124</v>
      </c>
      <c r="AP108" s="27">
        <v>0.0687</v>
      </c>
      <c r="AQ108" s="27">
        <v>0.0401</v>
      </c>
      <c r="AR108" s="27">
        <v>0.0231</v>
      </c>
      <c r="AS108" s="27">
        <v>0.0695</v>
      </c>
      <c r="AT108" s="45"/>
      <c r="AU108" s="23">
        <v>44500.0</v>
      </c>
      <c r="AV108" s="50">
        <f t="shared" si="9"/>
        <v>0.196835798</v>
      </c>
      <c r="AW108" s="51">
        <f t="shared" si="10"/>
        <v>11.41709658</v>
      </c>
      <c r="AX108" s="51">
        <f t="array" ref="AX108">SQRT(MMULT(MMULT(X108:AG108,MMULT(TRANSPOSE(ER!B588:K623-ER!M623:V623),ER!B588:K623-ER!M623:V623)/3),TRANSPOSE(X108:AG108)))</f>
        <v>0.2918165054</v>
      </c>
      <c r="AY108" s="45"/>
      <c r="AZ108" s="23">
        <v>44500.0</v>
      </c>
      <c r="BA108" s="4">
        <f t="shared" ref="BA108:BJ108" si="324">X108*0.01/$AX108</f>
        <v>0.02986386624</v>
      </c>
      <c r="BB108" s="4">
        <f t="shared" si="324"/>
        <v>-0.01425728167</v>
      </c>
      <c r="BC108" s="4">
        <f t="shared" si="324"/>
        <v>-0.02421608831</v>
      </c>
      <c r="BD108" s="4">
        <f t="shared" si="324"/>
        <v>0.01490811611</v>
      </c>
      <c r="BE108" s="4">
        <f t="shared" si="324"/>
        <v>-0.0205531054</v>
      </c>
      <c r="BF108" s="4">
        <f t="shared" si="324"/>
        <v>0.06737657379</v>
      </c>
      <c r="BG108" s="4">
        <f t="shared" si="324"/>
        <v>-0.03654935325</v>
      </c>
      <c r="BH108" s="4">
        <f t="shared" si="324"/>
        <v>-0.003298763767</v>
      </c>
      <c r="BI108" s="4">
        <f t="shared" si="324"/>
        <v>0.02703845159</v>
      </c>
      <c r="BJ108" s="4">
        <f t="shared" si="324"/>
        <v>-0.04031241533</v>
      </c>
      <c r="BK108" s="45"/>
      <c r="BL108" s="4">
        <f t="shared" si="12"/>
        <v>0.007598140885</v>
      </c>
      <c r="BM108" s="4">
        <f t="shared" si="13"/>
        <v>1.09826137</v>
      </c>
      <c r="BN108" s="4">
        <f t="shared" si="14"/>
        <v>1.09826137</v>
      </c>
      <c r="BO108" s="4">
        <f t="shared" si="15"/>
        <v>0</v>
      </c>
    </row>
    <row r="109">
      <c r="A109" s="23">
        <v>44530.0</v>
      </c>
      <c r="B109" s="53">
        <v>-0.0011136478</v>
      </c>
      <c r="C109" s="53">
        <v>-0.00138795298448754</v>
      </c>
      <c r="D109" s="53">
        <v>-1.67402842105263E-4</v>
      </c>
      <c r="E109" s="53">
        <v>-0.00129543204210526</v>
      </c>
      <c r="F109" s="53">
        <v>-0.00173988182105263</v>
      </c>
      <c r="G109" s="53">
        <v>-0.00205711636842105</v>
      </c>
      <c r="H109" s="53">
        <v>-0.00121008242105263</v>
      </c>
      <c r="I109" s="53">
        <v>-0.00345548163157895</v>
      </c>
      <c r="J109" s="53">
        <v>-8.95365247368421E-4</v>
      </c>
      <c r="K109" s="53">
        <v>-0.00125392766644221</v>
      </c>
      <c r="L109" s="52"/>
      <c r="M109" s="4">
        <f t="shared" ref="M109:V109" si="325">_xlfn.RANK.AVG(B109,$B109:$K109,0)</f>
        <v>3</v>
      </c>
      <c r="N109" s="4">
        <f t="shared" si="325"/>
        <v>7</v>
      </c>
      <c r="O109" s="4">
        <f t="shared" si="325"/>
        <v>1</v>
      </c>
      <c r="P109" s="4">
        <f t="shared" si="325"/>
        <v>6</v>
      </c>
      <c r="Q109" s="4">
        <f t="shared" si="325"/>
        <v>8</v>
      </c>
      <c r="R109" s="4">
        <f t="shared" si="325"/>
        <v>9</v>
      </c>
      <c r="S109" s="4">
        <f t="shared" si="325"/>
        <v>4</v>
      </c>
      <c r="T109" s="4">
        <f t="shared" si="325"/>
        <v>10</v>
      </c>
      <c r="U109" s="4">
        <f t="shared" si="325"/>
        <v>2</v>
      </c>
      <c r="V109" s="4">
        <f t="shared" si="325"/>
        <v>5</v>
      </c>
      <c r="W109" s="45"/>
      <c r="X109" s="6">
        <f t="shared" ref="X109:AG109" si="326">-(B109-AVERAGE($B109:$K109))/STDEV($B109:$K109)</f>
        <v>-0.399763584</v>
      </c>
      <c r="Y109" s="6">
        <f t="shared" si="326"/>
        <v>-0.08097523926</v>
      </c>
      <c r="Z109" s="6">
        <f t="shared" si="326"/>
        <v>-1.499457942</v>
      </c>
      <c r="AA109" s="6">
        <f t="shared" si="326"/>
        <v>-0.1884999954</v>
      </c>
      <c r="AB109" s="6">
        <f t="shared" si="326"/>
        <v>0.3280247273</v>
      </c>
      <c r="AC109" s="6">
        <f t="shared" si="326"/>
        <v>0.6967041471</v>
      </c>
      <c r="AD109" s="6">
        <f t="shared" si="326"/>
        <v>-0.2876904809</v>
      </c>
      <c r="AE109" s="6">
        <f t="shared" si="326"/>
        <v>2.321837658</v>
      </c>
      <c r="AF109" s="6">
        <f t="shared" si="326"/>
        <v>-0.6534442929</v>
      </c>
      <c r="AG109" s="6">
        <f t="shared" si="326"/>
        <v>-0.2367349978</v>
      </c>
      <c r="AH109" s="45"/>
      <c r="AI109" s="23">
        <v>44530.0</v>
      </c>
      <c r="AJ109" s="27">
        <v>-0.0098</v>
      </c>
      <c r="AK109" s="27">
        <v>-0.0158</v>
      </c>
      <c r="AL109" s="27">
        <v>-0.0154</v>
      </c>
      <c r="AM109" s="27">
        <v>-0.039</v>
      </c>
      <c r="AN109" s="27">
        <v>-0.0385</v>
      </c>
      <c r="AO109" s="27">
        <v>-0.0287</v>
      </c>
      <c r="AP109" s="27">
        <v>-0.0322</v>
      </c>
      <c r="AQ109" s="27">
        <v>-0.0823</v>
      </c>
      <c r="AR109" s="27">
        <v>-0.0195</v>
      </c>
      <c r="AS109" s="27">
        <v>-0.0105</v>
      </c>
      <c r="AT109" s="45"/>
      <c r="AU109" s="23">
        <v>44530.0</v>
      </c>
      <c r="AV109" s="50">
        <f t="shared" si="9"/>
        <v>-0.002156370165</v>
      </c>
      <c r="AW109" s="51">
        <f t="shared" si="10"/>
        <v>11.39247709</v>
      </c>
      <c r="AX109" s="51">
        <f t="array" ref="AX109">SQRT(MMULT(MMULT(X109:AG109,MMULT(TRANSPOSE(ER!B589:K624-ER!M624:V624),ER!B589:K624-ER!M624:V624)/3),TRANSPOSE(X109:AG109)))</f>
        <v>0.2470176892</v>
      </c>
      <c r="AY109" s="45"/>
      <c r="AZ109" s="23">
        <v>44530.0</v>
      </c>
      <c r="BA109" s="4">
        <f t="shared" ref="BA109:BJ109" si="327">X109*0.01/$AX109</f>
        <v>-0.01618360148</v>
      </c>
      <c r="BB109" s="4">
        <f t="shared" si="327"/>
        <v>-0.003278115001</v>
      </c>
      <c r="BC109" s="4">
        <f t="shared" si="327"/>
        <v>-0.06070245201</v>
      </c>
      <c r="BD109" s="4">
        <f t="shared" si="327"/>
        <v>-0.007631032256</v>
      </c>
      <c r="BE109" s="4">
        <f t="shared" si="327"/>
        <v>0.01327940231</v>
      </c>
      <c r="BF109" s="4">
        <f t="shared" si="327"/>
        <v>0.02820462572</v>
      </c>
      <c r="BG109" s="4">
        <f t="shared" si="327"/>
        <v>-0.01164655381</v>
      </c>
      <c r="BH109" s="4">
        <f t="shared" si="327"/>
        <v>0.09399479307</v>
      </c>
      <c r="BI109" s="4">
        <f t="shared" si="327"/>
        <v>-0.02645334004</v>
      </c>
      <c r="BJ109" s="4">
        <f t="shared" si="327"/>
        <v>-0.009583726514</v>
      </c>
      <c r="BK109" s="45"/>
      <c r="BL109" s="4">
        <f t="shared" si="12"/>
        <v>-0.00007389472924</v>
      </c>
      <c r="BM109" s="4">
        <f t="shared" si="13"/>
        <v>1.098180215</v>
      </c>
      <c r="BN109" s="4">
        <f t="shared" si="14"/>
        <v>1.09826137</v>
      </c>
      <c r="BO109" s="4">
        <f t="shared" si="15"/>
        <v>-0.00007389472924</v>
      </c>
    </row>
    <row r="110">
      <c r="A110" s="23">
        <v>44561.0</v>
      </c>
      <c r="B110" s="53">
        <v>0.00159142311052632</v>
      </c>
      <c r="C110" s="53">
        <v>0.0016029014682097</v>
      </c>
      <c r="D110" s="53">
        <v>0.00197590461578947</v>
      </c>
      <c r="E110" s="53">
        <v>0.00141598963684211</v>
      </c>
      <c r="F110" s="53">
        <v>0.00203026593157895</v>
      </c>
      <c r="G110" s="53">
        <v>0.00125013894736842</v>
      </c>
      <c r="H110" s="53">
        <v>9.13487463157895E-4</v>
      </c>
      <c r="I110" s="53">
        <v>0.00179105292105263</v>
      </c>
      <c r="J110" s="53">
        <v>0.00225094626842105</v>
      </c>
      <c r="K110" s="53">
        <v>0.00162112805205304</v>
      </c>
      <c r="L110" s="52"/>
      <c r="M110" s="4">
        <f t="shared" ref="M110:V110" si="328">_xlfn.RANK.AVG(B110,$B110:$K110,0)</f>
        <v>7</v>
      </c>
      <c r="N110" s="4">
        <f t="shared" si="328"/>
        <v>6</v>
      </c>
      <c r="O110" s="4">
        <f t="shared" si="328"/>
        <v>3</v>
      </c>
      <c r="P110" s="4">
        <f t="shared" si="328"/>
        <v>8</v>
      </c>
      <c r="Q110" s="4">
        <f t="shared" si="328"/>
        <v>2</v>
      </c>
      <c r="R110" s="4">
        <f t="shared" si="328"/>
        <v>9</v>
      </c>
      <c r="S110" s="4">
        <f t="shared" si="328"/>
        <v>10</v>
      </c>
      <c r="T110" s="4">
        <f t="shared" si="328"/>
        <v>4</v>
      </c>
      <c r="U110" s="4">
        <f t="shared" si="328"/>
        <v>1</v>
      </c>
      <c r="V110" s="4">
        <f t="shared" si="328"/>
        <v>5</v>
      </c>
      <c r="W110" s="45"/>
      <c r="X110" s="6">
        <f t="shared" ref="X110:AG110" si="329">-(B110-AVERAGE($B110:$K110))/STDEV($B110:$K110)</f>
        <v>0.1343627084</v>
      </c>
      <c r="Y110" s="6">
        <f t="shared" si="329"/>
        <v>0.1052087969</v>
      </c>
      <c r="Z110" s="6">
        <f t="shared" si="329"/>
        <v>-0.8421828973</v>
      </c>
      <c r="AA110" s="6">
        <f t="shared" si="329"/>
        <v>0.5799466584</v>
      </c>
      <c r="AB110" s="6">
        <f t="shared" si="329"/>
        <v>-0.9802553489</v>
      </c>
      <c r="AC110" s="6">
        <f t="shared" si="329"/>
        <v>1.001191269</v>
      </c>
      <c r="AD110" s="6">
        <f t="shared" si="329"/>
        <v>1.856253276</v>
      </c>
      <c r="AE110" s="6">
        <f t="shared" si="329"/>
        <v>-0.3726775824</v>
      </c>
      <c r="AF110" s="6">
        <f t="shared" si="329"/>
        <v>-1.540761928</v>
      </c>
      <c r="AG110" s="6">
        <f t="shared" si="329"/>
        <v>0.05891504778</v>
      </c>
      <c r="AH110" s="45"/>
      <c r="AI110" s="23">
        <v>44561.0</v>
      </c>
      <c r="AJ110" s="27">
        <v>0.025</v>
      </c>
      <c r="AK110" s="27">
        <v>0.0312</v>
      </c>
      <c r="AL110" s="27">
        <v>0.0598</v>
      </c>
      <c r="AM110" s="27">
        <v>0.045</v>
      </c>
      <c r="AN110" s="27">
        <v>0.0623</v>
      </c>
      <c r="AO110" s="27">
        <v>0.0336</v>
      </c>
      <c r="AP110" s="27">
        <v>0.0194</v>
      </c>
      <c r="AQ110" s="27">
        <v>0.0526</v>
      </c>
      <c r="AR110" s="27">
        <v>0.0481</v>
      </c>
      <c r="AS110" s="27">
        <v>0.0392</v>
      </c>
      <c r="AT110" s="45"/>
      <c r="AU110" s="23">
        <v>44561.0</v>
      </c>
      <c r="AV110" s="50">
        <f t="shared" si="9"/>
        <v>0.009011381134</v>
      </c>
      <c r="AW110" s="51">
        <f t="shared" si="10"/>
        <v>11.49513904</v>
      </c>
      <c r="AX110" s="51">
        <f t="array" ref="AX110">SQRT(MMULT(MMULT(X110:AG110,MMULT(TRANSPOSE(ER!B590:K625-ER!M625:V625),ER!B590:K625-ER!M625:V625)/3),TRANSPOSE(X110:AG110)))</f>
        <v>0.2842794831</v>
      </c>
      <c r="AY110" s="45"/>
      <c r="AZ110" s="23">
        <v>44561.0</v>
      </c>
      <c r="BA110" s="4">
        <f t="shared" ref="BA110:BJ110" si="330">X110*0.01/$AX110</f>
        <v>0.004726430023</v>
      </c>
      <c r="BB110" s="4">
        <f t="shared" si="330"/>
        <v>0.003700893071</v>
      </c>
      <c r="BC110" s="4">
        <f t="shared" si="330"/>
        <v>-0.02962517337</v>
      </c>
      <c r="BD110" s="4">
        <f t="shared" si="330"/>
        <v>0.02040058087</v>
      </c>
      <c r="BE110" s="4">
        <f t="shared" si="330"/>
        <v>-0.03448209974</v>
      </c>
      <c r="BF110" s="4">
        <f t="shared" si="330"/>
        <v>0.03521855528</v>
      </c>
      <c r="BG110" s="4">
        <f t="shared" si="330"/>
        <v>0.06529677259</v>
      </c>
      <c r="BH110" s="4">
        <f t="shared" si="330"/>
        <v>-0.01310954904</v>
      </c>
      <c r="BI110" s="4">
        <f t="shared" si="330"/>
        <v>-0.05419884373</v>
      </c>
      <c r="BJ110" s="4">
        <f t="shared" si="330"/>
        <v>0.002072434041</v>
      </c>
      <c r="BK110" s="45"/>
      <c r="BL110" s="4">
        <f t="shared" si="12"/>
        <v>0.0003648071181</v>
      </c>
      <c r="BM110" s="4">
        <f t="shared" si="13"/>
        <v>1.098580839</v>
      </c>
      <c r="BN110" s="4">
        <f t="shared" si="14"/>
        <v>1.098580839</v>
      </c>
      <c r="BO110" s="4">
        <f t="shared" si="15"/>
        <v>0</v>
      </c>
    </row>
    <row r="111">
      <c r="A111" s="23">
        <v>44592.0</v>
      </c>
      <c r="B111" s="53">
        <v>-0.00388775827647059</v>
      </c>
      <c r="C111" s="53">
        <v>-7.81580863068124E-4</v>
      </c>
      <c r="D111" s="53">
        <v>-0.00324229975882353</v>
      </c>
      <c r="E111" s="53">
        <v>-0.00301231177647059</v>
      </c>
      <c r="F111" s="53">
        <v>-0.00247402407058824</v>
      </c>
      <c r="G111" s="53">
        <v>-0.00304956960588235</v>
      </c>
      <c r="H111" s="53">
        <v>-0.00534498736470588</v>
      </c>
      <c r="I111" s="53">
        <v>-0.00181016551176471</v>
      </c>
      <c r="J111" s="53">
        <v>-0.00117735581176471</v>
      </c>
      <c r="K111" s="53">
        <v>-0.00360919469383721</v>
      </c>
      <c r="L111" s="52"/>
      <c r="M111" s="4">
        <f t="shared" ref="M111:V111" si="331">_xlfn.RANK.AVG(B111,$B111:$K111,0)</f>
        <v>9</v>
      </c>
      <c r="N111" s="4">
        <f t="shared" si="331"/>
        <v>1</v>
      </c>
      <c r="O111" s="4">
        <f t="shared" si="331"/>
        <v>7</v>
      </c>
      <c r="P111" s="4">
        <f t="shared" si="331"/>
        <v>5</v>
      </c>
      <c r="Q111" s="4">
        <f t="shared" si="331"/>
        <v>4</v>
      </c>
      <c r="R111" s="4">
        <f t="shared" si="331"/>
        <v>6</v>
      </c>
      <c r="S111" s="4">
        <f t="shared" si="331"/>
        <v>10</v>
      </c>
      <c r="T111" s="4">
        <f t="shared" si="331"/>
        <v>3</v>
      </c>
      <c r="U111" s="4">
        <f t="shared" si="331"/>
        <v>2</v>
      </c>
      <c r="V111" s="4">
        <f t="shared" si="331"/>
        <v>8</v>
      </c>
      <c r="W111" s="45"/>
      <c r="X111" s="6">
        <f t="shared" ref="X111:AG111" si="332">-(B111-AVERAGE($B111:$K111))/STDEV($B111:$K111)</f>
        <v>0.7770715673</v>
      </c>
      <c r="Y111" s="6">
        <f t="shared" si="332"/>
        <v>-1.524268105</v>
      </c>
      <c r="Z111" s="6">
        <f t="shared" si="332"/>
        <v>0.298856998</v>
      </c>
      <c r="AA111" s="6">
        <f t="shared" si="332"/>
        <v>0.1284609138</v>
      </c>
      <c r="AB111" s="6">
        <f t="shared" si="332"/>
        <v>-0.2703517385</v>
      </c>
      <c r="AC111" s="6">
        <f t="shared" si="332"/>
        <v>0.1560649137</v>
      </c>
      <c r="AD111" s="6">
        <f t="shared" si="332"/>
        <v>1.856719851</v>
      </c>
      <c r="AE111" s="6">
        <f t="shared" si="332"/>
        <v>-0.7621987373</v>
      </c>
      <c r="AF111" s="6">
        <f t="shared" si="332"/>
        <v>-1.231041908</v>
      </c>
      <c r="AG111" s="6">
        <f t="shared" si="332"/>
        <v>0.5706862458</v>
      </c>
      <c r="AH111" s="45"/>
      <c r="AI111" s="23">
        <v>44592.0</v>
      </c>
      <c r="AJ111" s="27">
        <v>-0.0585</v>
      </c>
      <c r="AK111" s="27">
        <v>-0.0018</v>
      </c>
      <c r="AL111" s="27">
        <v>-0.0242</v>
      </c>
      <c r="AM111" s="27">
        <v>-0.023</v>
      </c>
      <c r="AN111" s="27">
        <v>-0.0117</v>
      </c>
      <c r="AO111" s="27">
        <v>-0.0501</v>
      </c>
      <c r="AP111" s="27">
        <v>-0.1037</v>
      </c>
      <c r="AQ111" s="27">
        <v>-0.0015</v>
      </c>
      <c r="AR111" s="27">
        <v>0.0186</v>
      </c>
      <c r="AS111" s="27">
        <v>-0.0569</v>
      </c>
      <c r="AT111" s="45"/>
      <c r="AU111" s="23">
        <v>44592.0</v>
      </c>
      <c r="AV111" s="50">
        <f t="shared" si="9"/>
        <v>-0.2636431227</v>
      </c>
      <c r="AW111" s="51">
        <f t="shared" si="10"/>
        <v>8.464524689</v>
      </c>
      <c r="AX111" s="51">
        <f t="array" ref="AX111">SQRT(MMULT(MMULT(X111:AG111,MMULT(TRANSPOSE(ER!B591:K626-ER!M626:V626),ER!B591:K626-ER!M626:V626)/3),TRANSPOSE(X111:AG111)))</f>
        <v>0.2812749055</v>
      </c>
      <c r="AY111" s="45"/>
      <c r="AZ111" s="23">
        <v>44592.0</v>
      </c>
      <c r="BA111" s="4">
        <f t="shared" ref="BA111:BJ111" si="333">X111*0.01/$AX111</f>
        <v>0.02762676485</v>
      </c>
      <c r="BB111" s="4">
        <f t="shared" si="333"/>
        <v>-0.05419140051</v>
      </c>
      <c r="BC111" s="4">
        <f t="shared" si="333"/>
        <v>0.01062508572</v>
      </c>
      <c r="BD111" s="4">
        <f t="shared" si="333"/>
        <v>0.00456709473</v>
      </c>
      <c r="BE111" s="4">
        <f t="shared" si="333"/>
        <v>-0.00961165512</v>
      </c>
      <c r="BF111" s="4">
        <f t="shared" si="333"/>
        <v>0.005548483376</v>
      </c>
      <c r="BG111" s="4">
        <f t="shared" si="333"/>
        <v>0.06601086037</v>
      </c>
      <c r="BH111" s="4">
        <f t="shared" si="333"/>
        <v>-0.02709799995</v>
      </c>
      <c r="BI111" s="4">
        <f t="shared" si="333"/>
        <v>-0.04376650331</v>
      </c>
      <c r="BJ111" s="4">
        <f t="shared" si="333"/>
        <v>0.02028926985</v>
      </c>
      <c r="BK111" s="45"/>
      <c r="BL111" s="4">
        <f t="shared" si="12"/>
        <v>-0.009274081965</v>
      </c>
      <c r="BM111" s="4">
        <f t="shared" si="13"/>
        <v>1.08839251</v>
      </c>
      <c r="BN111" s="4">
        <f t="shared" si="14"/>
        <v>1.098580839</v>
      </c>
      <c r="BO111" s="4">
        <f t="shared" si="15"/>
        <v>-0.009274081965</v>
      </c>
    </row>
    <row r="112">
      <c r="A112" s="23">
        <v>44620.0</v>
      </c>
      <c r="B112" s="53">
        <v>0.00116189534117647</v>
      </c>
      <c r="C112" s="53">
        <v>5.26969945714953E-4</v>
      </c>
      <c r="D112" s="53">
        <v>-7.54087652941176E-4</v>
      </c>
      <c r="E112" s="53">
        <v>-0.00182521637647059</v>
      </c>
      <c r="F112" s="53">
        <v>-0.00128771038235294</v>
      </c>
      <c r="G112" s="53">
        <v>1.39692623529412E-4</v>
      </c>
      <c r="H112" s="54">
        <v>5.70175411764703E-5</v>
      </c>
      <c r="I112" s="53">
        <v>2.75406647058823E-4</v>
      </c>
      <c r="J112" s="54">
        <v>6.09772941176471E-5</v>
      </c>
      <c r="K112" s="53">
        <v>7.40216649049912E-4</v>
      </c>
      <c r="L112" s="52"/>
      <c r="M112" s="4">
        <f t="shared" ref="M112:V112" si="334">_xlfn.RANK.AVG(B112,$B112:$K112,0)</f>
        <v>1</v>
      </c>
      <c r="N112" s="4">
        <f t="shared" si="334"/>
        <v>3</v>
      </c>
      <c r="O112" s="4">
        <f t="shared" si="334"/>
        <v>8</v>
      </c>
      <c r="P112" s="4">
        <f t="shared" si="334"/>
        <v>10</v>
      </c>
      <c r="Q112" s="4">
        <f t="shared" si="334"/>
        <v>9</v>
      </c>
      <c r="R112" s="4">
        <f t="shared" si="334"/>
        <v>5</v>
      </c>
      <c r="S112" s="4">
        <f t="shared" si="334"/>
        <v>7</v>
      </c>
      <c r="T112" s="4">
        <f t="shared" si="334"/>
        <v>4</v>
      </c>
      <c r="U112" s="4">
        <f t="shared" si="334"/>
        <v>6</v>
      </c>
      <c r="V112" s="4">
        <f t="shared" si="334"/>
        <v>2</v>
      </c>
      <c r="W112" s="45"/>
      <c r="X112" s="6">
        <f t="shared" ref="X112:AG112" si="335">-(B112-AVERAGE($B112:$K112))/STDEV($B112:$K112)</f>
        <v>-1.349226029</v>
      </c>
      <c r="Y112" s="6">
        <f t="shared" si="335"/>
        <v>-0.6652016656</v>
      </c>
      <c r="Z112" s="6">
        <f t="shared" si="335"/>
        <v>0.7149204945</v>
      </c>
      <c r="AA112" s="6">
        <f t="shared" si="335"/>
        <v>1.868879918</v>
      </c>
      <c r="AB112" s="6">
        <f t="shared" si="335"/>
        <v>1.289808427</v>
      </c>
      <c r="AC112" s="6">
        <f t="shared" si="335"/>
        <v>-0.247976074</v>
      </c>
      <c r="AD112" s="6">
        <f t="shared" si="335"/>
        <v>-0.1589077032</v>
      </c>
      <c r="AE112" s="6">
        <f t="shared" si="335"/>
        <v>-0.394184903</v>
      </c>
      <c r="AF112" s="6">
        <f t="shared" si="335"/>
        <v>-0.163173665</v>
      </c>
      <c r="AG112" s="6">
        <f t="shared" si="335"/>
        <v>-0.8949387993</v>
      </c>
      <c r="AH112" s="45"/>
      <c r="AI112" s="23">
        <v>44620.0</v>
      </c>
      <c r="AJ112" s="27">
        <v>0.0276</v>
      </c>
      <c r="AK112" s="27">
        <v>-0.001</v>
      </c>
      <c r="AL112" s="27">
        <v>-0.0465</v>
      </c>
      <c r="AM112" s="27">
        <v>-0.0709</v>
      </c>
      <c r="AN112" s="27">
        <v>-0.0503</v>
      </c>
      <c r="AO112" s="27">
        <v>-0.0115</v>
      </c>
      <c r="AP112" s="27">
        <v>-0.0512</v>
      </c>
      <c r="AQ112" s="27">
        <v>-0.0175</v>
      </c>
      <c r="AR112" s="27">
        <v>0.0078</v>
      </c>
      <c r="AS112" s="27">
        <v>-0.0297</v>
      </c>
      <c r="AT112" s="45"/>
      <c r="AU112" s="23">
        <v>44620.0</v>
      </c>
      <c r="AV112" s="50">
        <f t="shared" si="9"/>
        <v>-0.09650642674</v>
      </c>
      <c r="AW112" s="51">
        <f t="shared" si="10"/>
        <v>7.647643658</v>
      </c>
      <c r="AX112" s="51">
        <f t="array" ref="AX112">SQRT(MMULT(MMULT(X112:AG112,MMULT(TRANSPOSE(ER!B592:K627-ER!M627:V627),ER!B592:K627-ER!M627:V627)/3),TRANSPOSE(X112:AG112)))</f>
        <v>0.323880232</v>
      </c>
      <c r="AY112" s="45"/>
      <c r="AZ112" s="23">
        <v>44620.0</v>
      </c>
      <c r="BA112" s="4">
        <f t="shared" ref="BA112:BJ112" si="336">X112*0.01/$AX112</f>
        <v>-0.0416581778</v>
      </c>
      <c r="BB112" s="4">
        <f t="shared" si="336"/>
        <v>-0.02053850775</v>
      </c>
      <c r="BC112" s="4">
        <f t="shared" si="336"/>
        <v>0.02207360697</v>
      </c>
      <c r="BD112" s="4">
        <f t="shared" si="336"/>
        <v>0.05770280904</v>
      </c>
      <c r="BE112" s="4">
        <f t="shared" si="336"/>
        <v>0.03982362304</v>
      </c>
      <c r="BF112" s="4">
        <f t="shared" si="336"/>
        <v>-0.007656412758</v>
      </c>
      <c r="BG112" s="4">
        <f t="shared" si="336"/>
        <v>-0.004906372402</v>
      </c>
      <c r="BH112" s="4">
        <f t="shared" si="336"/>
        <v>-0.01217069966</v>
      </c>
      <c r="BI112" s="4">
        <f t="shared" si="336"/>
        <v>-0.005038086579</v>
      </c>
      <c r="BJ112" s="4">
        <f t="shared" si="336"/>
        <v>-0.02763178209</v>
      </c>
      <c r="BK112" s="45"/>
      <c r="BL112" s="4">
        <f t="shared" si="12"/>
        <v>-0.00343103579</v>
      </c>
      <c r="BM112" s="4">
        <f t="shared" si="13"/>
        <v>1.084658196</v>
      </c>
      <c r="BN112" s="4">
        <f t="shared" si="14"/>
        <v>1.098580839</v>
      </c>
      <c r="BO112" s="4">
        <f t="shared" si="15"/>
        <v>-0.01267329805</v>
      </c>
    </row>
    <row r="113">
      <c r="A113" s="23">
        <v>44651.0</v>
      </c>
      <c r="B113" s="53">
        <v>0.00324633588636364</v>
      </c>
      <c r="C113" s="53">
        <v>0.00124543168871417</v>
      </c>
      <c r="D113" s="53">
        <v>7.830551E-4</v>
      </c>
      <c r="E113" s="54">
        <v>-9.25068499999993E-5</v>
      </c>
      <c r="F113" s="53">
        <v>-4.27524009090909E-4</v>
      </c>
      <c r="G113" s="53">
        <v>0.00203790705</v>
      </c>
      <c r="H113" s="53">
        <v>1.18962122727273E-4</v>
      </c>
      <c r="I113" s="54">
        <v>-2.27548090909092E-5</v>
      </c>
      <c r="J113" s="53">
        <v>5.43969440909091E-4</v>
      </c>
      <c r="K113" s="53">
        <v>0.0015832841988795</v>
      </c>
      <c r="L113" s="52"/>
      <c r="M113" s="4">
        <f t="shared" ref="M113:V113" si="337">_xlfn.RANK.AVG(B113,$B113:$K113,0)</f>
        <v>1</v>
      </c>
      <c r="N113" s="4">
        <f t="shared" si="337"/>
        <v>4</v>
      </c>
      <c r="O113" s="4">
        <f t="shared" si="337"/>
        <v>5</v>
      </c>
      <c r="P113" s="4">
        <f t="shared" si="337"/>
        <v>9</v>
      </c>
      <c r="Q113" s="4">
        <f t="shared" si="337"/>
        <v>10</v>
      </c>
      <c r="R113" s="4">
        <f t="shared" si="337"/>
        <v>2</v>
      </c>
      <c r="S113" s="4">
        <f t="shared" si="337"/>
        <v>7</v>
      </c>
      <c r="T113" s="4">
        <f t="shared" si="337"/>
        <v>8</v>
      </c>
      <c r="U113" s="4">
        <f t="shared" si="337"/>
        <v>6</v>
      </c>
      <c r="V113" s="4">
        <f t="shared" si="337"/>
        <v>3</v>
      </c>
      <c r="W113" s="45"/>
      <c r="X113" s="6">
        <f t="shared" ref="X113:AG113" si="338">-(B113-AVERAGE($B113:$K113))/STDEV($B113:$K113)</f>
        <v>-2.053332222</v>
      </c>
      <c r="Y113" s="6">
        <f t="shared" si="338"/>
        <v>-0.3010883593</v>
      </c>
      <c r="Z113" s="6">
        <f t="shared" si="338"/>
        <v>0.1038268489</v>
      </c>
      <c r="AA113" s="6">
        <f t="shared" si="338"/>
        <v>0.8705792276</v>
      </c>
      <c r="AB113" s="6">
        <f t="shared" si="338"/>
        <v>1.16396247</v>
      </c>
      <c r="AC113" s="6">
        <f t="shared" si="338"/>
        <v>-0.9950796507</v>
      </c>
      <c r="AD113" s="6">
        <f t="shared" si="338"/>
        <v>0.6853903465</v>
      </c>
      <c r="AE113" s="6">
        <f t="shared" si="338"/>
        <v>0.8094955507</v>
      </c>
      <c r="AF113" s="6">
        <f t="shared" si="338"/>
        <v>0.3132003807</v>
      </c>
      <c r="AG113" s="6">
        <f t="shared" si="338"/>
        <v>-0.5969545923</v>
      </c>
      <c r="AH113" s="45"/>
      <c r="AI113" s="23">
        <v>44651.0</v>
      </c>
      <c r="AJ113" s="27">
        <v>0.0731</v>
      </c>
      <c r="AK113" s="27">
        <v>0.037</v>
      </c>
      <c r="AL113" s="27">
        <v>0.003</v>
      </c>
      <c r="AM113" s="27">
        <v>-0.0192</v>
      </c>
      <c r="AN113" s="27">
        <v>-0.0205</v>
      </c>
      <c r="AO113" s="27">
        <v>0.0503</v>
      </c>
      <c r="AP113" s="27">
        <v>-0.0074</v>
      </c>
      <c r="AQ113" s="27">
        <v>-0.0013</v>
      </c>
      <c r="AR113" s="27">
        <v>0.0204</v>
      </c>
      <c r="AS113" s="27">
        <v>0.0348</v>
      </c>
      <c r="AT113" s="45"/>
      <c r="AU113" s="23">
        <v>44651.0</v>
      </c>
      <c r="AV113" s="50">
        <f t="shared" si="9"/>
        <v>-0.2286771422</v>
      </c>
      <c r="AW113" s="51">
        <f t="shared" si="10"/>
        <v>5.898802362</v>
      </c>
      <c r="AX113" s="51">
        <f t="array" ref="AX113">SQRT(MMULT(MMULT(X113:AG113,MMULT(TRANSPOSE(ER!B593:K628-ER!M628:V628),ER!B593:K628-ER!M628:V628)/3),TRANSPOSE(X113:AG113)))</f>
        <v>0.3901716797</v>
      </c>
      <c r="AY113" s="45"/>
      <c r="AZ113" s="23">
        <v>44651.0</v>
      </c>
      <c r="BA113" s="4">
        <f t="shared" ref="BA113:BJ113" si="339">X113*0.01/$AX113</f>
        <v>-0.05262637779</v>
      </c>
      <c r="BB113" s="4">
        <f t="shared" si="339"/>
        <v>-0.007716817365</v>
      </c>
      <c r="BC113" s="4">
        <f t="shared" si="339"/>
        <v>0.002661055486</v>
      </c>
      <c r="BD113" s="4">
        <f t="shared" si="339"/>
        <v>0.02231272214</v>
      </c>
      <c r="BE113" s="4">
        <f t="shared" si="339"/>
        <v>0.02983205933</v>
      </c>
      <c r="BF113" s="4">
        <f t="shared" si="339"/>
        <v>-0.02550363603</v>
      </c>
      <c r="BG113" s="4">
        <f t="shared" si="339"/>
        <v>0.01756637865</v>
      </c>
      <c r="BH113" s="4">
        <f t="shared" si="339"/>
        <v>0.02074716318</v>
      </c>
      <c r="BI113" s="4">
        <f t="shared" si="339"/>
        <v>0.008027245365</v>
      </c>
      <c r="BJ113" s="4">
        <f t="shared" si="339"/>
        <v>-0.01529979297</v>
      </c>
      <c r="BK113" s="45"/>
      <c r="BL113" s="4">
        <f t="shared" si="12"/>
        <v>-0.007060546448</v>
      </c>
      <c r="BM113" s="4">
        <f t="shared" si="13"/>
        <v>1.076999917</v>
      </c>
      <c r="BN113" s="4">
        <f t="shared" si="14"/>
        <v>1.098580839</v>
      </c>
      <c r="BO113" s="4">
        <f t="shared" si="15"/>
        <v>-0.01964436409</v>
      </c>
    </row>
    <row r="114">
      <c r="A114" s="23">
        <v>44681.0</v>
      </c>
      <c r="B114" s="53">
        <v>-7.87031129411765E-4</v>
      </c>
      <c r="C114" s="53">
        <v>-0.00163340370390585</v>
      </c>
      <c r="D114" s="54">
        <v>-8.08507294117646E-5</v>
      </c>
      <c r="E114" s="53">
        <v>-4.64375076470588E-4</v>
      </c>
      <c r="F114" s="53">
        <v>-3.82373276470588E-4</v>
      </c>
      <c r="G114" s="53">
        <v>3.77537011764706E-4</v>
      </c>
      <c r="H114" s="53">
        <v>-0.00155371490588235</v>
      </c>
      <c r="I114" s="53">
        <v>0.00152675153529412</v>
      </c>
      <c r="J114" s="53">
        <v>6.92083435294118E-4</v>
      </c>
      <c r="K114" s="53">
        <v>-0.00361177046944032</v>
      </c>
      <c r="L114" s="52"/>
      <c r="M114" s="4">
        <f t="shared" ref="M114:V114" si="340">_xlfn.RANK.AVG(B114,$B114:$K114,0)</f>
        <v>7</v>
      </c>
      <c r="N114" s="4">
        <f t="shared" si="340"/>
        <v>9</v>
      </c>
      <c r="O114" s="4">
        <f t="shared" si="340"/>
        <v>4</v>
      </c>
      <c r="P114" s="4">
        <f t="shared" si="340"/>
        <v>6</v>
      </c>
      <c r="Q114" s="4">
        <f t="shared" si="340"/>
        <v>5</v>
      </c>
      <c r="R114" s="4">
        <f t="shared" si="340"/>
        <v>3</v>
      </c>
      <c r="S114" s="4">
        <f t="shared" si="340"/>
        <v>8</v>
      </c>
      <c r="T114" s="4">
        <f t="shared" si="340"/>
        <v>1</v>
      </c>
      <c r="U114" s="4">
        <f t="shared" si="340"/>
        <v>2</v>
      </c>
      <c r="V114" s="4">
        <f t="shared" si="340"/>
        <v>10</v>
      </c>
      <c r="W114" s="45"/>
      <c r="X114" s="6">
        <f t="shared" ref="X114:AG114" si="341">-(B114-AVERAGE($B114:$K114))/STDEV($B114:$K114)</f>
        <v>0.1359882368</v>
      </c>
      <c r="Y114" s="6">
        <f t="shared" si="341"/>
        <v>0.7252716507</v>
      </c>
      <c r="Z114" s="6">
        <f t="shared" si="341"/>
        <v>-0.3556869538</v>
      </c>
      <c r="AA114" s="6">
        <f t="shared" si="341"/>
        <v>-0.08865970912</v>
      </c>
      <c r="AB114" s="6">
        <f t="shared" si="341"/>
        <v>-0.1457531241</v>
      </c>
      <c r="AC114" s="6">
        <f t="shared" si="341"/>
        <v>-0.6748375278</v>
      </c>
      <c r="AD114" s="6">
        <f t="shared" si="341"/>
        <v>0.6697886538</v>
      </c>
      <c r="AE114" s="6">
        <f t="shared" si="341"/>
        <v>-1.4749734</v>
      </c>
      <c r="AF114" s="6">
        <f t="shared" si="341"/>
        <v>-0.8938391778</v>
      </c>
      <c r="AG114" s="6">
        <f t="shared" si="341"/>
        <v>2.102701351</v>
      </c>
      <c r="AH114" s="45"/>
      <c r="AI114" s="23">
        <v>44681.0</v>
      </c>
      <c r="AJ114" s="27">
        <v>-0.0053</v>
      </c>
      <c r="AK114" s="27">
        <v>-0.0515</v>
      </c>
      <c r="AL114" s="27">
        <v>-0.0129</v>
      </c>
      <c r="AM114" s="27">
        <v>-0.0316</v>
      </c>
      <c r="AN114" s="27">
        <v>-0.0188</v>
      </c>
      <c r="AO114" s="27">
        <v>-0.0265</v>
      </c>
      <c r="AP114" s="27">
        <v>-0.0535</v>
      </c>
      <c r="AQ114" s="27">
        <v>0.027</v>
      </c>
      <c r="AR114" s="27">
        <v>0.01</v>
      </c>
      <c r="AS114" s="27">
        <v>-0.0909</v>
      </c>
      <c r="AT114" s="45"/>
      <c r="AU114" s="23">
        <v>44681.0</v>
      </c>
      <c r="AV114" s="50">
        <f t="shared" si="9"/>
        <v>0.04460933022</v>
      </c>
      <c r="AW114" s="51">
        <f t="shared" si="10"/>
        <v>6.161943984</v>
      </c>
      <c r="AX114" s="51">
        <f t="array" ref="AX114">SQRT(MMULT(MMULT(X114:AG114,MMULT(TRANSPOSE(ER!B594:K629-ER!M629:V629),ER!B594:K629-ER!M629:V629)/3),TRANSPOSE(X114:AG114)))</f>
        <v>0.4182396849</v>
      </c>
      <c r="AY114" s="45"/>
      <c r="AZ114" s="23">
        <v>44681.0</v>
      </c>
      <c r="BA114" s="4">
        <f t="shared" ref="BA114:BJ114" si="342">X114*0.01/$AX114</f>
        <v>0.003251442696</v>
      </c>
      <c r="BB114" s="4">
        <f t="shared" si="342"/>
        <v>0.01734105292</v>
      </c>
      <c r="BC114" s="4">
        <f t="shared" si="342"/>
        <v>-0.008504380781</v>
      </c>
      <c r="BD114" s="4">
        <f t="shared" si="342"/>
        <v>-0.002119830143</v>
      </c>
      <c r="BE114" s="4">
        <f t="shared" si="342"/>
        <v>-0.003484918562</v>
      </c>
      <c r="BF114" s="4">
        <f t="shared" si="342"/>
        <v>-0.01613518641</v>
      </c>
      <c r="BG114" s="4">
        <f t="shared" si="342"/>
        <v>0.01601446917</v>
      </c>
      <c r="BH114" s="4">
        <f t="shared" si="342"/>
        <v>-0.035266223</v>
      </c>
      <c r="BI114" s="4">
        <f t="shared" si="342"/>
        <v>-0.0213714578</v>
      </c>
      <c r="BJ114" s="4">
        <f t="shared" si="342"/>
        <v>0.05027503192</v>
      </c>
      <c r="BK114" s="45"/>
      <c r="BL114" s="4">
        <f t="shared" si="12"/>
        <v>0.001143325683</v>
      </c>
      <c r="BM114" s="4">
        <f t="shared" si="13"/>
        <v>1.078231278</v>
      </c>
      <c r="BN114" s="4">
        <f t="shared" si="14"/>
        <v>1.098580839</v>
      </c>
      <c r="BO114" s="4">
        <f t="shared" si="15"/>
        <v>-0.01852349831</v>
      </c>
    </row>
    <row r="115">
      <c r="A115" s="23">
        <v>44712.0</v>
      </c>
      <c r="B115" s="53">
        <v>-0.0022193737625</v>
      </c>
      <c r="C115" s="53">
        <v>-3.38697167699556E-4</v>
      </c>
      <c r="D115" s="53">
        <v>2.471299375E-4</v>
      </c>
      <c r="E115" s="53">
        <v>8.4180901875E-4</v>
      </c>
      <c r="F115" s="53">
        <v>0.0013922262125</v>
      </c>
      <c r="G115" s="53">
        <v>-0.001394547575</v>
      </c>
      <c r="H115" s="53">
        <v>-4.78337575E-4</v>
      </c>
      <c r="I115" s="53">
        <v>0.00218606358125</v>
      </c>
      <c r="J115" s="53">
        <v>-2.42103825E-4</v>
      </c>
      <c r="K115" s="53">
        <v>-0.00123780829048155</v>
      </c>
      <c r="L115" s="52"/>
      <c r="M115" s="4">
        <f t="shared" ref="M115:V115" si="343">_xlfn.RANK.AVG(B115,$B115:$K115,0)</f>
        <v>10</v>
      </c>
      <c r="N115" s="4">
        <f t="shared" si="343"/>
        <v>6</v>
      </c>
      <c r="O115" s="4">
        <f t="shared" si="343"/>
        <v>4</v>
      </c>
      <c r="P115" s="4">
        <f t="shared" si="343"/>
        <v>3</v>
      </c>
      <c r="Q115" s="4">
        <f t="shared" si="343"/>
        <v>2</v>
      </c>
      <c r="R115" s="4">
        <f t="shared" si="343"/>
        <v>9</v>
      </c>
      <c r="S115" s="4">
        <f t="shared" si="343"/>
        <v>7</v>
      </c>
      <c r="T115" s="4">
        <f t="shared" si="343"/>
        <v>1</v>
      </c>
      <c r="U115" s="4">
        <f t="shared" si="343"/>
        <v>5</v>
      </c>
      <c r="V115" s="4">
        <f t="shared" si="343"/>
        <v>8</v>
      </c>
      <c r="W115" s="45"/>
      <c r="X115" s="6">
        <f t="shared" ref="X115:AG115" si="344">-(B115-AVERAGE($B115:$K115))/STDEV($B115:$K115)</f>
        <v>1.564577742</v>
      </c>
      <c r="Y115" s="6">
        <f t="shared" si="344"/>
        <v>0.1600665484</v>
      </c>
      <c r="Z115" s="6">
        <f t="shared" si="344"/>
        <v>-0.2774359596</v>
      </c>
      <c r="AA115" s="6">
        <f t="shared" si="344"/>
        <v>-0.7215492265</v>
      </c>
      <c r="AB115" s="6">
        <f t="shared" si="344"/>
        <v>-1.1326072</v>
      </c>
      <c r="AC115" s="6">
        <f t="shared" si="344"/>
        <v>0.9485879349</v>
      </c>
      <c r="AD115" s="6">
        <f t="shared" si="344"/>
        <v>0.2643516316</v>
      </c>
      <c r="AE115" s="6">
        <f t="shared" si="344"/>
        <v>-1.725454197</v>
      </c>
      <c r="AF115" s="6">
        <f t="shared" si="344"/>
        <v>0.08792951457</v>
      </c>
      <c r="AG115" s="6">
        <f t="shared" si="344"/>
        <v>0.831533211</v>
      </c>
      <c r="AH115" s="45"/>
      <c r="AI115" s="23">
        <v>44712.0</v>
      </c>
      <c r="AJ115" s="27">
        <v>-0.0201</v>
      </c>
      <c r="AK115" s="27">
        <v>0.004</v>
      </c>
      <c r="AL115" s="27">
        <v>9.0E-4</v>
      </c>
      <c r="AM115" s="27">
        <v>0.0149</v>
      </c>
      <c r="AN115" s="27">
        <v>0.0181</v>
      </c>
      <c r="AO115" s="27">
        <v>0.0093</v>
      </c>
      <c r="AP115" s="27">
        <v>-0.0079</v>
      </c>
      <c r="AQ115" s="27">
        <v>0.0325</v>
      </c>
      <c r="AR115" s="27">
        <v>0.0133</v>
      </c>
      <c r="AS115" s="27">
        <v>-0.0027</v>
      </c>
      <c r="AT115" s="45"/>
      <c r="AU115" s="23">
        <v>44712.0</v>
      </c>
      <c r="AV115" s="50">
        <f t="shared" si="9"/>
        <v>-0.081180866</v>
      </c>
      <c r="AW115" s="51">
        <f t="shared" si="10"/>
        <v>5.661712035</v>
      </c>
      <c r="AX115" s="51">
        <f t="array" ref="AX115">SQRT(MMULT(MMULT(X115:AG115,MMULT(TRANSPOSE(ER!B595:K630-ER!M630:V630),ER!B595:K630-ER!M630:V630)/3),TRANSPOSE(X115:AG115)))</f>
        <v>0.4502145149</v>
      </c>
      <c r="AY115" s="45"/>
      <c r="AZ115" s="23">
        <v>44712.0</v>
      </c>
      <c r="BA115" s="4">
        <f t="shared" ref="BA115:BJ115" si="345">X115*0.01/$AX115</f>
        <v>0.03475182808</v>
      </c>
      <c r="BB115" s="4">
        <f t="shared" si="345"/>
        <v>0.003555339578</v>
      </c>
      <c r="BC115" s="4">
        <f t="shared" si="345"/>
        <v>-0.006162305977</v>
      </c>
      <c r="BD115" s="4">
        <f t="shared" si="345"/>
        <v>-0.01602678729</v>
      </c>
      <c r="BE115" s="4">
        <f t="shared" si="345"/>
        <v>-0.02515705653</v>
      </c>
      <c r="BF115" s="4">
        <f t="shared" si="345"/>
        <v>0.02106968797</v>
      </c>
      <c r="BG115" s="4">
        <f t="shared" si="345"/>
        <v>0.005871681672</v>
      </c>
      <c r="BH115" s="4">
        <f t="shared" si="345"/>
        <v>-0.03832515699</v>
      </c>
      <c r="BI115" s="4">
        <f t="shared" si="345"/>
        <v>0.00195305819</v>
      </c>
      <c r="BJ115" s="4">
        <f t="shared" si="345"/>
        <v>0.01846971129</v>
      </c>
      <c r="BK115" s="45"/>
      <c r="BL115" s="4">
        <f t="shared" si="12"/>
        <v>-0.001941012987</v>
      </c>
      <c r="BM115" s="4">
        <f t="shared" si="13"/>
        <v>1.076138417</v>
      </c>
      <c r="BN115" s="4">
        <f t="shared" si="14"/>
        <v>1.098580839</v>
      </c>
      <c r="BO115" s="4">
        <f t="shared" si="15"/>
        <v>-0.02042855695</v>
      </c>
    </row>
    <row r="116">
      <c r="A116" s="23">
        <v>44742.0</v>
      </c>
      <c r="B116" s="53">
        <v>-0.00507402483888889</v>
      </c>
      <c r="C116" s="53">
        <v>-0.00464159619225632</v>
      </c>
      <c r="D116" s="53">
        <v>-0.00319720606666667</v>
      </c>
      <c r="E116" s="53">
        <v>-0.00634045516666667</v>
      </c>
      <c r="F116" s="53">
        <v>-0.00556857292222222</v>
      </c>
      <c r="G116" s="53">
        <v>8.81324227777778E-4</v>
      </c>
      <c r="H116" s="53">
        <v>-0.00161730636111111</v>
      </c>
      <c r="I116" s="53">
        <v>-0.00366456356666667</v>
      </c>
      <c r="J116" s="53">
        <v>-0.00280283735</v>
      </c>
      <c r="K116" s="53">
        <v>-0.00268168124763052</v>
      </c>
      <c r="L116" s="52"/>
      <c r="M116" s="4">
        <f t="shared" ref="M116:V116" si="346">_xlfn.RANK.AVG(B116,$B116:$K116,0)</f>
        <v>8</v>
      </c>
      <c r="N116" s="4">
        <f t="shared" si="346"/>
        <v>7</v>
      </c>
      <c r="O116" s="4">
        <f t="shared" si="346"/>
        <v>5</v>
      </c>
      <c r="P116" s="4">
        <f t="shared" si="346"/>
        <v>10</v>
      </c>
      <c r="Q116" s="4">
        <f t="shared" si="346"/>
        <v>9</v>
      </c>
      <c r="R116" s="4">
        <f t="shared" si="346"/>
        <v>1</v>
      </c>
      <c r="S116" s="4">
        <f t="shared" si="346"/>
        <v>2</v>
      </c>
      <c r="T116" s="4">
        <f t="shared" si="346"/>
        <v>6</v>
      </c>
      <c r="U116" s="4">
        <f t="shared" si="346"/>
        <v>4</v>
      </c>
      <c r="V116" s="4">
        <f t="shared" si="346"/>
        <v>3</v>
      </c>
      <c r="W116" s="45"/>
      <c r="X116" s="6">
        <f t="shared" ref="X116:AG116" si="347">-(B116-AVERAGE($B116:$K116))/STDEV($B116:$K116)</f>
        <v>0.7592533761</v>
      </c>
      <c r="Y116" s="6">
        <f t="shared" si="347"/>
        <v>0.5544781159</v>
      </c>
      <c r="Z116" s="6">
        <f t="shared" si="347"/>
        <v>-0.1295084011</v>
      </c>
      <c r="AA116" s="6">
        <f t="shared" si="347"/>
        <v>1.358967576</v>
      </c>
      <c r="AB116" s="6">
        <f t="shared" si="347"/>
        <v>0.9934451052</v>
      </c>
      <c r="AC116" s="6">
        <f t="shared" si="347"/>
        <v>-2.060883921</v>
      </c>
      <c r="AD116" s="6">
        <f t="shared" si="347"/>
        <v>-0.8776650643</v>
      </c>
      <c r="AE116" s="6">
        <f t="shared" si="347"/>
        <v>0.0918073106</v>
      </c>
      <c r="AF116" s="6">
        <f t="shared" si="347"/>
        <v>-0.3162604981</v>
      </c>
      <c r="AG116" s="6">
        <f t="shared" si="347"/>
        <v>-0.3736335991</v>
      </c>
      <c r="AH116" s="45"/>
      <c r="AI116" s="23">
        <v>44742.0</v>
      </c>
      <c r="AJ116" s="27">
        <v>-0.0825</v>
      </c>
      <c r="AK116" s="27">
        <v>-0.0862</v>
      </c>
      <c r="AL116" s="27">
        <v>-0.0818</v>
      </c>
      <c r="AM116" s="27">
        <v>-0.1134</v>
      </c>
      <c r="AN116" s="27">
        <v>-0.1227</v>
      </c>
      <c r="AO116" s="27">
        <v>-0.0271</v>
      </c>
      <c r="AP116" s="27">
        <v>-0.0838</v>
      </c>
      <c r="AQ116" s="27">
        <v>-0.0809</v>
      </c>
      <c r="AR116" s="27">
        <v>-0.0517</v>
      </c>
      <c r="AS116" s="27">
        <v>-0.0832</v>
      </c>
      <c r="AT116" s="45"/>
      <c r="AU116" s="23">
        <v>44742.0</v>
      </c>
      <c r="AV116" s="50">
        <f t="shared" si="9"/>
        <v>0.1186137727</v>
      </c>
      <c r="AW116" s="51">
        <f t="shared" si="10"/>
        <v>6.33326906</v>
      </c>
      <c r="AX116" s="51">
        <f t="array" ref="AX116">SQRT(MMULT(MMULT(X116:AG116,MMULT(TRANSPOSE(ER!B596:K631-ER!M631:V631),ER!B596:K631-ER!M631:V631)/3),TRANSPOSE(X116:AG116)))</f>
        <v>0.3264593492</v>
      </c>
      <c r="AY116" s="45"/>
      <c r="AZ116" s="23">
        <v>44742.0</v>
      </c>
      <c r="BA116" s="4">
        <f t="shared" ref="BA116:BJ116" si="348">X116*0.01/$AX116</f>
        <v>0.02325721037</v>
      </c>
      <c r="BB116" s="4">
        <f t="shared" si="348"/>
        <v>0.01698459907</v>
      </c>
      <c r="BC116" s="4">
        <f t="shared" si="348"/>
        <v>-0.003967060567</v>
      </c>
      <c r="BD116" s="4">
        <f t="shared" si="348"/>
        <v>0.04162746693</v>
      </c>
      <c r="BE116" s="4">
        <f t="shared" si="348"/>
        <v>0.03043089768</v>
      </c>
      <c r="BF116" s="4">
        <f t="shared" si="348"/>
        <v>-0.06312834742</v>
      </c>
      <c r="BG116" s="4">
        <f t="shared" si="348"/>
        <v>-0.02688435992</v>
      </c>
      <c r="BH116" s="4">
        <f t="shared" si="348"/>
        <v>0.002812212633</v>
      </c>
      <c r="BI116" s="4">
        <f t="shared" si="348"/>
        <v>-0.009687592005</v>
      </c>
      <c r="BJ116" s="4">
        <f t="shared" si="348"/>
        <v>-0.01144502677</v>
      </c>
      <c r="BK116" s="45"/>
      <c r="BL116" s="4">
        <f t="shared" si="12"/>
        <v>0.0026346057</v>
      </c>
      <c r="BM116" s="4">
        <f t="shared" si="13"/>
        <v>1.078973618</v>
      </c>
      <c r="BN116" s="4">
        <f t="shared" si="14"/>
        <v>1.098580839</v>
      </c>
      <c r="BO116" s="4">
        <f t="shared" si="15"/>
        <v>-0.01784777244</v>
      </c>
    </row>
    <row r="117">
      <c r="A117" s="23">
        <v>44773.0</v>
      </c>
      <c r="B117" s="53">
        <v>0.00230917743888889</v>
      </c>
      <c r="C117" s="53">
        <v>0.00135223537640673</v>
      </c>
      <c r="D117" s="53">
        <v>0.0047808882</v>
      </c>
      <c r="E117" s="53">
        <v>0.00266208013333333</v>
      </c>
      <c r="F117" s="54">
        <v>6.41422777777785E-6</v>
      </c>
      <c r="G117" s="53">
        <v>0.00216835196111111</v>
      </c>
      <c r="H117" s="53">
        <v>0.00606825382222222</v>
      </c>
      <c r="I117" s="53">
        <v>2.59817166666666E-4</v>
      </c>
      <c r="J117" s="53">
        <v>0.00139229842777778</v>
      </c>
      <c r="K117" s="53">
        <v>0.00479245957805773</v>
      </c>
      <c r="L117" s="52"/>
      <c r="M117" s="4">
        <f t="shared" ref="M117:V117" si="349">_xlfn.RANK.AVG(B117,$B117:$K117,0)</f>
        <v>5</v>
      </c>
      <c r="N117" s="4">
        <f t="shared" si="349"/>
        <v>8</v>
      </c>
      <c r="O117" s="4">
        <f t="shared" si="349"/>
        <v>3</v>
      </c>
      <c r="P117" s="4">
        <f t="shared" si="349"/>
        <v>4</v>
      </c>
      <c r="Q117" s="4">
        <f t="shared" si="349"/>
        <v>10</v>
      </c>
      <c r="R117" s="4">
        <f t="shared" si="349"/>
        <v>6</v>
      </c>
      <c r="S117" s="4">
        <f t="shared" si="349"/>
        <v>1</v>
      </c>
      <c r="T117" s="4">
        <f t="shared" si="349"/>
        <v>9</v>
      </c>
      <c r="U117" s="4">
        <f t="shared" si="349"/>
        <v>7</v>
      </c>
      <c r="V117" s="4">
        <f t="shared" si="349"/>
        <v>2</v>
      </c>
      <c r="W117" s="45"/>
      <c r="X117" s="6">
        <f t="shared" ref="X117:AG117" si="350">-(B117-AVERAGE($B117:$K117))/STDEV($B117:$K117)</f>
        <v>0.1330276728</v>
      </c>
      <c r="Y117" s="6">
        <f t="shared" si="350"/>
        <v>0.6044730619</v>
      </c>
      <c r="Z117" s="6">
        <f t="shared" si="350"/>
        <v>-1.084680992</v>
      </c>
      <c r="AA117" s="6">
        <f t="shared" si="350"/>
        <v>-0.04083274636</v>
      </c>
      <c r="AB117" s="6">
        <f t="shared" si="350"/>
        <v>1.267502936</v>
      </c>
      <c r="AC117" s="6">
        <f t="shared" si="350"/>
        <v>0.2024065044</v>
      </c>
      <c r="AD117" s="6">
        <f t="shared" si="350"/>
        <v>-1.71891227</v>
      </c>
      <c r="AE117" s="6">
        <f t="shared" si="350"/>
        <v>1.142661891</v>
      </c>
      <c r="AF117" s="6">
        <f t="shared" si="350"/>
        <v>0.5847356697</v>
      </c>
      <c r="AG117" s="6">
        <f t="shared" si="350"/>
        <v>-1.090381727</v>
      </c>
      <c r="AH117" s="45"/>
      <c r="AI117" s="23">
        <v>44773.0</v>
      </c>
      <c r="AJ117" s="27">
        <v>0.05</v>
      </c>
      <c r="AK117" s="27">
        <v>0.0419</v>
      </c>
      <c r="AL117" s="27">
        <v>0.0911</v>
      </c>
      <c r="AM117" s="27">
        <v>0.0494</v>
      </c>
      <c r="AN117" s="27">
        <v>0.051</v>
      </c>
      <c r="AO117" s="27">
        <v>0.0398</v>
      </c>
      <c r="AP117" s="27">
        <v>0.1315</v>
      </c>
      <c r="AQ117" s="27">
        <v>0.0095</v>
      </c>
      <c r="AR117" s="27">
        <v>0.0353</v>
      </c>
      <c r="AS117" s="27">
        <v>0.0929</v>
      </c>
      <c r="AT117" s="45"/>
      <c r="AU117" s="23">
        <v>44773.0</v>
      </c>
      <c r="AV117" s="50">
        <f t="shared" si="9"/>
        <v>-0.07524273836</v>
      </c>
      <c r="AW117" s="51">
        <f t="shared" si="10"/>
        <v>5.856736553</v>
      </c>
      <c r="AX117" s="51">
        <f t="array" ref="AX117">SQRT(MMULT(MMULT(X117:AG117,MMULT(TRANSPOSE(ER!B597:K632-ER!M632:V632),ER!B597:K632-ER!M632:V632)/3),TRANSPOSE(X117:AG117)))</f>
        <v>0.3984604282</v>
      </c>
      <c r="AY117" s="45"/>
      <c r="AZ117" s="23">
        <v>44773.0</v>
      </c>
      <c r="BA117" s="4">
        <f t="shared" ref="BA117:BJ117" si="351">X117*0.01/$AX117</f>
        <v>0.003338541632</v>
      </c>
      <c r="BB117" s="4">
        <f t="shared" si="351"/>
        <v>0.01517021564</v>
      </c>
      <c r="BC117" s="4">
        <f t="shared" si="351"/>
        <v>-0.0272217996</v>
      </c>
      <c r="BD117" s="4">
        <f t="shared" si="351"/>
        <v>-0.001024762899</v>
      </c>
      <c r="BE117" s="4">
        <f t="shared" si="351"/>
        <v>0.03181000787</v>
      </c>
      <c r="BF117" s="4">
        <f t="shared" si="351"/>
        <v>0.005079714071</v>
      </c>
      <c r="BG117" s="4">
        <f t="shared" si="351"/>
        <v>-0.04313884512</v>
      </c>
      <c r="BH117" s="4">
        <f t="shared" si="351"/>
        <v>0.02867692272</v>
      </c>
      <c r="BI117" s="4">
        <f t="shared" si="351"/>
        <v>0.0146748743</v>
      </c>
      <c r="BJ117" s="4">
        <f t="shared" si="351"/>
        <v>-0.02736486863</v>
      </c>
      <c r="BK117" s="45"/>
      <c r="BL117" s="4">
        <f t="shared" si="12"/>
        <v>-0.002304811872</v>
      </c>
      <c r="BM117" s="4">
        <f t="shared" si="13"/>
        <v>1.076486787</v>
      </c>
      <c r="BN117" s="4">
        <f t="shared" si="14"/>
        <v>1.098580839</v>
      </c>
      <c r="BO117" s="4">
        <f t="shared" si="15"/>
        <v>-0.02011144855</v>
      </c>
    </row>
    <row r="118">
      <c r="A118" s="23">
        <v>44804.0</v>
      </c>
      <c r="B118" s="53">
        <v>6.49403510526316E-4</v>
      </c>
      <c r="C118" s="53">
        <v>-0.00112684728687754</v>
      </c>
      <c r="D118" s="53">
        <v>-0.00250826861578947</v>
      </c>
      <c r="E118" s="53">
        <v>-0.00281468535789474</v>
      </c>
      <c r="F118" s="53">
        <v>-0.00209362277894737</v>
      </c>
      <c r="G118" s="53">
        <v>7.00162931578947E-4</v>
      </c>
      <c r="H118" s="53">
        <v>-0.00383031802631579</v>
      </c>
      <c r="I118" s="53">
        <v>-9.84843242105263E-4</v>
      </c>
      <c r="J118" s="53">
        <v>-0.0010200999</v>
      </c>
      <c r="K118" s="53">
        <v>-0.00165886759241973</v>
      </c>
      <c r="L118" s="52"/>
      <c r="M118" s="4">
        <f t="shared" ref="M118:V118" si="352">_xlfn.RANK.AVG(B118,$B118:$K118,0)</f>
        <v>2</v>
      </c>
      <c r="N118" s="4">
        <f t="shared" si="352"/>
        <v>5</v>
      </c>
      <c r="O118" s="4">
        <f t="shared" si="352"/>
        <v>8</v>
      </c>
      <c r="P118" s="4">
        <f t="shared" si="352"/>
        <v>9</v>
      </c>
      <c r="Q118" s="4">
        <f t="shared" si="352"/>
        <v>7</v>
      </c>
      <c r="R118" s="4">
        <f t="shared" si="352"/>
        <v>1</v>
      </c>
      <c r="S118" s="4">
        <f t="shared" si="352"/>
        <v>10</v>
      </c>
      <c r="T118" s="4">
        <f t="shared" si="352"/>
        <v>3</v>
      </c>
      <c r="U118" s="4">
        <f t="shared" si="352"/>
        <v>4</v>
      </c>
      <c r="V118" s="4">
        <f t="shared" si="352"/>
        <v>6</v>
      </c>
      <c r="W118" s="45"/>
      <c r="X118" s="6">
        <f t="shared" ref="X118:AG118" si="353">-(B118-AVERAGE($B118:$K118))/STDEV($B118:$K118)</f>
        <v>-1.471902191</v>
      </c>
      <c r="Y118" s="6">
        <f t="shared" si="353"/>
        <v>-0.2376161032</v>
      </c>
      <c r="Z118" s="6">
        <f t="shared" si="353"/>
        <v>0.7223097871</v>
      </c>
      <c r="AA118" s="6">
        <f t="shared" si="353"/>
        <v>0.935233504</v>
      </c>
      <c r="AB118" s="6">
        <f t="shared" si="353"/>
        <v>0.4341795362</v>
      </c>
      <c r="AC118" s="6">
        <f t="shared" si="353"/>
        <v>-1.507174039</v>
      </c>
      <c r="AD118" s="6">
        <f t="shared" si="353"/>
        <v>1.640979154</v>
      </c>
      <c r="AE118" s="6">
        <f t="shared" si="353"/>
        <v>-0.3362922683</v>
      </c>
      <c r="AF118" s="6">
        <f t="shared" si="353"/>
        <v>-0.3117930239</v>
      </c>
      <c r="AG118" s="6">
        <f t="shared" si="353"/>
        <v>0.1320756445</v>
      </c>
      <c r="AH118" s="45"/>
      <c r="AI118" s="23">
        <v>44804.0</v>
      </c>
      <c r="AJ118" s="27">
        <v>0.0073</v>
      </c>
      <c r="AK118" s="27">
        <v>-0.0196</v>
      </c>
      <c r="AL118" s="27">
        <v>-0.0503</v>
      </c>
      <c r="AM118" s="27">
        <v>-0.0506</v>
      </c>
      <c r="AN118" s="27">
        <v>-0.0331</v>
      </c>
      <c r="AO118" s="27">
        <v>0.0108</v>
      </c>
      <c r="AP118" s="27">
        <v>-0.0894</v>
      </c>
      <c r="AQ118" s="27">
        <v>-0.0287</v>
      </c>
      <c r="AR118" s="27">
        <v>-0.0132</v>
      </c>
      <c r="AS118" s="27">
        <v>-0.0397</v>
      </c>
      <c r="AT118" s="45"/>
      <c r="AU118" s="23">
        <v>44804.0</v>
      </c>
      <c r="AV118" s="50">
        <f t="shared" si="9"/>
        <v>0.1624266683</v>
      </c>
      <c r="AW118" s="51">
        <f t="shared" si="10"/>
        <v>6.808026758</v>
      </c>
      <c r="AX118" s="51">
        <f t="array" ref="AX118">SQRT(MMULT(MMULT(X118:AG118,MMULT(TRANSPOSE(ER!B598:K633-ER!M633:V633),ER!B598:K633-ER!M633:V633)/3),TRANSPOSE(X118:AG118)))</f>
        <v>0.3821861431</v>
      </c>
      <c r="AY118" s="45"/>
      <c r="AZ118" s="23">
        <v>44804.0</v>
      </c>
      <c r="BA118" s="4">
        <f t="shared" ref="BA118:BJ118" si="354">X118*0.01/$AX118</f>
        <v>-0.03851270429</v>
      </c>
      <c r="BB118" s="4">
        <f t="shared" si="354"/>
        <v>-0.006217287243</v>
      </c>
      <c r="BC118" s="4">
        <f t="shared" si="354"/>
        <v>0.01889942375</v>
      </c>
      <c r="BD118" s="4">
        <f t="shared" si="354"/>
        <v>0.02447062827</v>
      </c>
      <c r="BE118" s="4">
        <f t="shared" si="354"/>
        <v>0.01136042067</v>
      </c>
      <c r="BF118" s="4">
        <f t="shared" si="354"/>
        <v>-0.03943560137</v>
      </c>
      <c r="BG118" s="4">
        <f t="shared" si="354"/>
        <v>0.04293664706</v>
      </c>
      <c r="BH118" s="4">
        <f t="shared" si="354"/>
        <v>-0.008799174809</v>
      </c>
      <c r="BI118" s="4">
        <f t="shared" si="354"/>
        <v>-0.008158145698</v>
      </c>
      <c r="BJ118" s="4">
        <f t="shared" si="354"/>
        <v>0.003455793647</v>
      </c>
      <c r="BK118" s="45"/>
      <c r="BL118" s="4">
        <f t="shared" si="12"/>
        <v>0.004076356316</v>
      </c>
      <c r="BM118" s="4">
        <f t="shared" si="13"/>
        <v>1.08087493</v>
      </c>
      <c r="BN118" s="4">
        <f t="shared" si="14"/>
        <v>1.098580839</v>
      </c>
      <c r="BO118" s="4">
        <f t="shared" si="15"/>
        <v>-0.01611707367</v>
      </c>
    </row>
    <row r="119">
      <c r="A119" s="23">
        <v>44834.0</v>
      </c>
      <c r="B119" s="53">
        <v>-0.00250454196111111</v>
      </c>
      <c r="C119" s="53">
        <v>-9.80170621455417E-4</v>
      </c>
      <c r="D119" s="53">
        <v>-2.86821066666667E-4</v>
      </c>
      <c r="E119" s="53">
        <v>-0.00121269418333333</v>
      </c>
      <c r="F119" s="53">
        <v>2.24718966666667E-4</v>
      </c>
      <c r="G119" s="53">
        <v>-0.00276328327777778</v>
      </c>
      <c r="H119" s="53">
        <v>-0.00102229918333333</v>
      </c>
      <c r="I119" s="53">
        <v>-0.00123759876666667</v>
      </c>
      <c r="J119" s="53">
        <v>-0.00169589388333333</v>
      </c>
      <c r="K119" s="53">
        <v>-0.00412336997347538</v>
      </c>
      <c r="L119" s="52"/>
      <c r="M119" s="4">
        <f t="shared" ref="M119:V119" si="355">_xlfn.RANK.AVG(B119,$B119:$K119,0)</f>
        <v>8</v>
      </c>
      <c r="N119" s="4">
        <f t="shared" si="355"/>
        <v>3</v>
      </c>
      <c r="O119" s="4">
        <f t="shared" si="355"/>
        <v>2</v>
      </c>
      <c r="P119" s="4">
        <f t="shared" si="355"/>
        <v>5</v>
      </c>
      <c r="Q119" s="4">
        <f t="shared" si="355"/>
        <v>1</v>
      </c>
      <c r="R119" s="4">
        <f t="shared" si="355"/>
        <v>9</v>
      </c>
      <c r="S119" s="4">
        <f t="shared" si="355"/>
        <v>4</v>
      </c>
      <c r="T119" s="4">
        <f t="shared" si="355"/>
        <v>6</v>
      </c>
      <c r="U119" s="4">
        <f t="shared" si="355"/>
        <v>7</v>
      </c>
      <c r="V119" s="4">
        <f t="shared" si="355"/>
        <v>10</v>
      </c>
      <c r="W119" s="45"/>
      <c r="X119" s="6">
        <f t="shared" ref="X119:AG119" si="356">-(B119-AVERAGE($B119:$K119))/STDEV($B119:$K119)</f>
        <v>0.7418094137</v>
      </c>
      <c r="Y119" s="6">
        <f t="shared" si="356"/>
        <v>-0.4556249291</v>
      </c>
      <c r="Z119" s="6">
        <f t="shared" si="356"/>
        <v>-1.000269496</v>
      </c>
      <c r="AA119" s="6">
        <f t="shared" si="356"/>
        <v>-0.2729714698</v>
      </c>
      <c r="AB119" s="6">
        <f t="shared" si="356"/>
        <v>-1.402097835</v>
      </c>
      <c r="AC119" s="6">
        <f t="shared" si="356"/>
        <v>0.9450576187</v>
      </c>
      <c r="AD119" s="6">
        <f t="shared" si="356"/>
        <v>-0.4225318202</v>
      </c>
      <c r="AE119" s="6">
        <f t="shared" si="356"/>
        <v>-0.2534082554</v>
      </c>
      <c r="AF119" s="6">
        <f t="shared" si="356"/>
        <v>0.1065947817</v>
      </c>
      <c r="AG119" s="6">
        <f t="shared" si="356"/>
        <v>2.013441992</v>
      </c>
      <c r="AH119" s="45"/>
      <c r="AI119" s="23">
        <v>44834.0</v>
      </c>
      <c r="AJ119" s="27">
        <v>-0.0571</v>
      </c>
      <c r="AK119" s="27">
        <v>-0.0401</v>
      </c>
      <c r="AL119" s="27">
        <v>-0.0615</v>
      </c>
      <c r="AM119" s="27">
        <v>-0.0637</v>
      </c>
      <c r="AN119" s="27">
        <v>-0.0396</v>
      </c>
      <c r="AO119" s="27">
        <v>-0.0625</v>
      </c>
      <c r="AP119" s="27">
        <v>-0.0772</v>
      </c>
      <c r="AQ119" s="27">
        <v>-0.0647</v>
      </c>
      <c r="AR119" s="27">
        <v>-0.0498</v>
      </c>
      <c r="AS119" s="27">
        <v>-0.0931</v>
      </c>
      <c r="AT119" s="45"/>
      <c r="AU119" s="23">
        <v>44834.0</v>
      </c>
      <c r="AV119" s="50">
        <f t="shared" si="9"/>
        <v>-0.03511196828</v>
      </c>
      <c r="AW119" s="51">
        <f t="shared" si="10"/>
        <v>6.568983539</v>
      </c>
      <c r="AX119" s="51">
        <f t="array" ref="AX119">SQRT(MMULT(MMULT(X119:AG119,MMULT(TRANSPOSE(ER!B599:K634-ER!M634:V634),ER!B599:K634-ER!M634:V634)/3),TRANSPOSE(X119:AG119)))</f>
        <v>0.3670887391</v>
      </c>
      <c r="AY119" s="45"/>
      <c r="AZ119" s="23">
        <v>44834.0</v>
      </c>
      <c r="BA119" s="4">
        <f t="shared" ref="BA119:BJ119" si="357">X119*0.01/$AX119</f>
        <v>0.02020790438</v>
      </c>
      <c r="BB119" s="4">
        <f t="shared" si="357"/>
        <v>-0.01241184707</v>
      </c>
      <c r="BC119" s="4">
        <f t="shared" si="357"/>
        <v>-0.027248711</v>
      </c>
      <c r="BD119" s="4">
        <f t="shared" si="357"/>
        <v>-0.007436116686</v>
      </c>
      <c r="BE119" s="4">
        <f t="shared" si="357"/>
        <v>-0.03819506528</v>
      </c>
      <c r="BF119" s="4">
        <f t="shared" si="357"/>
        <v>0.02574466384</v>
      </c>
      <c r="BG119" s="4">
        <f t="shared" si="357"/>
        <v>-0.01151034546</v>
      </c>
      <c r="BH119" s="4">
        <f t="shared" si="357"/>
        <v>-0.006903187932</v>
      </c>
      <c r="BI119" s="4">
        <f t="shared" si="357"/>
        <v>0.00290378784</v>
      </c>
      <c r="BJ119" s="4">
        <f t="shared" si="357"/>
        <v>0.05484891738</v>
      </c>
      <c r="BK119" s="45"/>
      <c r="BL119" s="4">
        <f t="shared" si="12"/>
        <v>-0.0009187137973</v>
      </c>
      <c r="BM119" s="4">
        <f t="shared" si="13"/>
        <v>1.079881916</v>
      </c>
      <c r="BN119" s="4">
        <f t="shared" si="14"/>
        <v>1.098580839</v>
      </c>
      <c r="BO119" s="4">
        <f t="shared" si="15"/>
        <v>-0.01702098049</v>
      </c>
    </row>
    <row r="120">
      <c r="A120" s="23">
        <v>44865.0</v>
      </c>
      <c r="B120" s="53">
        <v>0.003396957885</v>
      </c>
      <c r="C120" s="53">
        <v>0.0026908926439629</v>
      </c>
      <c r="D120" s="53">
        <v>0.00377124953</v>
      </c>
      <c r="E120" s="53">
        <v>0.003810058345</v>
      </c>
      <c r="F120" s="53">
        <v>0.004671747215</v>
      </c>
      <c r="G120" s="53">
        <v>0.002492565285</v>
      </c>
      <c r="H120" s="53">
        <v>0.0020485891</v>
      </c>
      <c r="I120" s="53">
        <v>0.00404836553</v>
      </c>
      <c r="J120" s="53">
        <v>0.00177273735</v>
      </c>
      <c r="K120" s="53">
        <v>0.00445616181233542</v>
      </c>
      <c r="L120" s="52"/>
      <c r="M120" s="4">
        <f t="shared" ref="M120:V120" si="358">_xlfn.RANK.AVG(B120,$B120:$K120,0)</f>
        <v>6</v>
      </c>
      <c r="N120" s="4">
        <f t="shared" si="358"/>
        <v>7</v>
      </c>
      <c r="O120" s="4">
        <f t="shared" si="358"/>
        <v>5</v>
      </c>
      <c r="P120" s="4">
        <f t="shared" si="358"/>
        <v>4</v>
      </c>
      <c r="Q120" s="4">
        <f t="shared" si="358"/>
        <v>1</v>
      </c>
      <c r="R120" s="4">
        <f t="shared" si="358"/>
        <v>8</v>
      </c>
      <c r="S120" s="4">
        <f t="shared" si="358"/>
        <v>9</v>
      </c>
      <c r="T120" s="4">
        <f t="shared" si="358"/>
        <v>3</v>
      </c>
      <c r="U120" s="4">
        <f t="shared" si="358"/>
        <v>10</v>
      </c>
      <c r="V120" s="4">
        <f t="shared" si="358"/>
        <v>2</v>
      </c>
      <c r="W120" s="45"/>
      <c r="X120" s="6">
        <f t="shared" ref="X120:AG120" si="359">-(B120-AVERAGE($B120:$K120))/STDEV($B120:$K120)</f>
        <v>-0.08018750111</v>
      </c>
      <c r="Y120" s="6">
        <f t="shared" si="359"/>
        <v>0.618576054</v>
      </c>
      <c r="Z120" s="6">
        <f t="shared" si="359"/>
        <v>-0.4506084556</v>
      </c>
      <c r="AA120" s="6">
        <f t="shared" si="359"/>
        <v>-0.489015934</v>
      </c>
      <c r="AB120" s="6">
        <f t="shared" si="359"/>
        <v>-1.341793756</v>
      </c>
      <c r="AC120" s="6">
        <f t="shared" si="359"/>
        <v>0.8148524352</v>
      </c>
      <c r="AD120" s="6">
        <f t="shared" si="359"/>
        <v>1.254237296</v>
      </c>
      <c r="AE120" s="6">
        <f t="shared" si="359"/>
        <v>-0.7248586949</v>
      </c>
      <c r="AF120" s="6">
        <f t="shared" si="359"/>
        <v>1.527236359</v>
      </c>
      <c r="AG120" s="6">
        <f t="shared" si="359"/>
        <v>-1.128437803</v>
      </c>
      <c r="AH120" s="45"/>
      <c r="AI120" s="23">
        <v>44865.0</v>
      </c>
      <c r="AJ120" s="27">
        <v>0.0583</v>
      </c>
      <c r="AK120" s="27">
        <v>0.0576</v>
      </c>
      <c r="AL120" s="27">
        <v>0.0851</v>
      </c>
      <c r="AM120" s="27">
        <v>0.0839</v>
      </c>
      <c r="AN120" s="27">
        <v>0.1033</v>
      </c>
      <c r="AO120" s="27">
        <v>0.0573</v>
      </c>
      <c r="AP120" s="27">
        <v>0.0494</v>
      </c>
      <c r="AQ120" s="27">
        <v>0.0862</v>
      </c>
      <c r="AR120" s="27">
        <v>0.028</v>
      </c>
      <c r="AS120" s="27">
        <v>0.0791</v>
      </c>
      <c r="AT120" s="45"/>
      <c r="AU120" s="23">
        <v>44865.0</v>
      </c>
      <c r="AV120" s="50">
        <f t="shared" si="9"/>
        <v>-0.06217560046</v>
      </c>
      <c r="AW120" s="51">
        <f t="shared" si="10"/>
        <v>6.160553043</v>
      </c>
      <c r="AX120" s="51">
        <f t="array" ref="AX120">SQRT(MMULT(MMULT(X120:AG120,MMULT(TRANSPOSE(ER!B600:K635-ER!M635:V635),ER!B600:K635-ER!M635:V635)/3),TRANSPOSE(X120:AG120)))</f>
        <v>0.329836612</v>
      </c>
      <c r="AY120" s="45"/>
      <c r="AZ120" s="23">
        <v>44865.0</v>
      </c>
      <c r="BA120" s="4">
        <f t="shared" ref="BA120:BJ120" si="360">X120*0.01/$AX120</f>
        <v>-0.002431127964</v>
      </c>
      <c r="BB120" s="4">
        <f t="shared" si="360"/>
        <v>0.0187540143</v>
      </c>
      <c r="BC120" s="4">
        <f t="shared" si="360"/>
        <v>-0.01366156573</v>
      </c>
      <c r="BD120" s="4">
        <f t="shared" si="360"/>
        <v>-0.01482600525</v>
      </c>
      <c r="BE120" s="4">
        <f t="shared" si="360"/>
        <v>-0.04068055839</v>
      </c>
      <c r="BF120" s="4">
        <f t="shared" si="360"/>
        <v>0.02470472972</v>
      </c>
      <c r="BG120" s="4">
        <f t="shared" si="360"/>
        <v>0.03802601803</v>
      </c>
      <c r="BH120" s="4">
        <f t="shared" si="360"/>
        <v>-0.02197629579</v>
      </c>
      <c r="BI120" s="4">
        <f t="shared" si="360"/>
        <v>0.04630281489</v>
      </c>
      <c r="BJ120" s="4">
        <f t="shared" si="360"/>
        <v>-0.03421202382</v>
      </c>
      <c r="BK120" s="45"/>
      <c r="BL120" s="4">
        <f t="shared" si="12"/>
        <v>-0.001693748509</v>
      </c>
      <c r="BM120" s="4">
        <f t="shared" si="13"/>
        <v>1.078052867</v>
      </c>
      <c r="BN120" s="4">
        <f t="shared" si="14"/>
        <v>1.098580839</v>
      </c>
      <c r="BO120" s="4">
        <f t="shared" si="15"/>
        <v>-0.01868589973</v>
      </c>
    </row>
    <row r="121">
      <c r="A121" s="23">
        <v>44895.0</v>
      </c>
      <c r="B121" s="53">
        <v>0.00387780431578947</v>
      </c>
      <c r="C121" s="53">
        <v>0.00254512136223621</v>
      </c>
      <c r="D121" s="53">
        <v>0.00416099867894737</v>
      </c>
      <c r="E121" s="53">
        <v>0.00469996605263158</v>
      </c>
      <c r="F121" s="53">
        <v>0.00389846453684211</v>
      </c>
      <c r="G121" s="53">
        <v>7.377316E-4</v>
      </c>
      <c r="H121" s="53">
        <v>0.00710648311052632</v>
      </c>
      <c r="I121" s="53">
        <v>0.0027347680631579</v>
      </c>
      <c r="J121" s="53">
        <v>0.00323346346416842</v>
      </c>
      <c r="K121" s="53">
        <v>0.00296492244737947</v>
      </c>
      <c r="L121" s="52"/>
      <c r="M121" s="4">
        <f t="shared" ref="M121:V121" si="361">_xlfn.RANK.AVG(B121,$B121:$K121,0)</f>
        <v>5</v>
      </c>
      <c r="N121" s="4">
        <f t="shared" si="361"/>
        <v>9</v>
      </c>
      <c r="O121" s="4">
        <f t="shared" si="361"/>
        <v>3</v>
      </c>
      <c r="P121" s="4">
        <f t="shared" si="361"/>
        <v>2</v>
      </c>
      <c r="Q121" s="4">
        <f t="shared" si="361"/>
        <v>4</v>
      </c>
      <c r="R121" s="4">
        <f t="shared" si="361"/>
        <v>10</v>
      </c>
      <c r="S121" s="4">
        <f t="shared" si="361"/>
        <v>1</v>
      </c>
      <c r="T121" s="4">
        <f t="shared" si="361"/>
        <v>8</v>
      </c>
      <c r="U121" s="4">
        <f t="shared" si="361"/>
        <v>6</v>
      </c>
      <c r="V121" s="4">
        <f t="shared" si="361"/>
        <v>7</v>
      </c>
      <c r="W121" s="45"/>
      <c r="X121" s="6">
        <f t="shared" ref="X121:AG121" si="362">-(B121-AVERAGE($B121:$K121))/STDEV($B121:$K121)</f>
        <v>-0.1705453509</v>
      </c>
      <c r="Y121" s="6">
        <f t="shared" si="362"/>
        <v>0.6359028884</v>
      </c>
      <c r="Z121" s="6">
        <f t="shared" si="362"/>
        <v>-0.3419151392</v>
      </c>
      <c r="AA121" s="6">
        <f t="shared" si="362"/>
        <v>-0.6680611955</v>
      </c>
      <c r="AB121" s="6">
        <f t="shared" si="362"/>
        <v>-0.1830474985</v>
      </c>
      <c r="AC121" s="6">
        <f t="shared" si="362"/>
        <v>1.729611101</v>
      </c>
      <c r="AD121" s="6">
        <f t="shared" si="362"/>
        <v>-2.12432012</v>
      </c>
      <c r="AE121" s="6">
        <f t="shared" si="362"/>
        <v>0.5211417236</v>
      </c>
      <c r="AF121" s="6">
        <f t="shared" si="362"/>
        <v>0.2193655007</v>
      </c>
      <c r="AG121" s="6">
        <f t="shared" si="362"/>
        <v>0.3818680896</v>
      </c>
      <c r="AH121" s="45"/>
      <c r="AI121" s="23">
        <v>44895.0</v>
      </c>
      <c r="AJ121" s="27">
        <v>0.0711</v>
      </c>
      <c r="AK121" s="27">
        <v>0.0541</v>
      </c>
      <c r="AL121" s="27">
        <v>0.0732</v>
      </c>
      <c r="AM121" s="27">
        <v>0.094</v>
      </c>
      <c r="AN121" s="27">
        <v>0.09</v>
      </c>
      <c r="AO121" s="27">
        <v>0.0297</v>
      </c>
      <c r="AP121" s="27">
        <v>0.1278</v>
      </c>
      <c r="AQ121" s="27">
        <v>0.0514</v>
      </c>
      <c r="AR121" s="27">
        <v>0.0709</v>
      </c>
      <c r="AS121" s="27">
        <v>0.0538</v>
      </c>
      <c r="AT121" s="45"/>
      <c r="AU121" s="23">
        <v>44895.0</v>
      </c>
      <c r="AV121" s="50">
        <f t="shared" si="9"/>
        <v>0.0228561693</v>
      </c>
      <c r="AW121" s="51">
        <f t="shared" si="10"/>
        <v>6.301359686</v>
      </c>
      <c r="AX121" s="51">
        <f t="array" ref="AX121">SQRT(MMULT(MMULT(X121:AG121,MMULT(TRANSPOSE(ER!B601:K636-ER!M636:V636),ER!B601:K636-ER!M636:V636)/3),TRANSPOSE(X121:AG121)))</f>
        <v>0.3616420061</v>
      </c>
      <c r="AY121" s="45"/>
      <c r="AZ121" s="23">
        <v>44895.0</v>
      </c>
      <c r="BA121" s="4">
        <f t="shared" ref="BA121:BJ121" si="363">X121*0.01/$AX121</f>
        <v>-0.004715861212</v>
      </c>
      <c r="BB121" s="4">
        <f t="shared" si="363"/>
        <v>0.01758376731</v>
      </c>
      <c r="BC121" s="4">
        <f t="shared" si="363"/>
        <v>-0.009454519481</v>
      </c>
      <c r="BD121" s="4">
        <f t="shared" si="363"/>
        <v>-0.01847299772</v>
      </c>
      <c r="BE121" s="4">
        <f t="shared" si="363"/>
        <v>-0.005061566283</v>
      </c>
      <c r="BF121" s="4">
        <f t="shared" si="363"/>
        <v>0.04782660952</v>
      </c>
      <c r="BG121" s="4">
        <f t="shared" si="363"/>
        <v>-0.05874096714</v>
      </c>
      <c r="BH121" s="4">
        <f t="shared" si="363"/>
        <v>0.01441043117</v>
      </c>
      <c r="BI121" s="4">
        <f t="shared" si="363"/>
        <v>0.006065819152</v>
      </c>
      <c r="BJ121" s="4">
        <f t="shared" si="363"/>
        <v>0.01055928468</v>
      </c>
      <c r="BK121" s="45"/>
      <c r="BL121" s="4">
        <f t="shared" si="12"/>
        <v>0.0006929542831</v>
      </c>
      <c r="BM121" s="4">
        <f t="shared" si="13"/>
        <v>1.078799909</v>
      </c>
      <c r="BN121" s="4">
        <f t="shared" si="14"/>
        <v>1.098580839</v>
      </c>
      <c r="BO121" s="4">
        <f t="shared" si="15"/>
        <v>-0.01800589393</v>
      </c>
    </row>
    <row r="122">
      <c r="A122" s="23">
        <v>44926.0</v>
      </c>
      <c r="B122" s="53">
        <v>-0.001668417145</v>
      </c>
      <c r="C122" s="53">
        <v>-0.00264527001913525</v>
      </c>
      <c r="D122" s="53">
        <v>-0.002301836365</v>
      </c>
      <c r="E122" s="53">
        <v>-0.001872048245</v>
      </c>
      <c r="F122" s="53">
        <v>-0.00107882724</v>
      </c>
      <c r="G122" s="53">
        <v>-0.002682068815</v>
      </c>
      <c r="H122" s="53">
        <v>-0.002369972795</v>
      </c>
      <c r="I122" s="53">
        <v>-5.50970795E-4</v>
      </c>
      <c r="J122" s="53">
        <v>-7.31766585E-4</v>
      </c>
      <c r="K122" s="53">
        <v>-0.00280257628131739</v>
      </c>
      <c r="L122" s="52"/>
      <c r="M122" s="4">
        <f t="shared" ref="M122:V122" si="364">_xlfn.RANK.AVG(B122,$B122:$K122,0)</f>
        <v>4</v>
      </c>
      <c r="N122" s="4">
        <f t="shared" si="364"/>
        <v>8</v>
      </c>
      <c r="O122" s="4">
        <f t="shared" si="364"/>
        <v>6</v>
      </c>
      <c r="P122" s="4">
        <f t="shared" si="364"/>
        <v>5</v>
      </c>
      <c r="Q122" s="4">
        <f t="shared" si="364"/>
        <v>3</v>
      </c>
      <c r="R122" s="4">
        <f t="shared" si="364"/>
        <v>9</v>
      </c>
      <c r="S122" s="4">
        <f t="shared" si="364"/>
        <v>7</v>
      </c>
      <c r="T122" s="4">
        <f t="shared" si="364"/>
        <v>1</v>
      </c>
      <c r="U122" s="4">
        <f t="shared" si="364"/>
        <v>2</v>
      </c>
      <c r="V122" s="4">
        <f t="shared" si="364"/>
        <v>10</v>
      </c>
      <c r="W122" s="45"/>
      <c r="X122" s="6">
        <f t="shared" ref="X122:AG122" si="365">-(B122-AVERAGE($B122:$K122))/STDEV($B122:$K122)</f>
        <v>-0.2419889791</v>
      </c>
      <c r="Y122" s="6">
        <f t="shared" si="365"/>
        <v>0.9284885352</v>
      </c>
      <c r="Z122" s="6">
        <f t="shared" si="365"/>
        <v>0.5169819711</v>
      </c>
      <c r="AA122" s="6">
        <f t="shared" si="365"/>
        <v>0.002004389911</v>
      </c>
      <c r="AB122" s="6">
        <f t="shared" si="365"/>
        <v>-0.9484430876</v>
      </c>
      <c r="AC122" s="6">
        <f t="shared" si="365"/>
        <v>0.9725813195</v>
      </c>
      <c r="AD122" s="6">
        <f t="shared" si="365"/>
        <v>0.5986239065</v>
      </c>
      <c r="AE122" s="6">
        <f t="shared" si="365"/>
        <v>-1.580927381</v>
      </c>
      <c r="AF122" s="6">
        <f t="shared" si="365"/>
        <v>-1.36429557</v>
      </c>
      <c r="AG122" s="6">
        <f t="shared" si="365"/>
        <v>1.116974895</v>
      </c>
      <c r="AH122" s="45"/>
      <c r="AI122" s="23">
        <v>44926.0</v>
      </c>
      <c r="AJ122" s="27">
        <v>-0.0324</v>
      </c>
      <c r="AK122" s="27">
        <v>-0.0498</v>
      </c>
      <c r="AL122" s="27">
        <v>-0.0369</v>
      </c>
      <c r="AM122" s="27">
        <v>-0.0357</v>
      </c>
      <c r="AN122" s="27">
        <v>-0.0355</v>
      </c>
      <c r="AO122" s="27">
        <v>0.0027</v>
      </c>
      <c r="AP122" s="27">
        <v>-0.059</v>
      </c>
      <c r="AQ122" s="27">
        <v>-0.0121</v>
      </c>
      <c r="AR122" s="27">
        <v>-0.0139</v>
      </c>
      <c r="AS122" s="27">
        <v>-0.0592</v>
      </c>
      <c r="AT122" s="45"/>
      <c r="AU122" s="23">
        <v>44926.0</v>
      </c>
      <c r="AV122" s="50">
        <f t="shared" si="9"/>
        <v>0.1148655959</v>
      </c>
      <c r="AW122" s="51">
        <f t="shared" si="10"/>
        <v>7.025169121</v>
      </c>
      <c r="AX122" s="51">
        <f t="array" ref="AX122">SQRT(MMULT(MMULT(X122:AG122,MMULT(TRANSPOSE(ER!B602:K637-ER!M637:V637),ER!B602:K637-ER!M637:V637)/3),TRANSPOSE(X122:AG122)))</f>
        <v>0.4201718908</v>
      </c>
      <c r="AY122" s="45"/>
      <c r="AZ122" s="23">
        <v>44926.0</v>
      </c>
      <c r="BA122" s="4">
        <f t="shared" ref="BA122:BJ122" si="366">X122*0.01/$AX122</f>
        <v>-0.005759285292</v>
      </c>
      <c r="BB122" s="4">
        <f t="shared" si="366"/>
        <v>0.02209782605</v>
      </c>
      <c r="BC122" s="4">
        <f t="shared" si="366"/>
        <v>0.01230405895</v>
      </c>
      <c r="BD122" s="4">
        <f t="shared" si="366"/>
        <v>0.00004770404578</v>
      </c>
      <c r="BE122" s="4">
        <f t="shared" si="366"/>
        <v>-0.02257274007</v>
      </c>
      <c r="BF122" s="4">
        <f t="shared" si="366"/>
        <v>0.02314722476</v>
      </c>
      <c r="BG122" s="4">
        <f t="shared" si="366"/>
        <v>0.01424711933</v>
      </c>
      <c r="BH122" s="4">
        <f t="shared" si="366"/>
        <v>-0.03762572927</v>
      </c>
      <c r="BI122" s="4">
        <f t="shared" si="366"/>
        <v>-0.03246993909</v>
      </c>
      <c r="BJ122" s="4">
        <f t="shared" si="366"/>
        <v>0.0265837606</v>
      </c>
      <c r="BK122" s="45"/>
      <c r="BL122" s="4">
        <f t="shared" si="12"/>
        <v>0.003176223832</v>
      </c>
      <c r="BM122" s="4">
        <f t="shared" si="13"/>
        <v>1.082226419</v>
      </c>
      <c r="BN122" s="4">
        <f t="shared" si="14"/>
        <v>1.098580839</v>
      </c>
      <c r="BO122" s="4">
        <f t="shared" si="15"/>
        <v>-0.01488686084</v>
      </c>
    </row>
    <row r="123">
      <c r="A123" s="23">
        <v>44957.0</v>
      </c>
      <c r="B123" s="53">
        <v>0.00348530142941176</v>
      </c>
      <c r="C123" s="53">
        <v>0.00339573103134382</v>
      </c>
      <c r="D123" s="53">
        <v>0.00318759835882353</v>
      </c>
      <c r="E123" s="53">
        <v>0.00266299567058824</v>
      </c>
      <c r="F123" s="53">
        <v>0.00312943373529412</v>
      </c>
      <c r="G123" s="53">
        <v>0.00295048169411765</v>
      </c>
      <c r="H123" s="53">
        <v>0.00264404247058824</v>
      </c>
      <c r="I123" s="53">
        <v>0.00370717037058824</v>
      </c>
      <c r="J123" s="53">
        <v>0.00132785267647059</v>
      </c>
      <c r="K123" s="53">
        <v>0.00355028301106814</v>
      </c>
      <c r="L123" s="52"/>
      <c r="M123" s="4">
        <f t="shared" ref="M123:V123" si="367">_xlfn.RANK.AVG(B123,$B123:$K123,0)</f>
        <v>3</v>
      </c>
      <c r="N123" s="4">
        <f t="shared" si="367"/>
        <v>4</v>
      </c>
      <c r="O123" s="4">
        <f t="shared" si="367"/>
        <v>5</v>
      </c>
      <c r="P123" s="4">
        <f t="shared" si="367"/>
        <v>8</v>
      </c>
      <c r="Q123" s="4">
        <f t="shared" si="367"/>
        <v>6</v>
      </c>
      <c r="R123" s="4">
        <f t="shared" si="367"/>
        <v>7</v>
      </c>
      <c r="S123" s="4">
        <f t="shared" si="367"/>
        <v>9</v>
      </c>
      <c r="T123" s="4">
        <f t="shared" si="367"/>
        <v>1</v>
      </c>
      <c r="U123" s="4">
        <f t="shared" si="367"/>
        <v>10</v>
      </c>
      <c r="V123" s="4">
        <f t="shared" si="367"/>
        <v>2</v>
      </c>
      <c r="W123" s="45"/>
      <c r="X123" s="6">
        <f t="shared" ref="X123:AG123" si="368">-(B123-AVERAGE($B123:$K123))/STDEV($B123:$K123)</f>
        <v>-0.6973517002</v>
      </c>
      <c r="Y123" s="6">
        <f t="shared" si="368"/>
        <v>-0.5675502416</v>
      </c>
      <c r="Z123" s="6">
        <f t="shared" si="368"/>
        <v>-0.2659335799</v>
      </c>
      <c r="AA123" s="6">
        <f t="shared" si="368"/>
        <v>0.4942974289</v>
      </c>
      <c r="AB123" s="6">
        <f t="shared" si="368"/>
        <v>-0.1816439805</v>
      </c>
      <c r="AC123" s="6">
        <f t="shared" si="368"/>
        <v>0.0776854012</v>
      </c>
      <c r="AD123" s="6">
        <f t="shared" si="368"/>
        <v>0.5217635679</v>
      </c>
      <c r="AE123" s="6">
        <f t="shared" si="368"/>
        <v>-1.018874355</v>
      </c>
      <c r="AF123" s="6">
        <f t="shared" si="368"/>
        <v>2.429127593</v>
      </c>
      <c r="AG123" s="6">
        <f t="shared" si="368"/>
        <v>-0.7915201337</v>
      </c>
      <c r="AH123" s="45"/>
      <c r="AI123" s="23">
        <v>44957.0</v>
      </c>
      <c r="AJ123" s="27">
        <v>0.0654</v>
      </c>
      <c r="AK123" s="27">
        <v>0.0735</v>
      </c>
      <c r="AL123" s="27">
        <v>0.0932</v>
      </c>
      <c r="AM123" s="27">
        <v>0.1046</v>
      </c>
      <c r="AN123" s="27">
        <v>0.1114</v>
      </c>
      <c r="AO123" s="27">
        <v>0.0621</v>
      </c>
      <c r="AP123" s="27">
        <v>0.1276</v>
      </c>
      <c r="AQ123" s="27">
        <v>0.0929</v>
      </c>
      <c r="AR123" s="27">
        <v>0.0407</v>
      </c>
      <c r="AS123" s="27">
        <v>0.0655</v>
      </c>
      <c r="AT123" s="45"/>
      <c r="AU123" s="23">
        <v>44957.0</v>
      </c>
      <c r="AV123" s="50">
        <f t="shared" si="9"/>
        <v>0.002702229716</v>
      </c>
      <c r="AW123" s="51">
        <f t="shared" si="10"/>
        <v>7.044152742</v>
      </c>
      <c r="AX123" s="51">
        <f t="array" ref="AX123">SQRT(MMULT(MMULT(X123:AG123,MMULT(TRANSPOSE(ER!B603:K638-ER!M638:V638),ER!B603:K638-ER!M638:V638)/3),TRANSPOSE(X123:AG123)))</f>
        <v>0.2305435014</v>
      </c>
      <c r="AY123" s="45"/>
      <c r="AZ123" s="23">
        <v>44957.0</v>
      </c>
      <c r="BA123" s="4">
        <f t="shared" ref="BA123:BJ123" si="369">X123*0.01/$AX123</f>
        <v>-0.03024816123</v>
      </c>
      <c r="BB123" s="4">
        <f t="shared" si="369"/>
        <v>-0.02461792408</v>
      </c>
      <c r="BC123" s="4">
        <f t="shared" si="369"/>
        <v>-0.01153507161</v>
      </c>
      <c r="BD123" s="4">
        <f t="shared" si="369"/>
        <v>0.02144052753</v>
      </c>
      <c r="BE123" s="4">
        <f t="shared" si="369"/>
        <v>-0.007878946028</v>
      </c>
      <c r="BF123" s="4">
        <f t="shared" si="369"/>
        <v>0.003369663457</v>
      </c>
      <c r="BG123" s="4">
        <f t="shared" si="369"/>
        <v>0.02263189223</v>
      </c>
      <c r="BH123" s="4">
        <f t="shared" si="369"/>
        <v>-0.04419445131</v>
      </c>
      <c r="BI123" s="4">
        <f t="shared" si="369"/>
        <v>0.1053652598</v>
      </c>
      <c r="BJ123" s="4">
        <f t="shared" si="369"/>
        <v>-0.03433278877</v>
      </c>
      <c r="BK123" s="45"/>
      <c r="BL123" s="4">
        <f t="shared" si="12"/>
        <v>0.000064312482</v>
      </c>
      <c r="BM123" s="4">
        <f t="shared" si="13"/>
        <v>1.082296019</v>
      </c>
      <c r="BN123" s="4">
        <f t="shared" si="14"/>
        <v>1.098580839</v>
      </c>
      <c r="BO123" s="4">
        <f t="shared" si="15"/>
        <v>-0.01482350577</v>
      </c>
    </row>
    <row r="124">
      <c r="A124" s="23">
        <v>44985.0</v>
      </c>
      <c r="B124" s="53">
        <v>-0.0012289289</v>
      </c>
      <c r="C124" s="53">
        <v>-0.00145732430900879</v>
      </c>
      <c r="D124" s="53">
        <v>9.63351688888889E-4</v>
      </c>
      <c r="E124" s="53">
        <v>5.74497527777778E-4</v>
      </c>
      <c r="F124" s="53">
        <v>0.00120638540555556</v>
      </c>
      <c r="G124" s="53">
        <v>3.33278916666667E-4</v>
      </c>
      <c r="H124" s="53">
        <v>-3.72353938888889E-4</v>
      </c>
      <c r="I124" s="53">
        <v>0.00208443451666667</v>
      </c>
      <c r="J124" s="53">
        <v>9.68070316666667E-4</v>
      </c>
      <c r="K124" s="53">
        <v>-0.00163903278466776</v>
      </c>
      <c r="L124" s="52"/>
      <c r="M124" s="4">
        <f t="shared" ref="M124:V124" si="370">_xlfn.RANK.AVG(B124,$B124:$K124,0)</f>
        <v>8</v>
      </c>
      <c r="N124" s="4">
        <f t="shared" si="370"/>
        <v>9</v>
      </c>
      <c r="O124" s="4">
        <f t="shared" si="370"/>
        <v>4</v>
      </c>
      <c r="P124" s="4">
        <f t="shared" si="370"/>
        <v>5</v>
      </c>
      <c r="Q124" s="4">
        <f t="shared" si="370"/>
        <v>2</v>
      </c>
      <c r="R124" s="4">
        <f t="shared" si="370"/>
        <v>6</v>
      </c>
      <c r="S124" s="4">
        <f t="shared" si="370"/>
        <v>7</v>
      </c>
      <c r="T124" s="4">
        <f t="shared" si="370"/>
        <v>1</v>
      </c>
      <c r="U124" s="4">
        <f t="shared" si="370"/>
        <v>3</v>
      </c>
      <c r="V124" s="4">
        <f t="shared" si="370"/>
        <v>10</v>
      </c>
      <c r="W124" s="45"/>
      <c r="X124" s="6">
        <f t="shared" ref="X124:AG124" si="371">-(B124-AVERAGE($B124:$K124))/STDEV($B124:$K124)</f>
        <v>1.086282917</v>
      </c>
      <c r="Y124" s="6">
        <f t="shared" si="371"/>
        <v>1.267093326</v>
      </c>
      <c r="Z124" s="6">
        <f t="shared" si="371"/>
        <v>-0.6492473771</v>
      </c>
      <c r="AA124" s="6">
        <f t="shared" si="371"/>
        <v>-0.3414089645</v>
      </c>
      <c r="AB124" s="6">
        <f t="shared" si="371"/>
        <v>-0.8416462789</v>
      </c>
      <c r="AC124" s="6">
        <f t="shared" si="371"/>
        <v>-0.1504470004</v>
      </c>
      <c r="AD124" s="6">
        <f t="shared" si="371"/>
        <v>0.4081709079</v>
      </c>
      <c r="AE124" s="6">
        <f t="shared" si="371"/>
        <v>-1.53675841</v>
      </c>
      <c r="AF124" s="6">
        <f t="shared" si="371"/>
        <v>-0.6529829032</v>
      </c>
      <c r="AG124" s="6">
        <f t="shared" si="371"/>
        <v>1.410943783</v>
      </c>
      <c r="AH124" s="45"/>
      <c r="AI124" s="23">
        <v>44985.0</v>
      </c>
      <c r="AJ124" s="27">
        <v>-0.0237</v>
      </c>
      <c r="AK124" s="27">
        <v>-0.0243</v>
      </c>
      <c r="AL124" s="27">
        <v>0.0229</v>
      </c>
      <c r="AM124" s="27">
        <v>0.0047</v>
      </c>
      <c r="AN124" s="27">
        <v>0.0302</v>
      </c>
      <c r="AO124" s="27">
        <v>-0.0384</v>
      </c>
      <c r="AP124" s="27">
        <v>-0.009</v>
      </c>
      <c r="AQ124" s="27">
        <v>0.0515</v>
      </c>
      <c r="AR124" s="27">
        <v>0.0194</v>
      </c>
      <c r="AS124" s="27">
        <v>-0.0244</v>
      </c>
      <c r="AT124" s="45"/>
      <c r="AU124" s="23">
        <v>44985.0</v>
      </c>
      <c r="AV124" s="50">
        <f t="shared" si="9"/>
        <v>0.02735352266</v>
      </c>
      <c r="AW124" s="51">
        <f t="shared" si="10"/>
        <v>7.236835134</v>
      </c>
      <c r="AX124" s="51">
        <f t="array" ref="AX124">SQRT(MMULT(MMULT(X124:AG124,MMULT(TRANSPOSE(ER!B604:K639-ER!M639:V639),ER!B604:K639-ER!M639:V639)/3),TRANSPOSE(X124:AG124)))</f>
        <v>0.4797544557</v>
      </c>
      <c r="AY124" s="45"/>
      <c r="AZ124" s="23">
        <v>44985.0</v>
      </c>
      <c r="BA124" s="4">
        <f t="shared" ref="BA124:BJ124" si="372">X124*0.01/$AX124</f>
        <v>0.02264247687</v>
      </c>
      <c r="BB124" s="4">
        <f t="shared" si="372"/>
        <v>0.02641128834</v>
      </c>
      <c r="BC124" s="4">
        <f t="shared" si="372"/>
        <v>-0.01353290979</v>
      </c>
      <c r="BD124" s="4">
        <f t="shared" si="372"/>
        <v>-0.007116327122</v>
      </c>
      <c r="BE124" s="4">
        <f t="shared" si="372"/>
        <v>-0.01754327175</v>
      </c>
      <c r="BF124" s="4">
        <f t="shared" si="372"/>
        <v>-0.003135916689</v>
      </c>
      <c r="BG124" s="4">
        <f t="shared" si="372"/>
        <v>0.00850791281</v>
      </c>
      <c r="BH124" s="4">
        <f t="shared" si="372"/>
        <v>-0.03203218629</v>
      </c>
      <c r="BI124" s="4">
        <f t="shared" si="372"/>
        <v>-0.01361077308</v>
      </c>
      <c r="BJ124" s="4">
        <f t="shared" si="372"/>
        <v>0.0294097067</v>
      </c>
      <c r="BK124" s="45"/>
      <c r="BL124" s="4">
        <f t="shared" si="12"/>
        <v>0.001186479883</v>
      </c>
      <c r="BM124" s="4">
        <f t="shared" si="13"/>
        <v>1.083580142</v>
      </c>
      <c r="BN124" s="4">
        <f t="shared" si="14"/>
        <v>1.098580839</v>
      </c>
      <c r="BO124" s="4">
        <f t="shared" si="15"/>
        <v>-0.01365461368</v>
      </c>
    </row>
    <row r="125">
      <c r="A125" s="23">
        <v>45016.0</v>
      </c>
      <c r="B125" s="53">
        <v>-4.96437445454546E-4</v>
      </c>
      <c r="C125" s="53">
        <v>-5.52611467109973E-4</v>
      </c>
      <c r="D125" s="53">
        <v>1.96924918181818E-4</v>
      </c>
      <c r="E125" s="54">
        <v>4.13867090909092E-5</v>
      </c>
      <c r="F125" s="53">
        <v>-0.00168324183636364</v>
      </c>
      <c r="G125" s="53">
        <v>8.03716613636364E-4</v>
      </c>
      <c r="H125" s="53">
        <v>0.00121814449545455</v>
      </c>
      <c r="I125" s="53">
        <v>-0.00136032696363636</v>
      </c>
      <c r="J125" s="53">
        <v>-0.00208006563181818</v>
      </c>
      <c r="K125" s="53">
        <v>5.50283338491141E-4</v>
      </c>
      <c r="L125" s="52"/>
      <c r="M125" s="4">
        <f t="shared" ref="M125:V125" si="373">_xlfn.RANK.AVG(B125,$B125:$K125,0)</f>
        <v>6</v>
      </c>
      <c r="N125" s="4">
        <f t="shared" si="373"/>
        <v>7</v>
      </c>
      <c r="O125" s="4">
        <f t="shared" si="373"/>
        <v>4</v>
      </c>
      <c r="P125" s="4">
        <f t="shared" si="373"/>
        <v>5</v>
      </c>
      <c r="Q125" s="4">
        <f t="shared" si="373"/>
        <v>9</v>
      </c>
      <c r="R125" s="4">
        <f t="shared" si="373"/>
        <v>2</v>
      </c>
      <c r="S125" s="4">
        <f t="shared" si="373"/>
        <v>1</v>
      </c>
      <c r="T125" s="4">
        <f t="shared" si="373"/>
        <v>8</v>
      </c>
      <c r="U125" s="4">
        <f t="shared" si="373"/>
        <v>10</v>
      </c>
      <c r="V125" s="4">
        <f t="shared" si="373"/>
        <v>3</v>
      </c>
      <c r="W125" s="45"/>
      <c r="X125" s="6">
        <f t="shared" ref="X125:AG125" si="374">-(B125-AVERAGE($B125:$K125))/STDEV($B125:$K125)</f>
        <v>0.1455496823</v>
      </c>
      <c r="Y125" s="6">
        <f t="shared" si="374"/>
        <v>0.1965818914</v>
      </c>
      <c r="Z125" s="6">
        <f t="shared" si="374"/>
        <v>-0.4843467011</v>
      </c>
      <c r="AA125" s="6">
        <f t="shared" si="374"/>
        <v>-0.3430454703</v>
      </c>
      <c r="AB125" s="6">
        <f t="shared" si="374"/>
        <v>1.223721549</v>
      </c>
      <c r="AC125" s="6">
        <f t="shared" si="374"/>
        <v>-1.035596545</v>
      </c>
      <c r="AD125" s="6">
        <f t="shared" si="374"/>
        <v>-1.412090334</v>
      </c>
      <c r="AE125" s="6">
        <f t="shared" si="374"/>
        <v>0.9303642494</v>
      </c>
      <c r="AF125" s="6">
        <f t="shared" si="374"/>
        <v>1.584222618</v>
      </c>
      <c r="AG125" s="6">
        <f t="shared" si="374"/>
        <v>-0.8053609394</v>
      </c>
      <c r="AH125" s="45"/>
      <c r="AI125" s="23">
        <v>45016.0</v>
      </c>
      <c r="AJ125" s="27">
        <v>7.0E-4</v>
      </c>
      <c r="AK125" s="27">
        <v>-0.0053</v>
      </c>
      <c r="AL125" s="27">
        <v>0.0068</v>
      </c>
      <c r="AM125" s="27">
        <v>0.0151</v>
      </c>
      <c r="AN125" s="27">
        <v>-0.0163</v>
      </c>
      <c r="AO125" s="27">
        <v>0.0396</v>
      </c>
      <c r="AP125" s="27">
        <v>0.0259</v>
      </c>
      <c r="AQ125" s="27">
        <v>-0.0113</v>
      </c>
      <c r="AR125" s="27">
        <v>-0.027</v>
      </c>
      <c r="AS125" s="27">
        <v>0.035</v>
      </c>
      <c r="AT125" s="45"/>
      <c r="AU125" s="23">
        <v>45016.0</v>
      </c>
      <c r="AV125" s="50">
        <f t="shared" si="9"/>
        <v>0.08718634635</v>
      </c>
      <c r="AW125" s="51">
        <f t="shared" si="10"/>
        <v>7.867788348</v>
      </c>
      <c r="AX125" s="51">
        <f t="array" ref="AX125">SQRT(MMULT(MMULT(X125:AG125,MMULT(TRANSPOSE(ER!B605:K640-ER!M640:V640),ER!B605:K640-ER!M640:V640)/3),TRANSPOSE(X125:AG125)))</f>
        <v>0.4030897825</v>
      </c>
      <c r="AY125" s="45"/>
      <c r="AZ125" s="23">
        <v>45016.0</v>
      </c>
      <c r="BA125" s="4">
        <f t="shared" ref="BA125:BJ125" si="375">X125*0.01/$AX125</f>
        <v>0.003610850203</v>
      </c>
      <c r="BB125" s="4">
        <f t="shared" si="375"/>
        <v>0.004876876068</v>
      </c>
      <c r="BC125" s="4">
        <f t="shared" si="375"/>
        <v>-0.01201585161</v>
      </c>
      <c r="BD125" s="4">
        <f t="shared" si="375"/>
        <v>-0.008510398555</v>
      </c>
      <c r="BE125" s="4">
        <f t="shared" si="375"/>
        <v>0.03035853554</v>
      </c>
      <c r="BF125" s="4">
        <f t="shared" si="375"/>
        <v>-0.02569146105</v>
      </c>
      <c r="BG125" s="4">
        <f t="shared" si="375"/>
        <v>-0.03503165785</v>
      </c>
      <c r="BH125" s="4">
        <f t="shared" si="375"/>
        <v>0.02308081945</v>
      </c>
      <c r="BI125" s="4">
        <f t="shared" si="375"/>
        <v>0.03930197903</v>
      </c>
      <c r="BJ125" s="4">
        <f t="shared" si="375"/>
        <v>-0.01997969123</v>
      </c>
      <c r="BK125" s="45"/>
      <c r="BL125" s="4">
        <f t="shared" si="12"/>
        <v>0.001817311863</v>
      </c>
      <c r="BM125" s="4">
        <f t="shared" si="13"/>
        <v>1.085549345</v>
      </c>
      <c r="BN125" s="4">
        <f t="shared" si="14"/>
        <v>1.098580839</v>
      </c>
      <c r="BO125" s="4">
        <f t="shared" si="15"/>
        <v>-0.01186211651</v>
      </c>
    </row>
    <row r="126">
      <c r="A126" s="23">
        <v>45046.0</v>
      </c>
      <c r="B126" s="53">
        <v>0.00100378896470588</v>
      </c>
      <c r="C126" s="53">
        <v>0.00200710287910446</v>
      </c>
      <c r="D126" s="53">
        <v>0.00217051255294118</v>
      </c>
      <c r="E126" s="53">
        <v>9.83233958823529E-4</v>
      </c>
      <c r="F126" s="53">
        <v>0.00260845565294118</v>
      </c>
      <c r="G126" s="53">
        <v>0.00105997710588235</v>
      </c>
      <c r="H126" s="53">
        <v>-0.00127714905882353</v>
      </c>
      <c r="I126" s="53">
        <v>0.00120860497647059</v>
      </c>
      <c r="J126" s="53">
        <v>0.00192801346470588</v>
      </c>
      <c r="K126" s="53">
        <v>0.00147364594697679</v>
      </c>
      <c r="L126" s="52"/>
      <c r="M126" s="4">
        <f t="shared" ref="M126:V126" si="376">_xlfn.RANK.AVG(B126,$B126:$K126,0)</f>
        <v>8</v>
      </c>
      <c r="N126" s="4">
        <f t="shared" si="376"/>
        <v>3</v>
      </c>
      <c r="O126" s="4">
        <f t="shared" si="376"/>
        <v>2</v>
      </c>
      <c r="P126" s="4">
        <f t="shared" si="376"/>
        <v>9</v>
      </c>
      <c r="Q126" s="4">
        <f t="shared" si="376"/>
        <v>1</v>
      </c>
      <c r="R126" s="4">
        <f t="shared" si="376"/>
        <v>7</v>
      </c>
      <c r="S126" s="4">
        <f t="shared" si="376"/>
        <v>10</v>
      </c>
      <c r="T126" s="4">
        <f t="shared" si="376"/>
        <v>6</v>
      </c>
      <c r="U126" s="4">
        <f t="shared" si="376"/>
        <v>4</v>
      </c>
      <c r="V126" s="4">
        <f t="shared" si="376"/>
        <v>5</v>
      </c>
      <c r="W126" s="45"/>
      <c r="X126" s="6">
        <f t="shared" ref="X126:AG126" si="377">-(B126-AVERAGE($B126:$K126))/STDEV($B126:$K126)</f>
        <v>0.2926017097</v>
      </c>
      <c r="Y126" s="6">
        <f t="shared" si="377"/>
        <v>-0.6458366348</v>
      </c>
      <c r="Z126" s="6">
        <f t="shared" si="377"/>
        <v>-0.7986800286</v>
      </c>
      <c r="AA126" s="6">
        <f t="shared" si="377"/>
        <v>0.3118276024</v>
      </c>
      <c r="AB126" s="6">
        <f t="shared" si="377"/>
        <v>-1.208305164</v>
      </c>
      <c r="AC126" s="6">
        <f t="shared" si="377"/>
        <v>0.2400467661</v>
      </c>
      <c r="AD126" s="6">
        <f t="shared" si="377"/>
        <v>2.426051343</v>
      </c>
      <c r="AE126" s="6">
        <f t="shared" si="377"/>
        <v>0.101029365</v>
      </c>
      <c r="AF126" s="6">
        <f t="shared" si="377"/>
        <v>-0.5718612438</v>
      </c>
      <c r="AG126" s="6">
        <f t="shared" si="377"/>
        <v>-0.146873715</v>
      </c>
      <c r="AH126" s="45"/>
      <c r="AI126" s="23">
        <v>45046.0</v>
      </c>
      <c r="AJ126" s="27">
        <v>0.0155</v>
      </c>
      <c r="AK126" s="27">
        <v>0.032</v>
      </c>
      <c r="AL126" s="27">
        <v>0.0299</v>
      </c>
      <c r="AM126" s="27">
        <v>0.0177</v>
      </c>
      <c r="AN126" s="27">
        <v>0.0283</v>
      </c>
      <c r="AO126" s="27">
        <v>0.0037</v>
      </c>
      <c r="AP126" s="27">
        <v>-0.0285</v>
      </c>
      <c r="AQ126" s="27">
        <v>0.012</v>
      </c>
      <c r="AR126" s="27">
        <v>0.036</v>
      </c>
      <c r="AS126" s="27">
        <v>0.0124</v>
      </c>
      <c r="AT126" s="45"/>
      <c r="AU126" s="23">
        <v>45046.0</v>
      </c>
      <c r="AV126" s="50">
        <f t="shared" si="9"/>
        <v>0.1172468662</v>
      </c>
      <c r="AW126" s="51">
        <f t="shared" si="10"/>
        <v>8.790261876</v>
      </c>
      <c r="AX126" s="51">
        <f t="array" ref="AX126">SQRT(MMULT(MMULT(X126:AG126,MMULT(TRANSPOSE(ER!B606:K641-ER!M641:V641),ER!B606:K641-ER!M641:V641)/3),TRANSPOSE(X126:AG126)))</f>
        <v>0.336986305</v>
      </c>
      <c r="AY126" s="45"/>
      <c r="AZ126" s="23">
        <v>45046.0</v>
      </c>
      <c r="BA126" s="4">
        <f t="shared" ref="BA126:BJ126" si="378">X126*0.01/$AX126</f>
        <v>0.008682896168</v>
      </c>
      <c r="BB126" s="4">
        <f t="shared" si="378"/>
        <v>-0.01916507066</v>
      </c>
      <c r="BC126" s="4">
        <f t="shared" si="378"/>
        <v>-0.02370066726</v>
      </c>
      <c r="BD126" s="4">
        <f t="shared" si="378"/>
        <v>0.009253420621</v>
      </c>
      <c r="BE126" s="4">
        <f t="shared" si="378"/>
        <v>-0.03585620975</v>
      </c>
      <c r="BF126" s="4">
        <f t="shared" si="378"/>
        <v>0.007123338915</v>
      </c>
      <c r="BG126" s="4">
        <f t="shared" si="378"/>
        <v>0.07199257971</v>
      </c>
      <c r="BH126" s="4">
        <f t="shared" si="378"/>
        <v>0.00299802584</v>
      </c>
      <c r="BI126" s="4">
        <f t="shared" si="378"/>
        <v>-0.01696986599</v>
      </c>
      <c r="BJ126" s="4">
        <f t="shared" si="378"/>
        <v>-0.004358447592</v>
      </c>
      <c r="BK126" s="45"/>
      <c r="BL126" s="4">
        <f t="shared" si="12"/>
        <v>0.002908703501</v>
      </c>
      <c r="BM126" s="4">
        <f t="shared" si="13"/>
        <v>1.088706886</v>
      </c>
      <c r="BN126" s="4">
        <f t="shared" si="14"/>
        <v>1.098580839</v>
      </c>
      <c r="BO126" s="4">
        <f t="shared" si="15"/>
        <v>-0.008987916388</v>
      </c>
    </row>
    <row r="127">
      <c r="A127" s="23">
        <v>45077.0</v>
      </c>
      <c r="B127" s="53">
        <v>-0.00242691036875</v>
      </c>
      <c r="C127" s="53">
        <v>-0.00390640154943315</v>
      </c>
      <c r="D127" s="53">
        <v>-0.00329140055625</v>
      </c>
      <c r="E127" s="53">
        <v>-0.0019707872875</v>
      </c>
      <c r="F127" s="53">
        <v>-0.003941563</v>
      </c>
      <c r="G127" s="53">
        <v>6.901234375E-4</v>
      </c>
      <c r="H127" s="53">
        <v>9.332773875E-4</v>
      </c>
      <c r="I127" s="53">
        <v>-0.00257051123125</v>
      </c>
      <c r="J127" s="53">
        <v>-0.00321161984375</v>
      </c>
      <c r="K127" s="53">
        <v>-2.81967780247635E-4</v>
      </c>
      <c r="L127" s="52"/>
      <c r="M127" s="4">
        <f t="shared" ref="M127:V127" si="379">_xlfn.RANK.AVG(B127,$B127:$K127,0)</f>
        <v>5</v>
      </c>
      <c r="N127" s="4">
        <f t="shared" si="379"/>
        <v>9</v>
      </c>
      <c r="O127" s="4">
        <f t="shared" si="379"/>
        <v>8</v>
      </c>
      <c r="P127" s="4">
        <f t="shared" si="379"/>
        <v>4</v>
      </c>
      <c r="Q127" s="4">
        <f t="shared" si="379"/>
        <v>10</v>
      </c>
      <c r="R127" s="4">
        <f t="shared" si="379"/>
        <v>2</v>
      </c>
      <c r="S127" s="4">
        <f t="shared" si="379"/>
        <v>1</v>
      </c>
      <c r="T127" s="4">
        <f t="shared" si="379"/>
        <v>6</v>
      </c>
      <c r="U127" s="4">
        <f t="shared" si="379"/>
        <v>7</v>
      </c>
      <c r="V127" s="4">
        <f t="shared" si="379"/>
        <v>3</v>
      </c>
      <c r="W127" s="45"/>
      <c r="X127" s="6">
        <f t="shared" ref="X127:AG127" si="380">-(B127-AVERAGE($B127:$K127))/STDEV($B127:$K127)</f>
        <v>0.2356725767</v>
      </c>
      <c r="Y127" s="6">
        <f t="shared" si="380"/>
        <v>1.048181638</v>
      </c>
      <c r="Z127" s="6">
        <f t="shared" si="380"/>
        <v>0.7104345219</v>
      </c>
      <c r="AA127" s="6">
        <f t="shared" si="380"/>
        <v>-0.01482174285</v>
      </c>
      <c r="AB127" s="6">
        <f t="shared" si="380"/>
        <v>1.067491653</v>
      </c>
      <c r="AC127" s="6">
        <f t="shared" si="380"/>
        <v>-1.476144462</v>
      </c>
      <c r="AD127" s="6">
        <f t="shared" si="380"/>
        <v>-1.609680093</v>
      </c>
      <c r="AE127" s="6">
        <f t="shared" si="380"/>
        <v>0.3145355017</v>
      </c>
      <c r="AF127" s="6">
        <f t="shared" si="380"/>
        <v>0.6666204372</v>
      </c>
      <c r="AG127" s="6">
        <f t="shared" si="380"/>
        <v>-0.942290031</v>
      </c>
      <c r="AH127" s="45"/>
      <c r="AI127" s="23">
        <v>45077.0</v>
      </c>
      <c r="AJ127" s="27">
        <v>-0.0275</v>
      </c>
      <c r="AK127" s="27">
        <v>-0.0526</v>
      </c>
      <c r="AL127" s="27">
        <v>-0.0418</v>
      </c>
      <c r="AM127" s="27">
        <v>-0.0225</v>
      </c>
      <c r="AN127" s="27">
        <v>-0.0343</v>
      </c>
      <c r="AO127" s="27">
        <v>0.0186</v>
      </c>
      <c r="AP127" s="27">
        <v>0.043</v>
      </c>
      <c r="AQ127" s="27">
        <v>-0.0232</v>
      </c>
      <c r="AR127" s="27">
        <v>-0.0525</v>
      </c>
      <c r="AS127" s="27">
        <v>0.006</v>
      </c>
      <c r="AT127" s="45"/>
      <c r="AU127" s="23">
        <v>45077.0</v>
      </c>
      <c r="AV127" s="50">
        <f t="shared" si="9"/>
        <v>0.2293207006</v>
      </c>
      <c r="AW127" s="51">
        <f t="shared" si="10"/>
        <v>10.80605089</v>
      </c>
      <c r="AX127" s="51">
        <f t="array" ref="AX127">SQRT(MMULT(MMULT(X127:AG127,MMULT(TRANSPOSE(ER!B607:K642-ER!M642:V642),ER!B607:K642-ER!M642:V642)/3),TRANSPOSE(X127:AG127)))</f>
        <v>0.3828435568</v>
      </c>
      <c r="AY127" s="45"/>
      <c r="AZ127" s="23">
        <v>45077.0</v>
      </c>
      <c r="BA127" s="4">
        <f t="shared" ref="BA127:BJ127" si="381">X127*0.01/$AX127</f>
        <v>0.00615584545</v>
      </c>
      <c r="BB127" s="4">
        <f t="shared" si="381"/>
        <v>0.02737885017</v>
      </c>
      <c r="BC127" s="4">
        <f t="shared" si="381"/>
        <v>0.01855678408</v>
      </c>
      <c r="BD127" s="4">
        <f t="shared" si="381"/>
        <v>-0.0003871488127</v>
      </c>
      <c r="BE127" s="4">
        <f t="shared" si="381"/>
        <v>0.02788323414</v>
      </c>
      <c r="BF127" s="4">
        <f t="shared" si="381"/>
        <v>-0.03855738032</v>
      </c>
      <c r="BG127" s="4">
        <f t="shared" si="381"/>
        <v>-0.04204537504</v>
      </c>
      <c r="BH127" s="4">
        <f t="shared" si="381"/>
        <v>0.008215771067</v>
      </c>
      <c r="BI127" s="4">
        <f t="shared" si="381"/>
        <v>0.01741234573</v>
      </c>
      <c r="BJ127" s="4">
        <f t="shared" si="381"/>
        <v>-0.02461292646</v>
      </c>
      <c r="BK127" s="45"/>
      <c r="BL127" s="4">
        <f t="shared" si="12"/>
        <v>0.006805045105</v>
      </c>
      <c r="BM127" s="4">
        <f t="shared" si="13"/>
        <v>1.096115585</v>
      </c>
      <c r="BN127" s="4">
        <f t="shared" si="14"/>
        <v>1.098580839</v>
      </c>
      <c r="BO127" s="4">
        <f t="shared" si="15"/>
        <v>-0.002244034459</v>
      </c>
    </row>
    <row r="128">
      <c r="A128" s="23">
        <v>45107.0</v>
      </c>
      <c r="B128" s="53">
        <v>7.07799845E-4</v>
      </c>
      <c r="C128" s="53">
        <v>0.00152184764924225</v>
      </c>
      <c r="D128" s="53">
        <v>0.002184336305</v>
      </c>
      <c r="E128" s="53">
        <v>0.00147955216</v>
      </c>
      <c r="F128" s="53">
        <v>0.00262043191</v>
      </c>
      <c r="G128" s="53">
        <v>0.0035891569208</v>
      </c>
      <c r="H128" s="53">
        <v>0.00133996105</v>
      </c>
      <c r="I128" s="53">
        <v>0.00334120721</v>
      </c>
      <c r="J128" s="53">
        <v>5.59859145E-4</v>
      </c>
      <c r="K128" s="53">
        <v>0.00281260494689999</v>
      </c>
      <c r="L128" s="52"/>
      <c r="M128" s="4">
        <f t="shared" ref="M128:V128" si="382">_xlfn.RANK.AVG(B128,$B128:$K128,0)</f>
        <v>9</v>
      </c>
      <c r="N128" s="4">
        <f t="shared" si="382"/>
        <v>6</v>
      </c>
      <c r="O128" s="4">
        <f t="shared" si="382"/>
        <v>5</v>
      </c>
      <c r="P128" s="4">
        <f t="shared" si="382"/>
        <v>7</v>
      </c>
      <c r="Q128" s="4">
        <f t="shared" si="382"/>
        <v>4</v>
      </c>
      <c r="R128" s="4">
        <f t="shared" si="382"/>
        <v>1</v>
      </c>
      <c r="S128" s="4">
        <f t="shared" si="382"/>
        <v>8</v>
      </c>
      <c r="T128" s="4">
        <f t="shared" si="382"/>
        <v>2</v>
      </c>
      <c r="U128" s="4">
        <f t="shared" si="382"/>
        <v>10</v>
      </c>
      <c r="V128" s="4">
        <f t="shared" si="382"/>
        <v>3</v>
      </c>
      <c r="W128" s="45"/>
      <c r="X128" s="6">
        <f t="shared" ref="X128:AG128" si="383">-(B128-AVERAGE($B128:$K128))/STDEV($B128:$K128)</f>
        <v>1.235828029</v>
      </c>
      <c r="Y128" s="6">
        <f t="shared" si="383"/>
        <v>0.4666242253</v>
      </c>
      <c r="Z128" s="6">
        <f t="shared" si="383"/>
        <v>-0.1593694711</v>
      </c>
      <c r="AA128" s="6">
        <f t="shared" si="383"/>
        <v>0.5065897545</v>
      </c>
      <c r="AB128" s="6">
        <f t="shared" si="383"/>
        <v>-0.5714415835</v>
      </c>
      <c r="AC128" s="6">
        <f t="shared" si="383"/>
        <v>-1.486801786</v>
      </c>
      <c r="AD128" s="6">
        <f t="shared" si="383"/>
        <v>0.6384911149</v>
      </c>
      <c r="AE128" s="6">
        <f t="shared" si="383"/>
        <v>-1.252511048</v>
      </c>
      <c r="AF128" s="6">
        <f t="shared" si="383"/>
        <v>1.37561902</v>
      </c>
      <c r="AG128" s="6">
        <f t="shared" si="383"/>
        <v>-0.7530282547</v>
      </c>
      <c r="AH128" s="45"/>
      <c r="AI128" s="23">
        <v>45107.0</v>
      </c>
      <c r="AJ128" s="27">
        <v>0.0216</v>
      </c>
      <c r="AK128" s="27">
        <v>0.0369</v>
      </c>
      <c r="AL128" s="27">
        <v>0.0416</v>
      </c>
      <c r="AM128" s="27">
        <v>0.029</v>
      </c>
      <c r="AN128" s="27">
        <v>0.0852</v>
      </c>
      <c r="AO128" s="27">
        <v>0.041</v>
      </c>
      <c r="AP128" s="27">
        <v>0.0235</v>
      </c>
      <c r="AQ128" s="27">
        <v>0.0635</v>
      </c>
      <c r="AR128" s="27">
        <v>0.0125</v>
      </c>
      <c r="AS128" s="27">
        <v>0.0663</v>
      </c>
      <c r="AT128" s="45"/>
      <c r="AU128" s="23">
        <v>45107.0</v>
      </c>
      <c r="AV128" s="50">
        <f t="shared" si="9"/>
        <v>0.03132549017</v>
      </c>
      <c r="AW128" s="51">
        <f t="shared" si="10"/>
        <v>11.14455573</v>
      </c>
      <c r="AX128" s="51">
        <f t="array" ref="AX128">SQRT(MMULT(MMULT(X128:AG128,MMULT(TRANSPOSE(ER!B608:K643-ER!M643:V643),ER!B608:K643-ER!M643:V643)/3),TRANSPOSE(X128:AG128)))</f>
        <v>0.2686863975</v>
      </c>
      <c r="AY128" s="45"/>
      <c r="AZ128" s="23">
        <v>45107.0</v>
      </c>
      <c r="BA128" s="4">
        <f t="shared" ref="BA128:BJ128" si="384">X128*0.01/$AX128</f>
        <v>0.04599518401</v>
      </c>
      <c r="BB128" s="4">
        <f t="shared" si="384"/>
        <v>0.01736687193</v>
      </c>
      <c r="BC128" s="4">
        <f t="shared" si="384"/>
        <v>-0.005931430568</v>
      </c>
      <c r="BD128" s="4">
        <f t="shared" si="384"/>
        <v>0.0188543134</v>
      </c>
      <c r="BE128" s="4">
        <f t="shared" si="384"/>
        <v>-0.02126797593</v>
      </c>
      <c r="BF128" s="4">
        <f t="shared" si="384"/>
        <v>-0.05533595301</v>
      </c>
      <c r="BG128" s="4">
        <f t="shared" si="384"/>
        <v>0.02376343279</v>
      </c>
      <c r="BH128" s="4">
        <f t="shared" si="384"/>
        <v>-0.04661609446</v>
      </c>
      <c r="BI128" s="4">
        <f t="shared" si="384"/>
        <v>0.05119794054</v>
      </c>
      <c r="BJ128" s="4">
        <f t="shared" si="384"/>
        <v>-0.02802628871</v>
      </c>
      <c r="BK128" s="45"/>
      <c r="BL128" s="4">
        <f t="shared" si="12"/>
        <v>0.0008182321371</v>
      </c>
      <c r="BM128" s="4">
        <f t="shared" si="13"/>
        <v>1.097012462</v>
      </c>
      <c r="BN128" s="4">
        <f t="shared" si="14"/>
        <v>1.098580839</v>
      </c>
      <c r="BO128" s="4">
        <f t="shared" si="15"/>
        <v>-0.001427638463</v>
      </c>
    </row>
    <row r="129">
      <c r="A129" s="23">
        <v>45138.0</v>
      </c>
      <c r="B129" s="53">
        <v>0.00103746945</v>
      </c>
      <c r="C129" s="53">
        <v>0.00126442821681667</v>
      </c>
      <c r="D129" s="53">
        <v>0.00163345903333333</v>
      </c>
      <c r="E129" s="53">
        <v>0.00158553446111111</v>
      </c>
      <c r="F129" s="53">
        <v>0.00227814563333333</v>
      </c>
      <c r="G129" s="53">
        <v>4.36540644444444E-4</v>
      </c>
      <c r="H129" s="53">
        <v>0.00177450443333333</v>
      </c>
      <c r="I129" s="53">
        <v>4.24430194444445E-4</v>
      </c>
      <c r="J129" s="53">
        <v>0.00174878254444444</v>
      </c>
      <c r="K129" s="53">
        <v>0.00157383038784454</v>
      </c>
      <c r="L129" s="52"/>
      <c r="M129" s="4">
        <f t="shared" ref="M129:V129" si="385">_xlfn.RANK.AVG(B129,$B129:$K129,0)</f>
        <v>8</v>
      </c>
      <c r="N129" s="4">
        <f t="shared" si="385"/>
        <v>7</v>
      </c>
      <c r="O129" s="4">
        <f t="shared" si="385"/>
        <v>4</v>
      </c>
      <c r="P129" s="4">
        <f t="shared" si="385"/>
        <v>5</v>
      </c>
      <c r="Q129" s="4">
        <f t="shared" si="385"/>
        <v>1</v>
      </c>
      <c r="R129" s="4">
        <f t="shared" si="385"/>
        <v>9</v>
      </c>
      <c r="S129" s="4">
        <f t="shared" si="385"/>
        <v>2</v>
      </c>
      <c r="T129" s="4">
        <f t="shared" si="385"/>
        <v>10</v>
      </c>
      <c r="U129" s="4">
        <f t="shared" si="385"/>
        <v>3</v>
      </c>
      <c r="V129" s="4">
        <f t="shared" si="385"/>
        <v>6</v>
      </c>
      <c r="W129" s="45"/>
      <c r="X129" s="6">
        <f t="shared" ref="X129:AG129" si="386">-(B129-AVERAGE($B129:$K129))/STDEV($B129:$K129)</f>
        <v>0.5693824153</v>
      </c>
      <c r="Y129" s="6">
        <f t="shared" si="386"/>
        <v>0.1873307195</v>
      </c>
      <c r="Z129" s="6">
        <f t="shared" si="386"/>
        <v>-0.4338783717</v>
      </c>
      <c r="AA129" s="6">
        <f t="shared" si="386"/>
        <v>-0.3532044046</v>
      </c>
      <c r="AB129" s="6">
        <f t="shared" si="386"/>
        <v>-1.519113422</v>
      </c>
      <c r="AC129" s="6">
        <f t="shared" si="386"/>
        <v>1.580957656</v>
      </c>
      <c r="AD129" s="6">
        <f t="shared" si="386"/>
        <v>-0.6713075533</v>
      </c>
      <c r="AE129" s="6">
        <f t="shared" si="386"/>
        <v>1.601343817</v>
      </c>
      <c r="AF129" s="6">
        <f t="shared" si="386"/>
        <v>-0.6280085373</v>
      </c>
      <c r="AG129" s="6">
        <f t="shared" si="386"/>
        <v>-0.3335023191</v>
      </c>
      <c r="AH129" s="45"/>
      <c r="AI129" s="23">
        <v>45138.0</v>
      </c>
      <c r="AJ129" s="27">
        <v>0.0273</v>
      </c>
      <c r="AK129" s="27">
        <v>0.0269</v>
      </c>
      <c r="AL129" s="27">
        <v>0.0111</v>
      </c>
      <c r="AM129" s="27">
        <v>0.0198</v>
      </c>
      <c r="AN129" s="27">
        <v>0.0513</v>
      </c>
      <c r="AO129" s="27">
        <v>0.0302</v>
      </c>
      <c r="AP129" s="27">
        <v>0.0171</v>
      </c>
      <c r="AQ129" s="27">
        <v>0.0103</v>
      </c>
      <c r="AR129" s="27">
        <v>0.0221</v>
      </c>
      <c r="AS129" s="27">
        <v>0.0341</v>
      </c>
      <c r="AT129" s="45"/>
      <c r="AU129" s="23">
        <v>45138.0</v>
      </c>
      <c r="AV129" s="50">
        <f t="shared" si="9"/>
        <v>-0.01692434318</v>
      </c>
      <c r="AW129" s="51">
        <f t="shared" si="10"/>
        <v>10.95594144</v>
      </c>
      <c r="AX129" s="51">
        <f t="array" ref="AX129">SQRT(MMULT(MMULT(X129:AG129,MMULT(TRANSPOSE(ER!B609:K644-ER!M644:V644),ER!B609:K644-ER!M644:V644)/3),TRANSPOSE(X129:AG129)))</f>
        <v>0.2935543339</v>
      </c>
      <c r="AY129" s="45"/>
      <c r="AZ129" s="23">
        <v>45138.0</v>
      </c>
      <c r="BA129" s="4">
        <f t="shared" ref="BA129:BJ129" si="387">X129*0.01/$AX129</f>
        <v>0.01939615089</v>
      </c>
      <c r="BB129" s="4">
        <f t="shared" si="387"/>
        <v>0.00638146666</v>
      </c>
      <c r="BC129" s="4">
        <f t="shared" si="387"/>
        <v>-0.01478017258</v>
      </c>
      <c r="BD129" s="4">
        <f t="shared" si="387"/>
        <v>-0.01203199421</v>
      </c>
      <c r="BE129" s="4">
        <f t="shared" si="387"/>
        <v>-0.05174896934</v>
      </c>
      <c r="BF129" s="4">
        <f t="shared" si="387"/>
        <v>0.05385570826</v>
      </c>
      <c r="BG129" s="4">
        <f t="shared" si="387"/>
        <v>-0.02286825558</v>
      </c>
      <c r="BH129" s="4">
        <f t="shared" si="387"/>
        <v>0.05455016781</v>
      </c>
      <c r="BI129" s="4">
        <f t="shared" si="387"/>
        <v>-0.02139326404</v>
      </c>
      <c r="BJ129" s="4">
        <f t="shared" si="387"/>
        <v>-0.01136083786</v>
      </c>
      <c r="BK129" s="45"/>
      <c r="BL129" s="4">
        <f t="shared" si="12"/>
        <v>-0.0006298920728</v>
      </c>
      <c r="BM129" s="4">
        <f t="shared" si="13"/>
        <v>1.096321463</v>
      </c>
      <c r="BN129" s="4">
        <f t="shared" si="14"/>
        <v>1.098580839</v>
      </c>
      <c r="BO129" s="4">
        <f t="shared" si="15"/>
        <v>-0.002056631278</v>
      </c>
    </row>
    <row r="130">
      <c r="A130" s="23">
        <v>45169.0</v>
      </c>
      <c r="B130" s="53">
        <v>-5.60638284210526E-4</v>
      </c>
      <c r="C130" s="53">
        <v>-4.83823651920744E-4</v>
      </c>
      <c r="D130" s="53">
        <v>-0.00107336452105263</v>
      </c>
      <c r="E130" s="53">
        <v>-0.00116702582105263</v>
      </c>
      <c r="F130" s="53">
        <v>-0.00107275632631579</v>
      </c>
      <c r="G130" s="53">
        <v>-8.95128578947369E-4</v>
      </c>
      <c r="H130" s="53">
        <v>-0.00318018462105263</v>
      </c>
      <c r="I130" s="53">
        <v>-3.60156968421053E-4</v>
      </c>
      <c r="J130" s="53">
        <v>1.84695352631579E-4</v>
      </c>
      <c r="K130" s="53">
        <v>-0.00118159138056577</v>
      </c>
      <c r="L130" s="52"/>
      <c r="M130" s="4">
        <f t="shared" ref="M130:V130" si="388">_xlfn.RANK.AVG(B130,$B130:$K130,0)</f>
        <v>4</v>
      </c>
      <c r="N130" s="4">
        <f t="shared" si="388"/>
        <v>3</v>
      </c>
      <c r="O130" s="4">
        <f t="shared" si="388"/>
        <v>7</v>
      </c>
      <c r="P130" s="4">
        <f t="shared" si="388"/>
        <v>8</v>
      </c>
      <c r="Q130" s="4">
        <f t="shared" si="388"/>
        <v>6</v>
      </c>
      <c r="R130" s="4">
        <f t="shared" si="388"/>
        <v>5</v>
      </c>
      <c r="S130" s="4">
        <f t="shared" si="388"/>
        <v>10</v>
      </c>
      <c r="T130" s="4">
        <f t="shared" si="388"/>
        <v>2</v>
      </c>
      <c r="U130" s="4">
        <f t="shared" si="388"/>
        <v>1</v>
      </c>
      <c r="V130" s="4">
        <f t="shared" si="388"/>
        <v>9</v>
      </c>
      <c r="W130" s="45"/>
      <c r="X130" s="6">
        <f t="shared" ref="X130:AG130" si="389">-(B130-AVERAGE($B130:$K130))/STDEV($B130:$K130)</f>
        <v>-0.4708988875</v>
      </c>
      <c r="Y130" s="6">
        <f t="shared" si="389"/>
        <v>-0.5573602949</v>
      </c>
      <c r="Z130" s="6">
        <f t="shared" si="389"/>
        <v>0.1062181375</v>
      </c>
      <c r="AA130" s="6">
        <f t="shared" si="389"/>
        <v>0.2116419035</v>
      </c>
      <c r="AB130" s="6">
        <f t="shared" si="389"/>
        <v>0.1055335626</v>
      </c>
      <c r="AC130" s="6">
        <f t="shared" si="389"/>
        <v>-0.09440158751</v>
      </c>
      <c r="AD130" s="6">
        <f t="shared" si="389"/>
        <v>2.477623502</v>
      </c>
      <c r="AE130" s="6">
        <f t="shared" si="389"/>
        <v>-0.6965576742</v>
      </c>
      <c r="AF130" s="6">
        <f t="shared" si="389"/>
        <v>-1.309835342</v>
      </c>
      <c r="AG130" s="6">
        <f t="shared" si="389"/>
        <v>0.2280366806</v>
      </c>
      <c r="AH130" s="45"/>
      <c r="AI130" s="23">
        <v>45169.0</v>
      </c>
      <c r="AJ130" s="27">
        <v>-0.0045</v>
      </c>
      <c r="AK130" s="27">
        <v>-0.0151</v>
      </c>
      <c r="AL130" s="27">
        <v>-0.0235</v>
      </c>
      <c r="AM130" s="27">
        <v>-0.0333</v>
      </c>
      <c r="AN130" s="27">
        <v>-0.0237</v>
      </c>
      <c r="AO130" s="27">
        <v>-0.0242</v>
      </c>
      <c r="AP130" s="27">
        <v>-0.0721</v>
      </c>
      <c r="AQ130" s="27">
        <v>-0.0142</v>
      </c>
      <c r="AR130" s="27">
        <v>-0.0253</v>
      </c>
      <c r="AS130" s="27">
        <v>-0.0174</v>
      </c>
      <c r="AT130" s="45"/>
      <c r="AU130" s="23">
        <v>45169.0</v>
      </c>
      <c r="AV130" s="50">
        <f t="shared" si="9"/>
        <v>0.06166449524</v>
      </c>
      <c r="AW130" s="51">
        <f t="shared" si="10"/>
        <v>11.63153404</v>
      </c>
      <c r="AX130" s="51">
        <f t="array" ref="AX130">SQRT(MMULT(MMULT(X130:AG130,MMULT(TRANSPOSE(ER!B610:K645-ER!M645:V645),ER!B610:K645-ER!M645:V645)/3),TRANSPOSE(X130:AG130)))</f>
        <v>0.4319101576</v>
      </c>
      <c r="AY130" s="45"/>
      <c r="AZ130" s="23">
        <v>45169.0</v>
      </c>
      <c r="BA130" s="4">
        <f t="shared" ref="BA130:BJ130" si="390">X130*0.01/$AX130</f>
        <v>-0.01090270463</v>
      </c>
      <c r="BB130" s="4">
        <f t="shared" si="390"/>
        <v>-0.01290454242</v>
      </c>
      <c r="BC130" s="4">
        <f t="shared" si="390"/>
        <v>0.002459264633</v>
      </c>
      <c r="BD130" s="4">
        <f t="shared" si="390"/>
        <v>0.004900137211</v>
      </c>
      <c r="BE130" s="4">
        <f t="shared" si="390"/>
        <v>0.002443414694</v>
      </c>
      <c r="BF130" s="4">
        <f t="shared" si="390"/>
        <v>-0.002185676485</v>
      </c>
      <c r="BG130" s="4">
        <f t="shared" si="390"/>
        <v>0.05736432584</v>
      </c>
      <c r="BH130" s="4">
        <f t="shared" si="390"/>
        <v>-0.01612737422</v>
      </c>
      <c r="BI130" s="4">
        <f t="shared" si="390"/>
        <v>-0.03032656951</v>
      </c>
      <c r="BJ130" s="4">
        <f t="shared" si="390"/>
        <v>0.005279724883</v>
      </c>
      <c r="BK130" s="45"/>
      <c r="BL130" s="4">
        <f t="shared" si="12"/>
        <v>0.002100616074</v>
      </c>
      <c r="BM130" s="4">
        <f t="shared" si="13"/>
        <v>1.098624413</v>
      </c>
      <c r="BN130" s="4">
        <f t="shared" si="14"/>
        <v>1.098624413</v>
      </c>
      <c r="BO130" s="4">
        <f t="shared" si="15"/>
        <v>0</v>
      </c>
    </row>
    <row r="131">
      <c r="A131" s="23">
        <v>45199.0</v>
      </c>
      <c r="B131" s="53">
        <v>-0.00131092857368421</v>
      </c>
      <c r="C131" s="53">
        <v>-0.00161600549352341</v>
      </c>
      <c r="D131" s="53">
        <v>-0.00119111715263158</v>
      </c>
      <c r="E131" s="53">
        <v>-0.00130785994210526</v>
      </c>
      <c r="F131" s="53">
        <v>-8.97372463157895E-4</v>
      </c>
      <c r="G131" s="53">
        <v>-2.43914589473684E-4</v>
      </c>
      <c r="H131" s="53">
        <v>-0.00223471125263158</v>
      </c>
      <c r="I131" s="54">
        <v>8.29788105263158E-5</v>
      </c>
      <c r="J131" s="53">
        <v>0.00181101757368421</v>
      </c>
      <c r="K131" s="53">
        <v>-0.00259811585789896</v>
      </c>
      <c r="L131" s="52"/>
      <c r="M131" s="4">
        <f t="shared" ref="M131:V131" si="391">_xlfn.RANK.AVG(B131,$B131:$K131,0)</f>
        <v>7</v>
      </c>
      <c r="N131" s="4">
        <f t="shared" si="391"/>
        <v>8</v>
      </c>
      <c r="O131" s="4">
        <f t="shared" si="391"/>
        <v>5</v>
      </c>
      <c r="P131" s="4">
        <f t="shared" si="391"/>
        <v>6</v>
      </c>
      <c r="Q131" s="4">
        <f t="shared" si="391"/>
        <v>4</v>
      </c>
      <c r="R131" s="4">
        <f t="shared" si="391"/>
        <v>3</v>
      </c>
      <c r="S131" s="4">
        <f t="shared" si="391"/>
        <v>9</v>
      </c>
      <c r="T131" s="4">
        <f t="shared" si="391"/>
        <v>2</v>
      </c>
      <c r="U131" s="4">
        <f t="shared" si="391"/>
        <v>1</v>
      </c>
      <c r="V131" s="4">
        <f t="shared" si="391"/>
        <v>10</v>
      </c>
      <c r="W131" s="45"/>
      <c r="X131" s="6">
        <f t="shared" ref="X131:AG131" si="392">-(B131-AVERAGE($B131:$K131))/STDEV($B131:$K131)</f>
        <v>0.2856731308</v>
      </c>
      <c r="Y131" s="6">
        <f t="shared" si="392"/>
        <v>0.5275439819</v>
      </c>
      <c r="Z131" s="6">
        <f t="shared" si="392"/>
        <v>0.1906843312</v>
      </c>
      <c r="AA131" s="6">
        <f t="shared" si="392"/>
        <v>0.2832402606</v>
      </c>
      <c r="AB131" s="6">
        <f t="shared" si="392"/>
        <v>-0.0422021097</v>
      </c>
      <c r="AC131" s="6">
        <f t="shared" si="392"/>
        <v>-0.5602760832</v>
      </c>
      <c r="AD131" s="6">
        <f t="shared" si="392"/>
        <v>1.01806581</v>
      </c>
      <c r="AE131" s="6">
        <f t="shared" si="392"/>
        <v>-0.8194434596</v>
      </c>
      <c r="AF131" s="6">
        <f t="shared" si="392"/>
        <v>-2.189465835</v>
      </c>
      <c r="AG131" s="6">
        <f t="shared" si="392"/>
        <v>1.306179973</v>
      </c>
      <c r="AH131" s="45"/>
      <c r="AI131" s="23">
        <v>45199.0</v>
      </c>
      <c r="AJ131" s="27">
        <v>-0.0252</v>
      </c>
      <c r="AK131" s="27">
        <v>-0.0306</v>
      </c>
      <c r="AL131" s="27">
        <v>-0.0291</v>
      </c>
      <c r="AM131" s="27">
        <v>-0.0354</v>
      </c>
      <c r="AN131" s="27">
        <v>-0.0161</v>
      </c>
      <c r="AO131" s="27">
        <v>-0.021</v>
      </c>
      <c r="AP131" s="27">
        <v>-0.0573</v>
      </c>
      <c r="AQ131" s="27">
        <v>-0.0052</v>
      </c>
      <c r="AR131" s="27">
        <v>0.0295</v>
      </c>
      <c r="AS131" s="27">
        <v>-0.0472</v>
      </c>
      <c r="AT131" s="45"/>
      <c r="AU131" s="23">
        <v>45199.0</v>
      </c>
      <c r="AV131" s="50">
        <f t="shared" si="9"/>
        <v>-0.1691270519</v>
      </c>
      <c r="AW131" s="51">
        <f t="shared" si="10"/>
        <v>9.66432698</v>
      </c>
      <c r="AX131" s="51">
        <f t="array" ref="AX131">SQRT(MMULT(MMULT(X131:AG131,MMULT(TRANSPOSE(ER!B611:K646-ER!M646:V646),ER!B611:K646-ER!M646:V646)/3),TRANSPOSE(X131:AG131)))</f>
        <v>0.3855893665</v>
      </c>
      <c r="AY131" s="45"/>
      <c r="AZ131" s="23">
        <v>45199.0</v>
      </c>
      <c r="BA131" s="4">
        <f t="shared" ref="BA131:BJ131" si="393">X131*0.01/$AX131</f>
        <v>0.007408739856</v>
      </c>
      <c r="BB131" s="4">
        <f t="shared" si="393"/>
        <v>0.01368149715</v>
      </c>
      <c r="BC131" s="4">
        <f t="shared" si="393"/>
        <v>0.004945269444</v>
      </c>
      <c r="BD131" s="4">
        <f t="shared" si="393"/>
        <v>0.00734564501</v>
      </c>
      <c r="BE131" s="4">
        <f t="shared" si="393"/>
        <v>-0.001094483234</v>
      </c>
      <c r="BF131" s="4">
        <f t="shared" si="393"/>
        <v>-0.01453038211</v>
      </c>
      <c r="BG131" s="4">
        <f t="shared" si="393"/>
        <v>0.02640284974</v>
      </c>
      <c r="BH131" s="4">
        <f t="shared" si="393"/>
        <v>-0.02125171311</v>
      </c>
      <c r="BI131" s="4">
        <f t="shared" si="393"/>
        <v>-0.05678231884</v>
      </c>
      <c r="BJ131" s="4">
        <f t="shared" si="393"/>
        <v>0.0338748961</v>
      </c>
      <c r="BK131" s="45"/>
      <c r="BL131" s="4">
        <f t="shared" si="12"/>
        <v>-0.003915792414</v>
      </c>
      <c r="BM131" s="4">
        <f t="shared" si="13"/>
        <v>1.094322428</v>
      </c>
      <c r="BN131" s="4">
        <f t="shared" si="14"/>
        <v>1.098624413</v>
      </c>
      <c r="BO131" s="4">
        <f t="shared" si="15"/>
        <v>-0.003915792414</v>
      </c>
    </row>
    <row r="132">
      <c r="A132" s="23">
        <v>45230.0</v>
      </c>
      <c r="B132" s="53">
        <v>-0.00190243155238095</v>
      </c>
      <c r="C132" s="53">
        <v>-0.00162391119785733</v>
      </c>
      <c r="D132" s="53">
        <v>-0.00130664606190476</v>
      </c>
      <c r="E132" s="53">
        <v>-0.00186988564761905</v>
      </c>
      <c r="F132" s="53">
        <v>-4.01378266666667E-4</v>
      </c>
      <c r="G132" s="53">
        <v>-0.00134202217142857</v>
      </c>
      <c r="H132" s="53">
        <v>-5.52682861904762E-4</v>
      </c>
      <c r="I132" s="53">
        <v>-0.00141581970952381</v>
      </c>
      <c r="J132" s="53">
        <v>-0.00190785092857143</v>
      </c>
      <c r="K132" s="53">
        <v>-0.00158273107191497</v>
      </c>
      <c r="L132" s="52"/>
      <c r="M132" s="4">
        <f t="shared" ref="M132:V132" si="394">_xlfn.RANK.AVG(B132,$B132:$K132,0)</f>
        <v>9</v>
      </c>
      <c r="N132" s="4">
        <f t="shared" si="394"/>
        <v>7</v>
      </c>
      <c r="O132" s="4">
        <f t="shared" si="394"/>
        <v>3</v>
      </c>
      <c r="P132" s="4">
        <f t="shared" si="394"/>
        <v>8</v>
      </c>
      <c r="Q132" s="4">
        <f t="shared" si="394"/>
        <v>1</v>
      </c>
      <c r="R132" s="4">
        <f t="shared" si="394"/>
        <v>4</v>
      </c>
      <c r="S132" s="4">
        <f t="shared" si="394"/>
        <v>2</v>
      </c>
      <c r="T132" s="4">
        <f t="shared" si="394"/>
        <v>5</v>
      </c>
      <c r="U132" s="4">
        <f t="shared" si="394"/>
        <v>10</v>
      </c>
      <c r="V132" s="4">
        <f t="shared" si="394"/>
        <v>6</v>
      </c>
      <c r="W132" s="45"/>
      <c r="X132" s="6">
        <f t="shared" ref="X132:AG132" si="395">-(B132-AVERAGE($B132:$K132))/STDEV($B132:$K132)</f>
        <v>0.9633306178</v>
      </c>
      <c r="Y132" s="6">
        <f t="shared" si="395"/>
        <v>0.439186276</v>
      </c>
      <c r="Z132" s="6">
        <f t="shared" si="395"/>
        <v>-0.157871437</v>
      </c>
      <c r="AA132" s="6">
        <f t="shared" si="395"/>
        <v>0.9020828435</v>
      </c>
      <c r="AB132" s="6">
        <f t="shared" si="395"/>
        <v>-1.861484782</v>
      </c>
      <c r="AC132" s="6">
        <f t="shared" si="395"/>
        <v>-0.09129753192</v>
      </c>
      <c r="AD132" s="6">
        <f t="shared" si="395"/>
        <v>-1.576746355</v>
      </c>
      <c r="AE132" s="6">
        <f t="shared" si="395"/>
        <v>0.04758123011</v>
      </c>
      <c r="AF132" s="6">
        <f t="shared" si="395"/>
        <v>0.9735292813</v>
      </c>
      <c r="AG132" s="6">
        <f t="shared" si="395"/>
        <v>0.3616898573</v>
      </c>
      <c r="AH132" s="45"/>
      <c r="AI132" s="23">
        <v>45230.0</v>
      </c>
      <c r="AJ132" s="27">
        <v>-0.0331</v>
      </c>
      <c r="AK132" s="27">
        <v>-0.031</v>
      </c>
      <c r="AL132" s="27">
        <v>-0.0363</v>
      </c>
      <c r="AM132" s="27">
        <v>-0.0429</v>
      </c>
      <c r="AN132" s="27">
        <v>-0.0107</v>
      </c>
      <c r="AO132" s="27">
        <v>-0.045</v>
      </c>
      <c r="AP132" s="27">
        <v>-0.0105</v>
      </c>
      <c r="AQ132" s="27">
        <v>-0.0394</v>
      </c>
      <c r="AR132" s="27">
        <v>-0.0361</v>
      </c>
      <c r="AS132" s="27">
        <v>-0.0233</v>
      </c>
      <c r="AT132" s="45"/>
      <c r="AU132" s="23">
        <v>45230.0</v>
      </c>
      <c r="AV132" s="50">
        <f t="shared" si="9"/>
        <v>0.05098359843</v>
      </c>
      <c r="AW132" s="51">
        <f t="shared" si="10"/>
        <v>10.15704915</v>
      </c>
      <c r="AX132" s="51">
        <f t="array" ref="AX132">SQRT(MMULT(MMULT(X132:AG132,MMULT(TRANSPOSE(ER!B612:K647-ER!M647:V647),ER!B612:K647-ER!M647:V647)/3),TRANSPOSE(X132:AG132)))</f>
        <v>0.316749594</v>
      </c>
      <c r="AY132" s="45"/>
      <c r="AZ132" s="23">
        <v>45230.0</v>
      </c>
      <c r="BA132" s="4">
        <f t="shared" ref="BA132:BJ132" si="396">X132*0.01/$AX132</f>
        <v>0.03041300245</v>
      </c>
      <c r="BB132" s="4">
        <f t="shared" si="396"/>
        <v>0.01386540928</v>
      </c>
      <c r="BC132" s="4">
        <f t="shared" si="396"/>
        <v>-0.004984108582</v>
      </c>
      <c r="BD132" s="4">
        <f t="shared" si="396"/>
        <v>0.02847936858</v>
      </c>
      <c r="BE132" s="4">
        <f t="shared" si="396"/>
        <v>-0.05876833994</v>
      </c>
      <c r="BF132" s="4">
        <f t="shared" si="396"/>
        <v>-0.002882325144</v>
      </c>
      <c r="BG132" s="4">
        <f t="shared" si="396"/>
        <v>-0.04977895426</v>
      </c>
      <c r="BH132" s="4">
        <f t="shared" si="396"/>
        <v>0.001502171779</v>
      </c>
      <c r="BI132" s="4">
        <f t="shared" si="396"/>
        <v>0.03073498119</v>
      </c>
      <c r="BJ132" s="4">
        <f t="shared" si="396"/>
        <v>0.01141879466</v>
      </c>
      <c r="BK132" s="45"/>
      <c r="BL132" s="4">
        <f t="shared" si="12"/>
        <v>0.001322225218</v>
      </c>
      <c r="BM132" s="4">
        <f t="shared" si="13"/>
        <v>1.095769369</v>
      </c>
      <c r="BN132" s="4">
        <f t="shared" si="14"/>
        <v>1.098624413</v>
      </c>
      <c r="BO132" s="4">
        <f t="shared" si="15"/>
        <v>-0.002598744755</v>
      </c>
    </row>
    <row r="133">
      <c r="A133" s="23">
        <v>45260.0</v>
      </c>
      <c r="B133" s="53">
        <v>0.002137892855</v>
      </c>
      <c r="C133" s="53">
        <v>0.0030124051373641</v>
      </c>
      <c r="D133" s="53">
        <v>0.00279428685</v>
      </c>
      <c r="E133" s="53">
        <v>0.00363552089</v>
      </c>
      <c r="F133" s="53">
        <v>0.002940823475</v>
      </c>
      <c r="G133" s="53">
        <v>0.00268346286</v>
      </c>
      <c r="H133" s="53">
        <v>0.00413766027</v>
      </c>
      <c r="I133" s="53">
        <v>0.004826481505</v>
      </c>
      <c r="J133" s="53">
        <v>0.00136815390012</v>
      </c>
      <c r="K133" s="53">
        <v>0.00383071883233844</v>
      </c>
      <c r="L133" s="52"/>
      <c r="M133" s="4">
        <f t="shared" ref="M133:V133" si="397">_xlfn.RANK.AVG(B133,$B133:$K133,0)</f>
        <v>9</v>
      </c>
      <c r="N133" s="4">
        <f t="shared" si="397"/>
        <v>5</v>
      </c>
      <c r="O133" s="4">
        <f t="shared" si="397"/>
        <v>7</v>
      </c>
      <c r="P133" s="4">
        <f t="shared" si="397"/>
        <v>4</v>
      </c>
      <c r="Q133" s="4">
        <f t="shared" si="397"/>
        <v>6</v>
      </c>
      <c r="R133" s="4">
        <f t="shared" si="397"/>
        <v>8</v>
      </c>
      <c r="S133" s="4">
        <f t="shared" si="397"/>
        <v>2</v>
      </c>
      <c r="T133" s="4">
        <f t="shared" si="397"/>
        <v>1</v>
      </c>
      <c r="U133" s="4">
        <f t="shared" si="397"/>
        <v>10</v>
      </c>
      <c r="V133" s="4">
        <f t="shared" si="397"/>
        <v>3</v>
      </c>
      <c r="W133" s="45"/>
      <c r="X133" s="6">
        <f t="shared" ref="X133:AG133" si="398">-(B133-AVERAGE($B133:$K133))/STDEV($B133:$K133)</f>
        <v>0.9939111624</v>
      </c>
      <c r="Y133" s="6">
        <f t="shared" si="398"/>
        <v>0.1237210124</v>
      </c>
      <c r="Z133" s="6">
        <f t="shared" si="398"/>
        <v>0.3407612862</v>
      </c>
      <c r="AA133" s="6">
        <f t="shared" si="398"/>
        <v>-0.4963150937</v>
      </c>
      <c r="AB133" s="6">
        <f t="shared" si="398"/>
        <v>0.1949488942</v>
      </c>
      <c r="AC133" s="6">
        <f t="shared" si="398"/>
        <v>0.4510375469</v>
      </c>
      <c r="AD133" s="6">
        <f t="shared" si="398"/>
        <v>-0.9959727328</v>
      </c>
      <c r="AE133" s="6">
        <f t="shared" si="398"/>
        <v>-1.681389583</v>
      </c>
      <c r="AF133" s="6">
        <f t="shared" si="398"/>
        <v>1.75984581</v>
      </c>
      <c r="AG133" s="6">
        <f t="shared" si="398"/>
        <v>-0.6905483025</v>
      </c>
      <c r="AH133" s="45"/>
      <c r="AI133" s="23">
        <v>45260.0</v>
      </c>
      <c r="AJ133" s="27">
        <v>0.0491</v>
      </c>
      <c r="AK133" s="27">
        <v>0.0782</v>
      </c>
      <c r="AL133" s="27">
        <v>0.0613</v>
      </c>
      <c r="AM133" s="27">
        <v>0.0977</v>
      </c>
      <c r="AN133" s="27">
        <v>0.0724</v>
      </c>
      <c r="AO133" s="27">
        <v>0.0856</v>
      </c>
      <c r="AP133" s="27">
        <v>0.0997</v>
      </c>
      <c r="AQ133" s="27">
        <v>0.1143</v>
      </c>
      <c r="AR133" s="27">
        <v>0.0226</v>
      </c>
      <c r="AS133" s="27">
        <v>0.0937</v>
      </c>
      <c r="AT133" s="45"/>
      <c r="AU133" s="23">
        <v>45260.0</v>
      </c>
      <c r="AV133" s="50">
        <f t="shared" si="9"/>
        <v>-0.07835766773</v>
      </c>
      <c r="AW133" s="51">
        <f t="shared" si="10"/>
        <v>9.361166464</v>
      </c>
      <c r="AX133" s="51">
        <f t="array" ref="AX133">SQRT(MMULT(MMULT(X133:AG133,MMULT(TRANSPOSE(ER!B613:K648-ER!M648:V648),ER!B613:K648-ER!M648:V648)/3),TRANSPOSE(X133:AG133)))</f>
        <v>0.3186992927</v>
      </c>
      <c r="AY133" s="45"/>
      <c r="AZ133" s="23">
        <v>45260.0</v>
      </c>
      <c r="BA133" s="4">
        <f t="shared" ref="BA133:BJ133" si="399">X133*0.01/$AX133</f>
        <v>0.03118648786</v>
      </c>
      <c r="BB133" s="4">
        <f t="shared" si="399"/>
        <v>0.00388206109</v>
      </c>
      <c r="BC133" s="4">
        <f t="shared" si="399"/>
        <v>0.0106922511</v>
      </c>
      <c r="BD133" s="4">
        <f t="shared" si="399"/>
        <v>-0.01557314701</v>
      </c>
      <c r="BE133" s="4">
        <f t="shared" si="399"/>
        <v>0.006117016845</v>
      </c>
      <c r="BF133" s="4">
        <f t="shared" si="399"/>
        <v>0.01415244895</v>
      </c>
      <c r="BG133" s="4">
        <f t="shared" si="399"/>
        <v>-0.03125117487</v>
      </c>
      <c r="BH133" s="4">
        <f t="shared" si="399"/>
        <v>-0.05275786992</v>
      </c>
      <c r="BI133" s="4">
        <f t="shared" si="399"/>
        <v>0.05521963337</v>
      </c>
      <c r="BJ133" s="4">
        <f t="shared" si="399"/>
        <v>-0.02166770741</v>
      </c>
      <c r="BK133" s="45"/>
      <c r="BL133" s="4">
        <f t="shared" si="12"/>
        <v>-0.002473804835</v>
      </c>
      <c r="BM133" s="4">
        <f t="shared" si="13"/>
        <v>1.093058649</v>
      </c>
      <c r="BN133" s="4">
        <f t="shared" si="14"/>
        <v>1.098624413</v>
      </c>
      <c r="BO133" s="4">
        <f t="shared" si="15"/>
        <v>-0.005066120803</v>
      </c>
    </row>
    <row r="134">
      <c r="A134" s="23">
        <v>45291.0</v>
      </c>
      <c r="B134" s="53">
        <v>0.00368424321578947</v>
      </c>
      <c r="C134" s="53">
        <v>0.00187595874390793</v>
      </c>
      <c r="D134" s="53">
        <v>0.00189278423157895</v>
      </c>
      <c r="E134" s="53">
        <v>0.00142174604736842</v>
      </c>
      <c r="F134" s="53">
        <v>0.00169327337894737</v>
      </c>
      <c r="G134" s="53">
        <v>-1.68401484210526E-4</v>
      </c>
      <c r="H134" s="53">
        <v>0.00203033424736842</v>
      </c>
      <c r="I134" s="53">
        <v>4.91476710526316E-4</v>
      </c>
      <c r="J134" s="53">
        <v>0.00228531377368421</v>
      </c>
      <c r="K134" s="53">
        <v>0.00242360492210993</v>
      </c>
      <c r="L134" s="52"/>
      <c r="M134" s="4">
        <f t="shared" ref="M134:V134" si="400">_xlfn.RANK.AVG(B134,$B134:$K134,0)</f>
        <v>1</v>
      </c>
      <c r="N134" s="4">
        <f t="shared" si="400"/>
        <v>6</v>
      </c>
      <c r="O134" s="4">
        <f t="shared" si="400"/>
        <v>5</v>
      </c>
      <c r="P134" s="4">
        <f t="shared" si="400"/>
        <v>8</v>
      </c>
      <c r="Q134" s="4">
        <f t="shared" si="400"/>
        <v>7</v>
      </c>
      <c r="R134" s="4">
        <f t="shared" si="400"/>
        <v>10</v>
      </c>
      <c r="S134" s="4">
        <f t="shared" si="400"/>
        <v>4</v>
      </c>
      <c r="T134" s="4">
        <f t="shared" si="400"/>
        <v>9</v>
      </c>
      <c r="U134" s="4">
        <f t="shared" si="400"/>
        <v>3</v>
      </c>
      <c r="V134" s="4">
        <f t="shared" si="400"/>
        <v>2</v>
      </c>
      <c r="W134" s="45"/>
      <c r="X134" s="6">
        <f t="shared" ref="X134:AG134" si="401">-(B134-AVERAGE($B134:$K134))/STDEV($B134:$K134)</f>
        <v>-1.825372919</v>
      </c>
      <c r="Y134" s="6">
        <f t="shared" si="401"/>
        <v>-0.1072922382</v>
      </c>
      <c r="Z134" s="6">
        <f t="shared" si="401"/>
        <v>-0.1232784095</v>
      </c>
      <c r="AA134" s="6">
        <f t="shared" si="401"/>
        <v>0.3242626809</v>
      </c>
      <c r="AB134" s="6">
        <f t="shared" si="401"/>
        <v>0.06628011784</v>
      </c>
      <c r="AC134" s="6">
        <f t="shared" si="401"/>
        <v>1.835087884</v>
      </c>
      <c r="AD134" s="6">
        <f t="shared" si="401"/>
        <v>-0.2539669314</v>
      </c>
      <c r="AE134" s="6">
        <f t="shared" si="401"/>
        <v>1.208126808</v>
      </c>
      <c r="AF134" s="6">
        <f t="shared" si="401"/>
        <v>-0.4962271537</v>
      </c>
      <c r="AG134" s="6">
        <f t="shared" si="401"/>
        <v>-0.6276198379</v>
      </c>
      <c r="AH134" s="45"/>
      <c r="AI134" s="23">
        <v>45291.0</v>
      </c>
      <c r="AJ134" s="27">
        <v>0.0745</v>
      </c>
      <c r="AK134" s="27">
        <v>0.0384</v>
      </c>
      <c r="AL134" s="27">
        <v>0.0336</v>
      </c>
      <c r="AM134" s="27">
        <v>0.0312</v>
      </c>
      <c r="AN134" s="27">
        <v>0.0184</v>
      </c>
      <c r="AO134" s="27">
        <v>0.0437</v>
      </c>
      <c r="AP134" s="27">
        <v>0.0575</v>
      </c>
      <c r="AQ134" s="27">
        <v>0.0063</v>
      </c>
      <c r="AR134" s="27">
        <v>0.0379</v>
      </c>
      <c r="AS134" s="27">
        <v>0.0467</v>
      </c>
      <c r="AT134" s="45"/>
      <c r="AU134" s="23">
        <v>45291.0</v>
      </c>
      <c r="AV134" s="50">
        <f t="shared" si="9"/>
        <v>0.06464758117</v>
      </c>
      <c r="AW134" s="51">
        <f t="shared" si="10"/>
        <v>9.966343233</v>
      </c>
      <c r="AX134" s="51">
        <f t="array" ref="AX134">SQRT(MMULT(MMULT(X134:AG134,MMULT(TRANSPOSE(ER!B614:K649-ER!M649:V649),ER!B614:K649-ER!M649:V649)/3),TRANSPOSE(X134:AG134)))</f>
        <v>0.258017079</v>
      </c>
      <c r="AY134" s="45"/>
      <c r="AZ134" s="23">
        <v>45291.0</v>
      </c>
      <c r="BA134" s="4">
        <f t="shared" ref="BA134:BJ134" si="402">X134*0.01/$AX134</f>
        <v>-0.07074620511</v>
      </c>
      <c r="BB134" s="4">
        <f t="shared" si="402"/>
        <v>-0.004158338613</v>
      </c>
      <c r="BC134" s="4">
        <f t="shared" si="402"/>
        <v>-0.004777916641</v>
      </c>
      <c r="BD134" s="4">
        <f t="shared" si="402"/>
        <v>0.01256748903</v>
      </c>
      <c r="BE134" s="4">
        <f t="shared" si="402"/>
        <v>0.002568826766</v>
      </c>
      <c r="BF134" s="4">
        <f t="shared" si="402"/>
        <v>0.0711227292</v>
      </c>
      <c r="BG134" s="4">
        <f t="shared" si="402"/>
        <v>-0.009843027928</v>
      </c>
      <c r="BH134" s="4">
        <f t="shared" si="402"/>
        <v>0.04682352085</v>
      </c>
      <c r="BI134" s="4">
        <f t="shared" si="402"/>
        <v>-0.01923233748</v>
      </c>
      <c r="BJ134" s="4">
        <f t="shared" si="402"/>
        <v>-0.02432474007</v>
      </c>
      <c r="BK134" s="45"/>
      <c r="BL134" s="4">
        <f t="shared" si="12"/>
        <v>0.002028482104</v>
      </c>
      <c r="BM134" s="4">
        <f t="shared" si="13"/>
        <v>1.095275899</v>
      </c>
      <c r="BN134" s="4">
        <f t="shared" si="14"/>
        <v>1.098624413</v>
      </c>
      <c r="BO134" s="4">
        <f t="shared" si="15"/>
        <v>-0.003047915235</v>
      </c>
    </row>
    <row r="135">
      <c r="B135" s="53"/>
      <c r="C135" s="54"/>
      <c r="D135" s="53"/>
      <c r="E135" s="53"/>
      <c r="F135" s="53"/>
      <c r="G135" s="53"/>
      <c r="H135" s="53"/>
      <c r="I135" s="54"/>
      <c r="J135" s="53"/>
      <c r="K135" s="53"/>
      <c r="L135" s="52"/>
      <c r="W135" s="45"/>
      <c r="AH135" s="45"/>
      <c r="AI135" s="23">
        <v>45322.0</v>
      </c>
      <c r="AJ135" s="27">
        <v>0.016</v>
      </c>
      <c r="AK135" s="27">
        <v>0.0053</v>
      </c>
      <c r="AL135" s="27">
        <v>0.0175</v>
      </c>
      <c r="AM135" s="27">
        <v>0.0072</v>
      </c>
      <c r="AN135" s="27">
        <v>0.0193</v>
      </c>
      <c r="AO135" s="27">
        <v>0.0462</v>
      </c>
      <c r="AP135" s="27">
        <v>0.078</v>
      </c>
      <c r="AQ135" s="27">
        <v>0.0021</v>
      </c>
      <c r="AR135" s="27">
        <v>-0.0123</v>
      </c>
      <c r="AS135" s="27">
        <v>0.0153</v>
      </c>
      <c r="AT135" s="45"/>
      <c r="AU135" s="23">
        <v>45322.0</v>
      </c>
      <c r="AV135" s="50">
        <f t="shared" si="9"/>
        <v>0.03569162618</v>
      </c>
      <c r="AW135" s="51">
        <f t="shared" si="10"/>
        <v>10.32205823</v>
      </c>
      <c r="AX135" s="51"/>
      <c r="AY135" s="45"/>
      <c r="AZ135" s="23"/>
      <c r="BK135" s="45"/>
    </row>
    <row r="136">
      <c r="B136" s="53"/>
      <c r="C136" s="53"/>
      <c r="D136" s="53"/>
      <c r="E136" s="53"/>
      <c r="F136" s="54"/>
      <c r="G136" s="53"/>
      <c r="H136" s="53"/>
      <c r="I136" s="53"/>
      <c r="J136" s="54"/>
      <c r="K136" s="53"/>
      <c r="L136" s="52"/>
      <c r="W136" s="45"/>
      <c r="AH136" s="45"/>
      <c r="AI136" s="23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45"/>
      <c r="AY136" s="45"/>
      <c r="BK136" s="45"/>
    </row>
    <row r="137"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2"/>
      <c r="W137" s="45"/>
      <c r="AH137" s="45"/>
      <c r="AI137" s="23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45"/>
      <c r="AY137" s="45"/>
      <c r="BK137" s="45"/>
    </row>
    <row r="138">
      <c r="B138" s="53"/>
      <c r="C138" s="53"/>
      <c r="D138" s="53"/>
      <c r="E138" s="53"/>
      <c r="F138" s="53"/>
      <c r="G138" s="53"/>
      <c r="H138" s="53"/>
      <c r="I138" s="54"/>
      <c r="J138" s="53"/>
      <c r="K138" s="53"/>
      <c r="L138" s="52"/>
      <c r="W138" s="45"/>
      <c r="AH138" s="45"/>
      <c r="AI138" s="23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45"/>
      <c r="AY138" s="45"/>
      <c r="BK138" s="45"/>
    </row>
    <row r="139"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2"/>
      <c r="W139" s="45"/>
      <c r="AH139" s="45"/>
      <c r="AI139" s="23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45"/>
      <c r="AY139" s="45"/>
      <c r="BK139" s="45"/>
    </row>
    <row r="140">
      <c r="B140" s="53"/>
      <c r="C140" s="53"/>
      <c r="D140" s="53"/>
      <c r="E140" s="53"/>
      <c r="F140" s="53"/>
      <c r="G140" s="54"/>
      <c r="H140" s="53"/>
      <c r="I140" s="53"/>
      <c r="J140" s="53"/>
      <c r="K140" s="53"/>
      <c r="L140" s="52"/>
      <c r="W140" s="45"/>
      <c r="AH140" s="45"/>
      <c r="AI140" s="23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45"/>
      <c r="AY140" s="45"/>
      <c r="BK140" s="45"/>
    </row>
    <row r="141">
      <c r="B141" s="53"/>
      <c r="C141" s="53"/>
      <c r="D141" s="54"/>
      <c r="E141" s="53"/>
      <c r="F141" s="53"/>
      <c r="G141" s="53"/>
      <c r="H141" s="53"/>
      <c r="I141" s="53"/>
      <c r="J141" s="53"/>
      <c r="K141" s="53"/>
      <c r="L141" s="52"/>
      <c r="W141" s="45"/>
      <c r="AH141" s="45"/>
      <c r="AI141" s="23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45"/>
      <c r="AY141" s="45"/>
      <c r="BK141" s="45"/>
    </row>
    <row r="142"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2"/>
      <c r="W142" s="45"/>
      <c r="AH142" s="45"/>
      <c r="AI142" s="23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45"/>
      <c r="AY142" s="45"/>
      <c r="BK142" s="45"/>
    </row>
    <row r="143">
      <c r="B143" s="53"/>
      <c r="C143" s="53"/>
      <c r="D143" s="53"/>
      <c r="E143" s="53"/>
      <c r="F143" s="53"/>
      <c r="G143" s="53"/>
      <c r="H143" s="54"/>
      <c r="I143" s="53"/>
      <c r="J143" s="53"/>
      <c r="K143" s="53"/>
      <c r="L143" s="52"/>
      <c r="W143" s="45"/>
      <c r="AH143" s="45"/>
      <c r="AI143" s="23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45"/>
      <c r="AY143" s="45"/>
      <c r="BK143" s="45"/>
    </row>
    <row r="144"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2"/>
      <c r="W144" s="45"/>
      <c r="AH144" s="45"/>
      <c r="AI144" s="23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45"/>
      <c r="AY144" s="45"/>
      <c r="BK144" s="45"/>
    </row>
    <row r="145"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2"/>
      <c r="W145" s="45"/>
      <c r="AH145" s="45"/>
      <c r="AI145" s="23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45"/>
      <c r="AY145" s="45"/>
      <c r="BK145" s="45"/>
    </row>
    <row r="146"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2"/>
      <c r="W146" s="45"/>
      <c r="AH146" s="45"/>
      <c r="AT146" s="45"/>
      <c r="AY146" s="45"/>
      <c r="BK146" s="45"/>
    </row>
    <row r="147">
      <c r="L147" s="52"/>
      <c r="W147" s="45"/>
      <c r="AH147" s="45"/>
      <c r="AT147" s="45"/>
      <c r="AY147" s="45"/>
      <c r="BK147" s="45"/>
    </row>
    <row r="148">
      <c r="L148" s="52"/>
      <c r="W148" s="45"/>
      <c r="AH148" s="45"/>
      <c r="AT148" s="45"/>
      <c r="AY148" s="45"/>
      <c r="BK148" s="45"/>
    </row>
    <row r="149">
      <c r="L149" s="52"/>
      <c r="W149" s="45"/>
      <c r="AH149" s="45"/>
      <c r="AT149" s="45"/>
      <c r="AY149" s="45"/>
      <c r="BK149" s="45"/>
    </row>
    <row r="150">
      <c r="L150" s="52"/>
      <c r="W150" s="45"/>
      <c r="AH150" s="45"/>
      <c r="AT150" s="45"/>
      <c r="AY150" s="45"/>
      <c r="BK150" s="45"/>
    </row>
    <row r="151">
      <c r="L151" s="52"/>
      <c r="W151" s="45"/>
      <c r="AH151" s="45"/>
      <c r="AT151" s="45"/>
      <c r="AY151" s="45"/>
      <c r="BK151" s="45"/>
    </row>
    <row r="152">
      <c r="L152" s="52"/>
      <c r="W152" s="45"/>
      <c r="AH152" s="45"/>
      <c r="AT152" s="45"/>
      <c r="AY152" s="45"/>
      <c r="BK152" s="45"/>
    </row>
    <row r="153">
      <c r="L153" s="52"/>
      <c r="W153" s="45"/>
      <c r="AH153" s="45"/>
      <c r="AT153" s="45"/>
      <c r="AY153" s="45"/>
      <c r="BK153" s="45"/>
    </row>
    <row r="154">
      <c r="L154" s="52"/>
      <c r="W154" s="45"/>
      <c r="AH154" s="45"/>
      <c r="AT154" s="45"/>
      <c r="AY154" s="45"/>
      <c r="BK154" s="45"/>
    </row>
    <row r="155">
      <c r="L155" s="52"/>
      <c r="W155" s="45"/>
      <c r="AH155" s="45"/>
      <c r="AT155" s="45"/>
      <c r="AY155" s="45"/>
      <c r="BK155" s="45"/>
    </row>
    <row r="156">
      <c r="L156" s="52"/>
      <c r="W156" s="45"/>
      <c r="AH156" s="45"/>
      <c r="AT156" s="45"/>
      <c r="AY156" s="45"/>
      <c r="BK156" s="45"/>
    </row>
    <row r="157">
      <c r="L157" s="52"/>
      <c r="W157" s="45"/>
      <c r="AH157" s="45"/>
      <c r="AT157" s="45"/>
      <c r="AY157" s="45"/>
      <c r="BK157" s="45"/>
    </row>
    <row r="158">
      <c r="L158" s="52"/>
      <c r="W158" s="45"/>
      <c r="AH158" s="45"/>
      <c r="AT158" s="45"/>
      <c r="AY158" s="45"/>
      <c r="BK158" s="45"/>
    </row>
    <row r="159">
      <c r="L159" s="52"/>
      <c r="W159" s="45"/>
      <c r="AH159" s="45"/>
      <c r="AT159" s="45"/>
      <c r="AY159" s="45"/>
      <c r="BK159" s="45"/>
    </row>
    <row r="160">
      <c r="L160" s="52"/>
      <c r="W160" s="45"/>
      <c r="AH160" s="45"/>
      <c r="AT160" s="45"/>
      <c r="AY160" s="45"/>
      <c r="BK160" s="45"/>
    </row>
    <row r="161">
      <c r="L161" s="52"/>
      <c r="W161" s="45"/>
      <c r="AH161" s="45"/>
      <c r="AT161" s="45"/>
      <c r="AY161" s="45"/>
      <c r="BK161" s="45"/>
    </row>
    <row r="162">
      <c r="L162" s="52"/>
      <c r="W162" s="45"/>
      <c r="AH162" s="45"/>
      <c r="AT162" s="45"/>
      <c r="AY162" s="45"/>
      <c r="BK162" s="45"/>
    </row>
    <row r="163">
      <c r="L163" s="52"/>
      <c r="W163" s="45"/>
      <c r="AH163" s="45"/>
      <c r="AT163" s="45"/>
      <c r="AY163" s="45"/>
      <c r="BK163" s="45"/>
    </row>
    <row r="164">
      <c r="L164" s="52"/>
      <c r="W164" s="45"/>
      <c r="AH164" s="45"/>
      <c r="AT164" s="45"/>
      <c r="AY164" s="45"/>
      <c r="BK164" s="45"/>
    </row>
    <row r="165">
      <c r="L165" s="52"/>
      <c r="W165" s="45"/>
      <c r="AH165" s="45"/>
      <c r="AT165" s="45"/>
      <c r="AY165" s="45"/>
      <c r="BK165" s="45"/>
    </row>
    <row r="166">
      <c r="L166" s="52"/>
      <c r="W166" s="45"/>
      <c r="AH166" s="45"/>
      <c r="AT166" s="45"/>
      <c r="AY166" s="45"/>
      <c r="BK166" s="45"/>
    </row>
    <row r="167">
      <c r="L167" s="52"/>
      <c r="W167" s="45"/>
      <c r="AH167" s="45"/>
      <c r="AT167" s="45"/>
      <c r="AY167" s="45"/>
      <c r="BK167" s="45"/>
    </row>
    <row r="168">
      <c r="L168" s="52"/>
      <c r="W168" s="45"/>
      <c r="AH168" s="45"/>
      <c r="AT168" s="45"/>
      <c r="AY168" s="45"/>
      <c r="BK168" s="45"/>
    </row>
    <row r="169">
      <c r="L169" s="52"/>
      <c r="W169" s="45"/>
      <c r="AH169" s="45"/>
      <c r="AT169" s="45"/>
      <c r="AY169" s="45"/>
      <c r="BK169" s="45"/>
    </row>
    <row r="170">
      <c r="L170" s="52"/>
      <c r="W170" s="45"/>
      <c r="AH170" s="45"/>
      <c r="AT170" s="45"/>
      <c r="AY170" s="45"/>
      <c r="BK170" s="45"/>
    </row>
    <row r="171">
      <c r="L171" s="52"/>
      <c r="W171" s="45"/>
      <c r="AH171" s="45"/>
      <c r="AT171" s="45"/>
      <c r="AY171" s="45"/>
      <c r="BK171" s="45"/>
    </row>
    <row r="172">
      <c r="L172" s="52"/>
      <c r="W172" s="45"/>
      <c r="AH172" s="45"/>
      <c r="AT172" s="45"/>
      <c r="AY172" s="45"/>
      <c r="BK172" s="45"/>
    </row>
    <row r="173">
      <c r="L173" s="52"/>
      <c r="W173" s="45"/>
      <c r="AH173" s="45"/>
      <c r="AT173" s="45"/>
      <c r="AY173" s="45"/>
      <c r="BK173" s="45"/>
    </row>
    <row r="174">
      <c r="L174" s="52"/>
      <c r="W174" s="45"/>
      <c r="AH174" s="45"/>
      <c r="AT174" s="45"/>
      <c r="AY174" s="45"/>
      <c r="BK174" s="45"/>
    </row>
    <row r="175">
      <c r="L175" s="52"/>
      <c r="W175" s="45"/>
      <c r="AH175" s="45"/>
      <c r="AT175" s="45"/>
      <c r="AY175" s="45"/>
      <c r="BK175" s="45"/>
    </row>
    <row r="176">
      <c r="L176" s="52"/>
      <c r="W176" s="45"/>
      <c r="AH176" s="45"/>
      <c r="AT176" s="45"/>
      <c r="AY176" s="45"/>
      <c r="BK176" s="45"/>
    </row>
    <row r="177">
      <c r="L177" s="52"/>
      <c r="W177" s="45"/>
      <c r="AH177" s="45"/>
      <c r="AT177" s="45"/>
      <c r="AY177" s="45"/>
      <c r="BK177" s="45"/>
    </row>
    <row r="178">
      <c r="L178" s="52"/>
      <c r="W178" s="45"/>
      <c r="AH178" s="45"/>
      <c r="AT178" s="45"/>
      <c r="AY178" s="45"/>
      <c r="BK178" s="45"/>
    </row>
    <row r="179">
      <c r="L179" s="52"/>
      <c r="W179" s="45"/>
      <c r="AH179" s="45"/>
      <c r="AT179" s="45"/>
      <c r="AY179" s="45"/>
      <c r="BK179" s="45"/>
    </row>
    <row r="180">
      <c r="L180" s="52"/>
      <c r="W180" s="45"/>
      <c r="AH180" s="45"/>
      <c r="AT180" s="45"/>
      <c r="AY180" s="45"/>
      <c r="BK180" s="45"/>
    </row>
    <row r="181">
      <c r="L181" s="52"/>
      <c r="W181" s="45"/>
      <c r="AH181" s="45"/>
      <c r="AT181" s="45"/>
      <c r="AY181" s="45"/>
      <c r="BK181" s="45"/>
    </row>
    <row r="182">
      <c r="L182" s="52"/>
      <c r="W182" s="45"/>
      <c r="AH182" s="45"/>
      <c r="AT182" s="45"/>
      <c r="AY182" s="45"/>
      <c r="BK182" s="45"/>
    </row>
    <row r="183">
      <c r="L183" s="52"/>
      <c r="W183" s="45"/>
      <c r="AH183" s="45"/>
      <c r="AT183" s="45"/>
      <c r="AY183" s="45"/>
      <c r="BK183" s="45"/>
    </row>
    <row r="184">
      <c r="L184" s="52"/>
      <c r="W184" s="45"/>
      <c r="AH184" s="45"/>
      <c r="AT184" s="45"/>
      <c r="AY184" s="45"/>
      <c r="BK184" s="45"/>
    </row>
    <row r="185">
      <c r="L185" s="52"/>
      <c r="W185" s="45"/>
      <c r="AH185" s="45"/>
      <c r="AT185" s="45"/>
      <c r="AY185" s="45"/>
      <c r="BK185" s="45"/>
    </row>
    <row r="186">
      <c r="L186" s="52"/>
      <c r="W186" s="45"/>
      <c r="AH186" s="45"/>
      <c r="AT186" s="45"/>
      <c r="AY186" s="45"/>
      <c r="BK186" s="45"/>
    </row>
    <row r="187">
      <c r="L187" s="52"/>
      <c r="W187" s="45"/>
      <c r="AH187" s="45"/>
      <c r="AT187" s="45"/>
      <c r="AY187" s="45"/>
      <c r="BK187" s="45"/>
    </row>
    <row r="188">
      <c r="L188" s="52"/>
      <c r="W188" s="45"/>
      <c r="AH188" s="45"/>
      <c r="AT188" s="45"/>
      <c r="AY188" s="45"/>
      <c r="BK188" s="45"/>
    </row>
    <row r="189">
      <c r="L189" s="52"/>
      <c r="W189" s="45"/>
      <c r="AH189" s="45"/>
      <c r="AT189" s="45"/>
      <c r="AY189" s="45"/>
      <c r="BK189" s="45"/>
    </row>
    <row r="190">
      <c r="L190" s="52"/>
      <c r="W190" s="45"/>
      <c r="AH190" s="45"/>
      <c r="AT190" s="45"/>
      <c r="AY190" s="45"/>
      <c r="BK190" s="45"/>
    </row>
    <row r="191">
      <c r="L191" s="52"/>
      <c r="W191" s="45"/>
      <c r="AH191" s="45"/>
      <c r="AT191" s="45"/>
      <c r="AY191" s="45"/>
      <c r="BK191" s="45"/>
    </row>
    <row r="192">
      <c r="L192" s="52"/>
      <c r="W192" s="45"/>
      <c r="AH192" s="45"/>
      <c r="AT192" s="45"/>
      <c r="AY192" s="45"/>
      <c r="BK192" s="45"/>
    </row>
    <row r="193">
      <c r="L193" s="52"/>
      <c r="W193" s="45"/>
      <c r="AH193" s="45"/>
      <c r="AT193" s="45"/>
      <c r="AY193" s="45"/>
      <c r="BK193" s="45"/>
    </row>
    <row r="194">
      <c r="L194" s="52"/>
      <c r="W194" s="45"/>
      <c r="AH194" s="45"/>
      <c r="AT194" s="45"/>
      <c r="AY194" s="45"/>
      <c r="BK194" s="45"/>
    </row>
    <row r="195">
      <c r="L195" s="52"/>
      <c r="W195" s="45"/>
      <c r="AH195" s="45"/>
      <c r="AT195" s="45"/>
      <c r="AY195" s="45"/>
      <c r="BK195" s="45"/>
    </row>
    <row r="196">
      <c r="L196" s="52"/>
      <c r="W196" s="45"/>
      <c r="AH196" s="45"/>
      <c r="AT196" s="45"/>
      <c r="AY196" s="45"/>
      <c r="BK196" s="45"/>
    </row>
    <row r="197">
      <c r="L197" s="52"/>
      <c r="W197" s="45"/>
      <c r="AH197" s="45"/>
      <c r="AT197" s="45"/>
      <c r="AY197" s="45"/>
      <c r="BK197" s="45"/>
    </row>
    <row r="198">
      <c r="L198" s="52"/>
      <c r="W198" s="45"/>
      <c r="AH198" s="45"/>
      <c r="AT198" s="45"/>
      <c r="AY198" s="45"/>
      <c r="BK198" s="45"/>
    </row>
    <row r="199">
      <c r="L199" s="52"/>
      <c r="W199" s="45"/>
      <c r="AH199" s="45"/>
      <c r="AT199" s="45"/>
      <c r="AY199" s="45"/>
      <c r="BK199" s="45"/>
    </row>
    <row r="200">
      <c r="L200" s="52"/>
      <c r="W200" s="45"/>
      <c r="AH200" s="45"/>
      <c r="AT200" s="45"/>
      <c r="AY200" s="45"/>
      <c r="BK200" s="45"/>
    </row>
    <row r="201">
      <c r="L201" s="52"/>
      <c r="W201" s="45"/>
      <c r="AH201" s="45"/>
      <c r="AT201" s="45"/>
      <c r="AY201" s="45"/>
      <c r="BK201" s="45"/>
    </row>
    <row r="202">
      <c r="L202" s="52"/>
      <c r="W202" s="45"/>
      <c r="AH202" s="45"/>
      <c r="AT202" s="45"/>
      <c r="AY202" s="45"/>
      <c r="BK202" s="45"/>
    </row>
    <row r="203">
      <c r="L203" s="52"/>
      <c r="W203" s="45"/>
      <c r="AH203" s="45"/>
      <c r="AT203" s="45"/>
      <c r="AY203" s="45"/>
      <c r="BK203" s="45"/>
    </row>
    <row r="204">
      <c r="L204" s="52"/>
      <c r="W204" s="45"/>
      <c r="AH204" s="45"/>
      <c r="AT204" s="45"/>
      <c r="AY204" s="45"/>
      <c r="BK204" s="45"/>
    </row>
    <row r="205">
      <c r="L205" s="52"/>
      <c r="W205" s="45"/>
      <c r="AH205" s="45"/>
      <c r="AT205" s="45"/>
      <c r="AY205" s="45"/>
      <c r="BK205" s="45"/>
    </row>
    <row r="206">
      <c r="L206" s="52"/>
      <c r="W206" s="45"/>
      <c r="AH206" s="45"/>
      <c r="AT206" s="45"/>
      <c r="AY206" s="45"/>
      <c r="BK206" s="45"/>
    </row>
    <row r="207">
      <c r="L207" s="52"/>
      <c r="W207" s="45"/>
      <c r="AH207" s="45"/>
      <c r="AT207" s="45"/>
      <c r="AY207" s="45"/>
      <c r="BK207" s="45"/>
    </row>
    <row r="208">
      <c r="L208" s="52"/>
      <c r="W208" s="45"/>
      <c r="AH208" s="45"/>
      <c r="AT208" s="45"/>
      <c r="AY208" s="45"/>
      <c r="BK208" s="45"/>
    </row>
    <row r="209">
      <c r="L209" s="52"/>
      <c r="W209" s="45"/>
      <c r="AH209" s="45"/>
      <c r="AT209" s="45"/>
      <c r="AY209" s="45"/>
      <c r="BK209" s="45"/>
    </row>
    <row r="210">
      <c r="L210" s="52"/>
      <c r="W210" s="45"/>
      <c r="AH210" s="45"/>
      <c r="AT210" s="45"/>
      <c r="AY210" s="45"/>
      <c r="BK210" s="45"/>
    </row>
    <row r="211">
      <c r="L211" s="52"/>
      <c r="W211" s="45"/>
      <c r="AH211" s="45"/>
      <c r="AT211" s="45"/>
      <c r="AY211" s="45"/>
      <c r="BK211" s="45"/>
    </row>
    <row r="212">
      <c r="L212" s="52"/>
      <c r="W212" s="45"/>
      <c r="AH212" s="45"/>
      <c r="AT212" s="45"/>
      <c r="AY212" s="45"/>
      <c r="BK212" s="45"/>
    </row>
    <row r="213">
      <c r="L213" s="52"/>
      <c r="W213" s="45"/>
      <c r="AH213" s="45"/>
      <c r="AT213" s="45"/>
      <c r="AY213" s="45"/>
      <c r="BK213" s="45"/>
    </row>
    <row r="214">
      <c r="L214" s="52"/>
      <c r="W214" s="45"/>
      <c r="AH214" s="45"/>
      <c r="AT214" s="45"/>
      <c r="AY214" s="45"/>
      <c r="BK214" s="45"/>
    </row>
    <row r="215">
      <c r="L215" s="52"/>
      <c r="W215" s="45"/>
      <c r="AH215" s="45"/>
      <c r="AT215" s="45"/>
      <c r="AY215" s="45"/>
      <c r="BK215" s="45"/>
    </row>
    <row r="216">
      <c r="L216" s="52"/>
      <c r="W216" s="45"/>
      <c r="AH216" s="45"/>
      <c r="AT216" s="45"/>
      <c r="AY216" s="45"/>
      <c r="BK216" s="45"/>
    </row>
    <row r="217">
      <c r="L217" s="52"/>
      <c r="W217" s="45"/>
      <c r="AH217" s="45"/>
      <c r="AT217" s="45"/>
      <c r="AY217" s="45"/>
      <c r="BK217" s="45"/>
    </row>
    <row r="218">
      <c r="L218" s="52"/>
      <c r="W218" s="45"/>
      <c r="AH218" s="45"/>
      <c r="AT218" s="45"/>
      <c r="AY218" s="45"/>
      <c r="BK218" s="45"/>
    </row>
    <row r="219">
      <c r="L219" s="52"/>
      <c r="W219" s="45"/>
      <c r="AH219" s="45"/>
      <c r="AT219" s="45"/>
      <c r="AY219" s="45"/>
      <c r="BK219" s="45"/>
    </row>
    <row r="220">
      <c r="L220" s="52"/>
      <c r="W220" s="45"/>
      <c r="AH220" s="45"/>
      <c r="AT220" s="45"/>
      <c r="AY220" s="45"/>
      <c r="BK220" s="45"/>
    </row>
    <row r="221">
      <c r="L221" s="52"/>
      <c r="W221" s="45"/>
      <c r="AH221" s="45"/>
      <c r="AT221" s="45"/>
      <c r="AY221" s="45"/>
      <c r="BK221" s="45"/>
    </row>
    <row r="222">
      <c r="L222" s="52"/>
      <c r="W222" s="45"/>
      <c r="AH222" s="45"/>
      <c r="AT222" s="45"/>
      <c r="AY222" s="45"/>
      <c r="BK222" s="45"/>
    </row>
    <row r="223">
      <c r="L223" s="52"/>
      <c r="W223" s="45"/>
      <c r="AH223" s="45"/>
      <c r="AT223" s="45"/>
      <c r="AY223" s="45"/>
      <c r="BK223" s="45"/>
    </row>
    <row r="224">
      <c r="L224" s="52"/>
      <c r="W224" s="45"/>
      <c r="AH224" s="45"/>
      <c r="AT224" s="45"/>
      <c r="AY224" s="45"/>
      <c r="BK224" s="45"/>
    </row>
    <row r="225">
      <c r="L225" s="52"/>
      <c r="W225" s="45"/>
      <c r="AH225" s="45"/>
      <c r="AT225" s="45"/>
      <c r="AY225" s="45"/>
      <c r="BK225" s="45"/>
    </row>
    <row r="226">
      <c r="L226" s="52"/>
      <c r="W226" s="45"/>
      <c r="AH226" s="45"/>
      <c r="AT226" s="45"/>
      <c r="AY226" s="45"/>
      <c r="BK226" s="45"/>
    </row>
    <row r="227">
      <c r="L227" s="52"/>
      <c r="W227" s="45"/>
      <c r="AH227" s="45"/>
      <c r="AT227" s="45"/>
      <c r="AY227" s="45"/>
      <c r="BK227" s="45"/>
    </row>
    <row r="228">
      <c r="L228" s="52"/>
      <c r="W228" s="45"/>
      <c r="AH228" s="45"/>
      <c r="AT228" s="45"/>
      <c r="AY228" s="45"/>
      <c r="BK228" s="45"/>
    </row>
    <row r="229">
      <c r="L229" s="52"/>
      <c r="W229" s="45"/>
      <c r="AH229" s="45"/>
      <c r="AT229" s="45"/>
      <c r="AY229" s="45"/>
      <c r="BK229" s="45"/>
    </row>
    <row r="230">
      <c r="L230" s="52"/>
      <c r="W230" s="45"/>
      <c r="AH230" s="45"/>
      <c r="AT230" s="45"/>
      <c r="AY230" s="45"/>
      <c r="BK230" s="45"/>
    </row>
    <row r="231">
      <c r="L231" s="52"/>
      <c r="W231" s="45"/>
      <c r="AH231" s="45"/>
      <c r="AT231" s="45"/>
      <c r="AY231" s="45"/>
      <c r="BK231" s="45"/>
    </row>
    <row r="232">
      <c r="L232" s="52"/>
      <c r="W232" s="45"/>
      <c r="AH232" s="45"/>
      <c r="AT232" s="45"/>
      <c r="AY232" s="45"/>
      <c r="BK232" s="45"/>
    </row>
    <row r="233">
      <c r="L233" s="52"/>
      <c r="W233" s="45"/>
      <c r="AH233" s="45"/>
      <c r="AT233" s="45"/>
      <c r="AY233" s="45"/>
      <c r="BK233" s="45"/>
    </row>
    <row r="234">
      <c r="L234" s="52"/>
      <c r="W234" s="45"/>
      <c r="AH234" s="45"/>
      <c r="AT234" s="45"/>
      <c r="AY234" s="45"/>
      <c r="BK234" s="45"/>
    </row>
    <row r="235">
      <c r="L235" s="52"/>
      <c r="W235" s="45"/>
      <c r="AH235" s="45"/>
      <c r="AT235" s="45"/>
      <c r="AY235" s="45"/>
      <c r="BK235" s="45"/>
    </row>
    <row r="236">
      <c r="L236" s="52"/>
      <c r="W236" s="45"/>
      <c r="AH236" s="45"/>
      <c r="AT236" s="45"/>
      <c r="AY236" s="45"/>
      <c r="BK236" s="45"/>
    </row>
    <row r="237">
      <c r="L237" s="52"/>
      <c r="W237" s="45"/>
      <c r="AH237" s="45"/>
      <c r="AT237" s="45"/>
      <c r="AY237" s="45"/>
      <c r="BK237" s="45"/>
    </row>
    <row r="238">
      <c r="L238" s="52"/>
      <c r="W238" s="45"/>
      <c r="AH238" s="45"/>
      <c r="AT238" s="45"/>
      <c r="AY238" s="45"/>
      <c r="BK238" s="45"/>
    </row>
    <row r="239">
      <c r="L239" s="52"/>
      <c r="W239" s="45"/>
      <c r="AH239" s="45"/>
      <c r="AT239" s="45"/>
      <c r="AY239" s="45"/>
      <c r="BK239" s="45"/>
    </row>
    <row r="240">
      <c r="L240" s="52"/>
      <c r="W240" s="45"/>
      <c r="AH240" s="45"/>
      <c r="AT240" s="45"/>
      <c r="AY240" s="45"/>
      <c r="BK240" s="45"/>
    </row>
    <row r="241">
      <c r="L241" s="52"/>
      <c r="W241" s="45"/>
      <c r="AH241" s="45"/>
      <c r="AT241" s="45"/>
      <c r="AY241" s="45"/>
      <c r="BK241" s="45"/>
    </row>
    <row r="242">
      <c r="L242" s="52"/>
      <c r="W242" s="45"/>
      <c r="AH242" s="45"/>
      <c r="AT242" s="45"/>
      <c r="AY242" s="45"/>
      <c r="BK242" s="45"/>
    </row>
    <row r="243">
      <c r="L243" s="52"/>
      <c r="W243" s="45"/>
      <c r="AH243" s="45"/>
      <c r="AT243" s="45"/>
      <c r="AY243" s="45"/>
      <c r="BK243" s="45"/>
    </row>
    <row r="244">
      <c r="L244" s="52"/>
      <c r="W244" s="45"/>
      <c r="AH244" s="45"/>
      <c r="AT244" s="45"/>
      <c r="AY244" s="45"/>
      <c r="BK244" s="45"/>
    </row>
    <row r="245">
      <c r="L245" s="52"/>
      <c r="W245" s="45"/>
      <c r="AH245" s="45"/>
      <c r="AT245" s="45"/>
      <c r="AY245" s="45"/>
      <c r="BK245" s="45"/>
    </row>
    <row r="246">
      <c r="L246" s="52"/>
      <c r="W246" s="45"/>
      <c r="AH246" s="45"/>
      <c r="AT246" s="45"/>
      <c r="AY246" s="45"/>
      <c r="BK246" s="45"/>
    </row>
    <row r="247">
      <c r="L247" s="52"/>
      <c r="W247" s="45"/>
      <c r="AH247" s="45"/>
      <c r="AT247" s="45"/>
      <c r="AY247" s="45"/>
      <c r="BK247" s="45"/>
    </row>
    <row r="248">
      <c r="L248" s="52"/>
      <c r="W248" s="45"/>
      <c r="AH248" s="45"/>
      <c r="AT248" s="45"/>
      <c r="AY248" s="45"/>
      <c r="BK248" s="45"/>
    </row>
    <row r="249">
      <c r="L249" s="52"/>
      <c r="W249" s="45"/>
      <c r="AH249" s="45"/>
      <c r="AT249" s="45"/>
      <c r="AY249" s="45"/>
      <c r="BK249" s="45"/>
    </row>
    <row r="250">
      <c r="L250" s="52"/>
      <c r="W250" s="45"/>
      <c r="AH250" s="45"/>
      <c r="AT250" s="45"/>
      <c r="AY250" s="45"/>
      <c r="BK250" s="45"/>
    </row>
    <row r="251">
      <c r="L251" s="52"/>
      <c r="W251" s="45"/>
      <c r="AH251" s="45"/>
      <c r="AT251" s="45"/>
      <c r="AY251" s="45"/>
      <c r="BK251" s="45"/>
    </row>
    <row r="252">
      <c r="L252" s="52"/>
      <c r="W252" s="45"/>
      <c r="AH252" s="45"/>
      <c r="AT252" s="45"/>
      <c r="AY252" s="45"/>
      <c r="BK252" s="45"/>
    </row>
    <row r="253">
      <c r="L253" s="52"/>
      <c r="W253" s="45"/>
      <c r="AH253" s="45"/>
      <c r="AT253" s="45"/>
      <c r="AY253" s="45"/>
      <c r="BK253" s="45"/>
    </row>
    <row r="254">
      <c r="L254" s="52"/>
      <c r="W254" s="45"/>
      <c r="AH254" s="45"/>
      <c r="AT254" s="45"/>
      <c r="AY254" s="45"/>
      <c r="BK254" s="45"/>
    </row>
    <row r="255">
      <c r="L255" s="52"/>
      <c r="W255" s="45"/>
      <c r="AH255" s="45"/>
      <c r="AT255" s="45"/>
      <c r="AY255" s="45"/>
      <c r="BK255" s="45"/>
    </row>
    <row r="256">
      <c r="L256" s="52"/>
      <c r="W256" s="45"/>
      <c r="AH256" s="45"/>
      <c r="AT256" s="45"/>
      <c r="AY256" s="45"/>
      <c r="BK256" s="45"/>
    </row>
    <row r="257">
      <c r="L257" s="52"/>
      <c r="W257" s="45"/>
      <c r="AH257" s="45"/>
      <c r="AT257" s="45"/>
      <c r="AY257" s="45"/>
      <c r="BK257" s="45"/>
    </row>
    <row r="258">
      <c r="L258" s="52"/>
      <c r="W258" s="45"/>
      <c r="AH258" s="45"/>
      <c r="AT258" s="45"/>
      <c r="AY258" s="45"/>
      <c r="BK258" s="45"/>
    </row>
    <row r="259">
      <c r="L259" s="52"/>
      <c r="W259" s="45"/>
      <c r="AH259" s="45"/>
      <c r="AT259" s="45"/>
      <c r="AY259" s="45"/>
      <c r="BK259" s="45"/>
    </row>
    <row r="260">
      <c r="L260" s="52"/>
      <c r="W260" s="45"/>
      <c r="AH260" s="45"/>
      <c r="AT260" s="45"/>
      <c r="AY260" s="45"/>
      <c r="BK260" s="45"/>
    </row>
    <row r="261">
      <c r="L261" s="52"/>
      <c r="W261" s="45"/>
      <c r="AH261" s="45"/>
      <c r="AT261" s="45"/>
      <c r="AY261" s="45"/>
      <c r="BK261" s="45"/>
    </row>
    <row r="262">
      <c r="L262" s="52"/>
      <c r="W262" s="45"/>
      <c r="AH262" s="45"/>
      <c r="AT262" s="45"/>
      <c r="AY262" s="45"/>
      <c r="BK262" s="45"/>
    </row>
    <row r="263">
      <c r="L263" s="52"/>
      <c r="W263" s="45"/>
      <c r="AH263" s="45"/>
      <c r="AT263" s="45"/>
      <c r="AY263" s="45"/>
      <c r="BK263" s="45"/>
    </row>
    <row r="264">
      <c r="L264" s="52"/>
      <c r="W264" s="45"/>
      <c r="AH264" s="45"/>
      <c r="AT264" s="45"/>
      <c r="AY264" s="45"/>
      <c r="BK264" s="45"/>
    </row>
    <row r="265">
      <c r="L265" s="52"/>
      <c r="W265" s="45"/>
      <c r="AH265" s="45"/>
      <c r="AT265" s="45"/>
      <c r="AY265" s="45"/>
      <c r="BK265" s="45"/>
    </row>
    <row r="266">
      <c r="L266" s="52"/>
      <c r="W266" s="45"/>
      <c r="AH266" s="45"/>
      <c r="AT266" s="45"/>
      <c r="AY266" s="45"/>
      <c r="BK266" s="45"/>
    </row>
    <row r="267">
      <c r="L267" s="52"/>
      <c r="W267" s="45"/>
      <c r="AH267" s="45"/>
      <c r="AT267" s="45"/>
      <c r="AY267" s="45"/>
      <c r="BK267" s="45"/>
    </row>
    <row r="268">
      <c r="L268" s="52"/>
      <c r="W268" s="45"/>
      <c r="AH268" s="45"/>
      <c r="AT268" s="45"/>
      <c r="AY268" s="45"/>
      <c r="BK268" s="45"/>
    </row>
    <row r="269">
      <c r="L269" s="52"/>
      <c r="W269" s="45"/>
      <c r="AH269" s="45"/>
      <c r="AT269" s="45"/>
      <c r="AY269" s="45"/>
      <c r="BK269" s="45"/>
    </row>
    <row r="270">
      <c r="L270" s="52"/>
      <c r="W270" s="45"/>
      <c r="AH270" s="45"/>
      <c r="AT270" s="45"/>
      <c r="AY270" s="45"/>
      <c r="BK270" s="45"/>
    </row>
    <row r="271">
      <c r="L271" s="52"/>
      <c r="W271" s="45"/>
      <c r="AH271" s="45"/>
      <c r="AT271" s="45"/>
      <c r="AY271" s="45"/>
      <c r="BK271" s="45"/>
    </row>
    <row r="272">
      <c r="L272" s="52"/>
      <c r="W272" s="45"/>
      <c r="AH272" s="45"/>
      <c r="AT272" s="45"/>
      <c r="AY272" s="45"/>
      <c r="BK272" s="45"/>
    </row>
    <row r="273">
      <c r="L273" s="52"/>
      <c r="W273" s="45"/>
      <c r="AH273" s="45"/>
      <c r="AT273" s="45"/>
      <c r="AY273" s="45"/>
      <c r="BK273" s="45"/>
    </row>
    <row r="274">
      <c r="L274" s="52"/>
      <c r="W274" s="45"/>
      <c r="AH274" s="45"/>
      <c r="AT274" s="45"/>
      <c r="AY274" s="45"/>
      <c r="BK274" s="45"/>
    </row>
    <row r="275">
      <c r="L275" s="52"/>
      <c r="W275" s="45"/>
      <c r="AH275" s="45"/>
      <c r="AT275" s="45"/>
      <c r="AY275" s="45"/>
      <c r="BK275" s="45"/>
    </row>
    <row r="276">
      <c r="L276" s="52"/>
      <c r="W276" s="45"/>
      <c r="AH276" s="45"/>
      <c r="AT276" s="45"/>
      <c r="AY276" s="45"/>
      <c r="BK276" s="45"/>
    </row>
    <row r="277">
      <c r="L277" s="52"/>
      <c r="W277" s="45"/>
      <c r="AH277" s="45"/>
      <c r="AT277" s="45"/>
      <c r="AY277" s="45"/>
      <c r="BK277" s="45"/>
    </row>
    <row r="278">
      <c r="L278" s="52"/>
      <c r="W278" s="45"/>
      <c r="AH278" s="45"/>
      <c r="AT278" s="45"/>
      <c r="AY278" s="45"/>
      <c r="BK278" s="45"/>
    </row>
    <row r="279">
      <c r="L279" s="52"/>
      <c r="W279" s="45"/>
      <c r="AH279" s="45"/>
      <c r="AT279" s="45"/>
      <c r="AY279" s="45"/>
      <c r="BK279" s="45"/>
    </row>
    <row r="280">
      <c r="L280" s="52"/>
      <c r="W280" s="45"/>
      <c r="AH280" s="45"/>
      <c r="AT280" s="45"/>
      <c r="AY280" s="45"/>
      <c r="BK280" s="45"/>
    </row>
    <row r="281">
      <c r="L281" s="52"/>
      <c r="W281" s="45"/>
      <c r="AH281" s="45"/>
      <c r="AT281" s="45"/>
      <c r="AY281" s="45"/>
      <c r="BK281" s="45"/>
    </row>
    <row r="282">
      <c r="L282" s="52"/>
      <c r="W282" s="45"/>
      <c r="AH282" s="45"/>
      <c r="AT282" s="45"/>
      <c r="AY282" s="45"/>
      <c r="BK282" s="45"/>
    </row>
    <row r="283">
      <c r="L283" s="52"/>
      <c r="W283" s="45"/>
      <c r="AH283" s="45"/>
      <c r="AT283" s="45"/>
      <c r="AY283" s="45"/>
      <c r="BK283" s="45"/>
    </row>
    <row r="284">
      <c r="L284" s="52"/>
      <c r="W284" s="45"/>
      <c r="AH284" s="45"/>
      <c r="AT284" s="45"/>
      <c r="AY284" s="45"/>
      <c r="BK284" s="45"/>
    </row>
    <row r="285">
      <c r="L285" s="52"/>
      <c r="W285" s="45"/>
      <c r="AH285" s="45"/>
      <c r="AT285" s="45"/>
      <c r="AY285" s="45"/>
      <c r="BK285" s="45"/>
    </row>
    <row r="286">
      <c r="L286" s="52"/>
      <c r="W286" s="45"/>
      <c r="AH286" s="45"/>
      <c r="AT286" s="45"/>
      <c r="AY286" s="45"/>
      <c r="BK286" s="45"/>
    </row>
    <row r="287">
      <c r="L287" s="52"/>
      <c r="W287" s="45"/>
      <c r="AH287" s="45"/>
      <c r="AT287" s="45"/>
      <c r="AY287" s="45"/>
      <c r="BK287" s="45"/>
    </row>
    <row r="288">
      <c r="L288" s="52"/>
      <c r="W288" s="45"/>
      <c r="AH288" s="45"/>
      <c r="AT288" s="45"/>
      <c r="AY288" s="45"/>
      <c r="BK288" s="45"/>
    </row>
    <row r="289">
      <c r="L289" s="52"/>
      <c r="W289" s="45"/>
      <c r="AH289" s="45"/>
      <c r="AT289" s="45"/>
      <c r="AY289" s="45"/>
      <c r="BK289" s="45"/>
    </row>
    <row r="290">
      <c r="L290" s="52"/>
      <c r="W290" s="45"/>
      <c r="AH290" s="45"/>
      <c r="AT290" s="45"/>
      <c r="AY290" s="45"/>
      <c r="BK290" s="45"/>
    </row>
    <row r="291">
      <c r="L291" s="52"/>
      <c r="W291" s="45"/>
      <c r="AH291" s="45"/>
      <c r="AT291" s="45"/>
      <c r="AY291" s="45"/>
      <c r="BK291" s="45"/>
    </row>
    <row r="292">
      <c r="L292" s="52"/>
      <c r="W292" s="45"/>
      <c r="AH292" s="45"/>
      <c r="AT292" s="45"/>
      <c r="AY292" s="45"/>
      <c r="BK292" s="45"/>
    </row>
    <row r="293">
      <c r="L293" s="52"/>
      <c r="W293" s="45"/>
      <c r="AH293" s="45"/>
      <c r="AT293" s="45"/>
      <c r="AY293" s="45"/>
      <c r="BK293" s="45"/>
    </row>
    <row r="294">
      <c r="L294" s="52"/>
      <c r="W294" s="45"/>
      <c r="AH294" s="45"/>
      <c r="AT294" s="45"/>
      <c r="AY294" s="45"/>
      <c r="BK294" s="45"/>
    </row>
    <row r="295">
      <c r="L295" s="52"/>
      <c r="W295" s="45"/>
      <c r="AH295" s="45"/>
      <c r="AT295" s="45"/>
      <c r="AY295" s="45"/>
      <c r="BK295" s="45"/>
    </row>
    <row r="296">
      <c r="L296" s="52"/>
      <c r="W296" s="45"/>
      <c r="AH296" s="45"/>
      <c r="AT296" s="45"/>
      <c r="AY296" s="45"/>
      <c r="BK296" s="45"/>
    </row>
    <row r="297">
      <c r="L297" s="52"/>
      <c r="W297" s="45"/>
      <c r="AH297" s="45"/>
      <c r="AT297" s="45"/>
      <c r="AY297" s="45"/>
      <c r="BK297" s="45"/>
    </row>
    <row r="298">
      <c r="L298" s="52"/>
      <c r="W298" s="45"/>
      <c r="AH298" s="45"/>
      <c r="AT298" s="45"/>
      <c r="AY298" s="45"/>
      <c r="BK298" s="45"/>
    </row>
    <row r="299">
      <c r="L299" s="52"/>
      <c r="W299" s="45"/>
      <c r="AH299" s="45"/>
      <c r="AT299" s="45"/>
      <c r="AY299" s="45"/>
      <c r="BK299" s="45"/>
    </row>
    <row r="300">
      <c r="L300" s="52"/>
      <c r="W300" s="45"/>
      <c r="AH300" s="45"/>
      <c r="AT300" s="45"/>
      <c r="AY300" s="45"/>
      <c r="BK300" s="45"/>
    </row>
    <row r="301">
      <c r="L301" s="52"/>
      <c r="W301" s="45"/>
      <c r="AH301" s="45"/>
      <c r="AT301" s="45"/>
      <c r="AY301" s="45"/>
      <c r="BK301" s="45"/>
    </row>
    <row r="302">
      <c r="L302" s="52"/>
      <c r="W302" s="45"/>
      <c r="AH302" s="45"/>
      <c r="AT302" s="45"/>
      <c r="AY302" s="45"/>
      <c r="BK302" s="45"/>
    </row>
    <row r="303">
      <c r="L303" s="52"/>
      <c r="W303" s="45"/>
      <c r="AH303" s="45"/>
      <c r="AT303" s="45"/>
      <c r="AY303" s="45"/>
      <c r="BK303" s="45"/>
    </row>
    <row r="304">
      <c r="L304" s="52"/>
      <c r="W304" s="45"/>
      <c r="AH304" s="45"/>
      <c r="AT304" s="45"/>
      <c r="AY304" s="45"/>
      <c r="BK304" s="45"/>
    </row>
    <row r="305">
      <c r="L305" s="52"/>
      <c r="W305" s="45"/>
      <c r="AH305" s="45"/>
      <c r="AT305" s="45"/>
      <c r="AY305" s="45"/>
      <c r="BK305" s="45"/>
    </row>
    <row r="306">
      <c r="L306" s="52"/>
      <c r="W306" s="45"/>
      <c r="AH306" s="45"/>
      <c r="AT306" s="45"/>
      <c r="AY306" s="45"/>
      <c r="BK306" s="45"/>
    </row>
    <row r="307">
      <c r="L307" s="52"/>
      <c r="W307" s="45"/>
      <c r="AH307" s="45"/>
      <c r="AT307" s="45"/>
      <c r="AY307" s="45"/>
      <c r="BK307" s="45"/>
    </row>
    <row r="308">
      <c r="L308" s="52"/>
      <c r="W308" s="45"/>
      <c r="AH308" s="45"/>
      <c r="AT308" s="45"/>
      <c r="AY308" s="45"/>
      <c r="BK308" s="45"/>
    </row>
    <row r="309">
      <c r="L309" s="52"/>
      <c r="W309" s="45"/>
      <c r="AH309" s="45"/>
      <c r="AT309" s="45"/>
      <c r="AY309" s="45"/>
      <c r="BK309" s="45"/>
    </row>
    <row r="310">
      <c r="L310" s="52"/>
      <c r="W310" s="45"/>
      <c r="AH310" s="45"/>
      <c r="AT310" s="45"/>
      <c r="AY310" s="45"/>
      <c r="BK310" s="45"/>
    </row>
    <row r="311">
      <c r="L311" s="52"/>
      <c r="W311" s="45"/>
      <c r="AH311" s="45"/>
      <c r="AT311" s="45"/>
      <c r="AY311" s="45"/>
      <c r="BK311" s="45"/>
    </row>
    <row r="312">
      <c r="L312" s="52"/>
      <c r="W312" s="45"/>
      <c r="AH312" s="45"/>
      <c r="AT312" s="45"/>
      <c r="AY312" s="45"/>
      <c r="BK312" s="45"/>
    </row>
    <row r="313">
      <c r="L313" s="52"/>
      <c r="W313" s="45"/>
      <c r="AH313" s="45"/>
      <c r="AT313" s="45"/>
      <c r="AY313" s="45"/>
      <c r="BK313" s="45"/>
    </row>
    <row r="314">
      <c r="L314" s="52"/>
      <c r="W314" s="45"/>
      <c r="AH314" s="45"/>
      <c r="AT314" s="45"/>
      <c r="AY314" s="45"/>
      <c r="BK314" s="45"/>
    </row>
    <row r="315">
      <c r="L315" s="52"/>
      <c r="W315" s="45"/>
      <c r="AH315" s="45"/>
      <c r="AT315" s="45"/>
      <c r="AY315" s="45"/>
      <c r="BK315" s="45"/>
    </row>
    <row r="316">
      <c r="L316" s="52"/>
      <c r="W316" s="45"/>
      <c r="AH316" s="45"/>
      <c r="AT316" s="45"/>
      <c r="AY316" s="45"/>
      <c r="BK316" s="45"/>
    </row>
    <row r="317">
      <c r="L317" s="52"/>
      <c r="W317" s="45"/>
      <c r="AH317" s="45"/>
      <c r="AT317" s="45"/>
      <c r="AY317" s="45"/>
      <c r="BK317" s="45"/>
    </row>
    <row r="318">
      <c r="L318" s="52"/>
      <c r="W318" s="45"/>
      <c r="AH318" s="45"/>
      <c r="AT318" s="45"/>
      <c r="AY318" s="45"/>
      <c r="BK318" s="45"/>
    </row>
    <row r="319">
      <c r="L319" s="52"/>
      <c r="W319" s="45"/>
      <c r="AH319" s="45"/>
      <c r="AT319" s="45"/>
      <c r="AY319" s="45"/>
      <c r="BK319" s="45"/>
    </row>
    <row r="320">
      <c r="L320" s="52"/>
      <c r="W320" s="45"/>
      <c r="AH320" s="45"/>
      <c r="AT320" s="45"/>
      <c r="AY320" s="45"/>
      <c r="BK320" s="45"/>
    </row>
    <row r="321">
      <c r="L321" s="52"/>
      <c r="W321" s="45"/>
      <c r="AH321" s="45"/>
      <c r="AT321" s="45"/>
      <c r="AY321" s="45"/>
      <c r="BK321" s="45"/>
    </row>
    <row r="322">
      <c r="L322" s="52"/>
      <c r="W322" s="45"/>
      <c r="AH322" s="45"/>
      <c r="AT322" s="45"/>
      <c r="AY322" s="45"/>
      <c r="BK322" s="45"/>
    </row>
    <row r="323">
      <c r="L323" s="52"/>
      <c r="W323" s="45"/>
      <c r="AH323" s="45"/>
      <c r="AT323" s="45"/>
      <c r="AY323" s="45"/>
      <c r="BK323" s="45"/>
    </row>
    <row r="324">
      <c r="L324" s="52"/>
      <c r="W324" s="45"/>
      <c r="AH324" s="45"/>
      <c r="AT324" s="45"/>
      <c r="AY324" s="45"/>
      <c r="BK324" s="45"/>
    </row>
    <row r="325">
      <c r="L325" s="52"/>
      <c r="W325" s="45"/>
      <c r="AH325" s="45"/>
      <c r="AT325" s="45"/>
      <c r="AY325" s="45"/>
      <c r="BK325" s="45"/>
    </row>
    <row r="326">
      <c r="L326" s="52"/>
      <c r="W326" s="45"/>
      <c r="AH326" s="45"/>
      <c r="AT326" s="45"/>
      <c r="AY326" s="45"/>
      <c r="BK326" s="45"/>
    </row>
    <row r="327">
      <c r="L327" s="52"/>
      <c r="W327" s="45"/>
      <c r="AH327" s="45"/>
      <c r="AT327" s="45"/>
      <c r="AY327" s="45"/>
      <c r="BK327" s="45"/>
    </row>
    <row r="328">
      <c r="L328" s="52"/>
      <c r="W328" s="45"/>
      <c r="AH328" s="45"/>
      <c r="AT328" s="45"/>
      <c r="AY328" s="45"/>
      <c r="BK328" s="45"/>
    </row>
    <row r="329">
      <c r="L329" s="52"/>
      <c r="W329" s="45"/>
      <c r="AH329" s="45"/>
      <c r="AT329" s="45"/>
      <c r="AY329" s="45"/>
      <c r="BK329" s="45"/>
    </row>
    <row r="330">
      <c r="L330" s="52"/>
      <c r="W330" s="45"/>
      <c r="AH330" s="45"/>
      <c r="AT330" s="45"/>
      <c r="AY330" s="45"/>
      <c r="BK330" s="45"/>
    </row>
    <row r="331">
      <c r="L331" s="52"/>
      <c r="W331" s="45"/>
      <c r="AH331" s="45"/>
      <c r="AT331" s="45"/>
      <c r="AY331" s="45"/>
      <c r="BK331" s="45"/>
    </row>
    <row r="332">
      <c r="L332" s="52"/>
      <c r="W332" s="45"/>
      <c r="AH332" s="45"/>
      <c r="AT332" s="45"/>
      <c r="AY332" s="45"/>
      <c r="BK332" s="45"/>
    </row>
    <row r="333">
      <c r="L333" s="52"/>
      <c r="W333" s="45"/>
      <c r="AH333" s="45"/>
      <c r="AT333" s="45"/>
      <c r="AY333" s="45"/>
      <c r="BK333" s="45"/>
    </row>
    <row r="334">
      <c r="L334" s="52"/>
      <c r="W334" s="45"/>
      <c r="AH334" s="45"/>
      <c r="AT334" s="45"/>
      <c r="AY334" s="45"/>
      <c r="BK334" s="45"/>
    </row>
    <row r="335">
      <c r="L335" s="52"/>
      <c r="W335" s="45"/>
      <c r="AH335" s="45"/>
      <c r="AT335" s="45"/>
      <c r="AY335" s="45"/>
      <c r="BK335" s="45"/>
    </row>
    <row r="336">
      <c r="L336" s="52"/>
      <c r="W336" s="45"/>
      <c r="AH336" s="45"/>
      <c r="AT336" s="45"/>
      <c r="AY336" s="45"/>
      <c r="BK336" s="45"/>
    </row>
    <row r="337">
      <c r="L337" s="52"/>
      <c r="W337" s="45"/>
      <c r="AH337" s="45"/>
      <c r="AT337" s="45"/>
      <c r="AY337" s="45"/>
      <c r="BK337" s="45"/>
    </row>
    <row r="338">
      <c r="L338" s="52"/>
      <c r="W338" s="45"/>
      <c r="AH338" s="45"/>
      <c r="AT338" s="45"/>
      <c r="AY338" s="45"/>
      <c r="BK338" s="45"/>
    </row>
    <row r="339">
      <c r="L339" s="52"/>
      <c r="W339" s="45"/>
      <c r="AH339" s="45"/>
      <c r="AT339" s="45"/>
      <c r="AY339" s="45"/>
      <c r="BK339" s="45"/>
    </row>
    <row r="340">
      <c r="L340" s="52"/>
      <c r="W340" s="45"/>
      <c r="AH340" s="45"/>
      <c r="AT340" s="45"/>
      <c r="AY340" s="45"/>
      <c r="BK340" s="45"/>
    </row>
    <row r="341">
      <c r="L341" s="52"/>
      <c r="W341" s="45"/>
      <c r="AH341" s="45"/>
      <c r="AT341" s="45"/>
      <c r="AY341" s="45"/>
      <c r="BK341" s="45"/>
    </row>
    <row r="342">
      <c r="L342" s="52"/>
      <c r="W342" s="45"/>
      <c r="AH342" s="45"/>
      <c r="AT342" s="45"/>
      <c r="AY342" s="45"/>
      <c r="BK342" s="45"/>
    </row>
    <row r="343">
      <c r="L343" s="52"/>
      <c r="W343" s="45"/>
      <c r="AH343" s="45"/>
      <c r="AT343" s="45"/>
      <c r="AY343" s="45"/>
      <c r="BK343" s="45"/>
    </row>
    <row r="344">
      <c r="L344" s="52"/>
      <c r="W344" s="45"/>
      <c r="AH344" s="45"/>
      <c r="AT344" s="45"/>
      <c r="AY344" s="45"/>
      <c r="BK344" s="45"/>
    </row>
    <row r="345">
      <c r="L345" s="52"/>
      <c r="W345" s="45"/>
      <c r="AH345" s="45"/>
      <c r="AT345" s="45"/>
      <c r="AY345" s="45"/>
      <c r="BK345" s="45"/>
    </row>
    <row r="346">
      <c r="L346" s="52"/>
      <c r="W346" s="45"/>
      <c r="AH346" s="45"/>
      <c r="AT346" s="45"/>
      <c r="AY346" s="45"/>
      <c r="BK346" s="45"/>
    </row>
    <row r="347">
      <c r="L347" s="52"/>
      <c r="W347" s="45"/>
      <c r="AH347" s="45"/>
      <c r="AT347" s="45"/>
      <c r="AY347" s="45"/>
      <c r="BK347" s="45"/>
    </row>
    <row r="348">
      <c r="L348" s="52"/>
      <c r="W348" s="45"/>
      <c r="AH348" s="45"/>
      <c r="AT348" s="45"/>
      <c r="AY348" s="45"/>
      <c r="BK348" s="45"/>
    </row>
    <row r="349">
      <c r="L349" s="52"/>
      <c r="W349" s="45"/>
      <c r="AH349" s="45"/>
      <c r="AT349" s="45"/>
      <c r="AY349" s="45"/>
      <c r="BK349" s="45"/>
    </row>
    <row r="350">
      <c r="L350" s="52"/>
      <c r="W350" s="45"/>
      <c r="AH350" s="45"/>
      <c r="AT350" s="45"/>
      <c r="AY350" s="45"/>
      <c r="BK350" s="45"/>
    </row>
    <row r="351">
      <c r="L351" s="52"/>
      <c r="W351" s="45"/>
      <c r="AH351" s="45"/>
      <c r="AT351" s="45"/>
      <c r="AY351" s="45"/>
      <c r="BK351" s="45"/>
    </row>
    <row r="352">
      <c r="L352" s="52"/>
      <c r="W352" s="45"/>
      <c r="AH352" s="45"/>
      <c r="AT352" s="45"/>
      <c r="AY352" s="45"/>
      <c r="BK352" s="45"/>
    </row>
    <row r="353">
      <c r="L353" s="52"/>
      <c r="W353" s="45"/>
      <c r="AH353" s="45"/>
      <c r="AT353" s="45"/>
      <c r="AY353" s="45"/>
      <c r="BK353" s="45"/>
    </row>
    <row r="354">
      <c r="L354" s="52"/>
      <c r="W354" s="45"/>
      <c r="AH354" s="45"/>
      <c r="AT354" s="45"/>
      <c r="AY354" s="45"/>
      <c r="BK354" s="45"/>
    </row>
    <row r="355">
      <c r="L355" s="52"/>
      <c r="W355" s="45"/>
      <c r="AH355" s="45"/>
      <c r="AT355" s="45"/>
      <c r="AY355" s="45"/>
      <c r="BK355" s="45"/>
    </row>
    <row r="356">
      <c r="L356" s="52"/>
      <c r="W356" s="45"/>
      <c r="AH356" s="45"/>
      <c r="AT356" s="45"/>
      <c r="AY356" s="45"/>
      <c r="BK356" s="45"/>
    </row>
    <row r="357">
      <c r="L357" s="52"/>
      <c r="W357" s="45"/>
      <c r="AH357" s="45"/>
      <c r="AT357" s="45"/>
      <c r="AY357" s="45"/>
      <c r="BK357" s="45"/>
    </row>
    <row r="358">
      <c r="L358" s="52"/>
      <c r="W358" s="45"/>
      <c r="AH358" s="45"/>
      <c r="AT358" s="45"/>
      <c r="AY358" s="45"/>
      <c r="BK358" s="45"/>
    </row>
    <row r="359">
      <c r="L359" s="52"/>
      <c r="W359" s="45"/>
      <c r="AH359" s="45"/>
      <c r="AT359" s="45"/>
      <c r="AY359" s="45"/>
      <c r="BK359" s="45"/>
    </row>
    <row r="360">
      <c r="L360" s="52"/>
      <c r="W360" s="45"/>
      <c r="AH360" s="45"/>
      <c r="AT360" s="45"/>
      <c r="AY360" s="45"/>
      <c r="BK360" s="45"/>
    </row>
    <row r="361">
      <c r="L361" s="52"/>
      <c r="W361" s="45"/>
      <c r="AH361" s="45"/>
      <c r="AT361" s="45"/>
      <c r="AY361" s="45"/>
      <c r="BK361" s="45"/>
    </row>
    <row r="362">
      <c r="L362" s="52"/>
      <c r="W362" s="45"/>
      <c r="AH362" s="45"/>
      <c r="AT362" s="45"/>
      <c r="AY362" s="45"/>
      <c r="BK362" s="45"/>
    </row>
    <row r="363">
      <c r="L363" s="52"/>
      <c r="W363" s="45"/>
      <c r="AH363" s="45"/>
      <c r="AT363" s="45"/>
      <c r="AY363" s="45"/>
      <c r="BK363" s="45"/>
    </row>
    <row r="364">
      <c r="L364" s="52"/>
      <c r="W364" s="45"/>
      <c r="AH364" s="45"/>
      <c r="AT364" s="45"/>
      <c r="AY364" s="45"/>
      <c r="BK364" s="45"/>
    </row>
    <row r="365">
      <c r="L365" s="52"/>
      <c r="W365" s="45"/>
      <c r="AH365" s="45"/>
      <c r="AT365" s="45"/>
      <c r="AY365" s="45"/>
      <c r="BK365" s="45"/>
    </row>
    <row r="366">
      <c r="L366" s="52"/>
      <c r="W366" s="45"/>
      <c r="AH366" s="45"/>
      <c r="AT366" s="45"/>
      <c r="AY366" s="45"/>
      <c r="BK366" s="45"/>
    </row>
    <row r="367">
      <c r="L367" s="52"/>
      <c r="W367" s="45"/>
      <c r="AH367" s="45"/>
      <c r="AT367" s="45"/>
      <c r="AY367" s="45"/>
      <c r="BK367" s="45"/>
    </row>
    <row r="368">
      <c r="L368" s="52"/>
      <c r="W368" s="45"/>
      <c r="AH368" s="45"/>
      <c r="AT368" s="45"/>
      <c r="AY368" s="45"/>
      <c r="BK368" s="45"/>
    </row>
    <row r="369">
      <c r="L369" s="52"/>
      <c r="W369" s="45"/>
      <c r="AH369" s="45"/>
      <c r="AT369" s="45"/>
      <c r="AY369" s="45"/>
      <c r="BK369" s="45"/>
    </row>
    <row r="370">
      <c r="L370" s="52"/>
      <c r="W370" s="45"/>
      <c r="AH370" s="45"/>
      <c r="AT370" s="45"/>
      <c r="AY370" s="45"/>
      <c r="BK370" s="45"/>
    </row>
    <row r="371">
      <c r="L371" s="52"/>
      <c r="W371" s="45"/>
      <c r="AH371" s="45"/>
      <c r="AT371" s="45"/>
      <c r="AY371" s="45"/>
      <c r="BK371" s="45"/>
    </row>
    <row r="372">
      <c r="L372" s="52"/>
      <c r="W372" s="45"/>
      <c r="AH372" s="45"/>
      <c r="AT372" s="45"/>
      <c r="AY372" s="45"/>
      <c r="BK372" s="45"/>
    </row>
    <row r="373">
      <c r="L373" s="52"/>
      <c r="W373" s="45"/>
      <c r="AH373" s="45"/>
      <c r="AT373" s="45"/>
      <c r="AY373" s="45"/>
      <c r="BK373" s="45"/>
    </row>
    <row r="374">
      <c r="L374" s="52"/>
      <c r="W374" s="45"/>
      <c r="AH374" s="45"/>
      <c r="AT374" s="45"/>
      <c r="AY374" s="45"/>
      <c r="BK374" s="45"/>
    </row>
    <row r="375">
      <c r="L375" s="52"/>
      <c r="W375" s="45"/>
      <c r="AH375" s="45"/>
      <c r="AT375" s="45"/>
      <c r="AY375" s="45"/>
      <c r="BK375" s="45"/>
    </row>
    <row r="376">
      <c r="L376" s="52"/>
      <c r="W376" s="45"/>
      <c r="AH376" s="45"/>
      <c r="AT376" s="45"/>
      <c r="AY376" s="45"/>
      <c r="BK376" s="45"/>
    </row>
    <row r="377">
      <c r="L377" s="52"/>
      <c r="W377" s="45"/>
      <c r="AH377" s="45"/>
      <c r="AT377" s="45"/>
      <c r="AY377" s="45"/>
      <c r="BK377" s="45"/>
    </row>
    <row r="378">
      <c r="L378" s="52"/>
      <c r="W378" s="45"/>
      <c r="AH378" s="45"/>
      <c r="AT378" s="45"/>
      <c r="AY378" s="45"/>
      <c r="BK378" s="45"/>
    </row>
    <row r="379">
      <c r="L379" s="52"/>
      <c r="W379" s="45"/>
      <c r="AH379" s="45"/>
      <c r="AT379" s="45"/>
      <c r="AY379" s="45"/>
      <c r="BK379" s="45"/>
    </row>
    <row r="380">
      <c r="L380" s="52"/>
      <c r="W380" s="45"/>
      <c r="AH380" s="45"/>
      <c r="AT380" s="45"/>
      <c r="AY380" s="45"/>
      <c r="BK380" s="45"/>
    </row>
    <row r="381">
      <c r="L381" s="52"/>
      <c r="W381" s="45"/>
      <c r="AH381" s="45"/>
      <c r="AT381" s="45"/>
      <c r="AY381" s="45"/>
      <c r="BK381" s="45"/>
    </row>
    <row r="382">
      <c r="L382" s="52"/>
      <c r="W382" s="45"/>
      <c r="AH382" s="45"/>
      <c r="AT382" s="45"/>
      <c r="AY382" s="45"/>
      <c r="BK382" s="45"/>
    </row>
    <row r="383">
      <c r="L383" s="52"/>
      <c r="W383" s="45"/>
      <c r="AH383" s="45"/>
      <c r="AT383" s="45"/>
      <c r="AY383" s="45"/>
      <c r="BK383" s="45"/>
    </row>
    <row r="384">
      <c r="L384" s="52"/>
      <c r="W384" s="45"/>
      <c r="AH384" s="45"/>
      <c r="AT384" s="45"/>
      <c r="AY384" s="45"/>
      <c r="BK384" s="45"/>
    </row>
    <row r="385">
      <c r="L385" s="52"/>
      <c r="W385" s="45"/>
      <c r="AH385" s="45"/>
      <c r="AT385" s="45"/>
      <c r="AY385" s="45"/>
      <c r="BK385" s="45"/>
    </row>
    <row r="386">
      <c r="L386" s="52"/>
      <c r="W386" s="45"/>
      <c r="AH386" s="45"/>
      <c r="AT386" s="45"/>
      <c r="AY386" s="45"/>
      <c r="BK386" s="45"/>
    </row>
    <row r="387">
      <c r="L387" s="52"/>
      <c r="W387" s="45"/>
      <c r="AH387" s="45"/>
      <c r="AT387" s="45"/>
      <c r="AY387" s="45"/>
      <c r="BK387" s="45"/>
    </row>
    <row r="388">
      <c r="L388" s="52"/>
      <c r="W388" s="45"/>
      <c r="AH388" s="45"/>
      <c r="AT388" s="45"/>
      <c r="AY388" s="45"/>
      <c r="BK388" s="45"/>
    </row>
    <row r="389">
      <c r="L389" s="52"/>
      <c r="W389" s="45"/>
      <c r="AH389" s="45"/>
      <c r="AT389" s="45"/>
      <c r="AY389" s="45"/>
      <c r="BK389" s="45"/>
    </row>
    <row r="390">
      <c r="L390" s="52"/>
      <c r="W390" s="45"/>
      <c r="AH390" s="45"/>
      <c r="AT390" s="45"/>
      <c r="AY390" s="45"/>
      <c r="BK390" s="45"/>
    </row>
    <row r="391">
      <c r="L391" s="52"/>
      <c r="W391" s="45"/>
      <c r="AH391" s="45"/>
      <c r="AT391" s="45"/>
      <c r="AY391" s="45"/>
      <c r="BK391" s="45"/>
    </row>
    <row r="392">
      <c r="L392" s="52"/>
      <c r="W392" s="45"/>
      <c r="AH392" s="45"/>
      <c r="AT392" s="45"/>
      <c r="AY392" s="45"/>
      <c r="BK392" s="45"/>
    </row>
    <row r="393">
      <c r="L393" s="52"/>
      <c r="W393" s="45"/>
      <c r="AH393" s="45"/>
      <c r="AT393" s="45"/>
      <c r="AY393" s="45"/>
      <c r="BK393" s="45"/>
    </row>
    <row r="394">
      <c r="L394" s="52"/>
      <c r="W394" s="45"/>
      <c r="AH394" s="45"/>
      <c r="AT394" s="45"/>
      <c r="AY394" s="45"/>
      <c r="BK394" s="45"/>
    </row>
    <row r="395">
      <c r="L395" s="52"/>
      <c r="W395" s="45"/>
      <c r="AH395" s="45"/>
      <c r="AT395" s="45"/>
      <c r="AY395" s="45"/>
      <c r="BK395" s="45"/>
    </row>
    <row r="396">
      <c r="L396" s="52"/>
      <c r="W396" s="45"/>
      <c r="AH396" s="45"/>
      <c r="AT396" s="45"/>
      <c r="AY396" s="45"/>
      <c r="BK396" s="45"/>
    </row>
    <row r="397">
      <c r="L397" s="52"/>
      <c r="W397" s="45"/>
      <c r="AH397" s="45"/>
      <c r="AT397" s="45"/>
      <c r="AY397" s="45"/>
      <c r="BK397" s="45"/>
    </row>
    <row r="398">
      <c r="L398" s="52"/>
      <c r="W398" s="45"/>
      <c r="AH398" s="45"/>
      <c r="AT398" s="45"/>
      <c r="AY398" s="45"/>
      <c r="BK398" s="45"/>
    </row>
    <row r="399">
      <c r="L399" s="52"/>
      <c r="W399" s="45"/>
      <c r="AH399" s="45"/>
      <c r="AT399" s="45"/>
      <c r="AY399" s="45"/>
      <c r="BK399" s="45"/>
    </row>
    <row r="400">
      <c r="L400" s="52"/>
      <c r="W400" s="45"/>
      <c r="AH400" s="45"/>
      <c r="AT400" s="45"/>
      <c r="AY400" s="45"/>
      <c r="BK400" s="45"/>
    </row>
    <row r="401">
      <c r="L401" s="52"/>
      <c r="W401" s="45"/>
      <c r="AH401" s="45"/>
      <c r="AT401" s="45"/>
      <c r="AY401" s="45"/>
      <c r="BK401" s="45"/>
    </row>
    <row r="402">
      <c r="L402" s="52"/>
      <c r="W402" s="45"/>
      <c r="AH402" s="45"/>
      <c r="AT402" s="45"/>
      <c r="AY402" s="45"/>
      <c r="BK402" s="45"/>
    </row>
    <row r="403">
      <c r="L403" s="52"/>
      <c r="W403" s="45"/>
      <c r="AH403" s="45"/>
      <c r="AT403" s="45"/>
      <c r="AY403" s="45"/>
      <c r="BK403" s="45"/>
    </row>
    <row r="404">
      <c r="L404" s="52"/>
      <c r="W404" s="45"/>
      <c r="AH404" s="45"/>
      <c r="AT404" s="45"/>
      <c r="AY404" s="45"/>
      <c r="BK404" s="45"/>
    </row>
    <row r="405">
      <c r="L405" s="52"/>
      <c r="W405" s="45"/>
      <c r="AH405" s="45"/>
      <c r="AT405" s="45"/>
      <c r="AY405" s="45"/>
      <c r="BK405" s="45"/>
    </row>
    <row r="406">
      <c r="L406" s="52"/>
      <c r="W406" s="45"/>
      <c r="AH406" s="45"/>
      <c r="AT406" s="45"/>
      <c r="AY406" s="45"/>
      <c r="BK406" s="45"/>
    </row>
    <row r="407">
      <c r="L407" s="52"/>
      <c r="W407" s="45"/>
      <c r="AH407" s="45"/>
      <c r="AT407" s="45"/>
      <c r="AY407" s="45"/>
      <c r="BK407" s="45"/>
    </row>
    <row r="408">
      <c r="L408" s="52"/>
      <c r="W408" s="45"/>
      <c r="AH408" s="45"/>
      <c r="AT408" s="45"/>
      <c r="AY408" s="45"/>
      <c r="BK408" s="45"/>
    </row>
    <row r="409">
      <c r="L409" s="52"/>
      <c r="W409" s="45"/>
      <c r="AH409" s="45"/>
      <c r="AT409" s="45"/>
      <c r="AY409" s="45"/>
      <c r="BK409" s="45"/>
    </row>
    <row r="410">
      <c r="L410" s="52"/>
      <c r="W410" s="45"/>
      <c r="AH410" s="45"/>
      <c r="AT410" s="45"/>
      <c r="AY410" s="45"/>
      <c r="BK410" s="45"/>
    </row>
    <row r="411">
      <c r="L411" s="52"/>
      <c r="W411" s="45"/>
      <c r="AH411" s="45"/>
      <c r="AT411" s="45"/>
      <c r="AY411" s="45"/>
      <c r="BK411" s="45"/>
    </row>
    <row r="412">
      <c r="L412" s="52"/>
      <c r="W412" s="45"/>
      <c r="AH412" s="45"/>
      <c r="AT412" s="45"/>
      <c r="AY412" s="45"/>
      <c r="BK412" s="45"/>
    </row>
    <row r="413">
      <c r="L413" s="52"/>
      <c r="W413" s="45"/>
      <c r="AH413" s="45"/>
      <c r="AT413" s="45"/>
      <c r="AY413" s="45"/>
      <c r="BK413" s="45"/>
    </row>
    <row r="414">
      <c r="L414" s="52"/>
      <c r="W414" s="45"/>
      <c r="AH414" s="45"/>
      <c r="AT414" s="45"/>
      <c r="AY414" s="45"/>
      <c r="BK414" s="45"/>
    </row>
    <row r="415">
      <c r="L415" s="52"/>
      <c r="W415" s="45"/>
      <c r="AH415" s="45"/>
      <c r="AT415" s="45"/>
      <c r="AY415" s="45"/>
      <c r="BK415" s="45"/>
    </row>
    <row r="416">
      <c r="L416" s="52"/>
      <c r="W416" s="45"/>
      <c r="AH416" s="45"/>
      <c r="AT416" s="45"/>
      <c r="AY416" s="45"/>
      <c r="BK416" s="45"/>
    </row>
    <row r="417">
      <c r="L417" s="52"/>
      <c r="W417" s="45"/>
      <c r="AH417" s="45"/>
      <c r="AT417" s="45"/>
      <c r="AY417" s="45"/>
      <c r="BK417" s="45"/>
    </row>
    <row r="418">
      <c r="L418" s="52"/>
      <c r="W418" s="45"/>
      <c r="AH418" s="45"/>
      <c r="AT418" s="45"/>
      <c r="AY418" s="45"/>
      <c r="BK418" s="45"/>
    </row>
    <row r="419">
      <c r="L419" s="52"/>
      <c r="W419" s="45"/>
      <c r="AH419" s="45"/>
      <c r="AT419" s="45"/>
      <c r="AY419" s="45"/>
      <c r="BK419" s="45"/>
    </row>
    <row r="420">
      <c r="L420" s="52"/>
      <c r="W420" s="45"/>
      <c r="AH420" s="45"/>
      <c r="AT420" s="45"/>
      <c r="AY420" s="45"/>
      <c r="BK420" s="45"/>
    </row>
    <row r="421">
      <c r="L421" s="52"/>
      <c r="W421" s="45"/>
      <c r="AH421" s="45"/>
      <c r="AT421" s="45"/>
      <c r="AY421" s="45"/>
      <c r="BK421" s="45"/>
    </row>
    <row r="422">
      <c r="L422" s="52"/>
      <c r="W422" s="45"/>
      <c r="AH422" s="45"/>
      <c r="AT422" s="45"/>
      <c r="AY422" s="45"/>
      <c r="BK422" s="45"/>
    </row>
    <row r="423">
      <c r="L423" s="52"/>
      <c r="W423" s="45"/>
      <c r="AH423" s="45"/>
      <c r="AT423" s="45"/>
      <c r="AY423" s="45"/>
      <c r="BK423" s="45"/>
    </row>
    <row r="424">
      <c r="L424" s="52"/>
      <c r="W424" s="45"/>
      <c r="AH424" s="45"/>
      <c r="AT424" s="45"/>
      <c r="AY424" s="45"/>
      <c r="BK424" s="45"/>
    </row>
    <row r="425">
      <c r="L425" s="52"/>
      <c r="W425" s="45"/>
      <c r="AH425" s="45"/>
      <c r="AT425" s="45"/>
      <c r="AY425" s="45"/>
      <c r="BK425" s="45"/>
    </row>
    <row r="426">
      <c r="L426" s="52"/>
      <c r="W426" s="45"/>
      <c r="AH426" s="45"/>
      <c r="AT426" s="45"/>
      <c r="AY426" s="45"/>
      <c r="BK426" s="45"/>
    </row>
    <row r="427">
      <c r="L427" s="52"/>
      <c r="W427" s="45"/>
      <c r="AH427" s="45"/>
      <c r="AT427" s="45"/>
      <c r="AY427" s="45"/>
      <c r="BK427" s="45"/>
    </row>
    <row r="428">
      <c r="L428" s="52"/>
      <c r="W428" s="45"/>
      <c r="AH428" s="45"/>
      <c r="AT428" s="45"/>
      <c r="AY428" s="45"/>
      <c r="BK428" s="45"/>
    </row>
    <row r="429">
      <c r="L429" s="52"/>
      <c r="W429" s="45"/>
      <c r="AH429" s="45"/>
      <c r="AT429" s="45"/>
      <c r="AY429" s="45"/>
      <c r="BK429" s="45"/>
    </row>
    <row r="430">
      <c r="L430" s="52"/>
      <c r="W430" s="45"/>
      <c r="AH430" s="45"/>
      <c r="AT430" s="45"/>
      <c r="AY430" s="45"/>
      <c r="BK430" s="45"/>
    </row>
    <row r="431">
      <c r="L431" s="52"/>
      <c r="W431" s="45"/>
      <c r="AH431" s="45"/>
      <c r="AT431" s="45"/>
      <c r="AY431" s="45"/>
      <c r="BK431" s="45"/>
    </row>
    <row r="432">
      <c r="L432" s="52"/>
      <c r="W432" s="45"/>
      <c r="AH432" s="45"/>
      <c r="AT432" s="45"/>
      <c r="AY432" s="45"/>
      <c r="BK432" s="45"/>
    </row>
    <row r="433">
      <c r="L433" s="52"/>
      <c r="W433" s="45"/>
      <c r="AH433" s="45"/>
      <c r="AT433" s="45"/>
      <c r="AY433" s="45"/>
      <c r="BK433" s="45"/>
    </row>
    <row r="434">
      <c r="L434" s="52"/>
      <c r="W434" s="45"/>
      <c r="AH434" s="45"/>
      <c r="AT434" s="45"/>
      <c r="AY434" s="45"/>
      <c r="BK434" s="45"/>
    </row>
    <row r="435">
      <c r="L435" s="52"/>
      <c r="W435" s="45"/>
      <c r="AH435" s="45"/>
      <c r="AT435" s="45"/>
      <c r="AY435" s="45"/>
      <c r="BK435" s="45"/>
    </row>
    <row r="436">
      <c r="L436" s="52"/>
      <c r="W436" s="45"/>
      <c r="AH436" s="45"/>
      <c r="AT436" s="45"/>
      <c r="AY436" s="45"/>
      <c r="BK436" s="45"/>
    </row>
    <row r="437">
      <c r="L437" s="52"/>
      <c r="W437" s="45"/>
      <c r="AH437" s="45"/>
      <c r="AT437" s="45"/>
      <c r="AY437" s="45"/>
      <c r="BK437" s="45"/>
    </row>
    <row r="438">
      <c r="L438" s="52"/>
      <c r="W438" s="45"/>
      <c r="AH438" s="45"/>
      <c r="AT438" s="45"/>
      <c r="AY438" s="45"/>
      <c r="BK438" s="45"/>
    </row>
    <row r="439">
      <c r="L439" s="52"/>
      <c r="W439" s="45"/>
      <c r="AH439" s="45"/>
      <c r="AT439" s="45"/>
      <c r="AY439" s="45"/>
      <c r="BK439" s="45"/>
    </row>
    <row r="440">
      <c r="L440" s="52"/>
      <c r="W440" s="45"/>
      <c r="AH440" s="45"/>
      <c r="AT440" s="45"/>
      <c r="AY440" s="45"/>
      <c r="BK440" s="45"/>
    </row>
    <row r="441">
      <c r="L441" s="52"/>
      <c r="W441" s="45"/>
      <c r="AH441" s="45"/>
      <c r="AT441" s="45"/>
      <c r="AY441" s="45"/>
      <c r="BK441" s="45"/>
    </row>
    <row r="442">
      <c r="L442" s="52"/>
      <c r="W442" s="45"/>
      <c r="AH442" s="45"/>
      <c r="AT442" s="45"/>
      <c r="AY442" s="45"/>
      <c r="BK442" s="45"/>
    </row>
    <row r="443">
      <c r="L443" s="52"/>
      <c r="W443" s="45"/>
      <c r="AH443" s="45"/>
      <c r="AT443" s="45"/>
      <c r="AY443" s="45"/>
      <c r="BK443" s="45"/>
    </row>
    <row r="444">
      <c r="L444" s="52"/>
      <c r="W444" s="45"/>
      <c r="AH444" s="45"/>
      <c r="AT444" s="45"/>
      <c r="AY444" s="45"/>
      <c r="BK444" s="45"/>
    </row>
    <row r="445">
      <c r="L445" s="52"/>
      <c r="W445" s="45"/>
      <c r="AH445" s="45"/>
      <c r="AT445" s="45"/>
      <c r="AY445" s="45"/>
      <c r="BK445" s="45"/>
    </row>
    <row r="446">
      <c r="L446" s="52"/>
      <c r="W446" s="45"/>
      <c r="AH446" s="45"/>
      <c r="AT446" s="45"/>
      <c r="AY446" s="45"/>
      <c r="BK446" s="45"/>
    </row>
    <row r="447">
      <c r="L447" s="52"/>
      <c r="W447" s="45"/>
      <c r="AH447" s="45"/>
      <c r="AT447" s="45"/>
      <c r="AY447" s="45"/>
      <c r="BK447" s="45"/>
    </row>
    <row r="448">
      <c r="L448" s="52"/>
      <c r="W448" s="45"/>
      <c r="AH448" s="45"/>
      <c r="AT448" s="45"/>
      <c r="AY448" s="45"/>
      <c r="BK448" s="45"/>
    </row>
    <row r="449">
      <c r="L449" s="52"/>
      <c r="W449" s="45"/>
      <c r="AH449" s="45"/>
      <c r="AT449" s="45"/>
      <c r="AY449" s="45"/>
      <c r="BK449" s="45"/>
    </row>
    <row r="450">
      <c r="L450" s="52"/>
      <c r="W450" s="45"/>
      <c r="AH450" s="45"/>
      <c r="AT450" s="45"/>
      <c r="AY450" s="45"/>
      <c r="BK450" s="45"/>
    </row>
    <row r="451">
      <c r="L451" s="52"/>
      <c r="W451" s="45"/>
      <c r="AH451" s="45"/>
      <c r="AT451" s="45"/>
      <c r="AY451" s="45"/>
      <c r="BK451" s="45"/>
    </row>
    <row r="452">
      <c r="L452" s="52"/>
      <c r="W452" s="45"/>
      <c r="AH452" s="45"/>
      <c r="AT452" s="45"/>
      <c r="AY452" s="45"/>
      <c r="BK452" s="45"/>
    </row>
    <row r="453">
      <c r="L453" s="52"/>
      <c r="W453" s="45"/>
      <c r="AH453" s="45"/>
      <c r="AT453" s="45"/>
      <c r="AY453" s="45"/>
      <c r="BK453" s="45"/>
    </row>
    <row r="454">
      <c r="L454" s="52"/>
      <c r="W454" s="45"/>
      <c r="AH454" s="45"/>
      <c r="AT454" s="45"/>
      <c r="AY454" s="45"/>
      <c r="BK454" s="45"/>
    </row>
    <row r="455">
      <c r="L455" s="52"/>
      <c r="W455" s="45"/>
      <c r="AH455" s="45"/>
      <c r="AT455" s="45"/>
      <c r="AY455" s="45"/>
      <c r="BK455" s="45"/>
    </row>
    <row r="456">
      <c r="L456" s="52"/>
      <c r="W456" s="45"/>
      <c r="AH456" s="45"/>
      <c r="AT456" s="45"/>
      <c r="AY456" s="45"/>
      <c r="BK456" s="45"/>
    </row>
    <row r="457">
      <c r="L457" s="52"/>
      <c r="W457" s="45"/>
      <c r="AH457" s="45"/>
      <c r="AT457" s="45"/>
      <c r="AY457" s="45"/>
      <c r="BK457" s="45"/>
    </row>
    <row r="458">
      <c r="L458" s="52"/>
      <c r="W458" s="45"/>
      <c r="AH458" s="45"/>
      <c r="AT458" s="45"/>
      <c r="AY458" s="45"/>
      <c r="BK458" s="45"/>
    </row>
    <row r="459">
      <c r="L459" s="52"/>
      <c r="W459" s="45"/>
      <c r="AH459" s="45"/>
      <c r="AT459" s="45"/>
      <c r="AY459" s="45"/>
      <c r="BK459" s="45"/>
    </row>
    <row r="460">
      <c r="L460" s="52"/>
      <c r="W460" s="45"/>
      <c r="AH460" s="45"/>
      <c r="AT460" s="45"/>
      <c r="AY460" s="45"/>
      <c r="BK460" s="45"/>
    </row>
    <row r="461">
      <c r="L461" s="52"/>
      <c r="W461" s="45"/>
      <c r="AH461" s="45"/>
      <c r="AT461" s="45"/>
      <c r="AY461" s="45"/>
      <c r="BK461" s="45"/>
    </row>
    <row r="462">
      <c r="L462" s="52"/>
      <c r="W462" s="45"/>
      <c r="AH462" s="45"/>
      <c r="AT462" s="45"/>
      <c r="AY462" s="45"/>
      <c r="BK462" s="45"/>
    </row>
    <row r="463">
      <c r="L463" s="52"/>
      <c r="W463" s="45"/>
      <c r="AH463" s="45"/>
      <c r="AT463" s="45"/>
      <c r="AY463" s="45"/>
      <c r="BK463" s="45"/>
    </row>
    <row r="464">
      <c r="L464" s="52"/>
      <c r="W464" s="45"/>
      <c r="AH464" s="45"/>
      <c r="AT464" s="45"/>
      <c r="AY464" s="45"/>
      <c r="BK464" s="45"/>
    </row>
    <row r="465">
      <c r="L465" s="52"/>
      <c r="W465" s="45"/>
      <c r="AH465" s="45"/>
      <c r="AT465" s="45"/>
      <c r="AY465" s="45"/>
      <c r="BK465" s="45"/>
    </row>
    <row r="466">
      <c r="L466" s="52"/>
      <c r="W466" s="45"/>
      <c r="AH466" s="45"/>
      <c r="AT466" s="45"/>
      <c r="AY466" s="45"/>
      <c r="BK466" s="45"/>
    </row>
    <row r="467">
      <c r="L467" s="52"/>
      <c r="W467" s="45"/>
      <c r="AH467" s="45"/>
      <c r="AT467" s="45"/>
      <c r="AY467" s="45"/>
      <c r="BK467" s="45"/>
    </row>
    <row r="468">
      <c r="L468" s="52"/>
      <c r="W468" s="45"/>
      <c r="AH468" s="45"/>
      <c r="AT468" s="45"/>
      <c r="AY468" s="45"/>
      <c r="BK468" s="45"/>
    </row>
    <row r="469">
      <c r="L469" s="52"/>
      <c r="W469" s="45"/>
      <c r="AH469" s="45"/>
      <c r="AT469" s="45"/>
      <c r="AY469" s="45"/>
      <c r="BK469" s="45"/>
    </row>
    <row r="470">
      <c r="L470" s="52"/>
      <c r="W470" s="45"/>
      <c r="AH470" s="45"/>
      <c r="AT470" s="45"/>
      <c r="AY470" s="45"/>
      <c r="BK470" s="45"/>
    </row>
    <row r="471">
      <c r="L471" s="52"/>
      <c r="W471" s="45"/>
      <c r="AH471" s="45"/>
      <c r="AT471" s="45"/>
      <c r="AY471" s="45"/>
      <c r="BK471" s="45"/>
    </row>
    <row r="472">
      <c r="L472" s="52"/>
      <c r="W472" s="45"/>
      <c r="AH472" s="45"/>
      <c r="AT472" s="45"/>
      <c r="AY472" s="45"/>
      <c r="BK472" s="45"/>
    </row>
    <row r="473">
      <c r="L473" s="52"/>
      <c r="W473" s="45"/>
      <c r="AH473" s="45"/>
      <c r="AT473" s="45"/>
      <c r="AY473" s="45"/>
      <c r="BK473" s="45"/>
    </row>
    <row r="474">
      <c r="L474" s="52"/>
      <c r="W474" s="45"/>
      <c r="AH474" s="45"/>
      <c r="AT474" s="45"/>
      <c r="AY474" s="45"/>
      <c r="BK474" s="45"/>
    </row>
    <row r="475">
      <c r="L475" s="52"/>
      <c r="W475" s="45"/>
      <c r="AH475" s="45"/>
      <c r="AT475" s="45"/>
      <c r="AY475" s="45"/>
      <c r="BK475" s="45"/>
    </row>
    <row r="476">
      <c r="L476" s="52"/>
      <c r="W476" s="45"/>
      <c r="AH476" s="45"/>
      <c r="AT476" s="45"/>
      <c r="AY476" s="45"/>
      <c r="BK476" s="45"/>
    </row>
    <row r="477">
      <c r="L477" s="52"/>
      <c r="W477" s="45"/>
      <c r="AH477" s="45"/>
      <c r="AT477" s="45"/>
      <c r="AY477" s="45"/>
      <c r="BK477" s="45"/>
    </row>
    <row r="478">
      <c r="L478" s="52"/>
      <c r="W478" s="45"/>
      <c r="AH478" s="45"/>
      <c r="AT478" s="45"/>
      <c r="AY478" s="45"/>
      <c r="BK478" s="45"/>
    </row>
    <row r="479">
      <c r="L479" s="52"/>
      <c r="W479" s="45"/>
      <c r="AH479" s="45"/>
      <c r="AT479" s="45"/>
      <c r="AY479" s="45"/>
      <c r="BK479" s="45"/>
    </row>
    <row r="480">
      <c r="L480" s="52"/>
      <c r="W480" s="45"/>
      <c r="AH480" s="45"/>
      <c r="AT480" s="45"/>
      <c r="AY480" s="45"/>
      <c r="BK480" s="45"/>
    </row>
    <row r="481">
      <c r="L481" s="52"/>
      <c r="W481" s="45"/>
      <c r="AH481" s="45"/>
      <c r="AT481" s="45"/>
      <c r="AY481" s="45"/>
      <c r="BK481" s="45"/>
    </row>
    <row r="482">
      <c r="L482" s="52"/>
      <c r="W482" s="45"/>
      <c r="AH482" s="45"/>
      <c r="AT482" s="45"/>
      <c r="AY482" s="45"/>
      <c r="BK482" s="45"/>
    </row>
    <row r="483">
      <c r="L483" s="52"/>
      <c r="W483" s="45"/>
      <c r="AH483" s="45"/>
      <c r="AT483" s="45"/>
      <c r="AY483" s="45"/>
      <c r="BK483" s="45"/>
    </row>
    <row r="484">
      <c r="L484" s="52"/>
      <c r="W484" s="45"/>
      <c r="AH484" s="45"/>
      <c r="AT484" s="45"/>
      <c r="AY484" s="45"/>
      <c r="BK484" s="45"/>
    </row>
    <row r="485">
      <c r="L485" s="52"/>
      <c r="W485" s="45"/>
      <c r="AH485" s="45"/>
      <c r="AT485" s="45"/>
      <c r="AY485" s="45"/>
      <c r="BK485" s="45"/>
    </row>
    <row r="486">
      <c r="L486" s="52"/>
      <c r="W486" s="45"/>
      <c r="AH486" s="45"/>
      <c r="AT486" s="45"/>
      <c r="AY486" s="45"/>
      <c r="BK486" s="45"/>
    </row>
    <row r="487">
      <c r="L487" s="52"/>
      <c r="W487" s="45"/>
      <c r="AH487" s="45"/>
      <c r="AT487" s="45"/>
      <c r="AY487" s="45"/>
      <c r="BK487" s="45"/>
    </row>
    <row r="488">
      <c r="L488" s="52"/>
      <c r="W488" s="45"/>
      <c r="AH488" s="45"/>
      <c r="AT488" s="45"/>
      <c r="AY488" s="45"/>
      <c r="BK488" s="45"/>
    </row>
    <row r="489">
      <c r="L489" s="52"/>
      <c r="W489" s="45"/>
      <c r="AH489" s="45"/>
      <c r="AT489" s="45"/>
      <c r="AY489" s="45"/>
      <c r="BK489" s="45"/>
    </row>
    <row r="490">
      <c r="L490" s="52"/>
      <c r="W490" s="45"/>
      <c r="AH490" s="45"/>
      <c r="AT490" s="45"/>
      <c r="AY490" s="45"/>
      <c r="BK490" s="45"/>
    </row>
    <row r="491">
      <c r="L491" s="52"/>
      <c r="W491" s="45"/>
      <c r="AH491" s="45"/>
      <c r="AT491" s="45"/>
      <c r="AY491" s="45"/>
      <c r="BK491" s="45"/>
    </row>
    <row r="492">
      <c r="L492" s="52"/>
      <c r="W492" s="45"/>
      <c r="AH492" s="45"/>
      <c r="AT492" s="45"/>
      <c r="AY492" s="45"/>
      <c r="BK492" s="45"/>
    </row>
    <row r="493">
      <c r="L493" s="52"/>
      <c r="W493" s="45"/>
      <c r="AH493" s="45"/>
      <c r="AT493" s="45"/>
      <c r="AY493" s="45"/>
      <c r="BK493" s="45"/>
    </row>
    <row r="494">
      <c r="L494" s="52"/>
      <c r="W494" s="45"/>
      <c r="AH494" s="45"/>
      <c r="AT494" s="45"/>
      <c r="AY494" s="45"/>
      <c r="BK494" s="45"/>
    </row>
    <row r="495">
      <c r="L495" s="52"/>
      <c r="W495" s="45"/>
      <c r="AH495" s="45"/>
      <c r="AT495" s="45"/>
      <c r="AY495" s="45"/>
      <c r="BK495" s="45"/>
    </row>
    <row r="496">
      <c r="L496" s="52"/>
      <c r="W496" s="45"/>
      <c r="AH496" s="45"/>
      <c r="AT496" s="45"/>
      <c r="AY496" s="45"/>
      <c r="BK496" s="45"/>
    </row>
    <row r="497">
      <c r="L497" s="52"/>
      <c r="W497" s="45"/>
      <c r="AH497" s="45"/>
      <c r="AT497" s="45"/>
      <c r="AY497" s="45"/>
      <c r="BK497" s="45"/>
    </row>
    <row r="498">
      <c r="L498" s="52"/>
      <c r="W498" s="45"/>
      <c r="AH498" s="45"/>
      <c r="AT498" s="45"/>
      <c r="AY498" s="45"/>
      <c r="BK498" s="45"/>
    </row>
    <row r="499">
      <c r="L499" s="52"/>
      <c r="W499" s="45"/>
      <c r="AH499" s="45"/>
      <c r="AT499" s="45"/>
      <c r="AY499" s="45"/>
      <c r="BK499" s="45"/>
    </row>
    <row r="500">
      <c r="L500" s="52"/>
      <c r="W500" s="45"/>
      <c r="AH500" s="45"/>
      <c r="AT500" s="45"/>
      <c r="AY500" s="45"/>
      <c r="BK500" s="45"/>
    </row>
    <row r="501">
      <c r="L501" s="52"/>
      <c r="W501" s="45"/>
      <c r="AH501" s="45"/>
      <c r="AT501" s="45"/>
      <c r="AY501" s="45"/>
      <c r="BK501" s="45"/>
    </row>
    <row r="502">
      <c r="L502" s="52"/>
      <c r="W502" s="45"/>
      <c r="AH502" s="45"/>
      <c r="AT502" s="45"/>
      <c r="AY502" s="45"/>
      <c r="BK502" s="45"/>
    </row>
    <row r="503">
      <c r="L503" s="52"/>
      <c r="W503" s="45"/>
      <c r="AH503" s="45"/>
      <c r="AT503" s="45"/>
      <c r="AY503" s="45"/>
      <c r="BK503" s="45"/>
    </row>
    <row r="504">
      <c r="L504" s="52"/>
      <c r="W504" s="45"/>
      <c r="AH504" s="45"/>
      <c r="AT504" s="45"/>
      <c r="AY504" s="45"/>
      <c r="BK504" s="45"/>
    </row>
    <row r="505">
      <c r="L505" s="52"/>
      <c r="W505" s="45"/>
      <c r="AH505" s="45"/>
      <c r="AT505" s="45"/>
      <c r="AY505" s="45"/>
      <c r="BK505" s="45"/>
    </row>
    <row r="506">
      <c r="L506" s="52"/>
      <c r="W506" s="45"/>
      <c r="AH506" s="45"/>
      <c r="AT506" s="45"/>
      <c r="AY506" s="45"/>
      <c r="BK506" s="45"/>
    </row>
    <row r="507">
      <c r="L507" s="52"/>
      <c r="W507" s="45"/>
      <c r="AH507" s="45"/>
      <c r="AT507" s="45"/>
      <c r="AY507" s="45"/>
      <c r="BK507" s="45"/>
    </row>
    <row r="508">
      <c r="L508" s="52"/>
      <c r="W508" s="45"/>
      <c r="AH508" s="45"/>
      <c r="AT508" s="45"/>
      <c r="AY508" s="45"/>
      <c r="BK508" s="45"/>
    </row>
    <row r="509">
      <c r="L509" s="52"/>
      <c r="W509" s="45"/>
      <c r="AH509" s="45"/>
      <c r="AT509" s="45"/>
      <c r="AY509" s="45"/>
      <c r="BK509" s="45"/>
    </row>
    <row r="510">
      <c r="L510" s="52"/>
      <c r="W510" s="45"/>
      <c r="AH510" s="45"/>
      <c r="AT510" s="45"/>
      <c r="AY510" s="45"/>
      <c r="BK510" s="45"/>
    </row>
    <row r="511">
      <c r="L511" s="52"/>
      <c r="W511" s="45"/>
      <c r="AH511" s="45"/>
      <c r="AT511" s="45"/>
      <c r="AY511" s="45"/>
      <c r="BK511" s="45"/>
    </row>
    <row r="512">
      <c r="L512" s="52"/>
      <c r="W512" s="45"/>
      <c r="AH512" s="45"/>
      <c r="AT512" s="45"/>
      <c r="AY512" s="45"/>
      <c r="BK512" s="45"/>
    </row>
    <row r="513">
      <c r="L513" s="52"/>
      <c r="W513" s="45"/>
      <c r="AH513" s="45"/>
      <c r="AT513" s="45"/>
      <c r="AY513" s="45"/>
      <c r="BK513" s="45"/>
    </row>
    <row r="514">
      <c r="L514" s="52"/>
      <c r="W514" s="45"/>
      <c r="AH514" s="45"/>
      <c r="AT514" s="45"/>
      <c r="AY514" s="45"/>
      <c r="BK514" s="45"/>
    </row>
    <row r="515">
      <c r="L515" s="52"/>
      <c r="W515" s="45"/>
      <c r="AH515" s="45"/>
      <c r="AT515" s="45"/>
      <c r="AY515" s="45"/>
      <c r="BK515" s="45"/>
    </row>
    <row r="516">
      <c r="L516" s="52"/>
      <c r="W516" s="45"/>
      <c r="AH516" s="45"/>
      <c r="AT516" s="45"/>
      <c r="AY516" s="45"/>
      <c r="BK516" s="45"/>
    </row>
    <row r="517">
      <c r="L517" s="52"/>
      <c r="W517" s="45"/>
      <c r="AH517" s="45"/>
      <c r="AT517" s="45"/>
      <c r="AY517" s="45"/>
      <c r="BK517" s="45"/>
    </row>
    <row r="518">
      <c r="L518" s="52"/>
      <c r="W518" s="45"/>
      <c r="AH518" s="45"/>
      <c r="AT518" s="45"/>
      <c r="AY518" s="45"/>
      <c r="BK518" s="45"/>
    </row>
    <row r="519">
      <c r="L519" s="52"/>
      <c r="W519" s="45"/>
      <c r="AH519" s="45"/>
      <c r="AT519" s="45"/>
      <c r="AY519" s="45"/>
      <c r="BK519" s="45"/>
    </row>
    <row r="520">
      <c r="L520" s="52"/>
      <c r="W520" s="45"/>
      <c r="AH520" s="45"/>
      <c r="AT520" s="45"/>
      <c r="AY520" s="45"/>
      <c r="BK520" s="45"/>
    </row>
    <row r="521">
      <c r="L521" s="52"/>
      <c r="W521" s="45"/>
      <c r="AH521" s="45"/>
      <c r="AT521" s="45"/>
      <c r="AY521" s="45"/>
      <c r="BK521" s="45"/>
    </row>
    <row r="522">
      <c r="L522" s="52"/>
      <c r="W522" s="45"/>
      <c r="AH522" s="45"/>
      <c r="AT522" s="45"/>
      <c r="AY522" s="45"/>
      <c r="BK522" s="45"/>
    </row>
    <row r="523">
      <c r="L523" s="52"/>
      <c r="W523" s="45"/>
      <c r="AH523" s="45"/>
      <c r="AT523" s="45"/>
      <c r="AY523" s="45"/>
      <c r="BK523" s="45"/>
    </row>
    <row r="524">
      <c r="L524" s="52"/>
      <c r="W524" s="45"/>
      <c r="AH524" s="45"/>
      <c r="AT524" s="45"/>
      <c r="AY524" s="45"/>
      <c r="BK524" s="45"/>
    </row>
    <row r="525">
      <c r="L525" s="52"/>
      <c r="W525" s="45"/>
      <c r="AH525" s="45"/>
      <c r="AT525" s="45"/>
      <c r="AY525" s="45"/>
      <c r="BK525" s="45"/>
    </row>
    <row r="526">
      <c r="L526" s="52"/>
      <c r="W526" s="45"/>
      <c r="AH526" s="45"/>
      <c r="AT526" s="45"/>
      <c r="AY526" s="45"/>
      <c r="BK526" s="45"/>
    </row>
    <row r="527">
      <c r="L527" s="52"/>
      <c r="W527" s="45"/>
      <c r="AH527" s="45"/>
      <c r="AT527" s="45"/>
      <c r="AY527" s="45"/>
      <c r="BK527" s="45"/>
    </row>
    <row r="528">
      <c r="L528" s="52"/>
      <c r="W528" s="45"/>
      <c r="AH528" s="45"/>
      <c r="AT528" s="45"/>
      <c r="AY528" s="45"/>
      <c r="BK528" s="45"/>
    </row>
    <row r="529">
      <c r="L529" s="52"/>
      <c r="W529" s="45"/>
      <c r="AH529" s="45"/>
      <c r="AT529" s="45"/>
      <c r="AY529" s="45"/>
      <c r="BK529" s="45"/>
    </row>
    <row r="530">
      <c r="L530" s="52"/>
      <c r="W530" s="45"/>
      <c r="AH530" s="45"/>
      <c r="AT530" s="45"/>
      <c r="AY530" s="45"/>
      <c r="BK530" s="45"/>
    </row>
    <row r="531">
      <c r="L531" s="52"/>
      <c r="W531" s="45"/>
      <c r="AH531" s="45"/>
      <c r="AT531" s="45"/>
      <c r="AY531" s="45"/>
      <c r="BK531" s="45"/>
    </row>
    <row r="532">
      <c r="L532" s="52"/>
      <c r="W532" s="45"/>
      <c r="AH532" s="45"/>
      <c r="AT532" s="45"/>
      <c r="AY532" s="45"/>
      <c r="BK532" s="45"/>
    </row>
    <row r="533">
      <c r="L533" s="52"/>
      <c r="W533" s="45"/>
      <c r="AH533" s="45"/>
      <c r="AT533" s="45"/>
      <c r="AY533" s="45"/>
      <c r="BK533" s="45"/>
    </row>
    <row r="534">
      <c r="L534" s="52"/>
      <c r="W534" s="45"/>
      <c r="AH534" s="45"/>
      <c r="AT534" s="45"/>
      <c r="AY534" s="45"/>
      <c r="BK534" s="45"/>
    </row>
    <row r="535">
      <c r="L535" s="52"/>
      <c r="W535" s="45"/>
      <c r="AH535" s="45"/>
      <c r="AT535" s="45"/>
      <c r="AY535" s="45"/>
      <c r="BK535" s="45"/>
    </row>
    <row r="536">
      <c r="L536" s="52"/>
      <c r="W536" s="45"/>
      <c r="AH536" s="45"/>
      <c r="AT536" s="45"/>
      <c r="AY536" s="45"/>
      <c r="BK536" s="45"/>
    </row>
    <row r="537">
      <c r="L537" s="52"/>
      <c r="W537" s="45"/>
      <c r="AH537" s="45"/>
      <c r="AT537" s="45"/>
      <c r="AY537" s="45"/>
      <c r="BK537" s="45"/>
    </row>
    <row r="538">
      <c r="L538" s="52"/>
      <c r="W538" s="45"/>
      <c r="AH538" s="45"/>
      <c r="AT538" s="45"/>
      <c r="AY538" s="45"/>
      <c r="BK538" s="45"/>
    </row>
    <row r="539">
      <c r="L539" s="52"/>
      <c r="W539" s="45"/>
      <c r="AH539" s="45"/>
      <c r="AT539" s="45"/>
      <c r="AY539" s="45"/>
      <c r="BK539" s="45"/>
    </row>
    <row r="540">
      <c r="L540" s="52"/>
      <c r="W540" s="45"/>
      <c r="AH540" s="45"/>
      <c r="AT540" s="45"/>
      <c r="AY540" s="45"/>
      <c r="BK540" s="45"/>
    </row>
    <row r="541">
      <c r="L541" s="52"/>
      <c r="W541" s="45"/>
      <c r="AH541" s="45"/>
      <c r="AT541" s="45"/>
      <c r="AY541" s="45"/>
      <c r="BK541" s="45"/>
    </row>
    <row r="542">
      <c r="L542" s="52"/>
      <c r="W542" s="45"/>
      <c r="AH542" s="45"/>
      <c r="AT542" s="45"/>
      <c r="AY542" s="45"/>
      <c r="BK542" s="45"/>
    </row>
    <row r="543">
      <c r="L543" s="52"/>
      <c r="W543" s="45"/>
      <c r="AH543" s="45"/>
      <c r="AT543" s="45"/>
      <c r="AY543" s="45"/>
      <c r="BK543" s="45"/>
    </row>
    <row r="544">
      <c r="L544" s="52"/>
      <c r="W544" s="45"/>
      <c r="AH544" s="45"/>
      <c r="AT544" s="45"/>
      <c r="AY544" s="45"/>
      <c r="BK544" s="45"/>
    </row>
    <row r="545">
      <c r="L545" s="52"/>
      <c r="W545" s="45"/>
      <c r="AH545" s="45"/>
      <c r="AT545" s="45"/>
      <c r="AY545" s="45"/>
      <c r="BK545" s="45"/>
    </row>
    <row r="546">
      <c r="L546" s="52"/>
      <c r="W546" s="45"/>
      <c r="AH546" s="45"/>
      <c r="AT546" s="45"/>
      <c r="AY546" s="45"/>
      <c r="BK546" s="45"/>
    </row>
    <row r="547">
      <c r="L547" s="52"/>
      <c r="W547" s="45"/>
      <c r="AH547" s="45"/>
      <c r="AT547" s="45"/>
      <c r="AY547" s="45"/>
      <c r="BK547" s="45"/>
    </row>
    <row r="548">
      <c r="L548" s="52"/>
      <c r="W548" s="45"/>
      <c r="AH548" s="45"/>
      <c r="AT548" s="45"/>
      <c r="AY548" s="45"/>
      <c r="BK548" s="45"/>
    </row>
    <row r="549">
      <c r="L549" s="52"/>
      <c r="W549" s="45"/>
      <c r="AH549" s="45"/>
      <c r="AT549" s="45"/>
      <c r="AY549" s="45"/>
      <c r="BK549" s="45"/>
    </row>
    <row r="550">
      <c r="L550" s="52"/>
      <c r="W550" s="45"/>
      <c r="AH550" s="45"/>
      <c r="AT550" s="45"/>
      <c r="AY550" s="45"/>
      <c r="BK550" s="45"/>
    </row>
    <row r="551">
      <c r="L551" s="52"/>
      <c r="W551" s="45"/>
      <c r="AH551" s="45"/>
      <c r="AT551" s="45"/>
      <c r="AY551" s="45"/>
      <c r="BK551" s="45"/>
    </row>
    <row r="552">
      <c r="L552" s="52"/>
      <c r="W552" s="45"/>
      <c r="AH552" s="45"/>
      <c r="AT552" s="45"/>
      <c r="AY552" s="45"/>
      <c r="BK552" s="45"/>
    </row>
    <row r="553">
      <c r="L553" s="52"/>
      <c r="W553" s="45"/>
      <c r="AH553" s="45"/>
      <c r="AT553" s="45"/>
      <c r="AY553" s="45"/>
      <c r="BK553" s="45"/>
    </row>
    <row r="554">
      <c r="L554" s="52"/>
      <c r="W554" s="45"/>
      <c r="AH554" s="45"/>
      <c r="AT554" s="45"/>
      <c r="AY554" s="45"/>
      <c r="BK554" s="45"/>
    </row>
    <row r="555">
      <c r="L555" s="52"/>
      <c r="W555" s="45"/>
      <c r="AH555" s="45"/>
      <c r="AT555" s="45"/>
      <c r="AY555" s="45"/>
      <c r="BK555" s="45"/>
    </row>
    <row r="556">
      <c r="L556" s="52"/>
      <c r="W556" s="45"/>
      <c r="AH556" s="45"/>
      <c r="AT556" s="45"/>
      <c r="AY556" s="45"/>
      <c r="BK556" s="45"/>
    </row>
    <row r="557">
      <c r="L557" s="52"/>
      <c r="W557" s="45"/>
      <c r="AH557" s="45"/>
      <c r="AT557" s="45"/>
      <c r="AY557" s="45"/>
      <c r="BK557" s="45"/>
    </row>
    <row r="558">
      <c r="L558" s="52"/>
      <c r="W558" s="45"/>
      <c r="AH558" s="45"/>
      <c r="AT558" s="45"/>
      <c r="AY558" s="45"/>
      <c r="BK558" s="45"/>
    </row>
    <row r="559">
      <c r="L559" s="52"/>
      <c r="W559" s="45"/>
      <c r="AH559" s="45"/>
      <c r="AT559" s="45"/>
      <c r="AY559" s="45"/>
      <c r="BK559" s="45"/>
    </row>
    <row r="560">
      <c r="L560" s="52"/>
      <c r="W560" s="45"/>
      <c r="AH560" s="45"/>
      <c r="AT560" s="45"/>
      <c r="AY560" s="45"/>
      <c r="BK560" s="45"/>
    </row>
    <row r="561">
      <c r="L561" s="52"/>
      <c r="W561" s="45"/>
      <c r="AH561" s="45"/>
      <c r="AT561" s="45"/>
      <c r="AY561" s="45"/>
      <c r="BK561" s="45"/>
    </row>
    <row r="562">
      <c r="L562" s="52"/>
      <c r="W562" s="45"/>
      <c r="AH562" s="45"/>
      <c r="AT562" s="45"/>
      <c r="AY562" s="45"/>
      <c r="BK562" s="45"/>
    </row>
    <row r="563">
      <c r="L563" s="52"/>
      <c r="W563" s="45"/>
      <c r="AH563" s="45"/>
      <c r="AT563" s="45"/>
      <c r="AY563" s="45"/>
      <c r="BK563" s="45"/>
    </row>
    <row r="564">
      <c r="L564" s="52"/>
      <c r="W564" s="45"/>
      <c r="AH564" s="45"/>
      <c r="AT564" s="45"/>
      <c r="AY564" s="45"/>
      <c r="BK564" s="45"/>
    </row>
    <row r="565">
      <c r="L565" s="52"/>
      <c r="W565" s="45"/>
      <c r="AH565" s="45"/>
      <c r="AT565" s="45"/>
      <c r="AY565" s="45"/>
      <c r="BK565" s="45"/>
    </row>
    <row r="566">
      <c r="L566" s="52"/>
      <c r="W566" s="45"/>
      <c r="AH566" s="45"/>
      <c r="AT566" s="45"/>
      <c r="AY566" s="45"/>
      <c r="BK566" s="45"/>
    </row>
    <row r="567">
      <c r="L567" s="52"/>
      <c r="W567" s="45"/>
      <c r="AH567" s="45"/>
      <c r="AT567" s="45"/>
      <c r="AY567" s="45"/>
      <c r="BK567" s="45"/>
    </row>
    <row r="568">
      <c r="L568" s="52"/>
      <c r="W568" s="45"/>
      <c r="AH568" s="45"/>
      <c r="AT568" s="45"/>
      <c r="AY568" s="45"/>
      <c r="BK568" s="45"/>
    </row>
    <row r="569">
      <c r="L569" s="52"/>
      <c r="W569" s="45"/>
      <c r="AH569" s="45"/>
      <c r="AT569" s="45"/>
      <c r="AY569" s="45"/>
      <c r="BK569" s="45"/>
    </row>
    <row r="570">
      <c r="L570" s="52"/>
      <c r="W570" s="45"/>
      <c r="AH570" s="45"/>
      <c r="AT570" s="45"/>
      <c r="AY570" s="45"/>
      <c r="BK570" s="45"/>
    </row>
    <row r="571">
      <c r="L571" s="52"/>
      <c r="W571" s="45"/>
      <c r="AH571" s="45"/>
      <c r="AT571" s="45"/>
      <c r="AY571" s="45"/>
      <c r="BK571" s="45"/>
    </row>
    <row r="572">
      <c r="L572" s="52"/>
      <c r="W572" s="45"/>
      <c r="AH572" s="45"/>
      <c r="AT572" s="45"/>
      <c r="AY572" s="45"/>
      <c r="BK572" s="45"/>
    </row>
    <row r="573">
      <c r="L573" s="52"/>
      <c r="W573" s="45"/>
      <c r="AH573" s="45"/>
      <c r="AT573" s="45"/>
      <c r="AY573" s="45"/>
      <c r="BK573" s="45"/>
    </row>
    <row r="574">
      <c r="L574" s="52"/>
      <c r="W574" s="45"/>
      <c r="AH574" s="45"/>
      <c r="AT574" s="45"/>
      <c r="AY574" s="45"/>
      <c r="BK574" s="45"/>
    </row>
    <row r="575">
      <c r="L575" s="52"/>
      <c r="W575" s="45"/>
      <c r="AH575" s="45"/>
      <c r="AT575" s="45"/>
      <c r="AY575" s="45"/>
      <c r="BK575" s="45"/>
    </row>
    <row r="576">
      <c r="L576" s="52"/>
      <c r="W576" s="45"/>
      <c r="AH576" s="45"/>
      <c r="AT576" s="45"/>
      <c r="AY576" s="45"/>
      <c r="BK576" s="45"/>
    </row>
    <row r="577">
      <c r="L577" s="52"/>
      <c r="W577" s="45"/>
      <c r="AH577" s="45"/>
      <c r="AT577" s="45"/>
      <c r="AY577" s="45"/>
      <c r="BK577" s="45"/>
    </row>
    <row r="578">
      <c r="L578" s="52"/>
      <c r="W578" s="45"/>
      <c r="AH578" s="45"/>
      <c r="AT578" s="45"/>
      <c r="AY578" s="45"/>
      <c r="BK578" s="45"/>
    </row>
    <row r="579">
      <c r="L579" s="52"/>
      <c r="W579" s="45"/>
      <c r="AH579" s="45"/>
      <c r="AT579" s="45"/>
      <c r="AY579" s="45"/>
      <c r="BK579" s="45"/>
    </row>
    <row r="580">
      <c r="L580" s="52"/>
      <c r="W580" s="45"/>
      <c r="AH580" s="45"/>
      <c r="AT580" s="45"/>
      <c r="AY580" s="45"/>
      <c r="BK580" s="45"/>
    </row>
    <row r="581">
      <c r="L581" s="52"/>
      <c r="W581" s="45"/>
      <c r="AH581" s="45"/>
      <c r="AT581" s="45"/>
      <c r="AY581" s="45"/>
      <c r="BK581" s="45"/>
    </row>
    <row r="582">
      <c r="L582" s="52"/>
      <c r="W582" s="45"/>
      <c r="AH582" s="45"/>
      <c r="AT582" s="45"/>
      <c r="AY582" s="45"/>
      <c r="BK582" s="45"/>
    </row>
    <row r="583">
      <c r="L583" s="52"/>
      <c r="W583" s="45"/>
      <c r="AH583" s="45"/>
      <c r="AT583" s="45"/>
      <c r="AY583" s="45"/>
      <c r="BK583" s="45"/>
    </row>
    <row r="584">
      <c r="L584" s="52"/>
      <c r="W584" s="45"/>
      <c r="AH584" s="45"/>
      <c r="AT584" s="45"/>
      <c r="AY584" s="45"/>
      <c r="BK584" s="45"/>
    </row>
    <row r="585">
      <c r="L585" s="52"/>
      <c r="W585" s="45"/>
      <c r="AH585" s="45"/>
      <c r="AT585" s="45"/>
      <c r="AY585" s="45"/>
      <c r="BK585" s="45"/>
    </row>
    <row r="586">
      <c r="L586" s="52"/>
      <c r="W586" s="45"/>
      <c r="AH586" s="45"/>
      <c r="AT586" s="45"/>
      <c r="AY586" s="45"/>
      <c r="BK586" s="45"/>
    </row>
    <row r="587">
      <c r="L587" s="52"/>
      <c r="W587" s="45"/>
      <c r="AH587" s="45"/>
      <c r="AT587" s="45"/>
      <c r="AY587" s="45"/>
      <c r="BK587" s="45"/>
    </row>
    <row r="588">
      <c r="L588" s="52"/>
      <c r="W588" s="45"/>
      <c r="AH588" s="45"/>
      <c r="AT588" s="45"/>
      <c r="AY588" s="45"/>
      <c r="BK588" s="45"/>
    </row>
    <row r="589">
      <c r="L589" s="52"/>
      <c r="W589" s="45"/>
      <c r="AH589" s="45"/>
      <c r="AT589" s="45"/>
      <c r="AY589" s="45"/>
      <c r="BK589" s="45"/>
    </row>
    <row r="590">
      <c r="L590" s="52"/>
      <c r="W590" s="45"/>
      <c r="AH590" s="45"/>
      <c r="AT590" s="45"/>
      <c r="AY590" s="45"/>
      <c r="BK590" s="45"/>
    </row>
    <row r="591">
      <c r="L591" s="52"/>
      <c r="W591" s="45"/>
      <c r="AH591" s="45"/>
      <c r="AT591" s="45"/>
      <c r="AY591" s="45"/>
      <c r="BK591" s="45"/>
    </row>
    <row r="592">
      <c r="L592" s="52"/>
      <c r="W592" s="45"/>
      <c r="AH592" s="45"/>
      <c r="AT592" s="45"/>
      <c r="AY592" s="45"/>
      <c r="BK592" s="45"/>
    </row>
    <row r="593">
      <c r="L593" s="52"/>
      <c r="W593" s="45"/>
      <c r="AH593" s="45"/>
      <c r="AT593" s="45"/>
      <c r="AY593" s="45"/>
      <c r="BK593" s="45"/>
    </row>
    <row r="594">
      <c r="L594" s="52"/>
      <c r="W594" s="45"/>
      <c r="AH594" s="45"/>
      <c r="AT594" s="45"/>
      <c r="AY594" s="45"/>
      <c r="BK594" s="45"/>
    </row>
    <row r="595">
      <c r="L595" s="52"/>
      <c r="W595" s="45"/>
      <c r="AH595" s="45"/>
      <c r="AT595" s="45"/>
      <c r="AY595" s="45"/>
      <c r="BK595" s="45"/>
    </row>
    <row r="596">
      <c r="L596" s="52"/>
      <c r="W596" s="45"/>
      <c r="AH596" s="45"/>
      <c r="AT596" s="45"/>
      <c r="AY596" s="45"/>
      <c r="BK596" s="45"/>
    </row>
    <row r="597">
      <c r="L597" s="52"/>
      <c r="W597" s="45"/>
      <c r="AH597" s="45"/>
      <c r="AT597" s="45"/>
      <c r="AY597" s="45"/>
      <c r="BK597" s="45"/>
    </row>
    <row r="598">
      <c r="L598" s="52"/>
      <c r="W598" s="45"/>
      <c r="AH598" s="45"/>
      <c r="AT598" s="45"/>
      <c r="AY598" s="45"/>
      <c r="BK598" s="45"/>
    </row>
    <row r="599">
      <c r="L599" s="52"/>
      <c r="W599" s="45"/>
      <c r="AH599" s="45"/>
      <c r="AT599" s="45"/>
      <c r="AY599" s="45"/>
      <c r="BK599" s="45"/>
    </row>
    <row r="600">
      <c r="L600" s="52"/>
      <c r="W600" s="45"/>
      <c r="AH600" s="45"/>
      <c r="AT600" s="45"/>
      <c r="AY600" s="45"/>
      <c r="BK600" s="45"/>
    </row>
    <row r="601">
      <c r="L601" s="52"/>
      <c r="W601" s="45"/>
      <c r="AH601" s="45"/>
      <c r="AT601" s="45"/>
      <c r="AY601" s="45"/>
      <c r="BK601" s="45"/>
    </row>
    <row r="602">
      <c r="L602" s="52"/>
      <c r="W602" s="45"/>
      <c r="AH602" s="45"/>
      <c r="AT602" s="45"/>
      <c r="AY602" s="45"/>
      <c r="BK602" s="45"/>
    </row>
    <row r="603">
      <c r="L603" s="52"/>
      <c r="W603" s="45"/>
      <c r="AH603" s="45"/>
      <c r="AT603" s="45"/>
      <c r="AY603" s="45"/>
      <c r="BK603" s="45"/>
    </row>
    <row r="604">
      <c r="L604" s="52"/>
      <c r="W604" s="45"/>
      <c r="AH604" s="45"/>
      <c r="AT604" s="45"/>
      <c r="AY604" s="45"/>
      <c r="BK604" s="45"/>
    </row>
    <row r="605">
      <c r="L605" s="52"/>
      <c r="W605" s="45"/>
      <c r="AH605" s="45"/>
      <c r="AT605" s="45"/>
      <c r="AY605" s="45"/>
      <c r="BK605" s="45"/>
    </row>
    <row r="606">
      <c r="L606" s="52"/>
      <c r="W606" s="45"/>
      <c r="AH606" s="45"/>
      <c r="AT606" s="45"/>
      <c r="AY606" s="45"/>
      <c r="BK606" s="45"/>
    </row>
    <row r="607">
      <c r="L607" s="52"/>
      <c r="W607" s="45"/>
      <c r="AH607" s="45"/>
      <c r="AT607" s="45"/>
      <c r="AY607" s="45"/>
      <c r="BK607" s="45"/>
    </row>
    <row r="608">
      <c r="L608" s="52"/>
      <c r="W608" s="45"/>
      <c r="AH608" s="45"/>
      <c r="AT608" s="45"/>
      <c r="AY608" s="45"/>
      <c r="BK608" s="45"/>
    </row>
    <row r="609">
      <c r="L609" s="52"/>
      <c r="W609" s="45"/>
      <c r="AH609" s="45"/>
      <c r="AT609" s="45"/>
      <c r="AY609" s="45"/>
      <c r="BK609" s="45"/>
    </row>
    <row r="610">
      <c r="L610" s="52"/>
      <c r="W610" s="45"/>
      <c r="AH610" s="45"/>
      <c r="AT610" s="45"/>
      <c r="AY610" s="45"/>
      <c r="BK610" s="45"/>
    </row>
    <row r="611">
      <c r="L611" s="52"/>
      <c r="W611" s="45"/>
      <c r="AH611" s="45"/>
      <c r="AT611" s="45"/>
      <c r="AY611" s="45"/>
      <c r="BK611" s="45"/>
    </row>
    <row r="612">
      <c r="L612" s="52"/>
      <c r="W612" s="45"/>
      <c r="AH612" s="45"/>
      <c r="AT612" s="45"/>
      <c r="AY612" s="45"/>
      <c r="BK612" s="45"/>
    </row>
    <row r="613">
      <c r="L613" s="52"/>
      <c r="W613" s="45"/>
      <c r="AH613" s="45"/>
      <c r="AT613" s="45"/>
      <c r="AY613" s="45"/>
      <c r="BK613" s="45"/>
    </row>
    <row r="614">
      <c r="L614" s="52"/>
      <c r="W614" s="45"/>
      <c r="AH614" s="45"/>
      <c r="AT614" s="45"/>
      <c r="AY614" s="45"/>
      <c r="BK614" s="45"/>
    </row>
    <row r="615">
      <c r="L615" s="52"/>
      <c r="W615" s="45"/>
      <c r="AH615" s="45"/>
      <c r="AT615" s="45"/>
      <c r="AY615" s="45"/>
      <c r="BK615" s="45"/>
    </row>
    <row r="616">
      <c r="L616" s="52"/>
      <c r="W616" s="45"/>
      <c r="AH616" s="45"/>
      <c r="AT616" s="45"/>
      <c r="AY616" s="45"/>
      <c r="BK616" s="45"/>
    </row>
    <row r="617">
      <c r="L617" s="52"/>
      <c r="W617" s="45"/>
      <c r="AH617" s="45"/>
      <c r="AT617" s="45"/>
      <c r="AY617" s="45"/>
      <c r="BK617" s="45"/>
    </row>
    <row r="618">
      <c r="L618" s="52"/>
      <c r="W618" s="45"/>
      <c r="AH618" s="45"/>
      <c r="AT618" s="45"/>
      <c r="AY618" s="45"/>
      <c r="BK618" s="45"/>
    </row>
    <row r="619">
      <c r="L619" s="52"/>
      <c r="W619" s="45"/>
      <c r="AH619" s="45"/>
      <c r="AT619" s="45"/>
      <c r="AY619" s="45"/>
      <c r="BK619" s="45"/>
    </row>
    <row r="620">
      <c r="L620" s="52"/>
      <c r="W620" s="45"/>
      <c r="AH620" s="45"/>
      <c r="AT620" s="45"/>
      <c r="AY620" s="45"/>
      <c r="BK620" s="45"/>
    </row>
    <row r="621">
      <c r="L621" s="52"/>
      <c r="W621" s="45"/>
      <c r="AH621" s="45"/>
      <c r="AT621" s="45"/>
      <c r="AY621" s="45"/>
      <c r="BK621" s="45"/>
    </row>
    <row r="622">
      <c r="L622" s="52"/>
      <c r="W622" s="45"/>
      <c r="AH622" s="45"/>
      <c r="AT622" s="45"/>
      <c r="AY622" s="45"/>
      <c r="BK622" s="45"/>
    </row>
    <row r="623">
      <c r="L623" s="52"/>
      <c r="W623" s="45"/>
      <c r="AH623" s="45"/>
      <c r="AT623" s="45"/>
      <c r="AY623" s="45"/>
      <c r="BK623" s="45"/>
    </row>
    <row r="624">
      <c r="L624" s="52"/>
      <c r="W624" s="45"/>
      <c r="AH624" s="45"/>
      <c r="AT624" s="45"/>
      <c r="AY624" s="45"/>
      <c r="BK624" s="45"/>
    </row>
    <row r="625">
      <c r="L625" s="52"/>
      <c r="W625" s="45"/>
      <c r="AH625" s="45"/>
      <c r="AT625" s="45"/>
      <c r="AY625" s="45"/>
      <c r="BK625" s="45"/>
    </row>
    <row r="626">
      <c r="L626" s="52"/>
      <c r="W626" s="45"/>
      <c r="AH626" s="45"/>
      <c r="AT626" s="45"/>
      <c r="AY626" s="45"/>
      <c r="BK626" s="45"/>
    </row>
    <row r="627">
      <c r="L627" s="52"/>
      <c r="W627" s="45"/>
      <c r="AH627" s="45"/>
      <c r="AT627" s="45"/>
      <c r="AY627" s="45"/>
      <c r="BK627" s="45"/>
    </row>
    <row r="628">
      <c r="L628" s="52"/>
      <c r="W628" s="45"/>
      <c r="AH628" s="45"/>
      <c r="AT628" s="45"/>
      <c r="AY628" s="45"/>
      <c r="BK628" s="45"/>
    </row>
    <row r="629">
      <c r="L629" s="52"/>
      <c r="W629" s="45"/>
      <c r="AH629" s="45"/>
      <c r="AT629" s="45"/>
      <c r="AY629" s="45"/>
      <c r="BK629" s="45"/>
    </row>
    <row r="630">
      <c r="L630" s="52"/>
      <c r="W630" s="45"/>
      <c r="AH630" s="45"/>
      <c r="AT630" s="45"/>
      <c r="AY630" s="45"/>
      <c r="BK630" s="45"/>
    </row>
    <row r="631">
      <c r="L631" s="52"/>
      <c r="W631" s="45"/>
      <c r="AH631" s="45"/>
      <c r="AT631" s="45"/>
      <c r="AY631" s="45"/>
      <c r="BK631" s="45"/>
    </row>
    <row r="632">
      <c r="L632" s="52"/>
      <c r="W632" s="45"/>
      <c r="AH632" s="45"/>
      <c r="AT632" s="45"/>
      <c r="AY632" s="45"/>
      <c r="BK632" s="45"/>
    </row>
    <row r="633">
      <c r="L633" s="52"/>
      <c r="W633" s="45"/>
      <c r="AH633" s="45"/>
      <c r="AT633" s="45"/>
      <c r="AY633" s="45"/>
      <c r="BK633" s="45"/>
    </row>
    <row r="634">
      <c r="L634" s="52"/>
      <c r="W634" s="45"/>
      <c r="AH634" s="45"/>
      <c r="AT634" s="45"/>
      <c r="AY634" s="45"/>
      <c r="BK634" s="45"/>
    </row>
    <row r="635">
      <c r="L635" s="52"/>
      <c r="W635" s="45"/>
      <c r="AH635" s="45"/>
      <c r="AT635" s="45"/>
      <c r="AY635" s="45"/>
      <c r="BK635" s="45"/>
    </row>
    <row r="636">
      <c r="L636" s="52"/>
      <c r="W636" s="45"/>
      <c r="AH636" s="45"/>
      <c r="AT636" s="45"/>
      <c r="AY636" s="45"/>
      <c r="BK636" s="45"/>
    </row>
    <row r="637">
      <c r="L637" s="52"/>
      <c r="W637" s="45"/>
      <c r="AH637" s="45"/>
      <c r="AT637" s="45"/>
      <c r="AY637" s="45"/>
      <c r="BK637" s="45"/>
    </row>
    <row r="638">
      <c r="L638" s="52"/>
      <c r="W638" s="45"/>
      <c r="AH638" s="45"/>
      <c r="AT638" s="45"/>
      <c r="AY638" s="45"/>
      <c r="BK638" s="45"/>
    </row>
    <row r="639">
      <c r="L639" s="52"/>
      <c r="W639" s="45"/>
      <c r="AH639" s="45"/>
      <c r="AT639" s="45"/>
      <c r="AY639" s="45"/>
      <c r="BK639" s="45"/>
    </row>
    <row r="640">
      <c r="L640" s="52"/>
      <c r="W640" s="45"/>
      <c r="AH640" s="45"/>
      <c r="AT640" s="45"/>
      <c r="AY640" s="45"/>
      <c r="BK640" s="45"/>
    </row>
    <row r="641">
      <c r="L641" s="52"/>
      <c r="W641" s="45"/>
      <c r="AH641" s="45"/>
      <c r="AT641" s="45"/>
      <c r="AY641" s="45"/>
      <c r="BK641" s="45"/>
    </row>
    <row r="642">
      <c r="L642" s="52"/>
      <c r="W642" s="45"/>
      <c r="AH642" s="45"/>
      <c r="AT642" s="45"/>
      <c r="AY642" s="45"/>
      <c r="BK642" s="45"/>
    </row>
    <row r="643">
      <c r="L643" s="52"/>
      <c r="W643" s="45"/>
      <c r="AH643" s="45"/>
      <c r="AT643" s="45"/>
      <c r="AY643" s="45"/>
      <c r="BK643" s="45"/>
    </row>
    <row r="644">
      <c r="L644" s="52"/>
      <c r="W644" s="45"/>
      <c r="AH644" s="45"/>
      <c r="AT644" s="45"/>
      <c r="AY644" s="45"/>
      <c r="BK644" s="45"/>
    </row>
    <row r="645">
      <c r="L645" s="52"/>
      <c r="W645" s="45"/>
      <c r="AH645" s="45"/>
      <c r="AT645" s="45"/>
      <c r="AY645" s="45"/>
      <c r="BK645" s="45"/>
    </row>
    <row r="646">
      <c r="L646" s="52"/>
      <c r="W646" s="45"/>
      <c r="AH646" s="45"/>
      <c r="AT646" s="45"/>
      <c r="AY646" s="45"/>
      <c r="BK646" s="45"/>
    </row>
    <row r="647">
      <c r="L647" s="52"/>
      <c r="W647" s="45"/>
      <c r="AH647" s="45"/>
      <c r="AT647" s="45"/>
      <c r="AY647" s="45"/>
      <c r="BK647" s="45"/>
    </row>
    <row r="648">
      <c r="L648" s="52"/>
      <c r="W648" s="45"/>
      <c r="AH648" s="45"/>
      <c r="AT648" s="45"/>
      <c r="AY648" s="45"/>
      <c r="BK648" s="45"/>
    </row>
    <row r="649">
      <c r="L649" s="52"/>
      <c r="W649" s="45"/>
      <c r="AH649" s="45"/>
      <c r="AT649" s="45"/>
      <c r="AY649" s="45"/>
      <c r="BK649" s="45"/>
    </row>
    <row r="650">
      <c r="L650" s="52"/>
      <c r="W650" s="45"/>
      <c r="AH650" s="45"/>
      <c r="AT650" s="45"/>
      <c r="AY650" s="45"/>
      <c r="BK650" s="45"/>
    </row>
    <row r="651">
      <c r="L651" s="52"/>
      <c r="W651" s="45"/>
      <c r="AH651" s="45"/>
      <c r="AT651" s="45"/>
      <c r="AY651" s="45"/>
      <c r="BK651" s="45"/>
    </row>
    <row r="652">
      <c r="L652" s="52"/>
      <c r="W652" s="45"/>
      <c r="AH652" s="45"/>
      <c r="AT652" s="45"/>
      <c r="AY652" s="45"/>
      <c r="BK652" s="45"/>
    </row>
    <row r="653">
      <c r="L653" s="52"/>
      <c r="W653" s="45"/>
      <c r="AH653" s="45"/>
      <c r="AT653" s="45"/>
      <c r="AY653" s="45"/>
      <c r="BK653" s="45"/>
    </row>
    <row r="654">
      <c r="L654" s="52"/>
      <c r="W654" s="45"/>
      <c r="AH654" s="45"/>
      <c r="AT654" s="45"/>
      <c r="AY654" s="45"/>
      <c r="BK654" s="45"/>
    </row>
    <row r="655">
      <c r="L655" s="52"/>
      <c r="W655" s="45"/>
      <c r="AH655" s="45"/>
      <c r="AT655" s="45"/>
      <c r="AY655" s="45"/>
      <c r="BK655" s="45"/>
    </row>
    <row r="656">
      <c r="L656" s="52"/>
      <c r="W656" s="45"/>
      <c r="AH656" s="45"/>
      <c r="AT656" s="45"/>
      <c r="AY656" s="45"/>
      <c r="BK656" s="45"/>
    </row>
    <row r="657">
      <c r="L657" s="52"/>
      <c r="W657" s="45"/>
      <c r="AH657" s="45"/>
      <c r="AT657" s="45"/>
      <c r="AY657" s="45"/>
      <c r="BK657" s="45"/>
    </row>
    <row r="658">
      <c r="L658" s="52"/>
      <c r="W658" s="45"/>
      <c r="AH658" s="45"/>
      <c r="AT658" s="45"/>
      <c r="AY658" s="45"/>
      <c r="BK658" s="45"/>
    </row>
    <row r="659">
      <c r="L659" s="52"/>
      <c r="W659" s="45"/>
      <c r="AH659" s="45"/>
      <c r="AT659" s="45"/>
      <c r="AY659" s="45"/>
      <c r="BK659" s="45"/>
    </row>
    <row r="660">
      <c r="L660" s="52"/>
      <c r="W660" s="45"/>
      <c r="AH660" s="45"/>
      <c r="AT660" s="45"/>
      <c r="AY660" s="45"/>
      <c r="BK660" s="45"/>
    </row>
    <row r="661">
      <c r="L661" s="52"/>
      <c r="W661" s="45"/>
      <c r="AH661" s="45"/>
      <c r="AT661" s="45"/>
      <c r="AY661" s="45"/>
      <c r="BK661" s="45"/>
    </row>
    <row r="662">
      <c r="L662" s="52"/>
      <c r="W662" s="45"/>
      <c r="AH662" s="45"/>
      <c r="AT662" s="45"/>
      <c r="AY662" s="45"/>
      <c r="BK662" s="45"/>
    </row>
    <row r="663">
      <c r="L663" s="52"/>
      <c r="W663" s="45"/>
      <c r="AH663" s="45"/>
      <c r="AT663" s="45"/>
      <c r="AY663" s="45"/>
      <c r="BK663" s="45"/>
    </row>
    <row r="664">
      <c r="L664" s="52"/>
      <c r="W664" s="45"/>
      <c r="AH664" s="45"/>
      <c r="AT664" s="45"/>
      <c r="AY664" s="45"/>
      <c r="BK664" s="45"/>
    </row>
    <row r="665">
      <c r="L665" s="52"/>
      <c r="W665" s="45"/>
      <c r="AH665" s="45"/>
      <c r="AT665" s="45"/>
      <c r="AY665" s="45"/>
      <c r="BK665" s="45"/>
    </row>
    <row r="666">
      <c r="L666" s="52"/>
      <c r="W666" s="45"/>
      <c r="AH666" s="45"/>
      <c r="AT666" s="45"/>
      <c r="AY666" s="45"/>
      <c r="BK666" s="45"/>
    </row>
    <row r="667">
      <c r="L667" s="52"/>
      <c r="W667" s="45"/>
      <c r="AH667" s="45"/>
      <c r="AT667" s="45"/>
      <c r="AY667" s="45"/>
      <c r="BK667" s="45"/>
    </row>
    <row r="668">
      <c r="L668" s="52"/>
      <c r="W668" s="45"/>
      <c r="AH668" s="45"/>
      <c r="AT668" s="45"/>
      <c r="AY668" s="45"/>
      <c r="BK668" s="45"/>
    </row>
    <row r="669">
      <c r="L669" s="52"/>
      <c r="W669" s="45"/>
      <c r="AH669" s="45"/>
      <c r="AT669" s="45"/>
      <c r="AY669" s="45"/>
      <c r="BK669" s="45"/>
    </row>
    <row r="670">
      <c r="L670" s="52"/>
      <c r="W670" s="45"/>
      <c r="AH670" s="45"/>
      <c r="AT670" s="45"/>
      <c r="AY670" s="45"/>
      <c r="BK670" s="45"/>
    </row>
    <row r="671">
      <c r="L671" s="52"/>
      <c r="W671" s="45"/>
      <c r="AH671" s="45"/>
      <c r="AT671" s="45"/>
      <c r="AY671" s="45"/>
      <c r="BK671" s="45"/>
    </row>
    <row r="672">
      <c r="L672" s="52"/>
      <c r="W672" s="45"/>
      <c r="AH672" s="45"/>
      <c r="AT672" s="45"/>
      <c r="AY672" s="45"/>
      <c r="BK672" s="45"/>
    </row>
    <row r="673">
      <c r="L673" s="52"/>
      <c r="W673" s="45"/>
      <c r="AH673" s="45"/>
      <c r="AT673" s="45"/>
      <c r="AY673" s="45"/>
      <c r="BK673" s="45"/>
    </row>
    <row r="674">
      <c r="L674" s="52"/>
      <c r="W674" s="45"/>
      <c r="AH674" s="45"/>
      <c r="AT674" s="45"/>
      <c r="AY674" s="45"/>
      <c r="BK674" s="45"/>
    </row>
    <row r="675">
      <c r="L675" s="52"/>
      <c r="W675" s="45"/>
      <c r="AH675" s="45"/>
      <c r="AT675" s="45"/>
      <c r="AY675" s="45"/>
      <c r="BK675" s="45"/>
    </row>
    <row r="676">
      <c r="L676" s="52"/>
      <c r="W676" s="45"/>
      <c r="AH676" s="45"/>
      <c r="AT676" s="45"/>
      <c r="AY676" s="45"/>
      <c r="BK676" s="45"/>
    </row>
    <row r="677">
      <c r="L677" s="52"/>
      <c r="W677" s="45"/>
      <c r="AH677" s="45"/>
      <c r="AT677" s="45"/>
      <c r="AY677" s="45"/>
      <c r="BK677" s="45"/>
    </row>
    <row r="678">
      <c r="L678" s="52"/>
      <c r="W678" s="45"/>
      <c r="AH678" s="45"/>
      <c r="AT678" s="45"/>
      <c r="AY678" s="45"/>
      <c r="BK678" s="45"/>
    </row>
    <row r="679">
      <c r="L679" s="52"/>
      <c r="W679" s="45"/>
      <c r="AH679" s="45"/>
      <c r="AT679" s="45"/>
      <c r="AY679" s="45"/>
      <c r="BK679" s="45"/>
    </row>
    <row r="680">
      <c r="L680" s="52"/>
      <c r="W680" s="45"/>
      <c r="AH680" s="45"/>
      <c r="AT680" s="45"/>
      <c r="AY680" s="45"/>
      <c r="BK680" s="45"/>
    </row>
    <row r="681">
      <c r="L681" s="52"/>
      <c r="W681" s="45"/>
      <c r="AH681" s="45"/>
      <c r="AT681" s="45"/>
      <c r="AY681" s="45"/>
      <c r="BK681" s="45"/>
    </row>
    <row r="682">
      <c r="L682" s="52"/>
      <c r="W682" s="45"/>
      <c r="AH682" s="45"/>
      <c r="AT682" s="45"/>
      <c r="AY682" s="45"/>
      <c r="BK682" s="45"/>
    </row>
    <row r="683">
      <c r="L683" s="52"/>
      <c r="W683" s="45"/>
      <c r="AH683" s="45"/>
      <c r="AT683" s="45"/>
      <c r="AY683" s="45"/>
      <c r="BK683" s="45"/>
    </row>
    <row r="684">
      <c r="L684" s="52"/>
      <c r="W684" s="45"/>
      <c r="AH684" s="45"/>
      <c r="AT684" s="45"/>
      <c r="AY684" s="45"/>
      <c r="BK684" s="45"/>
    </row>
    <row r="685">
      <c r="L685" s="52"/>
      <c r="W685" s="45"/>
      <c r="AH685" s="45"/>
      <c r="AT685" s="45"/>
      <c r="AY685" s="45"/>
      <c r="BK685" s="45"/>
    </row>
    <row r="686">
      <c r="L686" s="52"/>
      <c r="W686" s="45"/>
      <c r="AH686" s="45"/>
      <c r="AT686" s="45"/>
      <c r="AY686" s="45"/>
      <c r="BK686" s="45"/>
    </row>
    <row r="687">
      <c r="L687" s="52"/>
      <c r="W687" s="45"/>
      <c r="AH687" s="45"/>
      <c r="AT687" s="45"/>
      <c r="AY687" s="45"/>
      <c r="BK687" s="45"/>
    </row>
    <row r="688">
      <c r="L688" s="52"/>
      <c r="W688" s="45"/>
      <c r="AH688" s="45"/>
      <c r="AT688" s="45"/>
      <c r="AY688" s="45"/>
      <c r="BK688" s="45"/>
    </row>
    <row r="689">
      <c r="L689" s="52"/>
      <c r="W689" s="45"/>
      <c r="AH689" s="45"/>
      <c r="AT689" s="45"/>
      <c r="AY689" s="45"/>
      <c r="BK689" s="45"/>
    </row>
    <row r="690">
      <c r="L690" s="52"/>
      <c r="W690" s="45"/>
      <c r="AH690" s="45"/>
      <c r="AT690" s="45"/>
      <c r="AY690" s="45"/>
      <c r="BK690" s="45"/>
    </row>
    <row r="691">
      <c r="L691" s="52"/>
      <c r="W691" s="45"/>
      <c r="AH691" s="45"/>
      <c r="AT691" s="45"/>
      <c r="AY691" s="45"/>
      <c r="BK691" s="45"/>
    </row>
    <row r="692">
      <c r="L692" s="52"/>
      <c r="W692" s="45"/>
      <c r="AH692" s="45"/>
      <c r="AT692" s="45"/>
      <c r="AY692" s="45"/>
      <c r="BK692" s="45"/>
    </row>
    <row r="693">
      <c r="L693" s="52"/>
      <c r="W693" s="45"/>
      <c r="AH693" s="45"/>
      <c r="AT693" s="45"/>
      <c r="AY693" s="45"/>
      <c r="BK693" s="45"/>
    </row>
    <row r="694">
      <c r="L694" s="52"/>
      <c r="W694" s="45"/>
      <c r="AH694" s="45"/>
      <c r="AT694" s="45"/>
      <c r="AY694" s="45"/>
      <c r="BK694" s="45"/>
    </row>
    <row r="695">
      <c r="L695" s="52"/>
      <c r="W695" s="45"/>
      <c r="AH695" s="45"/>
      <c r="AT695" s="45"/>
      <c r="AY695" s="45"/>
      <c r="BK695" s="45"/>
    </row>
    <row r="696">
      <c r="L696" s="52"/>
      <c r="W696" s="45"/>
      <c r="AH696" s="45"/>
      <c r="AT696" s="45"/>
      <c r="AY696" s="45"/>
      <c r="BK696" s="45"/>
    </row>
    <row r="697">
      <c r="L697" s="52"/>
      <c r="W697" s="45"/>
      <c r="AH697" s="45"/>
      <c r="AT697" s="45"/>
      <c r="AY697" s="45"/>
      <c r="BK697" s="45"/>
    </row>
    <row r="698">
      <c r="L698" s="52"/>
      <c r="W698" s="45"/>
      <c r="AH698" s="45"/>
      <c r="AT698" s="45"/>
      <c r="AY698" s="45"/>
      <c r="BK698" s="45"/>
    </row>
    <row r="699">
      <c r="L699" s="52"/>
      <c r="W699" s="45"/>
      <c r="AH699" s="45"/>
      <c r="AT699" s="45"/>
      <c r="AY699" s="45"/>
      <c r="BK699" s="45"/>
    </row>
    <row r="700">
      <c r="L700" s="52"/>
      <c r="W700" s="45"/>
      <c r="AH700" s="45"/>
      <c r="AT700" s="45"/>
      <c r="AY700" s="45"/>
      <c r="BK700" s="45"/>
    </row>
    <row r="701">
      <c r="L701" s="52"/>
      <c r="W701" s="45"/>
      <c r="AH701" s="45"/>
      <c r="AT701" s="45"/>
      <c r="AY701" s="45"/>
      <c r="BK701" s="45"/>
    </row>
    <row r="702">
      <c r="L702" s="52"/>
      <c r="W702" s="45"/>
      <c r="AH702" s="45"/>
      <c r="AT702" s="45"/>
      <c r="AY702" s="45"/>
      <c r="BK702" s="45"/>
    </row>
    <row r="703">
      <c r="L703" s="52"/>
      <c r="W703" s="45"/>
      <c r="AH703" s="45"/>
      <c r="AT703" s="45"/>
      <c r="AY703" s="45"/>
      <c r="BK703" s="45"/>
    </row>
    <row r="704">
      <c r="L704" s="52"/>
      <c r="W704" s="45"/>
      <c r="AH704" s="45"/>
      <c r="AT704" s="45"/>
      <c r="AY704" s="45"/>
      <c r="BK704" s="45"/>
    </row>
    <row r="705">
      <c r="L705" s="52"/>
      <c r="W705" s="45"/>
      <c r="AH705" s="45"/>
      <c r="AT705" s="45"/>
      <c r="AY705" s="45"/>
      <c r="BK705" s="45"/>
    </row>
    <row r="706">
      <c r="L706" s="52"/>
      <c r="W706" s="45"/>
      <c r="AH706" s="45"/>
      <c r="AT706" s="45"/>
      <c r="AY706" s="45"/>
      <c r="BK706" s="45"/>
    </row>
    <row r="707">
      <c r="L707" s="52"/>
      <c r="W707" s="45"/>
      <c r="AH707" s="45"/>
      <c r="AT707" s="45"/>
      <c r="AY707" s="45"/>
      <c r="BK707" s="45"/>
    </row>
    <row r="708">
      <c r="L708" s="52"/>
      <c r="W708" s="45"/>
      <c r="AH708" s="45"/>
      <c r="AT708" s="45"/>
      <c r="AY708" s="45"/>
      <c r="BK708" s="45"/>
    </row>
    <row r="709">
      <c r="L709" s="52"/>
      <c r="W709" s="45"/>
      <c r="AH709" s="45"/>
      <c r="AT709" s="45"/>
      <c r="AY709" s="45"/>
      <c r="BK709" s="45"/>
    </row>
    <row r="710">
      <c r="L710" s="52"/>
      <c r="W710" s="45"/>
      <c r="AH710" s="45"/>
      <c r="AT710" s="45"/>
      <c r="AY710" s="45"/>
      <c r="BK710" s="45"/>
    </row>
    <row r="711">
      <c r="L711" s="52"/>
      <c r="W711" s="45"/>
      <c r="AH711" s="45"/>
      <c r="AT711" s="45"/>
      <c r="AY711" s="45"/>
      <c r="BK711" s="45"/>
    </row>
    <row r="712">
      <c r="L712" s="52"/>
      <c r="W712" s="45"/>
      <c r="AH712" s="45"/>
      <c r="AT712" s="45"/>
      <c r="AY712" s="45"/>
      <c r="BK712" s="45"/>
    </row>
    <row r="713">
      <c r="L713" s="52"/>
      <c r="W713" s="45"/>
      <c r="AH713" s="45"/>
      <c r="AT713" s="45"/>
      <c r="AY713" s="45"/>
      <c r="BK713" s="45"/>
    </row>
    <row r="714">
      <c r="L714" s="52"/>
      <c r="W714" s="45"/>
      <c r="AH714" s="45"/>
      <c r="AT714" s="45"/>
      <c r="AY714" s="45"/>
      <c r="BK714" s="45"/>
    </row>
    <row r="715">
      <c r="L715" s="52"/>
      <c r="W715" s="45"/>
      <c r="AH715" s="45"/>
      <c r="AT715" s="45"/>
      <c r="AY715" s="45"/>
      <c r="BK715" s="45"/>
    </row>
    <row r="716">
      <c r="L716" s="52"/>
      <c r="W716" s="45"/>
      <c r="AH716" s="45"/>
      <c r="AT716" s="45"/>
      <c r="AY716" s="45"/>
      <c r="BK716" s="45"/>
    </row>
    <row r="717">
      <c r="L717" s="52"/>
      <c r="W717" s="45"/>
      <c r="AH717" s="45"/>
      <c r="AT717" s="45"/>
      <c r="AY717" s="45"/>
      <c r="BK717" s="45"/>
    </row>
    <row r="718">
      <c r="L718" s="52"/>
      <c r="W718" s="45"/>
      <c r="AH718" s="45"/>
      <c r="AT718" s="45"/>
      <c r="AY718" s="45"/>
      <c r="BK718" s="45"/>
    </row>
    <row r="719">
      <c r="L719" s="52"/>
      <c r="W719" s="45"/>
      <c r="AH719" s="45"/>
      <c r="AT719" s="45"/>
      <c r="AY719" s="45"/>
      <c r="BK719" s="45"/>
    </row>
    <row r="720">
      <c r="L720" s="52"/>
      <c r="W720" s="45"/>
      <c r="AH720" s="45"/>
      <c r="AT720" s="45"/>
      <c r="AY720" s="45"/>
      <c r="BK720" s="45"/>
    </row>
    <row r="721">
      <c r="L721" s="52"/>
      <c r="W721" s="45"/>
      <c r="AH721" s="45"/>
      <c r="AT721" s="45"/>
      <c r="AY721" s="45"/>
      <c r="BK721" s="45"/>
    </row>
    <row r="722">
      <c r="L722" s="52"/>
      <c r="W722" s="45"/>
      <c r="AH722" s="45"/>
      <c r="AT722" s="45"/>
      <c r="AY722" s="45"/>
      <c r="BK722" s="45"/>
    </row>
    <row r="723">
      <c r="L723" s="52"/>
      <c r="W723" s="45"/>
      <c r="AH723" s="45"/>
      <c r="AT723" s="45"/>
      <c r="AY723" s="45"/>
      <c r="BK723" s="45"/>
    </row>
    <row r="724">
      <c r="L724" s="52"/>
      <c r="W724" s="45"/>
      <c r="AH724" s="45"/>
      <c r="AT724" s="45"/>
      <c r="AY724" s="45"/>
      <c r="BK724" s="45"/>
    </row>
    <row r="725">
      <c r="L725" s="52"/>
      <c r="W725" s="45"/>
      <c r="AH725" s="45"/>
      <c r="AT725" s="45"/>
      <c r="AY725" s="45"/>
      <c r="BK725" s="45"/>
    </row>
    <row r="726">
      <c r="L726" s="52"/>
      <c r="W726" s="45"/>
      <c r="AH726" s="45"/>
      <c r="AT726" s="45"/>
      <c r="AY726" s="45"/>
      <c r="BK726" s="45"/>
    </row>
    <row r="727">
      <c r="L727" s="52"/>
      <c r="W727" s="45"/>
      <c r="AH727" s="45"/>
      <c r="AT727" s="45"/>
      <c r="AY727" s="45"/>
      <c r="BK727" s="45"/>
    </row>
    <row r="728">
      <c r="L728" s="52"/>
      <c r="W728" s="45"/>
      <c r="AH728" s="45"/>
      <c r="AT728" s="45"/>
      <c r="AY728" s="45"/>
      <c r="BK728" s="45"/>
    </row>
    <row r="729">
      <c r="L729" s="52"/>
      <c r="W729" s="45"/>
      <c r="AH729" s="45"/>
      <c r="AT729" s="45"/>
      <c r="AY729" s="45"/>
      <c r="BK729" s="45"/>
    </row>
    <row r="730">
      <c r="L730" s="52"/>
      <c r="W730" s="45"/>
      <c r="AH730" s="45"/>
      <c r="AT730" s="45"/>
      <c r="AY730" s="45"/>
      <c r="BK730" s="45"/>
    </row>
    <row r="731">
      <c r="L731" s="52"/>
      <c r="W731" s="45"/>
      <c r="AH731" s="45"/>
      <c r="AT731" s="45"/>
      <c r="AY731" s="45"/>
      <c r="BK731" s="45"/>
    </row>
    <row r="732">
      <c r="L732" s="52"/>
      <c r="W732" s="45"/>
      <c r="AH732" s="45"/>
      <c r="AT732" s="45"/>
      <c r="AY732" s="45"/>
      <c r="BK732" s="45"/>
    </row>
    <row r="733">
      <c r="L733" s="52"/>
      <c r="W733" s="45"/>
      <c r="AH733" s="45"/>
      <c r="AT733" s="45"/>
      <c r="AY733" s="45"/>
      <c r="BK733" s="45"/>
    </row>
    <row r="734">
      <c r="L734" s="52"/>
      <c r="W734" s="45"/>
      <c r="AH734" s="45"/>
      <c r="AT734" s="45"/>
      <c r="AY734" s="45"/>
      <c r="BK734" s="45"/>
    </row>
    <row r="735">
      <c r="L735" s="52"/>
      <c r="W735" s="45"/>
      <c r="AH735" s="45"/>
      <c r="AT735" s="45"/>
      <c r="AY735" s="45"/>
      <c r="BK735" s="45"/>
    </row>
    <row r="736">
      <c r="L736" s="52"/>
      <c r="W736" s="45"/>
      <c r="AH736" s="45"/>
      <c r="AT736" s="45"/>
      <c r="AY736" s="45"/>
      <c r="BK736" s="45"/>
    </row>
    <row r="737">
      <c r="L737" s="52"/>
      <c r="W737" s="45"/>
      <c r="AH737" s="45"/>
      <c r="AT737" s="45"/>
      <c r="AY737" s="45"/>
      <c r="BK737" s="45"/>
    </row>
    <row r="738">
      <c r="L738" s="52"/>
      <c r="W738" s="45"/>
      <c r="AH738" s="45"/>
      <c r="AT738" s="45"/>
      <c r="AY738" s="45"/>
      <c r="BK738" s="45"/>
    </row>
    <row r="739">
      <c r="L739" s="52"/>
      <c r="W739" s="45"/>
      <c r="AH739" s="45"/>
      <c r="AT739" s="45"/>
      <c r="AY739" s="45"/>
      <c r="BK739" s="45"/>
    </row>
    <row r="740">
      <c r="L740" s="52"/>
      <c r="W740" s="45"/>
      <c r="AH740" s="45"/>
      <c r="AT740" s="45"/>
      <c r="AY740" s="45"/>
      <c r="BK740" s="45"/>
    </row>
    <row r="741">
      <c r="L741" s="52"/>
      <c r="W741" s="45"/>
      <c r="AH741" s="45"/>
      <c r="AT741" s="45"/>
      <c r="AY741" s="45"/>
      <c r="BK741" s="45"/>
    </row>
    <row r="742">
      <c r="L742" s="52"/>
      <c r="W742" s="45"/>
      <c r="AH742" s="45"/>
      <c r="AT742" s="45"/>
      <c r="AY742" s="45"/>
      <c r="BK742" s="45"/>
    </row>
    <row r="743">
      <c r="L743" s="52"/>
      <c r="W743" s="45"/>
      <c r="AH743" s="45"/>
      <c r="AT743" s="45"/>
      <c r="AY743" s="45"/>
      <c r="BK743" s="45"/>
    </row>
    <row r="744">
      <c r="L744" s="52"/>
      <c r="W744" s="45"/>
      <c r="AH744" s="45"/>
      <c r="AT744" s="45"/>
      <c r="AY744" s="45"/>
      <c r="BK744" s="45"/>
    </row>
    <row r="745">
      <c r="L745" s="52"/>
      <c r="W745" s="45"/>
      <c r="AH745" s="45"/>
      <c r="AT745" s="45"/>
      <c r="AY745" s="45"/>
      <c r="BK745" s="45"/>
    </row>
    <row r="746">
      <c r="L746" s="52"/>
      <c r="W746" s="45"/>
      <c r="AH746" s="45"/>
      <c r="AT746" s="45"/>
      <c r="AY746" s="45"/>
      <c r="BK746" s="45"/>
    </row>
    <row r="747">
      <c r="L747" s="52"/>
      <c r="W747" s="45"/>
      <c r="AH747" s="45"/>
      <c r="AT747" s="45"/>
      <c r="AY747" s="45"/>
      <c r="BK747" s="45"/>
    </row>
    <row r="748">
      <c r="L748" s="52"/>
      <c r="W748" s="45"/>
      <c r="AH748" s="45"/>
      <c r="AT748" s="45"/>
      <c r="AY748" s="45"/>
      <c r="BK748" s="45"/>
    </row>
    <row r="749">
      <c r="L749" s="52"/>
      <c r="W749" s="45"/>
      <c r="AH749" s="45"/>
      <c r="AT749" s="45"/>
      <c r="AY749" s="45"/>
      <c r="BK749" s="45"/>
    </row>
    <row r="750">
      <c r="L750" s="52"/>
      <c r="W750" s="45"/>
      <c r="AH750" s="45"/>
      <c r="AT750" s="45"/>
      <c r="AY750" s="45"/>
      <c r="BK750" s="45"/>
    </row>
    <row r="751">
      <c r="L751" s="52"/>
      <c r="W751" s="45"/>
      <c r="AH751" s="45"/>
      <c r="AT751" s="45"/>
      <c r="AY751" s="45"/>
      <c r="BK751" s="45"/>
    </row>
    <row r="752">
      <c r="L752" s="52"/>
      <c r="W752" s="45"/>
      <c r="AH752" s="45"/>
      <c r="AT752" s="45"/>
      <c r="AY752" s="45"/>
      <c r="BK752" s="45"/>
    </row>
    <row r="753">
      <c r="L753" s="52"/>
      <c r="W753" s="45"/>
      <c r="AH753" s="45"/>
      <c r="AT753" s="45"/>
      <c r="AY753" s="45"/>
      <c r="BK753" s="45"/>
    </row>
    <row r="754">
      <c r="L754" s="52"/>
      <c r="W754" s="45"/>
      <c r="AH754" s="45"/>
      <c r="AT754" s="45"/>
      <c r="AY754" s="45"/>
      <c r="BK754" s="45"/>
    </row>
    <row r="755">
      <c r="L755" s="52"/>
      <c r="W755" s="45"/>
      <c r="AH755" s="45"/>
      <c r="AT755" s="45"/>
      <c r="AY755" s="45"/>
      <c r="BK755" s="45"/>
    </row>
    <row r="756">
      <c r="L756" s="52"/>
      <c r="W756" s="45"/>
      <c r="AH756" s="45"/>
      <c r="AT756" s="45"/>
      <c r="AY756" s="45"/>
      <c r="BK756" s="45"/>
    </row>
    <row r="757">
      <c r="L757" s="52"/>
      <c r="W757" s="45"/>
      <c r="AH757" s="45"/>
      <c r="AT757" s="45"/>
      <c r="AY757" s="45"/>
      <c r="BK757" s="45"/>
    </row>
    <row r="758">
      <c r="L758" s="52"/>
      <c r="W758" s="45"/>
      <c r="AH758" s="45"/>
      <c r="AT758" s="45"/>
      <c r="AY758" s="45"/>
      <c r="BK758" s="45"/>
    </row>
    <row r="759">
      <c r="L759" s="52"/>
      <c r="W759" s="45"/>
      <c r="AH759" s="45"/>
      <c r="AT759" s="45"/>
      <c r="AY759" s="45"/>
      <c r="BK759" s="45"/>
    </row>
    <row r="760">
      <c r="L760" s="52"/>
      <c r="W760" s="45"/>
      <c r="AH760" s="45"/>
      <c r="AT760" s="45"/>
      <c r="AY760" s="45"/>
      <c r="BK760" s="45"/>
    </row>
    <row r="761">
      <c r="L761" s="52"/>
      <c r="W761" s="45"/>
      <c r="AH761" s="45"/>
      <c r="AT761" s="45"/>
      <c r="AY761" s="45"/>
      <c r="BK761" s="45"/>
    </row>
    <row r="762">
      <c r="L762" s="52"/>
      <c r="W762" s="45"/>
      <c r="AH762" s="45"/>
      <c r="AT762" s="45"/>
      <c r="AY762" s="45"/>
      <c r="BK762" s="45"/>
    </row>
    <row r="763">
      <c r="L763" s="52"/>
      <c r="W763" s="45"/>
      <c r="AH763" s="45"/>
      <c r="AT763" s="45"/>
      <c r="AY763" s="45"/>
      <c r="BK763" s="45"/>
    </row>
    <row r="764">
      <c r="L764" s="52"/>
      <c r="W764" s="45"/>
      <c r="AH764" s="45"/>
      <c r="AT764" s="45"/>
      <c r="AY764" s="45"/>
      <c r="BK764" s="45"/>
    </row>
    <row r="765">
      <c r="L765" s="52"/>
      <c r="W765" s="45"/>
      <c r="AH765" s="45"/>
      <c r="AT765" s="45"/>
      <c r="AY765" s="45"/>
      <c r="BK765" s="45"/>
    </row>
    <row r="766">
      <c r="L766" s="52"/>
      <c r="W766" s="45"/>
      <c r="AH766" s="45"/>
      <c r="AT766" s="45"/>
      <c r="AY766" s="45"/>
      <c r="BK766" s="45"/>
    </row>
    <row r="767">
      <c r="L767" s="52"/>
      <c r="W767" s="45"/>
      <c r="AH767" s="45"/>
      <c r="AT767" s="45"/>
      <c r="AY767" s="45"/>
      <c r="BK767" s="45"/>
    </row>
    <row r="768">
      <c r="L768" s="52"/>
      <c r="W768" s="45"/>
      <c r="AH768" s="45"/>
      <c r="AT768" s="45"/>
      <c r="AY768" s="45"/>
      <c r="BK768" s="45"/>
    </row>
    <row r="769">
      <c r="L769" s="52"/>
      <c r="W769" s="45"/>
      <c r="AH769" s="45"/>
      <c r="AT769" s="45"/>
      <c r="AY769" s="45"/>
      <c r="BK769" s="45"/>
    </row>
    <row r="770">
      <c r="L770" s="52"/>
      <c r="W770" s="45"/>
      <c r="AH770" s="45"/>
      <c r="AT770" s="45"/>
      <c r="AY770" s="45"/>
      <c r="BK770" s="45"/>
    </row>
    <row r="771">
      <c r="L771" s="52"/>
      <c r="W771" s="45"/>
      <c r="AH771" s="45"/>
      <c r="AT771" s="45"/>
      <c r="AY771" s="45"/>
      <c r="BK771" s="45"/>
    </row>
    <row r="772">
      <c r="L772" s="52"/>
      <c r="W772" s="45"/>
      <c r="AH772" s="45"/>
      <c r="AT772" s="45"/>
      <c r="AY772" s="45"/>
      <c r="BK772" s="45"/>
    </row>
    <row r="773">
      <c r="L773" s="52"/>
      <c r="W773" s="45"/>
      <c r="AH773" s="45"/>
      <c r="AT773" s="45"/>
      <c r="AY773" s="45"/>
      <c r="BK773" s="45"/>
    </row>
    <row r="774">
      <c r="L774" s="52"/>
      <c r="W774" s="45"/>
      <c r="AH774" s="45"/>
      <c r="AT774" s="45"/>
      <c r="AY774" s="45"/>
      <c r="BK774" s="45"/>
    </row>
    <row r="775">
      <c r="L775" s="52"/>
      <c r="W775" s="45"/>
      <c r="AH775" s="45"/>
      <c r="AT775" s="45"/>
      <c r="AY775" s="45"/>
      <c r="BK775" s="45"/>
    </row>
    <row r="776">
      <c r="L776" s="52"/>
      <c r="W776" s="45"/>
      <c r="AH776" s="45"/>
      <c r="AT776" s="45"/>
      <c r="AY776" s="45"/>
      <c r="BK776" s="45"/>
    </row>
    <row r="777">
      <c r="L777" s="52"/>
      <c r="W777" s="45"/>
      <c r="AH777" s="45"/>
      <c r="AT777" s="45"/>
      <c r="AY777" s="45"/>
      <c r="BK777" s="45"/>
    </row>
    <row r="778">
      <c r="L778" s="52"/>
      <c r="W778" s="45"/>
      <c r="AH778" s="45"/>
      <c r="AT778" s="45"/>
      <c r="AY778" s="45"/>
      <c r="BK778" s="45"/>
    </row>
    <row r="779">
      <c r="L779" s="52"/>
      <c r="W779" s="45"/>
      <c r="AH779" s="45"/>
      <c r="AT779" s="45"/>
      <c r="AY779" s="45"/>
      <c r="BK779" s="45"/>
    </row>
    <row r="780">
      <c r="L780" s="52"/>
      <c r="W780" s="45"/>
      <c r="AH780" s="45"/>
      <c r="AT780" s="45"/>
      <c r="AY780" s="45"/>
      <c r="BK780" s="45"/>
    </row>
    <row r="781">
      <c r="L781" s="52"/>
      <c r="W781" s="45"/>
      <c r="AH781" s="45"/>
      <c r="AT781" s="45"/>
      <c r="AY781" s="45"/>
      <c r="BK781" s="45"/>
    </row>
    <row r="782">
      <c r="L782" s="52"/>
      <c r="W782" s="45"/>
      <c r="AH782" s="45"/>
      <c r="AT782" s="45"/>
      <c r="AY782" s="45"/>
      <c r="BK782" s="45"/>
    </row>
    <row r="783">
      <c r="L783" s="52"/>
      <c r="W783" s="45"/>
      <c r="AH783" s="45"/>
      <c r="AT783" s="45"/>
      <c r="AY783" s="45"/>
      <c r="BK783" s="45"/>
    </row>
    <row r="784">
      <c r="L784" s="52"/>
      <c r="W784" s="45"/>
      <c r="AH784" s="45"/>
      <c r="AT784" s="45"/>
      <c r="AY784" s="45"/>
      <c r="BK784" s="45"/>
    </row>
    <row r="785">
      <c r="L785" s="52"/>
      <c r="W785" s="45"/>
      <c r="AH785" s="45"/>
      <c r="AT785" s="45"/>
      <c r="AY785" s="45"/>
      <c r="BK785" s="45"/>
    </row>
    <row r="786">
      <c r="L786" s="52"/>
      <c r="W786" s="45"/>
      <c r="AH786" s="45"/>
      <c r="AT786" s="45"/>
      <c r="AY786" s="45"/>
      <c r="BK786" s="45"/>
    </row>
    <row r="787">
      <c r="L787" s="52"/>
      <c r="W787" s="45"/>
      <c r="AH787" s="45"/>
      <c r="AT787" s="45"/>
      <c r="AY787" s="45"/>
      <c r="BK787" s="45"/>
    </row>
    <row r="788">
      <c r="L788" s="52"/>
      <c r="W788" s="45"/>
      <c r="AH788" s="45"/>
      <c r="AT788" s="45"/>
      <c r="AY788" s="45"/>
      <c r="BK788" s="45"/>
    </row>
    <row r="789">
      <c r="L789" s="52"/>
      <c r="W789" s="45"/>
      <c r="AH789" s="45"/>
      <c r="AT789" s="45"/>
      <c r="AY789" s="45"/>
      <c r="BK789" s="45"/>
    </row>
    <row r="790">
      <c r="L790" s="52"/>
      <c r="W790" s="45"/>
      <c r="AH790" s="45"/>
      <c r="AT790" s="45"/>
      <c r="AY790" s="45"/>
      <c r="BK790" s="45"/>
    </row>
    <row r="791">
      <c r="L791" s="52"/>
      <c r="W791" s="45"/>
      <c r="AH791" s="45"/>
      <c r="AT791" s="45"/>
      <c r="AY791" s="45"/>
      <c r="BK791" s="45"/>
    </row>
    <row r="792">
      <c r="L792" s="52"/>
      <c r="W792" s="45"/>
      <c r="AH792" s="45"/>
      <c r="AT792" s="45"/>
      <c r="AY792" s="45"/>
      <c r="BK792" s="45"/>
    </row>
    <row r="793">
      <c r="L793" s="52"/>
      <c r="W793" s="45"/>
      <c r="AH793" s="45"/>
      <c r="AT793" s="45"/>
      <c r="AY793" s="45"/>
      <c r="BK793" s="45"/>
    </row>
    <row r="794">
      <c r="L794" s="52"/>
      <c r="W794" s="45"/>
      <c r="AH794" s="45"/>
      <c r="AT794" s="45"/>
      <c r="AY794" s="45"/>
      <c r="BK794" s="45"/>
    </row>
    <row r="795">
      <c r="L795" s="52"/>
      <c r="W795" s="45"/>
      <c r="AH795" s="45"/>
      <c r="AT795" s="45"/>
      <c r="AY795" s="45"/>
      <c r="BK795" s="45"/>
    </row>
    <row r="796">
      <c r="L796" s="52"/>
      <c r="W796" s="45"/>
      <c r="AH796" s="45"/>
      <c r="AT796" s="45"/>
      <c r="AY796" s="45"/>
      <c r="BK796" s="45"/>
    </row>
    <row r="797">
      <c r="L797" s="52"/>
      <c r="W797" s="45"/>
      <c r="AH797" s="45"/>
      <c r="AT797" s="45"/>
      <c r="AY797" s="45"/>
      <c r="BK797" s="45"/>
    </row>
    <row r="798">
      <c r="L798" s="52"/>
      <c r="W798" s="45"/>
      <c r="AH798" s="45"/>
      <c r="AT798" s="45"/>
      <c r="AY798" s="45"/>
      <c r="BK798" s="45"/>
    </row>
    <row r="799">
      <c r="L799" s="52"/>
      <c r="W799" s="45"/>
      <c r="AH799" s="45"/>
      <c r="AT799" s="45"/>
      <c r="AY799" s="45"/>
      <c r="BK799" s="45"/>
    </row>
    <row r="800">
      <c r="L800" s="52"/>
      <c r="W800" s="45"/>
      <c r="AH800" s="45"/>
      <c r="AT800" s="45"/>
      <c r="AY800" s="45"/>
      <c r="BK800" s="45"/>
    </row>
    <row r="801">
      <c r="L801" s="52"/>
      <c r="W801" s="45"/>
      <c r="AH801" s="45"/>
      <c r="AT801" s="45"/>
      <c r="AY801" s="45"/>
      <c r="BK801" s="45"/>
    </row>
    <row r="802">
      <c r="L802" s="52"/>
      <c r="W802" s="45"/>
      <c r="AH802" s="45"/>
      <c r="AT802" s="45"/>
      <c r="AY802" s="45"/>
      <c r="BK802" s="45"/>
    </row>
    <row r="803">
      <c r="L803" s="52"/>
      <c r="W803" s="45"/>
      <c r="AH803" s="45"/>
      <c r="AT803" s="45"/>
      <c r="AY803" s="45"/>
      <c r="BK803" s="45"/>
    </row>
    <row r="804">
      <c r="L804" s="52"/>
      <c r="W804" s="45"/>
      <c r="AH804" s="45"/>
      <c r="AT804" s="45"/>
      <c r="AY804" s="45"/>
      <c r="BK804" s="45"/>
    </row>
    <row r="805">
      <c r="L805" s="52"/>
      <c r="W805" s="45"/>
      <c r="AH805" s="45"/>
      <c r="AT805" s="45"/>
      <c r="AY805" s="45"/>
      <c r="BK805" s="45"/>
    </row>
    <row r="806">
      <c r="L806" s="52"/>
      <c r="W806" s="45"/>
      <c r="AH806" s="45"/>
      <c r="AT806" s="45"/>
      <c r="AY806" s="45"/>
      <c r="BK806" s="45"/>
    </row>
    <row r="807">
      <c r="L807" s="52"/>
      <c r="W807" s="45"/>
      <c r="AH807" s="45"/>
      <c r="AT807" s="45"/>
      <c r="AY807" s="45"/>
      <c r="BK807" s="45"/>
    </row>
    <row r="808">
      <c r="L808" s="52"/>
      <c r="W808" s="45"/>
      <c r="AH808" s="45"/>
      <c r="AT808" s="45"/>
      <c r="AY808" s="45"/>
      <c r="BK808" s="45"/>
    </row>
    <row r="809">
      <c r="L809" s="52"/>
      <c r="W809" s="45"/>
      <c r="AH809" s="45"/>
      <c r="AT809" s="45"/>
      <c r="AY809" s="45"/>
      <c r="BK809" s="45"/>
    </row>
    <row r="810">
      <c r="L810" s="52"/>
      <c r="W810" s="45"/>
      <c r="AH810" s="45"/>
      <c r="AT810" s="45"/>
      <c r="AY810" s="45"/>
      <c r="BK810" s="45"/>
    </row>
    <row r="811">
      <c r="L811" s="52"/>
      <c r="W811" s="45"/>
      <c r="AH811" s="45"/>
      <c r="AT811" s="45"/>
      <c r="AY811" s="45"/>
      <c r="BK811" s="45"/>
    </row>
    <row r="812">
      <c r="L812" s="52"/>
      <c r="W812" s="45"/>
      <c r="AH812" s="45"/>
      <c r="AT812" s="45"/>
      <c r="AY812" s="45"/>
      <c r="BK812" s="45"/>
    </row>
    <row r="813">
      <c r="L813" s="52"/>
      <c r="W813" s="45"/>
      <c r="AH813" s="45"/>
      <c r="AT813" s="45"/>
      <c r="AY813" s="45"/>
      <c r="BK813" s="45"/>
    </row>
    <row r="814">
      <c r="L814" s="52"/>
      <c r="W814" s="45"/>
      <c r="AH814" s="45"/>
      <c r="AT814" s="45"/>
      <c r="AY814" s="45"/>
      <c r="BK814" s="45"/>
    </row>
    <row r="815">
      <c r="L815" s="52"/>
      <c r="W815" s="45"/>
      <c r="AH815" s="45"/>
      <c r="AT815" s="45"/>
      <c r="AY815" s="45"/>
      <c r="BK815" s="45"/>
    </row>
    <row r="816">
      <c r="L816" s="52"/>
      <c r="W816" s="45"/>
      <c r="AH816" s="45"/>
      <c r="AT816" s="45"/>
      <c r="AY816" s="45"/>
      <c r="BK816" s="45"/>
    </row>
    <row r="817">
      <c r="L817" s="52"/>
      <c r="W817" s="45"/>
      <c r="AH817" s="45"/>
      <c r="AT817" s="45"/>
      <c r="AY817" s="45"/>
      <c r="BK817" s="45"/>
    </row>
    <row r="818">
      <c r="L818" s="52"/>
      <c r="W818" s="45"/>
      <c r="AH818" s="45"/>
      <c r="AT818" s="45"/>
      <c r="AY818" s="45"/>
      <c r="BK818" s="45"/>
    </row>
    <row r="819">
      <c r="L819" s="52"/>
      <c r="W819" s="45"/>
      <c r="AH819" s="45"/>
      <c r="AT819" s="45"/>
      <c r="AY819" s="45"/>
      <c r="BK819" s="45"/>
    </row>
    <row r="820">
      <c r="L820" s="52"/>
      <c r="W820" s="45"/>
      <c r="AH820" s="45"/>
      <c r="AT820" s="45"/>
      <c r="AY820" s="45"/>
      <c r="BK820" s="45"/>
    </row>
    <row r="821">
      <c r="L821" s="52"/>
      <c r="W821" s="45"/>
      <c r="AH821" s="45"/>
      <c r="AT821" s="45"/>
      <c r="AY821" s="45"/>
      <c r="BK821" s="45"/>
    </row>
    <row r="822">
      <c r="L822" s="52"/>
      <c r="W822" s="45"/>
      <c r="AH822" s="45"/>
      <c r="AT822" s="45"/>
      <c r="AY822" s="45"/>
      <c r="BK822" s="45"/>
    </row>
    <row r="823">
      <c r="L823" s="52"/>
      <c r="W823" s="45"/>
      <c r="AH823" s="45"/>
      <c r="AT823" s="45"/>
      <c r="AY823" s="45"/>
      <c r="BK823" s="45"/>
    </row>
    <row r="824">
      <c r="L824" s="52"/>
      <c r="W824" s="45"/>
      <c r="AH824" s="45"/>
      <c r="AT824" s="45"/>
      <c r="AY824" s="45"/>
      <c r="BK824" s="45"/>
    </row>
    <row r="825">
      <c r="L825" s="52"/>
      <c r="W825" s="45"/>
      <c r="AH825" s="45"/>
      <c r="AT825" s="45"/>
      <c r="AY825" s="45"/>
      <c r="BK825" s="45"/>
    </row>
    <row r="826">
      <c r="L826" s="52"/>
      <c r="W826" s="45"/>
      <c r="AH826" s="45"/>
      <c r="AT826" s="45"/>
      <c r="AY826" s="45"/>
      <c r="BK826" s="45"/>
    </row>
    <row r="827">
      <c r="L827" s="52"/>
      <c r="W827" s="45"/>
      <c r="AH827" s="45"/>
      <c r="AT827" s="45"/>
      <c r="AY827" s="45"/>
      <c r="BK827" s="45"/>
    </row>
    <row r="828">
      <c r="L828" s="52"/>
      <c r="W828" s="45"/>
      <c r="AH828" s="45"/>
      <c r="AT828" s="45"/>
      <c r="AY828" s="45"/>
      <c r="BK828" s="45"/>
    </row>
    <row r="829">
      <c r="L829" s="52"/>
      <c r="W829" s="45"/>
      <c r="AH829" s="45"/>
      <c r="AT829" s="45"/>
      <c r="AY829" s="45"/>
      <c r="BK829" s="45"/>
    </row>
    <row r="830">
      <c r="L830" s="52"/>
      <c r="W830" s="45"/>
      <c r="AH830" s="45"/>
      <c r="AT830" s="45"/>
      <c r="AY830" s="45"/>
      <c r="BK830" s="45"/>
    </row>
    <row r="831">
      <c r="L831" s="52"/>
      <c r="W831" s="45"/>
      <c r="AH831" s="45"/>
      <c r="AT831" s="45"/>
      <c r="AY831" s="45"/>
      <c r="BK831" s="45"/>
    </row>
    <row r="832">
      <c r="L832" s="52"/>
      <c r="W832" s="45"/>
      <c r="AH832" s="45"/>
      <c r="AT832" s="45"/>
      <c r="AY832" s="45"/>
      <c r="BK832" s="45"/>
    </row>
    <row r="833">
      <c r="L833" s="52"/>
      <c r="W833" s="45"/>
      <c r="AH833" s="45"/>
      <c r="AT833" s="45"/>
      <c r="AY833" s="45"/>
      <c r="BK833" s="45"/>
    </row>
    <row r="834">
      <c r="L834" s="52"/>
      <c r="W834" s="45"/>
      <c r="AH834" s="45"/>
      <c r="AT834" s="45"/>
      <c r="AY834" s="45"/>
      <c r="BK834" s="45"/>
    </row>
    <row r="835">
      <c r="L835" s="52"/>
      <c r="W835" s="45"/>
      <c r="AH835" s="45"/>
      <c r="AT835" s="45"/>
      <c r="AY835" s="45"/>
      <c r="BK835" s="45"/>
    </row>
    <row r="836">
      <c r="L836" s="52"/>
      <c r="W836" s="45"/>
      <c r="AH836" s="45"/>
      <c r="AT836" s="45"/>
      <c r="AY836" s="45"/>
      <c r="BK836" s="45"/>
    </row>
    <row r="837">
      <c r="L837" s="52"/>
      <c r="W837" s="45"/>
      <c r="AH837" s="45"/>
      <c r="AT837" s="45"/>
      <c r="AY837" s="45"/>
      <c r="BK837" s="45"/>
    </row>
    <row r="838">
      <c r="L838" s="52"/>
      <c r="W838" s="45"/>
      <c r="AH838" s="45"/>
      <c r="AT838" s="45"/>
      <c r="AY838" s="45"/>
      <c r="BK838" s="45"/>
    </row>
    <row r="839">
      <c r="L839" s="52"/>
      <c r="W839" s="45"/>
      <c r="AH839" s="45"/>
      <c r="AT839" s="45"/>
      <c r="AY839" s="45"/>
      <c r="BK839" s="45"/>
    </row>
    <row r="840">
      <c r="L840" s="52"/>
      <c r="W840" s="45"/>
      <c r="AH840" s="45"/>
      <c r="AT840" s="45"/>
      <c r="AY840" s="45"/>
      <c r="BK840" s="45"/>
    </row>
    <row r="841">
      <c r="L841" s="52"/>
      <c r="W841" s="45"/>
      <c r="AH841" s="45"/>
      <c r="AT841" s="45"/>
      <c r="AY841" s="45"/>
      <c r="BK841" s="45"/>
    </row>
    <row r="842">
      <c r="L842" s="52"/>
      <c r="W842" s="45"/>
      <c r="AH842" s="45"/>
      <c r="AT842" s="45"/>
      <c r="AY842" s="45"/>
      <c r="BK842" s="45"/>
    </row>
    <row r="843">
      <c r="L843" s="52"/>
      <c r="W843" s="45"/>
      <c r="AH843" s="45"/>
      <c r="AT843" s="45"/>
      <c r="AY843" s="45"/>
      <c r="BK843" s="45"/>
    </row>
    <row r="844">
      <c r="L844" s="52"/>
      <c r="W844" s="45"/>
      <c r="AH844" s="45"/>
      <c r="AT844" s="45"/>
      <c r="AY844" s="45"/>
      <c r="BK844" s="45"/>
    </row>
    <row r="845">
      <c r="L845" s="52"/>
      <c r="W845" s="45"/>
      <c r="AH845" s="45"/>
      <c r="AT845" s="45"/>
      <c r="AY845" s="45"/>
      <c r="BK845" s="45"/>
    </row>
    <row r="846">
      <c r="L846" s="52"/>
      <c r="W846" s="45"/>
      <c r="AH846" s="45"/>
      <c r="AT846" s="45"/>
      <c r="AY846" s="45"/>
      <c r="BK846" s="45"/>
    </row>
    <row r="847">
      <c r="L847" s="52"/>
      <c r="W847" s="45"/>
      <c r="AH847" s="45"/>
      <c r="AT847" s="45"/>
      <c r="AY847" s="45"/>
      <c r="BK847" s="45"/>
    </row>
    <row r="848">
      <c r="L848" s="52"/>
      <c r="W848" s="45"/>
      <c r="AH848" s="45"/>
      <c r="AT848" s="45"/>
      <c r="AY848" s="45"/>
      <c r="BK848" s="45"/>
    </row>
    <row r="849">
      <c r="L849" s="52"/>
      <c r="W849" s="45"/>
      <c r="AH849" s="45"/>
      <c r="AT849" s="45"/>
      <c r="AY849" s="45"/>
      <c r="BK849" s="45"/>
    </row>
    <row r="850">
      <c r="L850" s="52"/>
      <c r="W850" s="45"/>
      <c r="AH850" s="45"/>
      <c r="AT850" s="45"/>
      <c r="AY850" s="45"/>
      <c r="BK850" s="45"/>
    </row>
    <row r="851">
      <c r="L851" s="52"/>
      <c r="W851" s="45"/>
      <c r="AH851" s="45"/>
      <c r="AT851" s="45"/>
      <c r="AY851" s="45"/>
      <c r="BK851" s="45"/>
    </row>
    <row r="852">
      <c r="L852" s="52"/>
      <c r="W852" s="45"/>
      <c r="AH852" s="45"/>
      <c r="AT852" s="45"/>
      <c r="AY852" s="45"/>
      <c r="BK852" s="45"/>
    </row>
    <row r="853">
      <c r="L853" s="52"/>
      <c r="W853" s="45"/>
      <c r="AH853" s="45"/>
      <c r="AT853" s="45"/>
      <c r="AY853" s="45"/>
      <c r="BK853" s="45"/>
    </row>
    <row r="854">
      <c r="L854" s="52"/>
      <c r="W854" s="45"/>
      <c r="AH854" s="45"/>
      <c r="AT854" s="45"/>
      <c r="AY854" s="45"/>
      <c r="BK854" s="45"/>
    </row>
    <row r="855">
      <c r="L855" s="52"/>
      <c r="W855" s="45"/>
      <c r="AH855" s="45"/>
      <c r="AT855" s="45"/>
      <c r="AY855" s="45"/>
      <c r="BK855" s="45"/>
    </row>
    <row r="856">
      <c r="L856" s="52"/>
      <c r="W856" s="45"/>
      <c r="AH856" s="45"/>
      <c r="AT856" s="45"/>
      <c r="AY856" s="45"/>
      <c r="BK856" s="45"/>
    </row>
    <row r="857">
      <c r="L857" s="52"/>
      <c r="W857" s="45"/>
      <c r="AH857" s="45"/>
      <c r="AT857" s="45"/>
      <c r="AY857" s="45"/>
      <c r="BK857" s="45"/>
    </row>
    <row r="858">
      <c r="L858" s="52"/>
      <c r="W858" s="45"/>
      <c r="AH858" s="45"/>
      <c r="AT858" s="45"/>
      <c r="AY858" s="45"/>
      <c r="BK858" s="45"/>
    </row>
    <row r="859">
      <c r="L859" s="52"/>
      <c r="W859" s="45"/>
      <c r="AH859" s="45"/>
      <c r="AT859" s="45"/>
      <c r="AY859" s="45"/>
      <c r="BK859" s="45"/>
    </row>
    <row r="860">
      <c r="L860" s="52"/>
      <c r="W860" s="45"/>
      <c r="AH860" s="45"/>
      <c r="AT860" s="45"/>
      <c r="AY860" s="45"/>
      <c r="BK860" s="45"/>
    </row>
    <row r="861">
      <c r="L861" s="52"/>
      <c r="W861" s="45"/>
      <c r="AH861" s="45"/>
      <c r="AT861" s="45"/>
      <c r="AY861" s="45"/>
      <c r="BK861" s="45"/>
    </row>
    <row r="862">
      <c r="L862" s="52"/>
      <c r="W862" s="45"/>
      <c r="AH862" s="45"/>
      <c r="AT862" s="45"/>
      <c r="AY862" s="45"/>
      <c r="BK862" s="45"/>
    </row>
    <row r="863">
      <c r="L863" s="52"/>
      <c r="W863" s="45"/>
      <c r="AH863" s="45"/>
      <c r="AT863" s="45"/>
      <c r="AY863" s="45"/>
      <c r="BK863" s="45"/>
    </row>
    <row r="864">
      <c r="L864" s="52"/>
      <c r="W864" s="45"/>
      <c r="AH864" s="45"/>
      <c r="AT864" s="45"/>
      <c r="AY864" s="45"/>
      <c r="BK864" s="45"/>
    </row>
    <row r="865">
      <c r="L865" s="52"/>
      <c r="W865" s="45"/>
      <c r="AH865" s="45"/>
      <c r="AT865" s="45"/>
      <c r="AY865" s="45"/>
      <c r="BK865" s="45"/>
    </row>
    <row r="866">
      <c r="L866" s="52"/>
      <c r="W866" s="45"/>
      <c r="AH866" s="45"/>
      <c r="AT866" s="45"/>
      <c r="AY866" s="45"/>
      <c r="BK866" s="45"/>
    </row>
    <row r="867">
      <c r="L867" s="52"/>
      <c r="W867" s="45"/>
      <c r="AH867" s="45"/>
      <c r="AT867" s="45"/>
      <c r="AY867" s="45"/>
      <c r="BK867" s="45"/>
    </row>
    <row r="868">
      <c r="L868" s="52"/>
      <c r="W868" s="45"/>
      <c r="AH868" s="45"/>
      <c r="AT868" s="45"/>
      <c r="AY868" s="45"/>
      <c r="BK868" s="45"/>
    </row>
    <row r="869">
      <c r="L869" s="52"/>
      <c r="W869" s="45"/>
      <c r="AH869" s="45"/>
      <c r="AT869" s="45"/>
      <c r="AY869" s="45"/>
      <c r="BK869" s="45"/>
    </row>
    <row r="870">
      <c r="L870" s="52"/>
      <c r="W870" s="45"/>
      <c r="AH870" s="45"/>
      <c r="AT870" s="45"/>
      <c r="AY870" s="45"/>
      <c r="BK870" s="45"/>
    </row>
    <row r="871">
      <c r="L871" s="52"/>
      <c r="W871" s="45"/>
      <c r="AH871" s="45"/>
      <c r="AT871" s="45"/>
      <c r="AY871" s="45"/>
      <c r="BK871" s="45"/>
    </row>
    <row r="872">
      <c r="L872" s="52"/>
      <c r="W872" s="45"/>
      <c r="AH872" s="45"/>
      <c r="AT872" s="45"/>
      <c r="AY872" s="45"/>
      <c r="BK872" s="45"/>
    </row>
    <row r="873">
      <c r="L873" s="52"/>
      <c r="W873" s="45"/>
      <c r="AH873" s="45"/>
      <c r="AT873" s="45"/>
      <c r="AY873" s="45"/>
      <c r="BK873" s="45"/>
    </row>
    <row r="874">
      <c r="L874" s="52"/>
      <c r="W874" s="45"/>
      <c r="AH874" s="45"/>
      <c r="AT874" s="45"/>
      <c r="AY874" s="45"/>
      <c r="BK874" s="45"/>
    </row>
    <row r="875">
      <c r="L875" s="52"/>
      <c r="W875" s="45"/>
      <c r="AH875" s="45"/>
      <c r="AT875" s="45"/>
      <c r="AY875" s="45"/>
      <c r="BK875" s="45"/>
    </row>
    <row r="876">
      <c r="L876" s="52"/>
      <c r="W876" s="45"/>
      <c r="AH876" s="45"/>
      <c r="AT876" s="45"/>
      <c r="AY876" s="45"/>
      <c r="BK876" s="45"/>
    </row>
    <row r="877">
      <c r="L877" s="52"/>
      <c r="W877" s="45"/>
      <c r="AH877" s="45"/>
      <c r="AT877" s="45"/>
      <c r="AY877" s="45"/>
      <c r="BK877" s="45"/>
    </row>
    <row r="878">
      <c r="L878" s="52"/>
      <c r="W878" s="45"/>
      <c r="AH878" s="45"/>
      <c r="AT878" s="45"/>
      <c r="AY878" s="45"/>
      <c r="BK878" s="45"/>
    </row>
    <row r="879">
      <c r="L879" s="52"/>
      <c r="W879" s="45"/>
      <c r="AH879" s="45"/>
      <c r="AT879" s="45"/>
      <c r="AY879" s="45"/>
      <c r="BK879" s="45"/>
    </row>
    <row r="880">
      <c r="L880" s="52"/>
      <c r="W880" s="45"/>
      <c r="AH880" s="45"/>
      <c r="AT880" s="45"/>
      <c r="AY880" s="45"/>
      <c r="BK880" s="45"/>
    </row>
    <row r="881">
      <c r="L881" s="52"/>
      <c r="W881" s="45"/>
      <c r="AH881" s="45"/>
      <c r="AT881" s="45"/>
      <c r="AY881" s="45"/>
      <c r="BK881" s="45"/>
    </row>
    <row r="882">
      <c r="L882" s="52"/>
      <c r="W882" s="45"/>
      <c r="AH882" s="45"/>
      <c r="AT882" s="45"/>
      <c r="AY882" s="45"/>
      <c r="BK882" s="45"/>
    </row>
    <row r="883">
      <c r="L883" s="52"/>
      <c r="W883" s="45"/>
      <c r="AH883" s="45"/>
      <c r="AT883" s="45"/>
      <c r="AY883" s="45"/>
      <c r="BK883" s="45"/>
    </row>
    <row r="884">
      <c r="L884" s="52"/>
      <c r="W884" s="45"/>
      <c r="AH884" s="45"/>
      <c r="AT884" s="45"/>
      <c r="AY884" s="45"/>
      <c r="BK884" s="45"/>
    </row>
    <row r="885">
      <c r="L885" s="52"/>
      <c r="W885" s="45"/>
      <c r="AH885" s="45"/>
      <c r="AT885" s="45"/>
      <c r="AY885" s="45"/>
      <c r="BK885" s="45"/>
    </row>
    <row r="886">
      <c r="L886" s="52"/>
      <c r="W886" s="45"/>
      <c r="AH886" s="45"/>
      <c r="AT886" s="45"/>
      <c r="AY886" s="45"/>
      <c r="BK886" s="45"/>
    </row>
    <row r="887">
      <c r="L887" s="52"/>
      <c r="W887" s="45"/>
      <c r="AH887" s="45"/>
      <c r="AT887" s="45"/>
      <c r="AY887" s="45"/>
      <c r="BK887" s="45"/>
    </row>
    <row r="888">
      <c r="L888" s="52"/>
      <c r="W888" s="45"/>
      <c r="AH888" s="45"/>
      <c r="AT888" s="45"/>
      <c r="AY888" s="45"/>
      <c r="BK888" s="45"/>
    </row>
    <row r="889">
      <c r="L889" s="52"/>
      <c r="W889" s="45"/>
      <c r="AH889" s="45"/>
      <c r="AT889" s="45"/>
      <c r="AY889" s="45"/>
      <c r="BK889" s="45"/>
    </row>
    <row r="890">
      <c r="L890" s="52"/>
      <c r="W890" s="45"/>
      <c r="AH890" s="45"/>
      <c r="AT890" s="45"/>
      <c r="AY890" s="45"/>
      <c r="BK890" s="45"/>
    </row>
    <row r="891">
      <c r="L891" s="52"/>
      <c r="W891" s="45"/>
      <c r="AH891" s="45"/>
      <c r="AT891" s="45"/>
      <c r="AY891" s="45"/>
      <c r="BK891" s="45"/>
    </row>
    <row r="892">
      <c r="L892" s="52"/>
      <c r="W892" s="45"/>
      <c r="AH892" s="45"/>
      <c r="AT892" s="45"/>
      <c r="AY892" s="45"/>
      <c r="BK892" s="45"/>
    </row>
    <row r="893">
      <c r="L893" s="52"/>
      <c r="W893" s="45"/>
      <c r="AH893" s="45"/>
      <c r="AT893" s="45"/>
      <c r="AY893" s="45"/>
      <c r="BK893" s="45"/>
    </row>
    <row r="894">
      <c r="L894" s="52"/>
      <c r="W894" s="45"/>
      <c r="AH894" s="45"/>
      <c r="AT894" s="45"/>
      <c r="AY894" s="45"/>
      <c r="BK894" s="45"/>
    </row>
    <row r="895">
      <c r="L895" s="52"/>
      <c r="W895" s="45"/>
      <c r="AH895" s="45"/>
      <c r="AT895" s="45"/>
      <c r="AY895" s="45"/>
      <c r="BK895" s="45"/>
    </row>
    <row r="896">
      <c r="L896" s="52"/>
      <c r="W896" s="45"/>
      <c r="AH896" s="45"/>
      <c r="AT896" s="45"/>
      <c r="AY896" s="45"/>
      <c r="BK896" s="45"/>
    </row>
    <row r="897">
      <c r="L897" s="52"/>
      <c r="W897" s="45"/>
      <c r="AH897" s="45"/>
      <c r="AT897" s="45"/>
      <c r="AY897" s="45"/>
      <c r="BK897" s="45"/>
    </row>
    <row r="898">
      <c r="L898" s="52"/>
      <c r="W898" s="45"/>
      <c r="AH898" s="45"/>
      <c r="AT898" s="45"/>
      <c r="AY898" s="45"/>
      <c r="BK898" s="45"/>
    </row>
    <row r="899">
      <c r="L899" s="52"/>
      <c r="W899" s="45"/>
      <c r="AH899" s="45"/>
      <c r="AT899" s="45"/>
      <c r="AY899" s="45"/>
      <c r="BK899" s="45"/>
    </row>
    <row r="900">
      <c r="L900" s="52"/>
      <c r="W900" s="45"/>
      <c r="AH900" s="45"/>
      <c r="AT900" s="45"/>
      <c r="AY900" s="45"/>
      <c r="BK900" s="45"/>
    </row>
    <row r="901">
      <c r="L901" s="52"/>
      <c r="W901" s="45"/>
      <c r="AH901" s="45"/>
      <c r="AT901" s="45"/>
      <c r="AY901" s="45"/>
      <c r="BK901" s="45"/>
    </row>
    <row r="902">
      <c r="L902" s="52"/>
      <c r="W902" s="45"/>
      <c r="AH902" s="45"/>
      <c r="AT902" s="45"/>
      <c r="AY902" s="45"/>
      <c r="BK902" s="45"/>
    </row>
    <row r="903">
      <c r="L903" s="52"/>
      <c r="W903" s="45"/>
      <c r="AH903" s="45"/>
      <c r="AT903" s="45"/>
      <c r="AY903" s="45"/>
      <c r="BK903" s="45"/>
    </row>
    <row r="904">
      <c r="L904" s="52"/>
      <c r="W904" s="45"/>
      <c r="AH904" s="45"/>
      <c r="AT904" s="45"/>
      <c r="AY904" s="45"/>
      <c r="BK904" s="45"/>
    </row>
    <row r="905">
      <c r="L905" s="52"/>
      <c r="W905" s="45"/>
      <c r="AH905" s="45"/>
      <c r="AT905" s="45"/>
      <c r="AY905" s="45"/>
      <c r="BK905" s="45"/>
    </row>
    <row r="906">
      <c r="L906" s="52"/>
      <c r="W906" s="45"/>
      <c r="AH906" s="45"/>
      <c r="AT906" s="45"/>
      <c r="AY906" s="45"/>
      <c r="BK906" s="45"/>
    </row>
    <row r="907">
      <c r="L907" s="52"/>
      <c r="W907" s="45"/>
      <c r="AH907" s="45"/>
      <c r="AT907" s="45"/>
      <c r="AY907" s="45"/>
      <c r="BK907" s="45"/>
    </row>
    <row r="908">
      <c r="L908" s="52"/>
      <c r="W908" s="45"/>
      <c r="AH908" s="45"/>
      <c r="AT908" s="45"/>
      <c r="AY908" s="45"/>
      <c r="BK908" s="45"/>
    </row>
    <row r="909">
      <c r="L909" s="52"/>
      <c r="W909" s="45"/>
      <c r="AH909" s="45"/>
      <c r="AT909" s="45"/>
      <c r="AY909" s="45"/>
      <c r="BK909" s="45"/>
    </row>
    <row r="910">
      <c r="L910" s="52"/>
      <c r="W910" s="45"/>
      <c r="AH910" s="45"/>
      <c r="AT910" s="45"/>
      <c r="AY910" s="45"/>
      <c r="BK910" s="45"/>
    </row>
    <row r="911">
      <c r="L911" s="52"/>
      <c r="W911" s="45"/>
      <c r="AH911" s="45"/>
      <c r="AT911" s="45"/>
      <c r="AY911" s="45"/>
      <c r="BK911" s="45"/>
    </row>
    <row r="912">
      <c r="L912" s="52"/>
      <c r="W912" s="45"/>
      <c r="AH912" s="45"/>
      <c r="AT912" s="45"/>
      <c r="AY912" s="45"/>
      <c r="BK912" s="45"/>
    </row>
    <row r="913">
      <c r="L913" s="52"/>
      <c r="W913" s="45"/>
      <c r="AH913" s="45"/>
      <c r="AT913" s="45"/>
      <c r="AY913" s="45"/>
      <c r="BK913" s="45"/>
    </row>
    <row r="914">
      <c r="L914" s="52"/>
      <c r="W914" s="45"/>
      <c r="AH914" s="45"/>
      <c r="AT914" s="45"/>
      <c r="AY914" s="45"/>
      <c r="BK914" s="45"/>
    </row>
    <row r="915">
      <c r="L915" s="52"/>
      <c r="W915" s="45"/>
      <c r="AH915" s="45"/>
      <c r="AT915" s="45"/>
      <c r="AY915" s="45"/>
      <c r="BK915" s="45"/>
    </row>
    <row r="916">
      <c r="L916" s="52"/>
      <c r="W916" s="45"/>
      <c r="AH916" s="45"/>
      <c r="AT916" s="45"/>
      <c r="AY916" s="45"/>
      <c r="BK916" s="45"/>
    </row>
    <row r="917">
      <c r="L917" s="52"/>
      <c r="W917" s="45"/>
      <c r="AH917" s="45"/>
      <c r="AT917" s="45"/>
      <c r="AY917" s="45"/>
      <c r="BK917" s="45"/>
    </row>
    <row r="918">
      <c r="L918" s="52"/>
      <c r="W918" s="45"/>
      <c r="AH918" s="45"/>
      <c r="AT918" s="45"/>
      <c r="AY918" s="45"/>
      <c r="BK918" s="45"/>
    </row>
    <row r="919">
      <c r="L919" s="52"/>
      <c r="W919" s="45"/>
      <c r="AH919" s="45"/>
      <c r="AT919" s="45"/>
      <c r="AY919" s="45"/>
      <c r="BK919" s="45"/>
    </row>
    <row r="920">
      <c r="L920" s="52"/>
      <c r="W920" s="45"/>
      <c r="AH920" s="45"/>
      <c r="AT920" s="45"/>
      <c r="AY920" s="45"/>
      <c r="BK920" s="45"/>
    </row>
    <row r="921">
      <c r="L921" s="52"/>
      <c r="W921" s="45"/>
      <c r="AH921" s="45"/>
      <c r="AT921" s="45"/>
      <c r="AY921" s="45"/>
      <c r="BK921" s="45"/>
    </row>
    <row r="922">
      <c r="L922" s="52"/>
      <c r="W922" s="45"/>
      <c r="AH922" s="45"/>
      <c r="AT922" s="45"/>
      <c r="AY922" s="45"/>
      <c r="BK922" s="45"/>
    </row>
    <row r="923">
      <c r="L923" s="52"/>
      <c r="W923" s="45"/>
      <c r="AH923" s="45"/>
      <c r="AT923" s="45"/>
      <c r="AY923" s="45"/>
      <c r="BK923" s="45"/>
    </row>
    <row r="924">
      <c r="L924" s="52"/>
      <c r="W924" s="45"/>
      <c r="AH924" s="45"/>
      <c r="AT924" s="45"/>
      <c r="AY924" s="45"/>
      <c r="BK924" s="45"/>
    </row>
    <row r="925">
      <c r="L925" s="52"/>
      <c r="W925" s="45"/>
      <c r="AH925" s="45"/>
      <c r="AT925" s="45"/>
      <c r="AY925" s="45"/>
      <c r="BK925" s="45"/>
    </row>
    <row r="926">
      <c r="L926" s="52"/>
      <c r="W926" s="45"/>
      <c r="AH926" s="45"/>
      <c r="AT926" s="45"/>
      <c r="AY926" s="45"/>
      <c r="BK926" s="45"/>
    </row>
    <row r="927">
      <c r="L927" s="52"/>
      <c r="W927" s="45"/>
      <c r="AH927" s="45"/>
      <c r="AT927" s="45"/>
      <c r="AY927" s="45"/>
      <c r="BK927" s="45"/>
    </row>
    <row r="928">
      <c r="L928" s="52"/>
      <c r="W928" s="45"/>
      <c r="AH928" s="45"/>
      <c r="AT928" s="45"/>
      <c r="AY928" s="45"/>
      <c r="BK928" s="45"/>
    </row>
    <row r="929">
      <c r="L929" s="52"/>
      <c r="W929" s="45"/>
      <c r="AH929" s="45"/>
      <c r="AT929" s="45"/>
      <c r="AY929" s="45"/>
      <c r="BK929" s="45"/>
    </row>
    <row r="930">
      <c r="L930" s="52"/>
      <c r="W930" s="45"/>
      <c r="AH930" s="45"/>
      <c r="AT930" s="45"/>
      <c r="AY930" s="45"/>
      <c r="BK930" s="45"/>
    </row>
    <row r="931">
      <c r="L931" s="52"/>
      <c r="W931" s="45"/>
      <c r="AH931" s="45"/>
      <c r="AT931" s="45"/>
      <c r="AY931" s="45"/>
      <c r="BK931" s="45"/>
    </row>
    <row r="932">
      <c r="L932" s="52"/>
      <c r="W932" s="45"/>
      <c r="AH932" s="45"/>
      <c r="AT932" s="45"/>
      <c r="AY932" s="45"/>
      <c r="BK932" s="45"/>
    </row>
    <row r="933">
      <c r="L933" s="52"/>
      <c r="W933" s="45"/>
      <c r="AH933" s="45"/>
      <c r="AT933" s="45"/>
      <c r="AY933" s="45"/>
      <c r="BK933" s="45"/>
    </row>
    <row r="934">
      <c r="L934" s="52"/>
      <c r="W934" s="45"/>
      <c r="AH934" s="45"/>
      <c r="AT934" s="45"/>
      <c r="AY934" s="45"/>
      <c r="BK934" s="45"/>
    </row>
    <row r="935">
      <c r="L935" s="52"/>
      <c r="W935" s="45"/>
      <c r="AH935" s="45"/>
      <c r="AT935" s="45"/>
      <c r="AY935" s="45"/>
      <c r="BK935" s="45"/>
    </row>
    <row r="936">
      <c r="L936" s="52"/>
      <c r="W936" s="45"/>
      <c r="AH936" s="45"/>
      <c r="AT936" s="45"/>
      <c r="AY936" s="45"/>
      <c r="BK936" s="45"/>
    </row>
    <row r="937">
      <c r="L937" s="52"/>
      <c r="W937" s="45"/>
      <c r="AH937" s="45"/>
      <c r="AT937" s="45"/>
      <c r="AY937" s="45"/>
      <c r="BK937" s="45"/>
    </row>
    <row r="938">
      <c r="L938" s="52"/>
      <c r="W938" s="45"/>
      <c r="AH938" s="45"/>
      <c r="AT938" s="45"/>
      <c r="AY938" s="45"/>
      <c r="BK938" s="45"/>
    </row>
    <row r="939">
      <c r="L939" s="52"/>
      <c r="W939" s="45"/>
      <c r="AH939" s="45"/>
      <c r="AT939" s="45"/>
      <c r="AY939" s="45"/>
      <c r="BK939" s="45"/>
    </row>
    <row r="940">
      <c r="L940" s="52"/>
      <c r="W940" s="45"/>
      <c r="AH940" s="45"/>
      <c r="AT940" s="45"/>
      <c r="AY940" s="45"/>
      <c r="BK940" s="45"/>
    </row>
    <row r="941">
      <c r="L941" s="52"/>
      <c r="W941" s="45"/>
      <c r="AH941" s="45"/>
      <c r="AT941" s="45"/>
      <c r="AY941" s="45"/>
      <c r="BK941" s="45"/>
    </row>
    <row r="942">
      <c r="L942" s="52"/>
      <c r="W942" s="45"/>
      <c r="AH942" s="45"/>
      <c r="AT942" s="45"/>
      <c r="AY942" s="45"/>
      <c r="BK942" s="45"/>
    </row>
    <row r="943">
      <c r="L943" s="52"/>
      <c r="W943" s="45"/>
      <c r="AH943" s="45"/>
      <c r="AT943" s="45"/>
      <c r="AY943" s="45"/>
      <c r="BK943" s="45"/>
    </row>
    <row r="944">
      <c r="L944" s="52"/>
      <c r="W944" s="45"/>
      <c r="AH944" s="45"/>
      <c r="AT944" s="45"/>
      <c r="AY944" s="45"/>
      <c r="BK944" s="45"/>
    </row>
    <row r="945">
      <c r="L945" s="52"/>
      <c r="W945" s="45"/>
      <c r="AH945" s="45"/>
      <c r="AT945" s="45"/>
      <c r="AY945" s="45"/>
      <c r="BK945" s="45"/>
    </row>
    <row r="946">
      <c r="L946" s="52"/>
      <c r="W946" s="45"/>
      <c r="AH946" s="45"/>
      <c r="AT946" s="45"/>
      <c r="AY946" s="45"/>
      <c r="BK946" s="45"/>
    </row>
    <row r="947">
      <c r="L947" s="52"/>
      <c r="W947" s="45"/>
      <c r="AH947" s="45"/>
      <c r="AT947" s="45"/>
      <c r="AY947" s="45"/>
      <c r="BK947" s="45"/>
    </row>
    <row r="948">
      <c r="L948" s="52"/>
      <c r="W948" s="45"/>
      <c r="AH948" s="45"/>
      <c r="AT948" s="45"/>
      <c r="AY948" s="45"/>
      <c r="BK948" s="45"/>
    </row>
    <row r="949">
      <c r="L949" s="52"/>
      <c r="W949" s="45"/>
      <c r="AH949" s="45"/>
      <c r="AT949" s="45"/>
      <c r="AY949" s="45"/>
      <c r="BK949" s="45"/>
    </row>
    <row r="950">
      <c r="L950" s="52"/>
      <c r="W950" s="45"/>
      <c r="AH950" s="45"/>
      <c r="AT950" s="45"/>
      <c r="AY950" s="45"/>
      <c r="BK950" s="45"/>
    </row>
    <row r="951">
      <c r="L951" s="52"/>
      <c r="W951" s="45"/>
      <c r="AH951" s="45"/>
      <c r="AT951" s="45"/>
      <c r="AY951" s="45"/>
      <c r="BK951" s="45"/>
    </row>
    <row r="952">
      <c r="L952" s="52"/>
      <c r="W952" s="45"/>
      <c r="AH952" s="45"/>
      <c r="AT952" s="45"/>
      <c r="AY952" s="45"/>
      <c r="BK952" s="45"/>
    </row>
    <row r="953">
      <c r="L953" s="52"/>
      <c r="W953" s="45"/>
      <c r="AH953" s="45"/>
      <c r="AT953" s="45"/>
      <c r="AY953" s="45"/>
      <c r="BK953" s="45"/>
    </row>
    <row r="954">
      <c r="L954" s="52"/>
      <c r="W954" s="45"/>
      <c r="AH954" s="45"/>
      <c r="AT954" s="45"/>
      <c r="AY954" s="45"/>
      <c r="BK954" s="45"/>
    </row>
    <row r="955">
      <c r="L955" s="52"/>
      <c r="W955" s="45"/>
      <c r="AH955" s="45"/>
      <c r="AT955" s="45"/>
      <c r="AY955" s="45"/>
      <c r="BK955" s="45"/>
    </row>
    <row r="956">
      <c r="L956" s="52"/>
      <c r="W956" s="45"/>
      <c r="AH956" s="45"/>
      <c r="AT956" s="45"/>
      <c r="AY956" s="45"/>
      <c r="BK956" s="45"/>
    </row>
    <row r="957">
      <c r="L957" s="52"/>
      <c r="W957" s="45"/>
      <c r="AH957" s="45"/>
      <c r="AT957" s="45"/>
      <c r="AY957" s="45"/>
      <c r="BK957" s="45"/>
    </row>
    <row r="958">
      <c r="L958" s="52"/>
      <c r="W958" s="45"/>
      <c r="AH958" s="45"/>
      <c r="AT958" s="45"/>
      <c r="AY958" s="45"/>
      <c r="BK958" s="45"/>
    </row>
    <row r="959">
      <c r="L959" s="52"/>
      <c r="W959" s="45"/>
      <c r="AH959" s="45"/>
      <c r="AT959" s="45"/>
      <c r="AY959" s="45"/>
      <c r="BK959" s="45"/>
    </row>
    <row r="960">
      <c r="L960" s="52"/>
      <c r="W960" s="45"/>
      <c r="AH960" s="45"/>
      <c r="AT960" s="45"/>
      <c r="AY960" s="45"/>
      <c r="BK960" s="45"/>
    </row>
    <row r="961">
      <c r="L961" s="52"/>
      <c r="W961" s="45"/>
      <c r="AH961" s="45"/>
      <c r="AT961" s="45"/>
      <c r="AY961" s="45"/>
      <c r="BK961" s="45"/>
    </row>
    <row r="962">
      <c r="L962" s="52"/>
      <c r="W962" s="45"/>
      <c r="AH962" s="45"/>
      <c r="AT962" s="45"/>
      <c r="AY962" s="45"/>
      <c r="BK962" s="45"/>
    </row>
    <row r="963">
      <c r="L963" s="52"/>
      <c r="W963" s="45"/>
      <c r="AH963" s="45"/>
      <c r="AT963" s="45"/>
      <c r="AY963" s="45"/>
      <c r="BK963" s="45"/>
    </row>
    <row r="964">
      <c r="L964" s="52"/>
      <c r="W964" s="45"/>
      <c r="AH964" s="45"/>
      <c r="AT964" s="45"/>
      <c r="AY964" s="45"/>
      <c r="BK964" s="45"/>
    </row>
    <row r="965">
      <c r="L965" s="52"/>
      <c r="W965" s="45"/>
      <c r="AH965" s="45"/>
      <c r="AT965" s="45"/>
      <c r="AY965" s="45"/>
      <c r="BK965" s="45"/>
    </row>
    <row r="966">
      <c r="L966" s="52"/>
      <c r="W966" s="45"/>
      <c r="AH966" s="45"/>
      <c r="AT966" s="45"/>
      <c r="AY966" s="45"/>
      <c r="BK966" s="45"/>
    </row>
    <row r="967">
      <c r="L967" s="52"/>
      <c r="W967" s="45"/>
      <c r="AH967" s="45"/>
      <c r="AT967" s="45"/>
      <c r="AY967" s="45"/>
      <c r="BK967" s="45"/>
    </row>
    <row r="968">
      <c r="L968" s="52"/>
      <c r="W968" s="45"/>
      <c r="AH968" s="45"/>
      <c r="AT968" s="45"/>
      <c r="AY968" s="45"/>
      <c r="BK968" s="45"/>
    </row>
    <row r="969">
      <c r="L969" s="52"/>
      <c r="W969" s="45"/>
      <c r="AH969" s="45"/>
      <c r="AT969" s="45"/>
      <c r="AY969" s="45"/>
      <c r="BK969" s="45"/>
    </row>
    <row r="970">
      <c r="L970" s="52"/>
      <c r="W970" s="45"/>
      <c r="AH970" s="45"/>
      <c r="AT970" s="45"/>
      <c r="AY970" s="45"/>
      <c r="BK970" s="45"/>
    </row>
    <row r="971">
      <c r="L971" s="52"/>
      <c r="W971" s="45"/>
      <c r="AH971" s="45"/>
      <c r="AT971" s="45"/>
      <c r="AY971" s="45"/>
      <c r="BK971" s="45"/>
    </row>
    <row r="972">
      <c r="L972" s="52"/>
      <c r="W972" s="45"/>
      <c r="AH972" s="45"/>
      <c r="AT972" s="45"/>
      <c r="AY972" s="45"/>
      <c r="BK972" s="45"/>
    </row>
    <row r="973">
      <c r="L973" s="52"/>
      <c r="W973" s="45"/>
      <c r="AH973" s="45"/>
      <c r="AT973" s="45"/>
      <c r="AY973" s="45"/>
      <c r="BK973" s="45"/>
    </row>
    <row r="974">
      <c r="L974" s="52"/>
      <c r="W974" s="45"/>
      <c r="AH974" s="45"/>
      <c r="AT974" s="45"/>
      <c r="AY974" s="45"/>
      <c r="BK974" s="45"/>
    </row>
    <row r="975">
      <c r="L975" s="52"/>
      <c r="W975" s="45"/>
      <c r="AH975" s="45"/>
      <c r="AT975" s="45"/>
      <c r="AY975" s="45"/>
      <c r="BK975" s="45"/>
    </row>
    <row r="976">
      <c r="L976" s="52"/>
      <c r="W976" s="45"/>
      <c r="AH976" s="45"/>
      <c r="AT976" s="45"/>
      <c r="AY976" s="45"/>
      <c r="BK976" s="45"/>
    </row>
    <row r="977">
      <c r="L977" s="52"/>
      <c r="W977" s="45"/>
      <c r="AH977" s="45"/>
      <c r="AT977" s="45"/>
      <c r="AY977" s="45"/>
      <c r="BK977" s="45"/>
    </row>
    <row r="978">
      <c r="L978" s="52"/>
      <c r="W978" s="45"/>
      <c r="AH978" s="45"/>
      <c r="AT978" s="45"/>
      <c r="AY978" s="45"/>
      <c r="BK978" s="45"/>
    </row>
    <row r="979">
      <c r="L979" s="52"/>
      <c r="W979" s="45"/>
      <c r="AH979" s="45"/>
      <c r="AT979" s="45"/>
      <c r="AY979" s="45"/>
      <c r="BK979" s="45"/>
    </row>
    <row r="980">
      <c r="L980" s="52"/>
      <c r="W980" s="45"/>
      <c r="AH980" s="45"/>
      <c r="AT980" s="45"/>
      <c r="AY980" s="45"/>
      <c r="BK980" s="45"/>
    </row>
    <row r="981">
      <c r="L981" s="52"/>
      <c r="W981" s="45"/>
      <c r="AH981" s="45"/>
      <c r="AT981" s="45"/>
      <c r="AY981" s="45"/>
      <c r="BK981" s="45"/>
    </row>
    <row r="982">
      <c r="L982" s="52"/>
      <c r="W982" s="45"/>
      <c r="AH982" s="45"/>
      <c r="AT982" s="45"/>
      <c r="AY982" s="45"/>
      <c r="BK982" s="45"/>
    </row>
    <row r="983">
      <c r="L983" s="52"/>
      <c r="W983" s="45"/>
      <c r="AH983" s="45"/>
      <c r="AT983" s="45"/>
      <c r="AY983" s="45"/>
      <c r="BK983" s="45"/>
    </row>
    <row r="984">
      <c r="L984" s="52"/>
      <c r="W984" s="45"/>
      <c r="AH984" s="45"/>
      <c r="AT984" s="45"/>
      <c r="AY984" s="45"/>
      <c r="BK984" s="45"/>
    </row>
    <row r="985">
      <c r="L985" s="52"/>
      <c r="W985" s="45"/>
      <c r="AH985" s="45"/>
      <c r="AT985" s="45"/>
      <c r="AY985" s="45"/>
      <c r="BK985" s="45"/>
    </row>
    <row r="986">
      <c r="L986" s="52"/>
      <c r="W986" s="45"/>
      <c r="AH986" s="45"/>
      <c r="AT986" s="45"/>
      <c r="AY986" s="45"/>
      <c r="BK986" s="45"/>
    </row>
    <row r="987">
      <c r="L987" s="52"/>
      <c r="W987" s="45"/>
      <c r="AH987" s="45"/>
      <c r="AT987" s="45"/>
      <c r="AY987" s="45"/>
      <c r="BK987" s="45"/>
    </row>
    <row r="988">
      <c r="L988" s="52"/>
      <c r="W988" s="45"/>
      <c r="AH988" s="45"/>
      <c r="AT988" s="45"/>
      <c r="AY988" s="45"/>
      <c r="BK988" s="45"/>
    </row>
    <row r="989">
      <c r="L989" s="52"/>
      <c r="W989" s="45"/>
      <c r="AH989" s="45"/>
      <c r="AT989" s="45"/>
      <c r="AY989" s="45"/>
      <c r="BK989" s="45"/>
    </row>
    <row r="990">
      <c r="L990" s="52"/>
      <c r="W990" s="45"/>
      <c r="AH990" s="45"/>
      <c r="AT990" s="45"/>
      <c r="AY990" s="45"/>
      <c r="BK990" s="45"/>
    </row>
    <row r="991">
      <c r="L991" s="52"/>
      <c r="W991" s="45"/>
      <c r="AH991" s="45"/>
      <c r="AT991" s="45"/>
      <c r="AY991" s="45"/>
      <c r="BK991" s="45"/>
    </row>
    <row r="992">
      <c r="L992" s="52"/>
      <c r="W992" s="45"/>
      <c r="AH992" s="45"/>
      <c r="AT992" s="45"/>
      <c r="AY992" s="45"/>
      <c r="BK992" s="45"/>
    </row>
    <row r="993">
      <c r="L993" s="52"/>
      <c r="W993" s="45"/>
      <c r="AH993" s="45"/>
      <c r="AT993" s="45"/>
      <c r="AY993" s="45"/>
      <c r="BK993" s="45"/>
    </row>
    <row r="994">
      <c r="L994" s="52"/>
      <c r="W994" s="45"/>
      <c r="AH994" s="45"/>
      <c r="AT994" s="45"/>
      <c r="AY994" s="45"/>
      <c r="BK994" s="45"/>
    </row>
    <row r="995">
      <c r="L995" s="52"/>
      <c r="W995" s="45"/>
      <c r="AH995" s="45"/>
      <c r="AT995" s="45"/>
      <c r="AY995" s="45"/>
      <c r="BK995" s="45"/>
    </row>
    <row r="996">
      <c r="L996" s="52"/>
      <c r="W996" s="45"/>
      <c r="AH996" s="45"/>
      <c r="AT996" s="45"/>
      <c r="AY996" s="45"/>
      <c r="BK996" s="45"/>
    </row>
    <row r="997">
      <c r="L997" s="52"/>
      <c r="W997" s="45"/>
      <c r="AH997" s="45"/>
      <c r="AT997" s="45"/>
      <c r="AY997" s="45"/>
      <c r="BK997" s="45"/>
    </row>
    <row r="998">
      <c r="L998" s="52"/>
      <c r="W998" s="45"/>
      <c r="AH998" s="45"/>
      <c r="AT998" s="45"/>
      <c r="AY998" s="45"/>
      <c r="BK998" s="45"/>
    </row>
    <row r="999">
      <c r="L999" s="52"/>
      <c r="W999" s="45"/>
      <c r="AH999" s="45"/>
      <c r="AT999" s="45"/>
      <c r="AY999" s="45"/>
      <c r="BK999" s="45"/>
    </row>
    <row r="1000">
      <c r="L1000" s="52"/>
      <c r="W1000" s="45"/>
      <c r="AH1000" s="45"/>
      <c r="AT1000" s="45"/>
      <c r="AY1000" s="45"/>
      <c r="BK1000" s="45"/>
    </row>
  </sheetData>
  <mergeCells count="6">
    <mergeCell ref="A1:K1"/>
    <mergeCell ref="M1:V1"/>
    <mergeCell ref="X1:AG1"/>
    <mergeCell ref="AI1:AS1"/>
    <mergeCell ref="AU1:AX1"/>
    <mergeCell ref="AZ1:BJ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12.88"/>
    <col customWidth="1" min="12" max="12" width="1.63"/>
    <col customWidth="1" min="23" max="23" width="1.13"/>
    <col customWidth="1" min="34" max="34" width="1.38"/>
    <col customWidth="1" min="46" max="46" width="1.75"/>
    <col customWidth="1" min="51" max="51" width="1.5"/>
    <col customWidth="1" min="63" max="63" width="2.13"/>
  </cols>
  <sheetData>
    <row r="1">
      <c r="A1" s="26" t="s">
        <v>82</v>
      </c>
      <c r="L1" s="44"/>
      <c r="M1" s="26" t="s">
        <v>83</v>
      </c>
      <c r="W1" s="45"/>
      <c r="X1" s="13" t="s">
        <v>84</v>
      </c>
      <c r="AH1" s="45"/>
      <c r="AI1" s="13" t="s">
        <v>61</v>
      </c>
      <c r="AT1" s="45"/>
      <c r="AU1" s="46" t="s">
        <v>85</v>
      </c>
      <c r="AY1" s="45"/>
      <c r="AZ1" s="13" t="s">
        <v>86</v>
      </c>
      <c r="BK1" s="45"/>
    </row>
    <row r="2">
      <c r="A2" s="22"/>
      <c r="B2" s="12" t="s">
        <v>13</v>
      </c>
      <c r="C2" s="12" t="s">
        <v>14</v>
      </c>
      <c r="D2" s="12" t="s">
        <v>15</v>
      </c>
      <c r="E2" s="12" t="s">
        <v>16</v>
      </c>
      <c r="F2" s="12" t="s">
        <v>17</v>
      </c>
      <c r="G2" s="12" t="s">
        <v>18</v>
      </c>
      <c r="H2" s="12" t="s">
        <v>19</v>
      </c>
      <c r="I2" s="12" t="s">
        <v>20</v>
      </c>
      <c r="J2" s="12" t="s">
        <v>21</v>
      </c>
      <c r="K2" s="12" t="s">
        <v>22</v>
      </c>
      <c r="L2" s="44" t="s">
        <v>64</v>
      </c>
      <c r="M2" s="12" t="s">
        <v>13</v>
      </c>
      <c r="N2" s="12" t="s">
        <v>14</v>
      </c>
      <c r="O2" s="12" t="s">
        <v>15</v>
      </c>
      <c r="P2" s="12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  <c r="W2" s="45"/>
      <c r="X2" s="12" t="s">
        <v>13</v>
      </c>
      <c r="Y2" s="12" t="s">
        <v>14</v>
      </c>
      <c r="Z2" s="12" t="s">
        <v>15</v>
      </c>
      <c r="AA2" s="12" t="s">
        <v>16</v>
      </c>
      <c r="AB2" s="12" t="s">
        <v>17</v>
      </c>
      <c r="AC2" s="12" t="s">
        <v>18</v>
      </c>
      <c r="AD2" s="12" t="s">
        <v>19</v>
      </c>
      <c r="AE2" s="12" t="s">
        <v>20</v>
      </c>
      <c r="AF2" s="12" t="s">
        <v>21</v>
      </c>
      <c r="AG2" s="12" t="s">
        <v>22</v>
      </c>
      <c r="AH2" s="47"/>
      <c r="AJ2" s="12" t="s">
        <v>13</v>
      </c>
      <c r="AK2" s="12" t="s">
        <v>14</v>
      </c>
      <c r="AL2" s="12" t="s">
        <v>15</v>
      </c>
      <c r="AM2" s="12" t="s">
        <v>16</v>
      </c>
      <c r="AN2" s="12" t="s">
        <v>17</v>
      </c>
      <c r="AO2" s="12" t="s">
        <v>18</v>
      </c>
      <c r="AP2" s="12" t="s">
        <v>19</v>
      </c>
      <c r="AQ2" s="12" t="s">
        <v>20</v>
      </c>
      <c r="AR2" s="12" t="s">
        <v>21</v>
      </c>
      <c r="AS2" s="12" t="s">
        <v>22</v>
      </c>
      <c r="AT2" s="45"/>
      <c r="AV2" s="48" t="s">
        <v>65</v>
      </c>
      <c r="AW2" s="48" t="s">
        <v>34</v>
      </c>
      <c r="AX2" s="48" t="s">
        <v>66</v>
      </c>
      <c r="AY2" s="47"/>
      <c r="AZ2" s="12"/>
      <c r="BA2" s="12" t="s">
        <v>13</v>
      </c>
      <c r="BB2" s="12" t="s">
        <v>14</v>
      </c>
      <c r="BC2" s="12" t="s">
        <v>15</v>
      </c>
      <c r="BD2" s="12" t="s">
        <v>16</v>
      </c>
      <c r="BE2" s="12" t="s">
        <v>17</v>
      </c>
      <c r="BF2" s="12" t="s">
        <v>18</v>
      </c>
      <c r="BG2" s="12" t="s">
        <v>19</v>
      </c>
      <c r="BH2" s="12" t="s">
        <v>20</v>
      </c>
      <c r="BI2" s="12" t="s">
        <v>21</v>
      </c>
      <c r="BJ2" s="12" t="s">
        <v>22</v>
      </c>
      <c r="BK2" s="47"/>
      <c r="BL2" s="12" t="s">
        <v>87</v>
      </c>
      <c r="BM2" s="12" t="s">
        <v>88</v>
      </c>
      <c r="BN2" s="12" t="s">
        <v>89</v>
      </c>
      <c r="BO2" s="12" t="s">
        <v>80</v>
      </c>
      <c r="BP2" s="49" t="s">
        <v>90</v>
      </c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</row>
    <row r="3">
      <c r="A3" s="23">
        <v>41305.0</v>
      </c>
      <c r="B3" s="53">
        <v>-0.00592402698178028</v>
      </c>
      <c r="C3" s="53">
        <v>-0.0113322384369517</v>
      </c>
      <c r="D3" s="54">
        <v>-0.0131147283819398</v>
      </c>
      <c r="E3" s="53">
        <v>-0.00903623202263319</v>
      </c>
      <c r="F3" s="53">
        <v>-0.036066130563897</v>
      </c>
      <c r="G3" s="53">
        <v>-0.018760235</v>
      </c>
      <c r="H3" s="53">
        <v>-0.00726610200000003</v>
      </c>
      <c r="I3" s="53">
        <v>-0.0317471241535725</v>
      </c>
      <c r="J3" s="53">
        <v>-0.00783415532420921</v>
      </c>
      <c r="K3" s="53">
        <v>-0.00597904696396697</v>
      </c>
      <c r="L3" s="44" t="s">
        <v>64</v>
      </c>
      <c r="M3" s="4">
        <f t="shared" ref="M3:V3" si="1">_xlfn.RANK.AVG(B3,$B3:$K3,0)</f>
        <v>1</v>
      </c>
      <c r="N3" s="4">
        <f t="shared" si="1"/>
        <v>6</v>
      </c>
      <c r="O3" s="4">
        <f t="shared" si="1"/>
        <v>7</v>
      </c>
      <c r="P3" s="4">
        <f t="shared" si="1"/>
        <v>5</v>
      </c>
      <c r="Q3" s="4">
        <f t="shared" si="1"/>
        <v>10</v>
      </c>
      <c r="R3" s="4">
        <f t="shared" si="1"/>
        <v>8</v>
      </c>
      <c r="S3" s="4">
        <f t="shared" si="1"/>
        <v>3</v>
      </c>
      <c r="T3" s="4">
        <f t="shared" si="1"/>
        <v>9</v>
      </c>
      <c r="U3" s="4">
        <f t="shared" si="1"/>
        <v>4</v>
      </c>
      <c r="V3" s="4">
        <f t="shared" si="1"/>
        <v>2</v>
      </c>
      <c r="W3" s="45"/>
      <c r="X3" s="6">
        <f t="shared" ref="X3:AG3" si="2">-(B3-AVERAGE($B3:$K3))/STDEV($B3:$K3)</f>
        <v>-0.807303198</v>
      </c>
      <c r="Y3" s="6">
        <f t="shared" si="2"/>
        <v>-0.3101409534</v>
      </c>
      <c r="Z3" s="6">
        <f t="shared" si="2"/>
        <v>-0.1462814762</v>
      </c>
      <c r="AA3" s="6">
        <f t="shared" si="2"/>
        <v>-0.5212066102</v>
      </c>
      <c r="AB3" s="6">
        <f t="shared" si="2"/>
        <v>1.96357882</v>
      </c>
      <c r="AC3" s="6">
        <f t="shared" si="2"/>
        <v>0.3726946706</v>
      </c>
      <c r="AD3" s="6">
        <f t="shared" si="2"/>
        <v>-0.6839298732</v>
      </c>
      <c r="AE3" s="6">
        <f t="shared" si="2"/>
        <v>1.566544248</v>
      </c>
      <c r="AF3" s="6">
        <f t="shared" si="2"/>
        <v>-0.6317102682</v>
      </c>
      <c r="AG3" s="6">
        <f t="shared" si="2"/>
        <v>-0.8022453599</v>
      </c>
      <c r="AH3" s="45"/>
      <c r="AI3" s="23">
        <v>41305.0</v>
      </c>
      <c r="AJ3" s="27">
        <v>0.0502</v>
      </c>
      <c r="AK3" s="27">
        <v>0.0213</v>
      </c>
      <c r="AL3" s="27">
        <v>0.0255</v>
      </c>
      <c r="AM3" s="27">
        <v>0.0234</v>
      </c>
      <c r="AN3" s="27">
        <v>0.0579</v>
      </c>
      <c r="AO3" s="27">
        <v>0.0942</v>
      </c>
      <c r="AP3" s="27">
        <v>0.0492</v>
      </c>
      <c r="AQ3" s="27">
        <v>0.0358</v>
      </c>
      <c r="AR3" s="27">
        <v>0.065</v>
      </c>
      <c r="AS3" s="27">
        <v>0.0525</v>
      </c>
      <c r="AT3" s="45"/>
      <c r="AU3" s="23">
        <v>41305.0</v>
      </c>
      <c r="AV3" s="50"/>
      <c r="AW3" s="51">
        <v>1.0</v>
      </c>
      <c r="AX3" s="51">
        <f t="array" ref="AX3">SQRT(MMULT(MMULT(X3:AG3,MMULT(TRANSPOSE(ER!B483:K518-ER!M518:V518),ER!B483:K518-ER!M518:V518)/3),TRANSPOSE(X3:AG3)))</f>
        <v>0.5468768749</v>
      </c>
      <c r="AY3" s="45"/>
      <c r="AZ3" s="23">
        <v>41305.0</v>
      </c>
      <c r="BA3" s="4">
        <f t="shared" ref="BA3:BJ3" si="3">X3*0.01/$AX3</f>
        <v>-0.01476206501</v>
      </c>
      <c r="BB3" s="4">
        <f t="shared" si="3"/>
        <v>-0.00567112942</v>
      </c>
      <c r="BC3" s="4">
        <f t="shared" si="3"/>
        <v>-0.002674852108</v>
      </c>
      <c r="BD3" s="4">
        <f t="shared" si="3"/>
        <v>-0.009530602483</v>
      </c>
      <c r="BE3" s="4">
        <f t="shared" si="3"/>
        <v>0.03590531819</v>
      </c>
      <c r="BF3" s="4">
        <f t="shared" si="3"/>
        <v>0.006814964898</v>
      </c>
      <c r="BG3" s="4">
        <f t="shared" si="3"/>
        <v>-0.01250610338</v>
      </c>
      <c r="BH3" s="4">
        <f t="shared" si="3"/>
        <v>0.02864528233</v>
      </c>
      <c r="BI3" s="4">
        <f t="shared" si="3"/>
        <v>-0.01155123387</v>
      </c>
      <c r="BJ3" s="4">
        <f t="shared" si="3"/>
        <v>-0.01466957915</v>
      </c>
      <c r="BK3" s="45"/>
      <c r="BM3" s="1">
        <v>1.0</v>
      </c>
      <c r="BN3" s="1">
        <v>1.0</v>
      </c>
      <c r="BO3" s="4">
        <f>BM3-BN3</f>
        <v>0</v>
      </c>
      <c r="BP3" s="1">
        <f>MIN(BO3:BO134)</f>
        <v>-0.01854962608</v>
      </c>
    </row>
    <row r="4">
      <c r="A4" s="23">
        <v>41333.0</v>
      </c>
      <c r="B4" s="53">
        <v>-0.021819095</v>
      </c>
      <c r="C4" s="53">
        <v>-0.0132863025337245</v>
      </c>
      <c r="D4" s="53">
        <v>-0.035881945716017</v>
      </c>
      <c r="E4" s="53">
        <v>-0.0241164422020423</v>
      </c>
      <c r="F4" s="53">
        <v>-0.0812741491624824</v>
      </c>
      <c r="G4" s="53">
        <v>-0.0309109750101754</v>
      </c>
      <c r="H4" s="53">
        <v>-0.0461971707199007</v>
      </c>
      <c r="I4" s="53">
        <v>-0.03475183</v>
      </c>
      <c r="J4" s="53">
        <v>-0.0187013075872205</v>
      </c>
      <c r="K4" s="53">
        <v>-0.0294730315666744</v>
      </c>
      <c r="L4" s="52"/>
      <c r="M4" s="4">
        <f t="shared" ref="M4:V4" si="4">_xlfn.RANK.AVG(B4,$B4:$K4,0)</f>
        <v>3</v>
      </c>
      <c r="N4" s="4">
        <f t="shared" si="4"/>
        <v>1</v>
      </c>
      <c r="O4" s="4">
        <f t="shared" si="4"/>
        <v>8</v>
      </c>
      <c r="P4" s="4">
        <f t="shared" si="4"/>
        <v>4</v>
      </c>
      <c r="Q4" s="4">
        <f t="shared" si="4"/>
        <v>10</v>
      </c>
      <c r="R4" s="4">
        <f t="shared" si="4"/>
        <v>6</v>
      </c>
      <c r="S4" s="4">
        <f t="shared" si="4"/>
        <v>9</v>
      </c>
      <c r="T4" s="4">
        <f t="shared" si="4"/>
        <v>7</v>
      </c>
      <c r="U4" s="4">
        <f t="shared" si="4"/>
        <v>2</v>
      </c>
      <c r="V4" s="4">
        <f t="shared" si="4"/>
        <v>5</v>
      </c>
      <c r="W4" s="45"/>
      <c r="X4" s="6">
        <f t="shared" ref="X4:AG4" si="5">-(B4-AVERAGE($B4:$K4))/STDEV($B4:$K4)</f>
        <v>-0.6150062168</v>
      </c>
      <c r="Y4" s="6">
        <f t="shared" si="5"/>
        <v>-1.058895807</v>
      </c>
      <c r="Z4" s="6">
        <f t="shared" si="5"/>
        <v>0.1165658986</v>
      </c>
      <c r="AA4" s="6">
        <f t="shared" si="5"/>
        <v>-0.4954945199</v>
      </c>
      <c r="AB4" s="6">
        <f t="shared" si="5"/>
        <v>2.477941339</v>
      </c>
      <c r="AC4" s="6">
        <f t="shared" si="5"/>
        <v>-0.1420319937</v>
      </c>
      <c r="AD4" s="6">
        <f t="shared" si="5"/>
        <v>0.6531804962</v>
      </c>
      <c r="AE4" s="6">
        <f t="shared" si="5"/>
        <v>0.05777546121</v>
      </c>
      <c r="AF4" s="6">
        <f t="shared" si="5"/>
        <v>-0.7771985333</v>
      </c>
      <c r="AG4" s="6">
        <f t="shared" si="5"/>
        <v>-0.2168361247</v>
      </c>
      <c r="AH4" s="45"/>
      <c r="AI4" s="23">
        <v>41333.0</v>
      </c>
      <c r="AJ4" s="27">
        <v>0.0586</v>
      </c>
      <c r="AK4" s="27">
        <v>0.0145</v>
      </c>
      <c r="AL4" s="27">
        <v>0.0032</v>
      </c>
      <c r="AM4" s="27">
        <v>-0.0024</v>
      </c>
      <c r="AN4" s="27">
        <v>-0.0924</v>
      </c>
      <c r="AO4" s="27">
        <v>0.0379</v>
      </c>
      <c r="AP4" s="27">
        <v>-0.0302</v>
      </c>
      <c r="AQ4" s="27">
        <v>-0.0226</v>
      </c>
      <c r="AR4" s="27">
        <v>0.0184</v>
      </c>
      <c r="AS4" s="27">
        <v>0.0121</v>
      </c>
      <c r="AT4" s="45"/>
      <c r="AU4" s="23">
        <v>41333.0</v>
      </c>
      <c r="AV4" s="50">
        <f t="shared" ref="AV4:AV135" si="9">SUMPRODUCT(X3:AG3,AJ4:AS4)</f>
        <v>-0.2544116267</v>
      </c>
      <c r="AW4" s="51">
        <f t="shared" ref="AW4:AW135" si="10">AW3*(1+AV4)</f>
        <v>0.7455883733</v>
      </c>
      <c r="AX4" s="51">
        <f t="array" ref="AX4">SQRT(MMULT(MMULT(X4:AG4,MMULT(TRANSPOSE(ER!B484:K519-ER!M519:V519),ER!B484:K519-ER!M519:V519)/3),TRANSPOSE(X4:AG4)))</f>
        <v>0.4288579483</v>
      </c>
      <c r="AY4" s="45"/>
      <c r="AZ4" s="23">
        <v>41333.0</v>
      </c>
      <c r="BA4" s="4">
        <f t="shared" ref="BA4:BJ4" si="6">X4*0.01/$AX4</f>
        <v>-0.01434055774</v>
      </c>
      <c r="BB4" s="4">
        <f t="shared" si="6"/>
        <v>-0.02469106171</v>
      </c>
      <c r="BC4" s="4">
        <f t="shared" si="6"/>
        <v>0.002718053824</v>
      </c>
      <c r="BD4" s="4">
        <f t="shared" si="6"/>
        <v>-0.01155381454</v>
      </c>
      <c r="BE4" s="4">
        <f t="shared" si="6"/>
        <v>0.05778000265</v>
      </c>
      <c r="BF4" s="4">
        <f t="shared" si="6"/>
        <v>-0.003311865718</v>
      </c>
      <c r="BG4" s="4">
        <f t="shared" si="6"/>
        <v>0.01523069582</v>
      </c>
      <c r="BH4" s="4">
        <f t="shared" si="6"/>
        <v>0.001347193434</v>
      </c>
      <c r="BI4" s="4">
        <f t="shared" si="6"/>
        <v>-0.01812251671</v>
      </c>
      <c r="BJ4" s="4">
        <f t="shared" si="6"/>
        <v>-0.005056129321</v>
      </c>
      <c r="BK4" s="45"/>
      <c r="BL4" s="4">
        <f t="shared" ref="BL4:BL134" si="12">SUMPRODUCT(BA3:BJ3,AJ4:AS4)</f>
        <v>-0.004652082368</v>
      </c>
      <c r="BM4" s="4">
        <f t="shared" ref="BM4:BM134" si="13">BM3*(1+BL4)</f>
        <v>0.9953479176</v>
      </c>
      <c r="BN4" s="4">
        <f t="shared" ref="BN4:BN134" si="14">max(BN3,BM4)</f>
        <v>1</v>
      </c>
      <c r="BO4" s="4">
        <f t="shared" ref="BO4:BO134" si="15">(BM4-BN4)/BN4</f>
        <v>-0.004652082368</v>
      </c>
    </row>
    <row r="5">
      <c r="A5" s="23">
        <v>41364.0</v>
      </c>
      <c r="B5" s="53">
        <v>-0.0306861460392815</v>
      </c>
      <c r="C5" s="53">
        <v>-0.0194119857554984</v>
      </c>
      <c r="D5" s="53">
        <v>-0.0421033607014557</v>
      </c>
      <c r="E5" s="54">
        <v>-0.0307627791044659</v>
      </c>
      <c r="F5" s="53">
        <v>-0.0600175309779298</v>
      </c>
      <c r="G5" s="53">
        <v>-0.0204100759999999</v>
      </c>
      <c r="H5" s="53">
        <v>-0.0354595855793881</v>
      </c>
      <c r="I5" s="53">
        <v>-0.0943932161970925</v>
      </c>
      <c r="J5" s="53">
        <v>-0.0156996035317022</v>
      </c>
      <c r="K5" s="53">
        <v>-0.0178683714450469</v>
      </c>
      <c r="L5" s="52"/>
      <c r="M5" s="4">
        <f t="shared" ref="M5:V5" si="7">_xlfn.RANK.AVG(B5,$B5:$K5,0)</f>
        <v>5</v>
      </c>
      <c r="N5" s="4">
        <f t="shared" si="7"/>
        <v>3</v>
      </c>
      <c r="O5" s="4">
        <f t="shared" si="7"/>
        <v>8</v>
      </c>
      <c r="P5" s="4">
        <f t="shared" si="7"/>
        <v>6</v>
      </c>
      <c r="Q5" s="4">
        <f t="shared" si="7"/>
        <v>9</v>
      </c>
      <c r="R5" s="4">
        <f t="shared" si="7"/>
        <v>4</v>
      </c>
      <c r="S5" s="4">
        <f t="shared" si="7"/>
        <v>7</v>
      </c>
      <c r="T5" s="4">
        <f t="shared" si="7"/>
        <v>10</v>
      </c>
      <c r="U5" s="4">
        <f t="shared" si="7"/>
        <v>1</v>
      </c>
      <c r="V5" s="4">
        <f t="shared" si="7"/>
        <v>2</v>
      </c>
      <c r="W5" s="45"/>
      <c r="X5" s="6">
        <f t="shared" ref="X5:AG5" si="8">-(B5-AVERAGE($B5:$K5))/STDEV($B5:$K5)</f>
        <v>-0.2462535749</v>
      </c>
      <c r="Y5" s="6">
        <f t="shared" si="8"/>
        <v>-0.7093473091</v>
      </c>
      <c r="Z5" s="6">
        <f t="shared" si="8"/>
        <v>0.2227162144</v>
      </c>
      <c r="AA5" s="6">
        <f t="shared" si="8"/>
        <v>-0.2431058201</v>
      </c>
      <c r="AB5" s="6">
        <f t="shared" si="8"/>
        <v>0.9585528355</v>
      </c>
      <c r="AC5" s="6">
        <f t="shared" si="8"/>
        <v>-0.6683500794</v>
      </c>
      <c r="AD5" s="6">
        <f t="shared" si="8"/>
        <v>-0.05018132771</v>
      </c>
      <c r="AE5" s="6">
        <f t="shared" si="8"/>
        <v>2.37055728</v>
      </c>
      <c r="AF5" s="6">
        <f t="shared" si="8"/>
        <v>-0.8618359117</v>
      </c>
      <c r="AG5" s="6">
        <f t="shared" si="8"/>
        <v>-0.7727523075</v>
      </c>
      <c r="AH5" s="45"/>
      <c r="AI5" s="23">
        <v>41364.0</v>
      </c>
      <c r="AJ5" s="27">
        <v>-0.0231</v>
      </c>
      <c r="AK5" s="27">
        <v>-0.0066</v>
      </c>
      <c r="AL5" s="27">
        <v>0.0036</v>
      </c>
      <c r="AM5" s="27">
        <v>0.0075</v>
      </c>
      <c r="AN5" s="27">
        <v>-0.0351</v>
      </c>
      <c r="AO5" s="27">
        <v>0.0695</v>
      </c>
      <c r="AP5" s="27">
        <v>0.0333</v>
      </c>
      <c r="AQ5" s="27">
        <v>-0.0424</v>
      </c>
      <c r="AR5" s="27">
        <v>0.0116</v>
      </c>
      <c r="AS5" s="27">
        <v>0.0372</v>
      </c>
      <c r="AT5" s="45"/>
      <c r="AU5" s="23">
        <v>41364.0</v>
      </c>
      <c r="AV5" s="50">
        <f t="shared" si="9"/>
        <v>-0.07672875614</v>
      </c>
      <c r="AW5" s="51">
        <f t="shared" si="10"/>
        <v>0.6883803048</v>
      </c>
      <c r="AX5" s="51">
        <f t="array" ref="AX5">SQRT(MMULT(MMULT(X5:AG5,MMULT(TRANSPOSE(ER!B485:K520-ER!M520:V520),ER!B485:K520-ER!M520:V520)/3),TRANSPOSE(X5:AG5)))</f>
        <v>0.5971492412</v>
      </c>
      <c r="AY5" s="45"/>
      <c r="AZ5" s="23">
        <v>41364.0</v>
      </c>
      <c r="BA5" s="4">
        <f t="shared" ref="BA5:BJ5" si="11">X5*0.01/$AX5</f>
        <v>-0.004123819606</v>
      </c>
      <c r="BB5" s="4">
        <f t="shared" si="11"/>
        <v>-0.01187889493</v>
      </c>
      <c r="BC5" s="4">
        <f t="shared" si="11"/>
        <v>0.003729657496</v>
      </c>
      <c r="BD5" s="4">
        <f t="shared" si="11"/>
        <v>-0.004071106572</v>
      </c>
      <c r="BE5" s="4">
        <f t="shared" si="11"/>
        <v>0.0160521486</v>
      </c>
      <c r="BF5" s="4">
        <f t="shared" si="11"/>
        <v>-0.01119234579</v>
      </c>
      <c r="BG5" s="4">
        <f t="shared" si="11"/>
        <v>-0.0008403481784</v>
      </c>
      <c r="BH5" s="4">
        <f t="shared" si="11"/>
        <v>0.03969790325</v>
      </c>
      <c r="BI5" s="4">
        <f t="shared" si="11"/>
        <v>-0.01443250451</v>
      </c>
      <c r="BJ5" s="4">
        <f t="shared" si="11"/>
        <v>-0.01294068977</v>
      </c>
      <c r="BK5" s="45"/>
      <c r="BL5" s="4">
        <f t="shared" si="12"/>
        <v>-0.00178914152</v>
      </c>
      <c r="BM5" s="4">
        <f t="shared" si="13"/>
        <v>0.9935670993</v>
      </c>
      <c r="BN5" s="4">
        <f t="shared" si="14"/>
        <v>1</v>
      </c>
      <c r="BO5" s="4">
        <f t="shared" si="15"/>
        <v>-0.006432900654</v>
      </c>
    </row>
    <row r="6">
      <c r="A6" s="23">
        <v>41394.0</v>
      </c>
      <c r="B6" s="53">
        <v>-0.0191992868498285</v>
      </c>
      <c r="C6" s="53">
        <v>-0.057939917467949</v>
      </c>
      <c r="D6" s="53">
        <v>-0.0521729684940808</v>
      </c>
      <c r="E6" s="54">
        <v>-0.0511488766937654</v>
      </c>
      <c r="F6" s="53">
        <v>-0.0329262916512171</v>
      </c>
      <c r="G6" s="53">
        <v>-0.0234141823547799</v>
      </c>
      <c r="H6" s="53">
        <v>-0.0323859785035943</v>
      </c>
      <c r="I6" s="53">
        <v>-0.0374975306598437</v>
      </c>
      <c r="J6" s="53">
        <v>-0.036320170705542</v>
      </c>
      <c r="K6" s="53">
        <v>-0.0342916066332211</v>
      </c>
      <c r="L6" s="52"/>
      <c r="M6" s="4">
        <f t="shared" ref="M6:V6" si="16">_xlfn.RANK.AVG(B6,$B6:$K6,0)</f>
        <v>1</v>
      </c>
      <c r="N6" s="4">
        <f t="shared" si="16"/>
        <v>10</v>
      </c>
      <c r="O6" s="4">
        <f t="shared" si="16"/>
        <v>9</v>
      </c>
      <c r="P6" s="4">
        <f t="shared" si="16"/>
        <v>8</v>
      </c>
      <c r="Q6" s="4">
        <f t="shared" si="16"/>
        <v>4</v>
      </c>
      <c r="R6" s="4">
        <f t="shared" si="16"/>
        <v>2</v>
      </c>
      <c r="S6" s="4">
        <f t="shared" si="16"/>
        <v>3</v>
      </c>
      <c r="T6" s="4">
        <f t="shared" si="16"/>
        <v>7</v>
      </c>
      <c r="U6" s="4">
        <f t="shared" si="16"/>
        <v>6</v>
      </c>
      <c r="V6" s="4">
        <f t="shared" si="16"/>
        <v>5</v>
      </c>
      <c r="W6" s="45"/>
      <c r="X6" s="6">
        <f t="shared" ref="X6:AG6" si="17">-(B6-AVERAGE($B6:$K6))/STDEV($B6:$K6)</f>
        <v>-1.479968437</v>
      </c>
      <c r="Y6" s="6">
        <f t="shared" si="17"/>
        <v>1.614132534</v>
      </c>
      <c r="Z6" s="6">
        <f t="shared" si="17"/>
        <v>1.15354317</v>
      </c>
      <c r="AA6" s="6">
        <f t="shared" si="17"/>
        <v>1.071751951</v>
      </c>
      <c r="AB6" s="6">
        <f t="shared" si="17"/>
        <v>-0.3836326724</v>
      </c>
      <c r="AC6" s="6">
        <f t="shared" si="17"/>
        <v>-1.143337049</v>
      </c>
      <c r="AD6" s="6">
        <f t="shared" si="17"/>
        <v>-0.4267859048</v>
      </c>
      <c r="AE6" s="6">
        <f t="shared" si="17"/>
        <v>-0.01854116946</v>
      </c>
      <c r="AF6" s="6">
        <f t="shared" si="17"/>
        <v>-0.1125734689</v>
      </c>
      <c r="AG6" s="6">
        <f t="shared" si="17"/>
        <v>-0.2745889541</v>
      </c>
      <c r="AH6" s="45"/>
      <c r="AI6" s="23">
        <v>41394.0</v>
      </c>
      <c r="AJ6" s="27">
        <v>0.0512</v>
      </c>
      <c r="AK6" s="27">
        <v>-0.0246</v>
      </c>
      <c r="AL6" s="27">
        <v>0.0317</v>
      </c>
      <c r="AM6" s="27">
        <v>0.012</v>
      </c>
      <c r="AN6" s="27">
        <v>0.0897</v>
      </c>
      <c r="AO6" s="27">
        <v>0.127</v>
      </c>
      <c r="AP6" s="27">
        <v>0.0088</v>
      </c>
      <c r="AQ6" s="27">
        <v>0.0744</v>
      </c>
      <c r="AR6" s="27">
        <v>0.0057</v>
      </c>
      <c r="AS6" s="27">
        <v>0.0194</v>
      </c>
      <c r="AT6" s="45"/>
      <c r="AU6" s="23">
        <v>41394.0</v>
      </c>
      <c r="AV6" s="50">
        <f t="shared" si="9"/>
        <v>0.1661103307</v>
      </c>
      <c r="AW6" s="51">
        <f t="shared" si="10"/>
        <v>0.8027273849</v>
      </c>
      <c r="AX6" s="51">
        <f t="array" ref="AX6">SQRT(MMULT(MMULT(X6:AG6,MMULT(TRANSPOSE(ER!B486:K521-ER!M521:V521),ER!B486:K521-ER!M521:V521)/3),TRANSPOSE(X6:AG6)))</f>
        <v>0.2793994205</v>
      </c>
      <c r="AY6" s="45"/>
      <c r="AZ6" s="23">
        <v>41394.0</v>
      </c>
      <c r="BA6" s="4">
        <f t="shared" ref="BA6:BJ6" si="18">X6*0.01/$AX6</f>
        <v>-0.05296963159</v>
      </c>
      <c r="BB6" s="4">
        <f t="shared" si="18"/>
        <v>0.05777150617</v>
      </c>
      <c r="BC6" s="4">
        <f t="shared" si="18"/>
        <v>0.04128652695</v>
      </c>
      <c r="BD6" s="4">
        <f t="shared" si="18"/>
        <v>0.03835913291</v>
      </c>
      <c r="BE6" s="4">
        <f t="shared" si="18"/>
        <v>-0.01373061804</v>
      </c>
      <c r="BF6" s="4">
        <f t="shared" si="18"/>
        <v>-0.04092123908</v>
      </c>
      <c r="BG6" s="4">
        <f t="shared" si="18"/>
        <v>-0.01527511775</v>
      </c>
      <c r="BH6" s="4">
        <f t="shared" si="18"/>
        <v>-0.0006636080142</v>
      </c>
      <c r="BI6" s="4">
        <f t="shared" si="18"/>
        <v>-0.004029123206</v>
      </c>
      <c r="BJ6" s="4">
        <f t="shared" si="18"/>
        <v>-0.009827828334</v>
      </c>
      <c r="BK6" s="45"/>
      <c r="BL6" s="4">
        <f t="shared" si="12"/>
        <v>0.00278172221</v>
      </c>
      <c r="BM6" s="4">
        <f t="shared" si="13"/>
        <v>0.996330927</v>
      </c>
      <c r="BN6" s="4">
        <f t="shared" si="14"/>
        <v>1</v>
      </c>
      <c r="BO6" s="4">
        <f t="shared" si="15"/>
        <v>-0.003669072986</v>
      </c>
    </row>
    <row r="7">
      <c r="A7" s="23">
        <v>41425.0</v>
      </c>
      <c r="B7" s="53">
        <v>-0.0551439710698676</v>
      </c>
      <c r="C7" s="53">
        <v>-0.0102877090934959</v>
      </c>
      <c r="D7" s="53">
        <v>-0.0290716448066702</v>
      </c>
      <c r="E7" s="53">
        <v>-0.0263189077078535</v>
      </c>
      <c r="F7" s="53">
        <v>-0.0367753812086372</v>
      </c>
      <c r="G7" s="53">
        <v>-0.0779411148327789</v>
      </c>
      <c r="H7" s="53">
        <v>-0.0277630409758269</v>
      </c>
      <c r="I7" s="53">
        <v>-0.0373213054450631</v>
      </c>
      <c r="J7" s="53">
        <v>-0.0348807561713013</v>
      </c>
      <c r="K7" s="53">
        <v>-0.0226899671637247</v>
      </c>
      <c r="L7" s="52"/>
      <c r="M7" s="4">
        <f t="shared" ref="M7:V7" si="19">_xlfn.RANK.AVG(B7,$B7:$K7,0)</f>
        <v>9</v>
      </c>
      <c r="N7" s="4">
        <f t="shared" si="19"/>
        <v>1</v>
      </c>
      <c r="O7" s="4">
        <f t="shared" si="19"/>
        <v>5</v>
      </c>
      <c r="P7" s="4">
        <f t="shared" si="19"/>
        <v>3</v>
      </c>
      <c r="Q7" s="4">
        <f t="shared" si="19"/>
        <v>7</v>
      </c>
      <c r="R7" s="4">
        <f t="shared" si="19"/>
        <v>10</v>
      </c>
      <c r="S7" s="4">
        <f t="shared" si="19"/>
        <v>4</v>
      </c>
      <c r="T7" s="4">
        <f t="shared" si="19"/>
        <v>8</v>
      </c>
      <c r="U7" s="4">
        <f t="shared" si="19"/>
        <v>6</v>
      </c>
      <c r="V7" s="4">
        <f t="shared" si="19"/>
        <v>2</v>
      </c>
      <c r="W7" s="45"/>
      <c r="X7" s="6">
        <f t="shared" ref="X7:AG7" si="20">-(B7-AVERAGE($B7:$K7))/STDEV($B7:$K7)</f>
        <v>1.028596935</v>
      </c>
      <c r="Y7" s="6">
        <f t="shared" si="20"/>
        <v>-1.358983379</v>
      </c>
      <c r="Z7" s="6">
        <f t="shared" si="20"/>
        <v>-0.3591641086</v>
      </c>
      <c r="AA7" s="6">
        <f t="shared" si="20"/>
        <v>-0.5056850316</v>
      </c>
      <c r="AB7" s="6">
        <f t="shared" si="20"/>
        <v>0.05088542668</v>
      </c>
      <c r="AC7" s="6">
        <f t="shared" si="20"/>
        <v>2.242028667</v>
      </c>
      <c r="AD7" s="6">
        <f t="shared" si="20"/>
        <v>-0.4288176331</v>
      </c>
      <c r="AE7" s="6">
        <f t="shared" si="20"/>
        <v>0.07994353144</v>
      </c>
      <c r="AF7" s="6">
        <f t="shared" si="20"/>
        <v>-0.04996045842</v>
      </c>
      <c r="AG7" s="6">
        <f t="shared" si="20"/>
        <v>-0.698843949</v>
      </c>
      <c r="AH7" s="45"/>
      <c r="AI7" s="23">
        <v>41425.0</v>
      </c>
      <c r="AJ7" s="27">
        <v>-0.0483</v>
      </c>
      <c r="AK7" s="27">
        <v>0.0221</v>
      </c>
      <c r="AL7" s="27">
        <v>0.0361</v>
      </c>
      <c r="AM7" s="27">
        <v>0.0488</v>
      </c>
      <c r="AN7" s="27">
        <v>0.0309</v>
      </c>
      <c r="AO7" s="27">
        <v>-0.0221</v>
      </c>
      <c r="AP7" s="27">
        <v>0.0477</v>
      </c>
      <c r="AQ7" s="27">
        <v>-0.012</v>
      </c>
      <c r="AR7" s="27">
        <v>0.0278</v>
      </c>
      <c r="AS7" s="27">
        <v>0.0203</v>
      </c>
      <c r="AT7" s="45"/>
      <c r="AU7" s="23">
        <v>41425.0</v>
      </c>
      <c r="AV7" s="50">
        <f t="shared" si="9"/>
        <v>0.1856738155</v>
      </c>
      <c r="AW7" s="51">
        <f t="shared" si="10"/>
        <v>0.9517728413</v>
      </c>
      <c r="AX7" s="51">
        <f t="array" ref="AX7">SQRT(MMULT(MMULT(X7:AG7,MMULT(TRANSPOSE(ER!B487:K522-ER!M522:V522),ER!B487:K522-ER!M522:V522)/3),TRANSPOSE(X7:AG7)))</f>
        <v>0.4041947677</v>
      </c>
      <c r="AY7" s="45"/>
      <c r="AZ7" s="23">
        <v>41425.0</v>
      </c>
      <c r="BA7" s="4">
        <f t="shared" ref="BA7:BJ7" si="21">X7*0.01/$AX7</f>
        <v>0.02544805171</v>
      </c>
      <c r="BB7" s="4">
        <f t="shared" si="21"/>
        <v>-0.03362199335</v>
      </c>
      <c r="BC7" s="4">
        <f t="shared" si="21"/>
        <v>-0.008885916823</v>
      </c>
      <c r="BD7" s="4">
        <f t="shared" si="21"/>
        <v>-0.01251092473</v>
      </c>
      <c r="BE7" s="4">
        <f t="shared" si="21"/>
        <v>0.001258933335</v>
      </c>
      <c r="BF7" s="4">
        <f t="shared" si="21"/>
        <v>0.05546901757</v>
      </c>
      <c r="BG7" s="4">
        <f t="shared" si="21"/>
        <v>-0.01060918318</v>
      </c>
      <c r="BH7" s="4">
        <f t="shared" si="21"/>
        <v>0.001977846767</v>
      </c>
      <c r="BI7" s="4">
        <f t="shared" si="21"/>
        <v>-0.001236049113</v>
      </c>
      <c r="BJ7" s="4">
        <f t="shared" si="21"/>
        <v>-0.01728978218</v>
      </c>
      <c r="BK7" s="45"/>
      <c r="BL7" s="4">
        <f t="shared" si="12"/>
        <v>0.006645461726</v>
      </c>
      <c r="BM7" s="4">
        <f t="shared" si="13"/>
        <v>1.002952006</v>
      </c>
      <c r="BN7" s="4">
        <f t="shared" si="14"/>
        <v>1.002952006</v>
      </c>
      <c r="BO7" s="4">
        <f t="shared" si="15"/>
        <v>0</v>
      </c>
    </row>
    <row r="8">
      <c r="A8" s="23">
        <v>41455.0</v>
      </c>
      <c r="B8" s="53">
        <v>-0.0503809180995959</v>
      </c>
      <c r="C8" s="53">
        <v>-0.0620061753608657</v>
      </c>
      <c r="D8" s="53">
        <v>-0.0736343732778192</v>
      </c>
      <c r="E8" s="53">
        <v>-0.0685314231672209</v>
      </c>
      <c r="F8" s="53">
        <v>-0.104918897323247</v>
      </c>
      <c r="G8" s="53">
        <v>-0.117049787851443</v>
      </c>
      <c r="H8" s="53">
        <v>-0.0718788323838929</v>
      </c>
      <c r="I8" s="53">
        <v>-0.0834144739678301</v>
      </c>
      <c r="J8" s="53">
        <v>-0.0729400574475216</v>
      </c>
      <c r="K8" s="53">
        <v>-0.0483673751276979</v>
      </c>
      <c r="L8" s="52"/>
      <c r="M8" s="4">
        <f t="shared" ref="M8:V8" si="22">_xlfn.RANK.AVG(B8,$B8:$K8,0)</f>
        <v>2</v>
      </c>
      <c r="N8" s="4">
        <f t="shared" si="22"/>
        <v>3</v>
      </c>
      <c r="O8" s="4">
        <f t="shared" si="22"/>
        <v>7</v>
      </c>
      <c r="P8" s="4">
        <f t="shared" si="22"/>
        <v>4</v>
      </c>
      <c r="Q8" s="4">
        <f t="shared" si="22"/>
        <v>9</v>
      </c>
      <c r="R8" s="4">
        <f t="shared" si="22"/>
        <v>10</v>
      </c>
      <c r="S8" s="4">
        <f t="shared" si="22"/>
        <v>5</v>
      </c>
      <c r="T8" s="4">
        <f t="shared" si="22"/>
        <v>8</v>
      </c>
      <c r="U8" s="4">
        <f t="shared" si="22"/>
        <v>6</v>
      </c>
      <c r="V8" s="4">
        <f t="shared" si="22"/>
        <v>1</v>
      </c>
      <c r="W8" s="45"/>
      <c r="X8" s="6">
        <f t="shared" ref="X8:AG8" si="23">-(B8-AVERAGE($B8:$K8))/STDEV($B8:$K8)</f>
        <v>-1.143916215</v>
      </c>
      <c r="Y8" s="6">
        <f t="shared" si="23"/>
        <v>-0.6105179087</v>
      </c>
      <c r="Z8" s="6">
        <f t="shared" si="23"/>
        <v>-0.07698467745</v>
      </c>
      <c r="AA8" s="6">
        <f t="shared" si="23"/>
        <v>-0.3111218568</v>
      </c>
      <c r="AB8" s="6">
        <f t="shared" si="23"/>
        <v>1.358434063</v>
      </c>
      <c r="AC8" s="6">
        <f t="shared" si="23"/>
        <v>1.915032193</v>
      </c>
      <c r="AD8" s="6">
        <f t="shared" si="23"/>
        <v>-0.1575336509</v>
      </c>
      <c r="AE8" s="6">
        <f t="shared" si="23"/>
        <v>0.371752845</v>
      </c>
      <c r="AF8" s="6">
        <f t="shared" si="23"/>
        <v>-0.1088417692</v>
      </c>
      <c r="AG8" s="6">
        <f t="shared" si="23"/>
        <v>-1.236303023</v>
      </c>
      <c r="AH8" s="45"/>
      <c r="AI8" s="23">
        <v>41455.0</v>
      </c>
      <c r="AJ8" s="27">
        <v>-0.0201</v>
      </c>
      <c r="AK8" s="27">
        <v>-0.0363</v>
      </c>
      <c r="AL8" s="27">
        <v>-0.0512</v>
      </c>
      <c r="AM8" s="27">
        <v>-0.0441</v>
      </c>
      <c r="AN8" s="27">
        <v>-0.1134</v>
      </c>
      <c r="AO8" s="27">
        <v>0.001</v>
      </c>
      <c r="AP8" s="27">
        <v>-0.0388</v>
      </c>
      <c r="AQ8" s="27">
        <v>-0.0753</v>
      </c>
      <c r="AR8" s="27">
        <v>-0.0524</v>
      </c>
      <c r="AS8" s="27">
        <v>-0.0138</v>
      </c>
      <c r="AT8" s="45"/>
      <c r="AU8" s="23">
        <v>41455.0</v>
      </c>
      <c r="AV8" s="50">
        <f t="shared" si="9"/>
        <v>0.08869818257</v>
      </c>
      <c r="AW8" s="51">
        <f t="shared" si="10"/>
        <v>1.036193363</v>
      </c>
      <c r="AX8" s="51">
        <f t="array" ref="AX8">SQRT(MMULT(MMULT(X8:AG8,MMULT(TRANSPOSE(ER!B488:K523-ER!M523:V523),ER!B488:K523-ER!M523:V523)/3),TRANSPOSE(X8:AG8)))</f>
        <v>0.4539814652</v>
      </c>
      <c r="AY8" s="45"/>
      <c r="AZ8" s="23">
        <v>41455.0</v>
      </c>
      <c r="BA8" s="4">
        <f t="shared" ref="BA8:BJ8" si="24">X8*0.01/$AX8</f>
        <v>-0.02519742109</v>
      </c>
      <c r="BB8" s="4">
        <f t="shared" si="24"/>
        <v>-0.01344808005</v>
      </c>
      <c r="BC8" s="4">
        <f t="shared" si="24"/>
        <v>-0.001695766972</v>
      </c>
      <c r="BD8" s="4">
        <f t="shared" si="24"/>
        <v>-0.00685318412</v>
      </c>
      <c r="BE8" s="4">
        <f t="shared" si="24"/>
        <v>0.02992267673</v>
      </c>
      <c r="BF8" s="4">
        <f t="shared" si="24"/>
        <v>0.04218304798</v>
      </c>
      <c r="BG8" s="4">
        <f t="shared" si="24"/>
        <v>-0.003470045872</v>
      </c>
      <c r="BH8" s="4">
        <f t="shared" si="24"/>
        <v>0.008188722964</v>
      </c>
      <c r="BI8" s="4">
        <f t="shared" si="24"/>
        <v>-0.002397493677</v>
      </c>
      <c r="BJ8" s="4">
        <f t="shared" si="24"/>
        <v>-0.02723245589</v>
      </c>
      <c r="BK8" s="45"/>
      <c r="BL8" s="4">
        <f t="shared" si="12"/>
        <v>0.002194441632</v>
      </c>
      <c r="BM8" s="4">
        <f t="shared" si="13"/>
        <v>1.005152926</v>
      </c>
      <c r="BN8" s="4">
        <f t="shared" si="14"/>
        <v>1.005152926</v>
      </c>
      <c r="BO8" s="4">
        <f t="shared" si="15"/>
        <v>0</v>
      </c>
    </row>
    <row r="9">
      <c r="A9" s="23">
        <v>41486.0</v>
      </c>
      <c r="B9" s="53">
        <v>-0.016628864</v>
      </c>
      <c r="C9" s="53">
        <v>-0.0213036723200597</v>
      </c>
      <c r="D9" s="53">
        <v>-0.020754131962182</v>
      </c>
      <c r="E9" s="53">
        <v>-0.0276113302990802</v>
      </c>
      <c r="F9" s="53">
        <v>-0.0351777846359773</v>
      </c>
      <c r="G9" s="53">
        <v>-0.0728557885825308</v>
      </c>
      <c r="H9" s="53">
        <v>-0.00848299137609914</v>
      </c>
      <c r="I9" s="53">
        <v>-0.0346464425110973</v>
      </c>
      <c r="J9" s="53">
        <v>-0.0132936323500972</v>
      </c>
      <c r="K9" s="53">
        <v>-0.00610979123416661</v>
      </c>
      <c r="L9" s="52"/>
      <c r="M9" s="4">
        <f t="shared" ref="M9:V9" si="25">_xlfn.RANK.AVG(B9,$B9:$K9,0)</f>
        <v>4</v>
      </c>
      <c r="N9" s="4">
        <f t="shared" si="25"/>
        <v>6</v>
      </c>
      <c r="O9" s="4">
        <f t="shared" si="25"/>
        <v>5</v>
      </c>
      <c r="P9" s="4">
        <f t="shared" si="25"/>
        <v>7</v>
      </c>
      <c r="Q9" s="4">
        <f t="shared" si="25"/>
        <v>9</v>
      </c>
      <c r="R9" s="4">
        <f t="shared" si="25"/>
        <v>10</v>
      </c>
      <c r="S9" s="4">
        <f t="shared" si="25"/>
        <v>2</v>
      </c>
      <c r="T9" s="4">
        <f t="shared" si="25"/>
        <v>8</v>
      </c>
      <c r="U9" s="4">
        <f t="shared" si="25"/>
        <v>3</v>
      </c>
      <c r="V9" s="4">
        <f t="shared" si="25"/>
        <v>1</v>
      </c>
      <c r="W9" s="45"/>
      <c r="X9" s="6">
        <f t="shared" ref="X9:AG9" si="26">-(B9-AVERAGE($B9:$K9))/STDEV($B9:$K9)</f>
        <v>-0.4689570193</v>
      </c>
      <c r="Y9" s="6">
        <f t="shared" si="26"/>
        <v>-0.2269183693</v>
      </c>
      <c r="Z9" s="6">
        <f t="shared" si="26"/>
        <v>-0.2553708741</v>
      </c>
      <c r="AA9" s="6">
        <f t="shared" si="26"/>
        <v>0.09966122864</v>
      </c>
      <c r="AB9" s="6">
        <f t="shared" si="26"/>
        <v>0.491415129</v>
      </c>
      <c r="AC9" s="6">
        <f t="shared" si="26"/>
        <v>2.442197404</v>
      </c>
      <c r="AD9" s="6">
        <f t="shared" si="26"/>
        <v>-0.8907103571</v>
      </c>
      <c r="AE9" s="6">
        <f t="shared" si="26"/>
        <v>0.4639048394</v>
      </c>
      <c r="AF9" s="6">
        <f t="shared" si="26"/>
        <v>-0.6416389584</v>
      </c>
      <c r="AG9" s="6">
        <f t="shared" si="26"/>
        <v>-1.013583022</v>
      </c>
      <c r="AH9" s="45"/>
      <c r="AI9" s="23">
        <v>41486.0</v>
      </c>
      <c r="AJ9" s="27">
        <v>0.0488</v>
      </c>
      <c r="AK9" s="27">
        <v>0.0304</v>
      </c>
      <c r="AL9" s="27">
        <v>0.068</v>
      </c>
      <c r="AM9" s="27">
        <v>0.0424</v>
      </c>
      <c r="AN9" s="27">
        <v>0.0799</v>
      </c>
      <c r="AO9" s="27">
        <v>-0.0039</v>
      </c>
      <c r="AP9" s="27">
        <v>0.0754</v>
      </c>
      <c r="AQ9" s="27">
        <v>0.1036</v>
      </c>
      <c r="AR9" s="27">
        <v>0.0663</v>
      </c>
      <c r="AS9" s="27">
        <v>0.0522</v>
      </c>
      <c r="AT9" s="45"/>
      <c r="AU9" s="23">
        <v>41486.0</v>
      </c>
      <c r="AV9" s="50">
        <f t="shared" si="9"/>
        <v>-0.03685479408</v>
      </c>
      <c r="AW9" s="51">
        <f t="shared" si="10"/>
        <v>0.9980046695</v>
      </c>
      <c r="AX9" s="51">
        <f t="array" ref="AX9">SQRT(MMULT(MMULT(X9:AG9,MMULT(TRANSPOSE(ER!B489:K524-ER!M524:V524),ER!B489:K524-ER!M524:V524)/3),TRANSPOSE(X9:AG9)))</f>
        <v>0.4442586459</v>
      </c>
      <c r="AY9" s="45"/>
      <c r="AZ9" s="23">
        <v>41486.0</v>
      </c>
      <c r="BA9" s="4">
        <f t="shared" ref="BA9:BJ9" si="27">X9*0.01/$AX9</f>
        <v>-0.01055594581</v>
      </c>
      <c r="BB9" s="4">
        <f t="shared" si="27"/>
        <v>-0.005107798608</v>
      </c>
      <c r="BC9" s="4">
        <f t="shared" si="27"/>
        <v>-0.005748247704</v>
      </c>
      <c r="BD9" s="4">
        <f t="shared" si="27"/>
        <v>0.002243315455</v>
      </c>
      <c r="BE9" s="4">
        <f t="shared" si="27"/>
        <v>0.01106146461</v>
      </c>
      <c r="BF9" s="4">
        <f t="shared" si="27"/>
        <v>0.05497242262</v>
      </c>
      <c r="BG9" s="4">
        <f t="shared" si="27"/>
        <v>-0.02004936461</v>
      </c>
      <c r="BH9" s="4">
        <f t="shared" si="27"/>
        <v>0.01044222422</v>
      </c>
      <c r="BI9" s="4">
        <f t="shared" si="27"/>
        <v>-0.01444291438</v>
      </c>
      <c r="BJ9" s="4">
        <f t="shared" si="27"/>
        <v>-0.02281515581</v>
      </c>
      <c r="BK9" s="45"/>
      <c r="BL9" s="4">
        <f t="shared" si="12"/>
        <v>-0.000811812748</v>
      </c>
      <c r="BM9" s="4">
        <f t="shared" si="13"/>
        <v>1.00433693</v>
      </c>
      <c r="BN9" s="4">
        <f t="shared" si="14"/>
        <v>1.005152926</v>
      </c>
      <c r="BO9" s="4">
        <f t="shared" si="15"/>
        <v>-0.000811812748</v>
      </c>
    </row>
    <row r="10">
      <c r="A10" s="23">
        <v>41517.0</v>
      </c>
      <c r="B10" s="53">
        <v>-0.0187589413491041</v>
      </c>
      <c r="C10" s="53">
        <v>-0.0151229925756514</v>
      </c>
      <c r="D10" s="53">
        <v>-0.0391418947525687</v>
      </c>
      <c r="E10" s="53">
        <v>-0.0336081247258549</v>
      </c>
      <c r="F10" s="53">
        <v>-0.0411348391880941</v>
      </c>
      <c r="G10" s="53">
        <v>-0.055979727245514</v>
      </c>
      <c r="H10" s="53">
        <v>-0.0343792998282123</v>
      </c>
      <c r="I10" s="54">
        <v>-0.05452545705352</v>
      </c>
      <c r="J10" s="54">
        <v>-0.0152664299405645</v>
      </c>
      <c r="K10" s="53">
        <v>-0.0269026184785559</v>
      </c>
      <c r="L10" s="52"/>
      <c r="M10" s="4">
        <f t="shared" ref="M10:V10" si="28">_xlfn.RANK.AVG(B10,$B10:$K10,0)</f>
        <v>3</v>
      </c>
      <c r="N10" s="4">
        <f t="shared" si="28"/>
        <v>1</v>
      </c>
      <c r="O10" s="4">
        <f t="shared" si="28"/>
        <v>7</v>
      </c>
      <c r="P10" s="4">
        <f t="shared" si="28"/>
        <v>5</v>
      </c>
      <c r="Q10" s="4">
        <f t="shared" si="28"/>
        <v>8</v>
      </c>
      <c r="R10" s="4">
        <f t="shared" si="28"/>
        <v>10</v>
      </c>
      <c r="S10" s="4">
        <f t="shared" si="28"/>
        <v>6</v>
      </c>
      <c r="T10" s="4">
        <f t="shared" si="28"/>
        <v>9</v>
      </c>
      <c r="U10" s="4">
        <f t="shared" si="28"/>
        <v>2</v>
      </c>
      <c r="V10" s="4">
        <f t="shared" si="28"/>
        <v>4</v>
      </c>
      <c r="W10" s="45"/>
      <c r="X10" s="6">
        <f t="shared" ref="X10:AG10" si="29">-(B10-AVERAGE($B10:$K10))/STDEV($B10:$K10)</f>
        <v>-0.9953203236</v>
      </c>
      <c r="Y10" s="6">
        <f t="shared" si="29"/>
        <v>-1.241120181</v>
      </c>
      <c r="Z10" s="6">
        <f t="shared" si="29"/>
        <v>0.3826218185</v>
      </c>
      <c r="AA10" s="6">
        <f t="shared" si="29"/>
        <v>0.008524170634</v>
      </c>
      <c r="AB10" s="6">
        <f t="shared" si="29"/>
        <v>0.5173501903</v>
      </c>
      <c r="AC10" s="6">
        <f t="shared" si="29"/>
        <v>1.52090431</v>
      </c>
      <c r="AD10" s="6">
        <f t="shared" si="29"/>
        <v>0.06065766922</v>
      </c>
      <c r="AE10" s="6">
        <f t="shared" si="29"/>
        <v>1.422591757</v>
      </c>
      <c r="AF10" s="6">
        <f t="shared" si="29"/>
        <v>-1.231423432</v>
      </c>
      <c r="AG10" s="6">
        <f t="shared" si="29"/>
        <v>-0.4447859783</v>
      </c>
      <c r="AH10" s="45"/>
      <c r="AI10" s="23">
        <v>41517.0</v>
      </c>
      <c r="AJ10" s="27">
        <v>0.023</v>
      </c>
      <c r="AK10" s="27">
        <v>0.0163</v>
      </c>
      <c r="AL10" s="27">
        <v>-0.0157</v>
      </c>
      <c r="AM10" s="27">
        <v>-0.0191</v>
      </c>
      <c r="AN10" s="27">
        <v>0.0157</v>
      </c>
      <c r="AO10" s="27">
        <v>-0.0239</v>
      </c>
      <c r="AP10" s="27">
        <v>-0.005</v>
      </c>
      <c r="AQ10" s="27">
        <v>-0.0182</v>
      </c>
      <c r="AR10" s="27">
        <v>-0.0241</v>
      </c>
      <c r="AS10" s="27">
        <v>-0.0282</v>
      </c>
      <c r="AT10" s="45"/>
      <c r="AU10" s="23">
        <v>41517.0</v>
      </c>
      <c r="AV10" s="50">
        <f t="shared" si="9"/>
        <v>-0.02297526419</v>
      </c>
      <c r="AW10" s="51">
        <f t="shared" si="10"/>
        <v>0.9750752486</v>
      </c>
      <c r="AX10" s="51">
        <f t="array" ref="AX10">SQRT(MMULT(MMULT(X10:AG10,MMULT(TRANSPOSE(ER!B490:K525-ER!M525:V525),ER!B490:K525-ER!M525:V525)/3),TRANSPOSE(X10:AG10)))</f>
        <v>0.4913354805</v>
      </c>
      <c r="AY10" s="45"/>
      <c r="AZ10" s="23">
        <v>41517.0</v>
      </c>
      <c r="BA10" s="4">
        <f t="shared" ref="BA10:BJ10" si="30">X10*0.01/$AX10</f>
        <v>-0.02025744859</v>
      </c>
      <c r="BB10" s="4">
        <f t="shared" si="30"/>
        <v>-0.02526013753</v>
      </c>
      <c r="BC10" s="4">
        <f t="shared" si="30"/>
        <v>0.007787384256</v>
      </c>
      <c r="BD10" s="4">
        <f t="shared" si="30"/>
        <v>0.0001734898246</v>
      </c>
      <c r="BE10" s="4">
        <f t="shared" si="30"/>
        <v>0.01052946939</v>
      </c>
      <c r="BF10" s="4">
        <f t="shared" si="30"/>
        <v>0.03095449789</v>
      </c>
      <c r="BG10" s="4">
        <f t="shared" si="30"/>
        <v>0.001234546896</v>
      </c>
      <c r="BH10" s="4">
        <f t="shared" si="30"/>
        <v>0.02895357273</v>
      </c>
      <c r="BI10" s="4">
        <f t="shared" si="30"/>
        <v>-0.02506278257</v>
      </c>
      <c r="BJ10" s="4">
        <f t="shared" si="30"/>
        <v>-0.009052592291</v>
      </c>
      <c r="BK10" s="45"/>
      <c r="BL10" s="4">
        <f t="shared" si="12"/>
        <v>-0.0005171596412</v>
      </c>
      <c r="BM10" s="4">
        <f t="shared" si="13"/>
        <v>1.003817527</v>
      </c>
      <c r="BN10" s="4">
        <f t="shared" si="14"/>
        <v>1.005152926</v>
      </c>
      <c r="BO10" s="4">
        <f t="shared" si="15"/>
        <v>-0.001328552552</v>
      </c>
    </row>
    <row r="11">
      <c r="A11" s="23">
        <v>41547.0</v>
      </c>
      <c r="B11" s="53">
        <v>-0.015763941</v>
      </c>
      <c r="C11" s="53">
        <v>-0.0128623154911282</v>
      </c>
      <c r="D11" s="53">
        <v>-0.00821337003163183</v>
      </c>
      <c r="E11" s="53">
        <v>-0.00647974699999995</v>
      </c>
      <c r="F11" s="53">
        <v>-0.0292270567947346</v>
      </c>
      <c r="G11" s="53">
        <v>-0.0192154717823883</v>
      </c>
      <c r="H11" s="53">
        <v>-0.0113675633543153</v>
      </c>
      <c r="I11" s="53">
        <v>-0.00744281097658523</v>
      </c>
      <c r="J11" s="53">
        <v>-0.0187437717842075</v>
      </c>
      <c r="K11" s="53">
        <v>-0.0171695343551067</v>
      </c>
      <c r="L11" s="52"/>
      <c r="M11" s="4">
        <f t="shared" ref="M11:V11" si="31">_xlfn.RANK.AVG(B11,$B11:$K11,0)</f>
        <v>6</v>
      </c>
      <c r="N11" s="4">
        <f t="shared" si="31"/>
        <v>5</v>
      </c>
      <c r="O11" s="4">
        <f t="shared" si="31"/>
        <v>3</v>
      </c>
      <c r="P11" s="4">
        <f t="shared" si="31"/>
        <v>1</v>
      </c>
      <c r="Q11" s="4">
        <f t="shared" si="31"/>
        <v>10</v>
      </c>
      <c r="R11" s="4">
        <f t="shared" si="31"/>
        <v>9</v>
      </c>
      <c r="S11" s="4">
        <f t="shared" si="31"/>
        <v>4</v>
      </c>
      <c r="T11" s="4">
        <f t="shared" si="31"/>
        <v>2</v>
      </c>
      <c r="U11" s="4">
        <f t="shared" si="31"/>
        <v>8</v>
      </c>
      <c r="V11" s="4">
        <f t="shared" si="31"/>
        <v>7</v>
      </c>
      <c r="W11" s="45"/>
      <c r="X11" s="6">
        <f t="shared" ref="X11:AG11" si="32">-(B11-AVERAGE($B11:$K11))/STDEV($B11:$K11)</f>
        <v>0.1610328269</v>
      </c>
      <c r="Y11" s="6">
        <f t="shared" si="32"/>
        <v>-0.2578879079</v>
      </c>
      <c r="Z11" s="6">
        <f t="shared" si="32"/>
        <v>-0.9290770885</v>
      </c>
      <c r="AA11" s="6">
        <f t="shared" si="32"/>
        <v>-1.179368049</v>
      </c>
      <c r="AB11" s="6">
        <f t="shared" si="32"/>
        <v>2.104763451</v>
      </c>
      <c r="AC11" s="6">
        <f t="shared" si="32"/>
        <v>0.6593458611</v>
      </c>
      <c r="AD11" s="6">
        <f t="shared" si="32"/>
        <v>-0.4736920017</v>
      </c>
      <c r="AE11" s="6">
        <f t="shared" si="32"/>
        <v>-1.040326168</v>
      </c>
      <c r="AF11" s="6">
        <f t="shared" si="32"/>
        <v>0.5912444092</v>
      </c>
      <c r="AG11" s="6">
        <f t="shared" si="32"/>
        <v>0.363964666</v>
      </c>
      <c r="AH11" s="45"/>
      <c r="AI11" s="23">
        <v>41547.0</v>
      </c>
      <c r="AJ11" s="27">
        <v>0.0213</v>
      </c>
      <c r="AK11" s="27">
        <v>0.0125</v>
      </c>
      <c r="AL11" s="27">
        <v>0.0544</v>
      </c>
      <c r="AM11" s="27">
        <v>0.0585</v>
      </c>
      <c r="AN11" s="27">
        <v>0.0473</v>
      </c>
      <c r="AO11" s="27">
        <v>0.0842</v>
      </c>
      <c r="AP11" s="27">
        <v>0.0301</v>
      </c>
      <c r="AQ11" s="27">
        <v>0.1136</v>
      </c>
      <c r="AR11" s="27">
        <v>0.0085</v>
      </c>
      <c r="AS11" s="27">
        <v>0.0326</v>
      </c>
      <c r="AT11" s="45"/>
      <c r="AU11" s="23">
        <v>41547.0</v>
      </c>
      <c r="AV11" s="50">
        <f t="shared" si="9"/>
        <v>0.27559487</v>
      </c>
      <c r="AW11" s="51">
        <f t="shared" si="10"/>
        <v>1.243800985</v>
      </c>
      <c r="AX11" s="51">
        <f t="array" ref="AX11">SQRT(MMULT(MMULT(X11:AG11,MMULT(TRANSPOSE(ER!B491:K526-ER!M526:V526),ER!B491:K526-ER!M526:V526)/3),TRANSPOSE(X11:AG11)))</f>
        <v>0.1988078823</v>
      </c>
      <c r="AY11" s="45"/>
      <c r="AZ11" s="23">
        <v>41547.0</v>
      </c>
      <c r="BA11" s="4">
        <f t="shared" ref="BA11:BJ11" si="33">X11*0.01/$AX11</f>
        <v>0.008099921643</v>
      </c>
      <c r="BB11" s="4">
        <f t="shared" si="33"/>
        <v>-0.01297171445</v>
      </c>
      <c r="BC11" s="4">
        <f t="shared" si="33"/>
        <v>-0.04673240707</v>
      </c>
      <c r="BD11" s="4">
        <f t="shared" si="33"/>
        <v>-0.05932199643</v>
      </c>
      <c r="BE11" s="4">
        <f t="shared" si="33"/>
        <v>0.1058692154</v>
      </c>
      <c r="BF11" s="4">
        <f t="shared" si="33"/>
        <v>0.03316497583</v>
      </c>
      <c r="BG11" s="4">
        <f t="shared" si="33"/>
        <v>-0.02382662076</v>
      </c>
      <c r="BH11" s="4">
        <f t="shared" si="33"/>
        <v>-0.05232821533</v>
      </c>
      <c r="BI11" s="4">
        <f t="shared" si="33"/>
        <v>0.02973948529</v>
      </c>
      <c r="BJ11" s="4">
        <f t="shared" si="33"/>
        <v>0.01830735592</v>
      </c>
      <c r="BK11" s="45"/>
      <c r="BL11" s="4">
        <f t="shared" si="12"/>
        <v>0.005609097672</v>
      </c>
      <c r="BM11" s="4">
        <f t="shared" si="13"/>
        <v>1.009448038</v>
      </c>
      <c r="BN11" s="4">
        <f t="shared" si="14"/>
        <v>1.009448038</v>
      </c>
      <c r="BO11" s="4">
        <f t="shared" si="15"/>
        <v>0</v>
      </c>
    </row>
    <row r="12">
      <c r="A12" s="23">
        <v>41578.0</v>
      </c>
      <c r="B12" s="53">
        <v>-0.0160784690117716</v>
      </c>
      <c r="C12" s="53">
        <v>-0.0120646975487046</v>
      </c>
      <c r="D12" s="53">
        <v>-0.0143121374900371</v>
      </c>
      <c r="E12" s="53">
        <v>-0.0154722439916779</v>
      </c>
      <c r="F12" s="53">
        <v>-0.0219225572231073</v>
      </c>
      <c r="G12" s="53">
        <v>-0.037324866298992</v>
      </c>
      <c r="H12" s="53">
        <v>-0.0291169674015027</v>
      </c>
      <c r="I12" s="53">
        <v>-0.0252794839895717</v>
      </c>
      <c r="J12" s="53">
        <v>-0.0175132368227513</v>
      </c>
      <c r="K12" s="53">
        <v>-0.0261613090695496</v>
      </c>
      <c r="L12" s="52"/>
      <c r="M12" s="4">
        <f t="shared" ref="M12:V12" si="34">_xlfn.RANK.AVG(B12,$B12:$K12,0)</f>
        <v>4</v>
      </c>
      <c r="N12" s="4">
        <f t="shared" si="34"/>
        <v>1</v>
      </c>
      <c r="O12" s="4">
        <f t="shared" si="34"/>
        <v>2</v>
      </c>
      <c r="P12" s="4">
        <f t="shared" si="34"/>
        <v>3</v>
      </c>
      <c r="Q12" s="4">
        <f t="shared" si="34"/>
        <v>6</v>
      </c>
      <c r="R12" s="4">
        <f t="shared" si="34"/>
        <v>10</v>
      </c>
      <c r="S12" s="4">
        <f t="shared" si="34"/>
        <v>9</v>
      </c>
      <c r="T12" s="4">
        <f t="shared" si="34"/>
        <v>7</v>
      </c>
      <c r="U12" s="4">
        <f t="shared" si="34"/>
        <v>5</v>
      </c>
      <c r="V12" s="4">
        <f t="shared" si="34"/>
        <v>8</v>
      </c>
      <c r="W12" s="45"/>
      <c r="X12" s="6">
        <f t="shared" ref="X12:AG12" si="35">-(B12-AVERAGE($B12:$K12))/STDEV($B12:$K12)</f>
        <v>-0.6861834322</v>
      </c>
      <c r="Y12" s="6">
        <f t="shared" si="35"/>
        <v>-1.1918975</v>
      </c>
      <c r="Z12" s="6">
        <f t="shared" si="35"/>
        <v>-0.9087319022</v>
      </c>
      <c r="AA12" s="6">
        <f t="shared" si="35"/>
        <v>-0.7625645922</v>
      </c>
      <c r="AB12" s="6">
        <f t="shared" si="35"/>
        <v>0.05014090693</v>
      </c>
      <c r="AC12" s="6">
        <f t="shared" si="35"/>
        <v>1.99075074</v>
      </c>
      <c r="AD12" s="6">
        <f t="shared" si="35"/>
        <v>0.9565987029</v>
      </c>
      <c r="AE12" s="6">
        <f t="shared" si="35"/>
        <v>0.4730960016</v>
      </c>
      <c r="AF12" s="6">
        <f t="shared" si="35"/>
        <v>-0.5054102436</v>
      </c>
      <c r="AG12" s="6">
        <f t="shared" si="35"/>
        <v>0.5842013179</v>
      </c>
      <c r="AH12" s="45"/>
      <c r="AI12" s="23">
        <v>41578.0</v>
      </c>
      <c r="AJ12" s="27">
        <v>0.0424</v>
      </c>
      <c r="AK12" s="27">
        <v>0.0479</v>
      </c>
      <c r="AL12" s="27">
        <v>0.036</v>
      </c>
      <c r="AM12" s="27">
        <v>0.0526</v>
      </c>
      <c r="AN12" s="27">
        <v>0.1146</v>
      </c>
      <c r="AO12" s="27">
        <v>-1.0E-4</v>
      </c>
      <c r="AP12" s="27">
        <v>0.0432</v>
      </c>
      <c r="AQ12" s="27">
        <v>0.0876</v>
      </c>
      <c r="AR12" s="27">
        <v>0.0433</v>
      </c>
      <c r="AS12" s="27">
        <v>0.044</v>
      </c>
      <c r="AT12" s="45"/>
      <c r="AU12" s="23">
        <v>41578.0</v>
      </c>
      <c r="AV12" s="50">
        <f t="shared" si="9"/>
        <v>0.0701526449</v>
      </c>
      <c r="AW12" s="51">
        <f t="shared" si="10"/>
        <v>1.331056914</v>
      </c>
      <c r="AX12" s="51">
        <f t="array" ref="AX12">SQRT(MMULT(MMULT(X12:AG12,MMULT(TRANSPOSE(ER!B492:K527-ER!M527:V527),ER!B492:K527-ER!M527:V527)/3),TRANSPOSE(X12:AG12)))</f>
        <v>0.3734097378</v>
      </c>
      <c r="AY12" s="45"/>
      <c r="AZ12" s="23">
        <v>41578.0</v>
      </c>
      <c r="BA12" s="4">
        <f t="shared" ref="BA12:BJ12" si="36">X12*0.01/$AX12</f>
        <v>-0.01837615259</v>
      </c>
      <c r="BB12" s="4">
        <f t="shared" si="36"/>
        <v>-0.03191929344</v>
      </c>
      <c r="BC12" s="4">
        <f t="shared" si="36"/>
        <v>-0.0243360526</v>
      </c>
      <c r="BD12" s="4">
        <f t="shared" si="36"/>
        <v>-0.0204216579</v>
      </c>
      <c r="BE12" s="4">
        <f t="shared" si="36"/>
        <v>0.0013427852</v>
      </c>
      <c r="BF12" s="4">
        <f t="shared" si="36"/>
        <v>0.05331276983</v>
      </c>
      <c r="BG12" s="4">
        <f t="shared" si="36"/>
        <v>0.02561793671</v>
      </c>
      <c r="BH12" s="4">
        <f t="shared" si="36"/>
        <v>0.01266962143</v>
      </c>
      <c r="BI12" s="4">
        <f t="shared" si="36"/>
        <v>-0.01353500438</v>
      </c>
      <c r="BJ12" s="4">
        <f t="shared" si="36"/>
        <v>0.01564504775</v>
      </c>
      <c r="BK12" s="45"/>
      <c r="BL12" s="4">
        <f t="shared" si="12"/>
        <v>0.003528665166</v>
      </c>
      <c r="BM12" s="4">
        <f t="shared" si="13"/>
        <v>1.013010042</v>
      </c>
      <c r="BN12" s="4">
        <f t="shared" si="14"/>
        <v>1.013010042</v>
      </c>
      <c r="BO12" s="4">
        <f t="shared" si="15"/>
        <v>0</v>
      </c>
    </row>
    <row r="13">
      <c r="A13" s="23">
        <v>41608.0</v>
      </c>
      <c r="B13" s="53">
        <v>-0.0231836677043085</v>
      </c>
      <c r="C13" s="54">
        <v>-0.00984971804659667</v>
      </c>
      <c r="D13" s="53">
        <v>-0.0132110606316101</v>
      </c>
      <c r="E13" s="53">
        <v>-0.00651901680250094</v>
      </c>
      <c r="F13" s="53">
        <v>-0.0239634906836998</v>
      </c>
      <c r="G13" s="53">
        <v>-0.0127414668676151</v>
      </c>
      <c r="H13" s="53">
        <v>-0.0110005855894798</v>
      </c>
      <c r="I13" s="53">
        <v>-0.0319411507238532</v>
      </c>
      <c r="J13" s="53">
        <v>-0.0164024708805569</v>
      </c>
      <c r="K13" s="53">
        <v>-0.0145242136233823</v>
      </c>
      <c r="L13" s="52"/>
      <c r="M13" s="4">
        <f t="shared" ref="M13:V13" si="37">_xlfn.RANK.AVG(B13,$B13:$K13,0)</f>
        <v>8</v>
      </c>
      <c r="N13" s="4">
        <f t="shared" si="37"/>
        <v>2</v>
      </c>
      <c r="O13" s="4">
        <f t="shared" si="37"/>
        <v>5</v>
      </c>
      <c r="P13" s="4">
        <f t="shared" si="37"/>
        <v>1</v>
      </c>
      <c r="Q13" s="4">
        <f t="shared" si="37"/>
        <v>9</v>
      </c>
      <c r="R13" s="4">
        <f t="shared" si="37"/>
        <v>4</v>
      </c>
      <c r="S13" s="4">
        <f t="shared" si="37"/>
        <v>3</v>
      </c>
      <c r="T13" s="4">
        <f t="shared" si="37"/>
        <v>10</v>
      </c>
      <c r="U13" s="4">
        <f t="shared" si="37"/>
        <v>7</v>
      </c>
      <c r="V13" s="4">
        <f t="shared" si="37"/>
        <v>6</v>
      </c>
      <c r="W13" s="45"/>
      <c r="X13" s="6">
        <f t="shared" ref="X13:AG13" si="38">-(B13-AVERAGE($B13:$K13))/STDEV($B13:$K13)</f>
        <v>0.8831242632</v>
      </c>
      <c r="Y13" s="6">
        <f t="shared" si="38"/>
        <v>-0.8359359919</v>
      </c>
      <c r="Z13" s="6">
        <f t="shared" si="38"/>
        <v>-0.4025797404</v>
      </c>
      <c r="AA13" s="6">
        <f t="shared" si="38"/>
        <v>-1.265341853</v>
      </c>
      <c r="AB13" s="6">
        <f t="shared" si="38"/>
        <v>0.9836618176</v>
      </c>
      <c r="AC13" s="6">
        <f t="shared" si="38"/>
        <v>-0.46312144</v>
      </c>
      <c r="AD13" s="6">
        <f t="shared" si="38"/>
        <v>-0.6875620515</v>
      </c>
      <c r="AE13" s="6">
        <f t="shared" si="38"/>
        <v>2.012170148</v>
      </c>
      <c r="AF13" s="6">
        <f t="shared" si="38"/>
        <v>0.008868229474</v>
      </c>
      <c r="AG13" s="6">
        <f t="shared" si="38"/>
        <v>-0.2332833822</v>
      </c>
      <c r="AH13" s="45"/>
      <c r="AI13" s="23">
        <v>41608.0</v>
      </c>
      <c r="AJ13" s="27">
        <v>-0.0094</v>
      </c>
      <c r="AK13" s="27">
        <v>0.006</v>
      </c>
      <c r="AL13" s="27">
        <v>9.0E-4</v>
      </c>
      <c r="AM13" s="27">
        <v>0.041</v>
      </c>
      <c r="AN13" s="27">
        <v>-0.0198</v>
      </c>
      <c r="AO13" s="27">
        <v>0.0589</v>
      </c>
      <c r="AP13" s="27">
        <v>0.0126</v>
      </c>
      <c r="AQ13" s="27">
        <v>-0.0045</v>
      </c>
      <c r="AR13" s="27">
        <v>-0.0093</v>
      </c>
      <c r="AS13" s="27">
        <v>0.0278</v>
      </c>
      <c r="AT13" s="45"/>
      <c r="AU13" s="23">
        <v>41608.0</v>
      </c>
      <c r="AV13" s="50">
        <f t="shared" si="9"/>
        <v>0.1143434845</v>
      </c>
      <c r="AW13" s="51">
        <f t="shared" si="10"/>
        <v>1.483254599</v>
      </c>
      <c r="AX13" s="51">
        <f t="array" ref="AX13">SQRT(MMULT(MMULT(X13:AG13,MMULT(TRANSPOSE(ER!B493:K528-ER!M528:V528),ER!B493:K528-ER!M528:V528)/3),TRANSPOSE(X13:AG13)))</f>
        <v>0.4706892574</v>
      </c>
      <c r="AY13" s="45"/>
      <c r="AZ13" s="23">
        <v>41608.0</v>
      </c>
      <c r="BA13" s="4">
        <f t="shared" ref="BA13:BJ13" si="39">X13*0.01/$AX13</f>
        <v>0.01876236284</v>
      </c>
      <c r="BB13" s="4">
        <f t="shared" si="39"/>
        <v>-0.01775982729</v>
      </c>
      <c r="BC13" s="4">
        <f t="shared" si="39"/>
        <v>-0.008552983397</v>
      </c>
      <c r="BD13" s="4">
        <f t="shared" si="39"/>
        <v>-0.0268827434</v>
      </c>
      <c r="BE13" s="4">
        <f t="shared" si="39"/>
        <v>0.02089832734</v>
      </c>
      <c r="BF13" s="4">
        <f t="shared" si="39"/>
        <v>-0.009839218396</v>
      </c>
      <c r="BG13" s="4">
        <f t="shared" si="39"/>
        <v>-0.01460755776</v>
      </c>
      <c r="BH13" s="4">
        <f t="shared" si="39"/>
        <v>0.04274943854</v>
      </c>
      <c r="BI13" s="4">
        <f t="shared" si="39"/>
        <v>0.0001884094301</v>
      </c>
      <c r="BJ13" s="4">
        <f t="shared" si="39"/>
        <v>-0.004956207913</v>
      </c>
      <c r="BK13" s="45"/>
      <c r="BL13" s="4">
        <f t="shared" si="12"/>
        <v>0.003062145223</v>
      </c>
      <c r="BM13" s="4">
        <f t="shared" si="13"/>
        <v>1.016112026</v>
      </c>
      <c r="BN13" s="4">
        <f t="shared" si="14"/>
        <v>1.016112026</v>
      </c>
      <c r="BO13" s="4">
        <f t="shared" si="15"/>
        <v>0</v>
      </c>
    </row>
    <row r="14">
      <c r="A14" s="23">
        <v>41639.0</v>
      </c>
      <c r="B14" s="53">
        <v>-0.0395558763234508</v>
      </c>
      <c r="C14" s="53">
        <v>-0.0227427961812501</v>
      </c>
      <c r="D14" s="53">
        <v>-0.0429441756041168</v>
      </c>
      <c r="E14" s="53">
        <v>-0.0377765240511007</v>
      </c>
      <c r="F14" s="53">
        <v>-0.0448548108507778</v>
      </c>
      <c r="G14" s="53">
        <v>-0.0302637029513584</v>
      </c>
      <c r="H14" s="53">
        <v>-0.0555300940324537</v>
      </c>
      <c r="I14" s="54">
        <v>-0.0440057735070605</v>
      </c>
      <c r="J14" s="53">
        <v>-0.0215366416627718</v>
      </c>
      <c r="K14" s="53">
        <v>-0.0180537345349532</v>
      </c>
      <c r="L14" s="52"/>
      <c r="M14" s="4">
        <f t="shared" ref="M14:V14" si="40">_xlfn.RANK.AVG(B14,$B14:$K14,0)</f>
        <v>6</v>
      </c>
      <c r="N14" s="4">
        <f t="shared" si="40"/>
        <v>3</v>
      </c>
      <c r="O14" s="4">
        <f t="shared" si="40"/>
        <v>7</v>
      </c>
      <c r="P14" s="4">
        <f t="shared" si="40"/>
        <v>5</v>
      </c>
      <c r="Q14" s="4">
        <f t="shared" si="40"/>
        <v>9</v>
      </c>
      <c r="R14" s="4">
        <f t="shared" si="40"/>
        <v>4</v>
      </c>
      <c r="S14" s="4">
        <f t="shared" si="40"/>
        <v>10</v>
      </c>
      <c r="T14" s="4">
        <f t="shared" si="40"/>
        <v>8</v>
      </c>
      <c r="U14" s="4">
        <f t="shared" si="40"/>
        <v>2</v>
      </c>
      <c r="V14" s="4">
        <f t="shared" si="40"/>
        <v>1</v>
      </c>
      <c r="W14" s="45"/>
      <c r="X14" s="6">
        <f t="shared" ref="X14:AG14" si="41">-(B14-AVERAGE($B14:$K14))/STDEV($B14:$K14)</f>
        <v>0.3153589028</v>
      </c>
      <c r="Y14" s="6">
        <f t="shared" si="41"/>
        <v>-1.069209643</v>
      </c>
      <c r="Z14" s="6">
        <f t="shared" si="41"/>
        <v>0.5943876452</v>
      </c>
      <c r="AA14" s="6">
        <f t="shared" si="41"/>
        <v>0.1688280371</v>
      </c>
      <c r="AB14" s="6">
        <f t="shared" si="41"/>
        <v>0.7517297528</v>
      </c>
      <c r="AC14" s="6">
        <f t="shared" si="41"/>
        <v>-0.4498578727</v>
      </c>
      <c r="AD14" s="6">
        <f t="shared" si="41"/>
        <v>1.630846559</v>
      </c>
      <c r="AE14" s="6">
        <f t="shared" si="41"/>
        <v>0.6818109521</v>
      </c>
      <c r="AF14" s="6">
        <f t="shared" si="41"/>
        <v>-1.168537285</v>
      </c>
      <c r="AG14" s="6">
        <f t="shared" si="41"/>
        <v>-1.455357048</v>
      </c>
      <c r="AH14" s="45"/>
      <c r="AI14" s="23">
        <v>41639.0</v>
      </c>
      <c r="AJ14" s="27">
        <v>0.0033</v>
      </c>
      <c r="AK14" s="27">
        <v>0.0198</v>
      </c>
      <c r="AL14" s="27">
        <v>0.0043</v>
      </c>
      <c r="AM14" s="27">
        <v>0.0156</v>
      </c>
      <c r="AN14" s="27">
        <v>-0.0049</v>
      </c>
      <c r="AO14" s="27">
        <v>0.0351</v>
      </c>
      <c r="AP14" s="27">
        <v>0.0103</v>
      </c>
      <c r="AQ14" s="27">
        <v>0.0107</v>
      </c>
      <c r="AR14" s="27">
        <v>0.0161</v>
      </c>
      <c r="AS14" s="27">
        <v>0.0263</v>
      </c>
      <c r="AT14" s="45"/>
      <c r="AU14" s="23">
        <v>41639.0</v>
      </c>
      <c r="AV14" s="50">
        <f t="shared" si="9"/>
        <v>-0.04772739681</v>
      </c>
      <c r="AW14" s="51">
        <f t="shared" si="10"/>
        <v>1.412462718</v>
      </c>
      <c r="AX14" s="51">
        <f t="array" ref="AX14">SQRT(MMULT(MMULT(X14:AG14,MMULT(TRANSPOSE(ER!B494:K529-ER!M529:V529),ER!B494:K529-ER!M529:V529)/3),TRANSPOSE(X14:AG14)))</f>
        <v>0.3430380227</v>
      </c>
      <c r="AY14" s="45"/>
      <c r="AZ14" s="23">
        <v>41639.0</v>
      </c>
      <c r="BA14" s="4">
        <f t="shared" ref="BA14:BJ14" si="42">X14*0.01/$AX14</f>
        <v>0.00919311802</v>
      </c>
      <c r="BB14" s="4">
        <f t="shared" si="42"/>
        <v>-0.03116883763</v>
      </c>
      <c r="BC14" s="4">
        <f t="shared" si="42"/>
        <v>0.01732716509</v>
      </c>
      <c r="BD14" s="4">
        <f t="shared" si="42"/>
        <v>0.004921554637</v>
      </c>
      <c r="BE14" s="4">
        <f t="shared" si="42"/>
        <v>0.02191389009</v>
      </c>
      <c r="BF14" s="4">
        <f t="shared" si="42"/>
        <v>-0.01311393615</v>
      </c>
      <c r="BG14" s="4">
        <f t="shared" si="42"/>
        <v>0.04754127679</v>
      </c>
      <c r="BH14" s="4">
        <f t="shared" si="42"/>
        <v>0.01987566704</v>
      </c>
      <c r="BI14" s="4">
        <f t="shared" si="42"/>
        <v>-0.03406436627</v>
      </c>
      <c r="BJ14" s="4">
        <f t="shared" si="42"/>
        <v>-0.04242553162</v>
      </c>
      <c r="BK14" s="45"/>
      <c r="BL14" s="4">
        <f t="shared" si="12"/>
        <v>-0.001013989507</v>
      </c>
      <c r="BM14" s="4">
        <f t="shared" si="13"/>
        <v>1.015081699</v>
      </c>
      <c r="BN14" s="4">
        <f t="shared" si="14"/>
        <v>1.016112026</v>
      </c>
      <c r="BO14" s="4">
        <f t="shared" si="15"/>
        <v>-0.001013989507</v>
      </c>
    </row>
    <row r="15">
      <c r="A15" s="23">
        <v>41670.0</v>
      </c>
      <c r="B15" s="53">
        <v>-0.0292007986510958</v>
      </c>
      <c r="C15" s="53">
        <v>-0.0194777813059228</v>
      </c>
      <c r="D15" s="53">
        <v>-0.0308504311383894</v>
      </c>
      <c r="E15" s="53">
        <v>-0.0334011445164615</v>
      </c>
      <c r="F15" s="53">
        <v>-0.0336447669443025</v>
      </c>
      <c r="G15" s="53">
        <v>-0.0310502371970623</v>
      </c>
      <c r="H15" s="53">
        <v>-0.0491643509350508</v>
      </c>
      <c r="I15" s="53">
        <v>-0.055921059091563</v>
      </c>
      <c r="J15" s="53">
        <v>-0.0311428698728798</v>
      </c>
      <c r="K15" s="53">
        <v>-0.0337412737549534</v>
      </c>
      <c r="L15" s="52"/>
      <c r="M15" s="4">
        <f t="shared" ref="M15:V15" si="43">_xlfn.RANK.AVG(B15,$B15:$K15,0)</f>
        <v>2</v>
      </c>
      <c r="N15" s="4">
        <f t="shared" si="43"/>
        <v>1</v>
      </c>
      <c r="O15" s="4">
        <f t="shared" si="43"/>
        <v>3</v>
      </c>
      <c r="P15" s="4">
        <f t="shared" si="43"/>
        <v>6</v>
      </c>
      <c r="Q15" s="4">
        <f t="shared" si="43"/>
        <v>7</v>
      </c>
      <c r="R15" s="4">
        <f t="shared" si="43"/>
        <v>4</v>
      </c>
      <c r="S15" s="4">
        <f t="shared" si="43"/>
        <v>9</v>
      </c>
      <c r="T15" s="4">
        <f t="shared" si="43"/>
        <v>10</v>
      </c>
      <c r="U15" s="4">
        <f t="shared" si="43"/>
        <v>5</v>
      </c>
      <c r="V15" s="4">
        <f t="shared" si="43"/>
        <v>8</v>
      </c>
      <c r="W15" s="45"/>
      <c r="X15" s="6">
        <f t="shared" ref="X15:AG15" si="44">-(B15-AVERAGE($B15:$K15))/STDEV($B15:$K15)</f>
        <v>-0.5365461389</v>
      </c>
      <c r="Y15" s="6">
        <f t="shared" si="44"/>
        <v>-1.475052093</v>
      </c>
      <c r="Z15" s="6">
        <f t="shared" si="44"/>
        <v>-0.3773167705</v>
      </c>
      <c r="AA15" s="6">
        <f t="shared" si="44"/>
        <v>-0.1311113378</v>
      </c>
      <c r="AB15" s="6">
        <f t="shared" si="44"/>
        <v>-0.1075958908</v>
      </c>
      <c r="AC15" s="6">
        <f t="shared" si="44"/>
        <v>-0.3580306612</v>
      </c>
      <c r="AD15" s="6">
        <f t="shared" si="44"/>
        <v>1.390418713</v>
      </c>
      <c r="AE15" s="6">
        <f t="shared" si="44"/>
        <v>2.042604203</v>
      </c>
      <c r="AF15" s="6">
        <f t="shared" si="44"/>
        <v>-0.3490893712</v>
      </c>
      <c r="AG15" s="6">
        <f t="shared" si="44"/>
        <v>-0.09828065329</v>
      </c>
      <c r="AH15" s="45"/>
      <c r="AI15" s="23">
        <v>41670.0</v>
      </c>
      <c r="AJ15" s="27">
        <v>-0.0302</v>
      </c>
      <c r="AK15" s="27">
        <v>0.0059</v>
      </c>
      <c r="AL15" s="27">
        <v>-0.0287</v>
      </c>
      <c r="AM15" s="27">
        <v>-0.0286</v>
      </c>
      <c r="AN15" s="27">
        <v>0.0272</v>
      </c>
      <c r="AO15" s="27">
        <v>-0.0671</v>
      </c>
      <c r="AP15" s="27">
        <v>-0.0372</v>
      </c>
      <c r="AQ15" s="27">
        <v>0.0014</v>
      </c>
      <c r="AR15" s="27">
        <v>-0.0355</v>
      </c>
      <c r="AS15" s="27">
        <v>-0.0342</v>
      </c>
      <c r="AT15" s="45"/>
      <c r="AU15" s="23">
        <v>41670.0</v>
      </c>
      <c r="AV15" s="50">
        <f t="shared" si="9"/>
        <v>0.04445625751</v>
      </c>
      <c r="AW15" s="51">
        <f t="shared" si="10"/>
        <v>1.475255525</v>
      </c>
      <c r="AX15" s="51">
        <f t="array" ref="AX15">SQRT(MMULT(MMULT(X15:AG15,MMULT(TRANSPOSE(ER!B495:K530-ER!M530:V530),ER!B495:K530-ER!M530:V530)/3),TRANSPOSE(X15:AG15)))</f>
        <v>0.3761191343</v>
      </c>
      <c r="AY15" s="45"/>
      <c r="AZ15" s="23">
        <v>41670.0</v>
      </c>
      <c r="BA15" s="4">
        <f t="shared" ref="BA15:BJ15" si="45">X15*0.01/$AX15</f>
        <v>-0.0142653242</v>
      </c>
      <c r="BB15" s="4">
        <f t="shared" si="45"/>
        <v>-0.03921768286</v>
      </c>
      <c r="BC15" s="4">
        <f t="shared" si="45"/>
        <v>-0.01003184194</v>
      </c>
      <c r="BD15" s="4">
        <f t="shared" si="45"/>
        <v>-0.003485899171</v>
      </c>
      <c r="BE15" s="4">
        <f t="shared" si="45"/>
        <v>-0.002860686443</v>
      </c>
      <c r="BF15" s="4">
        <f t="shared" si="45"/>
        <v>-0.009519075965</v>
      </c>
      <c r="BG15" s="4">
        <f t="shared" si="45"/>
        <v>0.03696750807</v>
      </c>
      <c r="BH15" s="4">
        <f t="shared" si="45"/>
        <v>0.05430737277</v>
      </c>
      <c r="BI15" s="4">
        <f t="shared" si="45"/>
        <v>-0.009281351021</v>
      </c>
      <c r="BJ15" s="4">
        <f t="shared" si="45"/>
        <v>-0.002613019236</v>
      </c>
      <c r="BK15" s="45"/>
      <c r="BL15" s="4">
        <f t="shared" si="12"/>
        <v>0.001295957141</v>
      </c>
      <c r="BM15" s="4">
        <f t="shared" si="13"/>
        <v>1.016397201</v>
      </c>
      <c r="BN15" s="4">
        <f t="shared" si="14"/>
        <v>1.016397201</v>
      </c>
      <c r="BO15" s="4">
        <f t="shared" si="15"/>
        <v>0</v>
      </c>
    </row>
    <row r="16">
      <c r="A16" s="23">
        <v>41698.0</v>
      </c>
      <c r="B16" s="53">
        <v>-0.0216068079827915</v>
      </c>
      <c r="C16" s="53">
        <v>-0.00306395692718078</v>
      </c>
      <c r="D16" s="53">
        <v>-0.00600064053795073</v>
      </c>
      <c r="E16" s="53">
        <v>-0.0058913006151883</v>
      </c>
      <c r="F16" s="53">
        <v>-0.00355104999999996</v>
      </c>
      <c r="G16" s="53">
        <v>-0.047097231</v>
      </c>
      <c r="H16" s="53">
        <v>-0.00942949195702565</v>
      </c>
      <c r="I16" s="53">
        <v>-0.0120424534107045</v>
      </c>
      <c r="J16" s="53">
        <v>-0.00717651231654201</v>
      </c>
      <c r="K16" s="53">
        <v>-0.00682397137702596</v>
      </c>
      <c r="L16" s="52"/>
      <c r="M16" s="4">
        <f t="shared" ref="M16:V16" si="46">_xlfn.RANK.AVG(B16,$B16:$K16,0)</f>
        <v>9</v>
      </c>
      <c r="N16" s="4">
        <f t="shared" si="46"/>
        <v>1</v>
      </c>
      <c r="O16" s="4">
        <f t="shared" si="46"/>
        <v>4</v>
      </c>
      <c r="P16" s="4">
        <f t="shared" si="46"/>
        <v>3</v>
      </c>
      <c r="Q16" s="4">
        <f t="shared" si="46"/>
        <v>2</v>
      </c>
      <c r="R16" s="4">
        <f t="shared" si="46"/>
        <v>10</v>
      </c>
      <c r="S16" s="4">
        <f t="shared" si="46"/>
        <v>7</v>
      </c>
      <c r="T16" s="4">
        <f t="shared" si="46"/>
        <v>8</v>
      </c>
      <c r="U16" s="4">
        <f t="shared" si="46"/>
        <v>6</v>
      </c>
      <c r="V16" s="4">
        <f t="shared" si="46"/>
        <v>5</v>
      </c>
      <c r="W16" s="45"/>
      <c r="X16" s="6">
        <f t="shared" ref="X16:AG16" si="47">-(B16-AVERAGE($B16:$K16))/STDEV($B16:$K16)</f>
        <v>0.6993805417</v>
      </c>
      <c r="Y16" s="6">
        <f t="shared" si="47"/>
        <v>-0.689338837</v>
      </c>
      <c r="Z16" s="6">
        <f t="shared" si="47"/>
        <v>-0.4694034329</v>
      </c>
      <c r="AA16" s="6">
        <f t="shared" si="47"/>
        <v>-0.4775921667</v>
      </c>
      <c r="AB16" s="6">
        <f t="shared" si="47"/>
        <v>-0.6528592478</v>
      </c>
      <c r="AC16" s="6">
        <f t="shared" si="47"/>
        <v>2.608420544</v>
      </c>
      <c r="AD16" s="6">
        <f t="shared" si="47"/>
        <v>-0.2126083803</v>
      </c>
      <c r="AE16" s="6">
        <f t="shared" si="47"/>
        <v>-0.01691731882</v>
      </c>
      <c r="AF16" s="6">
        <f t="shared" si="47"/>
        <v>-0.3813395251</v>
      </c>
      <c r="AG16" s="6">
        <f t="shared" si="47"/>
        <v>-0.4077421767</v>
      </c>
      <c r="AH16" s="45"/>
      <c r="AI16" s="23">
        <v>41698.0</v>
      </c>
      <c r="AJ16" s="27">
        <v>0.0503</v>
      </c>
      <c r="AK16" s="27">
        <v>0.0368</v>
      </c>
      <c r="AL16" s="27">
        <v>0.059</v>
      </c>
      <c r="AM16" s="27">
        <v>0.0418</v>
      </c>
      <c r="AN16" s="27">
        <v>0.046</v>
      </c>
      <c r="AO16" s="27">
        <v>-0.0045</v>
      </c>
      <c r="AP16" s="27">
        <v>0.0354</v>
      </c>
      <c r="AQ16" s="27">
        <v>0.0199</v>
      </c>
      <c r="AR16" s="27">
        <v>0.0495</v>
      </c>
      <c r="AS16" s="27">
        <v>0.0463</v>
      </c>
      <c r="AT16" s="45"/>
      <c r="AU16" s="23">
        <v>41698.0</v>
      </c>
      <c r="AV16" s="50">
        <f t="shared" si="9"/>
        <v>-0.04431227622</v>
      </c>
      <c r="AW16" s="51">
        <f t="shared" si="10"/>
        <v>1.409883594</v>
      </c>
      <c r="AX16" s="51">
        <f t="array" ref="AX16">SQRT(MMULT(MMULT(X16:AG16,MMULT(TRANSPOSE(ER!B496:K531-ER!M531:V531),ER!B496:K531-ER!M531:V531)/3),TRANSPOSE(X16:AG16)))</f>
        <v>0.4646108804</v>
      </c>
      <c r="AY16" s="45"/>
      <c r="AZ16" s="23">
        <v>41698.0</v>
      </c>
      <c r="BA16" s="4">
        <f t="shared" ref="BA16:BJ16" si="48">X16*0.01/$AX16</f>
        <v>0.01505303839</v>
      </c>
      <c r="BB16" s="4">
        <f t="shared" si="48"/>
        <v>-0.01483690688</v>
      </c>
      <c r="BC16" s="4">
        <f t="shared" si="48"/>
        <v>-0.01010315197</v>
      </c>
      <c r="BD16" s="4">
        <f t="shared" si="48"/>
        <v>-0.01027940125</v>
      </c>
      <c r="BE16" s="4">
        <f t="shared" si="48"/>
        <v>-0.01405174255</v>
      </c>
      <c r="BF16" s="4">
        <f t="shared" si="48"/>
        <v>0.05614204604</v>
      </c>
      <c r="BG16" s="4">
        <f t="shared" si="48"/>
        <v>-0.004576052549</v>
      </c>
      <c r="BH16" s="4">
        <f t="shared" si="48"/>
        <v>-0.0003641180079</v>
      </c>
      <c r="BI16" s="4">
        <f t="shared" si="48"/>
        <v>-0.008207718356</v>
      </c>
      <c r="BJ16" s="4">
        <f t="shared" si="48"/>
        <v>-0.008775992855</v>
      </c>
      <c r="BK16" s="45"/>
      <c r="BL16" s="4">
        <f t="shared" si="12"/>
        <v>-0.001178144693</v>
      </c>
      <c r="BM16" s="4">
        <f t="shared" si="13"/>
        <v>1.015199738</v>
      </c>
      <c r="BN16" s="4">
        <f t="shared" si="14"/>
        <v>1.016397201</v>
      </c>
      <c r="BO16" s="4">
        <f t="shared" si="15"/>
        <v>-0.001178144693</v>
      </c>
    </row>
    <row r="17">
      <c r="A17" s="23">
        <v>41729.0</v>
      </c>
      <c r="B17" s="53">
        <v>-0.0283349101960161</v>
      </c>
      <c r="C17" s="53">
        <v>-0.0114472083660654</v>
      </c>
      <c r="D17" s="53">
        <v>-0.036845934084461</v>
      </c>
      <c r="E17" s="53">
        <v>-0.0503609155820869</v>
      </c>
      <c r="F17" s="53">
        <v>-0.0226953727866445</v>
      </c>
      <c r="G17" s="53">
        <v>-0.0717753502526301</v>
      </c>
      <c r="H17" s="53">
        <v>-0.0440332891844884</v>
      </c>
      <c r="I17" s="53">
        <v>-0.0424784838020924</v>
      </c>
      <c r="J17" s="53">
        <v>-0.0437719203348076</v>
      </c>
      <c r="K17" s="53">
        <v>-0.0193033991673038</v>
      </c>
      <c r="L17" s="52"/>
      <c r="M17" s="4">
        <f t="shared" ref="M17:V17" si="49">_xlfn.RANK.AVG(B17,$B17:$K17,0)</f>
        <v>4</v>
      </c>
      <c r="N17" s="4">
        <f t="shared" si="49"/>
        <v>1</v>
      </c>
      <c r="O17" s="4">
        <f t="shared" si="49"/>
        <v>5</v>
      </c>
      <c r="P17" s="4">
        <f t="shared" si="49"/>
        <v>9</v>
      </c>
      <c r="Q17" s="4">
        <f t="shared" si="49"/>
        <v>3</v>
      </c>
      <c r="R17" s="4">
        <f t="shared" si="49"/>
        <v>10</v>
      </c>
      <c r="S17" s="4">
        <f t="shared" si="49"/>
        <v>8</v>
      </c>
      <c r="T17" s="4">
        <f t="shared" si="49"/>
        <v>6</v>
      </c>
      <c r="U17" s="4">
        <f t="shared" si="49"/>
        <v>7</v>
      </c>
      <c r="V17" s="4">
        <f t="shared" si="49"/>
        <v>2</v>
      </c>
      <c r="W17" s="45"/>
      <c r="X17" s="6">
        <f t="shared" ref="X17:AG17" si="50">-(B17-AVERAGE($B17:$K17))/STDEV($B17:$K17)</f>
        <v>-0.5008876035</v>
      </c>
      <c r="Y17" s="6">
        <f t="shared" si="50"/>
        <v>-1.465433111</v>
      </c>
      <c r="Z17" s="6">
        <f t="shared" si="50"/>
        <v>-0.01477824787</v>
      </c>
      <c r="AA17" s="6">
        <f t="shared" si="50"/>
        <v>0.7571334555</v>
      </c>
      <c r="AB17" s="6">
        <f t="shared" si="50"/>
        <v>-0.8229912578</v>
      </c>
      <c r="AC17" s="6">
        <f t="shared" si="50"/>
        <v>1.980224493</v>
      </c>
      <c r="AD17" s="6">
        <f t="shared" si="50"/>
        <v>0.3957294187</v>
      </c>
      <c r="AE17" s="6">
        <f t="shared" si="50"/>
        <v>0.3069263026</v>
      </c>
      <c r="AF17" s="6">
        <f t="shared" si="50"/>
        <v>0.3808012685</v>
      </c>
      <c r="AG17" s="6">
        <f t="shared" si="50"/>
        <v>-1.016724718</v>
      </c>
      <c r="AH17" s="45"/>
      <c r="AI17" s="23">
        <v>41729.0</v>
      </c>
      <c r="AJ17" s="27">
        <v>0.0038</v>
      </c>
      <c r="AK17" s="27">
        <v>0.0116</v>
      </c>
      <c r="AL17" s="27">
        <v>3.0E-4</v>
      </c>
      <c r="AM17" s="27">
        <v>-0.0154</v>
      </c>
      <c r="AN17" s="27">
        <v>0.0663</v>
      </c>
      <c r="AO17" s="27">
        <v>-0.0026</v>
      </c>
      <c r="AP17" s="27">
        <v>0.0135</v>
      </c>
      <c r="AQ17" s="27">
        <v>0.0257</v>
      </c>
      <c r="AR17" s="27">
        <v>-0.0267</v>
      </c>
      <c r="AS17" s="27">
        <v>0.0064</v>
      </c>
      <c r="AT17" s="45"/>
      <c r="AU17" s="23">
        <v>41729.0</v>
      </c>
      <c r="AV17" s="50">
        <f t="shared" si="9"/>
        <v>-0.04392382049</v>
      </c>
      <c r="AW17" s="51">
        <f t="shared" si="10"/>
        <v>1.347956121</v>
      </c>
      <c r="AX17" s="51">
        <f t="array" ref="AX17">SQRT(MMULT(MMULT(X17:AG17,MMULT(TRANSPOSE(ER!B497:K532-ER!M532:V532),ER!B497:K532-ER!M532:V532)/3),TRANSPOSE(X17:AG17)))</f>
        <v>0.3849236253</v>
      </c>
      <c r="AY17" s="45"/>
      <c r="AZ17" s="23">
        <v>41729.0</v>
      </c>
      <c r="BA17" s="4">
        <f t="shared" ref="BA17:BJ17" si="51">X17*0.01/$AX17</f>
        <v>-0.01301264902</v>
      </c>
      <c r="BB17" s="4">
        <f t="shared" si="51"/>
        <v>-0.03807075</v>
      </c>
      <c r="BC17" s="4">
        <f t="shared" si="51"/>
        <v>-0.0003839267558</v>
      </c>
      <c r="BD17" s="4">
        <f t="shared" si="51"/>
        <v>0.01966970603</v>
      </c>
      <c r="BE17" s="4">
        <f t="shared" si="51"/>
        <v>-0.02138063771</v>
      </c>
      <c r="BF17" s="4">
        <f t="shared" si="51"/>
        <v>0.05144460778</v>
      </c>
      <c r="BG17" s="4">
        <f t="shared" si="51"/>
        <v>0.01028072565</v>
      </c>
      <c r="BH17" s="4">
        <f t="shared" si="51"/>
        <v>0.007973693542</v>
      </c>
      <c r="BI17" s="4">
        <f t="shared" si="51"/>
        <v>0.00989290455</v>
      </c>
      <c r="BJ17" s="4">
        <f t="shared" si="51"/>
        <v>-0.02641367407</v>
      </c>
      <c r="BK17" s="45"/>
      <c r="BL17" s="4">
        <f t="shared" si="12"/>
        <v>-0.0009453894075</v>
      </c>
      <c r="BM17" s="4">
        <f t="shared" si="13"/>
        <v>1.014239979</v>
      </c>
      <c r="BN17" s="4">
        <f t="shared" si="14"/>
        <v>1.016397201</v>
      </c>
      <c r="BO17" s="4">
        <f t="shared" si="15"/>
        <v>-0.002122420295</v>
      </c>
    </row>
    <row r="18">
      <c r="A18" s="23">
        <v>41759.0</v>
      </c>
      <c r="B18" s="53">
        <v>-0.0220658854526411</v>
      </c>
      <c r="C18" s="53">
        <v>-0.0139289042543088</v>
      </c>
      <c r="D18" s="53">
        <v>-0.0271473486139337</v>
      </c>
      <c r="E18" s="53">
        <v>-0.0496725313803794</v>
      </c>
      <c r="F18" s="53">
        <v>-0.0557452643786359</v>
      </c>
      <c r="G18" s="53">
        <v>-0.0675775762497517</v>
      </c>
      <c r="H18" s="53">
        <v>-0.0516221262267772</v>
      </c>
      <c r="I18" s="53">
        <v>-0.0464231138483785</v>
      </c>
      <c r="J18" s="53">
        <v>-0.0276484792672406</v>
      </c>
      <c r="K18" s="54">
        <v>-0.04400400742961</v>
      </c>
      <c r="L18" s="52"/>
      <c r="M18" s="4">
        <f t="shared" ref="M18:V18" si="52">_xlfn.RANK.AVG(B18,$B18:$K18,0)</f>
        <v>2</v>
      </c>
      <c r="N18" s="4">
        <f t="shared" si="52"/>
        <v>1</v>
      </c>
      <c r="O18" s="4">
        <f t="shared" si="52"/>
        <v>3</v>
      </c>
      <c r="P18" s="4">
        <f t="shared" si="52"/>
        <v>7</v>
      </c>
      <c r="Q18" s="4">
        <f t="shared" si="52"/>
        <v>9</v>
      </c>
      <c r="R18" s="4">
        <f t="shared" si="52"/>
        <v>10</v>
      </c>
      <c r="S18" s="4">
        <f t="shared" si="52"/>
        <v>8</v>
      </c>
      <c r="T18" s="4">
        <f t="shared" si="52"/>
        <v>6</v>
      </c>
      <c r="U18" s="4">
        <f t="shared" si="52"/>
        <v>4</v>
      </c>
      <c r="V18" s="4">
        <f t="shared" si="52"/>
        <v>5</v>
      </c>
      <c r="W18" s="45"/>
      <c r="X18" s="6">
        <f t="shared" ref="X18:AG18" si="53">-(B18-AVERAGE($B18:$K18))/STDEV($B18:$K18)</f>
        <v>-1.087385573</v>
      </c>
      <c r="Y18" s="6">
        <f t="shared" si="53"/>
        <v>-1.565202228</v>
      </c>
      <c r="Z18" s="6">
        <f t="shared" si="53"/>
        <v>-0.7889938639</v>
      </c>
      <c r="AA18" s="6">
        <f t="shared" si="53"/>
        <v>0.533721184</v>
      </c>
      <c r="AB18" s="6">
        <f t="shared" si="53"/>
        <v>0.8903218564</v>
      </c>
      <c r="AC18" s="6">
        <f t="shared" si="53"/>
        <v>1.585134286</v>
      </c>
      <c r="AD18" s="6">
        <f t="shared" si="53"/>
        <v>0.6482045366</v>
      </c>
      <c r="AE18" s="6">
        <f t="shared" si="53"/>
        <v>0.3429101477</v>
      </c>
      <c r="AF18" s="6">
        <f t="shared" si="53"/>
        <v>-0.759566664</v>
      </c>
      <c r="AG18" s="6">
        <f t="shared" si="53"/>
        <v>0.2008563186</v>
      </c>
      <c r="AH18" s="45"/>
      <c r="AI18" s="23">
        <v>41759.0</v>
      </c>
      <c r="AJ18" s="27">
        <v>0.019</v>
      </c>
      <c r="AK18" s="27">
        <v>0.0232</v>
      </c>
      <c r="AL18" s="27">
        <v>0.0222</v>
      </c>
      <c r="AM18" s="27">
        <v>0.0025</v>
      </c>
      <c r="AN18" s="27">
        <v>0.0099</v>
      </c>
      <c r="AO18" s="27">
        <v>-0.0337</v>
      </c>
      <c r="AP18" s="27">
        <v>-0.0218</v>
      </c>
      <c r="AQ18" s="27">
        <v>0.0235</v>
      </c>
      <c r="AR18" s="27">
        <v>0.0321</v>
      </c>
      <c r="AS18" s="27">
        <v>0.0057</v>
      </c>
      <c r="AT18" s="45"/>
      <c r="AU18" s="23">
        <v>41759.0</v>
      </c>
      <c r="AV18" s="50">
        <f t="shared" si="9"/>
        <v>-0.1118170784</v>
      </c>
      <c r="AW18" s="51">
        <f t="shared" si="10"/>
        <v>1.197231605</v>
      </c>
      <c r="AX18" s="51">
        <f t="array" ref="AX18">SQRT(MMULT(MMULT(X18:AG18,MMULT(TRANSPOSE(ER!B498:K533-ER!M533:V533),ER!B498:K533-ER!M533:V533)/3),TRANSPOSE(X18:AG18)))</f>
        <v>0.4171293267</v>
      </c>
      <c r="AY18" s="45"/>
      <c r="AZ18" s="23">
        <v>41759.0</v>
      </c>
      <c r="BA18" s="4">
        <f t="shared" ref="BA18:BJ18" si="54">X18*0.01/$AX18</f>
        <v>-0.02606830793</v>
      </c>
      <c r="BB18" s="4">
        <f t="shared" si="54"/>
        <v>-0.03752318832</v>
      </c>
      <c r="BC18" s="4">
        <f t="shared" si="54"/>
        <v>-0.01891484999</v>
      </c>
      <c r="BD18" s="4">
        <f t="shared" si="54"/>
        <v>0.01279510094</v>
      </c>
      <c r="BE18" s="4">
        <f t="shared" si="54"/>
        <v>0.02134402449</v>
      </c>
      <c r="BF18" s="4">
        <f t="shared" si="54"/>
        <v>0.03800102713</v>
      </c>
      <c r="BG18" s="4">
        <f t="shared" si="54"/>
        <v>0.0155396539</v>
      </c>
      <c r="BH18" s="4">
        <f t="shared" si="54"/>
        <v>0.008220715394</v>
      </c>
      <c r="BI18" s="4">
        <f t="shared" si="54"/>
        <v>-0.01820938053</v>
      </c>
      <c r="BJ18" s="4">
        <f t="shared" si="54"/>
        <v>0.004815204921</v>
      </c>
      <c r="BK18" s="45"/>
      <c r="BL18" s="4">
        <f t="shared" si="12"/>
        <v>-0.002904915963</v>
      </c>
      <c r="BM18" s="4">
        <f t="shared" si="13"/>
        <v>1.011293697</v>
      </c>
      <c r="BN18" s="4">
        <f t="shared" si="14"/>
        <v>1.016397201</v>
      </c>
      <c r="BO18" s="4">
        <f t="shared" si="15"/>
        <v>-0.005021170805</v>
      </c>
    </row>
    <row r="19">
      <c r="A19" s="23">
        <v>41790.0</v>
      </c>
      <c r="B19" s="53">
        <v>-0.00762241100000006</v>
      </c>
      <c r="C19" s="53">
        <v>-0.0112467207708294</v>
      </c>
      <c r="D19" s="53">
        <v>-0.0103424559108023</v>
      </c>
      <c r="E19" s="53">
        <v>-0.0131502214204388</v>
      </c>
      <c r="F19" s="53">
        <v>-0.0543937764853698</v>
      </c>
      <c r="G19" s="53">
        <v>-0.024973508</v>
      </c>
      <c r="H19" s="53">
        <v>-0.013386430185389</v>
      </c>
      <c r="I19" s="53">
        <v>-0.020513738</v>
      </c>
      <c r="J19" s="53">
        <v>-0.0135250552123556</v>
      </c>
      <c r="K19" s="53">
        <v>-0.0190194783874886</v>
      </c>
      <c r="L19" s="52"/>
      <c r="M19" s="4">
        <f t="shared" ref="M19:V19" si="55">_xlfn.RANK.AVG(B19,$B19:$K19,0)</f>
        <v>1</v>
      </c>
      <c r="N19" s="4">
        <f t="shared" si="55"/>
        <v>3</v>
      </c>
      <c r="O19" s="4">
        <f t="shared" si="55"/>
        <v>2</v>
      </c>
      <c r="P19" s="4">
        <f t="shared" si="55"/>
        <v>4</v>
      </c>
      <c r="Q19" s="4">
        <f t="shared" si="55"/>
        <v>10</v>
      </c>
      <c r="R19" s="4">
        <f t="shared" si="55"/>
        <v>9</v>
      </c>
      <c r="S19" s="4">
        <f t="shared" si="55"/>
        <v>5</v>
      </c>
      <c r="T19" s="4">
        <f t="shared" si="55"/>
        <v>8</v>
      </c>
      <c r="U19" s="4">
        <f t="shared" si="55"/>
        <v>6</v>
      </c>
      <c r="V19" s="4">
        <f t="shared" si="55"/>
        <v>7</v>
      </c>
      <c r="W19" s="45"/>
      <c r="X19" s="6">
        <f t="shared" ref="X19:AG19" si="56">-(B19-AVERAGE($B19:$K19))/STDEV($B19:$K19)</f>
        <v>-0.8266570593</v>
      </c>
      <c r="Y19" s="6">
        <f t="shared" si="56"/>
        <v>-0.5590313623</v>
      </c>
      <c r="Z19" s="6">
        <f t="shared" si="56"/>
        <v>-0.6258039421</v>
      </c>
      <c r="AA19" s="6">
        <f t="shared" si="56"/>
        <v>-0.4184733747</v>
      </c>
      <c r="AB19" s="6">
        <f t="shared" si="56"/>
        <v>2.62702656</v>
      </c>
      <c r="AC19" s="6">
        <f t="shared" si="56"/>
        <v>0.454579844</v>
      </c>
      <c r="AD19" s="6">
        <f t="shared" si="56"/>
        <v>-0.4010312852</v>
      </c>
      <c r="AE19" s="6">
        <f t="shared" si="56"/>
        <v>0.1252622277</v>
      </c>
      <c r="AF19" s="6">
        <f t="shared" si="56"/>
        <v>-0.3907949584</v>
      </c>
      <c r="AG19" s="6">
        <f t="shared" si="56"/>
        <v>0.01492335067</v>
      </c>
      <c r="AH19" s="45"/>
      <c r="AI19" s="23">
        <v>41790.0</v>
      </c>
      <c r="AJ19" s="27">
        <v>0.0065</v>
      </c>
      <c r="AK19" s="27">
        <v>-0.0028</v>
      </c>
      <c r="AL19" s="27">
        <v>0.0198</v>
      </c>
      <c r="AM19" s="27">
        <v>0.0309</v>
      </c>
      <c r="AN19" s="27">
        <v>0.005</v>
      </c>
      <c r="AO19" s="27">
        <v>0.0365</v>
      </c>
      <c r="AP19" s="27">
        <v>0.0279</v>
      </c>
      <c r="AQ19" s="27">
        <v>0.0404</v>
      </c>
      <c r="AR19" s="27">
        <v>0.0148</v>
      </c>
      <c r="AS19" s="27">
        <v>0.0232</v>
      </c>
      <c r="AT19" s="45"/>
      <c r="AU19" s="23">
        <v>41790.0</v>
      </c>
      <c r="AV19" s="50">
        <f t="shared" si="9"/>
        <v>0.08585023331</v>
      </c>
      <c r="AW19" s="51">
        <f t="shared" si="10"/>
        <v>1.300014218</v>
      </c>
      <c r="AX19" s="51">
        <f t="array" ref="AX19">SQRT(MMULT(MMULT(X19:AG19,MMULT(TRANSPOSE(ER!B499:K534-ER!M534:V534),ER!B499:K534-ER!M534:V534)/3),TRANSPOSE(X19:AG19)))</f>
        <v>0.4217185402</v>
      </c>
      <c r="AY19" s="45"/>
      <c r="AZ19" s="23">
        <v>41790.0</v>
      </c>
      <c r="BA19" s="4">
        <f t="shared" ref="BA19:BJ19" si="57">X19*0.01/$AX19</f>
        <v>-0.01960210379</v>
      </c>
      <c r="BB19" s="4">
        <f t="shared" si="57"/>
        <v>-0.01325603001</v>
      </c>
      <c r="BC19" s="4">
        <f t="shared" si="57"/>
        <v>-0.01483937467</v>
      </c>
      <c r="BD19" s="4">
        <f t="shared" si="57"/>
        <v>-0.009923049021</v>
      </c>
      <c r="BE19" s="4">
        <f t="shared" si="57"/>
        <v>0.06229336179</v>
      </c>
      <c r="BF19" s="4">
        <f t="shared" si="57"/>
        <v>0.0107792236</v>
      </c>
      <c r="BG19" s="4">
        <f t="shared" si="57"/>
        <v>-0.009509453511</v>
      </c>
      <c r="BH19" s="4">
        <f t="shared" si="57"/>
        <v>0.002970280313</v>
      </c>
      <c r="BI19" s="4">
        <f t="shared" si="57"/>
        <v>-0.009266724631</v>
      </c>
      <c r="BJ19" s="4">
        <f t="shared" si="57"/>
        <v>0.0003538699215</v>
      </c>
      <c r="BK19" s="45"/>
      <c r="BL19" s="4">
        <f t="shared" si="12"/>
        <v>0.002058120296</v>
      </c>
      <c r="BM19" s="4">
        <f t="shared" si="13"/>
        <v>1.013375061</v>
      </c>
      <c r="BN19" s="4">
        <f t="shared" si="14"/>
        <v>1.016397201</v>
      </c>
      <c r="BO19" s="4">
        <f t="shared" si="15"/>
        <v>-0.002973384683</v>
      </c>
    </row>
    <row r="20">
      <c r="A20" s="23">
        <v>41820.0</v>
      </c>
      <c r="B20" s="53">
        <v>-0.0250652326308776</v>
      </c>
      <c r="C20" s="53">
        <v>-0.00991250795724392</v>
      </c>
      <c r="D20" s="53">
        <v>-0.035505634194805</v>
      </c>
      <c r="E20" s="53">
        <v>-0.0176938941959025</v>
      </c>
      <c r="F20" s="53">
        <v>-0.0461430482498736</v>
      </c>
      <c r="G20" s="53">
        <v>-0.0114134445306664</v>
      </c>
      <c r="H20" s="53">
        <v>-0.0264058195620929</v>
      </c>
      <c r="I20" s="53">
        <v>-0.0218090565309987</v>
      </c>
      <c r="J20" s="53">
        <v>-0.0288495442966288</v>
      </c>
      <c r="K20" s="53">
        <v>-0.0111180394663715</v>
      </c>
      <c r="L20" s="52"/>
      <c r="M20" s="4">
        <f t="shared" ref="M20:V20" si="58">_xlfn.RANK.AVG(B20,$B20:$K20,0)</f>
        <v>6</v>
      </c>
      <c r="N20" s="4">
        <f t="shared" si="58"/>
        <v>1</v>
      </c>
      <c r="O20" s="4">
        <f t="shared" si="58"/>
        <v>9</v>
      </c>
      <c r="P20" s="4">
        <f t="shared" si="58"/>
        <v>4</v>
      </c>
      <c r="Q20" s="4">
        <f t="shared" si="58"/>
        <v>10</v>
      </c>
      <c r="R20" s="4">
        <f t="shared" si="58"/>
        <v>3</v>
      </c>
      <c r="S20" s="4">
        <f t="shared" si="58"/>
        <v>7</v>
      </c>
      <c r="T20" s="4">
        <f t="shared" si="58"/>
        <v>5</v>
      </c>
      <c r="U20" s="4">
        <f t="shared" si="58"/>
        <v>8</v>
      </c>
      <c r="V20" s="4">
        <f t="shared" si="58"/>
        <v>2</v>
      </c>
      <c r="W20" s="45"/>
      <c r="X20" s="6">
        <f t="shared" ref="X20:AG20" si="59">-(B20-AVERAGE($B20:$K20))/STDEV($B20:$K20)</f>
        <v>0.1439334177</v>
      </c>
      <c r="Y20" s="6">
        <f t="shared" si="59"/>
        <v>-1.159227317</v>
      </c>
      <c r="Z20" s="6">
        <f t="shared" si="59"/>
        <v>1.041826151</v>
      </c>
      <c r="AA20" s="6">
        <f t="shared" si="59"/>
        <v>-0.4900145369</v>
      </c>
      <c r="AB20" s="6">
        <f t="shared" si="59"/>
        <v>1.956662302</v>
      </c>
      <c r="AC20" s="6">
        <f t="shared" si="59"/>
        <v>-1.030144156</v>
      </c>
      <c r="AD20" s="6">
        <f t="shared" si="59"/>
        <v>0.2592262306</v>
      </c>
      <c r="AE20" s="6">
        <f t="shared" si="59"/>
        <v>-0.1361034029</v>
      </c>
      <c r="AF20" s="6">
        <f t="shared" si="59"/>
        <v>0.4693908175</v>
      </c>
      <c r="AG20" s="6">
        <f t="shared" si="59"/>
        <v>-1.055549506</v>
      </c>
      <c r="AH20" s="45"/>
      <c r="AI20" s="23">
        <v>41820.0</v>
      </c>
      <c r="AJ20" s="27">
        <v>-0.016</v>
      </c>
      <c r="AK20" s="27">
        <v>0.0393</v>
      </c>
      <c r="AL20" s="27">
        <v>-0.0179</v>
      </c>
      <c r="AM20" s="27">
        <v>-0.0099</v>
      </c>
      <c r="AN20" s="27">
        <v>-0.0094</v>
      </c>
      <c r="AO20" s="27">
        <v>0.0479</v>
      </c>
      <c r="AP20" s="27">
        <v>0.0062</v>
      </c>
      <c r="AQ20" s="27">
        <v>0.0132</v>
      </c>
      <c r="AR20" s="27">
        <v>-0.0128</v>
      </c>
      <c r="AS20" s="27">
        <v>0.0209</v>
      </c>
      <c r="AT20" s="45"/>
      <c r="AU20" s="23">
        <v>41820.0</v>
      </c>
      <c r="AV20" s="50">
        <f t="shared" si="9"/>
        <v>0.008162823185</v>
      </c>
      <c r="AW20" s="51">
        <f t="shared" si="10"/>
        <v>1.310626004</v>
      </c>
      <c r="AX20" s="51">
        <f t="array" ref="AX20">SQRT(MMULT(MMULT(X20:AG20,MMULT(TRANSPOSE(ER!B500:K535-ER!M535:V535),ER!B500:K535-ER!M535:V535)/3),TRANSPOSE(X20:AG20)))</f>
        <v>0.3905271846</v>
      </c>
      <c r="AY20" s="45"/>
      <c r="AZ20" s="23">
        <v>41820.0</v>
      </c>
      <c r="BA20" s="4">
        <f t="shared" ref="BA20:BJ20" si="60">X20*0.01/$AX20</f>
        <v>0.003685618399</v>
      </c>
      <c r="BB20" s="4">
        <f t="shared" si="60"/>
        <v>-0.02968365233</v>
      </c>
      <c r="BC20" s="4">
        <f t="shared" si="60"/>
        <v>0.02667742969</v>
      </c>
      <c r="BD20" s="4">
        <f t="shared" si="60"/>
        <v>-0.01254751413</v>
      </c>
      <c r="BE20" s="4">
        <f t="shared" si="60"/>
        <v>0.05010310112</v>
      </c>
      <c r="BF20" s="4">
        <f t="shared" si="60"/>
        <v>-0.02637829571</v>
      </c>
      <c r="BG20" s="4">
        <f t="shared" si="60"/>
        <v>0.00663785367</v>
      </c>
      <c r="BH20" s="4">
        <f t="shared" si="60"/>
        <v>-0.003485119812</v>
      </c>
      <c r="BI20" s="4">
        <f t="shared" si="60"/>
        <v>0.01201941468</v>
      </c>
      <c r="BJ20" s="4">
        <f t="shared" si="60"/>
        <v>-0.02702883558</v>
      </c>
      <c r="BK20" s="45"/>
      <c r="BL20" s="4">
        <f t="shared" si="12"/>
        <v>0.0001935609277</v>
      </c>
      <c r="BM20" s="4">
        <f t="shared" si="13"/>
        <v>1.013571211</v>
      </c>
      <c r="BN20" s="4">
        <f t="shared" si="14"/>
        <v>1.016397201</v>
      </c>
      <c r="BO20" s="4">
        <f t="shared" si="15"/>
        <v>-0.002780399287</v>
      </c>
    </row>
    <row r="21">
      <c r="A21" s="23">
        <v>41851.0</v>
      </c>
      <c r="B21" s="53">
        <v>-0.0118993664751244</v>
      </c>
      <c r="C21" s="53">
        <v>-0.0125025515186607</v>
      </c>
      <c r="D21" s="53">
        <v>-0.0395731025645565</v>
      </c>
      <c r="E21" s="53">
        <v>-0.0464432665546995</v>
      </c>
      <c r="F21" s="53">
        <v>-0.0503743999670985</v>
      </c>
      <c r="G21" s="53">
        <v>-0.0242065212726353</v>
      </c>
      <c r="H21" s="53">
        <v>-0.0450208173188553</v>
      </c>
      <c r="I21" s="53">
        <v>-0.0418319841630537</v>
      </c>
      <c r="J21" s="53">
        <v>-0.0319696684092998</v>
      </c>
      <c r="K21" s="53">
        <v>-0.030195718388265</v>
      </c>
      <c r="L21" s="52"/>
      <c r="M21" s="4">
        <f t="shared" ref="M21:V21" si="61">_xlfn.RANK.AVG(B21,$B21:$K21,0)</f>
        <v>1</v>
      </c>
      <c r="N21" s="4">
        <f t="shared" si="61"/>
        <v>2</v>
      </c>
      <c r="O21" s="4">
        <f t="shared" si="61"/>
        <v>6</v>
      </c>
      <c r="P21" s="4">
        <f t="shared" si="61"/>
        <v>9</v>
      </c>
      <c r="Q21" s="4">
        <f t="shared" si="61"/>
        <v>10</v>
      </c>
      <c r="R21" s="4">
        <f t="shared" si="61"/>
        <v>3</v>
      </c>
      <c r="S21" s="4">
        <f t="shared" si="61"/>
        <v>8</v>
      </c>
      <c r="T21" s="4">
        <f t="shared" si="61"/>
        <v>7</v>
      </c>
      <c r="U21" s="4">
        <f t="shared" si="61"/>
        <v>5</v>
      </c>
      <c r="V21" s="4">
        <f t="shared" si="61"/>
        <v>4</v>
      </c>
      <c r="W21" s="45"/>
      <c r="X21" s="6">
        <f t="shared" ref="X21:AG21" si="62">-(B21-AVERAGE($B21:$K21))/STDEV($B21:$K21)</f>
        <v>-1.565301142</v>
      </c>
      <c r="Y21" s="6">
        <f t="shared" si="62"/>
        <v>-1.52139128</v>
      </c>
      <c r="Z21" s="6">
        <f t="shared" si="62"/>
        <v>0.4492546618</v>
      </c>
      <c r="AA21" s="6">
        <f t="shared" si="62"/>
        <v>0.9493797151</v>
      </c>
      <c r="AB21" s="6">
        <f t="shared" si="62"/>
        <v>1.235553132</v>
      </c>
      <c r="AC21" s="6">
        <f t="shared" si="62"/>
        <v>-0.6693812686</v>
      </c>
      <c r="AD21" s="6">
        <f t="shared" si="62"/>
        <v>0.845830149</v>
      </c>
      <c r="AE21" s="6">
        <f t="shared" si="62"/>
        <v>0.6136937176</v>
      </c>
      <c r="AF21" s="6">
        <f t="shared" si="62"/>
        <v>-0.1042500169</v>
      </c>
      <c r="AG21" s="6">
        <f t="shared" si="62"/>
        <v>-0.2333876692</v>
      </c>
      <c r="AH21" s="45"/>
      <c r="AI21" s="23">
        <v>41851.0</v>
      </c>
      <c r="AJ21" s="27">
        <v>0.0443</v>
      </c>
      <c r="AK21" s="27">
        <v>0.0213</v>
      </c>
      <c r="AL21" s="27">
        <v>-0.0384</v>
      </c>
      <c r="AM21" s="27">
        <v>-0.0426</v>
      </c>
      <c r="AN21" s="27">
        <v>-0.0317</v>
      </c>
      <c r="AO21" s="27">
        <v>0.021</v>
      </c>
      <c r="AP21" s="27">
        <v>-0.031</v>
      </c>
      <c r="AQ21" s="27">
        <v>-0.0095</v>
      </c>
      <c r="AR21" s="27">
        <v>0.0</v>
      </c>
      <c r="AS21" s="27">
        <v>-0.0144</v>
      </c>
      <c r="AT21" s="45"/>
      <c r="AU21" s="23">
        <v>41851.0</v>
      </c>
      <c r="AV21" s="50">
        <f t="shared" si="9"/>
        <v>-0.1126491366</v>
      </c>
      <c r="AW21" s="51">
        <f t="shared" si="10"/>
        <v>1.162985116</v>
      </c>
      <c r="AX21" s="51">
        <f t="array" ref="AX21">SQRT(MMULT(MMULT(X21:AG21,MMULT(TRANSPOSE(ER!B501:K536-ER!M536:V536),ER!B501:K536-ER!M536:V536)/3),TRANSPOSE(X21:AG21)))</f>
        <v>0.4671837581</v>
      </c>
      <c r="AY21" s="45"/>
      <c r="AZ21" s="23">
        <v>41851.0</v>
      </c>
      <c r="BA21" s="4">
        <f t="shared" ref="BA21:BJ21" si="63">X21*0.01/$AX21</f>
        <v>-0.03350504196</v>
      </c>
      <c r="BB21" s="4">
        <f t="shared" si="63"/>
        <v>-0.03256515779</v>
      </c>
      <c r="BC21" s="4">
        <f t="shared" si="63"/>
        <v>0.009616230317</v>
      </c>
      <c r="BD21" s="4">
        <f t="shared" si="63"/>
        <v>0.02032133392</v>
      </c>
      <c r="BE21" s="4">
        <f t="shared" si="63"/>
        <v>0.02644683406</v>
      </c>
      <c r="BF21" s="4">
        <f t="shared" si="63"/>
        <v>-0.01432800814</v>
      </c>
      <c r="BG21" s="4">
        <f t="shared" si="63"/>
        <v>0.01810487061</v>
      </c>
      <c r="BH21" s="4">
        <f t="shared" si="63"/>
        <v>0.01313602425</v>
      </c>
      <c r="BI21" s="4">
        <f t="shared" si="63"/>
        <v>-0.002231456362</v>
      </c>
      <c r="BJ21" s="4">
        <f t="shared" si="63"/>
        <v>-0.004995628919</v>
      </c>
      <c r="BK21" s="45"/>
      <c r="BL21" s="4">
        <f t="shared" si="12"/>
        <v>-0.002884540206</v>
      </c>
      <c r="BM21" s="4">
        <f t="shared" si="13"/>
        <v>1.010647524</v>
      </c>
      <c r="BN21" s="4">
        <f t="shared" si="14"/>
        <v>1.016397201</v>
      </c>
      <c r="BO21" s="4">
        <f t="shared" si="15"/>
        <v>-0.005656919319</v>
      </c>
    </row>
    <row r="22">
      <c r="A22" s="23">
        <v>41882.0</v>
      </c>
      <c r="B22" s="53">
        <v>-0.0194509882407825</v>
      </c>
      <c r="C22" s="53">
        <v>-0.0063685510838667</v>
      </c>
      <c r="D22" s="53">
        <v>-0.0218604191928972</v>
      </c>
      <c r="E22" s="53">
        <v>-0.0187366774945617</v>
      </c>
      <c r="F22" s="53">
        <v>-0.0576327129680712</v>
      </c>
      <c r="G22" s="53">
        <v>-0.0366359262569575</v>
      </c>
      <c r="H22" s="53">
        <v>-0.0165642180517623</v>
      </c>
      <c r="I22" s="53">
        <v>-0.0374832831393464</v>
      </c>
      <c r="J22" s="53">
        <v>-0.0137049215059758</v>
      </c>
      <c r="K22" s="53">
        <v>-0.013901561776742</v>
      </c>
      <c r="L22" s="52"/>
      <c r="M22" s="4">
        <f t="shared" ref="M22:V22" si="64">_xlfn.RANK.AVG(B22,$B22:$K22,0)</f>
        <v>6</v>
      </c>
      <c r="N22" s="4">
        <f t="shared" si="64"/>
        <v>1</v>
      </c>
      <c r="O22" s="4">
        <f t="shared" si="64"/>
        <v>7</v>
      </c>
      <c r="P22" s="4">
        <f t="shared" si="64"/>
        <v>5</v>
      </c>
      <c r="Q22" s="4">
        <f t="shared" si="64"/>
        <v>10</v>
      </c>
      <c r="R22" s="4">
        <f t="shared" si="64"/>
        <v>8</v>
      </c>
      <c r="S22" s="4">
        <f t="shared" si="64"/>
        <v>4</v>
      </c>
      <c r="T22" s="4">
        <f t="shared" si="64"/>
        <v>9</v>
      </c>
      <c r="U22" s="4">
        <f t="shared" si="64"/>
        <v>2</v>
      </c>
      <c r="V22" s="4">
        <f t="shared" si="64"/>
        <v>3</v>
      </c>
      <c r="W22" s="45"/>
      <c r="X22" s="6">
        <f t="shared" ref="X22:AG22" si="65">-(B22-AVERAGE($B22:$K22))/STDEV($B22:$K22)</f>
        <v>-0.3131781078</v>
      </c>
      <c r="Y22" s="6">
        <f t="shared" si="65"/>
        <v>-1.16979242</v>
      </c>
      <c r="Z22" s="6">
        <f t="shared" si="65"/>
        <v>-0.1554129289</v>
      </c>
      <c r="AA22" s="6">
        <f t="shared" si="65"/>
        <v>-0.3599498829</v>
      </c>
      <c r="AB22" s="6">
        <f t="shared" si="65"/>
        <v>2.186892137</v>
      </c>
      <c r="AC22" s="6">
        <f t="shared" si="65"/>
        <v>0.8120605371</v>
      </c>
      <c r="AD22" s="6">
        <f t="shared" si="65"/>
        <v>-0.5021985961</v>
      </c>
      <c r="AE22" s="6">
        <f t="shared" si="65"/>
        <v>0.8675439324</v>
      </c>
      <c r="AF22" s="6">
        <f t="shared" si="65"/>
        <v>-0.6894201599</v>
      </c>
      <c r="AG22" s="6">
        <f t="shared" si="65"/>
        <v>-0.6765445108</v>
      </c>
      <c r="AH22" s="45"/>
      <c r="AI22" s="23">
        <v>41882.0</v>
      </c>
      <c r="AJ22" s="27">
        <v>0.0043</v>
      </c>
      <c r="AK22" s="27">
        <v>0.0187</v>
      </c>
      <c r="AL22" s="27">
        <v>0.0271</v>
      </c>
      <c r="AM22" s="27">
        <v>0.0067</v>
      </c>
      <c r="AN22" s="27">
        <v>-0.0071</v>
      </c>
      <c r="AO22" s="27">
        <v>-0.0117</v>
      </c>
      <c r="AP22" s="27">
        <v>0.0367</v>
      </c>
      <c r="AQ22" s="27">
        <v>0.0022</v>
      </c>
      <c r="AR22" s="27">
        <v>0.0204</v>
      </c>
      <c r="AS22" s="27">
        <v>0.0395</v>
      </c>
      <c r="AT22" s="45"/>
      <c r="AU22" s="23">
        <v>41882.0</v>
      </c>
      <c r="AV22" s="50">
        <f t="shared" si="9"/>
        <v>0.003460746558</v>
      </c>
      <c r="AW22" s="51">
        <f t="shared" si="10"/>
        <v>1.167009913</v>
      </c>
      <c r="AX22" s="51">
        <f t="array" ref="AX22">SQRT(MMULT(MMULT(X22:AG22,MMULT(TRANSPOSE(ER!B502:K537-ER!M537:V537),ER!B502:K537-ER!M537:V537)/3),TRANSPOSE(X22:AG22)))</f>
        <v>0.4850147219</v>
      </c>
      <c r="AY22" s="45"/>
      <c r="AZ22" s="23">
        <v>41882.0</v>
      </c>
      <c r="BA22" s="4">
        <f t="shared" ref="BA22:BJ22" si="66">X22*0.01/$AX22</f>
        <v>-0.006457084571</v>
      </c>
      <c r="BB22" s="4">
        <f t="shared" si="66"/>
        <v>-0.02411869923</v>
      </c>
      <c r="BC22" s="4">
        <f t="shared" si="66"/>
        <v>-0.003204293023</v>
      </c>
      <c r="BD22" s="4">
        <f t="shared" si="66"/>
        <v>-0.007421421796</v>
      </c>
      <c r="BE22" s="4">
        <f t="shared" si="66"/>
        <v>0.04508919086</v>
      </c>
      <c r="BF22" s="4">
        <f t="shared" si="66"/>
        <v>0.016743008</v>
      </c>
      <c r="BG22" s="4">
        <f t="shared" si="66"/>
        <v>-0.01035429593</v>
      </c>
      <c r="BH22" s="4">
        <f t="shared" si="66"/>
        <v>0.01788696081</v>
      </c>
      <c r="BI22" s="4">
        <f t="shared" si="66"/>
        <v>-0.01421441719</v>
      </c>
      <c r="BJ22" s="4">
        <f t="shared" si="66"/>
        <v>-0.01394894794</v>
      </c>
      <c r="BK22" s="45"/>
      <c r="BL22" s="4">
        <f t="shared" si="12"/>
        <v>0.00007407677382</v>
      </c>
      <c r="BM22" s="4">
        <f t="shared" si="13"/>
        <v>1.01072239</v>
      </c>
      <c r="BN22" s="4">
        <f t="shared" si="14"/>
        <v>1.016397201</v>
      </c>
      <c r="BO22" s="4">
        <f t="shared" si="15"/>
        <v>-0.005583261592</v>
      </c>
    </row>
    <row r="23">
      <c r="A23" s="23">
        <v>41912.0</v>
      </c>
      <c r="B23" s="53">
        <v>-0.0636870936261022</v>
      </c>
      <c r="C23" s="53">
        <v>-0.045575609124649</v>
      </c>
      <c r="D23" s="53">
        <v>-0.0141775676898299</v>
      </c>
      <c r="E23" s="53">
        <v>-0.0184184971033722</v>
      </c>
      <c r="F23" s="53">
        <v>-0.0210413546854903</v>
      </c>
      <c r="G23" s="53">
        <v>-0.00799045199999999</v>
      </c>
      <c r="H23" s="53">
        <v>-0.0110182797091639</v>
      </c>
      <c r="I23" s="53">
        <v>-0.0254985722878376</v>
      </c>
      <c r="J23" s="53">
        <v>-0.0202141589730099</v>
      </c>
      <c r="K23" s="53">
        <v>-0.0193740576483789</v>
      </c>
      <c r="L23" s="52"/>
      <c r="M23" s="4">
        <f t="shared" ref="M23:V23" si="67">_xlfn.RANK.AVG(B23,$B23:$K23,0)</f>
        <v>10</v>
      </c>
      <c r="N23" s="4">
        <f t="shared" si="67"/>
        <v>9</v>
      </c>
      <c r="O23" s="4">
        <f t="shared" si="67"/>
        <v>3</v>
      </c>
      <c r="P23" s="4">
        <f t="shared" si="67"/>
        <v>4</v>
      </c>
      <c r="Q23" s="4">
        <f t="shared" si="67"/>
        <v>7</v>
      </c>
      <c r="R23" s="4">
        <f t="shared" si="67"/>
        <v>1</v>
      </c>
      <c r="S23" s="4">
        <f t="shared" si="67"/>
        <v>2</v>
      </c>
      <c r="T23" s="4">
        <f t="shared" si="67"/>
        <v>8</v>
      </c>
      <c r="U23" s="4">
        <f t="shared" si="67"/>
        <v>6</v>
      </c>
      <c r="V23" s="4">
        <f t="shared" si="67"/>
        <v>5</v>
      </c>
      <c r="W23" s="45"/>
      <c r="X23" s="6">
        <f t="shared" ref="X23:AG23" si="68">-(B23-AVERAGE($B23:$K23))/STDEV($B23:$K23)</f>
        <v>2.278594629</v>
      </c>
      <c r="Y23" s="6">
        <f t="shared" si="68"/>
        <v>1.220083561</v>
      </c>
      <c r="Z23" s="6">
        <f t="shared" si="68"/>
        <v>-0.6149495835</v>
      </c>
      <c r="AA23" s="6">
        <f t="shared" si="68"/>
        <v>-0.3670918929</v>
      </c>
      <c r="AB23" s="6">
        <f t="shared" si="68"/>
        <v>-0.2138011022</v>
      </c>
      <c r="AC23" s="6">
        <f t="shared" si="68"/>
        <v>-0.9765505574</v>
      </c>
      <c r="AD23" s="6">
        <f t="shared" si="68"/>
        <v>-0.7995916151</v>
      </c>
      <c r="AE23" s="6">
        <f t="shared" si="68"/>
        <v>0.04669737671</v>
      </c>
      <c r="AF23" s="6">
        <f t="shared" si="68"/>
        <v>-0.2621458868</v>
      </c>
      <c r="AG23" s="6">
        <f t="shared" si="68"/>
        <v>-0.3112449295</v>
      </c>
      <c r="AH23" s="45"/>
      <c r="AI23" s="23">
        <v>41912.0</v>
      </c>
      <c r="AJ23" s="27">
        <v>-0.0531</v>
      </c>
      <c r="AK23" s="27">
        <v>-0.0366</v>
      </c>
      <c r="AL23" s="27">
        <v>0.0055</v>
      </c>
      <c r="AM23" s="27">
        <v>-0.001</v>
      </c>
      <c r="AN23" s="27">
        <v>0.029</v>
      </c>
      <c r="AO23" s="27">
        <v>0.0496</v>
      </c>
      <c r="AP23" s="27">
        <v>0.0283</v>
      </c>
      <c r="AQ23" s="27">
        <v>0.0102</v>
      </c>
      <c r="AR23" s="27">
        <v>-0.0289</v>
      </c>
      <c r="AS23" s="27">
        <v>-0.0161</v>
      </c>
      <c r="AT23" s="45"/>
      <c r="AU23" s="23">
        <v>41912.0</v>
      </c>
      <c r="AV23" s="50">
        <f t="shared" si="9"/>
        <v>0.1881007506</v>
      </c>
      <c r="AW23" s="51">
        <f t="shared" si="10"/>
        <v>1.386525354</v>
      </c>
      <c r="AX23" s="51">
        <f t="array" ref="AX23">SQRT(MMULT(MMULT(X23:AG23,MMULT(TRANSPOSE(ER!B503:K538-ER!M538:V538),ER!B503:K538-ER!M538:V538)/3),TRANSPOSE(X23:AG23)))</f>
        <v>0.33955798</v>
      </c>
      <c r="AY23" s="45"/>
      <c r="AZ23" s="23">
        <v>41912.0</v>
      </c>
      <c r="BA23" s="4">
        <f t="shared" ref="BA23:BJ23" si="69">X23*0.01/$AX23</f>
        <v>0.06710472919</v>
      </c>
      <c r="BB23" s="4">
        <f t="shared" si="69"/>
        <v>0.03593152373</v>
      </c>
      <c r="BC23" s="4">
        <f t="shared" si="69"/>
        <v>-0.01811029691</v>
      </c>
      <c r="BD23" s="4">
        <f t="shared" si="69"/>
        <v>-0.01081087515</v>
      </c>
      <c r="BE23" s="4">
        <f t="shared" si="69"/>
        <v>-0.006296453472</v>
      </c>
      <c r="BF23" s="4">
        <f t="shared" si="69"/>
        <v>-0.02875946421</v>
      </c>
      <c r="BG23" s="4">
        <f t="shared" si="69"/>
        <v>-0.02354801425</v>
      </c>
      <c r="BH23" s="4">
        <f t="shared" si="69"/>
        <v>0.001375240149</v>
      </c>
      <c r="BI23" s="4">
        <f t="shared" si="69"/>
        <v>-0.007720209868</v>
      </c>
      <c r="BJ23" s="4">
        <f t="shared" si="69"/>
        <v>-0.009166179204</v>
      </c>
      <c r="BK23" s="45"/>
      <c r="BL23" s="4">
        <f t="shared" si="12"/>
        <v>0.003878248269</v>
      </c>
      <c r="BM23" s="4">
        <f t="shared" si="13"/>
        <v>1.014642222</v>
      </c>
      <c r="BN23" s="4">
        <f t="shared" si="14"/>
        <v>1.016397201</v>
      </c>
      <c r="BO23" s="4">
        <f t="shared" si="15"/>
        <v>-0.001726666598</v>
      </c>
    </row>
    <row r="24">
      <c r="A24" s="23">
        <v>41943.0</v>
      </c>
      <c r="B24" s="53">
        <v>-0.0303649723847711</v>
      </c>
      <c r="C24" s="53">
        <v>-0.0650359983084911</v>
      </c>
      <c r="D24" s="53">
        <v>-0.101879653709078</v>
      </c>
      <c r="E24" s="53">
        <v>-0.0879442391532536</v>
      </c>
      <c r="F24" s="53">
        <v>-0.132809501311992</v>
      </c>
      <c r="G24" s="53">
        <v>-0.105654424515653</v>
      </c>
      <c r="H24" s="53">
        <v>-0.0913419866244248</v>
      </c>
      <c r="I24" s="53">
        <v>-0.115795816871365</v>
      </c>
      <c r="J24" s="53">
        <v>-0.062239465801299</v>
      </c>
      <c r="K24" s="53">
        <v>-0.0372642608550411</v>
      </c>
      <c r="L24" s="52"/>
      <c r="M24" s="4">
        <f t="shared" ref="M24:V24" si="70">_xlfn.RANK.AVG(B24,$B24:$K24,0)</f>
        <v>1</v>
      </c>
      <c r="N24" s="4">
        <f t="shared" si="70"/>
        <v>4</v>
      </c>
      <c r="O24" s="4">
        <f t="shared" si="70"/>
        <v>7</v>
      </c>
      <c r="P24" s="4">
        <f t="shared" si="70"/>
        <v>5</v>
      </c>
      <c r="Q24" s="4">
        <f t="shared" si="70"/>
        <v>10</v>
      </c>
      <c r="R24" s="4">
        <f t="shared" si="70"/>
        <v>8</v>
      </c>
      <c r="S24" s="4">
        <f t="shared" si="70"/>
        <v>6</v>
      </c>
      <c r="T24" s="4">
        <f t="shared" si="70"/>
        <v>9</v>
      </c>
      <c r="U24" s="4">
        <f t="shared" si="70"/>
        <v>3</v>
      </c>
      <c r="V24" s="4">
        <f t="shared" si="70"/>
        <v>2</v>
      </c>
      <c r="W24" s="45"/>
      <c r="X24" s="6">
        <f t="shared" ref="X24:AG24" si="71">-(B24-AVERAGE($B24:$K24))/STDEV($B24:$K24)</f>
        <v>-1.569394353</v>
      </c>
      <c r="Y24" s="6">
        <f t="shared" si="71"/>
        <v>-0.5362727087</v>
      </c>
      <c r="Z24" s="6">
        <f t="shared" si="71"/>
        <v>0.5615885983</v>
      </c>
      <c r="AA24" s="6">
        <f t="shared" si="71"/>
        <v>0.1463433608</v>
      </c>
      <c r="AB24" s="6">
        <f t="shared" si="71"/>
        <v>1.483231214</v>
      </c>
      <c r="AC24" s="6">
        <f t="shared" si="71"/>
        <v>0.6740686106</v>
      </c>
      <c r="AD24" s="6">
        <f t="shared" si="71"/>
        <v>0.2475888925</v>
      </c>
      <c r="AE24" s="6">
        <f t="shared" si="71"/>
        <v>0.9762601859</v>
      </c>
      <c r="AF24" s="6">
        <f t="shared" si="71"/>
        <v>-0.6196033338</v>
      </c>
      <c r="AG24" s="6">
        <f t="shared" si="71"/>
        <v>-1.363810467</v>
      </c>
      <c r="AH24" s="45"/>
      <c r="AI24" s="23">
        <v>41943.0</v>
      </c>
      <c r="AJ24" s="27">
        <v>0.0481</v>
      </c>
      <c r="AK24" s="27">
        <v>-0.0201</v>
      </c>
      <c r="AL24" s="27">
        <v>-0.0362</v>
      </c>
      <c r="AM24" s="27">
        <v>-0.0121</v>
      </c>
      <c r="AN24" s="27">
        <v>-0.0505</v>
      </c>
      <c r="AO24" s="27">
        <v>0.0087</v>
      </c>
      <c r="AP24" s="27">
        <v>-0.0136</v>
      </c>
      <c r="AQ24" s="27">
        <v>-0.0314</v>
      </c>
      <c r="AR24" s="27">
        <v>-0.0104</v>
      </c>
      <c r="AS24" s="27">
        <v>0.0238</v>
      </c>
      <c r="AT24" s="45"/>
      <c r="AU24" s="23">
        <v>41943.0</v>
      </c>
      <c r="AV24" s="50">
        <f t="shared" si="9"/>
        <v>0.118807511</v>
      </c>
      <c r="AW24" s="51">
        <f t="shared" si="10"/>
        <v>1.55125498</v>
      </c>
      <c r="AX24" s="51">
        <f t="array" ref="AX24">SQRT(MMULT(MMULT(X24:AG24,MMULT(TRANSPOSE(ER!B504:K539-ER!M539:V539),ER!B504:K539-ER!M539:V539)/3),TRANSPOSE(X24:AG24)))</f>
        <v>0.4849608152</v>
      </c>
      <c r="AY24" s="45"/>
      <c r="AZ24" s="23">
        <v>41943.0</v>
      </c>
      <c r="BA24" s="4">
        <f t="shared" ref="BA24:BJ24" si="72">X24*0.01/$AX24</f>
        <v>-0.03236126103</v>
      </c>
      <c r="BB24" s="4">
        <f t="shared" si="72"/>
        <v>-0.01105806267</v>
      </c>
      <c r="BC24" s="4">
        <f t="shared" si="72"/>
        <v>0.01158008195</v>
      </c>
      <c r="BD24" s="4">
        <f t="shared" si="72"/>
        <v>0.003017632687</v>
      </c>
      <c r="BE24" s="4">
        <f t="shared" si="72"/>
        <v>0.03058455791</v>
      </c>
      <c r="BF24" s="4">
        <f t="shared" si="72"/>
        <v>0.01389944485</v>
      </c>
      <c r="BG24" s="4">
        <f t="shared" si="72"/>
        <v>0.005105338096</v>
      </c>
      <c r="BH24" s="4">
        <f t="shared" si="72"/>
        <v>0.02013070243</v>
      </c>
      <c r="BI24" s="4">
        <f t="shared" si="72"/>
        <v>-0.01277635872</v>
      </c>
      <c r="BJ24" s="4">
        <f t="shared" si="72"/>
        <v>-0.02812207551</v>
      </c>
      <c r="BK24" s="45"/>
      <c r="BL24" s="4">
        <f t="shared" si="12"/>
        <v>0.003498887317</v>
      </c>
      <c r="BM24" s="4">
        <f t="shared" si="13"/>
        <v>1.018192341</v>
      </c>
      <c r="BN24" s="4">
        <f t="shared" si="14"/>
        <v>1.018192341</v>
      </c>
      <c r="BO24" s="4">
        <f t="shared" si="15"/>
        <v>0</v>
      </c>
    </row>
    <row r="25">
      <c r="A25" s="23">
        <v>41973.0</v>
      </c>
      <c r="B25" s="53">
        <v>-0.0488419500222468</v>
      </c>
      <c r="C25" s="53">
        <v>-0.014222212082711</v>
      </c>
      <c r="D25" s="53">
        <v>-0.0129543649999999</v>
      </c>
      <c r="E25" s="53">
        <v>-0.0137897940000001</v>
      </c>
      <c r="F25" s="53">
        <v>-0.0345664556810346</v>
      </c>
      <c r="G25" s="53">
        <v>-0.024011788</v>
      </c>
      <c r="H25" s="53">
        <v>-0.00873216300000001</v>
      </c>
      <c r="I25" s="53">
        <v>-0.018859422184277</v>
      </c>
      <c r="J25" s="53">
        <v>-0.00533248361996745</v>
      </c>
      <c r="K25" s="53">
        <v>-0.00374573255281107</v>
      </c>
      <c r="L25" s="52"/>
      <c r="M25" s="4">
        <f t="shared" ref="M25:V25" si="73">_xlfn.RANK.AVG(B25,$B25:$K25,0)</f>
        <v>10</v>
      </c>
      <c r="N25" s="4">
        <f t="shared" si="73"/>
        <v>6</v>
      </c>
      <c r="O25" s="4">
        <f t="shared" si="73"/>
        <v>4</v>
      </c>
      <c r="P25" s="4">
        <f t="shared" si="73"/>
        <v>5</v>
      </c>
      <c r="Q25" s="4">
        <f t="shared" si="73"/>
        <v>9</v>
      </c>
      <c r="R25" s="4">
        <f t="shared" si="73"/>
        <v>8</v>
      </c>
      <c r="S25" s="4">
        <f t="shared" si="73"/>
        <v>3</v>
      </c>
      <c r="T25" s="4">
        <f t="shared" si="73"/>
        <v>7</v>
      </c>
      <c r="U25" s="4">
        <f t="shared" si="73"/>
        <v>2</v>
      </c>
      <c r="V25" s="4">
        <f t="shared" si="73"/>
        <v>1</v>
      </c>
      <c r="W25" s="45"/>
      <c r="X25" s="6">
        <f t="shared" ref="X25:AG25" si="74">-(B25-AVERAGE($B25:$K25))/STDEV($B25:$K25)</f>
        <v>2.165041916</v>
      </c>
      <c r="Y25" s="6">
        <f t="shared" si="74"/>
        <v>-0.305699428</v>
      </c>
      <c r="Z25" s="6">
        <f t="shared" si="74"/>
        <v>-0.3961831344</v>
      </c>
      <c r="AA25" s="6">
        <f t="shared" si="74"/>
        <v>-0.3365602403</v>
      </c>
      <c r="AB25" s="6">
        <f t="shared" si="74"/>
        <v>1.146228483</v>
      </c>
      <c r="AC25" s="6">
        <f t="shared" si="74"/>
        <v>0.3929629941</v>
      </c>
      <c r="AD25" s="6">
        <f t="shared" si="74"/>
        <v>-0.697513233</v>
      </c>
      <c r="AE25" s="6">
        <f t="shared" si="74"/>
        <v>0.0252489674</v>
      </c>
      <c r="AF25" s="6">
        <f t="shared" si="74"/>
        <v>-0.9401415399</v>
      </c>
      <c r="AG25" s="6">
        <f t="shared" si="74"/>
        <v>-1.053384785</v>
      </c>
      <c r="AH25" s="45"/>
      <c r="AI25" s="23">
        <v>41973.0</v>
      </c>
      <c r="AJ25" s="27">
        <v>-0.0349</v>
      </c>
      <c r="AK25" s="27">
        <v>0.0114</v>
      </c>
      <c r="AL25" s="27">
        <v>0.04</v>
      </c>
      <c r="AM25" s="27">
        <v>0.069</v>
      </c>
      <c r="AN25" s="27">
        <v>0.0059</v>
      </c>
      <c r="AO25" s="27">
        <v>0.062</v>
      </c>
      <c r="AP25" s="27">
        <v>0.0607</v>
      </c>
      <c r="AQ25" s="27">
        <v>0.0349</v>
      </c>
      <c r="AR25" s="27">
        <v>0.0295</v>
      </c>
      <c r="AS25" s="27">
        <v>0.0258</v>
      </c>
      <c r="AT25" s="45"/>
      <c r="AU25" s="23">
        <v>41973.0</v>
      </c>
      <c r="AV25" s="50">
        <f t="shared" si="9"/>
        <v>0.1273984258</v>
      </c>
      <c r="AW25" s="51">
        <f t="shared" si="10"/>
        <v>1.748882422</v>
      </c>
      <c r="AX25" s="51">
        <f t="array" ref="AX25">SQRT(MMULT(MMULT(X25:AG25,MMULT(TRANSPOSE(ER!B505:K540-ER!M540:V540),ER!B505:K540-ER!M540:V540)/3),TRANSPOSE(X25:AG25)))</f>
        <v>0.2925528878</v>
      </c>
      <c r="AY25" s="45"/>
      <c r="AZ25" s="23">
        <v>41973.0</v>
      </c>
      <c r="BA25" s="4">
        <f t="shared" ref="BA25:BJ25" si="75">X25*0.01/$AX25</f>
        <v>0.07400514596</v>
      </c>
      <c r="BB25" s="4">
        <f t="shared" si="75"/>
        <v>-0.01044937311</v>
      </c>
      <c r="BC25" s="4">
        <f t="shared" si="75"/>
        <v>-0.01354227393</v>
      </c>
      <c r="BD25" s="4">
        <f t="shared" si="75"/>
        <v>-0.01150425288</v>
      </c>
      <c r="BE25" s="4">
        <f t="shared" si="75"/>
        <v>0.03918021426</v>
      </c>
      <c r="BF25" s="4">
        <f t="shared" si="75"/>
        <v>0.01343220356</v>
      </c>
      <c r="BG25" s="4">
        <f t="shared" si="75"/>
        <v>-0.02384229526</v>
      </c>
      <c r="BH25" s="4">
        <f t="shared" si="75"/>
        <v>0.000863056509</v>
      </c>
      <c r="BI25" s="4">
        <f t="shared" si="75"/>
        <v>-0.03213578054</v>
      </c>
      <c r="BJ25" s="4">
        <f t="shared" si="75"/>
        <v>-0.03600664457</v>
      </c>
      <c r="BK25" s="45"/>
      <c r="BL25" s="4">
        <f t="shared" si="12"/>
        <v>0.002626983908</v>
      </c>
      <c r="BM25" s="4">
        <f t="shared" si="13"/>
        <v>1.020867116</v>
      </c>
      <c r="BN25" s="4">
        <f t="shared" si="14"/>
        <v>1.020867116</v>
      </c>
      <c r="BO25" s="4">
        <f t="shared" si="15"/>
        <v>0</v>
      </c>
    </row>
    <row r="26">
      <c r="A26" s="23">
        <v>42004.0</v>
      </c>
      <c r="B26" s="53">
        <v>-0.0399300959294575</v>
      </c>
      <c r="C26" s="53">
        <v>-0.071098882871405</v>
      </c>
      <c r="D26" s="53">
        <v>-0.0783843551189278</v>
      </c>
      <c r="E26" s="53">
        <v>-0.0641310806206441</v>
      </c>
      <c r="F26" s="53">
        <v>-0.091906765608551</v>
      </c>
      <c r="G26" s="53">
        <v>-0.0637786355706373</v>
      </c>
      <c r="H26" s="53">
        <v>-0.0691411621681858</v>
      </c>
      <c r="I26" s="53">
        <v>-0.08550364469151</v>
      </c>
      <c r="J26" s="53">
        <v>-0.0732258188979228</v>
      </c>
      <c r="K26" s="53">
        <v>-0.0484199263101264</v>
      </c>
      <c r="L26" s="52"/>
      <c r="M26" s="4">
        <f t="shared" ref="M26:V26" si="76">_xlfn.RANK.AVG(B26,$B26:$K26,0)</f>
        <v>1</v>
      </c>
      <c r="N26" s="4">
        <f t="shared" si="76"/>
        <v>6</v>
      </c>
      <c r="O26" s="4">
        <f t="shared" si="76"/>
        <v>8</v>
      </c>
      <c r="P26" s="4">
        <f t="shared" si="76"/>
        <v>4</v>
      </c>
      <c r="Q26" s="4">
        <f t="shared" si="76"/>
        <v>10</v>
      </c>
      <c r="R26" s="4">
        <f t="shared" si="76"/>
        <v>3</v>
      </c>
      <c r="S26" s="4">
        <f t="shared" si="76"/>
        <v>5</v>
      </c>
      <c r="T26" s="4">
        <f t="shared" si="76"/>
        <v>9</v>
      </c>
      <c r="U26" s="4">
        <f t="shared" si="76"/>
        <v>7</v>
      </c>
      <c r="V26" s="4">
        <f t="shared" si="76"/>
        <v>2</v>
      </c>
      <c r="W26" s="45"/>
      <c r="X26" s="6">
        <f t="shared" ref="X26:AG26" si="77">-(B26-AVERAGE($B26:$K26))/STDEV($B26:$K26)</f>
        <v>-1.820351728</v>
      </c>
      <c r="Y26" s="6">
        <f t="shared" si="77"/>
        <v>0.1619790814</v>
      </c>
      <c r="Z26" s="6">
        <f t="shared" si="77"/>
        <v>0.625334172</v>
      </c>
      <c r="AA26" s="6">
        <f t="shared" si="77"/>
        <v>-0.2811722386</v>
      </c>
      <c r="AB26" s="6">
        <f t="shared" si="77"/>
        <v>1.485357726</v>
      </c>
      <c r="AC26" s="6">
        <f t="shared" si="77"/>
        <v>-0.3035876981</v>
      </c>
      <c r="AD26" s="6">
        <f t="shared" si="77"/>
        <v>0.03746829841</v>
      </c>
      <c r="AE26" s="6">
        <f t="shared" si="77"/>
        <v>1.078120066</v>
      </c>
      <c r="AF26" s="6">
        <f t="shared" si="77"/>
        <v>0.297251937</v>
      </c>
      <c r="AG26" s="6">
        <f t="shared" si="77"/>
        <v>-1.280399616</v>
      </c>
      <c r="AH26" s="45"/>
      <c r="AI26" s="23">
        <v>42004.0</v>
      </c>
      <c r="AJ26" s="27">
        <v>0.0188</v>
      </c>
      <c r="AK26" s="27">
        <v>-0.0043</v>
      </c>
      <c r="AL26" s="27">
        <v>-0.0216</v>
      </c>
      <c r="AM26" s="27">
        <v>-0.0153</v>
      </c>
      <c r="AN26" s="27">
        <v>-0.0535</v>
      </c>
      <c r="AO26" s="27">
        <v>-0.0041</v>
      </c>
      <c r="AP26" s="27">
        <v>-0.0049</v>
      </c>
      <c r="AQ26" s="27">
        <v>-0.0442</v>
      </c>
      <c r="AR26" s="27">
        <v>-0.0227</v>
      </c>
      <c r="AS26" s="27">
        <v>-0.0035</v>
      </c>
      <c r="AT26" s="45"/>
      <c r="AU26" s="23">
        <v>42004.0</v>
      </c>
      <c r="AV26" s="50">
        <f t="shared" si="9"/>
        <v>0.02011972103</v>
      </c>
      <c r="AW26" s="51">
        <f t="shared" si="10"/>
        <v>1.784069449</v>
      </c>
      <c r="AX26" s="51">
        <f t="array" ref="AX26">SQRT(MMULT(MMULT(X26:AG26,MMULT(TRANSPOSE(ER!B506:K541-ER!M541:V541),ER!B506:K541-ER!M541:V541)/3),TRANSPOSE(X26:AG26)))</f>
        <v>0.4840585605</v>
      </c>
      <c r="AY26" s="45"/>
      <c r="AZ26" s="23">
        <v>42004.0</v>
      </c>
      <c r="BA26" s="4">
        <f t="shared" ref="BA26:BJ26" si="78">X26*0.01/$AX26</f>
        <v>-0.03760602284</v>
      </c>
      <c r="BB26" s="4">
        <f t="shared" si="78"/>
        <v>0.003346270361</v>
      </c>
      <c r="BC26" s="4">
        <f t="shared" si="78"/>
        <v>0.01291856447</v>
      </c>
      <c r="BD26" s="4">
        <f t="shared" si="78"/>
        <v>-0.00580864097</v>
      </c>
      <c r="BE26" s="4">
        <f t="shared" si="78"/>
        <v>0.0306854965</v>
      </c>
      <c r="BF26" s="4">
        <f t="shared" si="78"/>
        <v>-0.00627171427</v>
      </c>
      <c r="BG26" s="4">
        <f t="shared" si="78"/>
        <v>0.0007740447431</v>
      </c>
      <c r="BH26" s="4">
        <f t="shared" si="78"/>
        <v>0.02227251316</v>
      </c>
      <c r="BI26" s="4">
        <f t="shared" si="78"/>
        <v>0.006140825951</v>
      </c>
      <c r="BJ26" s="4">
        <f t="shared" si="78"/>
        <v>-0.02645133711</v>
      </c>
      <c r="BK26" s="45"/>
      <c r="BL26" s="4">
        <f t="shared" si="12"/>
        <v>0.0006877293601</v>
      </c>
      <c r="BM26" s="4">
        <f t="shared" si="13"/>
        <v>1.021569196</v>
      </c>
      <c r="BN26" s="4">
        <f t="shared" si="14"/>
        <v>1.021569196</v>
      </c>
      <c r="BO26" s="4">
        <f t="shared" si="15"/>
        <v>0</v>
      </c>
    </row>
    <row r="27">
      <c r="A27" s="23">
        <v>42035.0</v>
      </c>
      <c r="B27" s="53">
        <v>-0.0210502110722823</v>
      </c>
      <c r="C27" s="53">
        <v>-0.0206032800227173</v>
      </c>
      <c r="D27" s="53">
        <v>-0.0131558349999999</v>
      </c>
      <c r="E27" s="53">
        <v>-0.014909847</v>
      </c>
      <c r="F27" s="53">
        <v>-0.02728227</v>
      </c>
      <c r="G27" s="53">
        <v>-0.0284657300942994</v>
      </c>
      <c r="H27" s="53">
        <v>-0.0151926970000001</v>
      </c>
      <c r="I27" s="53">
        <v>-0.032392749</v>
      </c>
      <c r="J27" s="53">
        <v>-0.0211040838195893</v>
      </c>
      <c r="K27" s="53">
        <v>-0.0343595644882308</v>
      </c>
      <c r="L27" s="52"/>
      <c r="M27" s="4">
        <f t="shared" ref="M27:V27" si="79">_xlfn.RANK.AVG(B27,$B27:$K27,0)</f>
        <v>5</v>
      </c>
      <c r="N27" s="4">
        <f t="shared" si="79"/>
        <v>4</v>
      </c>
      <c r="O27" s="4">
        <f t="shared" si="79"/>
        <v>1</v>
      </c>
      <c r="P27" s="4">
        <f t="shared" si="79"/>
        <v>2</v>
      </c>
      <c r="Q27" s="4">
        <f t="shared" si="79"/>
        <v>7</v>
      </c>
      <c r="R27" s="4">
        <f t="shared" si="79"/>
        <v>8</v>
      </c>
      <c r="S27" s="4">
        <f t="shared" si="79"/>
        <v>3</v>
      </c>
      <c r="T27" s="4">
        <f t="shared" si="79"/>
        <v>9</v>
      </c>
      <c r="U27" s="4">
        <f t="shared" si="79"/>
        <v>6</v>
      </c>
      <c r="V27" s="4">
        <f t="shared" si="79"/>
        <v>10</v>
      </c>
      <c r="W27" s="45"/>
      <c r="X27" s="6">
        <f t="shared" ref="X27:AG27" si="80">-(B27-AVERAGE($B27:$K27))/STDEV($B27:$K27)</f>
        <v>-0.2412735508</v>
      </c>
      <c r="Y27" s="6">
        <f t="shared" si="80"/>
        <v>-0.3011334947</v>
      </c>
      <c r="Z27" s="6">
        <f t="shared" si="80"/>
        <v>-1.298610938</v>
      </c>
      <c r="AA27" s="6">
        <f t="shared" si="80"/>
        <v>-1.063686424</v>
      </c>
      <c r="AB27" s="6">
        <f t="shared" si="80"/>
        <v>0.5934205207</v>
      </c>
      <c r="AC27" s="6">
        <f t="shared" si="80"/>
        <v>0.7519278673</v>
      </c>
      <c r="AD27" s="6">
        <f t="shared" si="80"/>
        <v>-1.025802761</v>
      </c>
      <c r="AE27" s="6">
        <f t="shared" si="80"/>
        <v>1.277895198</v>
      </c>
      <c r="AF27" s="6">
        <f t="shared" si="80"/>
        <v>-0.2340580762</v>
      </c>
      <c r="AG27" s="6">
        <f t="shared" si="80"/>
        <v>1.541321659</v>
      </c>
      <c r="AH27" s="45"/>
      <c r="AI27" s="23">
        <v>42035.0</v>
      </c>
      <c r="AJ27" s="27">
        <v>0.0322</v>
      </c>
      <c r="AK27" s="27">
        <v>0.0034</v>
      </c>
      <c r="AL27" s="27">
        <v>0.08</v>
      </c>
      <c r="AM27" s="27">
        <v>0.0913</v>
      </c>
      <c r="AN27" s="27">
        <v>0.0725</v>
      </c>
      <c r="AO27" s="27">
        <v>0.0026</v>
      </c>
      <c r="AP27" s="27">
        <v>0.0737</v>
      </c>
      <c r="AQ27" s="27">
        <v>0.0033</v>
      </c>
      <c r="AR27" s="27">
        <v>0.0277</v>
      </c>
      <c r="AS27" s="27">
        <v>-0.0285</v>
      </c>
      <c r="AT27" s="45"/>
      <c r="AU27" s="23">
        <v>42035.0</v>
      </c>
      <c r="AV27" s="50">
        <f t="shared" si="9"/>
        <v>0.1242346963</v>
      </c>
      <c r="AW27" s="51">
        <f t="shared" si="10"/>
        <v>2.005712775</v>
      </c>
      <c r="AX27" s="51">
        <f t="array" ref="AX27">SQRT(MMULT(MMULT(X27:AG27,MMULT(TRANSPOSE(ER!B507:K542-ER!M542:V542),ER!B507:K542-ER!M542:V542)/3),TRANSPOSE(X27:AG27)))</f>
        <v>0.3621826082</v>
      </c>
      <c r="AY27" s="45"/>
      <c r="AZ27" s="23">
        <v>42035.0</v>
      </c>
      <c r="BA27" s="4">
        <f t="shared" ref="BA27:BJ27" si="81">X27*0.01/$AX27</f>
        <v>-0.006661654794</v>
      </c>
      <c r="BB27" s="4">
        <f t="shared" si="81"/>
        <v>-0.008314410683</v>
      </c>
      <c r="BC27" s="4">
        <f t="shared" si="81"/>
        <v>-0.03585514349</v>
      </c>
      <c r="BD27" s="4">
        <f t="shared" si="81"/>
        <v>-0.02936878801</v>
      </c>
      <c r="BE27" s="4">
        <f t="shared" si="81"/>
        <v>0.01638456699</v>
      </c>
      <c r="BF27" s="4">
        <f t="shared" si="81"/>
        <v>0.02076101531</v>
      </c>
      <c r="BG27" s="4">
        <f t="shared" si="81"/>
        <v>-0.02832280563</v>
      </c>
      <c r="BH27" s="4">
        <f t="shared" si="81"/>
        <v>0.03528317399</v>
      </c>
      <c r="BI27" s="4">
        <f t="shared" si="81"/>
        <v>-0.006462432788</v>
      </c>
      <c r="BJ27" s="4">
        <f t="shared" si="81"/>
        <v>0.04255647909</v>
      </c>
      <c r="BK27" s="45"/>
      <c r="BL27" s="4">
        <f t="shared" si="12"/>
        <v>0.002566522037</v>
      </c>
      <c r="BM27" s="4">
        <f t="shared" si="13"/>
        <v>1.024191076</v>
      </c>
      <c r="BN27" s="4">
        <f t="shared" si="14"/>
        <v>1.024191076</v>
      </c>
      <c r="BO27" s="4">
        <f t="shared" si="15"/>
        <v>0</v>
      </c>
    </row>
    <row r="28">
      <c r="A28" s="23">
        <v>42063.0</v>
      </c>
      <c r="B28" s="53">
        <v>-0.00749954968552932</v>
      </c>
      <c r="C28" s="53">
        <v>-0.0078248441196744</v>
      </c>
      <c r="D28" s="53">
        <v>-0.0115452307138071</v>
      </c>
      <c r="E28" s="53">
        <v>-0.0207687009304408</v>
      </c>
      <c r="F28" s="53">
        <v>-0.0273752425703191</v>
      </c>
      <c r="G28" s="53">
        <v>-0.011859141</v>
      </c>
      <c r="H28" s="53">
        <v>-0.0148312360791158</v>
      </c>
      <c r="I28" s="53">
        <v>-0.0240342532389952</v>
      </c>
      <c r="J28" s="53">
        <v>-0.00391734440301167</v>
      </c>
      <c r="K28" s="53">
        <v>-0.00801123644143072</v>
      </c>
      <c r="L28" s="52"/>
      <c r="M28" s="4">
        <f t="shared" ref="M28:V28" si="82">_xlfn.RANK.AVG(B28,$B28:$K28,0)</f>
        <v>2</v>
      </c>
      <c r="N28" s="4">
        <f t="shared" si="82"/>
        <v>3</v>
      </c>
      <c r="O28" s="4">
        <f t="shared" si="82"/>
        <v>5</v>
      </c>
      <c r="P28" s="4">
        <f t="shared" si="82"/>
        <v>8</v>
      </c>
      <c r="Q28" s="4">
        <f t="shared" si="82"/>
        <v>10</v>
      </c>
      <c r="R28" s="4">
        <f t="shared" si="82"/>
        <v>6</v>
      </c>
      <c r="S28" s="4">
        <f t="shared" si="82"/>
        <v>7</v>
      </c>
      <c r="T28" s="4">
        <f t="shared" si="82"/>
        <v>9</v>
      </c>
      <c r="U28" s="4">
        <f t="shared" si="82"/>
        <v>1</v>
      </c>
      <c r="V28" s="4">
        <f t="shared" si="82"/>
        <v>4</v>
      </c>
      <c r="W28" s="45"/>
      <c r="X28" s="6">
        <f t="shared" ref="X28:AG28" si="83">-(B28-AVERAGE($B28:$K28))/STDEV($B28:$K28)</f>
        <v>-0.7987452505</v>
      </c>
      <c r="Y28" s="6">
        <f t="shared" si="83"/>
        <v>-0.7572864875</v>
      </c>
      <c r="Z28" s="6">
        <f t="shared" si="83"/>
        <v>-0.2831233602</v>
      </c>
      <c r="AA28" s="6">
        <f t="shared" si="83"/>
        <v>0.8924075617</v>
      </c>
      <c r="AB28" s="6">
        <f t="shared" si="83"/>
        <v>1.734411038</v>
      </c>
      <c r="AC28" s="6">
        <f t="shared" si="83"/>
        <v>-0.2431155063</v>
      </c>
      <c r="AD28" s="6">
        <f t="shared" si="83"/>
        <v>0.1356778964</v>
      </c>
      <c r="AE28" s="6">
        <f t="shared" si="83"/>
        <v>1.308602077</v>
      </c>
      <c r="AF28" s="6">
        <f t="shared" si="83"/>
        <v>-1.255297175</v>
      </c>
      <c r="AG28" s="6">
        <f t="shared" si="83"/>
        <v>-0.7335307933</v>
      </c>
      <c r="AH28" s="45"/>
      <c r="AI28" s="23">
        <v>42063.0</v>
      </c>
      <c r="AJ28" s="27">
        <v>0.0709</v>
      </c>
      <c r="AK28" s="27">
        <v>0.0432</v>
      </c>
      <c r="AL28" s="27">
        <v>0.0718</v>
      </c>
      <c r="AM28" s="27">
        <v>0.0672</v>
      </c>
      <c r="AN28" s="27">
        <v>0.0903</v>
      </c>
      <c r="AO28" s="27">
        <v>0.0795</v>
      </c>
      <c r="AP28" s="27">
        <v>0.073</v>
      </c>
      <c r="AQ28" s="27">
        <v>0.078</v>
      </c>
      <c r="AR28" s="27">
        <v>0.0328</v>
      </c>
      <c r="AS28" s="27">
        <v>0.0577</v>
      </c>
      <c r="AT28" s="45"/>
      <c r="AU28" s="23">
        <v>42063.0</v>
      </c>
      <c r="AV28" s="50">
        <f t="shared" si="9"/>
        <v>0.0245782624</v>
      </c>
      <c r="AW28" s="51">
        <f t="shared" si="10"/>
        <v>2.05500971</v>
      </c>
      <c r="AX28" s="51">
        <f t="array" ref="AX28">SQRT(MMULT(MMULT(X28:AG28,MMULT(TRANSPOSE(ER!B508:K543-ER!M543:V543),ER!B508:K543-ER!M543:V543)/3),TRANSPOSE(X28:AG28)))</f>
        <v>0.4983212906</v>
      </c>
      <c r="AY28" s="45"/>
      <c r="AZ28" s="23">
        <v>42063.0</v>
      </c>
      <c r="BA28" s="4">
        <f t="shared" ref="BA28:BJ28" si="84">X28*0.01/$AX28</f>
        <v>-0.01602872014</v>
      </c>
      <c r="BB28" s="4">
        <f t="shared" si="84"/>
        <v>-0.01519675161</v>
      </c>
      <c r="BC28" s="4">
        <f t="shared" si="84"/>
        <v>-0.005681542521</v>
      </c>
      <c r="BD28" s="4">
        <f t="shared" si="84"/>
        <v>0.01790827682</v>
      </c>
      <c r="BE28" s="4">
        <f t="shared" si="84"/>
        <v>0.03480507597</v>
      </c>
      <c r="BF28" s="4">
        <f t="shared" si="84"/>
        <v>-0.004878689932</v>
      </c>
      <c r="BG28" s="4">
        <f t="shared" si="84"/>
        <v>0.002722699169</v>
      </c>
      <c r="BH28" s="4">
        <f t="shared" si="84"/>
        <v>0.02626020805</v>
      </c>
      <c r="BI28" s="4">
        <f t="shared" si="84"/>
        <v>-0.02519051862</v>
      </c>
      <c r="BJ28" s="4">
        <f t="shared" si="84"/>
        <v>-0.0147200372</v>
      </c>
      <c r="BK28" s="45"/>
      <c r="BL28" s="4">
        <f t="shared" si="12"/>
        <v>0.0006786152025</v>
      </c>
      <c r="BM28" s="4">
        <f t="shared" si="13"/>
        <v>1.024886108</v>
      </c>
      <c r="BN28" s="4">
        <f t="shared" si="14"/>
        <v>1.024886108</v>
      </c>
      <c r="BO28" s="4">
        <f t="shared" si="15"/>
        <v>0</v>
      </c>
    </row>
    <row r="29">
      <c r="A29" s="23">
        <v>42094.0</v>
      </c>
      <c r="B29" s="54">
        <v>-0.0234412339524855</v>
      </c>
      <c r="C29" s="53">
        <v>-0.0407688511352013</v>
      </c>
      <c r="D29" s="53">
        <v>-0.0176807502711654</v>
      </c>
      <c r="E29" s="53">
        <v>-0.025365666490663</v>
      </c>
      <c r="F29" s="53">
        <v>-0.0152334889216649</v>
      </c>
      <c r="G29" s="53">
        <v>-0.0204298566831597</v>
      </c>
      <c r="H29" s="53">
        <v>-0.0320377703640199</v>
      </c>
      <c r="I29" s="53">
        <v>-0.0229330324939454</v>
      </c>
      <c r="J29" s="53">
        <v>-0.0322196688953008</v>
      </c>
      <c r="K29" s="53">
        <v>-0.0336017849870033</v>
      </c>
      <c r="L29" s="52"/>
      <c r="M29" s="4">
        <f t="shared" ref="M29:V29" si="85">_xlfn.RANK.AVG(B29,$B29:$K29,0)</f>
        <v>5</v>
      </c>
      <c r="N29" s="4">
        <f t="shared" si="85"/>
        <v>10</v>
      </c>
      <c r="O29" s="4">
        <f t="shared" si="85"/>
        <v>2</v>
      </c>
      <c r="P29" s="4">
        <f t="shared" si="85"/>
        <v>6</v>
      </c>
      <c r="Q29" s="4">
        <f t="shared" si="85"/>
        <v>1</v>
      </c>
      <c r="R29" s="4">
        <f t="shared" si="85"/>
        <v>3</v>
      </c>
      <c r="S29" s="4">
        <f t="shared" si="85"/>
        <v>7</v>
      </c>
      <c r="T29" s="4">
        <f t="shared" si="85"/>
        <v>4</v>
      </c>
      <c r="U29" s="4">
        <f t="shared" si="85"/>
        <v>8</v>
      </c>
      <c r="V29" s="4">
        <f t="shared" si="85"/>
        <v>9</v>
      </c>
      <c r="W29" s="45"/>
      <c r="X29" s="6">
        <f t="shared" ref="X29:AG29" si="86">-(B29-AVERAGE($B29:$K29))/STDEV($B29:$K29)</f>
        <v>-0.3642988401</v>
      </c>
      <c r="Y29" s="6">
        <f t="shared" si="86"/>
        <v>1.79013172</v>
      </c>
      <c r="Z29" s="6">
        <f t="shared" si="86"/>
        <v>-1.080529004</v>
      </c>
      <c r="AA29" s="6">
        <f t="shared" si="86"/>
        <v>-0.1250243786</v>
      </c>
      <c r="AB29" s="6">
        <f t="shared" si="86"/>
        <v>-1.384809424</v>
      </c>
      <c r="AC29" s="6">
        <f t="shared" si="86"/>
        <v>-0.7387186551</v>
      </c>
      <c r="AD29" s="6">
        <f t="shared" si="86"/>
        <v>0.7045521487</v>
      </c>
      <c r="AE29" s="6">
        <f t="shared" si="86"/>
        <v>-0.427486106</v>
      </c>
      <c r="AF29" s="6">
        <f t="shared" si="86"/>
        <v>0.727168516</v>
      </c>
      <c r="AG29" s="6">
        <f t="shared" si="86"/>
        <v>0.8990140222</v>
      </c>
      <c r="AH29" s="45"/>
      <c r="AI29" s="23">
        <v>42094.0</v>
      </c>
      <c r="AJ29" s="27">
        <v>-9.0E-4</v>
      </c>
      <c r="AK29" s="27">
        <v>-0.0186</v>
      </c>
      <c r="AL29" s="27">
        <v>0.019</v>
      </c>
      <c r="AM29" s="27">
        <v>0.0476</v>
      </c>
      <c r="AN29" s="27">
        <v>0.0294</v>
      </c>
      <c r="AO29" s="27">
        <v>0.0197</v>
      </c>
      <c r="AP29" s="27">
        <v>0.0259</v>
      </c>
      <c r="AQ29" s="27">
        <v>0.0357</v>
      </c>
      <c r="AR29" s="27">
        <v>-0.0199</v>
      </c>
      <c r="AS29" s="27">
        <v>-0.0149</v>
      </c>
      <c r="AT29" s="45"/>
      <c r="AU29" s="23">
        <v>42094.0</v>
      </c>
      <c r="AV29" s="50">
        <f t="shared" si="9"/>
        <v>0.1842471388</v>
      </c>
      <c r="AW29" s="51">
        <f t="shared" si="10"/>
        <v>2.433639369</v>
      </c>
      <c r="AX29" s="51">
        <f t="array" ref="AX29">SQRT(MMULT(MMULT(X29:AG29,MMULT(TRANSPOSE(ER!B509:K544-ER!M544:V544),ER!B509:K544-ER!M544:V544)/3),TRANSPOSE(X29:AG29)))</f>
        <v>0.3892146715</v>
      </c>
      <c r="AY29" s="45"/>
      <c r="AZ29" s="23">
        <v>42094.0</v>
      </c>
      <c r="BA29" s="4">
        <f t="shared" ref="BA29:BJ29" si="87">X29*0.01/$AX29</f>
        <v>-0.00935984347</v>
      </c>
      <c r="BB29" s="4">
        <f t="shared" si="87"/>
        <v>0.0459934286</v>
      </c>
      <c r="BC29" s="4">
        <f t="shared" si="87"/>
        <v>-0.02776177474</v>
      </c>
      <c r="BD29" s="4">
        <f t="shared" si="87"/>
        <v>-0.003212221628</v>
      </c>
      <c r="BE29" s="4">
        <f t="shared" si="87"/>
        <v>-0.03557957923</v>
      </c>
      <c r="BF29" s="4">
        <f t="shared" si="87"/>
        <v>-0.01897972274</v>
      </c>
      <c r="BG29" s="4">
        <f t="shared" si="87"/>
        <v>0.01810189082</v>
      </c>
      <c r="BH29" s="4">
        <f t="shared" si="87"/>
        <v>-0.01098329887</v>
      </c>
      <c r="BI29" s="4">
        <f t="shared" si="87"/>
        <v>0.01868296776</v>
      </c>
      <c r="BJ29" s="4">
        <f t="shared" si="87"/>
        <v>0.02309815349</v>
      </c>
      <c r="BK29" s="45"/>
      <c r="BL29" s="4">
        <f t="shared" si="12"/>
        <v>0.003697356349</v>
      </c>
      <c r="BM29" s="4">
        <f t="shared" si="13"/>
        <v>1.028675477</v>
      </c>
      <c r="BN29" s="4">
        <f t="shared" si="14"/>
        <v>1.028675477</v>
      </c>
      <c r="BO29" s="4">
        <f t="shared" si="15"/>
        <v>0</v>
      </c>
    </row>
    <row r="30">
      <c r="A30" s="23">
        <v>42124.0</v>
      </c>
      <c r="B30" s="53">
        <v>-0.0215505887062816</v>
      </c>
      <c r="C30" s="53">
        <v>-0.00945579754213819</v>
      </c>
      <c r="D30" s="53">
        <v>-0.0211178522606473</v>
      </c>
      <c r="E30" s="53">
        <v>-0.047280201942636</v>
      </c>
      <c r="F30" s="53">
        <v>-0.0413226416239364</v>
      </c>
      <c r="G30" s="53">
        <v>-0.0112431395464543</v>
      </c>
      <c r="H30" s="53">
        <v>-0.0435166408380117</v>
      </c>
      <c r="I30" s="53">
        <v>-0.0367325543063639</v>
      </c>
      <c r="J30" s="53">
        <v>-0.0145759419278253</v>
      </c>
      <c r="K30" s="53">
        <v>-0.0125698945191248</v>
      </c>
      <c r="L30" s="52"/>
      <c r="M30" s="4">
        <f t="shared" ref="M30:V30" si="88">_xlfn.RANK.AVG(B30,$B30:$K30,0)</f>
        <v>6</v>
      </c>
      <c r="N30" s="4">
        <f t="shared" si="88"/>
        <v>1</v>
      </c>
      <c r="O30" s="4">
        <f t="shared" si="88"/>
        <v>5</v>
      </c>
      <c r="P30" s="4">
        <f t="shared" si="88"/>
        <v>10</v>
      </c>
      <c r="Q30" s="4">
        <f t="shared" si="88"/>
        <v>8</v>
      </c>
      <c r="R30" s="4">
        <f t="shared" si="88"/>
        <v>2</v>
      </c>
      <c r="S30" s="4">
        <f t="shared" si="88"/>
        <v>9</v>
      </c>
      <c r="T30" s="4">
        <f t="shared" si="88"/>
        <v>7</v>
      </c>
      <c r="U30" s="4">
        <f t="shared" si="88"/>
        <v>4</v>
      </c>
      <c r="V30" s="4">
        <f t="shared" si="88"/>
        <v>3</v>
      </c>
      <c r="W30" s="45"/>
      <c r="X30" s="6">
        <f t="shared" ref="X30:AG30" si="89">-(B30-AVERAGE($B30:$K30))/STDEV($B30:$K30)</f>
        <v>-0.297539131</v>
      </c>
      <c r="Y30" s="6">
        <f t="shared" si="89"/>
        <v>-1.118042017</v>
      </c>
      <c r="Z30" s="6">
        <f t="shared" si="89"/>
        <v>-0.3268956943</v>
      </c>
      <c r="AA30" s="6">
        <f t="shared" si="89"/>
        <v>1.447941352</v>
      </c>
      <c r="AB30" s="6">
        <f t="shared" si="89"/>
        <v>1.043784276</v>
      </c>
      <c r="AC30" s="6">
        <f t="shared" si="89"/>
        <v>-0.9967898806</v>
      </c>
      <c r="AD30" s="6">
        <f t="shared" si="89"/>
        <v>1.192623777</v>
      </c>
      <c r="AE30" s="6">
        <f t="shared" si="89"/>
        <v>0.732395692</v>
      </c>
      <c r="AF30" s="6">
        <f t="shared" si="89"/>
        <v>-0.7706947015</v>
      </c>
      <c r="AG30" s="6">
        <f t="shared" si="89"/>
        <v>-0.906783673</v>
      </c>
      <c r="AH30" s="45"/>
      <c r="AI30" s="23">
        <v>42124.0</v>
      </c>
      <c r="AJ30" s="27">
        <v>-0.0202</v>
      </c>
      <c r="AK30" s="27">
        <v>0.0226</v>
      </c>
      <c r="AL30" s="27">
        <v>0.007</v>
      </c>
      <c r="AM30" s="27">
        <v>-0.0438</v>
      </c>
      <c r="AN30" s="27">
        <v>-0.0019</v>
      </c>
      <c r="AO30" s="27">
        <v>0.0333</v>
      </c>
      <c r="AP30" s="27">
        <v>-0.0025</v>
      </c>
      <c r="AQ30" s="27">
        <v>-0.0081</v>
      </c>
      <c r="AR30" s="27">
        <v>0.0329</v>
      </c>
      <c r="AS30" s="27">
        <v>0.0088</v>
      </c>
      <c r="AT30" s="45"/>
      <c r="AU30" s="23">
        <v>42124.0</v>
      </c>
      <c r="AV30" s="50">
        <f t="shared" si="9"/>
        <v>0.05729640956</v>
      </c>
      <c r="AW30" s="51">
        <f t="shared" si="10"/>
        <v>2.573078167</v>
      </c>
      <c r="AX30" s="51">
        <f t="array" ref="AX30">SQRT(MMULT(MMULT(X30:AG30,MMULT(TRANSPOSE(ER!B510:K545-ER!M545:V545),ER!B510:K545-ER!M545:V545)/3),TRANSPOSE(X30:AG30)))</f>
        <v>0.3958050759</v>
      </c>
      <c r="AY30" s="45"/>
      <c r="AZ30" s="23">
        <v>42124.0</v>
      </c>
      <c r="BA30" s="4">
        <f t="shared" ref="BA30:BJ30" si="90">X30*0.01/$AX30</f>
        <v>-0.007517314685</v>
      </c>
      <c r="BB30" s="4">
        <f t="shared" si="90"/>
        <v>-0.02824728851</v>
      </c>
      <c r="BC30" s="4">
        <f t="shared" si="90"/>
        <v>-0.008259007127</v>
      </c>
      <c r="BD30" s="4">
        <f t="shared" si="90"/>
        <v>0.0365821825</v>
      </c>
      <c r="BE30" s="4">
        <f t="shared" si="90"/>
        <v>0.02637116953</v>
      </c>
      <c r="BF30" s="4">
        <f t="shared" si="90"/>
        <v>-0.02518385794</v>
      </c>
      <c r="BG30" s="4">
        <f t="shared" si="90"/>
        <v>0.03013159381</v>
      </c>
      <c r="BH30" s="4">
        <f t="shared" si="90"/>
        <v>0.01850394895</v>
      </c>
      <c r="BI30" s="4">
        <f t="shared" si="90"/>
        <v>-0.01947157195</v>
      </c>
      <c r="BJ30" s="4">
        <f t="shared" si="90"/>
        <v>-0.02290985457</v>
      </c>
      <c r="BK30" s="45"/>
      <c r="BL30" s="4">
        <f t="shared" si="12"/>
        <v>0.001472103026</v>
      </c>
      <c r="BM30" s="4">
        <f t="shared" si="13"/>
        <v>1.030189793</v>
      </c>
      <c r="BN30" s="4">
        <f t="shared" si="14"/>
        <v>1.030189793</v>
      </c>
      <c r="BO30" s="4">
        <f t="shared" si="15"/>
        <v>0</v>
      </c>
    </row>
    <row r="31">
      <c r="A31" s="23">
        <v>42155.0</v>
      </c>
      <c r="B31" s="53">
        <v>-0.00948752395053291</v>
      </c>
      <c r="C31" s="54">
        <v>-0.0124785632621947</v>
      </c>
      <c r="D31" s="53">
        <v>-0.0259644313460207</v>
      </c>
      <c r="E31" s="54">
        <v>-0.0312687827867092</v>
      </c>
      <c r="F31" s="53">
        <v>-0.0127136421772125</v>
      </c>
      <c r="G31" s="53">
        <v>-0.00742816900000007</v>
      </c>
      <c r="H31" s="53">
        <v>-0.01647514</v>
      </c>
      <c r="I31" s="53">
        <v>-0.0165774682123312</v>
      </c>
      <c r="J31" s="53">
        <v>-0.0143099749351639</v>
      </c>
      <c r="K31" s="53">
        <v>-0.0123744870578311</v>
      </c>
      <c r="L31" s="52"/>
      <c r="M31" s="4">
        <f t="shared" ref="M31:V31" si="91">_xlfn.RANK.AVG(B31,$B31:$K31,0)</f>
        <v>2</v>
      </c>
      <c r="N31" s="4">
        <f t="shared" si="91"/>
        <v>4</v>
      </c>
      <c r="O31" s="4">
        <f t="shared" si="91"/>
        <v>9</v>
      </c>
      <c r="P31" s="4">
        <f t="shared" si="91"/>
        <v>10</v>
      </c>
      <c r="Q31" s="4">
        <f t="shared" si="91"/>
        <v>5</v>
      </c>
      <c r="R31" s="4">
        <f t="shared" si="91"/>
        <v>1</v>
      </c>
      <c r="S31" s="4">
        <f t="shared" si="91"/>
        <v>7</v>
      </c>
      <c r="T31" s="4">
        <f t="shared" si="91"/>
        <v>8</v>
      </c>
      <c r="U31" s="4">
        <f t="shared" si="91"/>
        <v>6</v>
      </c>
      <c r="V31" s="4">
        <f t="shared" si="91"/>
        <v>3</v>
      </c>
      <c r="W31" s="45"/>
      <c r="X31" s="6">
        <f t="shared" ref="X31:AG31" si="92">-(B31-AVERAGE($B31:$K31))/STDEV($B31:$K31)</f>
        <v>-0.8719084087</v>
      </c>
      <c r="Y31" s="6">
        <f t="shared" si="92"/>
        <v>-0.4657101574</v>
      </c>
      <c r="Z31" s="6">
        <f t="shared" si="92"/>
        <v>1.365738868</v>
      </c>
      <c r="AA31" s="6">
        <f t="shared" si="92"/>
        <v>2.086096595</v>
      </c>
      <c r="AB31" s="6">
        <f t="shared" si="92"/>
        <v>-0.433785253</v>
      </c>
      <c r="AC31" s="6">
        <f t="shared" si="92"/>
        <v>-1.151579216</v>
      </c>
      <c r="AD31" s="6">
        <f t="shared" si="92"/>
        <v>0.07704515705</v>
      </c>
      <c r="AE31" s="6">
        <f t="shared" si="92"/>
        <v>0.09094184532</v>
      </c>
      <c r="AF31" s="6">
        <f t="shared" si="92"/>
        <v>-0.2169951987</v>
      </c>
      <c r="AG31" s="6">
        <f t="shared" si="92"/>
        <v>-0.4798442318</v>
      </c>
      <c r="AH31" s="45"/>
      <c r="AI31" s="23">
        <v>42155.0</v>
      </c>
      <c r="AJ31" s="27">
        <v>0.0021</v>
      </c>
      <c r="AK31" s="27">
        <v>-0.0162</v>
      </c>
      <c r="AL31" s="27">
        <v>0.0023</v>
      </c>
      <c r="AM31" s="27">
        <v>-0.0069</v>
      </c>
      <c r="AN31" s="27">
        <v>0.0322</v>
      </c>
      <c r="AO31" s="27">
        <v>0.0506</v>
      </c>
      <c r="AP31" s="27">
        <v>0.0311</v>
      </c>
      <c r="AQ31" s="27">
        <v>-0.0115</v>
      </c>
      <c r="AR31" s="27">
        <v>0.0059</v>
      </c>
      <c r="AS31" s="27">
        <v>0.0127</v>
      </c>
      <c r="AT31" s="45"/>
      <c r="AU31" s="23">
        <v>42155.0</v>
      </c>
      <c r="AV31" s="50">
        <f t="shared" si="9"/>
        <v>0.002521876441</v>
      </c>
      <c r="AW31" s="51">
        <f t="shared" si="10"/>
        <v>2.579567152</v>
      </c>
      <c r="AX31" s="51">
        <f t="array" ref="AX31">SQRT(MMULT(MMULT(X31:AG31,MMULT(TRANSPOSE(ER!B511:K546-ER!M546:V546),ER!B511:K546-ER!M546:V546)/3),TRANSPOSE(X31:AG31)))</f>
        <v>0.3325432254</v>
      </c>
      <c r="AY31" s="45"/>
      <c r="AZ31" s="23">
        <v>42155.0</v>
      </c>
      <c r="BA31" s="4">
        <f t="shared" ref="BA31:BJ31" si="93">X31*0.01/$AX31</f>
        <v>-0.02621940073</v>
      </c>
      <c r="BB31" s="4">
        <f t="shared" si="93"/>
        <v>-0.01400449992</v>
      </c>
      <c r="BC31" s="4">
        <f t="shared" si="93"/>
        <v>0.0410695141</v>
      </c>
      <c r="BD31" s="4">
        <f t="shared" si="93"/>
        <v>0.06273159205</v>
      </c>
      <c r="BE31" s="4">
        <f t="shared" si="93"/>
        <v>-0.01304447723</v>
      </c>
      <c r="BF31" s="4">
        <f t="shared" si="93"/>
        <v>-0.03462945952</v>
      </c>
      <c r="BG31" s="4">
        <f t="shared" si="93"/>
        <v>0.002316846388</v>
      </c>
      <c r="BH31" s="4">
        <f t="shared" si="93"/>
        <v>0.002734737574</v>
      </c>
      <c r="BI31" s="4">
        <f t="shared" si="93"/>
        <v>-0.006525323089</v>
      </c>
      <c r="BJ31" s="4">
        <f t="shared" si="93"/>
        <v>-0.01442952961</v>
      </c>
      <c r="BK31" s="45"/>
      <c r="BL31" s="4">
        <f t="shared" si="12"/>
        <v>0.00006371511117</v>
      </c>
      <c r="BM31" s="4">
        <f t="shared" si="13"/>
        <v>1.030255432</v>
      </c>
      <c r="BN31" s="4">
        <f t="shared" si="14"/>
        <v>1.030255432</v>
      </c>
      <c r="BO31" s="4">
        <f t="shared" si="15"/>
        <v>0</v>
      </c>
    </row>
    <row r="32">
      <c r="A32" s="23">
        <v>42185.0</v>
      </c>
      <c r="B32" s="53">
        <v>-0.0513029648307335</v>
      </c>
      <c r="C32" s="53">
        <v>-0.0305937317068071</v>
      </c>
      <c r="D32" s="53">
        <v>-0.0508112648741133</v>
      </c>
      <c r="E32" s="53">
        <v>-0.0441972258767587</v>
      </c>
      <c r="F32" s="53">
        <v>-0.0515375310229628</v>
      </c>
      <c r="G32" s="53">
        <v>-0.0311924925343031</v>
      </c>
      <c r="H32" s="53">
        <v>-0.0440694681862525</v>
      </c>
      <c r="I32" s="53">
        <v>-0.0506806102702726</v>
      </c>
      <c r="J32" s="53">
        <v>-0.0486745899799445</v>
      </c>
      <c r="K32" s="53">
        <v>-0.0323938459745095</v>
      </c>
      <c r="L32" s="52"/>
      <c r="M32" s="4">
        <f t="shared" ref="M32:V32" si="94">_xlfn.RANK.AVG(B32,$B32:$K32,0)</f>
        <v>9</v>
      </c>
      <c r="N32" s="4">
        <f t="shared" si="94"/>
        <v>1</v>
      </c>
      <c r="O32" s="4">
        <f t="shared" si="94"/>
        <v>8</v>
      </c>
      <c r="P32" s="4">
        <f t="shared" si="94"/>
        <v>5</v>
      </c>
      <c r="Q32" s="4">
        <f t="shared" si="94"/>
        <v>10</v>
      </c>
      <c r="R32" s="4">
        <f t="shared" si="94"/>
        <v>2</v>
      </c>
      <c r="S32" s="4">
        <f t="shared" si="94"/>
        <v>4</v>
      </c>
      <c r="T32" s="4">
        <f t="shared" si="94"/>
        <v>7</v>
      </c>
      <c r="U32" s="4">
        <f t="shared" si="94"/>
        <v>6</v>
      </c>
      <c r="V32" s="4">
        <f t="shared" si="94"/>
        <v>3</v>
      </c>
      <c r="W32" s="45"/>
      <c r="X32" s="6">
        <f t="shared" ref="X32:AG32" si="95">-(B32-AVERAGE($B32:$K32))/STDEV($B32:$K32)</f>
        <v>0.8799656957</v>
      </c>
      <c r="Y32" s="6">
        <f t="shared" si="95"/>
        <v>-1.469141349</v>
      </c>
      <c r="Z32" s="6">
        <f t="shared" si="95"/>
        <v>0.8241907751</v>
      </c>
      <c r="AA32" s="6">
        <f t="shared" si="95"/>
        <v>0.07394157427</v>
      </c>
      <c r="AB32" s="6">
        <f t="shared" si="95"/>
        <v>0.9065732041</v>
      </c>
      <c r="AC32" s="6">
        <f t="shared" si="95"/>
        <v>-1.40122221</v>
      </c>
      <c r="AD32" s="6">
        <f t="shared" si="95"/>
        <v>0.05944965711</v>
      </c>
      <c r="AE32" s="6">
        <f t="shared" si="95"/>
        <v>0.8093702529</v>
      </c>
      <c r="AF32" s="6">
        <f t="shared" si="95"/>
        <v>0.5818216823</v>
      </c>
      <c r="AG32" s="6">
        <f t="shared" si="95"/>
        <v>-1.264949282</v>
      </c>
      <c r="AH32" s="45"/>
      <c r="AI32" s="23">
        <v>42185.0</v>
      </c>
      <c r="AJ32" s="27">
        <v>-0.0503</v>
      </c>
      <c r="AK32" s="27">
        <v>-0.0293</v>
      </c>
      <c r="AL32" s="27">
        <v>-0.0421</v>
      </c>
      <c r="AM32" s="27">
        <v>-0.0417</v>
      </c>
      <c r="AN32" s="27">
        <v>-0.041</v>
      </c>
      <c r="AO32" s="27">
        <v>-0.0307</v>
      </c>
      <c r="AP32" s="27">
        <v>-0.0365</v>
      </c>
      <c r="AQ32" s="27">
        <v>-0.037</v>
      </c>
      <c r="AR32" s="27">
        <v>-0.0643</v>
      </c>
      <c r="AS32" s="27">
        <v>-0.0194</v>
      </c>
      <c r="AT32" s="45"/>
      <c r="AU32" s="23">
        <v>42185.0</v>
      </c>
      <c r="AV32" s="50">
        <f t="shared" si="9"/>
        <v>-0.01676208363</v>
      </c>
      <c r="AW32" s="51">
        <f t="shared" si="10"/>
        <v>2.536328232</v>
      </c>
      <c r="AX32" s="51">
        <f t="array" ref="AX32">SQRT(MMULT(MMULT(X32:AG32,MMULT(TRANSPOSE(ER!B512:K547-ER!M547:V547),ER!B512:K547-ER!M547:V547)/3),TRANSPOSE(X32:AG32)))</f>
        <v>0.3633632399</v>
      </c>
      <c r="AY32" s="45"/>
      <c r="AZ32" s="23">
        <v>42185.0</v>
      </c>
      <c r="BA32" s="4">
        <f t="shared" ref="BA32:BJ32" si="96">X32*0.01/$AX32</f>
        <v>0.02421724597</v>
      </c>
      <c r="BB32" s="4">
        <f t="shared" si="96"/>
        <v>-0.04043175499</v>
      </c>
      <c r="BC32" s="4">
        <f t="shared" si="96"/>
        <v>0.02268228276</v>
      </c>
      <c r="BD32" s="4">
        <f t="shared" si="96"/>
        <v>0.002034921702</v>
      </c>
      <c r="BE32" s="4">
        <f t="shared" si="96"/>
        <v>0.02494950244</v>
      </c>
      <c r="BF32" s="4">
        <f t="shared" si="96"/>
        <v>-0.03856257476</v>
      </c>
      <c r="BG32" s="4">
        <f t="shared" si="96"/>
        <v>0.001636094425</v>
      </c>
      <c r="BH32" s="4">
        <f t="shared" si="96"/>
        <v>0.02227441205</v>
      </c>
      <c r="BI32" s="4">
        <f t="shared" si="96"/>
        <v>0.01601212281</v>
      </c>
      <c r="BJ32" s="4">
        <f t="shared" si="96"/>
        <v>-0.03481225241</v>
      </c>
      <c r="BK32" s="45"/>
      <c r="BL32" s="4">
        <f t="shared" si="12"/>
        <v>-0.000504057288</v>
      </c>
      <c r="BM32" s="4">
        <f t="shared" si="13"/>
        <v>1.029736124</v>
      </c>
      <c r="BN32" s="4">
        <f t="shared" si="14"/>
        <v>1.030255432</v>
      </c>
      <c r="BO32" s="4">
        <f t="shared" si="15"/>
        <v>-0.000504057288</v>
      </c>
    </row>
    <row r="33">
      <c r="A33" s="23">
        <v>42216.0</v>
      </c>
      <c r="B33" s="53">
        <v>-0.022729189380298</v>
      </c>
      <c r="C33" s="53">
        <v>-0.0352238479605592</v>
      </c>
      <c r="D33" s="53">
        <v>-0.0358794093815888</v>
      </c>
      <c r="E33" s="53">
        <v>-0.0527606084915187</v>
      </c>
      <c r="F33" s="53">
        <v>-0.062990707907445</v>
      </c>
      <c r="G33" s="53">
        <v>-0.0429479396619624</v>
      </c>
      <c r="H33" s="53">
        <v>-0.0427418739406551</v>
      </c>
      <c r="I33" s="53">
        <v>-0.0387006007915488</v>
      </c>
      <c r="J33" s="53">
        <v>-0.0381666963744147</v>
      </c>
      <c r="K33" s="53">
        <v>-0.0292623551535869</v>
      </c>
      <c r="L33" s="52"/>
      <c r="M33" s="4">
        <f t="shared" ref="M33:V33" si="97">_xlfn.RANK.AVG(B33,$B33:$K33,0)</f>
        <v>1</v>
      </c>
      <c r="N33" s="4">
        <f t="shared" si="97"/>
        <v>3</v>
      </c>
      <c r="O33" s="4">
        <f t="shared" si="97"/>
        <v>4</v>
      </c>
      <c r="P33" s="4">
        <f t="shared" si="97"/>
        <v>9</v>
      </c>
      <c r="Q33" s="4">
        <f t="shared" si="97"/>
        <v>10</v>
      </c>
      <c r="R33" s="4">
        <f t="shared" si="97"/>
        <v>8</v>
      </c>
      <c r="S33" s="4">
        <f t="shared" si="97"/>
        <v>7</v>
      </c>
      <c r="T33" s="4">
        <f t="shared" si="97"/>
        <v>6</v>
      </c>
      <c r="U33" s="4">
        <f t="shared" si="97"/>
        <v>5</v>
      </c>
      <c r="V33" s="4">
        <f t="shared" si="97"/>
        <v>2</v>
      </c>
      <c r="W33" s="45"/>
      <c r="X33" s="6">
        <f t="shared" ref="X33:AG33" si="98">-(B33-AVERAGE($B33:$K33))/STDEV($B33:$K33)</f>
        <v>-1.529782511</v>
      </c>
      <c r="Y33" s="6">
        <f t="shared" si="98"/>
        <v>-0.4319728737</v>
      </c>
      <c r="Z33" s="6">
        <f t="shared" si="98"/>
        <v>-0.3743737292</v>
      </c>
      <c r="AA33" s="6">
        <f t="shared" si="98"/>
        <v>1.108847517</v>
      </c>
      <c r="AB33" s="6">
        <f t="shared" si="98"/>
        <v>2.007687741</v>
      </c>
      <c r="AC33" s="6">
        <f t="shared" si="98"/>
        <v>0.24668371</v>
      </c>
      <c r="AD33" s="6">
        <f t="shared" si="98"/>
        <v>0.2285782985</v>
      </c>
      <c r="AE33" s="6">
        <f t="shared" si="98"/>
        <v>-0.1264973188</v>
      </c>
      <c r="AF33" s="6">
        <f t="shared" si="98"/>
        <v>-0.1734073973</v>
      </c>
      <c r="AG33" s="6">
        <f t="shared" si="98"/>
        <v>-0.9557634368</v>
      </c>
      <c r="AH33" s="45"/>
      <c r="AI33" s="23">
        <v>42216.0</v>
      </c>
      <c r="AJ33" s="27">
        <v>0.0444</v>
      </c>
      <c r="AK33" s="27">
        <v>0.0038</v>
      </c>
      <c r="AL33" s="27">
        <v>0.0584</v>
      </c>
      <c r="AM33" s="27">
        <v>0.0356</v>
      </c>
      <c r="AN33" s="27">
        <v>0.0502</v>
      </c>
      <c r="AO33" s="27">
        <v>0.0173</v>
      </c>
      <c r="AP33" s="27">
        <v>0.052</v>
      </c>
      <c r="AQ33" s="27">
        <v>0.0455</v>
      </c>
      <c r="AR33" s="27">
        <v>0.0253</v>
      </c>
      <c r="AS33" s="27">
        <v>0.0195</v>
      </c>
      <c r="AT33" s="45"/>
      <c r="AU33" s="23">
        <v>42216.0</v>
      </c>
      <c r="AV33" s="50">
        <f t="shared" si="9"/>
        <v>0.1354929379</v>
      </c>
      <c r="AW33" s="51">
        <f t="shared" si="10"/>
        <v>2.879982796</v>
      </c>
      <c r="AX33" s="51">
        <f t="array" ref="AX33">SQRT(MMULT(MMULT(X33:AG33,MMULT(TRANSPOSE(ER!B513:K548-ER!M548:V548),ER!B513:K548-ER!M548:V548)/3),TRANSPOSE(X33:AG33)))</f>
        <v>0.3757544727</v>
      </c>
      <c r="AY33" s="45"/>
      <c r="AZ33" s="23">
        <v>42216.0</v>
      </c>
      <c r="BA33" s="4">
        <f t="shared" ref="BA33:BJ33" si="99">X33*0.01/$AX33</f>
        <v>-0.04071229012</v>
      </c>
      <c r="BB33" s="4">
        <f t="shared" si="99"/>
        <v>-0.01149614722</v>
      </c>
      <c r="BC33" s="4">
        <f t="shared" si="99"/>
        <v>-0.009963254102</v>
      </c>
      <c r="BD33" s="4">
        <f t="shared" si="99"/>
        <v>0.02950989535</v>
      </c>
      <c r="BE33" s="4">
        <f t="shared" si="99"/>
        <v>0.05343084081</v>
      </c>
      <c r="BF33" s="4">
        <f t="shared" si="99"/>
        <v>0.006565023915</v>
      </c>
      <c r="BG33" s="4">
        <f t="shared" si="99"/>
        <v>0.006083182373</v>
      </c>
      <c r="BH33" s="4">
        <f t="shared" si="99"/>
        <v>-0.003366488705</v>
      </c>
      <c r="BI33" s="4">
        <f t="shared" si="99"/>
        <v>-0.004614912393</v>
      </c>
      <c r="BJ33" s="4">
        <f t="shared" si="99"/>
        <v>-0.0254358499</v>
      </c>
      <c r="BK33" s="45"/>
      <c r="BL33" s="4">
        <f t="shared" si="12"/>
        <v>0.003728856501</v>
      </c>
      <c r="BM33" s="4">
        <f t="shared" si="13"/>
        <v>1.033575862</v>
      </c>
      <c r="BN33" s="4">
        <f t="shared" si="14"/>
        <v>1.033575862</v>
      </c>
      <c r="BO33" s="4">
        <f t="shared" si="15"/>
        <v>0</v>
      </c>
    </row>
    <row r="34">
      <c r="A34" s="23">
        <v>42247.0</v>
      </c>
      <c r="B34" s="53">
        <v>-0.112837453631139</v>
      </c>
      <c r="C34" s="53">
        <v>-0.0999999865329586</v>
      </c>
      <c r="D34" s="53">
        <v>-0.141408669660723</v>
      </c>
      <c r="E34" s="53">
        <v>-0.151668932684687</v>
      </c>
      <c r="F34" s="53">
        <v>-0.133259251523024</v>
      </c>
      <c r="G34" s="53">
        <v>-0.15142794954987</v>
      </c>
      <c r="H34" s="53">
        <v>-0.142904198684214</v>
      </c>
      <c r="I34" s="53">
        <v>-0.131668544548649</v>
      </c>
      <c r="J34" s="53">
        <v>-0.110039534673218</v>
      </c>
      <c r="K34" s="53">
        <v>-0.110340388737619</v>
      </c>
      <c r="L34" s="52"/>
      <c r="M34" s="4">
        <f t="shared" ref="M34:V34" si="100">_xlfn.RANK.AVG(B34,$B34:$K34,0)</f>
        <v>4</v>
      </c>
      <c r="N34" s="4">
        <f t="shared" si="100"/>
        <v>1</v>
      </c>
      <c r="O34" s="4">
        <f t="shared" si="100"/>
        <v>7</v>
      </c>
      <c r="P34" s="4">
        <f t="shared" si="100"/>
        <v>10</v>
      </c>
      <c r="Q34" s="4">
        <f t="shared" si="100"/>
        <v>6</v>
      </c>
      <c r="R34" s="4">
        <f t="shared" si="100"/>
        <v>9</v>
      </c>
      <c r="S34" s="4">
        <f t="shared" si="100"/>
        <v>8</v>
      </c>
      <c r="T34" s="4">
        <f t="shared" si="100"/>
        <v>5</v>
      </c>
      <c r="U34" s="4">
        <f t="shared" si="100"/>
        <v>2</v>
      </c>
      <c r="V34" s="4">
        <f t="shared" si="100"/>
        <v>3</v>
      </c>
      <c r="W34" s="45"/>
      <c r="X34" s="6">
        <f t="shared" ref="X34:AG34" si="101">-(B34-AVERAGE($B34:$K34))/STDEV($B34:$K34)</f>
        <v>-0.8339148646</v>
      </c>
      <c r="Y34" s="6">
        <f t="shared" si="101"/>
        <v>-1.5150021</v>
      </c>
      <c r="Z34" s="6">
        <f t="shared" si="101"/>
        <v>0.6819208058</v>
      </c>
      <c r="AA34" s="6">
        <f t="shared" si="101"/>
        <v>1.226275399</v>
      </c>
      <c r="AB34" s="6">
        <f t="shared" si="101"/>
        <v>0.2495563347</v>
      </c>
      <c r="AC34" s="6">
        <f t="shared" si="101"/>
        <v>1.213490125</v>
      </c>
      <c r="AD34" s="6">
        <f t="shared" si="101"/>
        <v>0.7612655644</v>
      </c>
      <c r="AE34" s="6">
        <f t="shared" si="101"/>
        <v>0.1651619439</v>
      </c>
      <c r="AF34" s="6">
        <f t="shared" si="101"/>
        <v>-0.9823574564</v>
      </c>
      <c r="AG34" s="6">
        <f t="shared" si="101"/>
        <v>-0.9663957514</v>
      </c>
      <c r="AH34" s="45"/>
      <c r="AI34" s="23">
        <v>42247.0</v>
      </c>
      <c r="AJ34" s="27">
        <v>-0.0825</v>
      </c>
      <c r="AK34" s="27">
        <v>-0.0433</v>
      </c>
      <c r="AL34" s="27">
        <v>-0.0833</v>
      </c>
      <c r="AM34" s="27">
        <v>-0.088</v>
      </c>
      <c r="AN34" s="27">
        <v>-0.0664</v>
      </c>
      <c r="AO34" s="27">
        <v>-0.0787</v>
      </c>
      <c r="AP34" s="27">
        <v>-0.0957</v>
      </c>
      <c r="AQ34" s="27">
        <v>-0.0852</v>
      </c>
      <c r="AR34" s="27">
        <v>-0.0608</v>
      </c>
      <c r="AS34" s="27">
        <v>-0.0613</v>
      </c>
      <c r="AT34" s="45"/>
      <c r="AU34" s="23">
        <v>42247.0</v>
      </c>
      <c r="AV34" s="50">
        <f t="shared" si="9"/>
        <v>-0.01617214444</v>
      </c>
      <c r="AW34" s="51">
        <f t="shared" si="10"/>
        <v>2.833407298</v>
      </c>
      <c r="AX34" s="51">
        <f t="array" ref="AX34">SQRT(MMULT(MMULT(X34:AG34,MMULT(TRANSPOSE(ER!B514:K549-ER!M549:V549),ER!B514:K549-ER!M549:V549)/3),TRANSPOSE(X34:AG34)))</f>
        <v>0.3646458766</v>
      </c>
      <c r="AY34" s="45"/>
      <c r="AZ34" s="23">
        <v>42247.0</v>
      </c>
      <c r="BA34" s="4">
        <f t="shared" ref="BA34:BJ34" si="102">X34*0.01/$AX34</f>
        <v>-0.02286917029</v>
      </c>
      <c r="BB34" s="4">
        <f t="shared" si="102"/>
        <v>-0.04154721601</v>
      </c>
      <c r="BC34" s="4">
        <f t="shared" si="102"/>
        <v>0.01870090544</v>
      </c>
      <c r="BD34" s="4">
        <f t="shared" si="102"/>
        <v>0.03362921338</v>
      </c>
      <c r="BE34" s="4">
        <f t="shared" si="102"/>
        <v>0.006843799718</v>
      </c>
      <c r="BF34" s="4">
        <f t="shared" si="102"/>
        <v>0.03327859172</v>
      </c>
      <c r="BG34" s="4">
        <f t="shared" si="102"/>
        <v>0.02087684555</v>
      </c>
      <c r="BH34" s="4">
        <f t="shared" si="102"/>
        <v>0.004529379173</v>
      </c>
      <c r="BI34" s="4">
        <f t="shared" si="102"/>
        <v>-0.02694004017</v>
      </c>
      <c r="BJ34" s="4">
        <f t="shared" si="102"/>
        <v>-0.0265023085</v>
      </c>
      <c r="BK34" s="45"/>
      <c r="BL34" s="4">
        <f t="shared" si="12"/>
        <v>-0.0004303912691</v>
      </c>
      <c r="BM34" s="4">
        <f t="shared" si="13"/>
        <v>1.03313102</v>
      </c>
      <c r="BN34" s="4">
        <f t="shared" si="14"/>
        <v>1.033575862</v>
      </c>
      <c r="BO34" s="4">
        <f t="shared" si="15"/>
        <v>-0.0004303912691</v>
      </c>
    </row>
    <row r="35">
      <c r="A35" s="23">
        <v>42277.0</v>
      </c>
      <c r="B35" s="53">
        <v>-0.0359547289999999</v>
      </c>
      <c r="C35" s="53">
        <v>-0.0382133915384536</v>
      </c>
      <c r="D35" s="53">
        <v>-0.0434380259405711</v>
      </c>
      <c r="E35" s="53">
        <v>-0.0486131276908266</v>
      </c>
      <c r="F35" s="53">
        <v>-0.0465292748555695</v>
      </c>
      <c r="G35" s="53">
        <v>-0.0755404739515846</v>
      </c>
      <c r="H35" s="53">
        <v>-0.0590661902785583</v>
      </c>
      <c r="I35" s="53">
        <v>-0.0422946329685489</v>
      </c>
      <c r="J35" s="53">
        <v>-0.0294015632831822</v>
      </c>
      <c r="K35" s="53">
        <v>-0.0490141782518878</v>
      </c>
      <c r="L35" s="52"/>
      <c r="M35" s="4">
        <f t="shared" ref="M35:V35" si="103">_xlfn.RANK.AVG(B35,$B35:$K35,0)</f>
        <v>2</v>
      </c>
      <c r="N35" s="4">
        <f t="shared" si="103"/>
        <v>3</v>
      </c>
      <c r="O35" s="4">
        <f t="shared" si="103"/>
        <v>5</v>
      </c>
      <c r="P35" s="4">
        <f t="shared" si="103"/>
        <v>7</v>
      </c>
      <c r="Q35" s="4">
        <f t="shared" si="103"/>
        <v>6</v>
      </c>
      <c r="R35" s="4">
        <f t="shared" si="103"/>
        <v>10</v>
      </c>
      <c r="S35" s="4">
        <f t="shared" si="103"/>
        <v>9</v>
      </c>
      <c r="T35" s="4">
        <f t="shared" si="103"/>
        <v>4</v>
      </c>
      <c r="U35" s="4">
        <f t="shared" si="103"/>
        <v>1</v>
      </c>
      <c r="V35" s="4">
        <f t="shared" si="103"/>
        <v>8</v>
      </c>
      <c r="W35" s="45"/>
      <c r="X35" s="6">
        <f t="shared" ref="X35:AG35" si="104">-(B35-AVERAGE($B35:$K35))/STDEV($B35:$K35)</f>
        <v>-0.8376819263</v>
      </c>
      <c r="Y35" s="6">
        <f t="shared" si="104"/>
        <v>-0.6633296903</v>
      </c>
      <c r="Z35" s="6">
        <f t="shared" si="104"/>
        <v>-0.2600261092</v>
      </c>
      <c r="AA35" s="6">
        <f t="shared" si="104"/>
        <v>0.1394539133</v>
      </c>
      <c r="AB35" s="6">
        <f t="shared" si="104"/>
        <v>-0.02140429156</v>
      </c>
      <c r="AC35" s="6">
        <f t="shared" si="104"/>
        <v>2.218048192</v>
      </c>
      <c r="AD35" s="6">
        <f t="shared" si="104"/>
        <v>0.9463539279</v>
      </c>
      <c r="AE35" s="6">
        <f t="shared" si="104"/>
        <v>-0.3482876879</v>
      </c>
      <c r="AF35" s="6">
        <f t="shared" si="104"/>
        <v>-1.343538413</v>
      </c>
      <c r="AG35" s="6">
        <f t="shared" si="104"/>
        <v>0.1704120847</v>
      </c>
      <c r="AH35" s="45"/>
      <c r="AI35" s="23">
        <v>42277.0</v>
      </c>
      <c r="AJ35" s="27">
        <v>-0.0329</v>
      </c>
      <c r="AK35" s="27">
        <v>-0.0398</v>
      </c>
      <c r="AL35" s="27">
        <v>-0.0376</v>
      </c>
      <c r="AM35" s="27">
        <v>-0.0582</v>
      </c>
      <c r="AN35" s="27">
        <v>-0.0262</v>
      </c>
      <c r="AO35" s="27">
        <v>-0.0779</v>
      </c>
      <c r="AP35" s="27">
        <v>-0.0441</v>
      </c>
      <c r="AQ35" s="27">
        <v>-0.0724</v>
      </c>
      <c r="AR35" s="27">
        <v>-0.0299</v>
      </c>
      <c r="AS35" s="27">
        <v>-0.027</v>
      </c>
      <c r="AT35" s="45"/>
      <c r="AU35" s="23">
        <v>42277.0</v>
      </c>
      <c r="AV35" s="50">
        <f t="shared" si="9"/>
        <v>-0.1004101875</v>
      </c>
      <c r="AW35" s="51">
        <f t="shared" si="10"/>
        <v>2.54890434</v>
      </c>
      <c r="AX35" s="51">
        <f t="array" ref="AX35">SQRT(MMULT(MMULT(X35:AG35,MMULT(TRANSPOSE(ER!B515:K550-ER!M550:V550),ER!B515:K550-ER!M550:V550)/3),TRANSPOSE(X35:AG35)))</f>
        <v>0.3738771388</v>
      </c>
      <c r="AY35" s="45"/>
      <c r="AZ35" s="23">
        <v>42277.0</v>
      </c>
      <c r="BA35" s="4">
        <f t="shared" ref="BA35:BJ35" si="105">X35*0.01/$AX35</f>
        <v>-0.02240527273</v>
      </c>
      <c r="BB35" s="4">
        <f t="shared" si="105"/>
        <v>-0.0177419163</v>
      </c>
      <c r="BC35" s="4">
        <f t="shared" si="105"/>
        <v>-0.006954854476</v>
      </c>
      <c r="BD35" s="4">
        <f t="shared" si="105"/>
        <v>0.003729939567</v>
      </c>
      <c r="BE35" s="4">
        <f t="shared" si="105"/>
        <v>-0.0005724953292</v>
      </c>
      <c r="BF35" s="4">
        <f t="shared" si="105"/>
        <v>0.0593255902</v>
      </c>
      <c r="BG35" s="4">
        <f t="shared" si="105"/>
        <v>0.02531189607</v>
      </c>
      <c r="BH35" s="4">
        <f t="shared" si="105"/>
        <v>-0.009315565242</v>
      </c>
      <c r="BI35" s="4">
        <f t="shared" si="105"/>
        <v>-0.03593529193</v>
      </c>
      <c r="BJ35" s="4">
        <f t="shared" si="105"/>
        <v>0.004557970174</v>
      </c>
      <c r="BK35" s="45"/>
      <c r="BL35" s="4">
        <f t="shared" si="12"/>
        <v>-0.002753635621</v>
      </c>
      <c r="BM35" s="4">
        <f t="shared" si="13"/>
        <v>1.030286154</v>
      </c>
      <c r="BN35" s="4">
        <f t="shared" si="14"/>
        <v>1.033575862</v>
      </c>
      <c r="BO35" s="4">
        <f t="shared" si="15"/>
        <v>-0.003182841749</v>
      </c>
    </row>
    <row r="36">
      <c r="A36" s="23">
        <v>42308.0</v>
      </c>
      <c r="B36" s="53">
        <v>-0.0194315232430562</v>
      </c>
      <c r="C36" s="53">
        <v>-0.0321560655654327</v>
      </c>
      <c r="D36" s="53">
        <v>-0.014591363604702</v>
      </c>
      <c r="E36" s="53">
        <v>-0.0197523301521337</v>
      </c>
      <c r="F36" s="53">
        <v>-0.0127551363370857</v>
      </c>
      <c r="G36" s="53">
        <v>-0.0273784901063441</v>
      </c>
      <c r="H36" s="53">
        <v>-0.013495169163374</v>
      </c>
      <c r="I36" s="53">
        <v>-0.0209510313373098</v>
      </c>
      <c r="J36" s="53">
        <v>-0.0126274007464003</v>
      </c>
      <c r="K36" s="53">
        <v>-0.0128260765773565</v>
      </c>
      <c r="L36" s="52"/>
      <c r="M36" s="4">
        <f t="shared" ref="M36:V36" si="106">_xlfn.RANK.AVG(B36,$B36:$K36,0)</f>
        <v>6</v>
      </c>
      <c r="N36" s="4">
        <f t="shared" si="106"/>
        <v>10</v>
      </c>
      <c r="O36" s="4">
        <f t="shared" si="106"/>
        <v>5</v>
      </c>
      <c r="P36" s="4">
        <f t="shared" si="106"/>
        <v>7</v>
      </c>
      <c r="Q36" s="4">
        <f t="shared" si="106"/>
        <v>2</v>
      </c>
      <c r="R36" s="4">
        <f t="shared" si="106"/>
        <v>9</v>
      </c>
      <c r="S36" s="4">
        <f t="shared" si="106"/>
        <v>4</v>
      </c>
      <c r="T36" s="4">
        <f t="shared" si="106"/>
        <v>8</v>
      </c>
      <c r="U36" s="4">
        <f t="shared" si="106"/>
        <v>1</v>
      </c>
      <c r="V36" s="4">
        <f t="shared" si="106"/>
        <v>3</v>
      </c>
      <c r="W36" s="45"/>
      <c r="X36" s="6">
        <f t="shared" ref="X36:AG36" si="107">-(B36-AVERAGE($B36:$K36))/STDEV($B36:$K36)</f>
        <v>0.1231717073</v>
      </c>
      <c r="Y36" s="6">
        <f t="shared" si="107"/>
        <v>2.000036896</v>
      </c>
      <c r="Z36" s="6">
        <f t="shared" si="107"/>
        <v>-0.590750012</v>
      </c>
      <c r="AA36" s="6">
        <f t="shared" si="107"/>
        <v>0.1704906053</v>
      </c>
      <c r="AB36" s="6">
        <f t="shared" si="107"/>
        <v>-0.8615928408</v>
      </c>
      <c r="AC36" s="6">
        <f t="shared" si="107"/>
        <v>1.295346319</v>
      </c>
      <c r="AD36" s="6">
        <f t="shared" si="107"/>
        <v>-0.7524382783</v>
      </c>
      <c r="AE36" s="6">
        <f t="shared" si="107"/>
        <v>0.3472985775</v>
      </c>
      <c r="AF36" s="6">
        <f t="shared" si="107"/>
        <v>-0.8804337922</v>
      </c>
      <c r="AG36" s="6">
        <f t="shared" si="107"/>
        <v>-0.8511291821</v>
      </c>
      <c r="AH36" s="45"/>
      <c r="AI36" s="23">
        <v>42308.0</v>
      </c>
      <c r="AJ36" s="27">
        <v>0.0418</v>
      </c>
      <c r="AK36" s="27">
        <v>0.0167</v>
      </c>
      <c r="AL36" s="27">
        <v>0.0952</v>
      </c>
      <c r="AM36" s="27">
        <v>0.1178</v>
      </c>
      <c r="AN36" s="27">
        <v>0.0562</v>
      </c>
      <c r="AO36" s="27">
        <v>0.1093</v>
      </c>
      <c r="AP36" s="27">
        <v>0.0918</v>
      </c>
      <c r="AQ36" s="27">
        <v>0.0827</v>
      </c>
      <c r="AR36" s="27">
        <v>0.0523</v>
      </c>
      <c r="AS36" s="27">
        <v>0.0821</v>
      </c>
      <c r="AT36" s="45"/>
      <c r="AU36" s="23">
        <v>42308.0</v>
      </c>
      <c r="AV36" s="50">
        <f t="shared" si="9"/>
        <v>0.1886058932</v>
      </c>
      <c r="AW36" s="51">
        <f t="shared" si="10"/>
        <v>3.02964272</v>
      </c>
      <c r="AX36" s="51">
        <f t="array" ref="AX36">SQRT(MMULT(MMULT(X36:AG36,MMULT(TRANSPOSE(ER!B516:K551-ER!M551:V551),ER!B516:K551-ER!M551:V551)/3),TRANSPOSE(X36:AG36)))</f>
        <v>0.2742982408</v>
      </c>
      <c r="AY36" s="45"/>
      <c r="AZ36" s="23">
        <v>42308.0</v>
      </c>
      <c r="BA36" s="4">
        <f t="shared" ref="BA36:BJ36" si="108">X36*0.01/$AX36</f>
        <v>0.004490430086</v>
      </c>
      <c r="BB36" s="4">
        <f t="shared" si="108"/>
        <v>0.07291468185</v>
      </c>
      <c r="BC36" s="4">
        <f t="shared" si="108"/>
        <v>-0.02153677728</v>
      </c>
      <c r="BD36" s="4">
        <f t="shared" si="108"/>
        <v>0.006215519457</v>
      </c>
      <c r="BE36" s="4">
        <f t="shared" si="108"/>
        <v>-0.03141080447</v>
      </c>
      <c r="BF36" s="4">
        <f t="shared" si="108"/>
        <v>0.0472240112</v>
      </c>
      <c r="BG36" s="4">
        <f t="shared" si="108"/>
        <v>-0.02743139278</v>
      </c>
      <c r="BH36" s="4">
        <f t="shared" si="108"/>
        <v>0.01266134907</v>
      </c>
      <c r="BI36" s="4">
        <f t="shared" si="108"/>
        <v>-0.03209768279</v>
      </c>
      <c r="BJ36" s="4">
        <f t="shared" si="108"/>
        <v>-0.03102933434</v>
      </c>
      <c r="BK36" s="45"/>
      <c r="BL36" s="4">
        <f t="shared" si="12"/>
        <v>0.005044595501</v>
      </c>
      <c r="BM36" s="4">
        <f t="shared" si="13"/>
        <v>1.035483531</v>
      </c>
      <c r="BN36" s="4">
        <f t="shared" si="14"/>
        <v>1.035483531</v>
      </c>
      <c r="BO36" s="4">
        <f t="shared" si="15"/>
        <v>0</v>
      </c>
    </row>
    <row r="37">
      <c r="A37" s="23">
        <v>42338.0</v>
      </c>
      <c r="B37" s="53">
        <v>-0.037481822714512</v>
      </c>
      <c r="C37" s="53">
        <v>-0.046308207924485</v>
      </c>
      <c r="D37" s="54">
        <v>-0.0314117561558775</v>
      </c>
      <c r="E37" s="53">
        <v>-0.0254691980952926</v>
      </c>
      <c r="F37" s="53">
        <v>-0.0254630643666508</v>
      </c>
      <c r="G37" s="53">
        <v>-0.0186118872300473</v>
      </c>
      <c r="H37" s="53">
        <v>-0.0270927776237589</v>
      </c>
      <c r="I37" s="53">
        <v>-0.0339163065065984</v>
      </c>
      <c r="J37" s="54">
        <v>-0.0363963887194636</v>
      </c>
      <c r="K37" s="54">
        <v>-0.0408280779017104</v>
      </c>
      <c r="L37" s="52"/>
      <c r="M37" s="4">
        <f t="shared" ref="M37:V37" si="109">_xlfn.RANK.AVG(B37,$B37:$K37,0)</f>
        <v>8</v>
      </c>
      <c r="N37" s="4">
        <f t="shared" si="109"/>
        <v>10</v>
      </c>
      <c r="O37" s="4">
        <f t="shared" si="109"/>
        <v>5</v>
      </c>
      <c r="P37" s="4">
        <f t="shared" si="109"/>
        <v>3</v>
      </c>
      <c r="Q37" s="4">
        <f t="shared" si="109"/>
        <v>2</v>
      </c>
      <c r="R37" s="4">
        <f t="shared" si="109"/>
        <v>1</v>
      </c>
      <c r="S37" s="4">
        <f t="shared" si="109"/>
        <v>4</v>
      </c>
      <c r="T37" s="4">
        <f t="shared" si="109"/>
        <v>6</v>
      </c>
      <c r="U37" s="4">
        <f t="shared" si="109"/>
        <v>7</v>
      </c>
      <c r="V37" s="4">
        <f t="shared" si="109"/>
        <v>9</v>
      </c>
      <c r="W37" s="45"/>
      <c r="X37" s="6">
        <f t="shared" ref="X37:AG37" si="110">-(B37-AVERAGE($B37:$K37))/STDEV($B37:$K37)</f>
        <v>0.6226258882</v>
      </c>
      <c r="Y37" s="6">
        <f t="shared" si="110"/>
        <v>1.682747323</v>
      </c>
      <c r="Z37" s="6">
        <f t="shared" si="110"/>
        <v>-0.1064390137</v>
      </c>
      <c r="AA37" s="6">
        <f t="shared" si="110"/>
        <v>-0.8201890966</v>
      </c>
      <c r="AB37" s="6">
        <f t="shared" si="110"/>
        <v>-0.8209258078</v>
      </c>
      <c r="AC37" s="6">
        <f t="shared" si="110"/>
        <v>-1.643808512</v>
      </c>
      <c r="AD37" s="6">
        <f t="shared" si="110"/>
        <v>-0.6251838461</v>
      </c>
      <c r="AE37" s="6">
        <f t="shared" si="110"/>
        <v>0.1943780759</v>
      </c>
      <c r="AF37" s="6">
        <f t="shared" si="110"/>
        <v>0.4922563409</v>
      </c>
      <c r="AG37" s="6">
        <f t="shared" si="110"/>
        <v>1.024538649</v>
      </c>
      <c r="AH37" s="45"/>
      <c r="AI37" s="23">
        <v>42338.0</v>
      </c>
      <c r="AJ37" s="27">
        <v>-0.0072</v>
      </c>
      <c r="AK37" s="27">
        <v>-0.0026</v>
      </c>
      <c r="AL37" s="27">
        <v>0.015</v>
      </c>
      <c r="AM37" s="27">
        <v>0.046</v>
      </c>
      <c r="AN37" s="27">
        <v>0.0125</v>
      </c>
      <c r="AO37" s="27">
        <v>0.0114</v>
      </c>
      <c r="AP37" s="27">
        <v>0.0262</v>
      </c>
      <c r="AQ37" s="27">
        <v>0.0084</v>
      </c>
      <c r="AR37" s="27">
        <v>0.0025</v>
      </c>
      <c r="AS37" s="27">
        <v>0.0028</v>
      </c>
      <c r="AT37" s="45"/>
      <c r="AU37" s="23">
        <v>42338.0</v>
      </c>
      <c r="AV37" s="50">
        <f t="shared" si="9"/>
        <v>-0.02448939806</v>
      </c>
      <c r="AW37" s="51">
        <f t="shared" si="10"/>
        <v>2.955448593</v>
      </c>
      <c r="AX37" s="51">
        <f t="array" ref="AX37">SQRT(MMULT(MMULT(X37:AG37,MMULT(TRANSPOSE(ER!B517:K552-ER!M552:V552),ER!B517:K552-ER!M552:V552)/3),TRANSPOSE(X37:AG37)))</f>
        <v>0.3770149484</v>
      </c>
      <c r="AY37" s="45"/>
      <c r="AZ37" s="23">
        <v>42338.0</v>
      </c>
      <c r="BA37" s="4">
        <f t="shared" ref="BA37:BJ37" si="111">X37*0.01/$AX37</f>
        <v>0.01651462073</v>
      </c>
      <c r="BB37" s="4">
        <f t="shared" si="111"/>
        <v>0.04463343774</v>
      </c>
      <c r="BC37" s="4">
        <f t="shared" si="111"/>
        <v>-0.002823204071</v>
      </c>
      <c r="BD37" s="4">
        <f t="shared" si="111"/>
        <v>-0.02175481636</v>
      </c>
      <c r="BE37" s="4">
        <f t="shared" si="111"/>
        <v>-0.02177435699</v>
      </c>
      <c r="BF37" s="4">
        <f t="shared" si="111"/>
        <v>-0.043600619</v>
      </c>
      <c r="BG37" s="4">
        <f t="shared" si="111"/>
        <v>-0.01658246838</v>
      </c>
      <c r="BH37" s="4">
        <f t="shared" si="111"/>
        <v>0.005155712703</v>
      </c>
      <c r="BI37" s="4">
        <f t="shared" si="111"/>
        <v>0.01305667966</v>
      </c>
      <c r="BJ37" s="4">
        <f t="shared" si="111"/>
        <v>0.02717501397</v>
      </c>
      <c r="BK37" s="45"/>
      <c r="BL37" s="4">
        <f t="shared" si="12"/>
        <v>-0.0008928018637</v>
      </c>
      <c r="BM37" s="4">
        <f t="shared" si="13"/>
        <v>1.034559049</v>
      </c>
      <c r="BN37" s="4">
        <f t="shared" si="14"/>
        <v>1.035483531</v>
      </c>
      <c r="BO37" s="4">
        <f t="shared" si="15"/>
        <v>-0.0008928018637</v>
      </c>
    </row>
    <row r="38">
      <c r="A38" s="23">
        <v>42369.0</v>
      </c>
      <c r="B38" s="53">
        <v>-0.0636603978402161</v>
      </c>
      <c r="C38" s="53">
        <v>-0.0689786402504952</v>
      </c>
      <c r="D38" s="53">
        <v>-0.0794469913892002</v>
      </c>
      <c r="E38" s="53">
        <v>-0.0826080288596337</v>
      </c>
      <c r="F38" s="53">
        <v>-0.0810179848127579</v>
      </c>
      <c r="G38" s="53">
        <v>-0.0603391394572496</v>
      </c>
      <c r="H38" s="53">
        <v>-0.0908103418568331</v>
      </c>
      <c r="I38" s="53">
        <v>-0.089989132350545</v>
      </c>
      <c r="J38" s="53">
        <v>-0.0716862935741561</v>
      </c>
      <c r="K38" s="53">
        <v>-0.0495806242659343</v>
      </c>
      <c r="L38" s="52"/>
      <c r="M38" s="4">
        <f t="shared" ref="M38:V38" si="112">_xlfn.RANK.AVG(B38,$B38:$K38,0)</f>
        <v>3</v>
      </c>
      <c r="N38" s="4">
        <f t="shared" si="112"/>
        <v>4</v>
      </c>
      <c r="O38" s="4">
        <f t="shared" si="112"/>
        <v>6</v>
      </c>
      <c r="P38" s="4">
        <f t="shared" si="112"/>
        <v>8</v>
      </c>
      <c r="Q38" s="4">
        <f t="shared" si="112"/>
        <v>7</v>
      </c>
      <c r="R38" s="4">
        <f t="shared" si="112"/>
        <v>2</v>
      </c>
      <c r="S38" s="4">
        <f t="shared" si="112"/>
        <v>10</v>
      </c>
      <c r="T38" s="4">
        <f t="shared" si="112"/>
        <v>9</v>
      </c>
      <c r="U38" s="4">
        <f t="shared" si="112"/>
        <v>5</v>
      </c>
      <c r="V38" s="4">
        <f t="shared" si="112"/>
        <v>1</v>
      </c>
      <c r="W38" s="45"/>
      <c r="X38" s="6">
        <f t="shared" ref="X38:AG38" si="113">-(B38-AVERAGE($B38:$K38))/STDEV($B38:$K38)</f>
        <v>-0.7586763653</v>
      </c>
      <c r="Y38" s="6">
        <f t="shared" si="113"/>
        <v>-0.3612099203</v>
      </c>
      <c r="Z38" s="6">
        <f t="shared" si="113"/>
        <v>0.4211572586</v>
      </c>
      <c r="AA38" s="6">
        <f t="shared" si="113"/>
        <v>0.6574019102</v>
      </c>
      <c r="AB38" s="6">
        <f t="shared" si="113"/>
        <v>0.5385676966</v>
      </c>
      <c r="AC38" s="6">
        <f t="shared" si="113"/>
        <v>-1.006895356</v>
      </c>
      <c r="AD38" s="6">
        <f t="shared" si="113"/>
        <v>1.270413491</v>
      </c>
      <c r="AE38" s="6">
        <f t="shared" si="113"/>
        <v>1.209039225</v>
      </c>
      <c r="AF38" s="6">
        <f t="shared" si="113"/>
        <v>-0.1588495807</v>
      </c>
      <c r="AG38" s="6">
        <f t="shared" si="113"/>
        <v>-1.81094836</v>
      </c>
      <c r="AH38" s="45"/>
      <c r="AI38" s="23">
        <v>42369.0</v>
      </c>
      <c r="AJ38" s="27">
        <v>0.0262</v>
      </c>
      <c r="AK38" s="27">
        <v>-0.0304</v>
      </c>
      <c r="AL38" s="27">
        <v>-0.0602</v>
      </c>
      <c r="AM38" s="27">
        <v>-0.0535</v>
      </c>
      <c r="AN38" s="27">
        <v>-0.0613</v>
      </c>
      <c r="AO38" s="27">
        <v>-0.0209</v>
      </c>
      <c r="AP38" s="27">
        <v>-0.0529</v>
      </c>
      <c r="AQ38" s="27">
        <v>-0.0828</v>
      </c>
      <c r="AR38" s="27">
        <v>-0.0187</v>
      </c>
      <c r="AS38" s="27">
        <v>-0.0173</v>
      </c>
      <c r="AT38" s="45"/>
      <c r="AU38" s="23">
        <v>42369.0</v>
      </c>
      <c r="AV38" s="50">
        <f t="shared" si="9"/>
        <v>0.09017138346</v>
      </c>
      <c r="AW38" s="51">
        <f t="shared" si="10"/>
        <v>3.221945481</v>
      </c>
      <c r="AX38" s="51">
        <f t="array" ref="AX38">SQRT(MMULT(MMULT(X38:AG38,MMULT(TRANSPOSE(ER!B518:K553-ER!M553:V553),ER!B518:K553-ER!M553:V553)/3),TRANSPOSE(X38:AG38)))</f>
        <v>0.3974561776</v>
      </c>
      <c r="AY38" s="45"/>
      <c r="AZ38" s="23">
        <v>42369.0</v>
      </c>
      <c r="BA38" s="4">
        <f t="shared" ref="BA38:BJ38" si="114">X38*0.01/$AX38</f>
        <v>-0.01908830226</v>
      </c>
      <c r="BB38" s="4">
        <f t="shared" si="114"/>
        <v>-0.009088043933</v>
      </c>
      <c r="BC38" s="4">
        <f t="shared" si="114"/>
        <v>0.01059631935</v>
      </c>
      <c r="BD38" s="4">
        <f t="shared" si="114"/>
        <v>0.01654023631</v>
      </c>
      <c r="BE38" s="4">
        <f t="shared" si="114"/>
        <v>0.01355036673</v>
      </c>
      <c r="BF38" s="4">
        <f t="shared" si="114"/>
        <v>-0.02533349366</v>
      </c>
      <c r="BG38" s="4">
        <f t="shared" si="114"/>
        <v>0.03196361165</v>
      </c>
      <c r="BH38" s="4">
        <f t="shared" si="114"/>
        <v>0.03041943473</v>
      </c>
      <c r="BI38" s="4">
        <f t="shared" si="114"/>
        <v>-0.003996656477</v>
      </c>
      <c r="BJ38" s="4">
        <f t="shared" si="114"/>
        <v>-0.04556347245</v>
      </c>
      <c r="BK38" s="45"/>
      <c r="BL38" s="4">
        <f t="shared" si="12"/>
        <v>0.002391719051</v>
      </c>
      <c r="BM38" s="4">
        <f t="shared" si="13"/>
        <v>1.037033424</v>
      </c>
      <c r="BN38" s="4">
        <f t="shared" si="14"/>
        <v>1.037033424</v>
      </c>
      <c r="BO38" s="4">
        <f t="shared" si="15"/>
        <v>0</v>
      </c>
    </row>
    <row r="39">
      <c r="A39" s="23">
        <v>42400.0</v>
      </c>
      <c r="B39" s="53">
        <v>-0.0614979124089599</v>
      </c>
      <c r="C39" s="53">
        <v>-0.0643012023319616</v>
      </c>
      <c r="D39" s="53">
        <v>-0.0729656807596228</v>
      </c>
      <c r="E39" s="53">
        <v>-0.0797390610642864</v>
      </c>
      <c r="F39" s="53">
        <v>-0.0975521599016583</v>
      </c>
      <c r="G39" s="53">
        <v>-0.124946239044026</v>
      </c>
      <c r="H39" s="53">
        <v>-0.0821797305692079</v>
      </c>
      <c r="I39" s="53">
        <v>-0.0928264232904738</v>
      </c>
      <c r="J39" s="53">
        <v>-0.064008795033485</v>
      </c>
      <c r="K39" s="53">
        <v>-0.0856503782125418</v>
      </c>
      <c r="L39" s="52"/>
      <c r="M39" s="4">
        <f t="shared" ref="M39:V39" si="115">_xlfn.RANK.AVG(B39,$B39:$K39,0)</f>
        <v>1</v>
      </c>
      <c r="N39" s="4">
        <f t="shared" si="115"/>
        <v>3</v>
      </c>
      <c r="O39" s="4">
        <f t="shared" si="115"/>
        <v>4</v>
      </c>
      <c r="P39" s="4">
        <f t="shared" si="115"/>
        <v>5</v>
      </c>
      <c r="Q39" s="4">
        <f t="shared" si="115"/>
        <v>9</v>
      </c>
      <c r="R39" s="4">
        <f t="shared" si="115"/>
        <v>10</v>
      </c>
      <c r="S39" s="4">
        <f t="shared" si="115"/>
        <v>6</v>
      </c>
      <c r="T39" s="4">
        <f t="shared" si="115"/>
        <v>8</v>
      </c>
      <c r="U39" s="4">
        <f t="shared" si="115"/>
        <v>2</v>
      </c>
      <c r="V39" s="4">
        <f t="shared" si="115"/>
        <v>7</v>
      </c>
      <c r="W39" s="45"/>
      <c r="X39" s="6">
        <f t="shared" ref="X39:AG39" si="116">-(B39-AVERAGE($B39:$K39))/STDEV($B39:$K39)</f>
        <v>-1.090805484</v>
      </c>
      <c r="Y39" s="6">
        <f t="shared" si="116"/>
        <v>-0.9456696734</v>
      </c>
      <c r="Z39" s="6">
        <f t="shared" si="116"/>
        <v>-0.4970802893</v>
      </c>
      <c r="AA39" s="6">
        <f t="shared" si="116"/>
        <v>-0.1463994578</v>
      </c>
      <c r="AB39" s="6">
        <f t="shared" si="116"/>
        <v>0.77584498</v>
      </c>
      <c r="AC39" s="6">
        <f t="shared" si="116"/>
        <v>2.194129207</v>
      </c>
      <c r="AD39" s="6">
        <f t="shared" si="116"/>
        <v>-0.02003773402</v>
      </c>
      <c r="AE39" s="6">
        <f t="shared" si="116"/>
        <v>0.5311775954</v>
      </c>
      <c r="AF39" s="6">
        <f t="shared" si="116"/>
        <v>-0.9608085893</v>
      </c>
      <c r="AG39" s="6">
        <f t="shared" si="116"/>
        <v>0.1596494453</v>
      </c>
      <c r="AH39" s="45"/>
      <c r="AI39" s="23">
        <v>42400.0</v>
      </c>
      <c r="AJ39" s="27">
        <v>-0.0592</v>
      </c>
      <c r="AK39" s="27">
        <v>-0.0124</v>
      </c>
      <c r="AL39" s="27">
        <v>-0.0418</v>
      </c>
      <c r="AM39" s="27">
        <v>-0.0857</v>
      </c>
      <c r="AN39" s="27">
        <v>-0.1322</v>
      </c>
      <c r="AO39" s="27">
        <v>-0.0764</v>
      </c>
      <c r="AP39" s="27">
        <v>-0.0243</v>
      </c>
      <c r="AQ39" s="27">
        <v>-0.0746</v>
      </c>
      <c r="AR39" s="27">
        <v>-0.0236</v>
      </c>
      <c r="AS39" s="27">
        <v>-0.0535</v>
      </c>
      <c r="AT39" s="45"/>
      <c r="AU39" s="23">
        <v>42400.0</v>
      </c>
      <c r="AV39" s="50">
        <f t="shared" si="9"/>
        <v>-0.03925370428</v>
      </c>
      <c r="AW39" s="51">
        <f t="shared" si="10"/>
        <v>3.095472186</v>
      </c>
      <c r="AX39" s="51">
        <f t="array" ref="AX39">SQRT(MMULT(MMULT(X39:AG39,MMULT(TRANSPOSE(ER!B519:K554-ER!M554:V554),ER!B519:K554-ER!M554:V554)/3),TRANSPOSE(X39:AG39)))</f>
        <v>0.3962645686</v>
      </c>
      <c r="AY39" s="45"/>
      <c r="AZ39" s="23">
        <v>42400.0</v>
      </c>
      <c r="BA39" s="4">
        <f t="shared" ref="BA39:BJ39" si="117">X39*0.01/$AX39</f>
        <v>-0.02752720204</v>
      </c>
      <c r="BB39" s="4">
        <f t="shared" si="117"/>
        <v>-0.02386460331</v>
      </c>
      <c r="BC39" s="4">
        <f t="shared" si="117"/>
        <v>-0.01254415178</v>
      </c>
      <c r="BD39" s="4">
        <f t="shared" si="117"/>
        <v>-0.00369448771</v>
      </c>
      <c r="BE39" s="4">
        <f t="shared" si="117"/>
        <v>0.0195789642</v>
      </c>
      <c r="BF39" s="4">
        <f t="shared" si="117"/>
        <v>0.05537031017</v>
      </c>
      <c r="BG39" s="4">
        <f t="shared" si="117"/>
        <v>-0.000505665548</v>
      </c>
      <c r="BH39" s="4">
        <f t="shared" si="117"/>
        <v>0.01340461998</v>
      </c>
      <c r="BI39" s="4">
        <f t="shared" si="117"/>
        <v>-0.02424664392</v>
      </c>
      <c r="BJ39" s="4">
        <f t="shared" si="117"/>
        <v>0.004028859957</v>
      </c>
      <c r="BK39" s="45"/>
      <c r="BL39" s="4">
        <f t="shared" si="12"/>
        <v>-0.0009876234537</v>
      </c>
      <c r="BM39" s="4">
        <f t="shared" si="13"/>
        <v>1.036009225</v>
      </c>
      <c r="BN39" s="4">
        <f t="shared" si="14"/>
        <v>1.037033424</v>
      </c>
      <c r="BO39" s="4">
        <f t="shared" si="15"/>
        <v>-0.0009876234537</v>
      </c>
    </row>
    <row r="40">
      <c r="A40" s="23">
        <v>42429.0</v>
      </c>
      <c r="B40" s="53">
        <v>-0.0638100334645652</v>
      </c>
      <c r="C40" s="53">
        <v>-0.0460918082654896</v>
      </c>
      <c r="D40" s="53">
        <v>-0.0837722802022251</v>
      </c>
      <c r="E40" s="53">
        <v>-0.0861732944981417</v>
      </c>
      <c r="F40" s="53">
        <v>-0.128848714735072</v>
      </c>
      <c r="G40" s="53">
        <v>-0.183947841666156</v>
      </c>
      <c r="H40" s="53">
        <v>-0.0957258423094483</v>
      </c>
      <c r="I40" s="53">
        <v>-0.095021684770827</v>
      </c>
      <c r="J40" s="53">
        <v>-0.0663268726366897</v>
      </c>
      <c r="K40" s="53">
        <v>-0.049143812809617</v>
      </c>
      <c r="L40" s="52"/>
      <c r="M40" s="4">
        <f t="shared" ref="M40:V40" si="118">_xlfn.RANK.AVG(B40,$B40:$K40,0)</f>
        <v>3</v>
      </c>
      <c r="N40" s="4">
        <f t="shared" si="118"/>
        <v>1</v>
      </c>
      <c r="O40" s="4">
        <f t="shared" si="118"/>
        <v>5</v>
      </c>
      <c r="P40" s="4">
        <f t="shared" si="118"/>
        <v>6</v>
      </c>
      <c r="Q40" s="4">
        <f t="shared" si="118"/>
        <v>9</v>
      </c>
      <c r="R40" s="4">
        <f t="shared" si="118"/>
        <v>10</v>
      </c>
      <c r="S40" s="4">
        <f t="shared" si="118"/>
        <v>8</v>
      </c>
      <c r="T40" s="4">
        <f t="shared" si="118"/>
        <v>7</v>
      </c>
      <c r="U40" s="4">
        <f t="shared" si="118"/>
        <v>4</v>
      </c>
      <c r="V40" s="4">
        <f t="shared" si="118"/>
        <v>2</v>
      </c>
      <c r="W40" s="45"/>
      <c r="X40" s="6">
        <f t="shared" ref="X40:AG40" si="119">-(B40-AVERAGE($B40:$K40))/STDEV($B40:$K40)</f>
        <v>-0.6326428311</v>
      </c>
      <c r="Y40" s="6">
        <f t="shared" si="119"/>
        <v>-1.062510472</v>
      </c>
      <c r="Z40" s="6">
        <f t="shared" si="119"/>
        <v>-0.148332252</v>
      </c>
      <c r="AA40" s="6">
        <f t="shared" si="119"/>
        <v>-0.09008046109</v>
      </c>
      <c r="AB40" s="6">
        <f t="shared" si="119"/>
        <v>0.9452818284</v>
      </c>
      <c r="AC40" s="6">
        <f t="shared" si="119"/>
        <v>2.282059718</v>
      </c>
      <c r="AD40" s="6">
        <f t="shared" si="119"/>
        <v>0.141677017</v>
      </c>
      <c r="AE40" s="6">
        <f t="shared" si="119"/>
        <v>0.1245932213</v>
      </c>
      <c r="AF40" s="6">
        <f t="shared" si="119"/>
        <v>-0.571580975</v>
      </c>
      <c r="AG40" s="6">
        <f t="shared" si="119"/>
        <v>-0.9884647939</v>
      </c>
      <c r="AH40" s="45"/>
      <c r="AI40" s="23">
        <v>42429.0</v>
      </c>
      <c r="AJ40" s="27">
        <v>-0.0189</v>
      </c>
      <c r="AK40" s="27">
        <v>-8.0E-4</v>
      </c>
      <c r="AL40" s="27">
        <v>-0.0149</v>
      </c>
      <c r="AM40" s="27">
        <v>-0.0298</v>
      </c>
      <c r="AN40" s="27">
        <v>-0.056</v>
      </c>
      <c r="AO40" s="27">
        <v>-0.0932</v>
      </c>
      <c r="AP40" s="27">
        <v>-0.0191</v>
      </c>
      <c r="AQ40" s="27">
        <v>-0.0403</v>
      </c>
      <c r="AR40" s="27">
        <v>0.009</v>
      </c>
      <c r="AS40" s="27">
        <v>-0.0029</v>
      </c>
      <c r="AT40" s="45"/>
      <c r="AU40" s="23">
        <v>42429.0</v>
      </c>
      <c r="AV40" s="50">
        <f t="shared" si="9"/>
        <v>-0.2449321985</v>
      </c>
      <c r="AW40" s="51">
        <f t="shared" si="10"/>
        <v>2.337291378</v>
      </c>
      <c r="AX40" s="51">
        <f t="array" ref="AX40">SQRT(MMULT(MMULT(X40:AG40,MMULT(TRANSPOSE(ER!B520:K555-ER!M555:V555),ER!B520:K555-ER!M555:V555)/3),TRANSPOSE(X40:AG40)))</f>
        <v>0.4102729999</v>
      </c>
      <c r="AY40" s="45"/>
      <c r="AZ40" s="23">
        <v>42429.0</v>
      </c>
      <c r="BA40" s="4">
        <f t="shared" ref="BA40:BJ40" si="120">X40*0.01/$AX40</f>
        <v>-0.01542004546</v>
      </c>
      <c r="BB40" s="4">
        <f t="shared" si="120"/>
        <v>-0.02589764551</v>
      </c>
      <c r="BC40" s="4">
        <f t="shared" si="120"/>
        <v>-0.003615452444</v>
      </c>
      <c r="BD40" s="4">
        <f t="shared" si="120"/>
        <v>-0.002195622454</v>
      </c>
      <c r="BE40" s="4">
        <f t="shared" si="120"/>
        <v>0.02304031288</v>
      </c>
      <c r="BF40" s="4">
        <f t="shared" si="120"/>
        <v>0.05562295638</v>
      </c>
      <c r="BG40" s="4">
        <f t="shared" si="120"/>
        <v>0.00345323765</v>
      </c>
      <c r="BH40" s="4">
        <f t="shared" si="120"/>
        <v>0.003036836968</v>
      </c>
      <c r="BI40" s="4">
        <f t="shared" si="120"/>
        <v>-0.0139317229</v>
      </c>
      <c r="BJ40" s="4">
        <f t="shared" si="120"/>
        <v>-0.0240928551</v>
      </c>
      <c r="BK40" s="45"/>
      <c r="BL40" s="4">
        <f t="shared" si="12"/>
        <v>-0.006181026969</v>
      </c>
      <c r="BM40" s="4">
        <f t="shared" si="13"/>
        <v>1.029605624</v>
      </c>
      <c r="BN40" s="4">
        <f t="shared" si="14"/>
        <v>1.037033424</v>
      </c>
      <c r="BO40" s="4">
        <f t="shared" si="15"/>
        <v>-0.007162545896</v>
      </c>
    </row>
    <row r="41">
      <c r="A41" s="23">
        <v>42460.0</v>
      </c>
      <c r="B41" s="53">
        <v>-0.029565794614395</v>
      </c>
      <c r="C41" s="53">
        <v>-0.0239508832185669</v>
      </c>
      <c r="D41" s="53">
        <v>-0.0249972018497663</v>
      </c>
      <c r="E41" s="53">
        <v>-0.0308676507694334</v>
      </c>
      <c r="F41" s="53">
        <v>-0.0365343812686907</v>
      </c>
      <c r="G41" s="53">
        <v>-0.0291333595538348</v>
      </c>
      <c r="H41" s="53">
        <v>-0.0183024862200885</v>
      </c>
      <c r="I41" s="53">
        <v>-0.0380060313079519</v>
      </c>
      <c r="J41" s="53">
        <v>-0.0244006508927953</v>
      </c>
      <c r="K41" s="53">
        <v>-0.0131126256497984</v>
      </c>
      <c r="L41" s="52"/>
      <c r="M41" s="4">
        <f t="shared" ref="M41:V41" si="121">_xlfn.RANK.AVG(B41,$B41:$K41,0)</f>
        <v>7</v>
      </c>
      <c r="N41" s="4">
        <f t="shared" si="121"/>
        <v>3</v>
      </c>
      <c r="O41" s="4">
        <f t="shared" si="121"/>
        <v>5</v>
      </c>
      <c r="P41" s="4">
        <f t="shared" si="121"/>
        <v>8</v>
      </c>
      <c r="Q41" s="4">
        <f t="shared" si="121"/>
        <v>9</v>
      </c>
      <c r="R41" s="4">
        <f t="shared" si="121"/>
        <v>6</v>
      </c>
      <c r="S41" s="4">
        <f t="shared" si="121"/>
        <v>2</v>
      </c>
      <c r="T41" s="4">
        <f t="shared" si="121"/>
        <v>10</v>
      </c>
      <c r="U41" s="4">
        <f t="shared" si="121"/>
        <v>4</v>
      </c>
      <c r="V41" s="4">
        <f t="shared" si="121"/>
        <v>1</v>
      </c>
      <c r="W41" s="45"/>
      <c r="X41" s="6">
        <f t="shared" ref="X41:AG41" si="122">-(B41-AVERAGE($B41:$K41))/STDEV($B41:$K41)</f>
        <v>0.3501980957</v>
      </c>
      <c r="Y41" s="6">
        <f t="shared" si="122"/>
        <v>-0.3838669464</v>
      </c>
      <c r="Z41" s="6">
        <f t="shared" si="122"/>
        <v>-0.2470765546</v>
      </c>
      <c r="AA41" s="6">
        <f t="shared" si="122"/>
        <v>0.5203961675</v>
      </c>
      <c r="AB41" s="6">
        <f t="shared" si="122"/>
        <v>1.261235776</v>
      </c>
      <c r="AC41" s="6">
        <f t="shared" si="122"/>
        <v>0.2936637288</v>
      </c>
      <c r="AD41" s="6">
        <f t="shared" si="122"/>
        <v>-1.122309726</v>
      </c>
      <c r="AE41" s="6">
        <f t="shared" si="122"/>
        <v>1.45363184</v>
      </c>
      <c r="AF41" s="6">
        <f t="shared" si="122"/>
        <v>-0.3250666015</v>
      </c>
      <c r="AG41" s="6">
        <f t="shared" si="122"/>
        <v>-1.800805779</v>
      </c>
      <c r="AH41" s="45"/>
      <c r="AI41" s="23">
        <v>42460.0</v>
      </c>
      <c r="AJ41" s="27">
        <v>0.0461</v>
      </c>
      <c r="AK41" s="27">
        <v>0.05</v>
      </c>
      <c r="AL41" s="27">
        <v>0.0111</v>
      </c>
      <c r="AM41" s="27">
        <v>0.0477</v>
      </c>
      <c r="AN41" s="27">
        <v>0.0279</v>
      </c>
      <c r="AO41" s="27">
        <v>0.0444</v>
      </c>
      <c r="AP41" s="27">
        <v>0.0312</v>
      </c>
      <c r="AQ41" s="27">
        <v>0.0296</v>
      </c>
      <c r="AR41" s="27">
        <v>0.0165</v>
      </c>
      <c r="AS41" s="27">
        <v>0.0678</v>
      </c>
      <c r="AT41" s="45"/>
      <c r="AU41" s="23">
        <v>42460.0</v>
      </c>
      <c r="AV41" s="50">
        <f t="shared" si="9"/>
        <v>-0.02887758643</v>
      </c>
      <c r="AW41" s="51">
        <f t="shared" si="10"/>
        <v>2.269796045</v>
      </c>
      <c r="AX41" s="51">
        <f t="array" ref="AX41">SQRT(MMULT(MMULT(X41:AG41,MMULT(TRANSPOSE(ER!B521:K556-ER!M556:V556),ER!B521:K556-ER!M556:V556)/3),TRANSPOSE(X41:AG41)))</f>
        <v>0.3445694895</v>
      </c>
      <c r="AY41" s="45"/>
      <c r="AZ41" s="23">
        <v>42460.0</v>
      </c>
      <c r="BA41" s="4">
        <f t="shared" ref="BA41:BJ41" si="123">X41*0.01/$AX41</f>
        <v>0.01016335184</v>
      </c>
      <c r="BB41" s="4">
        <f t="shared" si="123"/>
        <v>-0.01114047988</v>
      </c>
      <c r="BC41" s="4">
        <f t="shared" si="123"/>
        <v>-0.007170587127</v>
      </c>
      <c r="BD41" s="4">
        <f t="shared" si="123"/>
        <v>0.015102793</v>
      </c>
      <c r="BE41" s="4">
        <f t="shared" si="123"/>
        <v>0.03660323432</v>
      </c>
      <c r="BF41" s="4">
        <f t="shared" si="123"/>
        <v>0.008522627154</v>
      </c>
      <c r="BG41" s="4">
        <f t="shared" si="123"/>
        <v>-0.03257136109</v>
      </c>
      <c r="BH41" s="4">
        <f t="shared" si="123"/>
        <v>0.04218689942</v>
      </c>
      <c r="BI41" s="4">
        <f t="shared" si="123"/>
        <v>-0.009433992603</v>
      </c>
      <c r="BJ41" s="4">
        <f t="shared" si="123"/>
        <v>-0.05226248504</v>
      </c>
      <c r="BK41" s="45"/>
      <c r="BL41" s="4">
        <f t="shared" si="12"/>
        <v>-0.0007038627068</v>
      </c>
      <c r="BM41" s="4">
        <f t="shared" si="13"/>
        <v>1.028880923</v>
      </c>
      <c r="BN41" s="4">
        <f t="shared" si="14"/>
        <v>1.037033424</v>
      </c>
      <c r="BO41" s="4">
        <f t="shared" si="15"/>
        <v>-0.007861367153</v>
      </c>
    </row>
    <row r="42">
      <c r="A42" s="23">
        <v>42490.0</v>
      </c>
      <c r="B42" s="53">
        <v>-0.0153225976508384</v>
      </c>
      <c r="C42" s="53">
        <v>-0.0129460428962642</v>
      </c>
      <c r="D42" s="53">
        <v>-0.0199065378095397</v>
      </c>
      <c r="E42" s="53">
        <v>-0.0236437995148605</v>
      </c>
      <c r="F42" s="53">
        <v>-0.0430022306323222</v>
      </c>
      <c r="G42" s="54">
        <v>-0.0406313044373206</v>
      </c>
      <c r="H42" s="53">
        <v>-0.0171738971238731</v>
      </c>
      <c r="I42" s="53">
        <v>-0.0299036021729615</v>
      </c>
      <c r="J42" s="53">
        <v>-0.0159048146743254</v>
      </c>
      <c r="K42" s="53">
        <v>-0.0154725862084167</v>
      </c>
      <c r="L42" s="52"/>
      <c r="M42" s="4">
        <f t="shared" ref="M42:V42" si="124">_xlfn.RANK.AVG(B42,$B42:$K42,0)</f>
        <v>2</v>
      </c>
      <c r="N42" s="4">
        <f t="shared" si="124"/>
        <v>1</v>
      </c>
      <c r="O42" s="4">
        <f t="shared" si="124"/>
        <v>6</v>
      </c>
      <c r="P42" s="4">
        <f t="shared" si="124"/>
        <v>7</v>
      </c>
      <c r="Q42" s="4">
        <f t="shared" si="124"/>
        <v>10</v>
      </c>
      <c r="R42" s="4">
        <f t="shared" si="124"/>
        <v>9</v>
      </c>
      <c r="S42" s="4">
        <f t="shared" si="124"/>
        <v>5</v>
      </c>
      <c r="T42" s="4">
        <f t="shared" si="124"/>
        <v>8</v>
      </c>
      <c r="U42" s="4">
        <f t="shared" si="124"/>
        <v>4</v>
      </c>
      <c r="V42" s="4">
        <f t="shared" si="124"/>
        <v>3</v>
      </c>
      <c r="W42" s="45"/>
      <c r="X42" s="6">
        <f t="shared" ref="X42:AG42" si="125">-(B42-AVERAGE($B42:$K42))/STDEV($B42:$K42)</f>
        <v>-0.7406294495</v>
      </c>
      <c r="Y42" s="6">
        <f t="shared" si="125"/>
        <v>-0.9587894766</v>
      </c>
      <c r="Z42" s="6">
        <f t="shared" si="125"/>
        <v>-0.3198385937</v>
      </c>
      <c r="AA42" s="6">
        <f t="shared" si="125"/>
        <v>0.02322992318</v>
      </c>
      <c r="AB42" s="6">
        <f t="shared" si="125"/>
        <v>1.800271184</v>
      </c>
      <c r="AC42" s="6">
        <f t="shared" si="125"/>
        <v>1.58262784</v>
      </c>
      <c r="AD42" s="6">
        <f t="shared" si="125"/>
        <v>-0.5706861556</v>
      </c>
      <c r="AE42" s="6">
        <f t="shared" si="125"/>
        <v>0.5978595271</v>
      </c>
      <c r="AF42" s="6">
        <f t="shared" si="125"/>
        <v>-0.687183813</v>
      </c>
      <c r="AG42" s="6">
        <f t="shared" si="125"/>
        <v>-0.7268609858</v>
      </c>
      <c r="AH42" s="45"/>
      <c r="AI42" s="23">
        <v>42490.0</v>
      </c>
      <c r="AJ42" s="27">
        <v>0.0368</v>
      </c>
      <c r="AK42" s="27">
        <v>0.0332</v>
      </c>
      <c r="AL42" s="27">
        <v>0.013</v>
      </c>
      <c r="AM42" s="27">
        <v>0.0059</v>
      </c>
      <c r="AN42" s="27">
        <v>0.0227</v>
      </c>
      <c r="AO42" s="27">
        <v>-0.0038</v>
      </c>
      <c r="AP42" s="27">
        <v>-0.0042</v>
      </c>
      <c r="AQ42" s="27">
        <v>0.0464</v>
      </c>
      <c r="AR42" s="27">
        <v>0.0151</v>
      </c>
      <c r="AS42" s="27">
        <v>0.0046</v>
      </c>
      <c r="AT42" s="45"/>
      <c r="AU42" s="23">
        <v>42490.0</v>
      </c>
      <c r="AV42" s="50">
        <f t="shared" si="9"/>
        <v>0.08648538538</v>
      </c>
      <c r="AW42" s="51">
        <f t="shared" si="10"/>
        <v>2.46610023</v>
      </c>
      <c r="AX42" s="51">
        <f t="array" ref="AX42">SQRT(MMULT(MMULT(X42:AG42,MMULT(TRANSPOSE(ER!B522:K557-ER!M557:V557),ER!B522:K557-ER!M557:V557)/3),TRANSPOSE(X42:AG42)))</f>
        <v>0.3642742663</v>
      </c>
      <c r="AY42" s="45"/>
      <c r="AZ42" s="23">
        <v>42490.0</v>
      </c>
      <c r="BA42" s="4">
        <f t="shared" ref="BA42:BJ42" si="126">X42*0.01/$AX42</f>
        <v>-0.02033164343</v>
      </c>
      <c r="BB42" s="4">
        <f t="shared" si="126"/>
        <v>-0.02632053827</v>
      </c>
      <c r="BC42" s="4">
        <f t="shared" si="126"/>
        <v>-0.008780158887</v>
      </c>
      <c r="BD42" s="4">
        <f t="shared" si="126"/>
        <v>0.000637704206</v>
      </c>
      <c r="BE42" s="4">
        <f t="shared" si="126"/>
        <v>0.04942076205</v>
      </c>
      <c r="BF42" s="4">
        <f t="shared" si="126"/>
        <v>0.04344605114</v>
      </c>
      <c r="BG42" s="4">
        <f t="shared" si="126"/>
        <v>-0.0156663868</v>
      </c>
      <c r="BH42" s="4">
        <f t="shared" si="126"/>
        <v>0.01641234593</v>
      </c>
      <c r="BI42" s="4">
        <f t="shared" si="126"/>
        <v>-0.01886446221</v>
      </c>
      <c r="BJ42" s="4">
        <f t="shared" si="126"/>
        <v>-0.01995367373</v>
      </c>
      <c r="BK42" s="45"/>
      <c r="BL42" s="4">
        <f t="shared" si="12"/>
        <v>0.002509954828</v>
      </c>
      <c r="BM42" s="4">
        <f t="shared" si="13"/>
        <v>1.031463368</v>
      </c>
      <c r="BN42" s="4">
        <f t="shared" si="14"/>
        <v>1.037033424</v>
      </c>
      <c r="BO42" s="4">
        <f t="shared" si="15"/>
        <v>-0.005371144002</v>
      </c>
    </row>
    <row r="43">
      <c r="A43" s="23">
        <v>42521.0</v>
      </c>
      <c r="B43" s="53">
        <v>-0.0136745479203448</v>
      </c>
      <c r="C43" s="53">
        <v>-0.0100500087809728</v>
      </c>
      <c r="D43" s="53">
        <v>-0.0115352139415306</v>
      </c>
      <c r="E43" s="53">
        <v>-0.0172498568894134</v>
      </c>
      <c r="F43" s="53">
        <v>-0.0201345329066611</v>
      </c>
      <c r="G43" s="53">
        <v>-0.0113351539999999</v>
      </c>
      <c r="H43" s="53">
        <v>-0.0124329074264027</v>
      </c>
      <c r="I43" s="53">
        <v>-0.0138933027251963</v>
      </c>
      <c r="J43" s="53">
        <v>-0.0135631519999999</v>
      </c>
      <c r="K43" s="53">
        <v>-0.0319831140422487</v>
      </c>
      <c r="L43" s="52"/>
      <c r="M43" s="4">
        <f t="shared" ref="M43:V43" si="127">_xlfn.RANK.AVG(B43,$B43:$K43,0)</f>
        <v>6</v>
      </c>
      <c r="N43" s="4">
        <f t="shared" si="127"/>
        <v>1</v>
      </c>
      <c r="O43" s="4">
        <f t="shared" si="127"/>
        <v>3</v>
      </c>
      <c r="P43" s="4">
        <f t="shared" si="127"/>
        <v>8</v>
      </c>
      <c r="Q43" s="4">
        <f t="shared" si="127"/>
        <v>9</v>
      </c>
      <c r="R43" s="4">
        <f t="shared" si="127"/>
        <v>2</v>
      </c>
      <c r="S43" s="4">
        <f t="shared" si="127"/>
        <v>4</v>
      </c>
      <c r="T43" s="4">
        <f t="shared" si="127"/>
        <v>7</v>
      </c>
      <c r="U43" s="4">
        <f t="shared" si="127"/>
        <v>5</v>
      </c>
      <c r="V43" s="4">
        <f t="shared" si="127"/>
        <v>10</v>
      </c>
      <c r="W43" s="45"/>
      <c r="X43" s="6">
        <f t="shared" ref="X43:AG43" si="128">-(B43-AVERAGE($B43:$K43))/STDEV($B43:$K43)</f>
        <v>-0.2948162198</v>
      </c>
      <c r="Y43" s="6">
        <f t="shared" si="128"/>
        <v>-0.8540936772</v>
      </c>
      <c r="Z43" s="6">
        <f t="shared" si="128"/>
        <v>-0.6249219856</v>
      </c>
      <c r="AA43" s="6">
        <f t="shared" si="128"/>
        <v>0.256864872</v>
      </c>
      <c r="AB43" s="6">
        <f t="shared" si="128"/>
        <v>0.7019791903</v>
      </c>
      <c r="AC43" s="6">
        <f t="shared" si="128"/>
        <v>-0.6557918455</v>
      </c>
      <c r="AD43" s="6">
        <f t="shared" si="128"/>
        <v>-0.4864051396</v>
      </c>
      <c r="AE43" s="6">
        <f t="shared" si="128"/>
        <v>-0.2610616854</v>
      </c>
      <c r="AF43" s="6">
        <f t="shared" si="128"/>
        <v>-0.3120049505</v>
      </c>
      <c r="AG43" s="6">
        <f t="shared" si="128"/>
        <v>2.530251441</v>
      </c>
      <c r="AH43" s="45"/>
      <c r="AI43" s="23">
        <v>42521.0</v>
      </c>
      <c r="AJ43" s="27">
        <v>0.0282</v>
      </c>
      <c r="AK43" s="27">
        <v>0.0083</v>
      </c>
      <c r="AL43" s="27">
        <v>0.027</v>
      </c>
      <c r="AM43" s="27">
        <v>0.0189</v>
      </c>
      <c r="AN43" s="27">
        <v>-0.013</v>
      </c>
      <c r="AO43" s="27">
        <v>0.0258</v>
      </c>
      <c r="AP43" s="27">
        <v>0.0399</v>
      </c>
      <c r="AQ43" s="27">
        <v>0.0026</v>
      </c>
      <c r="AR43" s="27">
        <v>0.0016</v>
      </c>
      <c r="AS43" s="27">
        <v>0.0176</v>
      </c>
      <c r="AT43" s="45"/>
      <c r="AU43" s="23">
        <v>42521.0</v>
      </c>
      <c r="AV43" s="50">
        <f t="shared" si="9"/>
        <v>-0.05472021701</v>
      </c>
      <c r="AW43" s="51">
        <f t="shared" si="10"/>
        <v>2.33115469</v>
      </c>
      <c r="AX43" s="51">
        <f t="array" ref="AX43">SQRT(MMULT(MMULT(X43:AG43,MMULT(TRANSPOSE(ER!B523:K558-ER!M558:V558),ER!B523:K558-ER!M558:V558)/3),TRANSPOSE(X43:AG43)))</f>
        <v>0.153452513</v>
      </c>
      <c r="AY43" s="45"/>
      <c r="AZ43" s="23">
        <v>42521.0</v>
      </c>
      <c r="BA43" s="4">
        <f t="shared" ref="BA43:BJ43" si="129">X43*0.01/$AX43</f>
        <v>-0.01921221191</v>
      </c>
      <c r="BB43" s="4">
        <f t="shared" si="129"/>
        <v>-0.05565850049</v>
      </c>
      <c r="BC43" s="4">
        <f t="shared" si="129"/>
        <v>-0.04072412848</v>
      </c>
      <c r="BD43" s="4">
        <f t="shared" si="129"/>
        <v>0.01673904629</v>
      </c>
      <c r="BE43" s="4">
        <f t="shared" si="129"/>
        <v>0.04574569529</v>
      </c>
      <c r="BF43" s="4">
        <f t="shared" si="129"/>
        <v>-0.04273581661</v>
      </c>
      <c r="BG43" s="4">
        <f t="shared" si="129"/>
        <v>-0.03169743721</v>
      </c>
      <c r="BH43" s="4">
        <f t="shared" si="129"/>
        <v>-0.01701253895</v>
      </c>
      <c r="BI43" s="4">
        <f t="shared" si="129"/>
        <v>-0.02033234545</v>
      </c>
      <c r="BJ43" s="4">
        <f t="shared" si="129"/>
        <v>0.1648882375</v>
      </c>
      <c r="BK43" s="45"/>
      <c r="BL43" s="4">
        <f t="shared" si="12"/>
        <v>-0.001502170811</v>
      </c>
      <c r="BM43" s="4">
        <f t="shared" si="13"/>
        <v>1.029913934</v>
      </c>
      <c r="BN43" s="4">
        <f t="shared" si="14"/>
        <v>1.037033424</v>
      </c>
      <c r="BO43" s="4">
        <f t="shared" si="15"/>
        <v>-0.006865246437</v>
      </c>
    </row>
    <row r="44">
      <c r="A44" s="23">
        <v>42551.0</v>
      </c>
      <c r="B44" s="53">
        <v>-0.0463213192197527</v>
      </c>
      <c r="C44" s="53">
        <v>-0.044073875991953</v>
      </c>
      <c r="D44" s="53">
        <v>-0.0986869286463717</v>
      </c>
      <c r="E44" s="53">
        <v>-0.0839494585066026</v>
      </c>
      <c r="F44" s="53">
        <v>-0.146338548915734</v>
      </c>
      <c r="G44" s="53">
        <v>-0.0817893377588161</v>
      </c>
      <c r="H44" s="53">
        <v>-0.0956720631241372</v>
      </c>
      <c r="I44" s="53">
        <v>-0.119557498451961</v>
      </c>
      <c r="J44" s="53">
        <v>-0.0770905199465429</v>
      </c>
      <c r="K44" s="53">
        <v>-0.0559297581312423</v>
      </c>
      <c r="L44" s="52"/>
      <c r="M44" s="4">
        <f t="shared" ref="M44:V44" si="130">_xlfn.RANK.AVG(B44,$B44:$K44,0)</f>
        <v>2</v>
      </c>
      <c r="N44" s="4">
        <f t="shared" si="130"/>
        <v>1</v>
      </c>
      <c r="O44" s="4">
        <f t="shared" si="130"/>
        <v>8</v>
      </c>
      <c r="P44" s="4">
        <f t="shared" si="130"/>
        <v>6</v>
      </c>
      <c r="Q44" s="4">
        <f t="shared" si="130"/>
        <v>10</v>
      </c>
      <c r="R44" s="4">
        <f t="shared" si="130"/>
        <v>5</v>
      </c>
      <c r="S44" s="4">
        <f t="shared" si="130"/>
        <v>7</v>
      </c>
      <c r="T44" s="4">
        <f t="shared" si="130"/>
        <v>9</v>
      </c>
      <c r="U44" s="4">
        <f t="shared" si="130"/>
        <v>4</v>
      </c>
      <c r="V44" s="4">
        <f t="shared" si="130"/>
        <v>3</v>
      </c>
      <c r="W44" s="45"/>
      <c r="X44" s="6">
        <f t="shared" ref="X44:AG44" si="131">-(B44-AVERAGE($B44:$K44))/STDEV($B44:$K44)</f>
        <v>-1.198320231</v>
      </c>
      <c r="Y44" s="6">
        <f t="shared" si="131"/>
        <v>-1.268055699</v>
      </c>
      <c r="Z44" s="6">
        <f t="shared" si="131"/>
        <v>0.4265218247</v>
      </c>
      <c r="AA44" s="6">
        <f t="shared" si="131"/>
        <v>-0.03076419829</v>
      </c>
      <c r="AB44" s="6">
        <f t="shared" si="131"/>
        <v>1.905094451</v>
      </c>
      <c r="AC44" s="6">
        <f t="shared" si="131"/>
        <v>-0.09779015435</v>
      </c>
      <c r="AD44" s="6">
        <f t="shared" si="131"/>
        <v>0.3329741635</v>
      </c>
      <c r="AE44" s="6">
        <f t="shared" si="131"/>
        <v>1.074110575</v>
      </c>
      <c r="AF44" s="6">
        <f t="shared" si="131"/>
        <v>-0.2435888355</v>
      </c>
      <c r="AG44" s="6">
        <f t="shared" si="131"/>
        <v>-0.9001818954</v>
      </c>
      <c r="AH44" s="45"/>
      <c r="AI44" s="23">
        <v>42551.0</v>
      </c>
      <c r="AJ44" s="27">
        <v>-0.0264</v>
      </c>
      <c r="AK44" s="27">
        <v>-0.0035</v>
      </c>
      <c r="AL44" s="27">
        <v>-0.0566</v>
      </c>
      <c r="AM44" s="27">
        <v>-0.0549</v>
      </c>
      <c r="AN44" s="27">
        <v>-0.09</v>
      </c>
      <c r="AO44" s="27">
        <v>-0.0975</v>
      </c>
      <c r="AP44" s="27">
        <v>-0.0606</v>
      </c>
      <c r="AQ44" s="27">
        <v>-0.0973</v>
      </c>
      <c r="AR44" s="27">
        <v>0.0497</v>
      </c>
      <c r="AS44" s="27">
        <v>0.0021</v>
      </c>
      <c r="AT44" s="45"/>
      <c r="AU44" s="23">
        <v>42551.0</v>
      </c>
      <c r="AV44" s="50">
        <f t="shared" si="9"/>
        <v>0.07748709223</v>
      </c>
      <c r="AW44" s="51">
        <f t="shared" si="10"/>
        <v>2.511789089</v>
      </c>
      <c r="AX44" s="51">
        <f t="array" ref="AX44">SQRT(MMULT(MMULT(X44:AG44,MMULT(TRANSPOSE(ER!B524:K559-ER!M559:V559),ER!B524:K559-ER!M559:V559)/3),TRANSPOSE(X44:AG44)))</f>
        <v>0.4347613485</v>
      </c>
      <c r="AY44" s="45"/>
      <c r="AZ44" s="23">
        <v>42551.0</v>
      </c>
      <c r="BA44" s="4">
        <f t="shared" ref="BA44:BJ44" si="132">X44*0.01/$AX44</f>
        <v>-0.02756271309</v>
      </c>
      <c r="BB44" s="4">
        <f t="shared" si="132"/>
        <v>-0.02916670728</v>
      </c>
      <c r="BC44" s="4">
        <f t="shared" si="132"/>
        <v>0.009810481687</v>
      </c>
      <c r="BD44" s="4">
        <f t="shared" si="132"/>
        <v>-0.0007076111618</v>
      </c>
      <c r="BE44" s="4">
        <f t="shared" si="132"/>
        <v>0.04381931506</v>
      </c>
      <c r="BF44" s="4">
        <f t="shared" si="132"/>
        <v>-0.002249283537</v>
      </c>
      <c r="BG44" s="4">
        <f t="shared" si="132"/>
        <v>0.007658780263</v>
      </c>
      <c r="BH44" s="4">
        <f t="shared" si="132"/>
        <v>0.02470575129</v>
      </c>
      <c r="BI44" s="4">
        <f t="shared" si="132"/>
        <v>-0.005602817187</v>
      </c>
      <c r="BJ44" s="4">
        <f t="shared" si="132"/>
        <v>-0.02070519605</v>
      </c>
      <c r="BK44" s="45"/>
      <c r="BL44" s="4">
        <f t="shared" si="12"/>
        <v>0.005049581183</v>
      </c>
      <c r="BM44" s="4">
        <f t="shared" si="13"/>
        <v>1.035114568</v>
      </c>
      <c r="BN44" s="4">
        <f t="shared" si="14"/>
        <v>1.037033424</v>
      </c>
      <c r="BO44" s="4">
        <f t="shared" si="15"/>
        <v>-0.001850331873</v>
      </c>
    </row>
    <row r="45">
      <c r="A45" s="23">
        <v>42582.0</v>
      </c>
      <c r="B45" s="53">
        <v>-0.00499154900000001</v>
      </c>
      <c r="C45" s="53">
        <v>-0.00702710038320198</v>
      </c>
      <c r="D45" s="53">
        <v>-0.016567135</v>
      </c>
      <c r="E45" s="53">
        <v>-0.013886451</v>
      </c>
      <c r="F45" s="53">
        <v>-0.0216421530000001</v>
      </c>
      <c r="G45" s="53">
        <v>-0.0362952844207118</v>
      </c>
      <c r="H45" s="53">
        <v>-0.018804584</v>
      </c>
      <c r="I45" s="53">
        <v>-0.017903075</v>
      </c>
      <c r="J45" s="53">
        <v>-0.012982697</v>
      </c>
      <c r="K45" s="53">
        <v>-0.00367400254696812</v>
      </c>
      <c r="L45" s="52"/>
      <c r="M45" s="4">
        <f t="shared" ref="M45:V45" si="133">_xlfn.RANK.AVG(B45,$B45:$K45,0)</f>
        <v>2</v>
      </c>
      <c r="N45" s="4">
        <f t="shared" si="133"/>
        <v>3</v>
      </c>
      <c r="O45" s="4">
        <f t="shared" si="133"/>
        <v>6</v>
      </c>
      <c r="P45" s="4">
        <f t="shared" si="133"/>
        <v>5</v>
      </c>
      <c r="Q45" s="4">
        <f t="shared" si="133"/>
        <v>9</v>
      </c>
      <c r="R45" s="4">
        <f t="shared" si="133"/>
        <v>10</v>
      </c>
      <c r="S45" s="4">
        <f t="shared" si="133"/>
        <v>8</v>
      </c>
      <c r="T45" s="4">
        <f t="shared" si="133"/>
        <v>7</v>
      </c>
      <c r="U45" s="4">
        <f t="shared" si="133"/>
        <v>4</v>
      </c>
      <c r="V45" s="4">
        <f t="shared" si="133"/>
        <v>1</v>
      </c>
      <c r="W45" s="45"/>
      <c r="X45" s="6">
        <f t="shared" ref="X45:AG45" si="134">-(B45-AVERAGE($B45:$K45))/STDEV($B45:$K45)</f>
        <v>-1.08882271</v>
      </c>
      <c r="Y45" s="6">
        <f t="shared" si="134"/>
        <v>-0.8754214292</v>
      </c>
      <c r="Z45" s="6">
        <f t="shared" si="134"/>
        <v>0.1247280249</v>
      </c>
      <c r="AA45" s="6">
        <f t="shared" si="134"/>
        <v>-0.156307081</v>
      </c>
      <c r="AB45" s="6">
        <f t="shared" si="134"/>
        <v>0.6567781364</v>
      </c>
      <c r="AC45" s="6">
        <f t="shared" si="134"/>
        <v>2.192969773</v>
      </c>
      <c r="AD45" s="6">
        <f t="shared" si="134"/>
        <v>0.3592956639</v>
      </c>
      <c r="AE45" s="6">
        <f t="shared" si="134"/>
        <v>0.264784085</v>
      </c>
      <c r="AF45" s="6">
        <f t="shared" si="134"/>
        <v>-0.2510540192</v>
      </c>
      <c r="AG45" s="6">
        <f t="shared" si="134"/>
        <v>-1.226950444</v>
      </c>
      <c r="AH45" s="45"/>
      <c r="AI45" s="23">
        <v>42582.0</v>
      </c>
      <c r="AJ45" s="27">
        <v>0.0596</v>
      </c>
      <c r="AK45" s="27">
        <v>0.038</v>
      </c>
      <c r="AL45" s="27">
        <v>0.0486</v>
      </c>
      <c r="AM45" s="27">
        <v>0.0672</v>
      </c>
      <c r="AN45" s="27">
        <v>0.0359</v>
      </c>
      <c r="AO45" s="27">
        <v>0.0638</v>
      </c>
      <c r="AP45" s="27">
        <v>0.0419</v>
      </c>
      <c r="AQ45" s="27">
        <v>0.0571</v>
      </c>
      <c r="AR45" s="27">
        <v>0.0347</v>
      </c>
      <c r="AS45" s="27">
        <v>0.0376</v>
      </c>
      <c r="AT45" s="45"/>
      <c r="AU45" s="23">
        <v>42582.0</v>
      </c>
      <c r="AV45" s="50">
        <f t="shared" si="9"/>
        <v>-0.005806557437</v>
      </c>
      <c r="AW45" s="51">
        <f t="shared" si="10"/>
        <v>2.497204241</v>
      </c>
      <c r="AX45" s="51">
        <f t="array" ref="AX45">SQRT(MMULT(MMULT(X45:AG45,MMULT(TRANSPOSE(ER!B525:K560-ER!M560:V560),ER!B525:K560-ER!M560:V560)/3),TRANSPOSE(X45:AG45)))</f>
        <v>0.3936922526</v>
      </c>
      <c r="AY45" s="45"/>
      <c r="AZ45" s="23">
        <v>42582.0</v>
      </c>
      <c r="BA45" s="4">
        <f t="shared" ref="BA45:BJ45" si="135">X45*0.01/$AX45</f>
        <v>-0.02765669638</v>
      </c>
      <c r="BB45" s="4">
        <f t="shared" si="135"/>
        <v>-0.02223618635</v>
      </c>
      <c r="BC45" s="4">
        <f t="shared" si="135"/>
        <v>0.003168160513</v>
      </c>
      <c r="BD45" s="4">
        <f t="shared" si="135"/>
        <v>-0.003970285928</v>
      </c>
      <c r="BE45" s="4">
        <f t="shared" si="135"/>
        <v>0.01668252632</v>
      </c>
      <c r="BF45" s="4">
        <f t="shared" si="135"/>
        <v>0.05570263978</v>
      </c>
      <c r="BG45" s="4">
        <f t="shared" si="135"/>
        <v>0.009126307706</v>
      </c>
      <c r="BH45" s="4">
        <f t="shared" si="135"/>
        <v>0.006725661561</v>
      </c>
      <c r="BI45" s="4">
        <f t="shared" si="135"/>
        <v>-0.006376910328</v>
      </c>
      <c r="BJ45" s="4">
        <f t="shared" si="135"/>
        <v>-0.03116521689</v>
      </c>
      <c r="BK45" s="45"/>
      <c r="BL45" s="4">
        <f t="shared" si="12"/>
        <v>-0.0001335573518</v>
      </c>
      <c r="BM45" s="4">
        <f t="shared" si="13"/>
        <v>1.03497632</v>
      </c>
      <c r="BN45" s="4">
        <f t="shared" si="14"/>
        <v>1.037033424</v>
      </c>
      <c r="BO45" s="4">
        <f t="shared" si="15"/>
        <v>-0.0019836421</v>
      </c>
    </row>
    <row r="46">
      <c r="A46" s="23">
        <v>42613.0</v>
      </c>
      <c r="B46" s="53">
        <v>-0.012819386703601</v>
      </c>
      <c r="C46" s="53">
        <v>-0.0199196017899024</v>
      </c>
      <c r="D46" s="54">
        <v>-0.0221395823009631</v>
      </c>
      <c r="E46" s="53">
        <v>-0.0253917796472324</v>
      </c>
      <c r="F46" s="53">
        <v>-0.0385639474970545</v>
      </c>
      <c r="G46" s="53">
        <v>-0.0242312453523551</v>
      </c>
      <c r="H46" s="53">
        <v>-0.0210947814181315</v>
      </c>
      <c r="I46" s="53">
        <v>-0.0281341633740277</v>
      </c>
      <c r="J46" s="53">
        <v>-0.0141507430448491</v>
      </c>
      <c r="K46" s="53">
        <v>-0.0174275699979908</v>
      </c>
      <c r="L46" s="52"/>
      <c r="M46" s="4">
        <f t="shared" ref="M46:V46" si="136">_xlfn.RANK.AVG(B46,$B46:$K46,0)</f>
        <v>1</v>
      </c>
      <c r="N46" s="4">
        <f t="shared" si="136"/>
        <v>4</v>
      </c>
      <c r="O46" s="4">
        <f t="shared" si="136"/>
        <v>6</v>
      </c>
      <c r="P46" s="4">
        <f t="shared" si="136"/>
        <v>8</v>
      </c>
      <c r="Q46" s="4">
        <f t="shared" si="136"/>
        <v>10</v>
      </c>
      <c r="R46" s="4">
        <f t="shared" si="136"/>
        <v>7</v>
      </c>
      <c r="S46" s="4">
        <f t="shared" si="136"/>
        <v>5</v>
      </c>
      <c r="T46" s="4">
        <f t="shared" si="136"/>
        <v>9</v>
      </c>
      <c r="U46" s="4">
        <f t="shared" si="136"/>
        <v>2</v>
      </c>
      <c r="V46" s="4">
        <f t="shared" si="136"/>
        <v>3</v>
      </c>
      <c r="W46" s="45"/>
      <c r="X46" s="6">
        <f t="shared" ref="X46:AG46" si="137">-(B46-AVERAGE($B46:$K46))/STDEV($B46:$K46)</f>
        <v>-1.285025752</v>
      </c>
      <c r="Y46" s="6">
        <f t="shared" si="137"/>
        <v>-0.3314240718</v>
      </c>
      <c r="Z46" s="6">
        <f t="shared" si="137"/>
        <v>-0.03326730902</v>
      </c>
      <c r="AA46" s="6">
        <f t="shared" si="137"/>
        <v>0.4035223961</v>
      </c>
      <c r="AB46" s="6">
        <f t="shared" si="137"/>
        <v>2.172623929</v>
      </c>
      <c r="AC46" s="6">
        <f t="shared" si="137"/>
        <v>0.2476556456</v>
      </c>
      <c r="AD46" s="6">
        <f t="shared" si="137"/>
        <v>-0.1735903648</v>
      </c>
      <c r="AE46" s="6">
        <f t="shared" si="137"/>
        <v>0.7718410593</v>
      </c>
      <c r="AF46" s="6">
        <f t="shared" si="137"/>
        <v>-1.106216571</v>
      </c>
      <c r="AG46" s="6">
        <f t="shared" si="137"/>
        <v>-0.6661189613</v>
      </c>
      <c r="AH46" s="45"/>
      <c r="AI46" s="23">
        <v>42613.0</v>
      </c>
      <c r="AJ46" s="27">
        <v>-0.0152</v>
      </c>
      <c r="AK46" s="27">
        <v>0.0093</v>
      </c>
      <c r="AL46" s="27">
        <v>-0.0011</v>
      </c>
      <c r="AM46" s="27">
        <v>0.0242</v>
      </c>
      <c r="AN46" s="27">
        <v>0.0113</v>
      </c>
      <c r="AO46" s="27">
        <v>0.0132</v>
      </c>
      <c r="AP46" s="27">
        <v>0.0328</v>
      </c>
      <c r="AQ46" s="27">
        <v>0.0172</v>
      </c>
      <c r="AR46" s="27">
        <v>0.0154</v>
      </c>
      <c r="AS46" s="27">
        <v>8.0E-4</v>
      </c>
      <c r="AT46" s="45"/>
      <c r="AU46" s="23">
        <v>42613.0</v>
      </c>
      <c r="AV46" s="50">
        <f t="shared" si="9"/>
        <v>0.05234903944</v>
      </c>
      <c r="AW46" s="51">
        <f t="shared" si="10"/>
        <v>2.627930485</v>
      </c>
      <c r="AX46" s="51">
        <f t="array" ref="AX46">SQRT(MMULT(MMULT(X46:AG46,MMULT(TRANSPOSE(ER!B526:K561-ER!M561:V561),ER!B526:K561-ER!M561:V561)/3),TRANSPOSE(X46:AG46)))</f>
        <v>0.4308788788</v>
      </c>
      <c r="AY46" s="45"/>
      <c r="AZ46" s="23">
        <v>42613.0</v>
      </c>
      <c r="BA46" s="4">
        <f t="shared" ref="BA46:BJ46" si="138">X46*0.01/$AX46</f>
        <v>-0.02982336371</v>
      </c>
      <c r="BB46" s="4">
        <f t="shared" si="138"/>
        <v>-0.00769181522</v>
      </c>
      <c r="BC46" s="4">
        <f t="shared" si="138"/>
        <v>-0.0007720802911</v>
      </c>
      <c r="BD46" s="4">
        <f t="shared" si="138"/>
        <v>0.009365100401</v>
      </c>
      <c r="BE46" s="4">
        <f t="shared" si="138"/>
        <v>0.05042307794</v>
      </c>
      <c r="BF46" s="4">
        <f t="shared" si="138"/>
        <v>0.005747685898</v>
      </c>
      <c r="BG46" s="4">
        <f t="shared" si="138"/>
        <v>-0.004028750846</v>
      </c>
      <c r="BH46" s="4">
        <f t="shared" si="138"/>
        <v>0.01791317926</v>
      </c>
      <c r="BI46" s="4">
        <f t="shared" si="138"/>
        <v>-0.02567349261</v>
      </c>
      <c r="BJ46" s="4">
        <f t="shared" si="138"/>
        <v>-0.01545954081</v>
      </c>
      <c r="BK46" s="45"/>
      <c r="BL46" s="4">
        <f t="shared" si="12"/>
        <v>0.001329694427</v>
      </c>
      <c r="BM46" s="4">
        <f t="shared" si="13"/>
        <v>1.036352523</v>
      </c>
      <c r="BN46" s="4">
        <f t="shared" si="14"/>
        <v>1.037033424</v>
      </c>
      <c r="BO46" s="4">
        <f t="shared" si="15"/>
        <v>-0.00065658531</v>
      </c>
    </row>
    <row r="47">
      <c r="A47" s="23">
        <v>42643.0</v>
      </c>
      <c r="B47" s="53">
        <v>-0.0427769387308697</v>
      </c>
      <c r="C47" s="54">
        <v>-0.0313171127134948</v>
      </c>
      <c r="D47" s="53">
        <v>-0.057698470196223</v>
      </c>
      <c r="E47" s="53">
        <v>-0.0522498422381005</v>
      </c>
      <c r="F47" s="53">
        <v>-0.0892947811498809</v>
      </c>
      <c r="G47" s="53">
        <v>-0.0359682980478269</v>
      </c>
      <c r="H47" s="53">
        <v>-0.0457326199250959</v>
      </c>
      <c r="I47" s="53">
        <v>-0.0646397563500589</v>
      </c>
      <c r="J47" s="53">
        <v>-0.0359198986532463</v>
      </c>
      <c r="K47" s="53">
        <v>-0.0295045889537259</v>
      </c>
      <c r="L47" s="52"/>
      <c r="M47" s="4">
        <f t="shared" ref="M47:V47" si="139">_xlfn.RANK.AVG(B47,$B47:$K47,0)</f>
        <v>5</v>
      </c>
      <c r="N47" s="4">
        <f t="shared" si="139"/>
        <v>2</v>
      </c>
      <c r="O47" s="4">
        <f t="shared" si="139"/>
        <v>8</v>
      </c>
      <c r="P47" s="4">
        <f t="shared" si="139"/>
        <v>7</v>
      </c>
      <c r="Q47" s="4">
        <f t="shared" si="139"/>
        <v>10</v>
      </c>
      <c r="R47" s="4">
        <f t="shared" si="139"/>
        <v>4</v>
      </c>
      <c r="S47" s="4">
        <f t="shared" si="139"/>
        <v>6</v>
      </c>
      <c r="T47" s="4">
        <f t="shared" si="139"/>
        <v>9</v>
      </c>
      <c r="U47" s="4">
        <f t="shared" si="139"/>
        <v>3</v>
      </c>
      <c r="V47" s="4">
        <f t="shared" si="139"/>
        <v>1</v>
      </c>
      <c r="W47" s="45"/>
      <c r="X47" s="6">
        <f t="shared" ref="X47:AG47" si="140">-(B47-AVERAGE($B47:$K47))/STDEV($B47:$K47)</f>
        <v>-0.3122006699</v>
      </c>
      <c r="Y47" s="6">
        <f t="shared" si="140"/>
        <v>-0.9362340144</v>
      </c>
      <c r="Z47" s="6">
        <f t="shared" si="140"/>
        <v>0.5003363765</v>
      </c>
      <c r="AA47" s="6">
        <f t="shared" si="140"/>
        <v>0.2036367999</v>
      </c>
      <c r="AB47" s="6">
        <f t="shared" si="140"/>
        <v>2.220881834</v>
      </c>
      <c r="AC47" s="6">
        <f t="shared" si="140"/>
        <v>-0.6829583769</v>
      </c>
      <c r="AD47" s="6">
        <f t="shared" si="140"/>
        <v>-0.1512520117</v>
      </c>
      <c r="AE47" s="6">
        <f t="shared" si="140"/>
        <v>0.8783171598</v>
      </c>
      <c r="AF47" s="6">
        <f t="shared" si="140"/>
        <v>-0.6855939175</v>
      </c>
      <c r="AG47" s="6">
        <f t="shared" si="140"/>
        <v>-1.03493318</v>
      </c>
      <c r="AH47" s="45"/>
      <c r="AI47" s="23">
        <v>42643.0</v>
      </c>
      <c r="AJ47" s="27">
        <v>0.0062</v>
      </c>
      <c r="AK47" s="27">
        <v>0.0127</v>
      </c>
      <c r="AL47" s="27">
        <v>0.0037</v>
      </c>
      <c r="AM47" s="27">
        <v>-0.0051</v>
      </c>
      <c r="AN47" s="27">
        <v>-0.0355</v>
      </c>
      <c r="AO47" s="27">
        <v>-0.0039</v>
      </c>
      <c r="AP47" s="27">
        <v>0.0033</v>
      </c>
      <c r="AQ47" s="27">
        <v>0.005</v>
      </c>
      <c r="AR47" s="27">
        <v>0.0185</v>
      </c>
      <c r="AS47" s="27">
        <v>7.0E-4</v>
      </c>
      <c r="AT47" s="45"/>
      <c r="AU47" s="23">
        <v>42643.0</v>
      </c>
      <c r="AV47" s="50">
        <f t="shared" si="9"/>
        <v>-0.1100962379</v>
      </c>
      <c r="AW47" s="51">
        <f t="shared" si="10"/>
        <v>2.338605225</v>
      </c>
      <c r="AX47" s="51">
        <f t="array" ref="AX47">SQRT(MMULT(MMULT(X47:AG47,MMULT(TRANSPOSE(ER!B527:K562-ER!M562:V562),ER!B527:K562-ER!M562:V562)/3),TRANSPOSE(X47:AG47)))</f>
        <v>0.4128060042</v>
      </c>
      <c r="AY47" s="45"/>
      <c r="AZ47" s="23">
        <v>42643.0</v>
      </c>
      <c r="BA47" s="4">
        <f t="shared" ref="BA47:BJ47" si="141">X47*0.01/$AX47</f>
        <v>-0.007562890722</v>
      </c>
      <c r="BB47" s="4">
        <f t="shared" si="141"/>
        <v>-0.02267975768</v>
      </c>
      <c r="BC47" s="4">
        <f t="shared" si="141"/>
        <v>0.01212037547</v>
      </c>
      <c r="BD47" s="4">
        <f t="shared" si="141"/>
        <v>0.004932990263</v>
      </c>
      <c r="BE47" s="4">
        <f t="shared" si="141"/>
        <v>0.05379964951</v>
      </c>
      <c r="BF47" s="4">
        <f t="shared" si="141"/>
        <v>-0.01654429369</v>
      </c>
      <c r="BG47" s="4">
        <f t="shared" si="141"/>
        <v>-0.003663997378</v>
      </c>
      <c r="BH47" s="4">
        <f t="shared" si="141"/>
        <v>0.02127675351</v>
      </c>
      <c r="BI47" s="4">
        <f t="shared" si="141"/>
        <v>-0.01660813822</v>
      </c>
      <c r="BJ47" s="4">
        <f t="shared" si="141"/>
        <v>-0.02507069106</v>
      </c>
      <c r="BK47" s="45"/>
      <c r="BL47" s="4">
        <f t="shared" si="12"/>
        <v>-0.002555155133</v>
      </c>
      <c r="BM47" s="4">
        <f t="shared" si="13"/>
        <v>1.033704481</v>
      </c>
      <c r="BN47" s="4">
        <f t="shared" si="14"/>
        <v>1.037033424</v>
      </c>
      <c r="BO47" s="4">
        <f t="shared" si="15"/>
        <v>-0.003210062765</v>
      </c>
    </row>
    <row r="48">
      <c r="A48" s="23">
        <v>42674.0</v>
      </c>
      <c r="B48" s="53">
        <v>-0.0357033469621203</v>
      </c>
      <c r="C48" s="53">
        <v>-0.0102885196674813</v>
      </c>
      <c r="D48" s="53">
        <v>-0.0241500039746968</v>
      </c>
      <c r="E48" s="53">
        <v>-0.030288522799288</v>
      </c>
      <c r="F48" s="53">
        <v>-0.0238517138150712</v>
      </c>
      <c r="G48" s="53">
        <v>-0.00961222799999994</v>
      </c>
      <c r="H48" s="53">
        <v>-0.0342740840005301</v>
      </c>
      <c r="I48" s="53">
        <v>-0.026810725572731</v>
      </c>
      <c r="J48" s="53">
        <v>-0.0290620595911043</v>
      </c>
      <c r="K48" s="53">
        <v>-0.024625243593992</v>
      </c>
      <c r="L48" s="52"/>
      <c r="M48" s="4">
        <f t="shared" ref="M48:V48" si="142">_xlfn.RANK.AVG(B48,$B48:$K48,0)</f>
        <v>10</v>
      </c>
      <c r="N48" s="4">
        <f t="shared" si="142"/>
        <v>2</v>
      </c>
      <c r="O48" s="4">
        <f t="shared" si="142"/>
        <v>4</v>
      </c>
      <c r="P48" s="4">
        <f t="shared" si="142"/>
        <v>8</v>
      </c>
      <c r="Q48" s="4">
        <f t="shared" si="142"/>
        <v>3</v>
      </c>
      <c r="R48" s="4">
        <f t="shared" si="142"/>
        <v>1</v>
      </c>
      <c r="S48" s="4">
        <f t="shared" si="142"/>
        <v>9</v>
      </c>
      <c r="T48" s="4">
        <f t="shared" si="142"/>
        <v>6</v>
      </c>
      <c r="U48" s="4">
        <f t="shared" si="142"/>
        <v>7</v>
      </c>
      <c r="V48" s="4">
        <f t="shared" si="142"/>
        <v>5</v>
      </c>
      <c r="W48" s="45"/>
      <c r="X48" s="6">
        <f t="shared" ref="X48:AG48" si="143">-(B48-AVERAGE($B48:$K48))/STDEV($B48:$K48)</f>
        <v>1.225677649</v>
      </c>
      <c r="Y48" s="6">
        <f t="shared" si="143"/>
        <v>-1.648848687</v>
      </c>
      <c r="Z48" s="6">
        <f t="shared" si="143"/>
        <v>-0.08105516104</v>
      </c>
      <c r="AA48" s="6">
        <f t="shared" si="143"/>
        <v>0.6132377342</v>
      </c>
      <c r="AB48" s="6">
        <f t="shared" si="143"/>
        <v>-0.1147930617</v>
      </c>
      <c r="AC48" s="6">
        <f t="shared" si="143"/>
        <v>-1.725340185</v>
      </c>
      <c r="AD48" s="6">
        <f t="shared" si="143"/>
        <v>1.064021857</v>
      </c>
      <c r="AE48" s="6">
        <f t="shared" si="143"/>
        <v>0.2198839017</v>
      </c>
      <c r="AF48" s="6">
        <f t="shared" si="143"/>
        <v>0.4745194675</v>
      </c>
      <c r="AG48" s="6">
        <f t="shared" si="143"/>
        <v>-0.02730351497</v>
      </c>
      <c r="AH48" s="45"/>
      <c r="AI48" s="23">
        <v>42674.0</v>
      </c>
      <c r="AJ48" s="27">
        <v>-0.0157</v>
      </c>
      <c r="AK48" s="27">
        <v>0.0107</v>
      </c>
      <c r="AL48" s="27">
        <v>0.0185</v>
      </c>
      <c r="AM48" s="27">
        <v>0.0096</v>
      </c>
      <c r="AN48" s="27">
        <v>0.0426</v>
      </c>
      <c r="AO48" s="27">
        <v>0.0514</v>
      </c>
      <c r="AP48" s="27">
        <v>-0.0011</v>
      </c>
      <c r="AQ48" s="27">
        <v>0.0584</v>
      </c>
      <c r="AR48" s="27">
        <v>0.0092</v>
      </c>
      <c r="AS48" s="27">
        <v>-0.0193</v>
      </c>
      <c r="AT48" s="45"/>
      <c r="AU48" s="23">
        <v>42674.0</v>
      </c>
      <c r="AV48" s="50">
        <f t="shared" si="9"/>
        <v>0.130727334</v>
      </c>
      <c r="AW48" s="51">
        <f t="shared" si="10"/>
        <v>2.644324851</v>
      </c>
      <c r="AX48" s="51">
        <f t="array" ref="AX48">SQRT(MMULT(MMULT(X48:AG48,MMULT(TRANSPOSE(ER!B528:K563-ER!M563:V563),ER!B528:K563-ER!M563:V563)/3),TRANSPOSE(X48:AG48)))</f>
        <v>0.2380810143</v>
      </c>
      <c r="AY48" s="45"/>
      <c r="AZ48" s="23">
        <v>42674.0</v>
      </c>
      <c r="BA48" s="4">
        <f t="shared" ref="BA48:BJ48" si="144">X48*0.01/$AX48</f>
        <v>0.05148153676</v>
      </c>
      <c r="BB48" s="4">
        <f t="shared" si="144"/>
        <v>-0.06925578219</v>
      </c>
      <c r="BC48" s="4">
        <f t="shared" si="144"/>
        <v>-0.003404520149</v>
      </c>
      <c r="BD48" s="4">
        <f t="shared" si="144"/>
        <v>0.02575752359</v>
      </c>
      <c r="BE48" s="4">
        <f t="shared" si="144"/>
        <v>-0.004821596635</v>
      </c>
      <c r="BF48" s="4">
        <f t="shared" si="144"/>
        <v>-0.07246861703</v>
      </c>
      <c r="BG48" s="4">
        <f t="shared" si="144"/>
        <v>0.04469158788</v>
      </c>
      <c r="BH48" s="4">
        <f t="shared" si="144"/>
        <v>0.00923567561</v>
      </c>
      <c r="BI48" s="4">
        <f t="shared" si="144"/>
        <v>0.01993100831</v>
      </c>
      <c r="BJ48" s="4">
        <f t="shared" si="144"/>
        <v>-0.00114681614</v>
      </c>
      <c r="BK48" s="45"/>
      <c r="BL48" s="4">
        <f t="shared" si="12"/>
        <v>0.003166798271</v>
      </c>
      <c r="BM48" s="4">
        <f t="shared" si="13"/>
        <v>1.036978015</v>
      </c>
      <c r="BN48" s="4">
        <f t="shared" si="14"/>
        <v>1.037033424</v>
      </c>
      <c r="BO48" s="4">
        <f t="shared" si="15"/>
        <v>-0.00005343011549</v>
      </c>
    </row>
    <row r="49">
      <c r="A49" s="23">
        <v>42704.0</v>
      </c>
      <c r="B49" s="53">
        <v>-0.0227552873630326</v>
      </c>
      <c r="C49" s="53">
        <v>-0.0174416282543282</v>
      </c>
      <c r="D49" s="53">
        <v>-0.0200929703075918</v>
      </c>
      <c r="E49" s="53">
        <v>-0.0184019948773013</v>
      </c>
      <c r="F49" s="53">
        <v>-0.0473543999996061</v>
      </c>
      <c r="G49" s="53">
        <v>-0.064062363235756</v>
      </c>
      <c r="H49" s="53">
        <v>-0.016092367652607</v>
      </c>
      <c r="I49" s="53">
        <v>-0.0483713214136131</v>
      </c>
      <c r="J49" s="53">
        <v>-0.0226928045928952</v>
      </c>
      <c r="K49" s="53">
        <v>-0.008195363181573</v>
      </c>
      <c r="L49" s="52"/>
      <c r="M49" s="4">
        <f t="shared" ref="M49:V49" si="145">_xlfn.RANK.AVG(B49,$B49:$K49,0)</f>
        <v>7</v>
      </c>
      <c r="N49" s="4">
        <f t="shared" si="145"/>
        <v>3</v>
      </c>
      <c r="O49" s="4">
        <f t="shared" si="145"/>
        <v>5</v>
      </c>
      <c r="P49" s="4">
        <f t="shared" si="145"/>
        <v>4</v>
      </c>
      <c r="Q49" s="4">
        <f t="shared" si="145"/>
        <v>8</v>
      </c>
      <c r="R49" s="4">
        <f t="shared" si="145"/>
        <v>10</v>
      </c>
      <c r="S49" s="4">
        <f t="shared" si="145"/>
        <v>2</v>
      </c>
      <c r="T49" s="4">
        <f t="shared" si="145"/>
        <v>9</v>
      </c>
      <c r="U49" s="4">
        <f t="shared" si="145"/>
        <v>6</v>
      </c>
      <c r="V49" s="4">
        <f t="shared" si="145"/>
        <v>1</v>
      </c>
      <c r="W49" s="45"/>
      <c r="X49" s="6">
        <f t="shared" ref="X49:AG49" si="146">-(B49-AVERAGE($B49:$K49))/STDEV($B49:$K49)</f>
        <v>-0.3202349927</v>
      </c>
      <c r="Y49" s="6">
        <f t="shared" si="146"/>
        <v>-0.6140856764</v>
      </c>
      <c r="Z49" s="6">
        <f t="shared" si="146"/>
        <v>-0.4674637989</v>
      </c>
      <c r="AA49" s="6">
        <f t="shared" si="146"/>
        <v>-0.5609764379</v>
      </c>
      <c r="AB49" s="6">
        <f t="shared" si="146"/>
        <v>1.040120634</v>
      </c>
      <c r="AC49" s="6">
        <f t="shared" si="146"/>
        <v>1.964087776</v>
      </c>
      <c r="AD49" s="6">
        <f t="shared" si="146"/>
        <v>-0.6887011424</v>
      </c>
      <c r="AE49" s="6">
        <f t="shared" si="146"/>
        <v>1.096357409</v>
      </c>
      <c r="AF49" s="6">
        <f t="shared" si="146"/>
        <v>-0.3236903526</v>
      </c>
      <c r="AG49" s="6">
        <f t="shared" si="146"/>
        <v>-1.125413418</v>
      </c>
      <c r="AH49" s="45"/>
      <c r="AI49" s="23">
        <v>42704.0</v>
      </c>
      <c r="AJ49" s="27">
        <v>0.0336</v>
      </c>
      <c r="AK49" s="27">
        <v>0.0271</v>
      </c>
      <c r="AL49" s="27">
        <v>0.0148</v>
      </c>
      <c r="AM49" s="27">
        <v>-0.0048</v>
      </c>
      <c r="AN49" s="27">
        <v>-0.0042</v>
      </c>
      <c r="AO49" s="27">
        <v>0.0582</v>
      </c>
      <c r="AP49" s="27">
        <v>-0.0044</v>
      </c>
      <c r="AQ49" s="27">
        <v>-0.0543</v>
      </c>
      <c r="AR49" s="27">
        <v>-0.0195</v>
      </c>
      <c r="AS49" s="27">
        <v>0.0353</v>
      </c>
      <c r="AT49" s="45"/>
      <c r="AU49" s="23">
        <v>42704.0</v>
      </c>
      <c r="AV49" s="50">
        <f t="shared" si="9"/>
        <v>-0.1344151916</v>
      </c>
      <c r="AW49" s="51">
        <f t="shared" si="10"/>
        <v>2.28888742</v>
      </c>
      <c r="AX49" s="51">
        <f t="array" ref="AX49">SQRT(MMULT(MMULT(X49:AG49,MMULT(TRANSPOSE(ER!B529:K564-ER!M564:V564),ER!B529:K564-ER!M564:V564)/3),TRANSPOSE(X49:AG49)))</f>
        <v>0.3566092439</v>
      </c>
      <c r="AY49" s="45"/>
      <c r="AZ49" s="23">
        <v>42704.0</v>
      </c>
      <c r="BA49" s="4">
        <f t="shared" ref="BA49:BJ49" si="147">X49*0.01/$AX49</f>
        <v>-0.008979996961</v>
      </c>
      <c r="BB49" s="4">
        <f t="shared" si="147"/>
        <v>-0.01722012782</v>
      </c>
      <c r="BC49" s="4">
        <f t="shared" si="147"/>
        <v>-0.01310857211</v>
      </c>
      <c r="BD49" s="4">
        <f t="shared" si="147"/>
        <v>-0.01573084398</v>
      </c>
      <c r="BE49" s="4">
        <f t="shared" si="147"/>
        <v>0.0291669566</v>
      </c>
      <c r="BF49" s="4">
        <f t="shared" si="147"/>
        <v>0.05507674883</v>
      </c>
      <c r="BG49" s="4">
        <f t="shared" si="147"/>
        <v>-0.0193124871</v>
      </c>
      <c r="BH49" s="4">
        <f t="shared" si="147"/>
        <v>0.0307439425</v>
      </c>
      <c r="BI49" s="4">
        <f t="shared" si="147"/>
        <v>-0.009076891812</v>
      </c>
      <c r="BJ49" s="4">
        <f t="shared" si="147"/>
        <v>-0.03155872814</v>
      </c>
      <c r="BK49" s="45"/>
      <c r="BL49" s="4">
        <f t="shared" si="12"/>
        <v>-0.005645775323</v>
      </c>
      <c r="BM49" s="4">
        <f t="shared" si="13"/>
        <v>1.03112347</v>
      </c>
      <c r="BN49" s="4">
        <f t="shared" si="14"/>
        <v>1.037033424</v>
      </c>
      <c r="BO49" s="4">
        <f t="shared" si="15"/>
        <v>-0.005698903784</v>
      </c>
    </row>
    <row r="50">
      <c r="A50" s="23">
        <v>42735.0</v>
      </c>
      <c r="B50" s="53">
        <v>-0.0183148322723827</v>
      </c>
      <c r="C50" s="53">
        <v>-0.0122259307106704</v>
      </c>
      <c r="D50" s="53">
        <v>-0.006680499</v>
      </c>
      <c r="E50" s="53">
        <v>-0.00279170900000001</v>
      </c>
      <c r="F50" s="53">
        <v>-0.00984458300000003</v>
      </c>
      <c r="G50" s="53">
        <v>-0.0140738477304883</v>
      </c>
      <c r="H50" s="53">
        <v>-0.013087427</v>
      </c>
      <c r="I50" s="53">
        <v>-0.012502421</v>
      </c>
      <c r="J50" s="53">
        <v>-0.00856083200000005</v>
      </c>
      <c r="K50" s="53">
        <v>-0.018906708541707</v>
      </c>
      <c r="L50" s="52"/>
      <c r="M50" s="4">
        <f t="shared" ref="M50:V50" si="148">_xlfn.RANK.AVG(B50,$B50:$K50,0)</f>
        <v>9</v>
      </c>
      <c r="N50" s="4">
        <f t="shared" si="148"/>
        <v>5</v>
      </c>
      <c r="O50" s="4">
        <f t="shared" si="148"/>
        <v>2</v>
      </c>
      <c r="P50" s="4">
        <f t="shared" si="148"/>
        <v>1</v>
      </c>
      <c r="Q50" s="4">
        <f t="shared" si="148"/>
        <v>4</v>
      </c>
      <c r="R50" s="4">
        <f t="shared" si="148"/>
        <v>8</v>
      </c>
      <c r="S50" s="4">
        <f t="shared" si="148"/>
        <v>7</v>
      </c>
      <c r="T50" s="4">
        <f t="shared" si="148"/>
        <v>6</v>
      </c>
      <c r="U50" s="4">
        <f t="shared" si="148"/>
        <v>3</v>
      </c>
      <c r="V50" s="4">
        <f t="shared" si="148"/>
        <v>10</v>
      </c>
      <c r="W50" s="45"/>
      <c r="X50" s="6">
        <f t="shared" ref="X50:AG50" si="149">-(B50-AVERAGE($B50:$K50))/STDEV($B50:$K50)</f>
        <v>1.332031472</v>
      </c>
      <c r="Y50" s="6">
        <f t="shared" si="149"/>
        <v>0.1061146302</v>
      </c>
      <c r="Z50" s="6">
        <f t="shared" si="149"/>
        <v>-1.010382009</v>
      </c>
      <c r="AA50" s="6">
        <f t="shared" si="149"/>
        <v>-1.793336555</v>
      </c>
      <c r="AB50" s="6">
        <f t="shared" si="149"/>
        <v>-0.3733370798</v>
      </c>
      <c r="AC50" s="6">
        <f t="shared" si="149"/>
        <v>0.4781673846</v>
      </c>
      <c r="AD50" s="6">
        <f t="shared" si="149"/>
        <v>0.2795650957</v>
      </c>
      <c r="AE50" s="6">
        <f t="shared" si="149"/>
        <v>0.1617821589</v>
      </c>
      <c r="AF50" s="6">
        <f t="shared" si="149"/>
        <v>-0.6318027416</v>
      </c>
      <c r="AG50" s="6">
        <f t="shared" si="149"/>
        <v>1.451197644</v>
      </c>
      <c r="AH50" s="45"/>
      <c r="AI50" s="23">
        <v>42735.0</v>
      </c>
      <c r="AJ50" s="27">
        <v>0.0459</v>
      </c>
      <c r="AK50" s="27">
        <v>0.015</v>
      </c>
      <c r="AL50" s="27">
        <v>0.0611</v>
      </c>
      <c r="AM50" s="27">
        <v>0.0759</v>
      </c>
      <c r="AN50" s="27">
        <v>0.1366</v>
      </c>
      <c r="AO50" s="27">
        <v>0.0338</v>
      </c>
      <c r="AP50" s="27">
        <v>0.0428</v>
      </c>
      <c r="AQ50" s="27">
        <v>0.0883</v>
      </c>
      <c r="AR50" s="27">
        <v>0.053</v>
      </c>
      <c r="AS50" s="27">
        <v>0.0182</v>
      </c>
      <c r="AT50" s="45"/>
      <c r="AU50" s="23">
        <v>42735.0</v>
      </c>
      <c r="AV50" s="50">
        <f t="shared" si="9"/>
        <v>0.1431102618</v>
      </c>
      <c r="AW50" s="51">
        <f t="shared" si="10"/>
        <v>2.616450698</v>
      </c>
      <c r="AX50" s="51">
        <f t="array" ref="AX50">SQRT(MMULT(MMULT(X50:AG50,MMULT(TRANSPOSE(ER!B530:K565-ER!M565:V565),ER!B530:K565-ER!M565:V565)/3),TRANSPOSE(X50:AG50)))</f>
        <v>0.3151659866</v>
      </c>
      <c r="AY50" s="45"/>
      <c r="AZ50" s="23">
        <v>42735.0</v>
      </c>
      <c r="BA50" s="4">
        <f t="shared" ref="BA50:BJ50" si="150">X50*0.01/$AX50</f>
        <v>0.04226444252</v>
      </c>
      <c r="BB50" s="4">
        <f t="shared" si="150"/>
        <v>0.003366944236</v>
      </c>
      <c r="BC50" s="4">
        <f t="shared" si="150"/>
        <v>-0.03205872627</v>
      </c>
      <c r="BD50" s="4">
        <f t="shared" si="150"/>
        <v>-0.05690133553</v>
      </c>
      <c r="BE50" s="4">
        <f t="shared" si="150"/>
        <v>-0.01184572878</v>
      </c>
      <c r="BF50" s="4">
        <f t="shared" si="150"/>
        <v>0.01517192226</v>
      </c>
      <c r="BG50" s="4">
        <f t="shared" si="150"/>
        <v>0.008870408218</v>
      </c>
      <c r="BH50" s="4">
        <f t="shared" si="150"/>
        <v>0.005133236636</v>
      </c>
      <c r="BI50" s="4">
        <f t="shared" si="150"/>
        <v>-0.02004666647</v>
      </c>
      <c r="BJ50" s="4">
        <f t="shared" si="150"/>
        <v>0.04604550318</v>
      </c>
      <c r="BK50" s="45"/>
      <c r="BL50" s="4">
        <f t="shared" si="12"/>
        <v>0.004013083347</v>
      </c>
      <c r="BM50" s="4">
        <f t="shared" si="13"/>
        <v>1.035261454</v>
      </c>
      <c r="BN50" s="4">
        <f t="shared" si="14"/>
        <v>1.037033424</v>
      </c>
      <c r="BO50" s="4">
        <f t="shared" si="15"/>
        <v>-0.001708690614</v>
      </c>
    </row>
    <row r="51">
      <c r="A51" s="23">
        <v>42766.0</v>
      </c>
      <c r="B51" s="53">
        <v>-0.0365310528208048</v>
      </c>
      <c r="C51" s="53">
        <v>-0.0146969357369281</v>
      </c>
      <c r="D51" s="53">
        <v>-0.0208902144105495</v>
      </c>
      <c r="E51" s="53">
        <v>-0.0219692196905633</v>
      </c>
      <c r="F51" s="53">
        <v>-0.0380930908374869</v>
      </c>
      <c r="G51" s="53">
        <v>-0.0269431817328798</v>
      </c>
      <c r="H51" s="53">
        <v>-0.0181428115435019</v>
      </c>
      <c r="I51" s="53">
        <v>-0.0160663227436605</v>
      </c>
      <c r="J51" s="53">
        <v>-0.0235958747884505</v>
      </c>
      <c r="K51" s="53">
        <v>-0.00817497748430462</v>
      </c>
      <c r="L51" s="52"/>
      <c r="M51" s="4">
        <f t="shared" ref="M51:V51" si="151">_xlfn.RANK.AVG(B51,$B51:$K51,0)</f>
        <v>9</v>
      </c>
      <c r="N51" s="4">
        <f t="shared" si="151"/>
        <v>2</v>
      </c>
      <c r="O51" s="4">
        <f t="shared" si="151"/>
        <v>5</v>
      </c>
      <c r="P51" s="4">
        <f t="shared" si="151"/>
        <v>6</v>
      </c>
      <c r="Q51" s="4">
        <f t="shared" si="151"/>
        <v>10</v>
      </c>
      <c r="R51" s="4">
        <f t="shared" si="151"/>
        <v>8</v>
      </c>
      <c r="S51" s="4">
        <f t="shared" si="151"/>
        <v>4</v>
      </c>
      <c r="T51" s="4">
        <f t="shared" si="151"/>
        <v>3</v>
      </c>
      <c r="U51" s="4">
        <f t="shared" si="151"/>
        <v>7</v>
      </c>
      <c r="V51" s="4">
        <f t="shared" si="151"/>
        <v>1</v>
      </c>
      <c r="W51" s="45"/>
      <c r="X51" s="6">
        <f t="shared" ref="X51:AG51" si="152">-(B51-AVERAGE($B51:$K51))/STDEV($B51:$K51)</f>
        <v>1.496215549</v>
      </c>
      <c r="Y51" s="6">
        <f t="shared" si="152"/>
        <v>-0.8338094327</v>
      </c>
      <c r="Z51" s="6">
        <f t="shared" si="152"/>
        <v>-0.1728944999</v>
      </c>
      <c r="AA51" s="6">
        <f t="shared" si="152"/>
        <v>-0.05774859096</v>
      </c>
      <c r="AB51" s="6">
        <f t="shared" si="152"/>
        <v>1.662908234</v>
      </c>
      <c r="AC51" s="6">
        <f t="shared" si="152"/>
        <v>0.4730471252</v>
      </c>
      <c r="AD51" s="6">
        <f t="shared" si="152"/>
        <v>-0.4660832416</v>
      </c>
      <c r="AE51" s="6">
        <f t="shared" si="152"/>
        <v>-0.6876754754</v>
      </c>
      <c r="AF51" s="6">
        <f t="shared" si="152"/>
        <v>0.1158396975</v>
      </c>
      <c r="AG51" s="6">
        <f t="shared" si="152"/>
        <v>-1.529799364</v>
      </c>
      <c r="AH51" s="45"/>
      <c r="AI51" s="23">
        <v>42766.0</v>
      </c>
      <c r="AJ51" s="27">
        <v>-0.0055</v>
      </c>
      <c r="AK51" s="27">
        <v>0.0084</v>
      </c>
      <c r="AL51" s="27">
        <v>-0.0182</v>
      </c>
      <c r="AM51" s="27">
        <v>0.0064</v>
      </c>
      <c r="AN51" s="27">
        <v>-0.0489</v>
      </c>
      <c r="AO51" s="27">
        <v>0.0011</v>
      </c>
      <c r="AP51" s="27">
        <v>-0.0051</v>
      </c>
      <c r="AQ51" s="27">
        <v>0.0024</v>
      </c>
      <c r="AR51" s="27">
        <v>-0.0052</v>
      </c>
      <c r="AS51" s="27">
        <v>0.0204</v>
      </c>
      <c r="AT51" s="45"/>
      <c r="AU51" s="23">
        <v>42766.0</v>
      </c>
      <c r="AV51" s="50">
        <f t="shared" si="9"/>
        <v>0.05111125712</v>
      </c>
      <c r="AW51" s="51">
        <f t="shared" si="10"/>
        <v>2.750180782</v>
      </c>
      <c r="AX51" s="51">
        <f t="array" ref="AX51">SQRT(MMULT(MMULT(X51:AG51,MMULT(TRANSPOSE(ER!B531:K566-ER!M566:V566),ER!B531:K566-ER!M566:V566)/3),TRANSPOSE(X51:AG51)))</f>
        <v>0.2711421622</v>
      </c>
      <c r="AY51" s="45"/>
      <c r="AZ51" s="23">
        <v>42766.0</v>
      </c>
      <c r="BA51" s="4">
        <f t="shared" ref="BA51:BJ51" si="153">X51*0.01/$AX51</f>
        <v>0.0551819583</v>
      </c>
      <c r="BB51" s="4">
        <f t="shared" si="153"/>
        <v>-0.03075174388</v>
      </c>
      <c r="BC51" s="4">
        <f t="shared" si="153"/>
        <v>-0.006376525823</v>
      </c>
      <c r="BD51" s="4">
        <f t="shared" si="153"/>
        <v>-0.002129827043</v>
      </c>
      <c r="BE51" s="4">
        <f t="shared" si="153"/>
        <v>0.06132975485</v>
      </c>
      <c r="BF51" s="4">
        <f t="shared" si="153"/>
        <v>0.01744646135</v>
      </c>
      <c r="BG51" s="4">
        <f t="shared" si="153"/>
        <v>-0.0171896262</v>
      </c>
      <c r="BH51" s="4">
        <f t="shared" si="153"/>
        <v>-0.02536217421</v>
      </c>
      <c r="BI51" s="4">
        <f t="shared" si="153"/>
        <v>0.00427228641</v>
      </c>
      <c r="BJ51" s="4">
        <f t="shared" si="153"/>
        <v>-0.05642056374</v>
      </c>
      <c r="BK51" s="45"/>
      <c r="BL51" s="4">
        <f t="shared" si="12"/>
        <v>0.001621725037</v>
      </c>
      <c r="BM51" s="4">
        <f t="shared" si="13"/>
        <v>1.036940364</v>
      </c>
      <c r="BN51" s="4">
        <f t="shared" si="14"/>
        <v>1.037033424</v>
      </c>
      <c r="BO51" s="4">
        <f t="shared" si="15"/>
        <v>-0.00008973660322</v>
      </c>
    </row>
    <row r="52">
      <c r="A52" s="23">
        <v>42794.0</v>
      </c>
      <c r="B52" s="53">
        <v>-0.0123720156477174</v>
      </c>
      <c r="C52" s="54">
        <v>-0.032859379394865</v>
      </c>
      <c r="D52" s="53">
        <v>-0.0134276046391635</v>
      </c>
      <c r="E52" s="53">
        <v>-0.0148745081384572</v>
      </c>
      <c r="F52" s="53">
        <v>-0.0246060091644908</v>
      </c>
      <c r="G52" s="53">
        <v>-0.0130076412938529</v>
      </c>
      <c r="H52" s="53">
        <v>-0.0133021135286316</v>
      </c>
      <c r="I52" s="53">
        <v>-0.017923643217543</v>
      </c>
      <c r="J52" s="53">
        <v>-0.00437613526738406</v>
      </c>
      <c r="K52" s="53">
        <v>-0.004075048065236</v>
      </c>
      <c r="L52" s="52"/>
      <c r="M52" s="4">
        <f t="shared" ref="M52:V52" si="154">_xlfn.RANK.AVG(B52,$B52:$K52,0)</f>
        <v>3</v>
      </c>
      <c r="N52" s="4">
        <f t="shared" si="154"/>
        <v>10</v>
      </c>
      <c r="O52" s="4">
        <f t="shared" si="154"/>
        <v>6</v>
      </c>
      <c r="P52" s="4">
        <f t="shared" si="154"/>
        <v>7</v>
      </c>
      <c r="Q52" s="4">
        <f t="shared" si="154"/>
        <v>9</v>
      </c>
      <c r="R52" s="4">
        <f t="shared" si="154"/>
        <v>4</v>
      </c>
      <c r="S52" s="4">
        <f t="shared" si="154"/>
        <v>5</v>
      </c>
      <c r="T52" s="4">
        <f t="shared" si="154"/>
        <v>8</v>
      </c>
      <c r="U52" s="4">
        <f t="shared" si="154"/>
        <v>2</v>
      </c>
      <c r="V52" s="4">
        <f t="shared" si="154"/>
        <v>1</v>
      </c>
      <c r="W52" s="45"/>
      <c r="X52" s="6">
        <f t="shared" ref="X52:AG52" si="155">-(B52-AVERAGE($B52:$K52))/STDEV($B52:$K52)</f>
        <v>-0.3145624061</v>
      </c>
      <c r="Y52" s="6">
        <f t="shared" si="155"/>
        <v>2.063156106</v>
      </c>
      <c r="Z52" s="6">
        <f t="shared" si="155"/>
        <v>-0.1920530625</v>
      </c>
      <c r="AA52" s="6">
        <f t="shared" si="155"/>
        <v>-0.0241286151</v>
      </c>
      <c r="AB52" s="6">
        <f t="shared" si="155"/>
        <v>1.105288055</v>
      </c>
      <c r="AC52" s="6">
        <f t="shared" si="155"/>
        <v>-0.2407930874</v>
      </c>
      <c r="AD52" s="6">
        <f t="shared" si="155"/>
        <v>-0.2066172856</v>
      </c>
      <c r="AE52" s="6">
        <f t="shared" si="155"/>
        <v>0.3297473161</v>
      </c>
      <c r="AF52" s="6">
        <f t="shared" si="155"/>
        <v>-1.24254675</v>
      </c>
      <c r="AG52" s="6">
        <f t="shared" si="155"/>
        <v>-1.27749027</v>
      </c>
      <c r="AH52" s="45"/>
      <c r="AI52" s="23">
        <v>42794.0</v>
      </c>
      <c r="AJ52" s="27">
        <v>0.0244</v>
      </c>
      <c r="AK52" s="27">
        <v>-1.0E-4</v>
      </c>
      <c r="AL52" s="27">
        <v>0.0207</v>
      </c>
      <c r="AM52" s="27">
        <v>0.0236</v>
      </c>
      <c r="AN52" s="27">
        <v>0.0138</v>
      </c>
      <c r="AO52" s="27">
        <v>0.005</v>
      </c>
      <c r="AP52" s="27">
        <v>0.0528</v>
      </c>
      <c r="AQ52" s="27">
        <v>0.0223</v>
      </c>
      <c r="AR52" s="27">
        <v>0.0313</v>
      </c>
      <c r="AS52" s="27">
        <v>0.0386</v>
      </c>
      <c r="AT52" s="45"/>
      <c r="AU52" s="23">
        <v>42794.0</v>
      </c>
      <c r="AV52" s="50">
        <f t="shared" si="9"/>
        <v>-0.03840620451</v>
      </c>
      <c r="AW52" s="51">
        <f t="shared" si="10"/>
        <v>2.644556777</v>
      </c>
      <c r="AX52" s="51">
        <f t="array" ref="AX52">SQRT(MMULT(MMULT(X52:AG52,MMULT(TRANSPOSE(ER!B532:K567-ER!M567:V567),ER!B532:K567-ER!M567:V567)/3),TRANSPOSE(X52:AG52)))</f>
        <v>0.214534953</v>
      </c>
      <c r="AY52" s="45"/>
      <c r="AZ52" s="23">
        <v>42794.0</v>
      </c>
      <c r="BA52" s="4">
        <f t="shared" ref="BA52:BJ52" si="156">X52*0.01/$AX52</f>
        <v>-0.01466252476</v>
      </c>
      <c r="BB52" s="4">
        <f t="shared" si="156"/>
        <v>0.09616876303</v>
      </c>
      <c r="BC52" s="4">
        <f t="shared" si="156"/>
        <v>-0.008952063977</v>
      </c>
      <c r="BD52" s="4">
        <f t="shared" si="156"/>
        <v>-0.001124693891</v>
      </c>
      <c r="BE52" s="4">
        <f t="shared" si="156"/>
        <v>0.05152018537</v>
      </c>
      <c r="BF52" s="4">
        <f t="shared" si="156"/>
        <v>-0.01122395601</v>
      </c>
      <c r="BG52" s="4">
        <f t="shared" si="156"/>
        <v>-0.009630938114</v>
      </c>
      <c r="BH52" s="4">
        <f t="shared" si="156"/>
        <v>0.01537033063</v>
      </c>
      <c r="BI52" s="4">
        <f t="shared" si="156"/>
        <v>-0.05791814957</v>
      </c>
      <c r="BJ52" s="4">
        <f t="shared" si="156"/>
        <v>-0.05954695271</v>
      </c>
      <c r="BK52" s="45"/>
      <c r="BL52" s="4">
        <f t="shared" si="12"/>
        <v>-0.001416460066</v>
      </c>
      <c r="BM52" s="4">
        <f t="shared" si="13"/>
        <v>1.035471579</v>
      </c>
      <c r="BN52" s="4">
        <f t="shared" si="14"/>
        <v>1.037033424</v>
      </c>
      <c r="BO52" s="4">
        <f t="shared" si="15"/>
        <v>-0.001506069561</v>
      </c>
    </row>
    <row r="53">
      <c r="A53" s="23">
        <v>42825.0</v>
      </c>
      <c r="B53" s="53">
        <v>-0.0150208658111099</v>
      </c>
      <c r="C53" s="53">
        <v>-0.0172045245071903</v>
      </c>
      <c r="D53" s="53">
        <v>-0.00660216807198802</v>
      </c>
      <c r="E53" s="53">
        <v>-0.012473001504446</v>
      </c>
      <c r="F53" s="53">
        <v>-0.00725462000000002</v>
      </c>
      <c r="G53" s="53">
        <v>-0.0312299842287186</v>
      </c>
      <c r="H53" s="53">
        <v>-0.0130293986107842</v>
      </c>
      <c r="I53" s="53">
        <v>-0.00933151269666627</v>
      </c>
      <c r="J53" s="53">
        <v>-0.0135983896082706</v>
      </c>
      <c r="K53" s="54">
        <v>-0.0224492035991576</v>
      </c>
      <c r="L53" s="52"/>
      <c r="M53" s="4">
        <f t="shared" ref="M53:V53" si="157">_xlfn.RANK.AVG(B53,$B53:$K53,0)</f>
        <v>7</v>
      </c>
      <c r="N53" s="4">
        <f t="shared" si="157"/>
        <v>8</v>
      </c>
      <c r="O53" s="4">
        <f t="shared" si="157"/>
        <v>1</v>
      </c>
      <c r="P53" s="4">
        <f t="shared" si="157"/>
        <v>4</v>
      </c>
      <c r="Q53" s="4">
        <f t="shared" si="157"/>
        <v>2</v>
      </c>
      <c r="R53" s="4">
        <f t="shared" si="157"/>
        <v>10</v>
      </c>
      <c r="S53" s="4">
        <f t="shared" si="157"/>
        <v>5</v>
      </c>
      <c r="T53" s="4">
        <f t="shared" si="157"/>
        <v>3</v>
      </c>
      <c r="U53" s="4">
        <f t="shared" si="157"/>
        <v>6</v>
      </c>
      <c r="V53" s="4">
        <f t="shared" si="157"/>
        <v>9</v>
      </c>
      <c r="W53" s="45"/>
      <c r="X53" s="6">
        <f t="shared" ref="X53:AG53" si="158">-(B53-AVERAGE($B53:$K53))/STDEV($B53:$K53)</f>
        <v>0.02707953806</v>
      </c>
      <c r="Y53" s="6">
        <f t="shared" si="158"/>
        <v>0.3205424547</v>
      </c>
      <c r="Z53" s="6">
        <f t="shared" si="158"/>
        <v>-1.104313201</v>
      </c>
      <c r="AA53" s="6">
        <f t="shared" si="158"/>
        <v>-0.3153291414</v>
      </c>
      <c r="AB53" s="6">
        <f t="shared" si="158"/>
        <v>-1.01662988</v>
      </c>
      <c r="AC53" s="6">
        <f t="shared" si="158"/>
        <v>2.205430567</v>
      </c>
      <c r="AD53" s="6">
        <f t="shared" si="158"/>
        <v>-0.2405546733</v>
      </c>
      <c r="AE53" s="6">
        <f t="shared" si="158"/>
        <v>-0.7375152961</v>
      </c>
      <c r="AF53" s="6">
        <f t="shared" si="158"/>
        <v>-0.1640877062</v>
      </c>
      <c r="AG53" s="6">
        <f t="shared" si="158"/>
        <v>1.025377338</v>
      </c>
      <c r="AH53" s="45"/>
      <c r="AI53" s="23">
        <v>42825.0</v>
      </c>
      <c r="AJ53" s="27">
        <v>0.0339</v>
      </c>
      <c r="AK53" s="27">
        <v>0.0111</v>
      </c>
      <c r="AL53" s="27">
        <v>0.0557</v>
      </c>
      <c r="AM53" s="27">
        <v>0.0374</v>
      </c>
      <c r="AN53" s="27">
        <v>0.0859</v>
      </c>
      <c r="AO53" s="27">
        <v>-0.0064</v>
      </c>
      <c r="AP53" s="27">
        <v>0.0494</v>
      </c>
      <c r="AQ53" s="27">
        <v>0.1045</v>
      </c>
      <c r="AR53" s="27">
        <v>0.0117</v>
      </c>
      <c r="AS53" s="27">
        <v>0.001</v>
      </c>
      <c r="AT53" s="45"/>
      <c r="AU53" s="23">
        <v>42825.0</v>
      </c>
      <c r="AV53" s="50">
        <f t="shared" si="9"/>
        <v>0.1055593345</v>
      </c>
      <c r="AW53" s="51">
        <f t="shared" si="10"/>
        <v>2.92371443</v>
      </c>
      <c r="AX53" s="51">
        <f t="array" ref="AX53">SQRT(MMULT(MMULT(X53:AG53,MMULT(TRANSPOSE(ER!B533:K568-ER!M568:V568),ER!B533:K568-ER!M568:V568)/3),TRANSPOSE(X53:AG53)))</f>
        <v>0.3734832794</v>
      </c>
      <c r="AY53" s="45"/>
      <c r="AZ53" s="23">
        <v>42825.0</v>
      </c>
      <c r="BA53" s="4">
        <f t="shared" ref="BA53:BJ53" si="159">X53*0.01/$AX53</f>
        <v>0.000725053558</v>
      </c>
      <c r="BB53" s="4">
        <f t="shared" si="159"/>
        <v>0.008582511518</v>
      </c>
      <c r="BC53" s="4">
        <f t="shared" si="159"/>
        <v>-0.02956794217</v>
      </c>
      <c r="BD53" s="4">
        <f t="shared" si="159"/>
        <v>-0.008442925262</v>
      </c>
      <c r="BE53" s="4">
        <f t="shared" si="159"/>
        <v>-0.02722022474</v>
      </c>
      <c r="BF53" s="4">
        <f t="shared" si="159"/>
        <v>0.059050316</v>
      </c>
      <c r="BG53" s="4">
        <f t="shared" si="159"/>
        <v>-0.006440841841</v>
      </c>
      <c r="BH53" s="4">
        <f t="shared" si="159"/>
        <v>-0.01974694282</v>
      </c>
      <c r="BI53" s="4">
        <f t="shared" si="159"/>
        <v>-0.004393441829</v>
      </c>
      <c r="BJ53" s="4">
        <f t="shared" si="159"/>
        <v>0.02745443759</v>
      </c>
      <c r="BK53" s="45"/>
      <c r="BL53" s="4">
        <f t="shared" si="12"/>
        <v>0.004920379313</v>
      </c>
      <c r="BM53" s="4">
        <f t="shared" si="13"/>
        <v>1.040566492</v>
      </c>
      <c r="BN53" s="4">
        <f t="shared" si="14"/>
        <v>1.040566492</v>
      </c>
      <c r="BO53" s="4">
        <f t="shared" si="15"/>
        <v>0</v>
      </c>
    </row>
    <row r="54">
      <c r="A54" s="23">
        <v>42855.0</v>
      </c>
      <c r="B54" s="53">
        <v>-0.0210575913567506</v>
      </c>
      <c r="C54" s="53">
        <v>-0.0256756566966689</v>
      </c>
      <c r="D54" s="53">
        <v>-0.0233106641520596</v>
      </c>
      <c r="E54" s="53">
        <v>-0.0156435529610606</v>
      </c>
      <c r="F54" s="53">
        <v>-0.0301423187546505</v>
      </c>
      <c r="G54" s="53">
        <v>-0.0316171350246206</v>
      </c>
      <c r="H54" s="53">
        <v>-0.00983659122819745</v>
      </c>
      <c r="I54" s="53">
        <v>-0.020867433991419</v>
      </c>
      <c r="J54" s="54">
        <v>-0.0228528989574985</v>
      </c>
      <c r="K54" s="53">
        <v>-0.0165480654057175</v>
      </c>
      <c r="L54" s="52"/>
      <c r="M54" s="4">
        <f t="shared" ref="M54:V54" si="160">_xlfn.RANK.AVG(B54,$B54:$K54,0)</f>
        <v>5</v>
      </c>
      <c r="N54" s="4">
        <f t="shared" si="160"/>
        <v>8</v>
      </c>
      <c r="O54" s="4">
        <f t="shared" si="160"/>
        <v>7</v>
      </c>
      <c r="P54" s="4">
        <f t="shared" si="160"/>
        <v>2</v>
      </c>
      <c r="Q54" s="4">
        <f t="shared" si="160"/>
        <v>9</v>
      </c>
      <c r="R54" s="4">
        <f t="shared" si="160"/>
        <v>10</v>
      </c>
      <c r="S54" s="4">
        <f t="shared" si="160"/>
        <v>1</v>
      </c>
      <c r="T54" s="4">
        <f t="shared" si="160"/>
        <v>4</v>
      </c>
      <c r="U54" s="4">
        <f t="shared" si="160"/>
        <v>6</v>
      </c>
      <c r="V54" s="4">
        <f t="shared" si="160"/>
        <v>3</v>
      </c>
      <c r="W54" s="45"/>
      <c r="X54" s="6">
        <f t="shared" ref="X54:AG54" si="161">-(B54-AVERAGE($B54:$K54))/STDEV($B54:$K54)</f>
        <v>-0.105381466</v>
      </c>
      <c r="Y54" s="6">
        <f t="shared" si="161"/>
        <v>0.5922372941</v>
      </c>
      <c r="Z54" s="6">
        <f t="shared" si="161"/>
        <v>0.234974448</v>
      </c>
      <c r="AA54" s="6">
        <f t="shared" si="161"/>
        <v>-0.9232422961</v>
      </c>
      <c r="AB54" s="6">
        <f t="shared" si="161"/>
        <v>1.266984622</v>
      </c>
      <c r="AC54" s="6">
        <f t="shared" si="161"/>
        <v>1.489774778</v>
      </c>
      <c r="AD54" s="6">
        <f t="shared" si="161"/>
        <v>-1.800459301</v>
      </c>
      <c r="AE54" s="6">
        <f t="shared" si="161"/>
        <v>-0.1341072062</v>
      </c>
      <c r="AF54" s="6">
        <f t="shared" si="161"/>
        <v>0.1658230689</v>
      </c>
      <c r="AG54" s="6">
        <f t="shared" si="161"/>
        <v>-0.7866039414</v>
      </c>
      <c r="AH54" s="45"/>
      <c r="AI54" s="23">
        <v>42855.0</v>
      </c>
      <c r="AJ54" s="27">
        <v>0.0129</v>
      </c>
      <c r="AK54" s="27">
        <v>0.0035</v>
      </c>
      <c r="AL54" s="27">
        <v>0.0347</v>
      </c>
      <c r="AM54" s="27">
        <v>0.0116</v>
      </c>
      <c r="AN54" s="27">
        <v>0.0039</v>
      </c>
      <c r="AO54" s="27">
        <v>0.0109</v>
      </c>
      <c r="AP54" s="27">
        <v>0.0247</v>
      </c>
      <c r="AQ54" s="27">
        <v>0.0268</v>
      </c>
      <c r="AR54" s="27">
        <v>-0.0134</v>
      </c>
      <c r="AS54" s="27">
        <v>0.0105</v>
      </c>
      <c r="AT54" s="45"/>
      <c r="AU54" s="23">
        <v>42855.0</v>
      </c>
      <c r="AV54" s="50">
        <f t="shared" si="9"/>
        <v>-0.03317379788</v>
      </c>
      <c r="AW54" s="51">
        <f t="shared" si="10"/>
        <v>2.826723718</v>
      </c>
      <c r="AX54" s="51">
        <f t="array" ref="AX54">SQRT(MMULT(MMULT(X54:AG54,MMULT(TRANSPOSE(ER!B534:K569-ER!M569:V569),ER!B534:K569-ER!M569:V569)/3),TRANSPOSE(X54:AG54)))</f>
        <v>0.2436701955</v>
      </c>
      <c r="AY54" s="45"/>
      <c r="AZ54" s="23">
        <v>42855.0</v>
      </c>
      <c r="BA54" s="4">
        <f t="shared" ref="BA54:BJ54" si="162">X54*0.01/$AX54</f>
        <v>-0.004324758133</v>
      </c>
      <c r="BB54" s="4">
        <f t="shared" si="162"/>
        <v>0.02430487212</v>
      </c>
      <c r="BC54" s="4">
        <f t="shared" si="162"/>
        <v>0.009643134548</v>
      </c>
      <c r="BD54" s="4">
        <f t="shared" si="162"/>
        <v>-0.037889012</v>
      </c>
      <c r="BE54" s="4">
        <f t="shared" si="162"/>
        <v>0.05199587988</v>
      </c>
      <c r="BF54" s="4">
        <f t="shared" si="162"/>
        <v>0.06113898233</v>
      </c>
      <c r="BG54" s="4">
        <f t="shared" si="162"/>
        <v>-0.07388918849</v>
      </c>
      <c r="BH54" s="4">
        <f t="shared" si="162"/>
        <v>-0.005503636009</v>
      </c>
      <c r="BI54" s="4">
        <f t="shared" si="162"/>
        <v>0.006805225749</v>
      </c>
      <c r="BJ54" s="4">
        <f t="shared" si="162"/>
        <v>-0.03228149999</v>
      </c>
      <c r="BK54" s="45"/>
      <c r="BL54" s="4">
        <f t="shared" si="12"/>
        <v>-0.0008882271232</v>
      </c>
      <c r="BM54" s="4">
        <f t="shared" si="13"/>
        <v>1.039642233</v>
      </c>
      <c r="BN54" s="4">
        <f t="shared" si="14"/>
        <v>1.040566492</v>
      </c>
      <c r="BO54" s="4">
        <f t="shared" si="15"/>
        <v>-0.0008882271232</v>
      </c>
    </row>
    <row r="55">
      <c r="A55" s="23">
        <v>42886.0</v>
      </c>
      <c r="B55" s="53">
        <v>-0.024429636809483</v>
      </c>
      <c r="C55" s="53">
        <v>-0.0241756328867119</v>
      </c>
      <c r="D55" s="53">
        <v>-0.0212231249926906</v>
      </c>
      <c r="E55" s="53">
        <v>-0.01684221578433</v>
      </c>
      <c r="F55" s="53">
        <v>-0.0207392210000001</v>
      </c>
      <c r="G55" s="53">
        <v>-0.0179760391720712</v>
      </c>
      <c r="H55" s="53">
        <v>-0.0178315434706045</v>
      </c>
      <c r="I55" s="54">
        <v>-0.0359857932967748</v>
      </c>
      <c r="J55" s="53">
        <v>-0.00794607149962703</v>
      </c>
      <c r="K55" s="54">
        <v>-0.0195626271261969</v>
      </c>
      <c r="L55" s="52"/>
      <c r="M55" s="4">
        <f t="shared" ref="M55:V55" si="163">_xlfn.RANK.AVG(B55,$B55:$K55,0)</f>
        <v>9</v>
      </c>
      <c r="N55" s="4">
        <f t="shared" si="163"/>
        <v>8</v>
      </c>
      <c r="O55" s="4">
        <f t="shared" si="163"/>
        <v>7</v>
      </c>
      <c r="P55" s="4">
        <f t="shared" si="163"/>
        <v>2</v>
      </c>
      <c r="Q55" s="4">
        <f t="shared" si="163"/>
        <v>6</v>
      </c>
      <c r="R55" s="4">
        <f t="shared" si="163"/>
        <v>4</v>
      </c>
      <c r="S55" s="4">
        <f t="shared" si="163"/>
        <v>3</v>
      </c>
      <c r="T55" s="4">
        <f t="shared" si="163"/>
        <v>10</v>
      </c>
      <c r="U55" s="4">
        <f t="shared" si="163"/>
        <v>1</v>
      </c>
      <c r="V55" s="4">
        <f t="shared" si="163"/>
        <v>5</v>
      </c>
      <c r="W55" s="45"/>
      <c r="X55" s="6">
        <f t="shared" ref="X55:AG55" si="164">-(B55-AVERAGE($B55:$K55))/STDEV($B55:$K55)</f>
        <v>0.5289452447</v>
      </c>
      <c r="Y55" s="6">
        <f t="shared" si="164"/>
        <v>0.4931979811</v>
      </c>
      <c r="Z55" s="6">
        <f t="shared" si="164"/>
        <v>0.0776765329</v>
      </c>
      <c r="AA55" s="6">
        <f t="shared" si="164"/>
        <v>-0.5388710951</v>
      </c>
      <c r="AB55" s="6">
        <f t="shared" si="164"/>
        <v>0.009574263557</v>
      </c>
      <c r="AC55" s="6">
        <f t="shared" si="164"/>
        <v>-0.3793023647</v>
      </c>
      <c r="AD55" s="6">
        <f t="shared" si="164"/>
        <v>-0.3996379795</v>
      </c>
      <c r="AE55" s="6">
        <f t="shared" si="164"/>
        <v>2.155301905</v>
      </c>
      <c r="AF55" s="6">
        <f t="shared" si="164"/>
        <v>-1.790870713</v>
      </c>
      <c r="AG55" s="6">
        <f t="shared" si="164"/>
        <v>-0.1560137748</v>
      </c>
      <c r="AH55" s="45"/>
      <c r="AI55" s="23">
        <v>42886.0</v>
      </c>
      <c r="AJ55" s="27">
        <v>-0.0349</v>
      </c>
      <c r="AK55" s="27">
        <v>-0.0145</v>
      </c>
      <c r="AL55" s="27">
        <v>0.0162</v>
      </c>
      <c r="AM55" s="27">
        <v>0.0111</v>
      </c>
      <c r="AN55" s="27">
        <v>0.0201</v>
      </c>
      <c r="AO55" s="27">
        <v>0.022</v>
      </c>
      <c r="AP55" s="27">
        <v>0.0203</v>
      </c>
      <c r="AQ55" s="27">
        <v>0.0135</v>
      </c>
      <c r="AR55" s="27">
        <v>0.0485</v>
      </c>
      <c r="AS55" s="27">
        <v>0.0129</v>
      </c>
      <c r="AT55" s="45"/>
      <c r="AU55" s="23">
        <v>42886.0</v>
      </c>
      <c r="AV55" s="50">
        <f t="shared" si="9"/>
        <v>0.006425861883</v>
      </c>
      <c r="AW55" s="51">
        <f t="shared" si="10"/>
        <v>2.844887855</v>
      </c>
      <c r="AX55" s="51">
        <f t="array" ref="AX55">SQRT(MMULT(MMULT(X55:AG55,MMULT(TRANSPOSE(ER!B535:K570-ER!M570:V570),ER!B535:K570-ER!M570:V570)/3),TRANSPOSE(X55:AG55)))</f>
        <v>0.257819508</v>
      </c>
      <c r="AY55" s="45"/>
      <c r="AZ55" s="23">
        <v>42886.0</v>
      </c>
      <c r="BA55" s="4">
        <f t="shared" ref="BA55:BJ55" si="165">X55*0.01/$AX55</f>
        <v>0.02051610636</v>
      </c>
      <c r="BB55" s="4">
        <f t="shared" si="165"/>
        <v>0.01912958352</v>
      </c>
      <c r="BC55" s="4">
        <f t="shared" si="165"/>
        <v>0.003012826047</v>
      </c>
      <c r="BD55" s="4">
        <f t="shared" si="165"/>
        <v>-0.02090109858</v>
      </c>
      <c r="BE55" s="4">
        <f t="shared" si="165"/>
        <v>0.00037135528</v>
      </c>
      <c r="BF55" s="4">
        <f t="shared" si="165"/>
        <v>-0.01471193424</v>
      </c>
      <c r="BG55" s="4">
        <f t="shared" si="165"/>
        <v>-0.01550068816</v>
      </c>
      <c r="BH55" s="4">
        <f t="shared" si="165"/>
        <v>0.08359731668</v>
      </c>
      <c r="BI55" s="4">
        <f t="shared" si="165"/>
        <v>-0.06946218801</v>
      </c>
      <c r="BJ55" s="4">
        <f t="shared" si="165"/>
        <v>-0.006051278898</v>
      </c>
      <c r="BK55" s="45"/>
      <c r="BL55" s="4">
        <f t="shared" si="12"/>
        <v>0.0002637114428</v>
      </c>
      <c r="BM55" s="4">
        <f t="shared" si="13"/>
        <v>1.039916398</v>
      </c>
      <c r="BN55" s="4">
        <f t="shared" si="14"/>
        <v>1.040566492</v>
      </c>
      <c r="BO55" s="4">
        <f t="shared" si="15"/>
        <v>-0.000624749916</v>
      </c>
    </row>
    <row r="56">
      <c r="A56" s="23">
        <v>42916.0</v>
      </c>
      <c r="B56" s="53">
        <v>-0.0264678608816494</v>
      </c>
      <c r="C56" s="53">
        <v>-0.0152952981496676</v>
      </c>
      <c r="D56" s="53">
        <v>-0.0320583721016202</v>
      </c>
      <c r="E56" s="53">
        <v>-0.0397191088341746</v>
      </c>
      <c r="F56" s="53">
        <v>-0.0262378070127264</v>
      </c>
      <c r="G56" s="53">
        <v>-0.0132460499059755</v>
      </c>
      <c r="H56" s="53">
        <v>-0.0378003840457184</v>
      </c>
      <c r="I56" s="53">
        <v>-0.0359164041793772</v>
      </c>
      <c r="J56" s="53">
        <v>-0.0259341522891953</v>
      </c>
      <c r="K56" s="53">
        <v>-0.0133395779238263</v>
      </c>
      <c r="L56" s="52"/>
      <c r="M56" s="4">
        <f t="shared" ref="M56:V56" si="166">_xlfn.RANK.AVG(B56,$B56:$K56,0)</f>
        <v>6</v>
      </c>
      <c r="N56" s="4">
        <f t="shared" si="166"/>
        <v>3</v>
      </c>
      <c r="O56" s="4">
        <f t="shared" si="166"/>
        <v>7</v>
      </c>
      <c r="P56" s="4">
        <f t="shared" si="166"/>
        <v>10</v>
      </c>
      <c r="Q56" s="4">
        <f t="shared" si="166"/>
        <v>5</v>
      </c>
      <c r="R56" s="4">
        <f t="shared" si="166"/>
        <v>1</v>
      </c>
      <c r="S56" s="4">
        <f t="shared" si="166"/>
        <v>9</v>
      </c>
      <c r="T56" s="4">
        <f t="shared" si="166"/>
        <v>8</v>
      </c>
      <c r="U56" s="4">
        <f t="shared" si="166"/>
        <v>4</v>
      </c>
      <c r="V56" s="4">
        <f t="shared" si="166"/>
        <v>2</v>
      </c>
      <c r="W56" s="45"/>
      <c r="X56" s="6">
        <f t="shared" ref="X56:AG56" si="167">-(B56-AVERAGE($B56:$K56))/STDEV($B56:$K56)</f>
        <v>-0.01338860457</v>
      </c>
      <c r="Y56" s="6">
        <f t="shared" si="167"/>
        <v>-1.132696417</v>
      </c>
      <c r="Z56" s="6">
        <f t="shared" si="167"/>
        <v>0.5466890637</v>
      </c>
      <c r="AA56" s="6">
        <f t="shared" si="167"/>
        <v>1.314169424</v>
      </c>
      <c r="AB56" s="6">
        <f t="shared" si="167"/>
        <v>-0.03643623463</v>
      </c>
      <c r="AC56" s="6">
        <f t="shared" si="167"/>
        <v>-1.33799753</v>
      </c>
      <c r="AD56" s="6">
        <f t="shared" si="167"/>
        <v>1.121944623</v>
      </c>
      <c r="AE56" s="6">
        <f t="shared" si="167"/>
        <v>0.9332006948</v>
      </c>
      <c r="AF56" s="6">
        <f t="shared" si="167"/>
        <v>-0.06685746497</v>
      </c>
      <c r="AG56" s="6">
        <f t="shared" si="167"/>
        <v>-1.328627555</v>
      </c>
      <c r="AH56" s="45"/>
      <c r="AI56" s="23">
        <v>42916.0</v>
      </c>
      <c r="AJ56" s="27">
        <v>-0.0017</v>
      </c>
      <c r="AK56" s="27">
        <v>-0.0091</v>
      </c>
      <c r="AL56" s="27">
        <v>-0.0269</v>
      </c>
      <c r="AM56" s="27">
        <v>-0.0243</v>
      </c>
      <c r="AN56" s="27">
        <v>-0.0024</v>
      </c>
      <c r="AO56" s="27">
        <v>0.027</v>
      </c>
      <c r="AP56" s="27">
        <v>-0.0279</v>
      </c>
      <c r="AQ56" s="27">
        <v>-0.0279</v>
      </c>
      <c r="AR56" s="27">
        <v>-0.0254</v>
      </c>
      <c r="AS56" s="27">
        <v>0.0058</v>
      </c>
      <c r="AT56" s="45"/>
      <c r="AU56" s="23">
        <v>42916.0</v>
      </c>
      <c r="AV56" s="50">
        <f t="shared" si="9"/>
        <v>-0.009046169051</v>
      </c>
      <c r="AW56" s="51">
        <f t="shared" si="10"/>
        <v>2.819152518</v>
      </c>
      <c r="AX56" s="51">
        <f t="array" ref="AX56">SQRT(MMULT(MMULT(X56:AG56,MMULT(TRANSPOSE(ER!B536:K571-ER!M571:V571),ER!B536:K571-ER!M571:V571)/3),TRANSPOSE(X56:AG56)))</f>
        <v>0.3736807658</v>
      </c>
      <c r="AY56" s="45"/>
      <c r="AZ56" s="23">
        <v>42916.0</v>
      </c>
      <c r="BA56" s="4">
        <f t="shared" ref="BA56:BJ56" si="168">X56*0.01/$AX56</f>
        <v>-0.0003582899039</v>
      </c>
      <c r="BB56" s="4">
        <f t="shared" si="168"/>
        <v>-0.03031187368</v>
      </c>
      <c r="BC56" s="4">
        <f t="shared" si="168"/>
        <v>0.0146298422</v>
      </c>
      <c r="BD56" s="4">
        <f t="shared" si="168"/>
        <v>0.03516823835</v>
      </c>
      <c r="BE56" s="4">
        <f t="shared" si="168"/>
        <v>-0.0009750631546</v>
      </c>
      <c r="BF56" s="4">
        <f t="shared" si="168"/>
        <v>-0.03580589778</v>
      </c>
      <c r="BG56" s="4">
        <f t="shared" si="168"/>
        <v>0.03002414697</v>
      </c>
      <c r="BH56" s="4">
        <f t="shared" si="168"/>
        <v>0.02497320655</v>
      </c>
      <c r="BI56" s="4">
        <f t="shared" si="168"/>
        <v>-0.001789159922</v>
      </c>
      <c r="BJ56" s="4">
        <f t="shared" si="168"/>
        <v>-0.03555514964</v>
      </c>
      <c r="BK56" s="45"/>
      <c r="BL56" s="4">
        <f t="shared" si="12"/>
        <v>-0.0003508721711</v>
      </c>
      <c r="BM56" s="4">
        <f t="shared" si="13"/>
        <v>1.039551521</v>
      </c>
      <c r="BN56" s="4">
        <f t="shared" si="14"/>
        <v>1.040566492</v>
      </c>
      <c r="BO56" s="4">
        <f t="shared" si="15"/>
        <v>-0.0009754028798</v>
      </c>
    </row>
    <row r="57">
      <c r="A57" s="23">
        <v>42947.0</v>
      </c>
      <c r="B57" s="53">
        <v>-0.0137343051994264</v>
      </c>
      <c r="C57" s="54">
        <v>-0.00890291377043619</v>
      </c>
      <c r="D57" s="53">
        <v>-0.0235119260685087</v>
      </c>
      <c r="E57" s="53">
        <v>-0.0278622236145606</v>
      </c>
      <c r="F57" s="53">
        <v>-0.0103152673353391</v>
      </c>
      <c r="G57" s="53">
        <v>-0.008791246967021</v>
      </c>
      <c r="H57" s="53">
        <v>-0.0118857429193436</v>
      </c>
      <c r="I57" s="53">
        <v>-0.0190655039421471</v>
      </c>
      <c r="J57" s="53">
        <v>-0.0142368478567022</v>
      </c>
      <c r="K57" s="53">
        <v>-0.0101539840148685</v>
      </c>
      <c r="L57" s="52"/>
      <c r="M57" s="4">
        <f t="shared" ref="M57:V57" si="169">_xlfn.RANK.AVG(B57,$B57:$K57,0)</f>
        <v>6</v>
      </c>
      <c r="N57" s="4">
        <f t="shared" si="169"/>
        <v>2</v>
      </c>
      <c r="O57" s="4">
        <f t="shared" si="169"/>
        <v>9</v>
      </c>
      <c r="P57" s="4">
        <f t="shared" si="169"/>
        <v>10</v>
      </c>
      <c r="Q57" s="4">
        <f t="shared" si="169"/>
        <v>4</v>
      </c>
      <c r="R57" s="4">
        <f t="shared" si="169"/>
        <v>1</v>
      </c>
      <c r="S57" s="4">
        <f t="shared" si="169"/>
        <v>5</v>
      </c>
      <c r="T57" s="4">
        <f t="shared" si="169"/>
        <v>8</v>
      </c>
      <c r="U57" s="4">
        <f t="shared" si="169"/>
        <v>7</v>
      </c>
      <c r="V57" s="4">
        <f t="shared" si="169"/>
        <v>3</v>
      </c>
      <c r="W57" s="45"/>
      <c r="X57" s="6">
        <f t="shared" ref="X57:AG57" si="170">-(B57-AVERAGE($B57:$K57))/STDEV($B57:$K57)</f>
        <v>-0.1694836684</v>
      </c>
      <c r="Y57" s="6">
        <f t="shared" si="170"/>
        <v>-0.9060570196</v>
      </c>
      <c r="Z57" s="6">
        <f t="shared" si="170"/>
        <v>1.321170748</v>
      </c>
      <c r="AA57" s="6">
        <f t="shared" si="170"/>
        <v>1.984398576</v>
      </c>
      <c r="AB57" s="6">
        <f t="shared" si="170"/>
        <v>-0.690735613</v>
      </c>
      <c r="AC57" s="6">
        <f t="shared" si="170"/>
        <v>-0.9230812647</v>
      </c>
      <c r="AD57" s="6">
        <f t="shared" si="170"/>
        <v>-0.4513075971</v>
      </c>
      <c r="AE57" s="6">
        <f t="shared" si="170"/>
        <v>0.6432881762</v>
      </c>
      <c r="AF57" s="6">
        <f t="shared" si="170"/>
        <v>-0.09286815615</v>
      </c>
      <c r="AG57" s="6">
        <f t="shared" si="170"/>
        <v>-0.7153241808</v>
      </c>
      <c r="AH57" s="45"/>
      <c r="AI57" s="23">
        <v>42947.0</v>
      </c>
      <c r="AJ57" s="27">
        <v>0.0035</v>
      </c>
      <c r="AK57" s="27">
        <v>9.0E-4</v>
      </c>
      <c r="AL57" s="27">
        <v>-0.0054</v>
      </c>
      <c r="AM57" s="27">
        <v>-0.015</v>
      </c>
      <c r="AN57" s="27">
        <v>0.0403</v>
      </c>
      <c r="AO57" s="27">
        <v>0.0033</v>
      </c>
      <c r="AP57" s="27">
        <v>0.0366</v>
      </c>
      <c r="AQ57" s="27">
        <v>0.0126</v>
      </c>
      <c r="AR57" s="27">
        <v>0.0107</v>
      </c>
      <c r="AS57" s="27">
        <v>0.0199</v>
      </c>
      <c r="AT57" s="45"/>
      <c r="AU57" s="23">
        <v>42947.0</v>
      </c>
      <c r="AV57" s="50">
        <f t="shared" si="9"/>
        <v>-0.003948282546</v>
      </c>
      <c r="AW57" s="51">
        <f t="shared" si="10"/>
        <v>2.808021707</v>
      </c>
      <c r="AX57" s="51">
        <f t="array" ref="AX57">SQRT(MMULT(MMULT(X57:AG57,MMULT(TRANSPOSE(ER!B537:K572-ER!M572:V572),ER!B537:K572-ER!M572:V572)/3),TRANSPOSE(X57:AG57)))</f>
        <v>0.2815091002</v>
      </c>
      <c r="AY57" s="45"/>
      <c r="AZ57" s="23">
        <v>42947.0</v>
      </c>
      <c r="BA57" s="4">
        <f t="shared" ref="BA57:BJ57" si="171">X57*0.01/$AX57</f>
        <v>-0.006020539594</v>
      </c>
      <c r="BB57" s="4">
        <f t="shared" si="171"/>
        <v>-0.03218570977</v>
      </c>
      <c r="BC57" s="4">
        <f t="shared" si="171"/>
        <v>0.0469317243</v>
      </c>
      <c r="BD57" s="4">
        <f t="shared" si="171"/>
        <v>0.07049145389</v>
      </c>
      <c r="BE57" s="4">
        <f t="shared" si="171"/>
        <v>-0.02453688398</v>
      </c>
      <c r="BF57" s="4">
        <f t="shared" si="171"/>
        <v>-0.03279045913</v>
      </c>
      <c r="BG57" s="4">
        <f t="shared" si="171"/>
        <v>-0.01603172319</v>
      </c>
      <c r="BH57" s="4">
        <f t="shared" si="171"/>
        <v>0.02285141673</v>
      </c>
      <c r="BI57" s="4">
        <f t="shared" si="171"/>
        <v>-0.003298939753</v>
      </c>
      <c r="BJ57" s="4">
        <f t="shared" si="171"/>
        <v>-0.0254103395</v>
      </c>
      <c r="BK57" s="45"/>
      <c r="BL57" s="4">
        <f t="shared" si="12"/>
        <v>-0.0001056592393</v>
      </c>
      <c r="BM57" s="4">
        <f t="shared" si="13"/>
        <v>1.039441682</v>
      </c>
      <c r="BN57" s="4">
        <f t="shared" si="14"/>
        <v>1.040566492</v>
      </c>
      <c r="BO57" s="4">
        <f t="shared" si="15"/>
        <v>-0.001080959059</v>
      </c>
    </row>
    <row r="58">
      <c r="A58" s="23">
        <v>42978.0</v>
      </c>
      <c r="B58" s="53">
        <v>-0.0126731477818367</v>
      </c>
      <c r="C58" s="53">
        <v>-0.0164471084100141</v>
      </c>
      <c r="D58" s="53">
        <v>-0.0194222586795485</v>
      </c>
      <c r="E58" s="53">
        <v>-0.0200927396817089</v>
      </c>
      <c r="F58" s="53">
        <v>-0.0261597941220901</v>
      </c>
      <c r="G58" s="53">
        <v>-0.0375552809589691</v>
      </c>
      <c r="H58" s="53">
        <v>-0.0333375639287744</v>
      </c>
      <c r="I58" s="54">
        <v>-0.0281424595031761</v>
      </c>
      <c r="J58" s="53">
        <v>-0.0155250704839255</v>
      </c>
      <c r="K58" s="53">
        <v>-0.025107688298481</v>
      </c>
      <c r="L58" s="52"/>
      <c r="M58" s="4">
        <f t="shared" ref="M58:V58" si="172">_xlfn.RANK.AVG(B58,$B58:$K58,0)</f>
        <v>1</v>
      </c>
      <c r="N58" s="4">
        <f t="shared" si="172"/>
        <v>3</v>
      </c>
      <c r="O58" s="4">
        <f t="shared" si="172"/>
        <v>4</v>
      </c>
      <c r="P58" s="4">
        <f t="shared" si="172"/>
        <v>5</v>
      </c>
      <c r="Q58" s="4">
        <f t="shared" si="172"/>
        <v>7</v>
      </c>
      <c r="R58" s="4">
        <f t="shared" si="172"/>
        <v>10</v>
      </c>
      <c r="S58" s="4">
        <f t="shared" si="172"/>
        <v>9</v>
      </c>
      <c r="T58" s="4">
        <f t="shared" si="172"/>
        <v>8</v>
      </c>
      <c r="U58" s="4">
        <f t="shared" si="172"/>
        <v>2</v>
      </c>
      <c r="V58" s="4">
        <f t="shared" si="172"/>
        <v>6</v>
      </c>
      <c r="W58" s="45"/>
      <c r="X58" s="6">
        <f t="shared" ref="X58:AG58" si="173">-(B58-AVERAGE($B58:$K58))/STDEV($B58:$K58)</f>
        <v>-1.337032612</v>
      </c>
      <c r="Y58" s="6">
        <f t="shared" si="173"/>
        <v>-0.8686550105</v>
      </c>
      <c r="Z58" s="6">
        <f t="shared" si="173"/>
        <v>-0.4994159312</v>
      </c>
      <c r="AA58" s="6">
        <f t="shared" si="173"/>
        <v>-0.4162040711</v>
      </c>
      <c r="AB58" s="6">
        <f t="shared" si="173"/>
        <v>0.3367641466</v>
      </c>
      <c r="AC58" s="6">
        <f t="shared" si="173"/>
        <v>1.751031893</v>
      </c>
      <c r="AD58" s="6">
        <f t="shared" si="173"/>
        <v>1.227580702</v>
      </c>
      <c r="AE58" s="6">
        <f t="shared" si="173"/>
        <v>0.5828282017</v>
      </c>
      <c r="AF58" s="6">
        <f t="shared" si="173"/>
        <v>-0.9830870237</v>
      </c>
      <c r="AG58" s="6">
        <f t="shared" si="173"/>
        <v>0.2061897048</v>
      </c>
      <c r="AH58" s="45"/>
      <c r="AI58" s="23">
        <v>42978.0</v>
      </c>
      <c r="AJ58" s="27">
        <v>0.0044</v>
      </c>
      <c r="AK58" s="27">
        <v>0.0038</v>
      </c>
      <c r="AL58" s="27">
        <v>0.0021</v>
      </c>
      <c r="AM58" s="27">
        <v>-0.0059</v>
      </c>
      <c r="AN58" s="27">
        <v>0.0098</v>
      </c>
      <c r="AO58" s="27">
        <v>-0.0044</v>
      </c>
      <c r="AP58" s="27">
        <v>-0.0089</v>
      </c>
      <c r="AQ58" s="27">
        <v>-0.0203</v>
      </c>
      <c r="AR58" s="27">
        <v>0.0152</v>
      </c>
      <c r="AS58" s="27">
        <v>0.0025</v>
      </c>
      <c r="AT58" s="45"/>
      <c r="AU58" s="23">
        <v>42978.0</v>
      </c>
      <c r="AV58" s="50">
        <f t="shared" si="9"/>
        <v>-0.02807190807</v>
      </c>
      <c r="AW58" s="51">
        <f t="shared" si="10"/>
        <v>2.72919518</v>
      </c>
      <c r="AX58" s="51">
        <f t="array" ref="AX58">SQRT(MMULT(MMULT(X58:AG58,MMULT(TRANSPOSE(ER!B538:K573-ER!M573:V573),ER!B538:K573-ER!M573:V573)/3),TRANSPOSE(X58:AG58)))</f>
        <v>0.3527272742</v>
      </c>
      <c r="AY58" s="45"/>
      <c r="AZ58" s="23">
        <v>42978.0</v>
      </c>
      <c r="BA58" s="4">
        <f t="shared" ref="BA58:BJ58" si="174">X58*0.01/$AX58</f>
        <v>-0.03790556359</v>
      </c>
      <c r="BB58" s="4">
        <f t="shared" si="174"/>
        <v>-0.02462681721</v>
      </c>
      <c r="BC58" s="4">
        <f t="shared" si="174"/>
        <v>-0.01415869902</v>
      </c>
      <c r="BD58" s="4">
        <f t="shared" si="174"/>
        <v>-0.01179959991</v>
      </c>
      <c r="BE58" s="4">
        <f t="shared" si="174"/>
        <v>0.009547437107</v>
      </c>
      <c r="BF58" s="4">
        <f t="shared" si="174"/>
        <v>0.04964265657</v>
      </c>
      <c r="BG58" s="4">
        <f t="shared" si="174"/>
        <v>0.03480254553</v>
      </c>
      <c r="BH58" s="4">
        <f t="shared" si="174"/>
        <v>0.01652347988</v>
      </c>
      <c r="BI58" s="4">
        <f t="shared" si="174"/>
        <v>-0.02787102375</v>
      </c>
      <c r="BJ58" s="4">
        <f t="shared" si="174"/>
        <v>0.005845584391</v>
      </c>
      <c r="BK58" s="45"/>
      <c r="BL58" s="4">
        <f t="shared" si="12"/>
        <v>-0.0009971936272</v>
      </c>
      <c r="BM58" s="4">
        <f t="shared" si="13"/>
        <v>1.038405158</v>
      </c>
      <c r="BN58" s="4">
        <f t="shared" si="14"/>
        <v>1.040566492</v>
      </c>
      <c r="BO58" s="4">
        <f t="shared" si="15"/>
        <v>-0.00207707476</v>
      </c>
    </row>
    <row r="59">
      <c r="A59" s="23">
        <v>43008.0</v>
      </c>
      <c r="B59" s="54">
        <v>-0.0170312249381638</v>
      </c>
      <c r="C59" s="53">
        <v>-0.0135798605803294</v>
      </c>
      <c r="D59" s="53">
        <v>-0.003273569</v>
      </c>
      <c r="E59" s="53">
        <v>-0.00132649600000006</v>
      </c>
      <c r="F59" s="53">
        <v>-0.00519960780637474</v>
      </c>
      <c r="G59" s="53">
        <v>-0.00888715900000008</v>
      </c>
      <c r="H59" s="53">
        <v>-0.0163000997597395</v>
      </c>
      <c r="I59" s="53">
        <v>-0.0123723006007631</v>
      </c>
      <c r="J59" s="53">
        <v>-0.0230345038617019</v>
      </c>
      <c r="K59" s="53">
        <v>-0.00801801521137163</v>
      </c>
      <c r="L59" s="52"/>
      <c r="M59" s="4">
        <f t="shared" ref="M59:V59" si="175">_xlfn.RANK.AVG(B59,$B59:$K59,0)</f>
        <v>9</v>
      </c>
      <c r="N59" s="4">
        <f t="shared" si="175"/>
        <v>7</v>
      </c>
      <c r="O59" s="4">
        <f t="shared" si="175"/>
        <v>2</v>
      </c>
      <c r="P59" s="4">
        <f t="shared" si="175"/>
        <v>1</v>
      </c>
      <c r="Q59" s="4">
        <f t="shared" si="175"/>
        <v>3</v>
      </c>
      <c r="R59" s="4">
        <f t="shared" si="175"/>
        <v>5</v>
      </c>
      <c r="S59" s="4">
        <f t="shared" si="175"/>
        <v>8</v>
      </c>
      <c r="T59" s="4">
        <f t="shared" si="175"/>
        <v>6</v>
      </c>
      <c r="U59" s="4">
        <f t="shared" si="175"/>
        <v>10</v>
      </c>
      <c r="V59" s="4">
        <f t="shared" si="175"/>
        <v>4</v>
      </c>
      <c r="W59" s="45"/>
      <c r="X59" s="6">
        <f t="shared" ref="X59:AG59" si="176">-(B59-AVERAGE($B59:$K59))/STDEV($B59:$K59)</f>
        <v>0.8993131188</v>
      </c>
      <c r="Y59" s="6">
        <f t="shared" si="176"/>
        <v>0.3928867864</v>
      </c>
      <c r="Z59" s="6">
        <f t="shared" si="176"/>
        <v>-1.119378192</v>
      </c>
      <c r="AA59" s="6">
        <f t="shared" si="176"/>
        <v>-1.405076523</v>
      </c>
      <c r="AB59" s="6">
        <f t="shared" si="176"/>
        <v>-0.8367662541</v>
      </c>
      <c r="AC59" s="6">
        <f t="shared" si="176"/>
        <v>-0.2956837045</v>
      </c>
      <c r="AD59" s="6">
        <f t="shared" si="176"/>
        <v>0.7920335029</v>
      </c>
      <c r="AE59" s="6">
        <f t="shared" si="176"/>
        <v>0.2156988375</v>
      </c>
      <c r="AF59" s="6">
        <f t="shared" si="176"/>
        <v>1.780187524</v>
      </c>
      <c r="AG59" s="6">
        <f t="shared" si="176"/>
        <v>-0.4232150966</v>
      </c>
      <c r="AH59" s="45"/>
      <c r="AI59" s="23">
        <v>43008.0</v>
      </c>
      <c r="AJ59" s="27">
        <v>3.0E-4</v>
      </c>
      <c r="AK59" s="27">
        <v>0.0344</v>
      </c>
      <c r="AL59" s="27">
        <v>0.0488</v>
      </c>
      <c r="AM59" s="27">
        <v>0.0615</v>
      </c>
      <c r="AN59" s="27">
        <v>0.044</v>
      </c>
      <c r="AO59" s="27">
        <v>0.0441</v>
      </c>
      <c r="AP59" s="27">
        <v>0.0294</v>
      </c>
      <c r="AQ59" s="27">
        <v>0.0141</v>
      </c>
      <c r="AR59" s="27">
        <v>-0.0077</v>
      </c>
      <c r="AS59" s="27">
        <v>0.02</v>
      </c>
      <c r="AT59" s="45"/>
      <c r="AU59" s="23">
        <v>43008.0</v>
      </c>
      <c r="AV59" s="50">
        <f t="shared" si="9"/>
        <v>0.06778955346</v>
      </c>
      <c r="AW59" s="51">
        <f t="shared" si="10"/>
        <v>2.914206103</v>
      </c>
      <c r="AX59" s="51">
        <f t="array" ref="AX59">SQRT(MMULT(MMULT(X59:AG59,MMULT(TRANSPOSE(ER!B539:K574-ER!M574:V574),ER!B539:K574-ER!M574:V574)/3),TRANSPOSE(X59:AG59)))</f>
        <v>0.3123130843</v>
      </c>
      <c r="AY59" s="45"/>
      <c r="AZ59" s="23">
        <v>43008.0</v>
      </c>
      <c r="BA59" s="4">
        <f t="shared" ref="BA59:BJ59" si="177">X59*0.01/$AX59</f>
        <v>0.0287952431</v>
      </c>
      <c r="BB59" s="4">
        <f t="shared" si="177"/>
        <v>0.01257990158</v>
      </c>
      <c r="BC59" s="4">
        <f t="shared" si="177"/>
        <v>-0.03584154004</v>
      </c>
      <c r="BD59" s="4">
        <f t="shared" si="177"/>
        <v>-0.04498935823</v>
      </c>
      <c r="BE59" s="4">
        <f t="shared" si="177"/>
        <v>-0.02679254556</v>
      </c>
      <c r="BF59" s="4">
        <f t="shared" si="177"/>
        <v>-0.009467541365</v>
      </c>
      <c r="BG59" s="4">
        <f t="shared" si="177"/>
        <v>0.02536024082</v>
      </c>
      <c r="BH59" s="4">
        <f t="shared" si="177"/>
        <v>0.006906493782</v>
      </c>
      <c r="BI59" s="4">
        <f t="shared" si="177"/>
        <v>0.05700009425</v>
      </c>
      <c r="BJ59" s="4">
        <f t="shared" si="177"/>
        <v>-0.01355098834</v>
      </c>
      <c r="BK59" s="45"/>
      <c r="BL59" s="4">
        <f t="shared" si="12"/>
        <v>0.001921868776</v>
      </c>
      <c r="BM59" s="4">
        <f t="shared" si="13"/>
        <v>1.040400836</v>
      </c>
      <c r="BN59" s="4">
        <f t="shared" si="14"/>
        <v>1.040566492</v>
      </c>
      <c r="BO59" s="4">
        <f t="shared" si="15"/>
        <v>-0.0001591978499</v>
      </c>
    </row>
    <row r="60">
      <c r="A60" s="23">
        <v>43039.0</v>
      </c>
      <c r="B60" s="53">
        <v>-0.007469805</v>
      </c>
      <c r="C60" s="53">
        <v>-0.00368346332204535</v>
      </c>
      <c r="D60" s="53">
        <v>-0.00588187748628172</v>
      </c>
      <c r="E60" s="53">
        <v>-0.00806204503988223</v>
      </c>
      <c r="F60" s="53">
        <v>-0.0212599432253655</v>
      </c>
      <c r="G60" s="53">
        <v>-0.00379743600000003</v>
      </c>
      <c r="H60" s="53">
        <v>-0.0135140867803236</v>
      </c>
      <c r="I60" s="53">
        <v>-0.0268296569999999</v>
      </c>
      <c r="J60" s="53">
        <v>-0.0147170612068972</v>
      </c>
      <c r="K60" s="53">
        <v>-0.00770034386455135</v>
      </c>
      <c r="L60" s="52"/>
      <c r="M60" s="4">
        <f t="shared" ref="M60:V60" si="178">_xlfn.RANK.AVG(B60,$B60:$K60,0)</f>
        <v>4</v>
      </c>
      <c r="N60" s="4">
        <f t="shared" si="178"/>
        <v>1</v>
      </c>
      <c r="O60" s="4">
        <f t="shared" si="178"/>
        <v>3</v>
      </c>
      <c r="P60" s="4">
        <f t="shared" si="178"/>
        <v>6</v>
      </c>
      <c r="Q60" s="4">
        <f t="shared" si="178"/>
        <v>9</v>
      </c>
      <c r="R60" s="4">
        <f t="shared" si="178"/>
        <v>2</v>
      </c>
      <c r="S60" s="4">
        <f t="shared" si="178"/>
        <v>7</v>
      </c>
      <c r="T60" s="4">
        <f t="shared" si="178"/>
        <v>10</v>
      </c>
      <c r="U60" s="4">
        <f t="shared" si="178"/>
        <v>8</v>
      </c>
      <c r="V60" s="4">
        <f t="shared" si="178"/>
        <v>5</v>
      </c>
      <c r="W60" s="45"/>
      <c r="X60" s="6">
        <f t="shared" ref="X60:AG60" si="179">-(B60-AVERAGE($B60:$K60))/STDEV($B60:$K60)</f>
        <v>-0.4939751976</v>
      </c>
      <c r="Y60" s="6">
        <f t="shared" si="179"/>
        <v>-0.9833715767</v>
      </c>
      <c r="Z60" s="6">
        <f t="shared" si="179"/>
        <v>-0.6992197428</v>
      </c>
      <c r="AA60" s="6">
        <f t="shared" si="179"/>
        <v>-0.4174263398</v>
      </c>
      <c r="AB60" s="6">
        <f t="shared" si="179"/>
        <v>1.288442843</v>
      </c>
      <c r="AC60" s="6">
        <f t="shared" si="179"/>
        <v>-0.9686402554</v>
      </c>
      <c r="AD60" s="6">
        <f t="shared" si="179"/>
        <v>0.287266927</v>
      </c>
      <c r="AE60" s="6">
        <f t="shared" si="179"/>
        <v>2.008345584</v>
      </c>
      <c r="AF60" s="6">
        <f t="shared" si="179"/>
        <v>0.4427550943</v>
      </c>
      <c r="AG60" s="6">
        <f t="shared" si="179"/>
        <v>-0.464177336</v>
      </c>
      <c r="AH60" s="45"/>
      <c r="AI60" s="23">
        <v>43039.0</v>
      </c>
      <c r="AJ60" s="27">
        <v>0.0379</v>
      </c>
      <c r="AK60" s="27">
        <v>0.0285</v>
      </c>
      <c r="AL60" s="27">
        <v>0.0299</v>
      </c>
      <c r="AM60" s="27">
        <v>0.0303</v>
      </c>
      <c r="AN60" s="27">
        <v>6.0E-4</v>
      </c>
      <c r="AO60" s="27">
        <v>0.056</v>
      </c>
      <c r="AP60" s="27">
        <v>0.0223</v>
      </c>
      <c r="AQ60" s="27">
        <v>0.0158</v>
      </c>
      <c r="AR60" s="27">
        <v>0.0164</v>
      </c>
      <c r="AS60" s="27">
        <v>0.0226</v>
      </c>
      <c r="AT60" s="45"/>
      <c r="AU60" s="23">
        <v>43039.0</v>
      </c>
      <c r="AV60" s="50">
        <f t="shared" si="9"/>
        <v>-0.007121530208</v>
      </c>
      <c r="AW60" s="51">
        <f t="shared" si="10"/>
        <v>2.893452496</v>
      </c>
      <c r="AX60" s="51">
        <f t="array" ref="AX60">SQRT(MMULT(MMULT(X60:AG60,MMULT(TRANSPOSE(ER!B540:K575-ER!M575:V575),ER!B540:K575-ER!M575:V575)/3),TRANSPOSE(X60:AG60)))</f>
        <v>0.3437705138</v>
      </c>
      <c r="AY60" s="45"/>
      <c r="AZ60" s="23">
        <v>43039.0</v>
      </c>
      <c r="BA60" s="4">
        <f t="shared" ref="BA60:BJ60" si="180">X60*0.01/$AX60</f>
        <v>-0.01436933006</v>
      </c>
      <c r="BB60" s="4">
        <f t="shared" si="180"/>
        <v>-0.02860546606</v>
      </c>
      <c r="BC60" s="4">
        <f t="shared" si="180"/>
        <v>-0.02033972417</v>
      </c>
      <c r="BD60" s="4">
        <f t="shared" si="180"/>
        <v>-0.01214258707</v>
      </c>
      <c r="BE60" s="4">
        <f t="shared" si="180"/>
        <v>0.03747973694</v>
      </c>
      <c r="BF60" s="4">
        <f t="shared" si="180"/>
        <v>-0.02817694411</v>
      </c>
      <c r="BG60" s="4">
        <f t="shared" si="180"/>
        <v>0.00835635738</v>
      </c>
      <c r="BH60" s="4">
        <f t="shared" si="180"/>
        <v>0.05842111244</v>
      </c>
      <c r="BI60" s="4">
        <f t="shared" si="180"/>
        <v>0.0128793796</v>
      </c>
      <c r="BJ60" s="4">
        <f t="shared" si="180"/>
        <v>-0.0135025349</v>
      </c>
      <c r="BK60" s="45"/>
      <c r="BL60" s="4">
        <f t="shared" si="12"/>
        <v>-0.0002280253555</v>
      </c>
      <c r="BM60" s="4">
        <f t="shared" si="13"/>
        <v>1.040163598</v>
      </c>
      <c r="BN60" s="4">
        <f t="shared" si="14"/>
        <v>1.040566492</v>
      </c>
      <c r="BO60" s="4">
        <f t="shared" si="15"/>
        <v>-0.0003871869042</v>
      </c>
    </row>
    <row r="61">
      <c r="A61" s="23">
        <v>43069.0</v>
      </c>
      <c r="B61" s="53">
        <v>-0.0146489692114656</v>
      </c>
      <c r="C61" s="53">
        <v>-0.015701893635817</v>
      </c>
      <c r="D61" s="53">
        <v>-0.0376371344023288</v>
      </c>
      <c r="E61" s="53">
        <v>-0.0347784674564892</v>
      </c>
      <c r="F61" s="53">
        <v>-0.0391152045967515</v>
      </c>
      <c r="G61" s="53">
        <v>-0.0383720996284884</v>
      </c>
      <c r="H61" s="53">
        <v>-0.0423388277020392</v>
      </c>
      <c r="I61" s="53">
        <v>-0.0370775172964163</v>
      </c>
      <c r="J61" s="53">
        <v>-0.0267453958153504</v>
      </c>
      <c r="K61" s="53">
        <v>-0.0114230424161367</v>
      </c>
      <c r="L61" s="52"/>
      <c r="M61" s="4">
        <f t="shared" ref="M61:V61" si="181">_xlfn.RANK.AVG(B61,$B61:$K61,0)</f>
        <v>2</v>
      </c>
      <c r="N61" s="4">
        <f t="shared" si="181"/>
        <v>3</v>
      </c>
      <c r="O61" s="4">
        <f t="shared" si="181"/>
        <v>7</v>
      </c>
      <c r="P61" s="4">
        <f t="shared" si="181"/>
        <v>5</v>
      </c>
      <c r="Q61" s="4">
        <f t="shared" si="181"/>
        <v>9</v>
      </c>
      <c r="R61" s="4">
        <f t="shared" si="181"/>
        <v>8</v>
      </c>
      <c r="S61" s="4">
        <f t="shared" si="181"/>
        <v>10</v>
      </c>
      <c r="T61" s="4">
        <f t="shared" si="181"/>
        <v>6</v>
      </c>
      <c r="U61" s="4">
        <f t="shared" si="181"/>
        <v>4</v>
      </c>
      <c r="V61" s="4">
        <f t="shared" si="181"/>
        <v>1</v>
      </c>
      <c r="W61" s="45"/>
      <c r="X61" s="6">
        <f t="shared" ref="X61:AG61" si="182">-(B61-AVERAGE($B61:$K61))/STDEV($B61:$K61)</f>
        <v>-1.293587819</v>
      </c>
      <c r="Y61" s="6">
        <f t="shared" si="182"/>
        <v>-1.203593734</v>
      </c>
      <c r="Z61" s="6">
        <f t="shared" si="182"/>
        <v>0.6712245</v>
      </c>
      <c r="AA61" s="6">
        <f t="shared" si="182"/>
        <v>0.4268925151</v>
      </c>
      <c r="AB61" s="6">
        <f t="shared" si="182"/>
        <v>0.7975560494</v>
      </c>
      <c r="AC61" s="6">
        <f t="shared" si="182"/>
        <v>0.7340424204</v>
      </c>
      <c r="AD61" s="6">
        <f t="shared" si="182"/>
        <v>1.073081057</v>
      </c>
      <c r="AE61" s="6">
        <f t="shared" si="182"/>
        <v>0.6233936891</v>
      </c>
      <c r="AF61" s="6">
        <f t="shared" si="182"/>
        <v>-0.2596989543</v>
      </c>
      <c r="AG61" s="6">
        <f t="shared" si="182"/>
        <v>-1.569309724</v>
      </c>
      <c r="AH61" s="45"/>
      <c r="AI61" s="23">
        <v>43069.0</v>
      </c>
      <c r="AJ61" s="27">
        <v>0.0152</v>
      </c>
      <c r="AK61" s="27">
        <v>0.0055</v>
      </c>
      <c r="AL61" s="27">
        <v>-0.0206</v>
      </c>
      <c r="AM61" s="27">
        <v>-0.0113</v>
      </c>
      <c r="AN61" s="27">
        <v>-0.0171</v>
      </c>
      <c r="AO61" s="27">
        <v>0.0143</v>
      </c>
      <c r="AP61" s="27">
        <v>-0.028</v>
      </c>
      <c r="AQ61" s="27">
        <v>-0.0289</v>
      </c>
      <c r="AR61" s="27">
        <v>-0.0179</v>
      </c>
      <c r="AS61" s="27">
        <v>0.0297</v>
      </c>
      <c r="AT61" s="45"/>
      <c r="AU61" s="23">
        <v>43069.0</v>
      </c>
      <c r="AV61" s="50">
        <f t="shared" si="9"/>
        <v>-0.117476095</v>
      </c>
      <c r="AW61" s="51">
        <f t="shared" si="10"/>
        <v>2.553540996</v>
      </c>
      <c r="AX61" s="51">
        <f t="array" ref="AX61">SQRT(MMULT(MMULT(X61:AG61,MMULT(TRANSPOSE(ER!B541:K576-ER!M576:V576),ER!B541:K576-ER!M576:V576)/3),TRANSPOSE(X61:AG61)))</f>
        <v>0.4168995721</v>
      </c>
      <c r="AY61" s="45"/>
      <c r="AZ61" s="23">
        <v>43069.0</v>
      </c>
      <c r="BA61" s="4">
        <f t="shared" ref="BA61:BJ61" si="183">X61*0.01/$AX61</f>
        <v>-0.0310287634</v>
      </c>
      <c r="BB61" s="4">
        <f t="shared" si="183"/>
        <v>-0.028870112</v>
      </c>
      <c r="BC61" s="4">
        <f t="shared" si="183"/>
        <v>0.01610038832</v>
      </c>
      <c r="BD61" s="4">
        <f t="shared" si="183"/>
        <v>0.01023969665</v>
      </c>
      <c r="BE61" s="4">
        <f t="shared" si="183"/>
        <v>0.01913065167</v>
      </c>
      <c r="BF61" s="4">
        <f t="shared" si="183"/>
        <v>0.01760717615</v>
      </c>
      <c r="BG61" s="4">
        <f t="shared" si="183"/>
        <v>0.02573955765</v>
      </c>
      <c r="BH61" s="4">
        <f t="shared" si="183"/>
        <v>0.01495309016</v>
      </c>
      <c r="BI61" s="4">
        <f t="shared" si="183"/>
        <v>-0.006229292895</v>
      </c>
      <c r="BJ61" s="4">
        <f t="shared" si="183"/>
        <v>-0.03764239229</v>
      </c>
      <c r="BK61" s="45"/>
      <c r="BL61" s="4">
        <f t="shared" si="12"/>
        <v>-0.003417282468</v>
      </c>
      <c r="BM61" s="4">
        <f t="shared" si="13"/>
        <v>1.036609066</v>
      </c>
      <c r="BN61" s="4">
        <f t="shared" si="14"/>
        <v>1.040566492</v>
      </c>
      <c r="BO61" s="4">
        <f t="shared" si="15"/>
        <v>-0.003803146246</v>
      </c>
    </row>
    <row r="62">
      <c r="A62" s="23">
        <v>43100.0</v>
      </c>
      <c r="B62" s="53">
        <v>-0.00679013525203658</v>
      </c>
      <c r="C62" s="53">
        <v>-0.00811772525172987</v>
      </c>
      <c r="D62" s="53">
        <v>-0.0148499976388931</v>
      </c>
      <c r="E62" s="54">
        <v>-0.0189560464817071</v>
      </c>
      <c r="F62" s="53">
        <v>-0.0367549202751851</v>
      </c>
      <c r="G62" s="53">
        <v>-0.0168732925370518</v>
      </c>
      <c r="H62" s="53">
        <v>-0.0134036080106309</v>
      </c>
      <c r="I62" s="53">
        <v>-0.0238540843100159</v>
      </c>
      <c r="J62" s="53">
        <v>-0.00644699785623267</v>
      </c>
      <c r="K62" s="53">
        <v>-0.00662247112476744</v>
      </c>
      <c r="L62" s="52"/>
      <c r="M62" s="4">
        <f t="shared" ref="M62:V62" si="184">_xlfn.RANK.AVG(B62,$B62:$K62,0)</f>
        <v>3</v>
      </c>
      <c r="N62" s="4">
        <f t="shared" si="184"/>
        <v>4</v>
      </c>
      <c r="O62" s="4">
        <f t="shared" si="184"/>
        <v>6</v>
      </c>
      <c r="P62" s="4">
        <f t="shared" si="184"/>
        <v>8</v>
      </c>
      <c r="Q62" s="4">
        <f t="shared" si="184"/>
        <v>10</v>
      </c>
      <c r="R62" s="4">
        <f t="shared" si="184"/>
        <v>7</v>
      </c>
      <c r="S62" s="4">
        <f t="shared" si="184"/>
        <v>5</v>
      </c>
      <c r="T62" s="4">
        <f t="shared" si="184"/>
        <v>9</v>
      </c>
      <c r="U62" s="4">
        <f t="shared" si="184"/>
        <v>1</v>
      </c>
      <c r="V62" s="4">
        <f t="shared" si="184"/>
        <v>2</v>
      </c>
      <c r="W62" s="45"/>
      <c r="X62" s="6">
        <f t="shared" ref="X62:AG62" si="185">-(B62-AVERAGE($B62:$K62))/STDEV($B62:$K62)</f>
        <v>-0.8822795149</v>
      </c>
      <c r="Y62" s="6">
        <f t="shared" si="185"/>
        <v>-0.7441016081</v>
      </c>
      <c r="Z62" s="6">
        <f t="shared" si="185"/>
        <v>-0.04339483362</v>
      </c>
      <c r="AA62" s="6">
        <f t="shared" si="185"/>
        <v>0.3839699661</v>
      </c>
      <c r="AB62" s="6">
        <f t="shared" si="185"/>
        <v>2.236508118</v>
      </c>
      <c r="AC62" s="6">
        <f t="shared" si="185"/>
        <v>0.1671932651</v>
      </c>
      <c r="AD62" s="6">
        <f t="shared" si="185"/>
        <v>-0.1939376151</v>
      </c>
      <c r="AE62" s="6">
        <f t="shared" si="185"/>
        <v>0.8937663752</v>
      </c>
      <c r="AF62" s="6">
        <f t="shared" si="185"/>
        <v>-0.9179938598</v>
      </c>
      <c r="AG62" s="6">
        <f t="shared" si="185"/>
        <v>-0.8997302928</v>
      </c>
      <c r="AH62" s="45"/>
      <c r="AI62" s="23">
        <v>43100.0</v>
      </c>
      <c r="AJ62" s="27">
        <v>0.0167</v>
      </c>
      <c r="AK62" s="27">
        <v>0.01</v>
      </c>
      <c r="AL62" s="27">
        <v>-0.0093</v>
      </c>
      <c r="AM62" s="27">
        <v>-0.0068</v>
      </c>
      <c r="AN62" s="27">
        <v>-0.0223</v>
      </c>
      <c r="AO62" s="27">
        <v>0.0139</v>
      </c>
      <c r="AP62" s="27">
        <v>5.0E-4</v>
      </c>
      <c r="AQ62" s="27">
        <v>-0.0178</v>
      </c>
      <c r="AR62" s="27">
        <v>0.0503</v>
      </c>
      <c r="AS62" s="27">
        <v>0.0105</v>
      </c>
      <c r="AT62" s="45"/>
      <c r="AU62" s="23">
        <v>43100.0</v>
      </c>
      <c r="AV62" s="50">
        <f t="shared" si="9"/>
        <v>-0.09046689776</v>
      </c>
      <c r="AW62" s="51">
        <f t="shared" si="10"/>
        <v>2.322530063</v>
      </c>
      <c r="AX62" s="51">
        <f t="array" ref="AX62">SQRT(MMULT(MMULT(X62:AG62,MMULT(TRANSPOSE(ER!B542:K577-ER!M577:V577),ER!B542:K577-ER!M577:V577)/3),TRANSPOSE(X62:AG62)))</f>
        <v>0.4477727095</v>
      </c>
      <c r="AY62" s="45"/>
      <c r="AZ62" s="23">
        <v>43100.0</v>
      </c>
      <c r="BA62" s="4">
        <f t="shared" ref="BA62:BJ62" si="186">X62*0.01/$AX62</f>
        <v>-0.01970373576</v>
      </c>
      <c r="BB62" s="4">
        <f t="shared" si="186"/>
        <v>-0.01661784187</v>
      </c>
      <c r="BC62" s="4">
        <f t="shared" si="186"/>
        <v>-0.0009691263602</v>
      </c>
      <c r="BD62" s="4">
        <f t="shared" si="186"/>
        <v>0.008575108709</v>
      </c>
      <c r="BE62" s="4">
        <f t="shared" si="186"/>
        <v>0.04994739676</v>
      </c>
      <c r="BF62" s="4">
        <f t="shared" si="186"/>
        <v>0.003733886892</v>
      </c>
      <c r="BG62" s="4">
        <f t="shared" si="186"/>
        <v>-0.004331162016</v>
      </c>
      <c r="BH62" s="4">
        <f t="shared" si="186"/>
        <v>0.01996026904</v>
      </c>
      <c r="BI62" s="4">
        <f t="shared" si="186"/>
        <v>-0.02050133562</v>
      </c>
      <c r="BJ62" s="4">
        <f t="shared" si="186"/>
        <v>-0.02009345978</v>
      </c>
      <c r="BK62" s="45"/>
      <c r="BL62" s="4">
        <f t="shared" si="12"/>
        <v>-0.002169992579</v>
      </c>
      <c r="BM62" s="4">
        <f t="shared" si="13"/>
        <v>1.034359632</v>
      </c>
      <c r="BN62" s="4">
        <f t="shared" si="14"/>
        <v>1.040566492</v>
      </c>
      <c r="BO62" s="4">
        <f t="shared" si="15"/>
        <v>-0.005964886025</v>
      </c>
    </row>
    <row r="63">
      <c r="A63" s="23">
        <v>43131.0</v>
      </c>
      <c r="B63" s="53">
        <v>-0.0231572747629092</v>
      </c>
      <c r="C63" s="53">
        <v>-0.0320972308191566</v>
      </c>
      <c r="D63" s="53">
        <v>-0.0187871847796767</v>
      </c>
      <c r="E63" s="53">
        <v>-0.0292555723219958</v>
      </c>
      <c r="F63" s="53">
        <v>-0.024019397033842</v>
      </c>
      <c r="G63" s="53">
        <v>-0.0333890040118177</v>
      </c>
      <c r="H63" s="53">
        <v>-0.0245796671377068</v>
      </c>
      <c r="I63" s="53">
        <v>-0.0150563039091432</v>
      </c>
      <c r="J63" s="53">
        <v>-0.0342929412020428</v>
      </c>
      <c r="K63" s="53">
        <v>-0.0182555721523866</v>
      </c>
      <c r="L63" s="52"/>
      <c r="M63" s="4">
        <f t="shared" ref="M63:V63" si="187">_xlfn.RANK.AVG(B63,$B63:$K63,0)</f>
        <v>4</v>
      </c>
      <c r="N63" s="4">
        <f t="shared" si="187"/>
        <v>8</v>
      </c>
      <c r="O63" s="4">
        <f t="shared" si="187"/>
        <v>3</v>
      </c>
      <c r="P63" s="4">
        <f t="shared" si="187"/>
        <v>7</v>
      </c>
      <c r="Q63" s="4">
        <f t="shared" si="187"/>
        <v>5</v>
      </c>
      <c r="R63" s="4">
        <f t="shared" si="187"/>
        <v>9</v>
      </c>
      <c r="S63" s="4">
        <f t="shared" si="187"/>
        <v>6</v>
      </c>
      <c r="T63" s="4">
        <f t="shared" si="187"/>
        <v>1</v>
      </c>
      <c r="U63" s="4">
        <f t="shared" si="187"/>
        <v>10</v>
      </c>
      <c r="V63" s="4">
        <f t="shared" si="187"/>
        <v>2</v>
      </c>
      <c r="W63" s="45"/>
      <c r="X63" s="6">
        <f t="shared" ref="X63:AG63" si="188">-(B63-AVERAGE($B63:$K63))/STDEV($B63:$K63)</f>
        <v>-0.3151170008</v>
      </c>
      <c r="Y63" s="6">
        <f t="shared" si="188"/>
        <v>1.006400667</v>
      </c>
      <c r="Z63" s="6">
        <f t="shared" si="188"/>
        <v>-0.9611102347</v>
      </c>
      <c r="AA63" s="6">
        <f t="shared" si="188"/>
        <v>0.5863424603</v>
      </c>
      <c r="AB63" s="6">
        <f t="shared" si="188"/>
        <v>-0.187676798</v>
      </c>
      <c r="AC63" s="6">
        <f t="shared" si="188"/>
        <v>1.197352511</v>
      </c>
      <c r="AD63" s="6">
        <f t="shared" si="188"/>
        <v>-0.1048568337</v>
      </c>
      <c r="AE63" s="6">
        <f t="shared" si="188"/>
        <v>-1.512614622</v>
      </c>
      <c r="AF63" s="6">
        <f t="shared" si="188"/>
        <v>1.330973858</v>
      </c>
      <c r="AG63" s="6">
        <f t="shared" si="188"/>
        <v>-1.039694008</v>
      </c>
      <c r="AH63" s="45"/>
      <c r="AI63" s="23">
        <v>43131.0</v>
      </c>
      <c r="AJ63" s="27">
        <v>-0.0055</v>
      </c>
      <c r="AK63" s="27">
        <v>-0.0118</v>
      </c>
      <c r="AL63" s="27">
        <v>0.0316</v>
      </c>
      <c r="AM63" s="27">
        <v>0.0211</v>
      </c>
      <c r="AN63" s="27">
        <v>0.0762</v>
      </c>
      <c r="AO63" s="27">
        <v>0.0134</v>
      </c>
      <c r="AP63" s="27">
        <v>0.0289</v>
      </c>
      <c r="AQ63" s="27">
        <v>0.05</v>
      </c>
      <c r="AR63" s="27">
        <v>-0.0198</v>
      </c>
      <c r="AS63" s="27">
        <v>0.0571</v>
      </c>
      <c r="AT63" s="45"/>
      <c r="AU63" s="23">
        <v>43131.0</v>
      </c>
      <c r="AV63" s="50">
        <f t="shared" si="9"/>
        <v>0.1989109346</v>
      </c>
      <c r="AW63" s="51">
        <f t="shared" si="10"/>
        <v>2.784506689</v>
      </c>
      <c r="AX63" s="51">
        <f t="array" ref="AX63">SQRT(MMULT(MMULT(X63:AG63,MMULT(TRANSPOSE(ER!B543:K578-ER!M578:V578),ER!B543:K578-ER!M578:V578)/3),TRANSPOSE(X63:AG63)))</f>
        <v>0.2564837094</v>
      </c>
      <c r="AY63" s="45"/>
      <c r="AZ63" s="23">
        <v>43131.0</v>
      </c>
      <c r="BA63" s="4">
        <f t="shared" ref="BA63:BJ63" si="189">X63*0.01/$AX63</f>
        <v>-0.01228604349</v>
      </c>
      <c r="BB63" s="4">
        <f t="shared" si="189"/>
        <v>0.03923838553</v>
      </c>
      <c r="BC63" s="4">
        <f t="shared" si="189"/>
        <v>-0.03747256452</v>
      </c>
      <c r="BD63" s="4">
        <f t="shared" si="189"/>
        <v>0.02286080709</v>
      </c>
      <c r="BE63" s="4">
        <f t="shared" si="189"/>
        <v>-0.00731729896</v>
      </c>
      <c r="BF63" s="4">
        <f t="shared" si="189"/>
        <v>0.04668337472</v>
      </c>
      <c r="BG63" s="4">
        <f t="shared" si="189"/>
        <v>-0.00408824537</v>
      </c>
      <c r="BH63" s="4">
        <f t="shared" si="189"/>
        <v>-0.05897507587</v>
      </c>
      <c r="BI63" s="4">
        <f t="shared" si="189"/>
        <v>0.05189311483</v>
      </c>
      <c r="BJ63" s="4">
        <f t="shared" si="189"/>
        <v>-0.04053645397</v>
      </c>
      <c r="BK63" s="45"/>
      <c r="BL63" s="4">
        <f t="shared" si="12"/>
        <v>0.004442229961</v>
      </c>
      <c r="BM63" s="4">
        <f t="shared" si="13"/>
        <v>1.038954495</v>
      </c>
      <c r="BN63" s="4">
        <f t="shared" si="14"/>
        <v>1.040566492</v>
      </c>
      <c r="BO63" s="4">
        <f t="shared" si="15"/>
        <v>-0.00154915346</v>
      </c>
    </row>
    <row r="64">
      <c r="A64" s="23">
        <v>43159.0</v>
      </c>
      <c r="B64" s="53">
        <v>-0.0484818547982222</v>
      </c>
      <c r="C64" s="53">
        <v>-0.0536826492031134</v>
      </c>
      <c r="D64" s="53">
        <v>-0.0691149903585653</v>
      </c>
      <c r="E64" s="53">
        <v>-0.0670297648311812</v>
      </c>
      <c r="F64" s="53">
        <v>-0.0689332071855076</v>
      </c>
      <c r="G64" s="53">
        <v>-0.0883584545759129</v>
      </c>
      <c r="H64" s="53">
        <v>-0.0751711615033376</v>
      </c>
      <c r="I64" s="53">
        <v>-0.0786745375385555</v>
      </c>
      <c r="J64" s="53">
        <v>-0.0524402357173785</v>
      </c>
      <c r="K64" s="53">
        <v>-0.0835811663029695</v>
      </c>
      <c r="L64" s="52"/>
      <c r="M64" s="4">
        <f t="shared" ref="M64:V64" si="190">_xlfn.RANK.AVG(B64,$B64:$K64,0)</f>
        <v>1</v>
      </c>
      <c r="N64" s="4">
        <f t="shared" si="190"/>
        <v>3</v>
      </c>
      <c r="O64" s="4">
        <f t="shared" si="190"/>
        <v>6</v>
      </c>
      <c r="P64" s="4">
        <f t="shared" si="190"/>
        <v>4</v>
      </c>
      <c r="Q64" s="4">
        <f t="shared" si="190"/>
        <v>5</v>
      </c>
      <c r="R64" s="4">
        <f t="shared" si="190"/>
        <v>10</v>
      </c>
      <c r="S64" s="4">
        <f t="shared" si="190"/>
        <v>7</v>
      </c>
      <c r="T64" s="4">
        <f t="shared" si="190"/>
        <v>8</v>
      </c>
      <c r="U64" s="4">
        <f t="shared" si="190"/>
        <v>2</v>
      </c>
      <c r="V64" s="4">
        <f t="shared" si="190"/>
        <v>9</v>
      </c>
      <c r="W64" s="45"/>
      <c r="X64" s="6">
        <f t="shared" ref="X64:AG64" si="191">-(B64-AVERAGE($B64:$K64))/STDEV($B64:$K64)</f>
        <v>-1.481568206</v>
      </c>
      <c r="Y64" s="6">
        <f t="shared" si="191"/>
        <v>-1.097548678</v>
      </c>
      <c r="Z64" s="6">
        <f t="shared" si="191"/>
        <v>0.04195423451</v>
      </c>
      <c r="AA64" s="6">
        <f t="shared" si="191"/>
        <v>-0.1120159595</v>
      </c>
      <c r="AB64" s="6">
        <f t="shared" si="191"/>
        <v>0.02853161424</v>
      </c>
      <c r="AC64" s="6">
        <f t="shared" si="191"/>
        <v>1.462865249</v>
      </c>
      <c r="AD64" s="6">
        <f t="shared" si="191"/>
        <v>0.4891336086</v>
      </c>
      <c r="AE64" s="6">
        <f t="shared" si="191"/>
        <v>0.7478180917</v>
      </c>
      <c r="AF64" s="6">
        <f t="shared" si="191"/>
        <v>-1.189286786</v>
      </c>
      <c r="AG64" s="6">
        <f t="shared" si="191"/>
        <v>1.110116832</v>
      </c>
      <c r="AH64" s="45"/>
      <c r="AI64" s="23">
        <v>43159.0</v>
      </c>
      <c r="AJ64" s="27">
        <v>0.0031</v>
      </c>
      <c r="AK64" s="27">
        <v>-0.0322</v>
      </c>
      <c r="AL64" s="27">
        <v>-0.0282</v>
      </c>
      <c r="AM64" s="27">
        <v>-0.0524</v>
      </c>
      <c r="AN64" s="27">
        <v>-0.039</v>
      </c>
      <c r="AO64" s="27">
        <v>-0.0371</v>
      </c>
      <c r="AP64" s="27">
        <v>-0.0325</v>
      </c>
      <c r="AQ64" s="27">
        <v>-0.0604</v>
      </c>
      <c r="AR64" s="27">
        <v>-0.0339</v>
      </c>
      <c r="AS64" s="27">
        <v>-0.0373</v>
      </c>
      <c r="AT64" s="45"/>
      <c r="AU64" s="23">
        <v>43159.0</v>
      </c>
      <c r="AV64" s="50">
        <f t="shared" si="9"/>
        <v>0.01432395943</v>
      </c>
      <c r="AW64" s="51">
        <f t="shared" si="10"/>
        <v>2.82439185</v>
      </c>
      <c r="AX64" s="51">
        <f t="array" ref="AX64">SQRT(MMULT(MMULT(X64:AG64,MMULT(TRANSPOSE(ER!B544:K579-ER!M579:V579),ER!B544:K579-ER!M579:V579)/3),TRANSPOSE(X64:AG64)))</f>
        <v>0.3091204744</v>
      </c>
      <c r="AY64" s="45"/>
      <c r="AZ64" s="23">
        <v>43159.0</v>
      </c>
      <c r="BA64" s="4">
        <f t="shared" ref="BA64:BJ64" si="192">X64*0.01/$AX64</f>
        <v>-0.04792850454</v>
      </c>
      <c r="BB64" s="4">
        <f t="shared" si="192"/>
        <v>-0.03550553162</v>
      </c>
      <c r="BC64" s="4">
        <f t="shared" si="192"/>
        <v>0.00135721306</v>
      </c>
      <c r="BD64" s="4">
        <f t="shared" si="192"/>
        <v>-0.003623699132</v>
      </c>
      <c r="BE64" s="4">
        <f t="shared" si="192"/>
        <v>0.0009229933506</v>
      </c>
      <c r="BF64" s="4">
        <f t="shared" si="192"/>
        <v>0.04732346673</v>
      </c>
      <c r="BG64" s="4">
        <f t="shared" si="192"/>
        <v>0.01582339732</v>
      </c>
      <c r="BH64" s="4">
        <f t="shared" si="192"/>
        <v>0.02419180072</v>
      </c>
      <c r="BI64" s="4">
        <f t="shared" si="192"/>
        <v>-0.03847324538</v>
      </c>
      <c r="BJ64" s="4">
        <f t="shared" si="192"/>
        <v>0.03591210949</v>
      </c>
      <c r="BK64" s="45"/>
      <c r="BL64" s="4">
        <f t="shared" si="12"/>
        <v>0.0005584744334</v>
      </c>
      <c r="BM64" s="4">
        <f t="shared" si="13"/>
        <v>1.039534724</v>
      </c>
      <c r="BN64" s="4">
        <f t="shared" si="14"/>
        <v>1.040566492</v>
      </c>
      <c r="BO64" s="4">
        <f t="shared" si="15"/>
        <v>-0.0009915441893</v>
      </c>
    </row>
    <row r="65">
      <c r="A65" s="23">
        <v>43190.0</v>
      </c>
      <c r="B65" s="53">
        <v>-0.0388734151939829</v>
      </c>
      <c r="C65" s="53">
        <v>-0.038087224748493</v>
      </c>
      <c r="D65" s="53">
        <v>-0.0311001012890311</v>
      </c>
      <c r="E65" s="53">
        <v>-0.043026422006603</v>
      </c>
      <c r="F65" s="53">
        <v>-0.0270929935012561</v>
      </c>
      <c r="G65" s="53">
        <v>-0.0471461823883011</v>
      </c>
      <c r="H65" s="53">
        <v>-0.0438327501712392</v>
      </c>
      <c r="I65" s="53">
        <v>-0.0301238113576746</v>
      </c>
      <c r="J65" s="53">
        <v>-0.0403052704956698</v>
      </c>
      <c r="K65" s="53">
        <v>-0.0672405070492414</v>
      </c>
      <c r="L65" s="52"/>
      <c r="M65" s="4">
        <f t="shared" ref="M65:V65" si="193">_xlfn.RANK.AVG(B65,$B65:$K65,0)</f>
        <v>5</v>
      </c>
      <c r="N65" s="4">
        <f t="shared" si="193"/>
        <v>4</v>
      </c>
      <c r="O65" s="4">
        <f t="shared" si="193"/>
        <v>3</v>
      </c>
      <c r="P65" s="4">
        <f t="shared" si="193"/>
        <v>7</v>
      </c>
      <c r="Q65" s="4">
        <f t="shared" si="193"/>
        <v>1</v>
      </c>
      <c r="R65" s="4">
        <f t="shared" si="193"/>
        <v>9</v>
      </c>
      <c r="S65" s="4">
        <f t="shared" si="193"/>
        <v>8</v>
      </c>
      <c r="T65" s="4">
        <f t="shared" si="193"/>
        <v>2</v>
      </c>
      <c r="U65" s="4">
        <f t="shared" si="193"/>
        <v>6</v>
      </c>
      <c r="V65" s="4">
        <f t="shared" si="193"/>
        <v>10</v>
      </c>
      <c r="W65" s="45"/>
      <c r="X65" s="6">
        <f t="shared" ref="X65:AG65" si="194">-(B65-AVERAGE($B65:$K65))/STDEV($B65:$K65)</f>
        <v>-0.1593368578</v>
      </c>
      <c r="Y65" s="6">
        <f t="shared" si="194"/>
        <v>-0.2285672502</v>
      </c>
      <c r="Z65" s="6">
        <f t="shared" si="194"/>
        <v>-0.8438396707</v>
      </c>
      <c r="AA65" s="6">
        <f t="shared" si="194"/>
        <v>0.2063687962</v>
      </c>
      <c r="AB65" s="6">
        <f t="shared" si="194"/>
        <v>-1.196697742</v>
      </c>
      <c r="AC65" s="6">
        <f t="shared" si="194"/>
        <v>0.5691468345</v>
      </c>
      <c r="AD65" s="6">
        <f t="shared" si="194"/>
        <v>0.2773724767</v>
      </c>
      <c r="AE65" s="6">
        <f t="shared" si="194"/>
        <v>-0.9298098518</v>
      </c>
      <c r="AF65" s="6">
        <f t="shared" si="194"/>
        <v>-0.03325048157</v>
      </c>
      <c r="AG65" s="6">
        <f t="shared" si="194"/>
        <v>2.338613747</v>
      </c>
      <c r="AH65" s="45"/>
      <c r="AI65" s="23">
        <v>43190.0</v>
      </c>
      <c r="AJ65" s="27">
        <v>-0.0407</v>
      </c>
      <c r="AK65" s="27">
        <v>-0.0032</v>
      </c>
      <c r="AL65" s="27">
        <v>-0.0228</v>
      </c>
      <c r="AM65" s="27">
        <v>-0.027</v>
      </c>
      <c r="AN65" s="27">
        <v>-0.0054</v>
      </c>
      <c r="AO65" s="27">
        <v>-0.023</v>
      </c>
      <c r="AP65" s="27">
        <v>-0.0073</v>
      </c>
      <c r="AQ65" s="27">
        <v>-0.0273</v>
      </c>
      <c r="AR65" s="27">
        <v>-0.0212</v>
      </c>
      <c r="AS65" s="27">
        <v>-0.0248</v>
      </c>
      <c r="AT65" s="45"/>
      <c r="AU65" s="23">
        <v>43190.0</v>
      </c>
      <c r="AV65" s="50">
        <f t="shared" si="9"/>
        <v>0.00577575787</v>
      </c>
      <c r="AW65" s="51">
        <f t="shared" si="10"/>
        <v>2.840704853</v>
      </c>
      <c r="AX65" s="51">
        <f t="array" ref="AX65">SQRT(MMULT(MMULT(X65:AG65,MMULT(TRANSPOSE(ER!B545:K580-ER!M580:V580),ER!B545:K580-ER!M580:V580)/3),TRANSPOSE(X65:AG65)))</f>
        <v>0.3027943443</v>
      </c>
      <c r="AY65" s="45"/>
      <c r="AZ65" s="23">
        <v>43190.0</v>
      </c>
      <c r="BA65" s="4">
        <f t="shared" ref="BA65:BJ65" si="195">X65*0.01/$AX65</f>
        <v>-0.005262213803</v>
      </c>
      <c r="BB65" s="4">
        <f t="shared" si="195"/>
        <v>-0.007548597074</v>
      </c>
      <c r="BC65" s="4">
        <f t="shared" si="195"/>
        <v>-0.02786840925</v>
      </c>
      <c r="BD65" s="4">
        <f t="shared" si="195"/>
        <v>0.006815477239</v>
      </c>
      <c r="BE65" s="4">
        <f t="shared" si="195"/>
        <v>-0.03952179968</v>
      </c>
      <c r="BF65" s="4">
        <f t="shared" si="195"/>
        <v>0.01879648168</v>
      </c>
      <c r="BG65" s="4">
        <f t="shared" si="195"/>
        <v>0.00916042462</v>
      </c>
      <c r="BH65" s="4">
        <f t="shared" si="195"/>
        <v>-0.03070763603</v>
      </c>
      <c r="BI65" s="4">
        <f t="shared" si="195"/>
        <v>-0.001098120959</v>
      </c>
      <c r="BJ65" s="4">
        <f t="shared" si="195"/>
        <v>0.07723439327</v>
      </c>
      <c r="BK65" s="45"/>
      <c r="BL65" s="4">
        <f t="shared" si="12"/>
        <v>0.0001868448824</v>
      </c>
      <c r="BM65" s="4">
        <f t="shared" si="13"/>
        <v>1.039728956</v>
      </c>
      <c r="BN65" s="4">
        <f t="shared" si="14"/>
        <v>1.040566492</v>
      </c>
      <c r="BO65" s="4">
        <f t="shared" si="15"/>
        <v>-0.0008048845718</v>
      </c>
    </row>
    <row r="66">
      <c r="A66" s="23">
        <v>43220.0</v>
      </c>
      <c r="B66" s="53">
        <v>-0.00713711509253314</v>
      </c>
      <c r="C66" s="53">
        <v>-0.00968339764214725</v>
      </c>
      <c r="D66" s="53">
        <v>-0.00304525200000004</v>
      </c>
      <c r="E66" s="53">
        <v>-0.00625070499999999</v>
      </c>
      <c r="F66" s="53">
        <v>-0.00607237899999999</v>
      </c>
      <c r="G66" s="53">
        <v>-0.00816307016413859</v>
      </c>
      <c r="H66" s="53">
        <v>-0.00870418942807684</v>
      </c>
      <c r="I66" s="53">
        <v>-0.00368615000000006</v>
      </c>
      <c r="J66" s="53">
        <v>-0.00738392400000007</v>
      </c>
      <c r="K66" s="53">
        <v>-0.0262066759269671</v>
      </c>
      <c r="L66" s="52"/>
      <c r="M66" s="4">
        <f t="shared" ref="M66:V66" si="196">_xlfn.RANK.AVG(B66,$B66:$K66,0)</f>
        <v>5</v>
      </c>
      <c r="N66" s="4">
        <f t="shared" si="196"/>
        <v>9</v>
      </c>
      <c r="O66" s="4">
        <f t="shared" si="196"/>
        <v>1</v>
      </c>
      <c r="P66" s="4">
        <f t="shared" si="196"/>
        <v>4</v>
      </c>
      <c r="Q66" s="4">
        <f t="shared" si="196"/>
        <v>3</v>
      </c>
      <c r="R66" s="4">
        <f t="shared" si="196"/>
        <v>7</v>
      </c>
      <c r="S66" s="4">
        <f t="shared" si="196"/>
        <v>8</v>
      </c>
      <c r="T66" s="4">
        <f t="shared" si="196"/>
        <v>2</v>
      </c>
      <c r="U66" s="4">
        <f t="shared" si="196"/>
        <v>6</v>
      </c>
      <c r="V66" s="4">
        <f t="shared" si="196"/>
        <v>10</v>
      </c>
      <c r="W66" s="45"/>
      <c r="X66" s="6">
        <f t="shared" ref="X66:AG66" si="197">-(B66-AVERAGE($B66:$K66))/STDEV($B66:$K66)</f>
        <v>-0.2296860726</v>
      </c>
      <c r="Y66" s="6">
        <f t="shared" si="197"/>
        <v>0.161208914</v>
      </c>
      <c r="Z66" s="6">
        <f t="shared" si="197"/>
        <v>-0.8578523257</v>
      </c>
      <c r="AA66" s="6">
        <f t="shared" si="197"/>
        <v>-0.3657641607</v>
      </c>
      <c r="AB66" s="6">
        <f t="shared" si="197"/>
        <v>-0.3931400462</v>
      </c>
      <c r="AC66" s="6">
        <f t="shared" si="197"/>
        <v>-0.07218560431</v>
      </c>
      <c r="AD66" s="6">
        <f t="shared" si="197"/>
        <v>0.01088483398</v>
      </c>
      <c r="AE66" s="6">
        <f t="shared" si="197"/>
        <v>-0.7594642599</v>
      </c>
      <c r="AF66" s="6">
        <f t="shared" si="197"/>
        <v>-0.1917969685</v>
      </c>
      <c r="AG66" s="6">
        <f t="shared" si="197"/>
        <v>2.69779569</v>
      </c>
      <c r="AH66" s="45"/>
      <c r="AI66" s="23">
        <v>43220.0</v>
      </c>
      <c r="AJ66" s="27">
        <v>0.041</v>
      </c>
      <c r="AK66" s="27">
        <v>0.0186</v>
      </c>
      <c r="AL66" s="27">
        <v>0.0661</v>
      </c>
      <c r="AM66" s="27">
        <v>0.0377</v>
      </c>
      <c r="AN66" s="27">
        <v>0.0745</v>
      </c>
      <c r="AO66" s="27">
        <v>0.0358</v>
      </c>
      <c r="AP66" s="27">
        <v>0.031</v>
      </c>
      <c r="AQ66" s="27">
        <v>0.0461</v>
      </c>
      <c r="AR66" s="27">
        <v>0.0677</v>
      </c>
      <c r="AS66" s="27">
        <v>0.0037</v>
      </c>
      <c r="AT66" s="45"/>
      <c r="AU66" s="23">
        <v>43220.0</v>
      </c>
      <c r="AV66" s="50">
        <f t="shared" si="9"/>
        <v>-0.1554242599</v>
      </c>
      <c r="AW66" s="51">
        <f t="shared" si="10"/>
        <v>2.399190404</v>
      </c>
      <c r="AX66" s="51">
        <f t="array" ref="AX66">SQRT(MMULT(MMULT(X66:AG66,MMULT(TRANSPOSE(ER!B546:K581-ER!M581:V581),ER!B546:K581-ER!M581:V581)/3),TRANSPOSE(X66:AG66)))</f>
        <v>0.2843560871</v>
      </c>
      <c r="AY66" s="45"/>
      <c r="AZ66" s="23">
        <v>43220.0</v>
      </c>
      <c r="BA66" s="4">
        <f t="shared" ref="BA66:BJ66" si="198">X66*0.01/$AX66</f>
        <v>-0.008077410085</v>
      </c>
      <c r="BB66" s="4">
        <f t="shared" si="198"/>
        <v>0.005669261932</v>
      </c>
      <c r="BC66" s="4">
        <f t="shared" si="198"/>
        <v>-0.03016824202</v>
      </c>
      <c r="BD66" s="4">
        <f t="shared" si="198"/>
        <v>-0.01286289189</v>
      </c>
      <c r="BE66" s="4">
        <f t="shared" si="198"/>
        <v>-0.01382562442</v>
      </c>
      <c r="BF66" s="4">
        <f t="shared" si="198"/>
        <v>-0.002538563709</v>
      </c>
      <c r="BG66" s="4">
        <f t="shared" si="198"/>
        <v>0.0003827888508</v>
      </c>
      <c r="BH66" s="4">
        <f t="shared" si="198"/>
        <v>-0.02670821179</v>
      </c>
      <c r="BI66" s="4">
        <f t="shared" si="198"/>
        <v>-0.006744957368</v>
      </c>
      <c r="BJ66" s="4">
        <f t="shared" si="198"/>
        <v>0.0948738505</v>
      </c>
      <c r="BK66" s="45"/>
      <c r="BL66" s="4">
        <f t="shared" si="12"/>
        <v>-0.005132997455</v>
      </c>
      <c r="BM66" s="4">
        <f t="shared" si="13"/>
        <v>1.03439203</v>
      </c>
      <c r="BN66" s="4">
        <f t="shared" si="14"/>
        <v>1.040566492</v>
      </c>
      <c r="BO66" s="4">
        <f t="shared" si="15"/>
        <v>-0.005933750557</v>
      </c>
    </row>
    <row r="67">
      <c r="A67" s="23">
        <v>43251.0</v>
      </c>
      <c r="B67" s="53">
        <v>-0.0132966414172189</v>
      </c>
      <c r="C67" s="53">
        <v>-0.0111647198958519</v>
      </c>
      <c r="D67" s="54">
        <v>-0.0254637065445479</v>
      </c>
      <c r="E67" s="53">
        <v>-0.0311506722946524</v>
      </c>
      <c r="F67" s="53">
        <v>-0.0981699493268536</v>
      </c>
      <c r="G67" s="53">
        <v>-0.0397073600364846</v>
      </c>
      <c r="H67" s="54">
        <v>-0.0203544051232985</v>
      </c>
      <c r="I67" s="53">
        <v>-0.056449136220735</v>
      </c>
      <c r="J67" s="53">
        <v>-0.026642691750938</v>
      </c>
      <c r="K67" s="54">
        <v>-0.0182022495889398</v>
      </c>
      <c r="L67" s="52"/>
      <c r="M67" s="4">
        <f t="shared" ref="M67:V67" si="199">_xlfn.RANK.AVG(B67,$B67:$K67,0)</f>
        <v>2</v>
      </c>
      <c r="N67" s="4">
        <f t="shared" si="199"/>
        <v>1</v>
      </c>
      <c r="O67" s="4">
        <f t="shared" si="199"/>
        <v>5</v>
      </c>
      <c r="P67" s="4">
        <f t="shared" si="199"/>
        <v>7</v>
      </c>
      <c r="Q67" s="4">
        <f t="shared" si="199"/>
        <v>10</v>
      </c>
      <c r="R67" s="4">
        <f t="shared" si="199"/>
        <v>8</v>
      </c>
      <c r="S67" s="4">
        <f t="shared" si="199"/>
        <v>4</v>
      </c>
      <c r="T67" s="4">
        <f t="shared" si="199"/>
        <v>9</v>
      </c>
      <c r="U67" s="4">
        <f t="shared" si="199"/>
        <v>6</v>
      </c>
      <c r="V67" s="4">
        <f t="shared" si="199"/>
        <v>3</v>
      </c>
      <c r="W67" s="45"/>
      <c r="X67" s="6">
        <f t="shared" ref="X67:AG67" si="200">-(B67-AVERAGE($B67:$K67))/STDEV($B67:$K67)</f>
        <v>-0.7926742548</v>
      </c>
      <c r="Y67" s="6">
        <f t="shared" si="200"/>
        <v>-0.8740631508</v>
      </c>
      <c r="Z67" s="6">
        <f t="shared" si="200"/>
        <v>-0.3281806097</v>
      </c>
      <c r="AA67" s="6">
        <f t="shared" si="200"/>
        <v>-0.1110732446</v>
      </c>
      <c r="AB67" s="6">
        <f t="shared" si="200"/>
        <v>2.447475424</v>
      </c>
      <c r="AC67" s="6">
        <f t="shared" si="200"/>
        <v>0.2155895157</v>
      </c>
      <c r="AD67" s="6">
        <f t="shared" si="200"/>
        <v>-0.5232348825</v>
      </c>
      <c r="AE67" s="6">
        <f t="shared" si="200"/>
        <v>0.8547287464</v>
      </c>
      <c r="AF67" s="6">
        <f t="shared" si="200"/>
        <v>-0.2831713054</v>
      </c>
      <c r="AG67" s="6">
        <f t="shared" si="200"/>
        <v>-0.6053962385</v>
      </c>
      <c r="AH67" s="45"/>
      <c r="AI67" s="23">
        <v>43251.0</v>
      </c>
      <c r="AJ67" s="27">
        <v>0.0119</v>
      </c>
      <c r="AK67" s="27">
        <v>0.0319</v>
      </c>
      <c r="AL67" s="27">
        <v>-0.0064</v>
      </c>
      <c r="AM67" s="27">
        <v>-0.0012</v>
      </c>
      <c r="AN67" s="27">
        <v>-0.085</v>
      </c>
      <c r="AO67" s="27">
        <v>-0.0168</v>
      </c>
      <c r="AP67" s="27">
        <v>-0.0023</v>
      </c>
      <c r="AQ67" s="27">
        <v>-0.061</v>
      </c>
      <c r="AR67" s="27">
        <v>0.0264</v>
      </c>
      <c r="AS67" s="27">
        <v>0.0237</v>
      </c>
      <c r="AT67" s="45"/>
      <c r="AU67" s="23">
        <v>43251.0</v>
      </c>
      <c r="AV67" s="50">
        <f t="shared" si="9"/>
        <v>0.1481446967</v>
      </c>
      <c r="AW67" s="51">
        <f t="shared" si="10"/>
        <v>2.754617738</v>
      </c>
      <c r="AX67" s="51">
        <f t="array" ref="AX67">SQRT(MMULT(MMULT(X67:AG67,MMULT(TRANSPOSE(ER!B547:K582-ER!M582:V582),ER!B547:K582-ER!M582:V582)/3),TRANSPOSE(X67:AG67)))</f>
        <v>0.4410340107</v>
      </c>
      <c r="AY67" s="45"/>
      <c r="AZ67" s="23">
        <v>43251.0</v>
      </c>
      <c r="BA67" s="4">
        <f t="shared" ref="BA67:BJ67" si="201">X67*0.01/$AX67</f>
        <v>-0.01797308678</v>
      </c>
      <c r="BB67" s="4">
        <f t="shared" si="201"/>
        <v>-0.01981849766</v>
      </c>
      <c r="BC67" s="4">
        <f t="shared" si="201"/>
        <v>-0.007441163305</v>
      </c>
      <c r="BD67" s="4">
        <f t="shared" si="201"/>
        <v>-0.002518473448</v>
      </c>
      <c r="BE67" s="4">
        <f t="shared" si="201"/>
        <v>0.05549402914</v>
      </c>
      <c r="BF67" s="4">
        <f t="shared" si="201"/>
        <v>0.004888274159</v>
      </c>
      <c r="BG67" s="4">
        <f t="shared" si="201"/>
        <v>-0.01186382161</v>
      </c>
      <c r="BH67" s="4">
        <f t="shared" si="201"/>
        <v>0.0193801096</v>
      </c>
      <c r="BI67" s="4">
        <f t="shared" si="201"/>
        <v>-0.006420622867</v>
      </c>
      <c r="BJ67" s="4">
        <f t="shared" si="201"/>
        <v>-0.01372674723</v>
      </c>
      <c r="BK67" s="45"/>
      <c r="BL67" s="4">
        <f t="shared" si="12"/>
        <v>0.005209830328</v>
      </c>
      <c r="BM67" s="4">
        <f t="shared" si="13"/>
        <v>1.039781037</v>
      </c>
      <c r="BN67" s="4">
        <f t="shared" si="14"/>
        <v>1.040566492</v>
      </c>
      <c r="BO67" s="4">
        <f t="shared" si="15"/>
        <v>-0.0007548340624</v>
      </c>
    </row>
    <row r="68">
      <c r="A68" s="23">
        <v>43281.0</v>
      </c>
      <c r="B68" s="53">
        <v>-0.0066238255669668</v>
      </c>
      <c r="C68" s="53">
        <v>-0.0215645670988117</v>
      </c>
      <c r="D68" s="53">
        <v>-0.0497714019118179</v>
      </c>
      <c r="E68" s="53">
        <v>-0.0719108347032837</v>
      </c>
      <c r="F68" s="53">
        <v>-0.0573135593886356</v>
      </c>
      <c r="G68" s="53">
        <v>-0.0352354710227543</v>
      </c>
      <c r="H68" s="53">
        <v>-0.0581744364276621</v>
      </c>
      <c r="I68" s="53">
        <v>-0.0362488630664556</v>
      </c>
      <c r="J68" s="53">
        <v>-0.0452248324485984</v>
      </c>
      <c r="K68" s="53">
        <v>-0.0325581969976234</v>
      </c>
      <c r="L68" s="52"/>
      <c r="M68" s="4">
        <f t="shared" ref="M68:V68" si="202">_xlfn.RANK.AVG(B68,$B68:$K68,0)</f>
        <v>1</v>
      </c>
      <c r="N68" s="4">
        <f t="shared" si="202"/>
        <v>2</v>
      </c>
      <c r="O68" s="4">
        <f t="shared" si="202"/>
        <v>7</v>
      </c>
      <c r="P68" s="4">
        <f t="shared" si="202"/>
        <v>10</v>
      </c>
      <c r="Q68" s="4">
        <f t="shared" si="202"/>
        <v>8</v>
      </c>
      <c r="R68" s="4">
        <f t="shared" si="202"/>
        <v>4</v>
      </c>
      <c r="S68" s="4">
        <f t="shared" si="202"/>
        <v>9</v>
      </c>
      <c r="T68" s="4">
        <f t="shared" si="202"/>
        <v>5</v>
      </c>
      <c r="U68" s="4">
        <f t="shared" si="202"/>
        <v>6</v>
      </c>
      <c r="V68" s="4">
        <f t="shared" si="202"/>
        <v>3</v>
      </c>
      <c r="W68" s="45"/>
      <c r="X68" s="6">
        <f t="shared" ref="X68:AG68" si="203">-(B68-AVERAGE($B68:$K68))/STDEV($B68:$K68)</f>
        <v>-1.820569839</v>
      </c>
      <c r="Y68" s="6">
        <f t="shared" si="203"/>
        <v>-1.039811482</v>
      </c>
      <c r="Z68" s="6">
        <f t="shared" si="203"/>
        <v>0.4341931359</v>
      </c>
      <c r="AA68" s="6">
        <f t="shared" si="203"/>
        <v>1.591133515</v>
      </c>
      <c r="AB68" s="6">
        <f t="shared" si="203"/>
        <v>0.8283236728</v>
      </c>
      <c r="AC68" s="6">
        <f t="shared" si="203"/>
        <v>-0.3254110308</v>
      </c>
      <c r="AD68" s="6">
        <f t="shared" si="203"/>
        <v>0.8733105258</v>
      </c>
      <c r="AE68" s="6">
        <f t="shared" si="203"/>
        <v>-0.2724542009</v>
      </c>
      <c r="AF68" s="6">
        <f t="shared" si="203"/>
        <v>0.1966030473</v>
      </c>
      <c r="AG68" s="6">
        <f t="shared" si="203"/>
        <v>-0.4653173444</v>
      </c>
      <c r="AH68" s="45"/>
      <c r="AI68" s="23">
        <v>43281.0</v>
      </c>
      <c r="AJ68" s="27">
        <v>0.0368</v>
      </c>
      <c r="AK68" s="27">
        <v>0.0161</v>
      </c>
      <c r="AL68" s="27">
        <v>-0.0101</v>
      </c>
      <c r="AM68" s="27">
        <v>-0.0239</v>
      </c>
      <c r="AN68" s="27">
        <v>-0.0072</v>
      </c>
      <c r="AO68" s="27">
        <v>-0.006</v>
      </c>
      <c r="AP68" s="27">
        <v>7.0E-4</v>
      </c>
      <c r="AQ68" s="27">
        <v>0.0256</v>
      </c>
      <c r="AR68" s="27">
        <v>-0.0018</v>
      </c>
      <c r="AS68" s="27">
        <v>0.0064</v>
      </c>
      <c r="AT68" s="45"/>
      <c r="AU68" s="23">
        <v>43281.0</v>
      </c>
      <c r="AV68" s="50">
        <f t="shared" si="9"/>
        <v>-0.03803895083</v>
      </c>
      <c r="AW68" s="51">
        <f t="shared" si="10"/>
        <v>2.64983497</v>
      </c>
      <c r="AX68" s="51">
        <f t="array" ref="AX68">SQRT(MMULT(MMULT(X68:AG68,MMULT(TRANSPOSE(ER!B548:K583-ER!M583:V583),ER!B548:K583-ER!M583:V583)/3),TRANSPOSE(X68:AG68)))</f>
        <v>0.3208407109</v>
      </c>
      <c r="AY68" s="45"/>
      <c r="AZ68" s="23">
        <v>43281.0</v>
      </c>
      <c r="BA68" s="4">
        <f t="shared" ref="BA68:BJ68" si="204">X68*0.01/$AX68</f>
        <v>-0.05674372913</v>
      </c>
      <c r="BB68" s="4">
        <f t="shared" si="204"/>
        <v>-0.03240896328</v>
      </c>
      <c r="BC68" s="4">
        <f t="shared" si="204"/>
        <v>0.01353298136</v>
      </c>
      <c r="BD68" s="4">
        <f t="shared" si="204"/>
        <v>0.04959263153</v>
      </c>
      <c r="BE68" s="4">
        <f t="shared" si="204"/>
        <v>0.02581728704</v>
      </c>
      <c r="BF68" s="4">
        <f t="shared" si="204"/>
        <v>-0.01014244826</v>
      </c>
      <c r="BG68" s="4">
        <f t="shared" si="204"/>
        <v>0.02721944243</v>
      </c>
      <c r="BH68" s="4">
        <f t="shared" si="204"/>
        <v>-0.008491883721</v>
      </c>
      <c r="BI68" s="4">
        <f t="shared" si="204"/>
        <v>0.00612774628</v>
      </c>
      <c r="BJ68" s="4">
        <f t="shared" si="204"/>
        <v>-0.01450306425</v>
      </c>
      <c r="BK68" s="45"/>
      <c r="BL68" s="4">
        <f t="shared" si="12"/>
        <v>-0.0008624947263</v>
      </c>
      <c r="BM68" s="4">
        <f t="shared" si="13"/>
        <v>1.038884231</v>
      </c>
      <c r="BN68" s="4">
        <f t="shared" si="14"/>
        <v>1.040566492</v>
      </c>
      <c r="BO68" s="4">
        <f t="shared" si="15"/>
        <v>-0.001616677748</v>
      </c>
    </row>
    <row r="69">
      <c r="A69" s="23">
        <v>43312.0</v>
      </c>
      <c r="B69" s="53">
        <v>-0.0103907457487424</v>
      </c>
      <c r="C69" s="53">
        <v>-0.0119385842954719</v>
      </c>
      <c r="D69" s="53">
        <v>-0.0130740240000001</v>
      </c>
      <c r="E69" s="53">
        <v>-0.0133755926594861</v>
      </c>
      <c r="F69" s="53">
        <v>-0.0132057073602865</v>
      </c>
      <c r="G69" s="53">
        <v>-0.0120514831844364</v>
      </c>
      <c r="H69" s="53">
        <v>-0.0166945569875203</v>
      </c>
      <c r="I69" s="53">
        <v>-0.0207518760919744</v>
      </c>
      <c r="J69" s="53">
        <v>-0.010568337</v>
      </c>
      <c r="K69" s="53">
        <v>-0.0160784228393949</v>
      </c>
      <c r="L69" s="52"/>
      <c r="M69" s="4">
        <f t="shared" ref="M69:V69" si="205">_xlfn.RANK.AVG(B69,$B69:$K69,0)</f>
        <v>1</v>
      </c>
      <c r="N69" s="4">
        <f t="shared" si="205"/>
        <v>3</v>
      </c>
      <c r="O69" s="4">
        <f t="shared" si="205"/>
        <v>5</v>
      </c>
      <c r="P69" s="4">
        <f t="shared" si="205"/>
        <v>7</v>
      </c>
      <c r="Q69" s="4">
        <f t="shared" si="205"/>
        <v>6</v>
      </c>
      <c r="R69" s="4">
        <f t="shared" si="205"/>
        <v>4</v>
      </c>
      <c r="S69" s="4">
        <f t="shared" si="205"/>
        <v>9</v>
      </c>
      <c r="T69" s="4">
        <f t="shared" si="205"/>
        <v>10</v>
      </c>
      <c r="U69" s="4">
        <f t="shared" si="205"/>
        <v>2</v>
      </c>
      <c r="V69" s="4">
        <f t="shared" si="205"/>
        <v>8</v>
      </c>
      <c r="W69" s="45"/>
      <c r="X69" s="6">
        <f t="shared" ref="X69:AG69" si="206">-(B69-AVERAGE($B69:$K69))/STDEV($B69:$K69)</f>
        <v>-1.073015253</v>
      </c>
      <c r="Y69" s="6">
        <f t="shared" si="206"/>
        <v>-0.5876957072</v>
      </c>
      <c r="Z69" s="6">
        <f t="shared" si="206"/>
        <v>-0.231682425</v>
      </c>
      <c r="AA69" s="6">
        <f t="shared" si="206"/>
        <v>-0.137126591</v>
      </c>
      <c r="AB69" s="6">
        <f t="shared" si="206"/>
        <v>-0.1903935524</v>
      </c>
      <c r="AC69" s="6">
        <f t="shared" si="206"/>
        <v>-0.5522966421</v>
      </c>
      <c r="AD69" s="6">
        <f t="shared" si="206"/>
        <v>0.9035234575</v>
      </c>
      <c r="AE69" s="6">
        <f t="shared" si="206"/>
        <v>2.175682151</v>
      </c>
      <c r="AF69" s="6">
        <f t="shared" si="206"/>
        <v>-1.017332116</v>
      </c>
      <c r="AG69" s="6">
        <f t="shared" si="206"/>
        <v>0.7103366776</v>
      </c>
      <c r="AH69" s="45"/>
      <c r="AI69" s="23">
        <v>43312.0</v>
      </c>
      <c r="AJ69" s="27">
        <v>0.016</v>
      </c>
      <c r="AK69" s="27">
        <v>0.0136</v>
      </c>
      <c r="AL69" s="27">
        <v>0.0341</v>
      </c>
      <c r="AM69" s="27">
        <v>0.0408</v>
      </c>
      <c r="AN69" s="27">
        <v>0.0295</v>
      </c>
      <c r="AO69" s="27">
        <v>0.0147</v>
      </c>
      <c r="AP69" s="27">
        <v>0.0389</v>
      </c>
      <c r="AQ69" s="27">
        <v>0.0357</v>
      </c>
      <c r="AR69" s="27">
        <v>0.0153</v>
      </c>
      <c r="AS69" s="27">
        <v>0.0356</v>
      </c>
      <c r="AT69" s="45"/>
      <c r="AU69" s="23">
        <v>43312.0</v>
      </c>
      <c r="AV69" s="50">
        <f t="shared" si="9"/>
        <v>0.06679357962</v>
      </c>
      <c r="AW69" s="51">
        <f t="shared" si="10"/>
        <v>2.826826933</v>
      </c>
      <c r="AX69" s="51">
        <f t="array" ref="AX69">SQRT(MMULT(MMULT(X69:AG69,MMULT(TRANSPOSE(ER!B549:K584-ER!M584:V584),ER!B549:K584-ER!M584:V584)/3),TRANSPOSE(X69:AG69)))</f>
        <v>0.3015796568</v>
      </c>
      <c r="AY69" s="45"/>
      <c r="AZ69" s="23">
        <v>43312.0</v>
      </c>
      <c r="BA69" s="4">
        <f t="shared" ref="BA69:BJ69" si="207">X69*0.01/$AX69</f>
        <v>-0.03557982869</v>
      </c>
      <c r="BB69" s="4">
        <f t="shared" si="207"/>
        <v>-0.01948724637</v>
      </c>
      <c r="BC69" s="4">
        <f t="shared" si="207"/>
        <v>-0.007682296197</v>
      </c>
      <c r="BD69" s="4">
        <f t="shared" si="207"/>
        <v>-0.004546944329</v>
      </c>
      <c r="BE69" s="4">
        <f t="shared" si="207"/>
        <v>-0.006313209401</v>
      </c>
      <c r="BF69" s="4">
        <f t="shared" si="207"/>
        <v>-0.01831345814</v>
      </c>
      <c r="BG69" s="4">
        <f t="shared" si="207"/>
        <v>0.02995969513</v>
      </c>
      <c r="BH69" s="4">
        <f t="shared" si="207"/>
        <v>0.07214286846</v>
      </c>
      <c r="BI69" s="4">
        <f t="shared" si="207"/>
        <v>-0.0337334463</v>
      </c>
      <c r="BJ69" s="4">
        <f t="shared" si="207"/>
        <v>0.02355386584</v>
      </c>
      <c r="BK69" s="45"/>
      <c r="BL69" s="4">
        <f t="shared" si="12"/>
        <v>0.002081829935</v>
      </c>
      <c r="BM69" s="4">
        <f t="shared" si="13"/>
        <v>1.041047012</v>
      </c>
      <c r="BN69" s="4">
        <f t="shared" si="14"/>
        <v>1.041047012</v>
      </c>
      <c r="BO69" s="4">
        <f t="shared" si="15"/>
        <v>0</v>
      </c>
    </row>
    <row r="70">
      <c r="A70" s="23">
        <v>43343.0</v>
      </c>
      <c r="B70" s="54">
        <v>-0.0115942287860996</v>
      </c>
      <c r="C70" s="53">
        <v>-0.0110371917302301</v>
      </c>
      <c r="D70" s="54">
        <v>-0.0154990472850481</v>
      </c>
      <c r="E70" s="53">
        <v>-0.0202357191823523</v>
      </c>
      <c r="F70" s="53">
        <v>-0.0729526564211589</v>
      </c>
      <c r="G70" s="53">
        <v>-0.0416748253886734</v>
      </c>
      <c r="H70" s="53">
        <v>-0.0212087737292089</v>
      </c>
      <c r="I70" s="53">
        <v>-0.0320876015967612</v>
      </c>
      <c r="J70" s="53">
        <v>-0.0204276043594314</v>
      </c>
      <c r="K70" s="53">
        <v>-0.0120580400866577</v>
      </c>
      <c r="L70" s="52"/>
      <c r="M70" s="4">
        <f t="shared" ref="M70:V70" si="208">_xlfn.RANK.AVG(B70,$B70:$K70,0)</f>
        <v>2</v>
      </c>
      <c r="N70" s="4">
        <f t="shared" si="208"/>
        <v>1</v>
      </c>
      <c r="O70" s="4">
        <f t="shared" si="208"/>
        <v>4</v>
      </c>
      <c r="P70" s="4">
        <f t="shared" si="208"/>
        <v>5</v>
      </c>
      <c r="Q70" s="4">
        <f t="shared" si="208"/>
        <v>10</v>
      </c>
      <c r="R70" s="4">
        <f t="shared" si="208"/>
        <v>9</v>
      </c>
      <c r="S70" s="4">
        <f t="shared" si="208"/>
        <v>7</v>
      </c>
      <c r="T70" s="4">
        <f t="shared" si="208"/>
        <v>8</v>
      </c>
      <c r="U70" s="4">
        <f t="shared" si="208"/>
        <v>6</v>
      </c>
      <c r="V70" s="4">
        <f t="shared" si="208"/>
        <v>3</v>
      </c>
      <c r="W70" s="45"/>
      <c r="X70" s="6">
        <f t="shared" ref="X70:AG70" si="209">-(B70-AVERAGE($B70:$K70))/STDEV($B70:$K70)</f>
        <v>-0.7447442303</v>
      </c>
      <c r="Y70" s="6">
        <f t="shared" si="209"/>
        <v>-0.7737885667</v>
      </c>
      <c r="Z70" s="6">
        <f t="shared" si="209"/>
        <v>-0.5411440196</v>
      </c>
      <c r="AA70" s="6">
        <f t="shared" si="209"/>
        <v>-0.2941703392</v>
      </c>
      <c r="AB70" s="6">
        <f t="shared" si="209"/>
        <v>2.454530921</v>
      </c>
      <c r="AC70" s="6">
        <f t="shared" si="209"/>
        <v>0.8236809877</v>
      </c>
      <c r="AD70" s="6">
        <f t="shared" si="209"/>
        <v>-0.243434534</v>
      </c>
      <c r="AE70" s="6">
        <f t="shared" si="209"/>
        <v>0.323795837</v>
      </c>
      <c r="AF70" s="6">
        <f t="shared" si="209"/>
        <v>-0.2841652999</v>
      </c>
      <c r="AG70" s="6">
        <f t="shared" si="209"/>
        <v>-0.7205607558</v>
      </c>
      <c r="AH70" s="45"/>
      <c r="AI70" s="23">
        <v>43343.0</v>
      </c>
      <c r="AJ70" s="27">
        <v>0.0097</v>
      </c>
      <c r="AK70" s="27">
        <v>-0.0133</v>
      </c>
      <c r="AL70" s="27">
        <v>-0.0143</v>
      </c>
      <c r="AM70" s="27">
        <v>-0.0248</v>
      </c>
      <c r="AN70" s="27">
        <v>-0.0898</v>
      </c>
      <c r="AO70" s="27">
        <v>-0.0072</v>
      </c>
      <c r="AP70" s="27">
        <v>-0.0153</v>
      </c>
      <c r="AQ70" s="27">
        <v>-0.0538</v>
      </c>
      <c r="AR70" s="27">
        <v>-0.0331</v>
      </c>
      <c r="AS70" s="27">
        <v>0.0324</v>
      </c>
      <c r="AT70" s="45"/>
      <c r="AU70" s="23">
        <v>43343.0</v>
      </c>
      <c r="AV70" s="50">
        <f t="shared" si="9"/>
        <v>-0.04899122731</v>
      </c>
      <c r="AW70" s="51">
        <f t="shared" si="10"/>
        <v>2.688337212</v>
      </c>
      <c r="AX70" s="51">
        <f t="array" ref="AX70">SQRT(MMULT(MMULT(X70:AG70,MMULT(TRANSPOSE(ER!B550:K585-ER!M585:V585),ER!B550:K585-ER!M585:V585)/3),TRANSPOSE(X70:AG70)))</f>
        <v>0.4223930636</v>
      </c>
      <c r="AY70" s="45"/>
      <c r="AZ70" s="23">
        <v>43343.0</v>
      </c>
      <c r="BA70" s="4">
        <f t="shared" ref="BA70:BJ70" si="210">X70*0.01/$AX70</f>
        <v>-0.01763154499</v>
      </c>
      <c r="BB70" s="4">
        <f t="shared" si="210"/>
        <v>-0.01831915894</v>
      </c>
      <c r="BC70" s="4">
        <f t="shared" si="210"/>
        <v>-0.01281138509</v>
      </c>
      <c r="BD70" s="4">
        <f t="shared" si="210"/>
        <v>-0.006964374288</v>
      </c>
      <c r="BE70" s="4">
        <f t="shared" si="210"/>
        <v>0.0581101143</v>
      </c>
      <c r="BF70" s="4">
        <f t="shared" si="210"/>
        <v>0.0195003436</v>
      </c>
      <c r="BG70" s="4">
        <f t="shared" si="210"/>
        <v>-0.005763222811</v>
      </c>
      <c r="BH70" s="4">
        <f t="shared" si="210"/>
        <v>0.007665747023</v>
      </c>
      <c r="BI70" s="4">
        <f t="shared" si="210"/>
        <v>-0.006727508673</v>
      </c>
      <c r="BJ70" s="4">
        <f t="shared" si="210"/>
        <v>-0.01705901015</v>
      </c>
      <c r="BK70" s="45"/>
      <c r="BL70" s="4">
        <f t="shared" si="12"/>
        <v>-0.001624487136</v>
      </c>
      <c r="BM70" s="4">
        <f t="shared" si="13"/>
        <v>1.039355844</v>
      </c>
      <c r="BN70" s="4">
        <f t="shared" si="14"/>
        <v>1.041047012</v>
      </c>
      <c r="BO70" s="4">
        <f t="shared" si="15"/>
        <v>-0.001624487136</v>
      </c>
    </row>
    <row r="71">
      <c r="A71" s="23">
        <v>43373.0</v>
      </c>
      <c r="B71" s="53">
        <v>-0.0212299047979749</v>
      </c>
      <c r="C71" s="53">
        <v>-0.00987541913730916</v>
      </c>
      <c r="D71" s="53">
        <v>-0.0182855568722007</v>
      </c>
      <c r="E71" s="53">
        <v>-0.0196252886923563</v>
      </c>
      <c r="F71" s="53">
        <v>-0.0389164049505248</v>
      </c>
      <c r="G71" s="53">
        <v>-0.0194808184809528</v>
      </c>
      <c r="H71" s="53">
        <v>-0.0293929595726004</v>
      </c>
      <c r="I71" s="53">
        <v>-0.0193265113122008</v>
      </c>
      <c r="J71" s="54">
        <v>-0.0198274688201417</v>
      </c>
      <c r="K71" s="53">
        <v>-0.00942991115113908</v>
      </c>
      <c r="L71" s="52"/>
      <c r="M71" s="4">
        <f t="shared" ref="M71:V71" si="211">_xlfn.RANK.AVG(B71,$B71:$K71,0)</f>
        <v>8</v>
      </c>
      <c r="N71" s="4">
        <f t="shared" si="211"/>
        <v>2</v>
      </c>
      <c r="O71" s="4">
        <f t="shared" si="211"/>
        <v>3</v>
      </c>
      <c r="P71" s="4">
        <f t="shared" si="211"/>
        <v>6</v>
      </c>
      <c r="Q71" s="4">
        <f t="shared" si="211"/>
        <v>10</v>
      </c>
      <c r="R71" s="4">
        <f t="shared" si="211"/>
        <v>5</v>
      </c>
      <c r="S71" s="4">
        <f t="shared" si="211"/>
        <v>9</v>
      </c>
      <c r="T71" s="4">
        <f t="shared" si="211"/>
        <v>4</v>
      </c>
      <c r="U71" s="4">
        <f t="shared" si="211"/>
        <v>7</v>
      </c>
      <c r="V71" s="4">
        <f t="shared" si="211"/>
        <v>1</v>
      </c>
      <c r="W71" s="45"/>
      <c r="X71" s="6">
        <f t="shared" ref="X71:AG71" si="212">-(B71-AVERAGE($B71:$K71))/STDEV($B71:$K71)</f>
        <v>0.0805110023</v>
      </c>
      <c r="Y71" s="6">
        <f t="shared" si="212"/>
        <v>-1.242671701</v>
      </c>
      <c r="Z71" s="6">
        <f t="shared" si="212"/>
        <v>-0.2626053982</v>
      </c>
      <c r="AA71" s="6">
        <f t="shared" si="212"/>
        <v>-0.1064811998</v>
      </c>
      <c r="AB71" s="6">
        <f t="shared" si="212"/>
        <v>2.141588165</v>
      </c>
      <c r="AC71" s="6">
        <f t="shared" si="212"/>
        <v>-0.1233168796</v>
      </c>
      <c r="AD71" s="6">
        <f t="shared" si="212"/>
        <v>1.03178376</v>
      </c>
      <c r="AE71" s="6">
        <f t="shared" si="212"/>
        <v>-0.1412988986</v>
      </c>
      <c r="AF71" s="6">
        <f t="shared" si="212"/>
        <v>-0.0829203573</v>
      </c>
      <c r="AG71" s="6">
        <f t="shared" si="212"/>
        <v>-1.294588493</v>
      </c>
      <c r="AH71" s="45"/>
      <c r="AI71" s="23">
        <v>43373.0</v>
      </c>
      <c r="AJ71" s="27">
        <v>-0.0138</v>
      </c>
      <c r="AK71" s="27">
        <v>-0.0096</v>
      </c>
      <c r="AL71" s="27">
        <v>0.014</v>
      </c>
      <c r="AM71" s="27">
        <v>-0.0153</v>
      </c>
      <c r="AN71" s="27">
        <v>0.025</v>
      </c>
      <c r="AO71" s="27">
        <v>0.0568</v>
      </c>
      <c r="AP71" s="27">
        <v>-0.0328</v>
      </c>
      <c r="AQ71" s="27">
        <v>0.0014</v>
      </c>
      <c r="AR71" s="27">
        <v>0.0142</v>
      </c>
      <c r="AS71" s="27">
        <v>0.0042</v>
      </c>
      <c r="AT71" s="45"/>
      <c r="AU71" s="23">
        <v>43373.0</v>
      </c>
      <c r="AV71" s="50">
        <f t="shared" si="9"/>
        <v>0.1241554481</v>
      </c>
      <c r="AW71" s="51">
        <f t="shared" si="10"/>
        <v>3.022108923</v>
      </c>
      <c r="AX71" s="51">
        <f t="array" ref="AX71">SQRT(MMULT(MMULT(X71:AG71,MMULT(TRANSPOSE(ER!B551:K586-ER!M586:V586),ER!B551:K586-ER!M586:V586)/3),TRANSPOSE(X71:AG71)))</f>
        <v>0.3708404582</v>
      </c>
      <c r="AY71" s="45"/>
      <c r="AZ71" s="23">
        <v>43373.0</v>
      </c>
      <c r="BA71" s="4">
        <f t="shared" ref="BA71:BJ71" si="213">X71*0.01/$AX71</f>
        <v>0.002171041495</v>
      </c>
      <c r="BB71" s="4">
        <f t="shared" si="213"/>
        <v>-0.0335096043</v>
      </c>
      <c r="BC71" s="4">
        <f t="shared" si="213"/>
        <v>-0.007081357828</v>
      </c>
      <c r="BD71" s="4">
        <f t="shared" si="213"/>
        <v>-0.002871347972</v>
      </c>
      <c r="BE71" s="4">
        <f t="shared" si="213"/>
        <v>0.05774958254</v>
      </c>
      <c r="BF71" s="4">
        <f t="shared" si="213"/>
        <v>-0.00332533511</v>
      </c>
      <c r="BG71" s="4">
        <f t="shared" si="213"/>
        <v>0.02782284773</v>
      </c>
      <c r="BH71" s="4">
        <f t="shared" si="213"/>
        <v>-0.003810234171</v>
      </c>
      <c r="BI71" s="4">
        <f t="shared" si="213"/>
        <v>-0.002236011618</v>
      </c>
      <c r="BJ71" s="4">
        <f t="shared" si="213"/>
        <v>-0.03490958076</v>
      </c>
      <c r="BK71" s="45"/>
      <c r="BL71" s="4">
        <f t="shared" si="12"/>
        <v>0.002939334445</v>
      </c>
      <c r="BM71" s="4">
        <f t="shared" si="13"/>
        <v>1.042410859</v>
      </c>
      <c r="BN71" s="4">
        <f t="shared" si="14"/>
        <v>1.042410859</v>
      </c>
      <c r="BO71" s="4">
        <f t="shared" si="15"/>
        <v>0</v>
      </c>
    </row>
    <row r="72">
      <c r="A72" s="23">
        <v>43404.0</v>
      </c>
      <c r="B72" s="53">
        <v>-0.0730734259859201</v>
      </c>
      <c r="C72" s="53">
        <v>-0.0889749126278533</v>
      </c>
      <c r="D72" s="53">
        <v>-0.090853745681659</v>
      </c>
      <c r="E72" s="53">
        <v>-0.080741130171162</v>
      </c>
      <c r="F72" s="53">
        <v>-0.0779103014835372</v>
      </c>
      <c r="G72" s="53">
        <v>-0.114855315189237</v>
      </c>
      <c r="H72" s="53">
        <v>-0.0822790532318637</v>
      </c>
      <c r="I72" s="53">
        <v>-0.077367166907766</v>
      </c>
      <c r="J72" s="53">
        <v>-0.0705147006784804</v>
      </c>
      <c r="K72" s="53">
        <v>-0.100815398308663</v>
      </c>
      <c r="L72" s="52"/>
      <c r="M72" s="4">
        <f t="shared" ref="M72:V72" si="214">_xlfn.RANK.AVG(B72,$B72:$K72,0)</f>
        <v>2</v>
      </c>
      <c r="N72" s="4">
        <f t="shared" si="214"/>
        <v>7</v>
      </c>
      <c r="O72" s="4">
        <f t="shared" si="214"/>
        <v>8</v>
      </c>
      <c r="P72" s="4">
        <f t="shared" si="214"/>
        <v>5</v>
      </c>
      <c r="Q72" s="4">
        <f t="shared" si="214"/>
        <v>4</v>
      </c>
      <c r="R72" s="4">
        <f t="shared" si="214"/>
        <v>10</v>
      </c>
      <c r="S72" s="4">
        <f t="shared" si="214"/>
        <v>6</v>
      </c>
      <c r="T72" s="4">
        <f t="shared" si="214"/>
        <v>3</v>
      </c>
      <c r="U72" s="4">
        <f t="shared" si="214"/>
        <v>1</v>
      </c>
      <c r="V72" s="4">
        <f t="shared" si="214"/>
        <v>9</v>
      </c>
      <c r="W72" s="45"/>
      <c r="X72" s="6">
        <f t="shared" ref="X72:AG72" si="215">-(B72-AVERAGE($B72:$K72))/STDEV($B72:$K72)</f>
        <v>-0.9291458813</v>
      </c>
      <c r="Y72" s="6">
        <f t="shared" si="215"/>
        <v>0.2374310589</v>
      </c>
      <c r="Z72" s="6">
        <f t="shared" si="215"/>
        <v>0.3752674363</v>
      </c>
      <c r="AA72" s="6">
        <f t="shared" si="215"/>
        <v>-0.3666219433</v>
      </c>
      <c r="AB72" s="6">
        <f t="shared" si="215"/>
        <v>-0.5742993475</v>
      </c>
      <c r="AC72" s="6">
        <f t="shared" si="215"/>
        <v>2.136088808</v>
      </c>
      <c r="AD72" s="6">
        <f t="shared" si="215"/>
        <v>-0.2537956636</v>
      </c>
      <c r="AE72" s="6">
        <f t="shared" si="215"/>
        <v>-0.6141451987</v>
      </c>
      <c r="AF72" s="6">
        <f t="shared" si="215"/>
        <v>-1.116861031</v>
      </c>
      <c r="AG72" s="6">
        <f t="shared" si="215"/>
        <v>1.106081762</v>
      </c>
      <c r="AH72" s="45"/>
      <c r="AI72" s="23">
        <v>43404.0</v>
      </c>
      <c r="AJ72" s="27">
        <v>-0.0565</v>
      </c>
      <c r="AK72" s="27">
        <v>-0.0634</v>
      </c>
      <c r="AL72" s="27">
        <v>-0.071</v>
      </c>
      <c r="AM72" s="27">
        <v>-0.0614</v>
      </c>
      <c r="AN72" s="27">
        <v>-0.071</v>
      </c>
      <c r="AO72" s="27">
        <v>-0.0904</v>
      </c>
      <c r="AP72" s="27">
        <v>-0.0568</v>
      </c>
      <c r="AQ72" s="27">
        <v>-0.0446</v>
      </c>
      <c r="AR72" s="27">
        <v>-0.0483</v>
      </c>
      <c r="AS72" s="27">
        <v>-0.0697</v>
      </c>
      <c r="AT72" s="45"/>
      <c r="AU72" s="23">
        <v>43404.0</v>
      </c>
      <c r="AV72" s="50">
        <f t="shared" si="9"/>
        <v>0.0004490138679</v>
      </c>
      <c r="AW72" s="51">
        <f t="shared" si="10"/>
        <v>3.023465892</v>
      </c>
      <c r="AX72" s="51">
        <f t="array" ref="AX72">SQRT(MMULT(MMULT(X72:AG72,MMULT(TRANSPOSE(ER!B552:K587-ER!M587:V587),ER!B552:K587-ER!M587:V587)/3),TRANSPOSE(X72:AG72)))</f>
        <v>0.2846963886</v>
      </c>
      <c r="AY72" s="45"/>
      <c r="AZ72" s="23">
        <v>43404.0</v>
      </c>
      <c r="BA72" s="4">
        <f t="shared" ref="BA72:BJ72" si="216">X72*0.01/$AX72</f>
        <v>-0.03263637751</v>
      </c>
      <c r="BB72" s="4">
        <f t="shared" si="216"/>
        <v>0.008339798761</v>
      </c>
      <c r="BC72" s="4">
        <f t="shared" si="216"/>
        <v>0.01318132057</v>
      </c>
      <c r="BD72" s="4">
        <f t="shared" si="216"/>
        <v>-0.01287764643</v>
      </c>
      <c r="BE72" s="4">
        <f t="shared" si="216"/>
        <v>-0.02017234396</v>
      </c>
      <c r="BF72" s="4">
        <f t="shared" si="216"/>
        <v>0.07503041463</v>
      </c>
      <c r="BG72" s="4">
        <f t="shared" si="216"/>
        <v>-0.008914607766</v>
      </c>
      <c r="BH72" s="4">
        <f t="shared" si="216"/>
        <v>-0.021571935</v>
      </c>
      <c r="BI72" s="4">
        <f t="shared" si="216"/>
        <v>-0.03922989808</v>
      </c>
      <c r="BJ72" s="4">
        <f t="shared" si="216"/>
        <v>0.03885127479</v>
      </c>
      <c r="BK72" s="45"/>
      <c r="BL72" s="4">
        <f t="shared" si="12"/>
        <v>0.0000121080065</v>
      </c>
      <c r="BM72" s="4">
        <f t="shared" si="13"/>
        <v>1.04242348</v>
      </c>
      <c r="BN72" s="4">
        <f t="shared" si="14"/>
        <v>1.04242348</v>
      </c>
      <c r="BO72" s="4">
        <f t="shared" si="15"/>
        <v>0</v>
      </c>
    </row>
    <row r="73">
      <c r="A73" s="23">
        <v>43434.0</v>
      </c>
      <c r="B73" s="53">
        <v>-0.0536696647742642</v>
      </c>
      <c r="C73" s="53">
        <v>-0.0320377098722307</v>
      </c>
      <c r="D73" s="53">
        <v>-0.04656854907314</v>
      </c>
      <c r="E73" s="53">
        <v>-0.0459038733513482</v>
      </c>
      <c r="F73" s="53">
        <v>-0.0521950537327399</v>
      </c>
      <c r="G73" s="53">
        <v>-0.0369774649941714</v>
      </c>
      <c r="H73" s="53">
        <v>-0.054592620603559</v>
      </c>
      <c r="I73" s="53">
        <v>-0.0341759643101862</v>
      </c>
      <c r="J73" s="53">
        <v>-0.0309818879816838</v>
      </c>
      <c r="K73" s="53">
        <v>-0.0622655756115473</v>
      </c>
      <c r="L73" s="52"/>
      <c r="M73" s="4">
        <f t="shared" ref="M73:V73" si="217">_xlfn.RANK.AVG(B73,$B73:$K73,0)</f>
        <v>8</v>
      </c>
      <c r="N73" s="4">
        <f t="shared" si="217"/>
        <v>2</v>
      </c>
      <c r="O73" s="4">
        <f t="shared" si="217"/>
        <v>6</v>
      </c>
      <c r="P73" s="4">
        <f t="shared" si="217"/>
        <v>5</v>
      </c>
      <c r="Q73" s="4">
        <f t="shared" si="217"/>
        <v>7</v>
      </c>
      <c r="R73" s="4">
        <f t="shared" si="217"/>
        <v>4</v>
      </c>
      <c r="S73" s="4">
        <f t="shared" si="217"/>
        <v>9</v>
      </c>
      <c r="T73" s="4">
        <f t="shared" si="217"/>
        <v>3</v>
      </c>
      <c r="U73" s="4">
        <f t="shared" si="217"/>
        <v>1</v>
      </c>
      <c r="V73" s="4">
        <f t="shared" si="217"/>
        <v>10</v>
      </c>
      <c r="W73" s="45"/>
      <c r="X73" s="6">
        <f t="shared" ref="X73:AG73" si="218">-(B73-AVERAGE($B73:$K73))/STDEV($B73:$K73)</f>
        <v>0.8022854772</v>
      </c>
      <c r="Y73" s="6">
        <f t="shared" si="218"/>
        <v>-1.18504355</v>
      </c>
      <c r="Z73" s="6">
        <f t="shared" si="218"/>
        <v>0.1499055409</v>
      </c>
      <c r="AA73" s="6">
        <f t="shared" si="218"/>
        <v>0.08884174141</v>
      </c>
      <c r="AB73" s="6">
        <f t="shared" si="218"/>
        <v>0.6668128701</v>
      </c>
      <c r="AC73" s="6">
        <f t="shared" si="218"/>
        <v>-0.7312279435</v>
      </c>
      <c r="AD73" s="6">
        <f t="shared" si="218"/>
        <v>0.887077486</v>
      </c>
      <c r="AE73" s="6">
        <f t="shared" si="218"/>
        <v>-0.9886019837</v>
      </c>
      <c r="AF73" s="6">
        <f t="shared" si="218"/>
        <v>-1.282041973</v>
      </c>
      <c r="AG73" s="6">
        <f t="shared" si="218"/>
        <v>1.591992335</v>
      </c>
      <c r="AH73" s="45"/>
      <c r="AI73" s="23">
        <v>43434.0</v>
      </c>
      <c r="AJ73" s="27">
        <v>-0.0234</v>
      </c>
      <c r="AK73" s="27">
        <v>0.0149</v>
      </c>
      <c r="AL73" s="27">
        <v>-0.017</v>
      </c>
      <c r="AM73" s="27">
        <v>-0.0197</v>
      </c>
      <c r="AN73" s="27">
        <v>0.0083</v>
      </c>
      <c r="AO73" s="27">
        <v>0.0102</v>
      </c>
      <c r="AP73" s="27">
        <v>0.0286</v>
      </c>
      <c r="AQ73" s="27">
        <v>0.0193</v>
      </c>
      <c r="AR73" s="27">
        <v>-0.0153</v>
      </c>
      <c r="AS73" s="27">
        <v>0.0188</v>
      </c>
      <c r="AT73" s="45"/>
      <c r="AU73" s="23">
        <v>43434.0</v>
      </c>
      <c r="AV73" s="50">
        <f t="shared" si="9"/>
        <v>0.0619148161</v>
      </c>
      <c r="AW73" s="51">
        <f t="shared" si="10"/>
        <v>3.210663227</v>
      </c>
      <c r="AX73" s="51">
        <f t="array" ref="AX73">SQRT(MMULT(MMULT(X73:AG73,MMULT(TRANSPOSE(ER!B553:K588-ER!M588:V588),ER!B553:K588-ER!M588:V588)/3),TRANSPOSE(X73:AG73)))</f>
        <v>0.1933957507</v>
      </c>
      <c r="AY73" s="45"/>
      <c r="AZ73" s="23">
        <v>43434.0</v>
      </c>
      <c r="BA73" s="4">
        <f t="shared" ref="BA73:BJ73" si="219">X73*0.01/$AX73</f>
        <v>0.0414841316</v>
      </c>
      <c r="BB73" s="4">
        <f t="shared" si="219"/>
        <v>-0.06127557334</v>
      </c>
      <c r="BC73" s="4">
        <f t="shared" si="219"/>
        <v>0.007751232399</v>
      </c>
      <c r="BD73" s="4">
        <f t="shared" si="219"/>
        <v>0.004593779393</v>
      </c>
      <c r="BE73" s="4">
        <f t="shared" si="219"/>
        <v>0.03447918932</v>
      </c>
      <c r="BF73" s="4">
        <f t="shared" si="219"/>
        <v>-0.03780992813</v>
      </c>
      <c r="BG73" s="4">
        <f t="shared" si="219"/>
        <v>0.04586850967</v>
      </c>
      <c r="BH73" s="4">
        <f t="shared" si="219"/>
        <v>-0.05111808197</v>
      </c>
      <c r="BI73" s="4">
        <f t="shared" si="219"/>
        <v>-0.06629111384</v>
      </c>
      <c r="BJ73" s="4">
        <f t="shared" si="219"/>
        <v>0.08231785491</v>
      </c>
      <c r="BK73" s="45"/>
      <c r="BL73" s="4">
        <f t="shared" si="12"/>
        <v>0.002174766474</v>
      </c>
      <c r="BM73" s="4">
        <f t="shared" si="13"/>
        <v>1.044690508</v>
      </c>
      <c r="BN73" s="4">
        <f t="shared" si="14"/>
        <v>1.044690508</v>
      </c>
      <c r="BO73" s="4">
        <f t="shared" si="15"/>
        <v>0</v>
      </c>
    </row>
    <row r="74">
      <c r="A74" s="23">
        <v>43465.0</v>
      </c>
      <c r="B74" s="53">
        <v>-0.0453419882166885</v>
      </c>
      <c r="C74" s="53">
        <v>-0.0799665550874914</v>
      </c>
      <c r="D74" s="53">
        <v>-0.0418411288036696</v>
      </c>
      <c r="E74" s="53">
        <v>-0.0364717131167729</v>
      </c>
      <c r="F74" s="53">
        <v>-0.0242076187184749</v>
      </c>
      <c r="G74" s="53">
        <v>-0.100994660389173</v>
      </c>
      <c r="H74" s="53">
        <v>-0.049906718412665</v>
      </c>
      <c r="I74" s="53">
        <v>-0.0411320526322449</v>
      </c>
      <c r="J74" s="53">
        <v>-0.0265047365493911</v>
      </c>
      <c r="K74" s="53">
        <v>-0.136348015011407</v>
      </c>
      <c r="L74" s="52"/>
      <c r="M74" s="4">
        <f t="shared" ref="M74:V74" si="220">_xlfn.RANK.AVG(B74,$B74:$K74,0)</f>
        <v>6</v>
      </c>
      <c r="N74" s="4">
        <f t="shared" si="220"/>
        <v>8</v>
      </c>
      <c r="O74" s="4">
        <f t="shared" si="220"/>
        <v>5</v>
      </c>
      <c r="P74" s="4">
        <f t="shared" si="220"/>
        <v>3</v>
      </c>
      <c r="Q74" s="4">
        <f t="shared" si="220"/>
        <v>1</v>
      </c>
      <c r="R74" s="4">
        <f t="shared" si="220"/>
        <v>9</v>
      </c>
      <c r="S74" s="4">
        <f t="shared" si="220"/>
        <v>7</v>
      </c>
      <c r="T74" s="4">
        <f t="shared" si="220"/>
        <v>4</v>
      </c>
      <c r="U74" s="4">
        <f t="shared" si="220"/>
        <v>2</v>
      </c>
      <c r="V74" s="4">
        <f t="shared" si="220"/>
        <v>10</v>
      </c>
      <c r="W74" s="45"/>
      <c r="X74" s="6">
        <f t="shared" ref="X74:AG74" si="221">-(B74-AVERAGE($B74:$K74))/STDEV($B74:$K74)</f>
        <v>-0.3565126139</v>
      </c>
      <c r="Y74" s="6">
        <f t="shared" si="221"/>
        <v>0.5982084305</v>
      </c>
      <c r="Z74" s="6">
        <f t="shared" si="221"/>
        <v>-0.4530436165</v>
      </c>
      <c r="AA74" s="6">
        <f t="shared" si="221"/>
        <v>-0.6010972852</v>
      </c>
      <c r="AB74" s="6">
        <f t="shared" si="221"/>
        <v>-0.9392614868</v>
      </c>
      <c r="AC74" s="6">
        <f t="shared" si="221"/>
        <v>1.178027226</v>
      </c>
      <c r="AD74" s="6">
        <f t="shared" si="221"/>
        <v>-0.2306469534</v>
      </c>
      <c r="AE74" s="6">
        <f t="shared" si="221"/>
        <v>-0.4725953396</v>
      </c>
      <c r="AF74" s="6">
        <f t="shared" si="221"/>
        <v>-0.8759218718</v>
      </c>
      <c r="AG74" s="6">
        <f t="shared" si="221"/>
        <v>2.152843511</v>
      </c>
      <c r="AH74" s="45"/>
      <c r="AI74" s="23">
        <v>43465.0</v>
      </c>
      <c r="AJ74" s="27">
        <v>0.0037</v>
      </c>
      <c r="AK74" s="27">
        <v>-0.0584</v>
      </c>
      <c r="AL74" s="27">
        <v>-0.0548</v>
      </c>
      <c r="AM74" s="27">
        <v>-0.0666</v>
      </c>
      <c r="AN74" s="27">
        <v>-0.0436</v>
      </c>
      <c r="AO74" s="27">
        <v>-0.0981</v>
      </c>
      <c r="AP74" s="27">
        <v>-0.0693</v>
      </c>
      <c r="AQ74" s="27">
        <v>-0.0471</v>
      </c>
      <c r="AR74" s="27">
        <v>-0.0361</v>
      </c>
      <c r="AS74" s="27">
        <v>-0.0905</v>
      </c>
      <c r="AT74" s="45"/>
      <c r="AU74" s="23">
        <v>43465.0</v>
      </c>
      <c r="AV74" s="50">
        <f t="shared" si="9"/>
        <v>-0.01200117131</v>
      </c>
      <c r="AW74" s="51">
        <f t="shared" si="10"/>
        <v>3.172131507</v>
      </c>
      <c r="AX74" s="51">
        <f t="array" ref="AX74">SQRT(MMULT(MMULT(X74:AG74,MMULT(TRANSPOSE(ER!B554:K589-ER!M589:V589),ER!B554:K589-ER!M589:V589)/3),TRANSPOSE(X74:AG74)))</f>
        <v>0.338076783</v>
      </c>
      <c r="AY74" s="45"/>
      <c r="AZ74" s="23">
        <v>43465.0</v>
      </c>
      <c r="BA74" s="4">
        <f t="shared" ref="BA74:BJ74" si="222">X74*0.01/$AX74</f>
        <v>-0.01054531491</v>
      </c>
      <c r="BB74" s="4">
        <f t="shared" si="222"/>
        <v>0.01769445465</v>
      </c>
      <c r="BC74" s="4">
        <f t="shared" si="222"/>
        <v>-0.0134006131</v>
      </c>
      <c r="BD74" s="4">
        <f t="shared" si="222"/>
        <v>-0.01777990431</v>
      </c>
      <c r="BE74" s="4">
        <f t="shared" si="222"/>
        <v>-0.02778249008</v>
      </c>
      <c r="BF74" s="4">
        <f t="shared" si="222"/>
        <v>0.03484496083</v>
      </c>
      <c r="BG74" s="4">
        <f t="shared" si="222"/>
        <v>-0.006822324542</v>
      </c>
      <c r="BH74" s="4">
        <f t="shared" si="222"/>
        <v>-0.01397893506</v>
      </c>
      <c r="BI74" s="4">
        <f t="shared" si="222"/>
        <v>-0.02590896258</v>
      </c>
      <c r="BJ74" s="4">
        <f t="shared" si="222"/>
        <v>0.0636791291</v>
      </c>
      <c r="BK74" s="45"/>
      <c r="BL74" s="4">
        <f t="shared" si="12"/>
        <v>-0.0006205498964</v>
      </c>
      <c r="BM74" s="4">
        <f t="shared" si="13"/>
        <v>1.044042225</v>
      </c>
      <c r="BN74" s="4">
        <f t="shared" si="14"/>
        <v>1.044690508</v>
      </c>
      <c r="BO74" s="4">
        <f t="shared" si="15"/>
        <v>-0.0006205498964</v>
      </c>
    </row>
    <row r="75">
      <c r="A75" s="23">
        <v>43496.0</v>
      </c>
      <c r="B75" s="53">
        <v>-0.00764186436658759</v>
      </c>
      <c r="C75" s="53">
        <v>-0.00950231133950846</v>
      </c>
      <c r="D75" s="53">
        <v>-0.00337191226526411</v>
      </c>
      <c r="E75" s="53">
        <v>-0.00460106048396582</v>
      </c>
      <c r="F75" s="53">
        <v>-0.00628153899999997</v>
      </c>
      <c r="G75" s="53">
        <v>-0.0117923275910704</v>
      </c>
      <c r="H75" s="53">
        <v>-0.00221833200000001</v>
      </c>
      <c r="I75" s="53">
        <v>-0.00312500774903554</v>
      </c>
      <c r="J75" s="53">
        <v>-0.0173920375627354</v>
      </c>
      <c r="K75" s="53">
        <v>-0.0144030200190634</v>
      </c>
      <c r="L75" s="52"/>
      <c r="M75" s="4">
        <f t="shared" ref="M75:V75" si="223">_xlfn.RANK.AVG(B75,$B75:$K75,0)</f>
        <v>6</v>
      </c>
      <c r="N75" s="4">
        <f t="shared" si="223"/>
        <v>7</v>
      </c>
      <c r="O75" s="4">
        <f t="shared" si="223"/>
        <v>3</v>
      </c>
      <c r="P75" s="4">
        <f t="shared" si="223"/>
        <v>4</v>
      </c>
      <c r="Q75" s="4">
        <f t="shared" si="223"/>
        <v>5</v>
      </c>
      <c r="R75" s="4">
        <f t="shared" si="223"/>
        <v>8</v>
      </c>
      <c r="S75" s="4">
        <f t="shared" si="223"/>
        <v>1</v>
      </c>
      <c r="T75" s="4">
        <f t="shared" si="223"/>
        <v>2</v>
      </c>
      <c r="U75" s="4">
        <f t="shared" si="223"/>
        <v>10</v>
      </c>
      <c r="V75" s="4">
        <f t="shared" si="223"/>
        <v>9</v>
      </c>
      <c r="W75" s="45"/>
      <c r="X75" s="6">
        <f t="shared" ref="X75:AG75" si="224">-(B75-AVERAGE($B75:$K75))/STDEV($B75:$K75)</f>
        <v>-0.07587673231</v>
      </c>
      <c r="Y75" s="6">
        <f t="shared" si="224"/>
        <v>0.2850871788</v>
      </c>
      <c r="Z75" s="6">
        <f t="shared" si="224"/>
        <v>-0.9043328147</v>
      </c>
      <c r="AA75" s="6">
        <f t="shared" si="224"/>
        <v>-0.6658534843</v>
      </c>
      <c r="AB75" s="6">
        <f t="shared" si="224"/>
        <v>-0.3398070522</v>
      </c>
      <c r="AC75" s="6">
        <f t="shared" si="224"/>
        <v>0.7293961189</v>
      </c>
      <c r="AD75" s="6">
        <f t="shared" si="224"/>
        <v>-1.128150451</v>
      </c>
      <c r="AE75" s="6">
        <f t="shared" si="224"/>
        <v>-0.9522372275</v>
      </c>
      <c r="AF75" s="6">
        <f t="shared" si="224"/>
        <v>1.815851816</v>
      </c>
      <c r="AG75" s="6">
        <f t="shared" si="224"/>
        <v>1.235922649</v>
      </c>
      <c r="AH75" s="45"/>
      <c r="AI75" s="23">
        <v>43496.0</v>
      </c>
      <c r="AJ75" s="27">
        <v>0.0351</v>
      </c>
      <c r="AK75" s="27">
        <v>0.0869</v>
      </c>
      <c r="AL75" s="27">
        <v>0.0545</v>
      </c>
      <c r="AM75" s="27">
        <v>0.0623</v>
      </c>
      <c r="AN75" s="27">
        <v>0.0814</v>
      </c>
      <c r="AO75" s="27">
        <v>0.0525</v>
      </c>
      <c r="AP75" s="27">
        <v>0.069</v>
      </c>
      <c r="AQ75" s="27">
        <v>0.0615</v>
      </c>
      <c r="AR75" s="27">
        <v>0.0368</v>
      </c>
      <c r="AS75" s="27">
        <v>0.0818</v>
      </c>
      <c r="AT75" s="45"/>
      <c r="AU75" s="23">
        <v>43496.0</v>
      </c>
      <c r="AV75" s="50">
        <f t="shared" si="9"/>
        <v>0.06161144736</v>
      </c>
      <c r="AW75" s="51">
        <f t="shared" si="10"/>
        <v>3.367571121</v>
      </c>
      <c r="AX75" s="51">
        <f t="array" ref="AX75">SQRT(MMULT(MMULT(X75:AG75,MMULT(TRANSPOSE(ER!B555:K590-ER!M590:V590),ER!B555:K590-ER!M590:V590)/3),TRANSPOSE(X75:AG75)))</f>
        <v>0.3295484832</v>
      </c>
      <c r="AY75" s="45"/>
      <c r="AZ75" s="23">
        <v>43496.0</v>
      </c>
      <c r="BA75" s="4">
        <f t="shared" ref="BA75:BJ75" si="225">X75*0.01/$AX75</f>
        <v>-0.0023024452</v>
      </c>
      <c r="BB75" s="4">
        <f t="shared" si="225"/>
        <v>0.008650841784</v>
      </c>
      <c r="BC75" s="4">
        <f t="shared" si="225"/>
        <v>-0.02744157115</v>
      </c>
      <c r="BD75" s="4">
        <f t="shared" si="225"/>
        <v>-0.02020502349</v>
      </c>
      <c r="BE75" s="4">
        <f t="shared" si="225"/>
        <v>-0.01031129165</v>
      </c>
      <c r="BF75" s="4">
        <f t="shared" si="225"/>
        <v>0.02213319606</v>
      </c>
      <c r="BG75" s="4">
        <f t="shared" si="225"/>
        <v>-0.03423321632</v>
      </c>
      <c r="BH75" s="4">
        <f t="shared" si="225"/>
        <v>-0.02889520894</v>
      </c>
      <c r="BI75" s="4">
        <f t="shared" si="225"/>
        <v>0.05510120387</v>
      </c>
      <c r="BJ75" s="4">
        <f t="shared" si="225"/>
        <v>0.03750351502</v>
      </c>
      <c r="BK75" s="45"/>
      <c r="BL75" s="4">
        <f t="shared" si="12"/>
        <v>0.001822409892</v>
      </c>
      <c r="BM75" s="4">
        <f t="shared" si="13"/>
        <v>1.045944898</v>
      </c>
      <c r="BN75" s="4">
        <f t="shared" si="14"/>
        <v>1.045944898</v>
      </c>
      <c r="BO75" s="4">
        <f t="shared" si="15"/>
        <v>0</v>
      </c>
    </row>
    <row r="76">
      <c r="A76" s="23">
        <v>43524.0</v>
      </c>
      <c r="B76" s="53">
        <v>-0.00339506899999998</v>
      </c>
      <c r="C76" s="53">
        <v>-0.00502790813451955</v>
      </c>
      <c r="D76" s="53">
        <v>-0.0242329005148714</v>
      </c>
      <c r="E76" s="54">
        <v>-0.037932805411061</v>
      </c>
      <c r="F76" s="53">
        <v>-0.0233502831619464</v>
      </c>
      <c r="G76" s="53">
        <v>-0.0266729386569678</v>
      </c>
      <c r="H76" s="53">
        <v>-0.0215024736672234</v>
      </c>
      <c r="I76" s="54">
        <v>-0.0256058807884439</v>
      </c>
      <c r="J76" s="53">
        <v>-0.0130961811649546</v>
      </c>
      <c r="K76" s="53">
        <v>-0.0110211877777574</v>
      </c>
      <c r="L76" s="52"/>
      <c r="M76" s="4">
        <f t="shared" ref="M76:V76" si="226">_xlfn.RANK.AVG(B76,$B76:$K76,0)</f>
        <v>1</v>
      </c>
      <c r="N76" s="4">
        <f t="shared" si="226"/>
        <v>2</v>
      </c>
      <c r="O76" s="4">
        <f t="shared" si="226"/>
        <v>7</v>
      </c>
      <c r="P76" s="4">
        <f t="shared" si="226"/>
        <v>10</v>
      </c>
      <c r="Q76" s="4">
        <f t="shared" si="226"/>
        <v>6</v>
      </c>
      <c r="R76" s="4">
        <f t="shared" si="226"/>
        <v>9</v>
      </c>
      <c r="S76" s="4">
        <f t="shared" si="226"/>
        <v>5</v>
      </c>
      <c r="T76" s="4">
        <f t="shared" si="226"/>
        <v>8</v>
      </c>
      <c r="U76" s="4">
        <f t="shared" si="226"/>
        <v>4</v>
      </c>
      <c r="V76" s="4">
        <f t="shared" si="226"/>
        <v>3</v>
      </c>
      <c r="W76" s="45"/>
      <c r="X76" s="6">
        <f t="shared" ref="X76:AG76" si="227">-(B76-AVERAGE($B76:$K76))/STDEV($B76:$K76)</f>
        <v>-1.46143907</v>
      </c>
      <c r="Y76" s="6">
        <f t="shared" si="227"/>
        <v>-1.310299595</v>
      </c>
      <c r="Z76" s="6">
        <f t="shared" si="227"/>
        <v>0.4673601988</v>
      </c>
      <c r="AA76" s="6">
        <f t="shared" si="227"/>
        <v>1.735455995</v>
      </c>
      <c r="AB76" s="6">
        <f t="shared" si="227"/>
        <v>0.3856630364</v>
      </c>
      <c r="AC76" s="6">
        <f t="shared" si="227"/>
        <v>0.6932159354</v>
      </c>
      <c r="AD76" s="6">
        <f t="shared" si="227"/>
        <v>0.2146253927</v>
      </c>
      <c r="AE76" s="6">
        <f t="shared" si="227"/>
        <v>0.59444652</v>
      </c>
      <c r="AF76" s="6">
        <f t="shared" si="227"/>
        <v>-0.5634810442</v>
      </c>
      <c r="AG76" s="6">
        <f t="shared" si="227"/>
        <v>-0.7555473696</v>
      </c>
      <c r="AH76" s="45"/>
      <c r="AI76" s="23">
        <v>43524.0</v>
      </c>
      <c r="AJ76" s="27">
        <v>0.0593</v>
      </c>
      <c r="AK76" s="27">
        <v>0.0306</v>
      </c>
      <c r="AL76" s="27">
        <v>0.0494</v>
      </c>
      <c r="AM76" s="27">
        <v>0.0252</v>
      </c>
      <c r="AN76" s="27">
        <v>0.0422</v>
      </c>
      <c r="AO76" s="27">
        <v>0.0226</v>
      </c>
      <c r="AP76" s="27">
        <v>0.0542</v>
      </c>
      <c r="AQ76" s="27">
        <v>0.0285</v>
      </c>
      <c r="AR76" s="27">
        <v>0.0225</v>
      </c>
      <c r="AS76" s="27">
        <v>0.0328</v>
      </c>
      <c r="AT76" s="45"/>
      <c r="AU76" s="23">
        <v>43524.0</v>
      </c>
      <c r="AV76" s="50">
        <f t="shared" si="9"/>
        <v>-0.06197446343</v>
      </c>
      <c r="AW76" s="51">
        <f t="shared" si="10"/>
        <v>3.158867707</v>
      </c>
      <c r="AX76" s="51">
        <f t="array" ref="AX76">SQRT(MMULT(MMULT(X76:AG76,MMULT(TRANSPOSE(ER!B556:K591-ER!M591:V591),ER!B556:K591-ER!M591:V591)/3),TRANSPOSE(X76:AG76)))</f>
        <v>0.3267711829</v>
      </c>
      <c r="AY76" s="45"/>
      <c r="AZ76" s="23">
        <v>43524.0</v>
      </c>
      <c r="BA76" s="4">
        <f t="shared" ref="BA76:BJ76" si="228">X76*0.01/$AX76</f>
        <v>-0.0447236215</v>
      </c>
      <c r="BB76" s="4">
        <f t="shared" si="228"/>
        <v>-0.04009838269</v>
      </c>
      <c r="BC76" s="4">
        <f t="shared" si="228"/>
        <v>0.01430236885</v>
      </c>
      <c r="BD76" s="4">
        <f t="shared" si="228"/>
        <v>0.05310921176</v>
      </c>
      <c r="BE76" s="4">
        <f t="shared" si="228"/>
        <v>0.01180223522</v>
      </c>
      <c r="BF76" s="4">
        <f t="shared" si="228"/>
        <v>0.02121410857</v>
      </c>
      <c r="BG76" s="4">
        <f t="shared" si="228"/>
        <v>0.006568063646</v>
      </c>
      <c r="BH76" s="4">
        <f t="shared" si="228"/>
        <v>0.01819152211</v>
      </c>
      <c r="BI76" s="4">
        <f t="shared" si="228"/>
        <v>-0.01724390257</v>
      </c>
      <c r="BJ76" s="4">
        <f t="shared" si="228"/>
        <v>-0.02312160341</v>
      </c>
      <c r="BK76" s="45"/>
      <c r="BL76" s="4">
        <f t="shared" si="12"/>
        <v>-0.001880587124</v>
      </c>
      <c r="BM76" s="4">
        <f t="shared" si="13"/>
        <v>1.043977908</v>
      </c>
      <c r="BN76" s="4">
        <f t="shared" si="14"/>
        <v>1.045944898</v>
      </c>
      <c r="BO76" s="4">
        <f t="shared" si="15"/>
        <v>-0.001880587124</v>
      </c>
    </row>
    <row r="77">
      <c r="A77" s="23">
        <v>43555.0</v>
      </c>
      <c r="B77" s="53">
        <v>-0.0124700960344098</v>
      </c>
      <c r="C77" s="53">
        <v>-0.014667318102954</v>
      </c>
      <c r="D77" s="53">
        <v>-0.0260092765901576</v>
      </c>
      <c r="E77" s="53">
        <v>-0.0302397864082467</v>
      </c>
      <c r="F77" s="53">
        <v>-0.0169336016899314</v>
      </c>
      <c r="G77" s="53">
        <v>-0.0302171253480701</v>
      </c>
      <c r="H77" s="53">
        <v>-0.0237805988706907</v>
      </c>
      <c r="I77" s="53">
        <v>-0.0279207980492518</v>
      </c>
      <c r="J77" s="53">
        <v>-0.0227416358719262</v>
      </c>
      <c r="K77" s="53">
        <v>-0.0240333579418035</v>
      </c>
      <c r="L77" s="52"/>
      <c r="M77" s="4">
        <f t="shared" ref="M77:V77" si="229">_xlfn.RANK.AVG(B77,$B77:$K77,0)</f>
        <v>1</v>
      </c>
      <c r="N77" s="4">
        <f t="shared" si="229"/>
        <v>2</v>
      </c>
      <c r="O77" s="4">
        <f t="shared" si="229"/>
        <v>7</v>
      </c>
      <c r="P77" s="4">
        <f t="shared" si="229"/>
        <v>10</v>
      </c>
      <c r="Q77" s="4">
        <f t="shared" si="229"/>
        <v>3</v>
      </c>
      <c r="R77" s="4">
        <f t="shared" si="229"/>
        <v>9</v>
      </c>
      <c r="S77" s="4">
        <f t="shared" si="229"/>
        <v>5</v>
      </c>
      <c r="T77" s="4">
        <f t="shared" si="229"/>
        <v>8</v>
      </c>
      <c r="U77" s="4">
        <f t="shared" si="229"/>
        <v>4</v>
      </c>
      <c r="V77" s="4">
        <f t="shared" si="229"/>
        <v>6</v>
      </c>
      <c r="W77" s="45"/>
      <c r="X77" s="6">
        <f t="shared" ref="X77:AG77" si="230">-(B77-AVERAGE($B77:$K77))/STDEV($B77:$K77)</f>
        <v>-1.657330451</v>
      </c>
      <c r="Y77" s="6">
        <f t="shared" si="230"/>
        <v>-1.308233426</v>
      </c>
      <c r="Z77" s="6">
        <f t="shared" si="230"/>
        <v>0.4937892393</v>
      </c>
      <c r="AA77" s="6">
        <f t="shared" si="230"/>
        <v>1.165937227</v>
      </c>
      <c r="AB77" s="6">
        <f t="shared" si="230"/>
        <v>-0.9481638315</v>
      </c>
      <c r="AC77" s="6">
        <f t="shared" si="230"/>
        <v>1.162336813</v>
      </c>
      <c r="AD77" s="6">
        <f t="shared" si="230"/>
        <v>0.1396945062</v>
      </c>
      <c r="AE77" s="6">
        <f t="shared" si="230"/>
        <v>0.7974938418</v>
      </c>
      <c r="AF77" s="6">
        <f t="shared" si="230"/>
        <v>-0.02537706178</v>
      </c>
      <c r="AG77" s="6">
        <f t="shared" si="230"/>
        <v>0.1798531416</v>
      </c>
      <c r="AH77" s="45"/>
      <c r="AI77" s="23">
        <v>43555.0</v>
      </c>
      <c r="AJ77" s="27">
        <v>0.0069</v>
      </c>
      <c r="AK77" s="27">
        <v>0.0075</v>
      </c>
      <c r="AL77" s="27">
        <v>0.0185</v>
      </c>
      <c r="AM77" s="27">
        <v>-5.0E-4</v>
      </c>
      <c r="AN77" s="27">
        <v>0.0348</v>
      </c>
      <c r="AO77" s="27">
        <v>0.0015</v>
      </c>
      <c r="AP77" s="27">
        <v>0.0241</v>
      </c>
      <c r="AQ77" s="27">
        <v>-0.0023</v>
      </c>
      <c r="AR77" s="27">
        <v>0.0315</v>
      </c>
      <c r="AS77" s="27">
        <v>0.0181</v>
      </c>
      <c r="AT77" s="45"/>
      <c r="AU77" s="23">
        <v>43555.0</v>
      </c>
      <c r="AV77" s="50">
        <f t="shared" si="9"/>
        <v>-0.02529165861</v>
      </c>
      <c r="AW77" s="51">
        <f t="shared" si="10"/>
        <v>3.078974704</v>
      </c>
      <c r="AX77" s="51">
        <f t="array" ref="AX77">SQRT(MMULT(MMULT(X77:AG77,MMULT(TRANSPOSE(ER!B557:K592-ER!M592:V592),ER!B557:K592-ER!M592:V592)/3),TRANSPOSE(X77:AG77)))</f>
        <v>0.2241679844</v>
      </c>
      <c r="AY77" s="45"/>
      <c r="AZ77" s="23">
        <v>43555.0</v>
      </c>
      <c r="BA77" s="4">
        <f t="shared" ref="BA77:BJ77" si="231">X77*0.01/$AX77</f>
        <v>-0.0739325223</v>
      </c>
      <c r="BB77" s="4">
        <f t="shared" si="231"/>
        <v>-0.05835951235</v>
      </c>
      <c r="BC77" s="4">
        <f t="shared" si="231"/>
        <v>0.02202764327</v>
      </c>
      <c r="BD77" s="4">
        <f t="shared" si="231"/>
        <v>0.05201176387</v>
      </c>
      <c r="BE77" s="4">
        <f t="shared" si="231"/>
        <v>-0.04229702265</v>
      </c>
      <c r="BF77" s="4">
        <f t="shared" si="231"/>
        <v>0.05185115155</v>
      </c>
      <c r="BG77" s="4">
        <f t="shared" si="231"/>
        <v>0.006231688552</v>
      </c>
      <c r="BH77" s="4">
        <f t="shared" si="231"/>
        <v>0.03557572433</v>
      </c>
      <c r="BI77" s="4">
        <f t="shared" si="231"/>
        <v>-0.001132055581</v>
      </c>
      <c r="BJ77" s="4">
        <f t="shared" si="231"/>
        <v>0.008023141307</v>
      </c>
      <c r="BK77" s="45"/>
      <c r="BL77" s="4">
        <f t="shared" si="12"/>
        <v>-0.0007739868118</v>
      </c>
      <c r="BM77" s="4">
        <f t="shared" si="13"/>
        <v>1.043169882</v>
      </c>
      <c r="BN77" s="4">
        <f t="shared" si="14"/>
        <v>1.045944898</v>
      </c>
      <c r="BO77" s="4">
        <f t="shared" si="15"/>
        <v>-0.002653118386</v>
      </c>
    </row>
    <row r="78">
      <c r="A78" s="23">
        <v>43585.0</v>
      </c>
      <c r="B78" s="53">
        <v>-0.0152460563174015</v>
      </c>
      <c r="C78" s="53">
        <v>-0.004973207714875</v>
      </c>
      <c r="D78" s="53">
        <v>-0.00304061800000002</v>
      </c>
      <c r="E78" s="53">
        <v>-0.00373458400000007</v>
      </c>
      <c r="F78" s="53">
        <v>-0.00995845865333219</v>
      </c>
      <c r="G78" s="53">
        <v>-0.0140217662117197</v>
      </c>
      <c r="H78" s="53">
        <v>-0.00225146700000001</v>
      </c>
      <c r="I78" s="53">
        <v>-0.0116447722522032</v>
      </c>
      <c r="J78" s="53">
        <v>-0.00382460500000005</v>
      </c>
      <c r="K78" s="53">
        <v>-0.00259415952255768</v>
      </c>
      <c r="L78" s="52"/>
      <c r="M78" s="4">
        <f t="shared" ref="M78:V78" si="232">_xlfn.RANK.AVG(B78,$B78:$K78,0)</f>
        <v>10</v>
      </c>
      <c r="N78" s="4">
        <f t="shared" si="232"/>
        <v>6</v>
      </c>
      <c r="O78" s="4">
        <f t="shared" si="232"/>
        <v>3</v>
      </c>
      <c r="P78" s="4">
        <f t="shared" si="232"/>
        <v>4</v>
      </c>
      <c r="Q78" s="4">
        <f t="shared" si="232"/>
        <v>7</v>
      </c>
      <c r="R78" s="4">
        <f t="shared" si="232"/>
        <v>9</v>
      </c>
      <c r="S78" s="4">
        <f t="shared" si="232"/>
        <v>1</v>
      </c>
      <c r="T78" s="4">
        <f t="shared" si="232"/>
        <v>8</v>
      </c>
      <c r="U78" s="4">
        <f t="shared" si="232"/>
        <v>5</v>
      </c>
      <c r="V78" s="4">
        <f t="shared" si="232"/>
        <v>2</v>
      </c>
      <c r="W78" s="45"/>
      <c r="X78" s="6">
        <f t="shared" ref="X78:AG78" si="233">-(B78-AVERAGE($B78:$K78))/STDEV($B78:$K78)</f>
        <v>1.60583738</v>
      </c>
      <c r="Y78" s="6">
        <f t="shared" si="233"/>
        <v>-0.4264834007</v>
      </c>
      <c r="Z78" s="6">
        <f t="shared" si="233"/>
        <v>-0.80881574</v>
      </c>
      <c r="AA78" s="6">
        <f t="shared" si="233"/>
        <v>-0.6715255319</v>
      </c>
      <c r="AB78" s="6">
        <f t="shared" si="233"/>
        <v>0.5597697283</v>
      </c>
      <c r="AC78" s="6">
        <f t="shared" si="233"/>
        <v>1.363630927</v>
      </c>
      <c r="AD78" s="6">
        <f t="shared" si="233"/>
        <v>-0.9649367965</v>
      </c>
      <c r="AE78" s="6">
        <f t="shared" si="233"/>
        <v>0.8933802293</v>
      </c>
      <c r="AF78" s="6">
        <f t="shared" si="233"/>
        <v>-0.6537162994</v>
      </c>
      <c r="AG78" s="6">
        <f t="shared" si="233"/>
        <v>-0.8971404956</v>
      </c>
      <c r="AH78" s="45"/>
      <c r="AI78" s="23">
        <v>43585.0</v>
      </c>
      <c r="AJ78" s="27">
        <v>0.0214</v>
      </c>
      <c r="AK78" s="27">
        <v>0.0375</v>
      </c>
      <c r="AL78" s="27">
        <v>0.0481</v>
      </c>
      <c r="AM78" s="27">
        <v>0.0705</v>
      </c>
      <c r="AN78" s="27">
        <v>0.0228</v>
      </c>
      <c r="AO78" s="27">
        <v>0.0202</v>
      </c>
      <c r="AP78" s="27">
        <v>0.0593</v>
      </c>
      <c r="AQ78" s="27">
        <v>0.0442</v>
      </c>
      <c r="AR78" s="27">
        <v>0.0221</v>
      </c>
      <c r="AS78" s="27">
        <v>0.0398</v>
      </c>
      <c r="AT78" s="45"/>
      <c r="AU78" s="23">
        <v>43585.0</v>
      </c>
      <c r="AV78" s="50">
        <f t="shared" si="9"/>
        <v>0.0734157141</v>
      </c>
      <c r="AW78" s="51">
        <f t="shared" si="10"/>
        <v>3.30501983</v>
      </c>
      <c r="AX78" s="51">
        <f t="array" ref="AX78">SQRT(MMULT(MMULT(X78:AG78,MMULT(TRANSPOSE(ER!B558:K593-ER!M593:V593),ER!B558:K593-ER!M593:V593)/3),TRANSPOSE(X78:AG78)))</f>
        <v>0.2349563134</v>
      </c>
      <c r="AY78" s="45"/>
      <c r="AZ78" s="23">
        <v>43585.0</v>
      </c>
      <c r="BA78" s="4">
        <f t="shared" ref="BA78:BJ78" si="234">X78*0.01/$AX78</f>
        <v>0.0683462111</v>
      </c>
      <c r="BB78" s="4">
        <f t="shared" si="234"/>
        <v>-0.0181516042</v>
      </c>
      <c r="BC78" s="4">
        <f t="shared" si="234"/>
        <v>-0.03442409051</v>
      </c>
      <c r="BD78" s="4">
        <f t="shared" si="234"/>
        <v>-0.02858086774</v>
      </c>
      <c r="BE78" s="4">
        <f t="shared" si="234"/>
        <v>0.0238244174</v>
      </c>
      <c r="BF78" s="4">
        <f t="shared" si="234"/>
        <v>0.05803763715</v>
      </c>
      <c r="BG78" s="4">
        <f t="shared" si="234"/>
        <v>-0.04106877497</v>
      </c>
      <c r="BH78" s="4">
        <f t="shared" si="234"/>
        <v>0.0380232485</v>
      </c>
      <c r="BI78" s="4">
        <f t="shared" si="234"/>
        <v>-0.02782288715</v>
      </c>
      <c r="BJ78" s="4">
        <f t="shared" si="234"/>
        <v>-0.03818328958</v>
      </c>
      <c r="BK78" s="45"/>
      <c r="BL78" s="4">
        <f t="shared" si="12"/>
        <v>0.003275031191</v>
      </c>
      <c r="BM78" s="4">
        <f t="shared" si="13"/>
        <v>1.046586296</v>
      </c>
      <c r="BN78" s="4">
        <f t="shared" si="14"/>
        <v>1.046586296</v>
      </c>
      <c r="BO78" s="4">
        <f t="shared" si="15"/>
        <v>0</v>
      </c>
    </row>
    <row r="79">
      <c r="A79" s="23">
        <v>43616.0</v>
      </c>
      <c r="B79" s="53">
        <v>-0.0154598802109124</v>
      </c>
      <c r="C79" s="53">
        <v>-0.0358153558791482</v>
      </c>
      <c r="D79" s="53">
        <v>-0.0365134312477505</v>
      </c>
      <c r="E79" s="53">
        <v>-0.0439843492672043</v>
      </c>
      <c r="F79" s="53">
        <v>-0.0503844934560323</v>
      </c>
      <c r="G79" s="53">
        <v>-0.0480398163036786</v>
      </c>
      <c r="H79" s="53">
        <v>-0.0489436232184625</v>
      </c>
      <c r="I79" s="53">
        <v>-0.0312417720316915</v>
      </c>
      <c r="J79" s="53">
        <v>-0.0216527009395603</v>
      </c>
      <c r="K79" s="53">
        <v>-0.0415086887706924</v>
      </c>
      <c r="L79" s="52"/>
      <c r="M79" s="4">
        <f t="shared" ref="M79:V79" si="235">_xlfn.RANK.AVG(B79,$B79:$K79,0)</f>
        <v>1</v>
      </c>
      <c r="N79" s="4">
        <f t="shared" si="235"/>
        <v>4</v>
      </c>
      <c r="O79" s="4">
        <f t="shared" si="235"/>
        <v>5</v>
      </c>
      <c r="P79" s="4">
        <f t="shared" si="235"/>
        <v>7</v>
      </c>
      <c r="Q79" s="4">
        <f t="shared" si="235"/>
        <v>10</v>
      </c>
      <c r="R79" s="4">
        <f t="shared" si="235"/>
        <v>8</v>
      </c>
      <c r="S79" s="4">
        <f t="shared" si="235"/>
        <v>9</v>
      </c>
      <c r="T79" s="4">
        <f t="shared" si="235"/>
        <v>3</v>
      </c>
      <c r="U79" s="4">
        <f t="shared" si="235"/>
        <v>2</v>
      </c>
      <c r="V79" s="4">
        <f t="shared" si="235"/>
        <v>6</v>
      </c>
      <c r="W79" s="45"/>
      <c r="X79" s="6">
        <f t="shared" ref="X79:AG79" si="236">-(B79-AVERAGE($B79:$K79))/STDEV($B79:$K79)</f>
        <v>-1.860912177</v>
      </c>
      <c r="Y79" s="6">
        <f t="shared" si="236"/>
        <v>-0.1308110538</v>
      </c>
      <c r="Z79" s="6">
        <f t="shared" si="236"/>
        <v>-0.07147856759</v>
      </c>
      <c r="AA79" s="6">
        <f t="shared" si="236"/>
        <v>0.5635075103</v>
      </c>
      <c r="AB79" s="6">
        <f t="shared" si="236"/>
        <v>1.107483826</v>
      </c>
      <c r="AC79" s="6">
        <f t="shared" si="236"/>
        <v>0.9081994344</v>
      </c>
      <c r="AD79" s="6">
        <f t="shared" si="236"/>
        <v>0.9850179468</v>
      </c>
      <c r="AE79" s="6">
        <f t="shared" si="236"/>
        <v>-0.5195399973</v>
      </c>
      <c r="AF79" s="6">
        <f t="shared" si="236"/>
        <v>-1.334557192</v>
      </c>
      <c r="AG79" s="6">
        <f t="shared" si="236"/>
        <v>0.3530902704</v>
      </c>
      <c r="AH79" s="45"/>
      <c r="AI79" s="23">
        <v>43616.0</v>
      </c>
      <c r="AJ79" s="27">
        <v>0.0232</v>
      </c>
      <c r="AK79" s="27">
        <v>-0.0353</v>
      </c>
      <c r="AL79" s="27">
        <v>-0.0559</v>
      </c>
      <c r="AM79" s="27">
        <v>-0.0606</v>
      </c>
      <c r="AN79" s="27">
        <v>-0.0767</v>
      </c>
      <c r="AO79" s="27">
        <v>-0.0637</v>
      </c>
      <c r="AP79" s="27">
        <v>-0.0561</v>
      </c>
      <c r="AQ79" s="27">
        <v>-0.0552</v>
      </c>
      <c r="AR79" s="27">
        <v>-0.0278</v>
      </c>
      <c r="AS79" s="27">
        <v>-0.0639</v>
      </c>
      <c r="AT79" s="45"/>
      <c r="AU79" s="23">
        <v>43616.0</v>
      </c>
      <c r="AV79" s="50">
        <f t="shared" si="9"/>
        <v>0.08873886658</v>
      </c>
      <c r="AW79" s="51">
        <f t="shared" si="10"/>
        <v>3.598303544</v>
      </c>
      <c r="AX79" s="51">
        <f t="array" ref="AX79">SQRT(MMULT(MMULT(X79:AG79,MMULT(TRANSPOSE(ER!B559:K594-ER!M594:V594),ER!B559:K594-ER!M594:V594)/3),TRANSPOSE(X79:AG79)))</f>
        <v>0.3262590998</v>
      </c>
      <c r="AY79" s="45"/>
      <c r="AZ79" s="23">
        <v>43616.0</v>
      </c>
      <c r="BA79" s="4">
        <f t="shared" ref="BA79:BJ79" si="237">X79*0.01/$AX79</f>
        <v>-0.0570378628</v>
      </c>
      <c r="BB79" s="4">
        <f t="shared" si="237"/>
        <v>-0.004009422385</v>
      </c>
      <c r="BC79" s="4">
        <f t="shared" si="237"/>
        <v>-0.002190852841</v>
      </c>
      <c r="BD79" s="4">
        <f t="shared" si="237"/>
        <v>0.0172717791</v>
      </c>
      <c r="BE79" s="4">
        <f t="shared" si="237"/>
        <v>0.03394491759</v>
      </c>
      <c r="BF79" s="4">
        <f t="shared" si="237"/>
        <v>0.02783675413</v>
      </c>
      <c r="BG79" s="4">
        <f t="shared" si="237"/>
        <v>0.03019127887</v>
      </c>
      <c r="BH79" s="4">
        <f t="shared" si="237"/>
        <v>-0.01592415346</v>
      </c>
      <c r="BI79" s="4">
        <f t="shared" si="237"/>
        <v>-0.04090482664</v>
      </c>
      <c r="BJ79" s="4">
        <f t="shared" si="237"/>
        <v>0.01082238842</v>
      </c>
      <c r="BK79" s="45"/>
      <c r="BL79" s="4">
        <f t="shared" si="12"/>
        <v>0.003776824095</v>
      </c>
      <c r="BM79" s="4">
        <f t="shared" si="13"/>
        <v>1.050539069</v>
      </c>
      <c r="BN79" s="4">
        <f t="shared" si="14"/>
        <v>1.050539069</v>
      </c>
      <c r="BO79" s="4">
        <f t="shared" si="15"/>
        <v>0</v>
      </c>
    </row>
    <row r="80">
      <c r="A80" s="23">
        <v>43646.0</v>
      </c>
      <c r="B80" s="53">
        <v>-0.0139347742459366</v>
      </c>
      <c r="C80" s="53">
        <v>-0.0158433630306169</v>
      </c>
      <c r="D80" s="53">
        <v>-0.0098868088028231</v>
      </c>
      <c r="E80" s="53">
        <v>-0.00996671583749187</v>
      </c>
      <c r="F80" s="53">
        <v>-0.0124633350952384</v>
      </c>
      <c r="G80" s="54">
        <v>-0.0231095293009717</v>
      </c>
      <c r="H80" s="53">
        <v>-0.00968192297642887</v>
      </c>
      <c r="I80" s="53">
        <v>-0.00977058366997138</v>
      </c>
      <c r="J80" s="53">
        <v>-0.00866954359341014</v>
      </c>
      <c r="K80" s="53">
        <v>-0.0145505782142937</v>
      </c>
      <c r="L80" s="52"/>
      <c r="M80" s="4">
        <f t="shared" ref="M80:V80" si="238">_xlfn.RANK.AVG(B80,$B80:$K80,0)</f>
        <v>7</v>
      </c>
      <c r="N80" s="4">
        <f t="shared" si="238"/>
        <v>9</v>
      </c>
      <c r="O80" s="4">
        <f t="shared" si="238"/>
        <v>4</v>
      </c>
      <c r="P80" s="4">
        <f t="shared" si="238"/>
        <v>5</v>
      </c>
      <c r="Q80" s="4">
        <f t="shared" si="238"/>
        <v>6</v>
      </c>
      <c r="R80" s="4">
        <f t="shared" si="238"/>
        <v>10</v>
      </c>
      <c r="S80" s="4">
        <f t="shared" si="238"/>
        <v>2</v>
      </c>
      <c r="T80" s="4">
        <f t="shared" si="238"/>
        <v>3</v>
      </c>
      <c r="U80" s="4">
        <f t="shared" si="238"/>
        <v>1</v>
      </c>
      <c r="V80" s="4">
        <f t="shared" si="238"/>
        <v>8</v>
      </c>
      <c r="W80" s="45"/>
      <c r="X80" s="6">
        <f t="shared" ref="X80:AG80" si="239">-(B80-AVERAGE($B80:$K80))/STDEV($B80:$K80)</f>
        <v>0.2620164505</v>
      </c>
      <c r="Y80" s="6">
        <f t="shared" si="239"/>
        <v>0.6979850967</v>
      </c>
      <c r="Z80" s="6">
        <f t="shared" si="239"/>
        <v>-0.6626384717</v>
      </c>
      <c r="AA80" s="6">
        <f t="shared" si="239"/>
        <v>-0.6443857386</v>
      </c>
      <c r="AB80" s="6">
        <f t="shared" si="239"/>
        <v>-0.07409646169</v>
      </c>
      <c r="AC80" s="6">
        <f t="shared" si="239"/>
        <v>2.357756283</v>
      </c>
      <c r="AD80" s="6">
        <f t="shared" si="239"/>
        <v>-0.7094394364</v>
      </c>
      <c r="AE80" s="6">
        <f t="shared" si="239"/>
        <v>-0.6891871522</v>
      </c>
      <c r="AF80" s="6">
        <f t="shared" si="239"/>
        <v>-0.9406918008</v>
      </c>
      <c r="AG80" s="6">
        <f t="shared" si="239"/>
        <v>0.4026812309</v>
      </c>
      <c r="AH80" s="45"/>
      <c r="AI80" s="23">
        <v>43646.0</v>
      </c>
      <c r="AJ80" s="27">
        <v>0.0393</v>
      </c>
      <c r="AK80" s="27">
        <v>0.025</v>
      </c>
      <c r="AL80" s="27">
        <v>0.0611</v>
      </c>
      <c r="AM80" s="27">
        <v>0.0503</v>
      </c>
      <c r="AN80" s="27">
        <v>0.0745</v>
      </c>
      <c r="AO80" s="27">
        <v>0.0297</v>
      </c>
      <c r="AP80" s="27">
        <v>0.0448</v>
      </c>
      <c r="AQ80" s="27">
        <v>0.0257</v>
      </c>
      <c r="AR80" s="27">
        <v>0.0398</v>
      </c>
      <c r="AS80" s="27">
        <v>0.0698</v>
      </c>
      <c r="AT80" s="45"/>
      <c r="AU80" s="23">
        <v>43646.0</v>
      </c>
      <c r="AV80" s="50">
        <f t="shared" si="9"/>
        <v>0.05936098132</v>
      </c>
      <c r="AW80" s="51">
        <f t="shared" si="10"/>
        <v>3.811902374</v>
      </c>
      <c r="AX80" s="51">
        <f t="array" ref="AX80">SQRT(MMULT(MMULT(X80:AG80,MMULT(TRANSPOSE(ER!B560:K595-ER!M595:V595),ER!B560:K595-ER!M595:V595)/3),TRANSPOSE(X80:AG80)))</f>
        <v>0.2849785039</v>
      </c>
      <c r="AY80" s="45"/>
      <c r="AZ80" s="23">
        <v>43646.0</v>
      </c>
      <c r="BA80" s="4">
        <f t="shared" ref="BA80:BJ80" si="240">X80*0.01/$AX80</f>
        <v>0.00919425314</v>
      </c>
      <c r="BB80" s="4">
        <f t="shared" si="240"/>
        <v>0.02449255249</v>
      </c>
      <c r="BC80" s="4">
        <f t="shared" si="240"/>
        <v>-0.02325222649</v>
      </c>
      <c r="BD80" s="4">
        <f t="shared" si="240"/>
        <v>-0.0226117314</v>
      </c>
      <c r="BE80" s="4">
        <f t="shared" si="240"/>
        <v>-0.002600071959</v>
      </c>
      <c r="BF80" s="4">
        <f t="shared" si="240"/>
        <v>0.08273453088</v>
      </c>
      <c r="BG80" s="4">
        <f t="shared" si="240"/>
        <v>-0.02489448947</v>
      </c>
      <c r="BH80" s="4">
        <f t="shared" si="240"/>
        <v>-0.0241838294</v>
      </c>
      <c r="BI80" s="4">
        <f t="shared" si="240"/>
        <v>-0.03300921957</v>
      </c>
      <c r="BJ80" s="4">
        <f t="shared" si="240"/>
        <v>0.01413023177</v>
      </c>
      <c r="BK80" s="45"/>
      <c r="BL80" s="4">
        <f t="shared" si="12"/>
        <v>0.001819442932</v>
      </c>
      <c r="BM80" s="4">
        <f t="shared" si="13"/>
        <v>1.052450465</v>
      </c>
      <c r="BN80" s="4">
        <f t="shared" si="14"/>
        <v>1.052450465</v>
      </c>
      <c r="BO80" s="4">
        <f t="shared" si="15"/>
        <v>0</v>
      </c>
    </row>
    <row r="81">
      <c r="A81" s="23">
        <v>43677.0</v>
      </c>
      <c r="B81" s="53">
        <v>-0.0116614921024595</v>
      </c>
      <c r="C81" s="54">
        <v>-0.0123527349368776</v>
      </c>
      <c r="D81" s="53">
        <v>-0.0249911208606778</v>
      </c>
      <c r="E81" s="53">
        <v>-0.0419059444072335</v>
      </c>
      <c r="F81" s="53">
        <v>-0.0378252075610917</v>
      </c>
      <c r="G81" s="53">
        <v>-0.0338176423798839</v>
      </c>
      <c r="H81" s="53">
        <v>-0.0236231266849773</v>
      </c>
      <c r="I81" s="53">
        <v>-0.0475057813745551</v>
      </c>
      <c r="J81" s="53">
        <v>-0.0215655400118986</v>
      </c>
      <c r="K81" s="53">
        <v>-0.0139534899674155</v>
      </c>
      <c r="L81" s="52"/>
      <c r="M81" s="4">
        <f t="shared" ref="M81:V81" si="241">_xlfn.RANK.AVG(B81,$B81:$K81,0)</f>
        <v>1</v>
      </c>
      <c r="N81" s="4">
        <f t="shared" si="241"/>
        <v>2</v>
      </c>
      <c r="O81" s="4">
        <f t="shared" si="241"/>
        <v>6</v>
      </c>
      <c r="P81" s="4">
        <f t="shared" si="241"/>
        <v>9</v>
      </c>
      <c r="Q81" s="4">
        <f t="shared" si="241"/>
        <v>8</v>
      </c>
      <c r="R81" s="4">
        <f t="shared" si="241"/>
        <v>7</v>
      </c>
      <c r="S81" s="4">
        <f t="shared" si="241"/>
        <v>5</v>
      </c>
      <c r="T81" s="4">
        <f t="shared" si="241"/>
        <v>10</v>
      </c>
      <c r="U81" s="4">
        <f t="shared" si="241"/>
        <v>4</v>
      </c>
      <c r="V81" s="4">
        <f t="shared" si="241"/>
        <v>3</v>
      </c>
      <c r="W81" s="45"/>
      <c r="X81" s="6">
        <f t="shared" ref="X81:AG81" si="242">-(B81-AVERAGE($B81:$K81))/STDEV($B81:$K81)</f>
        <v>-1.193418561</v>
      </c>
      <c r="Y81" s="6">
        <f t="shared" si="242"/>
        <v>-1.139354901</v>
      </c>
      <c r="Z81" s="6">
        <f t="shared" si="242"/>
        <v>-0.1508782549</v>
      </c>
      <c r="AA81" s="6">
        <f t="shared" si="242"/>
        <v>1.172068215</v>
      </c>
      <c r="AB81" s="6">
        <f t="shared" si="242"/>
        <v>0.8529045897</v>
      </c>
      <c r="AC81" s="6">
        <f t="shared" si="242"/>
        <v>0.5394638852</v>
      </c>
      <c r="AD81" s="6">
        <f t="shared" si="242"/>
        <v>-0.2578721624</v>
      </c>
      <c r="AE81" s="6">
        <f t="shared" si="242"/>
        <v>1.610044085</v>
      </c>
      <c r="AF81" s="6">
        <f t="shared" si="242"/>
        <v>-0.4188006533</v>
      </c>
      <c r="AG81" s="6">
        <f t="shared" si="242"/>
        <v>-1.014156242</v>
      </c>
      <c r="AH81" s="45"/>
      <c r="AI81" s="23">
        <v>43677.0</v>
      </c>
      <c r="AJ81" s="27">
        <v>0.0245</v>
      </c>
      <c r="AK81" s="27">
        <v>-0.001</v>
      </c>
      <c r="AL81" s="27">
        <v>-0.0018</v>
      </c>
      <c r="AM81" s="27">
        <v>-0.0128</v>
      </c>
      <c r="AN81" s="27">
        <v>0.0085</v>
      </c>
      <c r="AO81" s="27">
        <v>0.0092</v>
      </c>
      <c r="AP81" s="27">
        <v>0.0294</v>
      </c>
      <c r="AQ81" s="27">
        <v>-0.0204</v>
      </c>
      <c r="AR81" s="27">
        <v>0.0207</v>
      </c>
      <c r="AS81" s="27">
        <v>0.0151</v>
      </c>
      <c r="AT81" s="45"/>
      <c r="AU81" s="23">
        <v>43677.0</v>
      </c>
      <c r="AV81" s="50">
        <f t="shared" si="9"/>
        <v>0.01603390731</v>
      </c>
      <c r="AW81" s="51">
        <f t="shared" si="10"/>
        <v>3.873022063</v>
      </c>
      <c r="AX81" s="51">
        <f t="array" ref="AX81">SQRT(MMULT(MMULT(X81:AG81,MMULT(TRANSPOSE(ER!B561:K596-ER!M596:V596),ER!B561:K596-ER!M596:V596)/3),TRANSPOSE(X81:AG81)))</f>
        <v>0.3675711194</v>
      </c>
      <c r="AY81" s="45"/>
      <c r="AZ81" s="23">
        <v>43677.0</v>
      </c>
      <c r="BA81" s="4">
        <f t="shared" ref="BA81:BJ81" si="243">X81*0.01/$AX81</f>
        <v>-0.03246769123</v>
      </c>
      <c r="BB81" s="4">
        <f t="shared" si="243"/>
        <v>-0.03099685587</v>
      </c>
      <c r="BC81" s="4">
        <f t="shared" si="243"/>
        <v>-0.004104736389</v>
      </c>
      <c r="BD81" s="4">
        <f t="shared" si="243"/>
        <v>0.03188684185</v>
      </c>
      <c r="BE81" s="4">
        <f t="shared" si="243"/>
        <v>0.02320379771</v>
      </c>
      <c r="BF81" s="4">
        <f t="shared" si="243"/>
        <v>0.01467644917</v>
      </c>
      <c r="BG81" s="4">
        <f t="shared" si="243"/>
        <v>-0.007015571922</v>
      </c>
      <c r="BH81" s="4">
        <f t="shared" si="243"/>
        <v>0.04380224668</v>
      </c>
      <c r="BI81" s="4">
        <f t="shared" si="243"/>
        <v>-0.0113937312</v>
      </c>
      <c r="BJ81" s="4">
        <f t="shared" si="243"/>
        <v>-0.02759074881</v>
      </c>
      <c r="BK81" s="45"/>
      <c r="BL81" s="4">
        <f t="shared" si="12"/>
        <v>0.0005626356756</v>
      </c>
      <c r="BM81" s="4">
        <f t="shared" si="13"/>
        <v>1.053042611</v>
      </c>
      <c r="BN81" s="4">
        <f t="shared" si="14"/>
        <v>1.053042611</v>
      </c>
      <c r="BO81" s="4">
        <f t="shared" si="15"/>
        <v>0</v>
      </c>
    </row>
    <row r="82">
      <c r="A82" s="23">
        <v>43708.0</v>
      </c>
      <c r="B82" s="53">
        <v>-0.0279044200831027</v>
      </c>
      <c r="C82" s="54">
        <v>-0.0224281422390088</v>
      </c>
      <c r="D82" s="53">
        <v>-0.0339341355607974</v>
      </c>
      <c r="E82" s="53">
        <v>-0.0377249593628707</v>
      </c>
      <c r="F82" s="53">
        <v>-0.0581815700937776</v>
      </c>
      <c r="G82" s="53">
        <v>-0.0245067701468175</v>
      </c>
      <c r="H82" s="53">
        <v>-0.0494161693582087</v>
      </c>
      <c r="I82" s="53">
        <v>-0.0356116988360763</v>
      </c>
      <c r="J82" s="54">
        <v>-0.0266511598907934</v>
      </c>
      <c r="K82" s="53">
        <v>-0.0308837171574494</v>
      </c>
      <c r="L82" s="52"/>
      <c r="M82" s="4">
        <f t="shared" ref="M82:V82" si="244">_xlfn.RANK.AVG(B82,$B82:$K82,0)</f>
        <v>4</v>
      </c>
      <c r="N82" s="4">
        <f t="shared" si="244"/>
        <v>1</v>
      </c>
      <c r="O82" s="4">
        <f t="shared" si="244"/>
        <v>6</v>
      </c>
      <c r="P82" s="4">
        <f t="shared" si="244"/>
        <v>8</v>
      </c>
      <c r="Q82" s="4">
        <f t="shared" si="244"/>
        <v>10</v>
      </c>
      <c r="R82" s="4">
        <f t="shared" si="244"/>
        <v>2</v>
      </c>
      <c r="S82" s="4">
        <f t="shared" si="244"/>
        <v>9</v>
      </c>
      <c r="T82" s="4">
        <f t="shared" si="244"/>
        <v>7</v>
      </c>
      <c r="U82" s="4">
        <f t="shared" si="244"/>
        <v>3</v>
      </c>
      <c r="V82" s="4">
        <f t="shared" si="244"/>
        <v>5</v>
      </c>
      <c r="W82" s="45"/>
      <c r="X82" s="6">
        <f t="shared" ref="X82:AG82" si="245">-(B82-AVERAGE($B82:$K82))/STDEV($B82:$K82)</f>
        <v>-0.6010917867</v>
      </c>
      <c r="Y82" s="6">
        <f t="shared" si="245"/>
        <v>-1.083762756</v>
      </c>
      <c r="Z82" s="6">
        <f t="shared" si="245"/>
        <v>-0.06964164878</v>
      </c>
      <c r="AA82" s="6">
        <f t="shared" si="245"/>
        <v>0.2644759128</v>
      </c>
      <c r="AB82" s="6">
        <f t="shared" si="245"/>
        <v>2.067491102</v>
      </c>
      <c r="AC82" s="6">
        <f t="shared" si="245"/>
        <v>-0.9005555897</v>
      </c>
      <c r="AD82" s="6">
        <f t="shared" si="245"/>
        <v>1.294921742</v>
      </c>
      <c r="AE82" s="6">
        <f t="shared" si="245"/>
        <v>0.07821627874</v>
      </c>
      <c r="AF82" s="6">
        <f t="shared" si="245"/>
        <v>-0.7115522727</v>
      </c>
      <c r="AG82" s="6">
        <f t="shared" si="245"/>
        <v>-0.3385009817</v>
      </c>
      <c r="AH82" s="45"/>
      <c r="AI82" s="23">
        <v>43708.0</v>
      </c>
      <c r="AJ82" s="27">
        <v>-0.0213</v>
      </c>
      <c r="AK82" s="27">
        <v>1.0E-4</v>
      </c>
      <c r="AL82" s="27">
        <v>-0.0062</v>
      </c>
      <c r="AM82" s="27">
        <v>-0.0188</v>
      </c>
      <c r="AN82" s="27">
        <v>-0.0031</v>
      </c>
      <c r="AO82" s="27">
        <v>-0.0322</v>
      </c>
      <c r="AP82" s="27">
        <v>-9.0E-4</v>
      </c>
      <c r="AQ82" s="27">
        <v>-0.0241</v>
      </c>
      <c r="AR82" s="27">
        <v>-0.0416</v>
      </c>
      <c r="AS82" s="27">
        <v>-0.018</v>
      </c>
      <c r="AT82" s="45"/>
      <c r="AU82" s="23">
        <v>43708.0</v>
      </c>
      <c r="AV82" s="50">
        <f t="shared" si="9"/>
        <v>-0.01870135669</v>
      </c>
      <c r="AW82" s="51">
        <f t="shared" si="10"/>
        <v>3.800591296</v>
      </c>
      <c r="AX82" s="51">
        <f t="array" ref="AX82">SQRT(MMULT(MMULT(X82:AG82,MMULT(TRANSPOSE(ER!B562:K597-ER!M597:V597),ER!B562:K597-ER!M597:V597)/3),TRANSPOSE(X82:AG82)))</f>
        <v>0.3609433266</v>
      </c>
      <c r="AY82" s="45"/>
      <c r="AZ82" s="23">
        <v>43708.0</v>
      </c>
      <c r="BA82" s="4">
        <f t="shared" ref="BA82:BJ82" si="246">X82*0.01/$AX82</f>
        <v>-0.01665335642</v>
      </c>
      <c r="BB82" s="4">
        <f t="shared" si="246"/>
        <v>-0.03002584274</v>
      </c>
      <c r="BC82" s="4">
        <f t="shared" si="246"/>
        <v>-0.001929434447</v>
      </c>
      <c r="BD82" s="4">
        <f t="shared" si="246"/>
        <v>0.007327352892</v>
      </c>
      <c r="BE82" s="4">
        <f t="shared" si="246"/>
        <v>0.05728021409</v>
      </c>
      <c r="BF82" s="4">
        <f t="shared" si="246"/>
        <v>-0.02495005513</v>
      </c>
      <c r="BG82" s="4">
        <f t="shared" si="246"/>
        <v>0.03587604054</v>
      </c>
      <c r="BH82" s="4">
        <f t="shared" si="246"/>
        <v>0.002166996117</v>
      </c>
      <c r="BI82" s="4">
        <f t="shared" si="246"/>
        <v>-0.01971368412</v>
      </c>
      <c r="BJ82" s="4">
        <f t="shared" si="246"/>
        <v>-0.009378230785</v>
      </c>
      <c r="BK82" s="45"/>
      <c r="BL82" s="4">
        <f t="shared" si="12"/>
        <v>-0.0005087819937</v>
      </c>
      <c r="BM82" s="4">
        <f t="shared" si="13"/>
        <v>1.052506842</v>
      </c>
      <c r="BN82" s="4">
        <f t="shared" si="14"/>
        <v>1.053042611</v>
      </c>
      <c r="BO82" s="4">
        <f t="shared" si="15"/>
        <v>-0.0005087819937</v>
      </c>
    </row>
    <row r="83">
      <c r="A83" s="23">
        <v>43738.0</v>
      </c>
      <c r="B83" s="53">
        <v>-0.0101041264531877</v>
      </c>
      <c r="C83" s="53">
        <v>-0.0123671752891325</v>
      </c>
      <c r="D83" s="53">
        <v>-0.010079532</v>
      </c>
      <c r="E83" s="53">
        <v>-0.00845458014570467</v>
      </c>
      <c r="F83" s="53">
        <v>-0.00560958300000008</v>
      </c>
      <c r="G83" s="53">
        <v>-0.0116155754923191</v>
      </c>
      <c r="H83" s="53">
        <v>-0.00291778399999992</v>
      </c>
      <c r="I83" s="53">
        <v>-0.00520849799999994</v>
      </c>
      <c r="J83" s="53">
        <v>-0.00748908657379468</v>
      </c>
      <c r="K83" s="53">
        <v>-0.0172293068427558</v>
      </c>
      <c r="L83" s="52"/>
      <c r="M83" s="4">
        <f t="shared" ref="M83:V83" si="247">_xlfn.RANK.AVG(B83,$B83:$K83,0)</f>
        <v>7</v>
      </c>
      <c r="N83" s="4">
        <f t="shared" si="247"/>
        <v>9</v>
      </c>
      <c r="O83" s="4">
        <f t="shared" si="247"/>
        <v>6</v>
      </c>
      <c r="P83" s="4">
        <f t="shared" si="247"/>
        <v>5</v>
      </c>
      <c r="Q83" s="4">
        <f t="shared" si="247"/>
        <v>3</v>
      </c>
      <c r="R83" s="4">
        <f t="shared" si="247"/>
        <v>8</v>
      </c>
      <c r="S83" s="4">
        <f t="shared" si="247"/>
        <v>1</v>
      </c>
      <c r="T83" s="4">
        <f t="shared" si="247"/>
        <v>2</v>
      </c>
      <c r="U83" s="4">
        <f t="shared" si="247"/>
        <v>4</v>
      </c>
      <c r="V83" s="4">
        <f t="shared" si="247"/>
        <v>10</v>
      </c>
      <c r="W83" s="45"/>
      <c r="X83" s="6">
        <f t="shared" ref="X83:AG83" si="248">-(B83-AVERAGE($B83:$K83))/STDEV($B83:$K83)</f>
        <v>0.2412281973</v>
      </c>
      <c r="Y83" s="6">
        <f t="shared" si="248"/>
        <v>0.789000899</v>
      </c>
      <c r="Z83" s="6">
        <f t="shared" si="248"/>
        <v>0.2352750911</v>
      </c>
      <c r="AA83" s="6">
        <f t="shared" si="248"/>
        <v>-0.1580457481</v>
      </c>
      <c r="AB83" s="6">
        <f t="shared" si="248"/>
        <v>-0.8466794832</v>
      </c>
      <c r="AC83" s="6">
        <f t="shared" si="248"/>
        <v>0.6070755933</v>
      </c>
      <c r="AD83" s="6">
        <f t="shared" si="248"/>
        <v>-1.49823149</v>
      </c>
      <c r="AE83" s="6">
        <f t="shared" si="248"/>
        <v>-0.9437624142</v>
      </c>
      <c r="AF83" s="6">
        <f t="shared" si="248"/>
        <v>-0.3917442056</v>
      </c>
      <c r="AG83" s="6">
        <f t="shared" si="248"/>
        <v>1.96588356</v>
      </c>
      <c r="AH83" s="45"/>
      <c r="AI83" s="23">
        <v>43738.0</v>
      </c>
      <c r="AJ83" s="27">
        <v>0.0233</v>
      </c>
      <c r="AK83" s="27">
        <v>0.0187</v>
      </c>
      <c r="AL83" s="27">
        <v>0.0348</v>
      </c>
      <c r="AM83" s="27">
        <v>0.0349</v>
      </c>
      <c r="AN83" s="27">
        <v>0.0384</v>
      </c>
      <c r="AO83" s="27">
        <v>0.0609</v>
      </c>
      <c r="AP83" s="27">
        <v>0.0355</v>
      </c>
      <c r="AQ83" s="27">
        <v>0.0513</v>
      </c>
      <c r="AR83" s="27">
        <v>0.0295</v>
      </c>
      <c r="AS83" s="27">
        <v>0.0173</v>
      </c>
      <c r="AT83" s="45"/>
      <c r="AU83" s="23">
        <v>43738.0</v>
      </c>
      <c r="AV83" s="50">
        <f t="shared" si="9"/>
        <v>0.02021805864</v>
      </c>
      <c r="AW83" s="51">
        <f t="shared" si="10"/>
        <v>3.877431873</v>
      </c>
      <c r="AX83" s="51">
        <f t="array" ref="AX83">SQRT(MMULT(MMULT(X83:AG83,MMULT(TRANSPOSE(ER!B563:K598-ER!M598:V598),ER!B563:K598-ER!M598:V598)/3),TRANSPOSE(X83:AG83)))</f>
        <v>0.3284635876</v>
      </c>
      <c r="AY83" s="45"/>
      <c r="AZ83" s="23">
        <v>43738.0</v>
      </c>
      <c r="BA83" s="4">
        <f t="shared" ref="BA83:BJ83" si="249">X83*0.01/$AX83</f>
        <v>0.007344138176</v>
      </c>
      <c r="BB83" s="4">
        <f t="shared" si="249"/>
        <v>0.0240209548</v>
      </c>
      <c r="BC83" s="4">
        <f t="shared" si="249"/>
        <v>0.007162897198</v>
      </c>
      <c r="BD83" s="4">
        <f t="shared" si="249"/>
        <v>-0.00481166723</v>
      </c>
      <c r="BE83" s="4">
        <f t="shared" si="249"/>
        <v>-0.02577696631</v>
      </c>
      <c r="BF83" s="4">
        <f t="shared" si="249"/>
        <v>0.01848227981</v>
      </c>
      <c r="BG83" s="4">
        <f t="shared" si="249"/>
        <v>-0.04561332052</v>
      </c>
      <c r="BH83" s="4">
        <f t="shared" si="249"/>
        <v>-0.0287326343</v>
      </c>
      <c r="BI83" s="4">
        <f t="shared" si="249"/>
        <v>-0.01192656417</v>
      </c>
      <c r="BJ83" s="4">
        <f t="shared" si="249"/>
        <v>0.05985088255</v>
      </c>
      <c r="BK83" s="45"/>
      <c r="BL83" s="4">
        <f t="shared" si="12"/>
        <v>0.0005601449631</v>
      </c>
      <c r="BM83" s="4">
        <f t="shared" si="13"/>
        <v>1.053096398</v>
      </c>
      <c r="BN83" s="4">
        <f t="shared" si="14"/>
        <v>1.053096398</v>
      </c>
      <c r="BO83" s="4">
        <f t="shared" si="15"/>
        <v>0</v>
      </c>
    </row>
    <row r="84">
      <c r="A84" s="23">
        <v>43769.0</v>
      </c>
      <c r="B84" s="54">
        <v>-0.0135305692697563</v>
      </c>
      <c r="C84" s="54">
        <v>-0.00944717661037463</v>
      </c>
      <c r="D84" s="53">
        <v>-0.0116695613044349</v>
      </c>
      <c r="E84" s="53">
        <v>-0.00909770699999998</v>
      </c>
      <c r="F84" s="53">
        <v>-0.00935089200000007</v>
      </c>
      <c r="G84" s="53">
        <v>-0.00587998519172878</v>
      </c>
      <c r="H84" s="53">
        <v>-0.0159562884107792</v>
      </c>
      <c r="I84" s="53">
        <v>-0.0109151804214322</v>
      </c>
      <c r="J84" s="53">
        <v>-0.00787609182814701</v>
      </c>
      <c r="K84" s="53">
        <v>-0.0200188474353167</v>
      </c>
      <c r="L84" s="52"/>
      <c r="M84" s="4">
        <f t="shared" ref="M84:V84" si="250">_xlfn.RANK.AVG(B84,$B84:$K84,0)</f>
        <v>8</v>
      </c>
      <c r="N84" s="4">
        <f t="shared" si="250"/>
        <v>5</v>
      </c>
      <c r="O84" s="4">
        <f t="shared" si="250"/>
        <v>7</v>
      </c>
      <c r="P84" s="4">
        <f t="shared" si="250"/>
        <v>3</v>
      </c>
      <c r="Q84" s="4">
        <f t="shared" si="250"/>
        <v>4</v>
      </c>
      <c r="R84" s="4">
        <f t="shared" si="250"/>
        <v>1</v>
      </c>
      <c r="S84" s="4">
        <f t="shared" si="250"/>
        <v>9</v>
      </c>
      <c r="T84" s="4">
        <f t="shared" si="250"/>
        <v>6</v>
      </c>
      <c r="U84" s="4">
        <f t="shared" si="250"/>
        <v>2</v>
      </c>
      <c r="V84" s="4">
        <f t="shared" si="250"/>
        <v>10</v>
      </c>
      <c r="W84" s="45"/>
      <c r="X84" s="6">
        <f t="shared" ref="X84:AG84" si="251">-(B84-AVERAGE($B84:$K84))/STDEV($B84:$K84)</f>
        <v>0.517793079</v>
      </c>
      <c r="Y84" s="6">
        <f t="shared" si="251"/>
        <v>-0.4627355584</v>
      </c>
      <c r="Z84" s="6">
        <f t="shared" si="251"/>
        <v>0.07091672965</v>
      </c>
      <c r="AA84" s="6">
        <f t="shared" si="251"/>
        <v>-0.5466522888</v>
      </c>
      <c r="AB84" s="6">
        <f t="shared" si="251"/>
        <v>-0.4858559942</v>
      </c>
      <c r="AC84" s="6">
        <f t="shared" si="251"/>
        <v>-1.31931087</v>
      </c>
      <c r="AD84" s="6">
        <f t="shared" si="251"/>
        <v>1.100271249</v>
      </c>
      <c r="AE84" s="6">
        <f t="shared" si="251"/>
        <v>-0.1102297142</v>
      </c>
      <c r="AF84" s="6">
        <f t="shared" si="251"/>
        <v>-0.8399938212</v>
      </c>
      <c r="AG84" s="6">
        <f t="shared" si="251"/>
        <v>2.07579719</v>
      </c>
      <c r="AH84" s="45"/>
      <c r="AI84" s="23">
        <v>43769.0</v>
      </c>
      <c r="AJ84" s="27">
        <v>-0.0039</v>
      </c>
      <c r="AK84" s="27">
        <v>-0.0094</v>
      </c>
      <c r="AL84" s="27">
        <v>0.0125</v>
      </c>
      <c r="AM84" s="27">
        <v>0.035</v>
      </c>
      <c r="AN84" s="27">
        <v>0.0219</v>
      </c>
      <c r="AO84" s="27">
        <v>0.0488</v>
      </c>
      <c r="AP84" s="27">
        <v>-0.0092</v>
      </c>
      <c r="AQ84" s="27">
        <v>-0.0012</v>
      </c>
      <c r="AR84" s="27">
        <v>-0.021</v>
      </c>
      <c r="AS84" s="27">
        <v>0.0214</v>
      </c>
      <c r="AT84" s="45"/>
      <c r="AU84" s="23">
        <v>43769.0</v>
      </c>
      <c r="AV84" s="50">
        <f t="shared" si="9"/>
        <v>0.06534772842</v>
      </c>
      <c r="AW84" s="51">
        <f t="shared" si="10"/>
        <v>4.130813239</v>
      </c>
      <c r="AX84" s="51">
        <f t="array" ref="AX84">SQRT(MMULT(MMULT(X84:AG84,MMULT(TRANSPOSE(ER!B564:K599-ER!M599:V599),ER!B564:K599-ER!M599:V599)/3),TRANSPOSE(X84:AG84)))</f>
        <v>0.2072411409</v>
      </c>
      <c r="AY84" s="45"/>
      <c r="AZ84" s="23">
        <v>43769.0</v>
      </c>
      <c r="BA84" s="4">
        <f t="shared" ref="BA84:BJ84" si="252">X84*0.01/$AX84</f>
        <v>0.02498505252</v>
      </c>
      <c r="BB84" s="4">
        <f t="shared" si="252"/>
        <v>-0.02232836378</v>
      </c>
      <c r="BC84" s="4">
        <f t="shared" si="252"/>
        <v>0.003421942639</v>
      </c>
      <c r="BD84" s="4">
        <f t="shared" si="252"/>
        <v>-0.02637759503</v>
      </c>
      <c r="BE84" s="4">
        <f t="shared" si="252"/>
        <v>-0.02344399342</v>
      </c>
      <c r="BF84" s="4">
        <f t="shared" si="252"/>
        <v>-0.06366066432</v>
      </c>
      <c r="BG84" s="4">
        <f t="shared" si="252"/>
        <v>0.05309135263</v>
      </c>
      <c r="BH84" s="4">
        <f t="shared" si="252"/>
        <v>-0.0053189108</v>
      </c>
      <c r="BI84" s="4">
        <f t="shared" si="252"/>
        <v>-0.04053219441</v>
      </c>
      <c r="BJ84" s="4">
        <f t="shared" si="252"/>
        <v>0.100163374</v>
      </c>
      <c r="BK84" s="45"/>
      <c r="BL84" s="4">
        <f t="shared" si="12"/>
        <v>0.001989496885</v>
      </c>
      <c r="BM84" s="4">
        <f t="shared" si="13"/>
        <v>1.05519153</v>
      </c>
      <c r="BN84" s="4">
        <f t="shared" si="14"/>
        <v>1.05519153</v>
      </c>
      <c r="BO84" s="4">
        <f t="shared" si="15"/>
        <v>0</v>
      </c>
    </row>
    <row r="85">
      <c r="A85" s="23">
        <v>43799.0</v>
      </c>
      <c r="B85" s="53">
        <v>-0.0198718141799935</v>
      </c>
      <c r="C85" s="53">
        <v>-0.00434139362820993</v>
      </c>
      <c r="D85" s="53">
        <v>-0.00931333330311531</v>
      </c>
      <c r="E85" s="53">
        <v>-0.0103740741757152</v>
      </c>
      <c r="F85" s="53">
        <v>-0.0125496083903083</v>
      </c>
      <c r="G85" s="53">
        <v>-0.0133391235649003</v>
      </c>
      <c r="H85" s="53">
        <v>-0.0141976863601585</v>
      </c>
      <c r="I85" s="53">
        <v>-0.0264051811226048</v>
      </c>
      <c r="J85" s="53">
        <v>-0.0124199443042448</v>
      </c>
      <c r="K85" s="53">
        <v>-0.00547626481101486</v>
      </c>
      <c r="L85" s="52"/>
      <c r="M85" s="4">
        <f t="shared" ref="M85:V85" si="253">_xlfn.RANK.AVG(B85,$B85:$K85,0)</f>
        <v>9</v>
      </c>
      <c r="N85" s="4">
        <f t="shared" si="253"/>
        <v>1</v>
      </c>
      <c r="O85" s="4">
        <f t="shared" si="253"/>
        <v>3</v>
      </c>
      <c r="P85" s="4">
        <f t="shared" si="253"/>
        <v>4</v>
      </c>
      <c r="Q85" s="4">
        <f t="shared" si="253"/>
        <v>6</v>
      </c>
      <c r="R85" s="4">
        <f t="shared" si="253"/>
        <v>7</v>
      </c>
      <c r="S85" s="4">
        <f t="shared" si="253"/>
        <v>8</v>
      </c>
      <c r="T85" s="4">
        <f t="shared" si="253"/>
        <v>10</v>
      </c>
      <c r="U85" s="4">
        <f t="shared" si="253"/>
        <v>5</v>
      </c>
      <c r="V85" s="4">
        <f t="shared" si="253"/>
        <v>2</v>
      </c>
      <c r="W85" s="45"/>
      <c r="X85" s="6">
        <f t="shared" ref="X85:AG85" si="254">-(B85-AVERAGE($B85:$K85))/STDEV($B85:$K85)</f>
        <v>1.082777525</v>
      </c>
      <c r="Y85" s="6">
        <f t="shared" si="254"/>
        <v>-1.304849575</v>
      </c>
      <c r="Z85" s="6">
        <f t="shared" si="254"/>
        <v>-0.5404698943</v>
      </c>
      <c r="AA85" s="6">
        <f t="shared" si="254"/>
        <v>-0.3773929418</v>
      </c>
      <c r="AB85" s="6">
        <f t="shared" si="254"/>
        <v>-0.042929079</v>
      </c>
      <c r="AC85" s="6">
        <f t="shared" si="254"/>
        <v>0.07844997966</v>
      </c>
      <c r="AD85" s="6">
        <f t="shared" si="254"/>
        <v>0.2104443317</v>
      </c>
      <c r="AE85" s="6">
        <f t="shared" si="254"/>
        <v>2.087209048</v>
      </c>
      <c r="AF85" s="6">
        <f t="shared" si="254"/>
        <v>-0.06286347066</v>
      </c>
      <c r="AG85" s="6">
        <f t="shared" si="254"/>
        <v>-1.130375923</v>
      </c>
      <c r="AH85" s="45"/>
      <c r="AI85" s="23">
        <v>43799.0</v>
      </c>
      <c r="AJ85" s="27">
        <v>0.0288</v>
      </c>
      <c r="AK85" s="27">
        <v>0.0354</v>
      </c>
      <c r="AL85" s="27">
        <v>0.0292</v>
      </c>
      <c r="AM85" s="27">
        <v>0.0301</v>
      </c>
      <c r="AN85" s="27">
        <v>0.0178</v>
      </c>
      <c r="AO85" s="27">
        <v>0.0187</v>
      </c>
      <c r="AP85" s="27">
        <v>0.0342</v>
      </c>
      <c r="AQ85" s="27">
        <v>0.0075</v>
      </c>
      <c r="AR85" s="27">
        <v>0.0175</v>
      </c>
      <c r="AS85" s="27">
        <v>0.0369</v>
      </c>
      <c r="AT85" s="45"/>
      <c r="AU85" s="23">
        <v>43799.0</v>
      </c>
      <c r="AV85" s="50">
        <f t="shared" si="9"/>
        <v>0.04952836483</v>
      </c>
      <c r="AW85" s="51">
        <f t="shared" si="10"/>
        <v>4.335405664</v>
      </c>
      <c r="AX85" s="51">
        <f t="array" ref="AX85">SQRT(MMULT(MMULT(X85:AG85,MMULT(TRANSPOSE(ER!B565:K600-ER!M600:V600),ER!B565:K600-ER!M600:V600)/3),TRANSPOSE(X85:AG85)))</f>
        <v>0.2448651705</v>
      </c>
      <c r="AY85" s="45"/>
      <c r="AZ85" s="23">
        <v>43799.0</v>
      </c>
      <c r="BA85" s="4">
        <f t="shared" ref="BA85:BJ85" si="255">X85*0.01/$AX85</f>
        <v>0.044219336</v>
      </c>
      <c r="BB85" s="4">
        <f t="shared" si="255"/>
        <v>-0.0532884923</v>
      </c>
      <c r="BC85" s="4">
        <f t="shared" si="255"/>
        <v>-0.02207214252</v>
      </c>
      <c r="BD85" s="4">
        <f t="shared" si="255"/>
        <v>-0.01541227529</v>
      </c>
      <c r="BE85" s="4">
        <f t="shared" si="255"/>
        <v>-0.00175317212</v>
      </c>
      <c r="BF85" s="4">
        <f t="shared" si="255"/>
        <v>0.003203803117</v>
      </c>
      <c r="BG85" s="4">
        <f t="shared" si="255"/>
        <v>0.008594294208</v>
      </c>
      <c r="BH85" s="4">
        <f t="shared" si="255"/>
        <v>0.08523911521</v>
      </c>
      <c r="BI85" s="4">
        <f t="shared" si="255"/>
        <v>-0.002567268776</v>
      </c>
      <c r="BJ85" s="4">
        <f t="shared" si="255"/>
        <v>-0.04616319752</v>
      </c>
      <c r="BK85" s="45"/>
      <c r="BL85" s="4">
        <f t="shared" si="12"/>
        <v>0.00238989057</v>
      </c>
      <c r="BM85" s="4">
        <f t="shared" si="13"/>
        <v>1.057713322</v>
      </c>
      <c r="BN85" s="4">
        <f t="shared" si="14"/>
        <v>1.057713322</v>
      </c>
      <c r="BO85" s="4">
        <f t="shared" si="15"/>
        <v>0</v>
      </c>
    </row>
    <row r="86">
      <c r="A86" s="23">
        <v>43830.0</v>
      </c>
      <c r="B86" s="53">
        <v>-0.0358380866556245</v>
      </c>
      <c r="C86" s="54">
        <v>-0.00745514880163687</v>
      </c>
      <c r="D86" s="53">
        <v>-0.00889106699999996</v>
      </c>
      <c r="E86" s="53">
        <v>-0.0108384942398128</v>
      </c>
      <c r="F86" s="53">
        <v>-0.0176833013622903</v>
      </c>
      <c r="G86" s="53">
        <v>-0.0125642856110413</v>
      </c>
      <c r="H86" s="53">
        <v>-0.00917992899999991</v>
      </c>
      <c r="I86" s="53">
        <v>-0.00714866500000006</v>
      </c>
      <c r="J86" s="53">
        <v>-0.013849677</v>
      </c>
      <c r="K86" s="53">
        <v>-0.00610036460840614</v>
      </c>
      <c r="L86" s="52"/>
      <c r="M86" s="4">
        <f t="shared" ref="M86:V86" si="256">_xlfn.RANK.AVG(B86,$B86:$K86,0)</f>
        <v>10</v>
      </c>
      <c r="N86" s="4">
        <f t="shared" si="256"/>
        <v>3</v>
      </c>
      <c r="O86" s="4">
        <f t="shared" si="256"/>
        <v>4</v>
      </c>
      <c r="P86" s="4">
        <f t="shared" si="256"/>
        <v>6</v>
      </c>
      <c r="Q86" s="4">
        <f t="shared" si="256"/>
        <v>9</v>
      </c>
      <c r="R86" s="4">
        <f t="shared" si="256"/>
        <v>7</v>
      </c>
      <c r="S86" s="4">
        <f t="shared" si="256"/>
        <v>5</v>
      </c>
      <c r="T86" s="4">
        <f t="shared" si="256"/>
        <v>2</v>
      </c>
      <c r="U86" s="4">
        <f t="shared" si="256"/>
        <v>8</v>
      </c>
      <c r="V86" s="4">
        <f t="shared" si="256"/>
        <v>1</v>
      </c>
      <c r="W86" s="45"/>
      <c r="X86" s="6">
        <f t="shared" ref="X86:AG86" si="257">-(B86-AVERAGE($B86:$K86))/STDEV($B86:$K86)</f>
        <v>2.607517893</v>
      </c>
      <c r="Y86" s="6">
        <f t="shared" si="257"/>
        <v>-0.6266918199</v>
      </c>
      <c r="Z86" s="6">
        <f t="shared" si="257"/>
        <v>-0.4630702594</v>
      </c>
      <c r="AA86" s="6">
        <f t="shared" si="257"/>
        <v>-0.2411627132</v>
      </c>
      <c r="AB86" s="6">
        <f t="shared" si="257"/>
        <v>0.5387967748</v>
      </c>
      <c r="AC86" s="6">
        <f t="shared" si="257"/>
        <v>-0.04451037071</v>
      </c>
      <c r="AD86" s="6">
        <f t="shared" si="257"/>
        <v>-0.4301546997</v>
      </c>
      <c r="AE86" s="6">
        <f t="shared" si="257"/>
        <v>-0.6616153678</v>
      </c>
      <c r="AF86" s="6">
        <f t="shared" si="257"/>
        <v>0.1019587981</v>
      </c>
      <c r="AG86" s="6">
        <f t="shared" si="257"/>
        <v>-0.781068235</v>
      </c>
      <c r="AH86" s="45"/>
      <c r="AI86" s="23">
        <v>43830.0</v>
      </c>
      <c r="AJ86" s="27">
        <v>-0.0235</v>
      </c>
      <c r="AK86" s="27">
        <v>0.0016</v>
      </c>
      <c r="AL86" s="27">
        <v>0.0113</v>
      </c>
      <c r="AM86" s="27">
        <v>0.0011</v>
      </c>
      <c r="AN86" s="27">
        <v>0.0091</v>
      </c>
      <c r="AO86" s="27">
        <v>0.0133</v>
      </c>
      <c r="AP86" s="27">
        <v>0.0207</v>
      </c>
      <c r="AQ86" s="27">
        <v>0.0231</v>
      </c>
      <c r="AR86" s="27">
        <v>0.0267</v>
      </c>
      <c r="AS86" s="27">
        <v>0.0288</v>
      </c>
      <c r="AT86" s="45"/>
      <c r="AU86" s="23">
        <v>43830.0</v>
      </c>
      <c r="AV86" s="50">
        <f t="shared" si="9"/>
        <v>-0.01506529767</v>
      </c>
      <c r="AW86" s="51">
        <f t="shared" si="10"/>
        <v>4.270091487</v>
      </c>
      <c r="AX86" s="51">
        <f t="array" ref="AX86">SQRT(MMULT(MMULT(X86:AG86,MMULT(TRANSPOSE(ER!B566:K601-ER!M601:V601),ER!B566:K601-ER!M601:V601)/3),TRANSPOSE(X86:AG86)))</f>
        <v>0.2443370277</v>
      </c>
      <c r="AY86" s="45"/>
      <c r="AZ86" s="23">
        <v>43830.0</v>
      </c>
      <c r="BA86" s="4">
        <f t="shared" ref="BA86:BJ86" si="258">X86*0.01/$AX86</f>
        <v>0.1067180819</v>
      </c>
      <c r="BB86" s="4">
        <f t="shared" si="258"/>
        <v>-0.02564866348</v>
      </c>
      <c r="BC86" s="4">
        <f t="shared" si="258"/>
        <v>-0.0189521115</v>
      </c>
      <c r="BD86" s="4">
        <f t="shared" si="258"/>
        <v>-0.009870084588</v>
      </c>
      <c r="BE86" s="4">
        <f t="shared" si="258"/>
        <v>0.02205137632</v>
      </c>
      <c r="BF86" s="4">
        <f t="shared" si="258"/>
        <v>-0.001821679306</v>
      </c>
      <c r="BG86" s="4">
        <f t="shared" si="258"/>
        <v>-0.0176049739</v>
      </c>
      <c r="BH86" s="4">
        <f t="shared" si="258"/>
        <v>-0.02707798216</v>
      </c>
      <c r="BI86" s="4">
        <f t="shared" si="258"/>
        <v>0.004172875434</v>
      </c>
      <c r="BJ86" s="4">
        <f t="shared" si="258"/>
        <v>-0.03196683868</v>
      </c>
      <c r="BK86" s="45"/>
      <c r="BL86" s="4">
        <f t="shared" si="12"/>
        <v>-0.0006152486954</v>
      </c>
      <c r="BM86" s="4">
        <f t="shared" si="13"/>
        <v>1.057062566</v>
      </c>
      <c r="BN86" s="4">
        <f t="shared" si="14"/>
        <v>1.057713322</v>
      </c>
      <c r="BO86" s="4">
        <f t="shared" si="15"/>
        <v>-0.0006152486954</v>
      </c>
    </row>
    <row r="87">
      <c r="A87" s="23">
        <v>43861.0</v>
      </c>
      <c r="B87" s="53">
        <v>-0.0199338445337424</v>
      </c>
      <c r="C87" s="53">
        <v>-0.0110383154573668</v>
      </c>
      <c r="D87" s="54">
        <v>-0.0214112218442027</v>
      </c>
      <c r="E87" s="53">
        <v>-0.0214461477686184</v>
      </c>
      <c r="F87" s="53">
        <v>-0.0354101370611723</v>
      </c>
      <c r="G87" s="53">
        <v>-0.025402476707905</v>
      </c>
      <c r="H87" s="53">
        <v>-0.0262887760883675</v>
      </c>
      <c r="I87" s="53">
        <v>-0.0169878276847855</v>
      </c>
      <c r="J87" s="53">
        <v>-0.0221341545687925</v>
      </c>
      <c r="K87" s="53">
        <v>-0.0178020396426714</v>
      </c>
      <c r="L87" s="52"/>
      <c r="M87" s="4">
        <f t="shared" ref="M87:V87" si="259">_xlfn.RANK.AVG(B87,$B87:$K87,0)</f>
        <v>4</v>
      </c>
      <c r="N87" s="4">
        <f t="shared" si="259"/>
        <v>1</v>
      </c>
      <c r="O87" s="4">
        <f t="shared" si="259"/>
        <v>5</v>
      </c>
      <c r="P87" s="4">
        <f t="shared" si="259"/>
        <v>6</v>
      </c>
      <c r="Q87" s="4">
        <f t="shared" si="259"/>
        <v>10</v>
      </c>
      <c r="R87" s="4">
        <f t="shared" si="259"/>
        <v>8</v>
      </c>
      <c r="S87" s="4">
        <f t="shared" si="259"/>
        <v>9</v>
      </c>
      <c r="T87" s="4">
        <f t="shared" si="259"/>
        <v>2</v>
      </c>
      <c r="U87" s="4">
        <f t="shared" si="259"/>
        <v>7</v>
      </c>
      <c r="V87" s="4">
        <f t="shared" si="259"/>
        <v>3</v>
      </c>
      <c r="W87" s="45"/>
      <c r="X87" s="6">
        <f t="shared" ref="X87:AG87" si="260">-(B87-AVERAGE($B87:$K87))/STDEV($B87:$K87)</f>
        <v>-0.2860239554</v>
      </c>
      <c r="Y87" s="6">
        <f t="shared" si="260"/>
        <v>-1.660114609</v>
      </c>
      <c r="Z87" s="6">
        <f t="shared" si="260"/>
        <v>-0.05781376839</v>
      </c>
      <c r="AA87" s="6">
        <f t="shared" si="260"/>
        <v>-0.05241876761</v>
      </c>
      <c r="AB87" s="6">
        <f t="shared" si="260"/>
        <v>2.104595954</v>
      </c>
      <c r="AC87" s="6">
        <f t="shared" si="260"/>
        <v>0.5587145974</v>
      </c>
      <c r="AD87" s="6">
        <f t="shared" si="260"/>
        <v>0.6956210911</v>
      </c>
      <c r="AE87" s="6">
        <f t="shared" si="260"/>
        <v>-0.7410946075</v>
      </c>
      <c r="AF87" s="6">
        <f t="shared" si="260"/>
        <v>0.05385750957</v>
      </c>
      <c r="AG87" s="6">
        <f t="shared" si="260"/>
        <v>-0.6153234441</v>
      </c>
      <c r="AH87" s="45"/>
      <c r="AI87" s="23">
        <v>43861.0</v>
      </c>
      <c r="AJ87" s="27">
        <v>0.051</v>
      </c>
      <c r="AK87" s="27">
        <v>0.0156</v>
      </c>
      <c r="AL87" s="27">
        <v>-0.0215</v>
      </c>
      <c r="AM87" s="27">
        <v>-0.0182</v>
      </c>
      <c r="AN87" s="27">
        <v>-0.0091</v>
      </c>
      <c r="AO87" s="27">
        <v>-0.0162</v>
      </c>
      <c r="AP87" s="27">
        <v>-0.0184</v>
      </c>
      <c r="AQ87" s="27">
        <v>-0.0148</v>
      </c>
      <c r="AR87" s="27">
        <v>-0.0331</v>
      </c>
      <c r="AS87" s="27">
        <v>0.0016</v>
      </c>
      <c r="AT87" s="45"/>
      <c r="AU87" s="23">
        <v>43861.0</v>
      </c>
      <c r="AV87" s="50">
        <f t="shared" si="9"/>
        <v>0.146452418</v>
      </c>
      <c r="AW87" s="51">
        <f t="shared" si="10"/>
        <v>4.89545671</v>
      </c>
      <c r="AX87" s="51">
        <f t="array" ref="AX87">SQRT(MMULT(MMULT(X87:AG87,MMULT(TRANSPOSE(ER!B567:K602-ER!M602:V602),ER!B567:K602-ER!M602:V602)/3),TRANSPOSE(X87:AG87)))</f>
        <v>0.2531190608</v>
      </c>
      <c r="AY87" s="45"/>
      <c r="AZ87" s="23">
        <v>43861.0</v>
      </c>
      <c r="BA87" s="4">
        <f t="shared" ref="BA87:BJ87" si="261">X87*0.01/$AX87</f>
        <v>-0.01129997695</v>
      </c>
      <c r="BB87" s="4">
        <f t="shared" si="261"/>
        <v>-0.06558631356</v>
      </c>
      <c r="BC87" s="4">
        <f t="shared" si="261"/>
        <v>-0.002284054318</v>
      </c>
      <c r="BD87" s="4">
        <f t="shared" si="261"/>
        <v>-0.002070913484</v>
      </c>
      <c r="BE87" s="4">
        <f t="shared" si="261"/>
        <v>0.08314648242</v>
      </c>
      <c r="BF87" s="4">
        <f t="shared" si="261"/>
        <v>0.02207319337</v>
      </c>
      <c r="BG87" s="4">
        <f t="shared" si="261"/>
        <v>0.02748197188</v>
      </c>
      <c r="BH87" s="4">
        <f t="shared" si="261"/>
        <v>-0.02927849863</v>
      </c>
      <c r="BI87" s="4">
        <f t="shared" si="261"/>
        <v>0.002127754006</v>
      </c>
      <c r="BJ87" s="4">
        <f t="shared" si="261"/>
        <v>-0.02430964472</v>
      </c>
      <c r="BK87" s="45"/>
      <c r="BL87" s="4">
        <f t="shared" si="12"/>
        <v>0.005993869179</v>
      </c>
      <c r="BM87" s="4">
        <f t="shared" si="13"/>
        <v>1.06339846</v>
      </c>
      <c r="BN87" s="4">
        <f t="shared" si="14"/>
        <v>1.06339846</v>
      </c>
      <c r="BO87" s="4">
        <f t="shared" si="15"/>
        <v>0</v>
      </c>
    </row>
    <row r="88">
      <c r="A88" s="23">
        <v>43890.0</v>
      </c>
      <c r="B88" s="53">
        <v>-0.0807342774036959</v>
      </c>
      <c r="C88" s="53">
        <v>-0.0791891410454286</v>
      </c>
      <c r="D88" s="53">
        <v>-0.0890434219934461</v>
      </c>
      <c r="E88" s="53">
        <v>-0.0904981669970579</v>
      </c>
      <c r="F88" s="53">
        <v>-0.0850515349579426</v>
      </c>
      <c r="G88" s="53">
        <v>-0.118361796045663</v>
      </c>
      <c r="H88" s="53">
        <v>-0.100640645319062</v>
      </c>
      <c r="I88" s="53">
        <v>-0.0849112142611798</v>
      </c>
      <c r="J88" s="53">
        <v>-0.0929811948786861</v>
      </c>
      <c r="K88" s="53">
        <v>-0.0982055209307228</v>
      </c>
      <c r="L88" s="52"/>
      <c r="M88" s="4">
        <f t="shared" ref="M88:V88" si="262">_xlfn.RANK.AVG(B88,$B88:$K88,0)</f>
        <v>2</v>
      </c>
      <c r="N88" s="4">
        <f t="shared" si="262"/>
        <v>1</v>
      </c>
      <c r="O88" s="4">
        <f t="shared" si="262"/>
        <v>5</v>
      </c>
      <c r="P88" s="4">
        <f t="shared" si="262"/>
        <v>6</v>
      </c>
      <c r="Q88" s="4">
        <f t="shared" si="262"/>
        <v>4</v>
      </c>
      <c r="R88" s="4">
        <f t="shared" si="262"/>
        <v>10</v>
      </c>
      <c r="S88" s="4">
        <f t="shared" si="262"/>
        <v>9</v>
      </c>
      <c r="T88" s="4">
        <f t="shared" si="262"/>
        <v>3</v>
      </c>
      <c r="U88" s="4">
        <f t="shared" si="262"/>
        <v>7</v>
      </c>
      <c r="V88" s="4">
        <f t="shared" si="262"/>
        <v>8</v>
      </c>
      <c r="W88" s="45"/>
      <c r="X88" s="6">
        <f t="shared" ref="X88:AG88" si="263">-(B88-AVERAGE($B88:$K88))/STDEV($B88:$K88)</f>
        <v>-0.9684464082</v>
      </c>
      <c r="Y88" s="6">
        <f t="shared" si="263"/>
        <v>-1.101725697</v>
      </c>
      <c r="Z88" s="6">
        <f t="shared" si="263"/>
        <v>-0.2517220362</v>
      </c>
      <c r="AA88" s="6">
        <f t="shared" si="263"/>
        <v>-0.126239661</v>
      </c>
      <c r="AB88" s="6">
        <f t="shared" si="263"/>
        <v>-0.5960514311</v>
      </c>
      <c r="AC88" s="6">
        <f t="shared" si="263"/>
        <v>2.27720173</v>
      </c>
      <c r="AD88" s="6">
        <f t="shared" si="263"/>
        <v>0.7486231274</v>
      </c>
      <c r="AE88" s="6">
        <f t="shared" si="263"/>
        <v>-0.6081551154</v>
      </c>
      <c r="AF88" s="6">
        <f t="shared" si="263"/>
        <v>0.08793961815</v>
      </c>
      <c r="AG88" s="6">
        <f t="shared" si="263"/>
        <v>0.5385758741</v>
      </c>
      <c r="AH88" s="45"/>
      <c r="AI88" s="23">
        <v>43890.0</v>
      </c>
      <c r="AJ88" s="27">
        <v>-0.0759</v>
      </c>
      <c r="AK88" s="27">
        <v>-0.0591</v>
      </c>
      <c r="AL88" s="27">
        <v>-0.0806</v>
      </c>
      <c r="AM88" s="27">
        <v>-0.0843</v>
      </c>
      <c r="AN88" s="27">
        <v>-0.0588</v>
      </c>
      <c r="AO88" s="27">
        <v>-0.0957</v>
      </c>
      <c r="AP88" s="27">
        <v>-0.0719</v>
      </c>
      <c r="AQ88" s="27">
        <v>-0.065</v>
      </c>
      <c r="AR88" s="27">
        <v>-0.0912</v>
      </c>
      <c r="AS88" s="27">
        <v>-0.0821</v>
      </c>
      <c r="AT88" s="45"/>
      <c r="AU88" s="23">
        <v>43890.0</v>
      </c>
      <c r="AV88" s="50">
        <f t="shared" si="9"/>
        <v>-0.004556302689</v>
      </c>
      <c r="AW88" s="51">
        <f t="shared" si="10"/>
        <v>4.873151527</v>
      </c>
      <c r="AX88" s="51">
        <f t="array" ref="AX88">SQRT(MMULT(MMULT(X88:AG88,MMULT(TRANSPOSE(ER!B568:K603-ER!M603:V603),ER!B568:K603-ER!M603:V603)/3),TRANSPOSE(X88:AG88)))</f>
        <v>0.2414591584</v>
      </c>
      <c r="AY88" s="45"/>
      <c r="AZ88" s="23">
        <v>43890.0</v>
      </c>
      <c r="BA88" s="4">
        <f t="shared" ref="BA88:BJ88" si="264">X88*0.01/$AX88</f>
        <v>-0.04010808348</v>
      </c>
      <c r="BB88" s="4">
        <f t="shared" si="264"/>
        <v>-0.04562782811</v>
      </c>
      <c r="BC88" s="4">
        <f t="shared" si="264"/>
        <v>-0.01042503577</v>
      </c>
      <c r="BD88" s="4">
        <f t="shared" si="264"/>
        <v>-0.005228199331</v>
      </c>
      <c r="BE88" s="4">
        <f t="shared" si="264"/>
        <v>-0.02468539339</v>
      </c>
      <c r="BF88" s="4">
        <f t="shared" si="264"/>
        <v>0.09431001686</v>
      </c>
      <c r="BG88" s="4">
        <f t="shared" si="264"/>
        <v>0.03100413057</v>
      </c>
      <c r="BH88" s="4">
        <f t="shared" si="264"/>
        <v>-0.02518666592</v>
      </c>
      <c r="BI88" s="4">
        <f t="shared" si="264"/>
        <v>0.00364200798</v>
      </c>
      <c r="BJ88" s="4">
        <f t="shared" si="264"/>
        <v>0.02230505058</v>
      </c>
      <c r="BK88" s="45"/>
      <c r="BL88" s="4">
        <f t="shared" si="12"/>
        <v>-0.0001800063051</v>
      </c>
      <c r="BM88" s="4">
        <f t="shared" si="13"/>
        <v>1.063207042</v>
      </c>
      <c r="BN88" s="4">
        <f t="shared" si="14"/>
        <v>1.06339846</v>
      </c>
      <c r="BO88" s="4">
        <f t="shared" si="15"/>
        <v>-0.0001800063051</v>
      </c>
    </row>
    <row r="89">
      <c r="A89" s="23">
        <v>43921.0</v>
      </c>
      <c r="B89" s="53">
        <v>-0.304438009113774</v>
      </c>
      <c r="C89" s="53">
        <v>-0.312825806197631</v>
      </c>
      <c r="D89" s="53">
        <v>-0.299767597832152</v>
      </c>
      <c r="E89" s="53">
        <v>-0.281948060422662</v>
      </c>
      <c r="F89" s="53">
        <v>-0.319932564675213</v>
      </c>
      <c r="G89" s="53">
        <v>-0.185784361637804</v>
      </c>
      <c r="H89" s="53">
        <v>-0.262814538980849</v>
      </c>
      <c r="I89" s="53">
        <v>-0.301753131721336</v>
      </c>
      <c r="J89" s="53">
        <v>-0.274396803377613</v>
      </c>
      <c r="K89" s="53">
        <v>-0.264565712180356</v>
      </c>
      <c r="L89" s="52"/>
      <c r="M89" s="4">
        <f t="shared" ref="M89:V89" si="265">_xlfn.RANK.AVG(B89,$B89:$K89,0)</f>
        <v>8</v>
      </c>
      <c r="N89" s="4">
        <f t="shared" si="265"/>
        <v>9</v>
      </c>
      <c r="O89" s="4">
        <f t="shared" si="265"/>
        <v>6</v>
      </c>
      <c r="P89" s="4">
        <f t="shared" si="265"/>
        <v>5</v>
      </c>
      <c r="Q89" s="4">
        <f t="shared" si="265"/>
        <v>10</v>
      </c>
      <c r="R89" s="4">
        <f t="shared" si="265"/>
        <v>1</v>
      </c>
      <c r="S89" s="4">
        <f t="shared" si="265"/>
        <v>2</v>
      </c>
      <c r="T89" s="4">
        <f t="shared" si="265"/>
        <v>7</v>
      </c>
      <c r="U89" s="4">
        <f t="shared" si="265"/>
        <v>4</v>
      </c>
      <c r="V89" s="4">
        <f t="shared" si="265"/>
        <v>3</v>
      </c>
      <c r="W89" s="45"/>
      <c r="X89" s="6">
        <f t="shared" ref="X89:AG89" si="266">-(B89-AVERAGE($B89:$K89))/STDEV($B89:$K89)</f>
        <v>0.6081288329</v>
      </c>
      <c r="Y89" s="6">
        <f t="shared" si="266"/>
        <v>0.8241265269</v>
      </c>
      <c r="Z89" s="6">
        <f t="shared" si="266"/>
        <v>0.4878591057</v>
      </c>
      <c r="AA89" s="6">
        <f t="shared" si="266"/>
        <v>0.02898069578</v>
      </c>
      <c r="AB89" s="6">
        <f t="shared" si="266"/>
        <v>1.007135656</v>
      </c>
      <c r="AC89" s="6">
        <f t="shared" si="266"/>
        <v>-2.447371197</v>
      </c>
      <c r="AD89" s="6">
        <f t="shared" si="266"/>
        <v>-0.4637346702</v>
      </c>
      <c r="AE89" s="6">
        <f t="shared" si="266"/>
        <v>0.5389894248</v>
      </c>
      <c r="AF89" s="6">
        <f t="shared" si="266"/>
        <v>-0.1654749035</v>
      </c>
      <c r="AG89" s="6">
        <f t="shared" si="266"/>
        <v>-0.4186394719</v>
      </c>
      <c r="AH89" s="45"/>
      <c r="AI89" s="23">
        <v>43921.0</v>
      </c>
      <c r="AJ89" s="27">
        <v>-0.2106</v>
      </c>
      <c r="AK89" s="27">
        <v>-0.1676</v>
      </c>
      <c r="AL89" s="27">
        <v>-0.1761</v>
      </c>
      <c r="AM89" s="27">
        <v>-0.1694</v>
      </c>
      <c r="AN89" s="27">
        <v>-0.2245</v>
      </c>
      <c r="AO89" s="27">
        <v>-0.069</v>
      </c>
      <c r="AP89" s="27">
        <v>-0.1104</v>
      </c>
      <c r="AQ89" s="27">
        <v>-0.2199</v>
      </c>
      <c r="AR89" s="27">
        <v>-0.1344</v>
      </c>
      <c r="AS89" s="27">
        <v>-0.1273</v>
      </c>
      <c r="AT89" s="45"/>
      <c r="AU89" s="23">
        <v>43921.0</v>
      </c>
      <c r="AV89" s="50">
        <f t="shared" si="9"/>
        <v>0.4017094397</v>
      </c>
      <c r="AW89" s="51">
        <f t="shared" si="10"/>
        <v>6.830742497</v>
      </c>
      <c r="AX89" s="51">
        <f t="array" ref="AX89">SQRT(MMULT(MMULT(X89:AG89,MMULT(TRANSPOSE(ER!B569:K604-ER!M604:V604),ER!B569:K604-ER!M604:V604)/3),TRANSPOSE(X89:AG89)))</f>
        <v>0.3190928189</v>
      </c>
      <c r="AY89" s="45"/>
      <c r="AZ89" s="23">
        <v>43921.0</v>
      </c>
      <c r="BA89" s="4">
        <f t="shared" ref="BA89:BJ89" si="267">X89*0.01/$AX89</f>
        <v>0.01905805449</v>
      </c>
      <c r="BB89" s="4">
        <f t="shared" si="267"/>
        <v>0.02582717247</v>
      </c>
      <c r="BC89" s="4">
        <f t="shared" si="267"/>
        <v>0.0152889403</v>
      </c>
      <c r="BD89" s="4">
        <f t="shared" si="267"/>
        <v>0.0009082214973</v>
      </c>
      <c r="BE89" s="4">
        <f t="shared" si="267"/>
        <v>0.03156246699</v>
      </c>
      <c r="BF89" s="4">
        <f t="shared" si="267"/>
        <v>-0.07669778359</v>
      </c>
      <c r="BG89" s="4">
        <f t="shared" si="267"/>
        <v>-0.01453290838</v>
      </c>
      <c r="BH89" s="4">
        <f t="shared" si="267"/>
        <v>0.01689130538</v>
      </c>
      <c r="BI89" s="4">
        <f t="shared" si="267"/>
        <v>-0.005185792149</v>
      </c>
      <c r="BJ89" s="4">
        <f t="shared" si="267"/>
        <v>-0.013119677</v>
      </c>
      <c r="BK89" s="45"/>
      <c r="BL89" s="4">
        <f t="shared" si="12"/>
        <v>0.0166367448</v>
      </c>
      <c r="BM89" s="4">
        <f t="shared" si="13"/>
        <v>1.080895346</v>
      </c>
      <c r="BN89" s="4">
        <f t="shared" si="14"/>
        <v>1.080895346</v>
      </c>
      <c r="BO89" s="4">
        <f t="shared" si="15"/>
        <v>0</v>
      </c>
    </row>
    <row r="90">
      <c r="A90" s="23">
        <v>43951.0</v>
      </c>
      <c r="B90" s="53">
        <v>-0.0476233229545036</v>
      </c>
      <c r="C90" s="53">
        <v>-0.0311503236238157</v>
      </c>
      <c r="D90" s="53">
        <v>-0.035866627360463</v>
      </c>
      <c r="E90" s="53">
        <v>-0.033159288</v>
      </c>
      <c r="F90" s="53">
        <v>-0.0520220893600514</v>
      </c>
      <c r="G90" s="53">
        <v>-0.0237805425854494</v>
      </c>
      <c r="H90" s="53">
        <v>-0.027796138</v>
      </c>
      <c r="I90" s="53">
        <v>-0.0666524355957305</v>
      </c>
      <c r="J90" s="53">
        <v>-0.0419629378172697</v>
      </c>
      <c r="K90" s="53">
        <v>-0.046976718874179</v>
      </c>
      <c r="L90" s="52"/>
      <c r="M90" s="4">
        <f t="shared" ref="M90:V90" si="268">_xlfn.RANK.AVG(B90,$B90:$K90,0)</f>
        <v>8</v>
      </c>
      <c r="N90" s="4">
        <f t="shared" si="268"/>
        <v>3</v>
      </c>
      <c r="O90" s="4">
        <f t="shared" si="268"/>
        <v>5</v>
      </c>
      <c r="P90" s="4">
        <f t="shared" si="268"/>
        <v>4</v>
      </c>
      <c r="Q90" s="4">
        <f t="shared" si="268"/>
        <v>9</v>
      </c>
      <c r="R90" s="4">
        <f t="shared" si="268"/>
        <v>1</v>
      </c>
      <c r="S90" s="4">
        <f t="shared" si="268"/>
        <v>2</v>
      </c>
      <c r="T90" s="4">
        <f t="shared" si="268"/>
        <v>10</v>
      </c>
      <c r="U90" s="4">
        <f t="shared" si="268"/>
        <v>6</v>
      </c>
      <c r="V90" s="4">
        <f t="shared" si="268"/>
        <v>7</v>
      </c>
      <c r="W90" s="45"/>
      <c r="X90" s="6">
        <f t="shared" ref="X90:AG90" si="269">-(B90-AVERAGE($B90:$K90))/STDEV($B90:$K90)</f>
        <v>0.5337186451</v>
      </c>
      <c r="Y90" s="6">
        <f t="shared" si="269"/>
        <v>-0.7360084892</v>
      </c>
      <c r="Z90" s="6">
        <f t="shared" si="269"/>
        <v>-0.3724791338</v>
      </c>
      <c r="AA90" s="6">
        <f t="shared" si="269"/>
        <v>-0.5811589363</v>
      </c>
      <c r="AB90" s="6">
        <f t="shared" si="269"/>
        <v>0.8727724477</v>
      </c>
      <c r="AC90" s="6">
        <f t="shared" si="269"/>
        <v>-1.304065998</v>
      </c>
      <c r="AD90" s="6">
        <f t="shared" si="269"/>
        <v>-0.9945467441</v>
      </c>
      <c r="AE90" s="6">
        <f t="shared" si="269"/>
        <v>2.000469185</v>
      </c>
      <c r="AF90" s="6">
        <f t="shared" si="269"/>
        <v>0.09742016327</v>
      </c>
      <c r="AG90" s="6">
        <f t="shared" si="269"/>
        <v>0.48387886</v>
      </c>
      <c r="AH90" s="45"/>
      <c r="AI90" s="23">
        <v>43951.0</v>
      </c>
      <c r="AJ90" s="27">
        <v>0.0778</v>
      </c>
      <c r="AK90" s="27">
        <v>0.0963</v>
      </c>
      <c r="AL90" s="27">
        <v>0.0458</v>
      </c>
      <c r="AM90" s="27">
        <v>0.0988</v>
      </c>
      <c r="AN90" s="27">
        <v>0.0202</v>
      </c>
      <c r="AO90" s="27">
        <v>0.0439</v>
      </c>
      <c r="AP90" s="27">
        <v>0.0878</v>
      </c>
      <c r="AQ90" s="27">
        <v>0.016</v>
      </c>
      <c r="AR90" s="27">
        <v>0.0336</v>
      </c>
      <c r="AS90" s="27">
        <v>0.1311</v>
      </c>
      <c r="AT90" s="45"/>
      <c r="AU90" s="23">
        <v>43951.0</v>
      </c>
      <c r="AV90" s="50">
        <f t="shared" si="9"/>
        <v>-0.02774807253</v>
      </c>
      <c r="AW90" s="51">
        <f t="shared" si="10"/>
        <v>6.641202559</v>
      </c>
      <c r="AX90" s="51">
        <f t="array" ref="AX90">SQRT(MMULT(MMULT(X90:AG90,MMULT(TRANSPOSE(ER!B570:K605-ER!M605:V605),ER!B570:K605-ER!M605:V605)/3),TRANSPOSE(X90:AG90)))</f>
        <v>0.2834039565</v>
      </c>
      <c r="AY90" s="45"/>
      <c r="AZ90" s="23">
        <v>43951.0</v>
      </c>
      <c r="BA90" s="4">
        <f t="shared" ref="BA90:BJ90" si="270">X90*0.01/$AX90</f>
        <v>0.01883243451</v>
      </c>
      <c r="BB90" s="4">
        <f t="shared" si="270"/>
        <v>-0.02597029689</v>
      </c>
      <c r="BC90" s="4">
        <f t="shared" si="270"/>
        <v>-0.01314304636</v>
      </c>
      <c r="BD90" s="4">
        <f t="shared" si="270"/>
        <v>-0.02050638048</v>
      </c>
      <c r="BE90" s="4">
        <f t="shared" si="270"/>
        <v>0.03079605727</v>
      </c>
      <c r="BF90" s="4">
        <f t="shared" si="270"/>
        <v>-0.04601438927</v>
      </c>
      <c r="BG90" s="4">
        <f t="shared" si="270"/>
        <v>-0.03509290259</v>
      </c>
      <c r="BH90" s="4">
        <f t="shared" si="270"/>
        <v>0.07058720032</v>
      </c>
      <c r="BI90" s="4">
        <f t="shared" si="270"/>
        <v>0.003437501878</v>
      </c>
      <c r="BJ90" s="4">
        <f t="shared" si="270"/>
        <v>0.01707382162</v>
      </c>
      <c r="BK90" s="45"/>
      <c r="BL90" s="4">
        <f t="shared" si="12"/>
        <v>-0.0008695925098</v>
      </c>
      <c r="BM90" s="4">
        <f t="shared" si="13"/>
        <v>1.079955408</v>
      </c>
      <c r="BN90" s="4">
        <f t="shared" si="14"/>
        <v>1.080895346</v>
      </c>
      <c r="BO90" s="4">
        <f t="shared" si="15"/>
        <v>-0.0008695925098</v>
      </c>
    </row>
    <row r="91">
      <c r="A91" s="23">
        <v>43982.0</v>
      </c>
      <c r="B91" s="53">
        <v>-0.0256714720913414</v>
      </c>
      <c r="C91" s="54">
        <v>-0.0397266799248425</v>
      </c>
      <c r="D91" s="53">
        <v>-0.060537394601832</v>
      </c>
      <c r="E91" s="53">
        <v>-0.0386162297419891</v>
      </c>
      <c r="F91" s="53">
        <v>-0.0485014065603936</v>
      </c>
      <c r="G91" s="53">
        <v>-0.0228440070353326</v>
      </c>
      <c r="H91" s="53">
        <v>-0.0442104578262179</v>
      </c>
      <c r="I91" s="53">
        <v>-0.0662948633610282</v>
      </c>
      <c r="J91" s="53">
        <v>-0.0413053012259691</v>
      </c>
      <c r="K91" s="53">
        <v>-0.0412521014797575</v>
      </c>
      <c r="L91" s="52"/>
      <c r="M91" s="4">
        <f t="shared" ref="M91:V91" si="271">_xlfn.RANK.AVG(B91,$B91:$K91,0)</f>
        <v>2</v>
      </c>
      <c r="N91" s="4">
        <f t="shared" si="271"/>
        <v>4</v>
      </c>
      <c r="O91" s="4">
        <f t="shared" si="271"/>
        <v>9</v>
      </c>
      <c r="P91" s="4">
        <f t="shared" si="271"/>
        <v>3</v>
      </c>
      <c r="Q91" s="4">
        <f t="shared" si="271"/>
        <v>8</v>
      </c>
      <c r="R91" s="4">
        <f t="shared" si="271"/>
        <v>1</v>
      </c>
      <c r="S91" s="4">
        <f t="shared" si="271"/>
        <v>7</v>
      </c>
      <c r="T91" s="4">
        <f t="shared" si="271"/>
        <v>10</v>
      </c>
      <c r="U91" s="4">
        <f t="shared" si="271"/>
        <v>6</v>
      </c>
      <c r="V91" s="4">
        <f t="shared" si="271"/>
        <v>5</v>
      </c>
      <c r="W91" s="45"/>
      <c r="X91" s="6">
        <f t="shared" ref="X91:AG91" si="272">-(B91-AVERAGE($B91:$K91))/STDEV($B91:$K91)</f>
        <v>-1.282165233</v>
      </c>
      <c r="Y91" s="6">
        <f t="shared" si="272"/>
        <v>-0.2359183961</v>
      </c>
      <c r="Z91" s="6">
        <f t="shared" si="272"/>
        <v>1.313197395</v>
      </c>
      <c r="AA91" s="6">
        <f t="shared" si="272"/>
        <v>-0.3185785037</v>
      </c>
      <c r="AB91" s="6">
        <f t="shared" si="272"/>
        <v>0.417257999</v>
      </c>
      <c r="AC91" s="6">
        <f t="shared" si="272"/>
        <v>-1.492637138</v>
      </c>
      <c r="AD91" s="6">
        <f t="shared" si="272"/>
        <v>0.09784674638</v>
      </c>
      <c r="AE91" s="6">
        <f t="shared" si="272"/>
        <v>1.741774015</v>
      </c>
      <c r="AF91" s="6">
        <f t="shared" si="272"/>
        <v>-0.1184083912</v>
      </c>
      <c r="AG91" s="6">
        <f t="shared" si="272"/>
        <v>-0.1223684938</v>
      </c>
      <c r="AH91" s="45"/>
      <c r="AI91" s="23">
        <v>43982.0</v>
      </c>
      <c r="AJ91" s="27">
        <v>0.0313</v>
      </c>
      <c r="AK91" s="27">
        <v>0.0273</v>
      </c>
      <c r="AL91" s="27">
        <v>0.0333</v>
      </c>
      <c r="AM91" s="27">
        <v>0.0697</v>
      </c>
      <c r="AN91" s="27">
        <v>0.0411</v>
      </c>
      <c r="AO91" s="27">
        <v>0.0672</v>
      </c>
      <c r="AP91" s="27">
        <v>0.0576</v>
      </c>
      <c r="AQ91" s="27">
        <v>0.0269</v>
      </c>
      <c r="AR91" s="27">
        <v>0.031</v>
      </c>
      <c r="AS91" s="27">
        <v>0.0513</v>
      </c>
      <c r="AT91" s="45"/>
      <c r="AU91" s="23">
        <v>43982.0</v>
      </c>
      <c r="AV91" s="50">
        <f t="shared" si="9"/>
        <v>-0.08369051943</v>
      </c>
      <c r="AW91" s="51">
        <f t="shared" si="10"/>
        <v>6.085396867</v>
      </c>
      <c r="AX91" s="51">
        <f t="array" ref="AX91">SQRT(MMULT(MMULT(X91:AG91,MMULT(TRANSPOSE(ER!B571:K606-ER!M606:V606),ER!B571:K606-ER!M606:V606)/3),TRANSPOSE(X91:AG91)))</f>
        <v>0.2737245576</v>
      </c>
      <c r="AY91" s="45"/>
      <c r="AZ91" s="23">
        <v>43982.0</v>
      </c>
      <c r="BA91" s="4">
        <f t="shared" ref="BA91:BJ91" si="273">X91*0.01/$AX91</f>
        <v>-0.04684143959</v>
      </c>
      <c r="BB91" s="4">
        <f t="shared" si="273"/>
        <v>-0.00861882464</v>
      </c>
      <c r="BC91" s="4">
        <f t="shared" si="273"/>
        <v>0.04797513992</v>
      </c>
      <c r="BD91" s="4">
        <f t="shared" si="273"/>
        <v>-0.01163865261</v>
      </c>
      <c r="BE91" s="4">
        <f t="shared" si="273"/>
        <v>0.01524371809</v>
      </c>
      <c r="BF91" s="4">
        <f t="shared" si="273"/>
        <v>-0.05453062565</v>
      </c>
      <c r="BG91" s="4">
        <f t="shared" si="273"/>
        <v>0.003574642599</v>
      </c>
      <c r="BH91" s="4">
        <f t="shared" si="273"/>
        <v>0.06363236207</v>
      </c>
      <c r="BI91" s="4">
        <f t="shared" si="273"/>
        <v>-0.004325822725</v>
      </c>
      <c r="BJ91" s="4">
        <f t="shared" si="273"/>
        <v>-0.004470497456</v>
      </c>
      <c r="BK91" s="45"/>
      <c r="BL91" s="4">
        <f t="shared" si="12"/>
        <v>-0.002953046967</v>
      </c>
      <c r="BM91" s="4">
        <f t="shared" si="13"/>
        <v>1.076766249</v>
      </c>
      <c r="BN91" s="4">
        <f t="shared" si="14"/>
        <v>1.080895346</v>
      </c>
      <c r="BO91" s="4">
        <f t="shared" si="15"/>
        <v>-0.003820071529</v>
      </c>
    </row>
    <row r="92">
      <c r="A92" s="23">
        <v>44012.0</v>
      </c>
      <c r="B92" s="53">
        <v>-0.0497362457778142</v>
      </c>
      <c r="C92" s="53">
        <v>-0.0578407362428534</v>
      </c>
      <c r="D92" s="53">
        <v>-0.0619067899999834</v>
      </c>
      <c r="E92" s="53">
        <v>-0.0562892505282419</v>
      </c>
      <c r="F92" s="53">
        <v>-0.0657315992553014</v>
      </c>
      <c r="G92" s="53">
        <v>-0.0336661631482813</v>
      </c>
      <c r="H92" s="53">
        <v>-0.0465637484312512</v>
      </c>
      <c r="I92" s="53">
        <v>-0.0762401305747086</v>
      </c>
      <c r="J92" s="53">
        <v>-0.0578611472660611</v>
      </c>
      <c r="K92" s="53">
        <v>-0.0756587602325221</v>
      </c>
      <c r="L92" s="52"/>
      <c r="M92" s="4">
        <f t="shared" ref="M92:V92" si="274">_xlfn.RANK.AVG(B92,$B92:$K92,0)</f>
        <v>3</v>
      </c>
      <c r="N92" s="4">
        <f t="shared" si="274"/>
        <v>5</v>
      </c>
      <c r="O92" s="4">
        <f t="shared" si="274"/>
        <v>7</v>
      </c>
      <c r="P92" s="4">
        <f t="shared" si="274"/>
        <v>4</v>
      </c>
      <c r="Q92" s="4">
        <f t="shared" si="274"/>
        <v>8</v>
      </c>
      <c r="R92" s="4">
        <f t="shared" si="274"/>
        <v>1</v>
      </c>
      <c r="S92" s="4">
        <f t="shared" si="274"/>
        <v>2</v>
      </c>
      <c r="T92" s="4">
        <f t="shared" si="274"/>
        <v>10</v>
      </c>
      <c r="U92" s="4">
        <f t="shared" si="274"/>
        <v>6</v>
      </c>
      <c r="V92" s="4">
        <f t="shared" si="274"/>
        <v>9</v>
      </c>
      <c r="W92" s="45"/>
      <c r="X92" s="6">
        <f t="shared" ref="X92:AG92" si="275">-(B92-AVERAGE($B92:$K92))/STDEV($B92:$K92)</f>
        <v>-0.6487639349</v>
      </c>
      <c r="Y92" s="6">
        <f t="shared" si="275"/>
        <v>-0.02380624698</v>
      </c>
      <c r="Z92" s="6">
        <f t="shared" si="275"/>
        <v>0.2897374071</v>
      </c>
      <c r="AA92" s="6">
        <f t="shared" si="275"/>
        <v>-0.1434452211</v>
      </c>
      <c r="AB92" s="6">
        <f t="shared" si="275"/>
        <v>0.5846780896</v>
      </c>
      <c r="AC92" s="6">
        <f t="shared" si="275"/>
        <v>-1.887968513</v>
      </c>
      <c r="AD92" s="6">
        <f t="shared" si="275"/>
        <v>-0.8934032018</v>
      </c>
      <c r="AE92" s="6">
        <f t="shared" si="275"/>
        <v>1.395017427</v>
      </c>
      <c r="AF92" s="6">
        <f t="shared" si="275"/>
        <v>-0.02223230153</v>
      </c>
      <c r="AG92" s="6">
        <f t="shared" si="275"/>
        <v>1.350186495</v>
      </c>
      <c r="AH92" s="45"/>
      <c r="AI92" s="23">
        <v>44012.0</v>
      </c>
      <c r="AJ92" s="27">
        <v>0.0309</v>
      </c>
      <c r="AK92" s="27">
        <v>0.021</v>
      </c>
      <c r="AL92" s="27">
        <v>0.05</v>
      </c>
      <c r="AM92" s="27">
        <v>0.0518</v>
      </c>
      <c r="AN92" s="27">
        <v>0.0676</v>
      </c>
      <c r="AO92" s="27">
        <v>0.0015</v>
      </c>
      <c r="AP92" s="27">
        <v>0.061</v>
      </c>
      <c r="AQ92" s="27">
        <v>0.0327</v>
      </c>
      <c r="AR92" s="27">
        <v>0.015</v>
      </c>
      <c r="AS92" s="27">
        <v>0.0224</v>
      </c>
      <c r="AT92" s="45"/>
      <c r="AU92" s="23">
        <v>44012.0</v>
      </c>
      <c r="AV92" s="50">
        <f t="shared" si="9"/>
        <v>0.08895947796</v>
      </c>
      <c r="AW92" s="51">
        <f t="shared" si="10"/>
        <v>6.626750596</v>
      </c>
      <c r="AX92" s="51">
        <f t="array" ref="AX92">SQRT(MMULT(MMULT(X92:AG92,MMULT(TRANSPOSE(ER!B572:K607-ER!M607:V607),ER!B572:K607-ER!M607:V607)/3),TRANSPOSE(X92:AG92)))</f>
        <v>0.2301528968</v>
      </c>
      <c r="AY92" s="45"/>
      <c r="AZ92" s="23">
        <v>44012.0</v>
      </c>
      <c r="BA92" s="4">
        <f t="shared" ref="BA92:BJ92" si="276">X92*0.01/$AX92</f>
        <v>-0.02818838884</v>
      </c>
      <c r="BB92" s="4">
        <f t="shared" si="276"/>
        <v>-0.001034366602</v>
      </c>
      <c r="BC92" s="4">
        <f t="shared" si="276"/>
        <v>0.01258890985</v>
      </c>
      <c r="BD92" s="4">
        <f t="shared" si="276"/>
        <v>-0.006232605501</v>
      </c>
      <c r="BE92" s="4">
        <f t="shared" si="276"/>
        <v>0.02540389878</v>
      </c>
      <c r="BF92" s="4">
        <f t="shared" si="276"/>
        <v>-0.08203105581</v>
      </c>
      <c r="BG92" s="4">
        <f t="shared" si="276"/>
        <v>-0.0388178126</v>
      </c>
      <c r="BH92" s="4">
        <f t="shared" si="276"/>
        <v>0.06061263823</v>
      </c>
      <c r="BI92" s="4">
        <f t="shared" si="276"/>
        <v>-0.0009659796525</v>
      </c>
      <c r="BJ92" s="4">
        <f t="shared" si="276"/>
        <v>0.05866476214</v>
      </c>
      <c r="BK92" s="45"/>
      <c r="BL92" s="4">
        <f t="shared" si="12"/>
        <v>0.003249963348</v>
      </c>
      <c r="BM92" s="4">
        <f t="shared" si="13"/>
        <v>1.080265699</v>
      </c>
      <c r="BN92" s="4">
        <f t="shared" si="14"/>
        <v>1.080895346</v>
      </c>
      <c r="BO92" s="4">
        <f t="shared" si="15"/>
        <v>-0.0005825232735</v>
      </c>
    </row>
    <row r="93">
      <c r="A93" s="23">
        <v>44043.0</v>
      </c>
      <c r="B93" s="53">
        <v>-0.0251714454141456</v>
      </c>
      <c r="C93" s="53">
        <v>-0.00798191400452581</v>
      </c>
      <c r="D93" s="54">
        <v>-0.0454376454724584</v>
      </c>
      <c r="E93" s="53">
        <v>-0.0360121220589313</v>
      </c>
      <c r="F93" s="53">
        <v>-0.0429794087929943</v>
      </c>
      <c r="G93" s="53">
        <v>-0.0552506630055966</v>
      </c>
      <c r="H93" s="53">
        <v>-0.0378463591668329</v>
      </c>
      <c r="I93" s="53">
        <v>-0.059079783726147</v>
      </c>
      <c r="J93" s="53">
        <v>-0.037969321885655</v>
      </c>
      <c r="K93" s="53">
        <v>-0.0114364136909797</v>
      </c>
      <c r="L93" s="52"/>
      <c r="M93" s="4">
        <f t="shared" ref="M93:V93" si="277">_xlfn.RANK.AVG(B93,$B93:$K93,0)</f>
        <v>3</v>
      </c>
      <c r="N93" s="4">
        <f t="shared" si="277"/>
        <v>1</v>
      </c>
      <c r="O93" s="4">
        <f t="shared" si="277"/>
        <v>8</v>
      </c>
      <c r="P93" s="4">
        <f t="shared" si="277"/>
        <v>4</v>
      </c>
      <c r="Q93" s="4">
        <f t="shared" si="277"/>
        <v>7</v>
      </c>
      <c r="R93" s="4">
        <f t="shared" si="277"/>
        <v>9</v>
      </c>
      <c r="S93" s="4">
        <f t="shared" si="277"/>
        <v>5</v>
      </c>
      <c r="T93" s="4">
        <f t="shared" si="277"/>
        <v>10</v>
      </c>
      <c r="U93" s="4">
        <f t="shared" si="277"/>
        <v>6</v>
      </c>
      <c r="V93" s="4">
        <f t="shared" si="277"/>
        <v>2</v>
      </c>
      <c r="W93" s="45"/>
      <c r="X93" s="6">
        <f t="shared" ref="X93:AG93" si="278">-(B93-AVERAGE($B93:$K93))/STDEV($B93:$K93)</f>
        <v>-0.6378637359</v>
      </c>
      <c r="Y93" s="6">
        <f t="shared" si="278"/>
        <v>-1.658293251</v>
      </c>
      <c r="Z93" s="6">
        <f t="shared" si="278"/>
        <v>0.5652073782</v>
      </c>
      <c r="AA93" s="6">
        <f t="shared" si="278"/>
        <v>0.005675994845</v>
      </c>
      <c r="AB93" s="6">
        <f t="shared" si="278"/>
        <v>0.4192780213</v>
      </c>
      <c r="AC93" s="6">
        <f t="shared" si="278"/>
        <v>1.147741741</v>
      </c>
      <c r="AD93" s="6">
        <f t="shared" si="278"/>
        <v>0.1145625979</v>
      </c>
      <c r="AE93" s="6">
        <f t="shared" si="278"/>
        <v>1.375051474</v>
      </c>
      <c r="AF93" s="6">
        <f t="shared" si="278"/>
        <v>0.1218620864</v>
      </c>
      <c r="AG93" s="6">
        <f t="shared" si="278"/>
        <v>-1.453222307</v>
      </c>
      <c r="AH93" s="45"/>
      <c r="AI93" s="23">
        <v>44043.0</v>
      </c>
      <c r="AJ93" s="27">
        <v>0.0031</v>
      </c>
      <c r="AK93" s="27">
        <v>0.0423</v>
      </c>
      <c r="AL93" s="27">
        <v>-0.024</v>
      </c>
      <c r="AM93" s="27">
        <v>-0.0025</v>
      </c>
      <c r="AN93" s="27">
        <v>-0.0151</v>
      </c>
      <c r="AO93" s="27">
        <v>-0.0355</v>
      </c>
      <c r="AP93" s="27">
        <v>-0.0081</v>
      </c>
      <c r="AQ93" s="27">
        <v>-0.0479</v>
      </c>
      <c r="AR93" s="27">
        <v>-0.0453</v>
      </c>
      <c r="AS93" s="27">
        <v>0.059</v>
      </c>
      <c r="AT93" s="45"/>
      <c r="AU93" s="23">
        <v>44043.0</v>
      </c>
      <c r="AV93" s="50">
        <f t="shared" si="9"/>
        <v>0.0696643435</v>
      </c>
      <c r="AW93" s="51">
        <f t="shared" si="10"/>
        <v>7.088398825</v>
      </c>
      <c r="AX93" s="51">
        <f t="array" ref="AX93">SQRT(MMULT(MMULT(X93:AG93,MMULT(TRANSPOSE(ER!B573:K608-ER!M608:V608),ER!B573:K608-ER!M608:V608)/3),TRANSPOSE(X93:AG93)))</f>
        <v>0.3225665938</v>
      </c>
      <c r="AY93" s="45"/>
      <c r="AZ93" s="23">
        <v>44043.0</v>
      </c>
      <c r="BA93" s="4">
        <f t="shared" ref="BA93:BJ93" si="279">X93*0.01/$AX93</f>
        <v>-0.01977463718</v>
      </c>
      <c r="BB93" s="4">
        <f t="shared" si="279"/>
        <v>-0.05140933013</v>
      </c>
      <c r="BC93" s="4">
        <f t="shared" si="279"/>
        <v>0.01752219197</v>
      </c>
      <c r="BD93" s="4">
        <f t="shared" si="279"/>
        <v>0.000175963505</v>
      </c>
      <c r="BE93" s="4">
        <f t="shared" si="279"/>
        <v>0.01299818485</v>
      </c>
      <c r="BF93" s="4">
        <f t="shared" si="279"/>
        <v>0.03558154387</v>
      </c>
      <c r="BG93" s="4">
        <f t="shared" si="279"/>
        <v>0.003551595239</v>
      </c>
      <c r="BH93" s="4">
        <f t="shared" si="279"/>
        <v>0.04262845256</v>
      </c>
      <c r="BI93" s="4">
        <f t="shared" si="279"/>
        <v>0.003777889241</v>
      </c>
      <c r="BJ93" s="4">
        <f t="shared" si="279"/>
        <v>-0.04505185393</v>
      </c>
      <c r="BK93" s="45"/>
      <c r="BL93" s="4">
        <f t="shared" si="12"/>
        <v>0.00302687233</v>
      </c>
      <c r="BM93" s="4">
        <f t="shared" si="13"/>
        <v>1.083535526</v>
      </c>
      <c r="BN93" s="4">
        <f t="shared" si="14"/>
        <v>1.083535526</v>
      </c>
      <c r="BO93" s="4">
        <f t="shared" si="15"/>
        <v>0</v>
      </c>
    </row>
    <row r="94">
      <c r="A94" s="23">
        <v>44074.0</v>
      </c>
      <c r="B94" s="53">
        <v>-0.0109337610482491</v>
      </c>
      <c r="C94" s="53">
        <v>-0.00860728507429123</v>
      </c>
      <c r="D94" s="53">
        <v>-0.0281481360372503</v>
      </c>
      <c r="E94" s="53">
        <v>-0.0173898888364387</v>
      </c>
      <c r="F94" s="53">
        <v>-0.03375250363676</v>
      </c>
      <c r="G94" s="53">
        <v>-0.0134495941555948</v>
      </c>
      <c r="H94" s="53">
        <v>-0.0313551957872947</v>
      </c>
      <c r="I94" s="53">
        <v>-0.0391945952073229</v>
      </c>
      <c r="J94" s="54">
        <v>-0.0374736596795304</v>
      </c>
      <c r="K94" s="53">
        <v>-0.00793834948242823</v>
      </c>
      <c r="L94" s="52"/>
      <c r="M94" s="4">
        <f t="shared" ref="M94:V94" si="280">_xlfn.RANK.AVG(B94,$B94:$K94,0)</f>
        <v>3</v>
      </c>
      <c r="N94" s="4">
        <f t="shared" si="280"/>
        <v>2</v>
      </c>
      <c r="O94" s="4">
        <f t="shared" si="280"/>
        <v>6</v>
      </c>
      <c r="P94" s="4">
        <f t="shared" si="280"/>
        <v>5</v>
      </c>
      <c r="Q94" s="4">
        <f t="shared" si="280"/>
        <v>8</v>
      </c>
      <c r="R94" s="4">
        <f t="shared" si="280"/>
        <v>4</v>
      </c>
      <c r="S94" s="4">
        <f t="shared" si="280"/>
        <v>7</v>
      </c>
      <c r="T94" s="4">
        <f t="shared" si="280"/>
        <v>10</v>
      </c>
      <c r="U94" s="4">
        <f t="shared" si="280"/>
        <v>9</v>
      </c>
      <c r="V94" s="4">
        <f t="shared" si="280"/>
        <v>1</v>
      </c>
      <c r="W94" s="45"/>
      <c r="X94" s="6">
        <f t="shared" ref="X94:AG94" si="281">-(B94-AVERAGE($B94:$K94))/STDEV($B94:$K94)</f>
        <v>-0.9582865674</v>
      </c>
      <c r="Y94" s="6">
        <f t="shared" si="281"/>
        <v>-1.1457828</v>
      </c>
      <c r="Z94" s="6">
        <f t="shared" si="281"/>
        <v>0.4290608601</v>
      </c>
      <c r="AA94" s="6">
        <f t="shared" si="281"/>
        <v>-0.437971872</v>
      </c>
      <c r="AB94" s="6">
        <f t="shared" si="281"/>
        <v>0.8807301759</v>
      </c>
      <c r="AC94" s="6">
        <f t="shared" si="281"/>
        <v>-0.755529593</v>
      </c>
      <c r="AD94" s="6">
        <f t="shared" si="281"/>
        <v>0.6875254339</v>
      </c>
      <c r="AE94" s="6">
        <f t="shared" si="281"/>
        <v>1.31932128</v>
      </c>
      <c r="AF94" s="6">
        <f t="shared" si="281"/>
        <v>1.180626993</v>
      </c>
      <c r="AG94" s="6">
        <f t="shared" si="281"/>
        <v>-1.199693911</v>
      </c>
      <c r="AH94" s="45"/>
      <c r="AI94" s="23">
        <v>44074.0</v>
      </c>
      <c r="AJ94" s="27">
        <v>0.024</v>
      </c>
      <c r="AK94" s="27">
        <v>0.0247</v>
      </c>
      <c r="AL94" s="27">
        <v>0.036</v>
      </c>
      <c r="AM94" s="27">
        <v>0.052</v>
      </c>
      <c r="AN94" s="27">
        <v>0.0243</v>
      </c>
      <c r="AO94" s="27">
        <v>0.0794</v>
      </c>
      <c r="AP94" s="27">
        <v>0.0161</v>
      </c>
      <c r="AQ94" s="27">
        <v>0.005</v>
      </c>
      <c r="AR94" s="27">
        <v>0.015</v>
      </c>
      <c r="AS94" s="27">
        <v>0.0746</v>
      </c>
      <c r="AT94" s="45"/>
      <c r="AU94" s="23">
        <v>44074.0</v>
      </c>
      <c r="AV94" s="50">
        <f t="shared" si="9"/>
        <v>-0.03216954306</v>
      </c>
      <c r="AW94" s="51">
        <f t="shared" si="10"/>
        <v>6.860368274</v>
      </c>
      <c r="AX94" s="51">
        <f t="array" ref="AX94">SQRT(MMULT(MMULT(X94:AG94,MMULT(TRANSPOSE(ER!B574:K609-ER!M609:V609),ER!B574:K609-ER!M609:V609)/3),TRANSPOSE(X94:AG94)))</f>
        <v>0.3304814288</v>
      </c>
      <c r="AY94" s="45"/>
      <c r="AZ94" s="23">
        <v>44074.0</v>
      </c>
      <c r="BA94" s="4">
        <f t="shared" ref="BA94:BJ94" si="282">X94*0.01/$AX94</f>
        <v>-0.02899668435</v>
      </c>
      <c r="BB94" s="4">
        <f t="shared" si="282"/>
        <v>-0.03467011155</v>
      </c>
      <c r="BC94" s="4">
        <f t="shared" si="282"/>
        <v>0.01298290381</v>
      </c>
      <c r="BD94" s="4">
        <f t="shared" si="282"/>
        <v>-0.01325254111</v>
      </c>
      <c r="BE94" s="4">
        <f t="shared" si="282"/>
        <v>0.02664991431</v>
      </c>
      <c r="BF94" s="4">
        <f t="shared" si="282"/>
        <v>-0.0228614841</v>
      </c>
      <c r="BG94" s="4">
        <f t="shared" si="282"/>
        <v>0.02080375398</v>
      </c>
      <c r="BH94" s="4">
        <f t="shared" si="282"/>
        <v>0.03992119271</v>
      </c>
      <c r="BI94" s="4">
        <f t="shared" si="282"/>
        <v>0.03572445801</v>
      </c>
      <c r="BJ94" s="4">
        <f t="shared" si="282"/>
        <v>-0.03630140171</v>
      </c>
      <c r="BK94" s="45"/>
      <c r="BL94" s="4">
        <f t="shared" si="12"/>
        <v>-0.0009972992764</v>
      </c>
      <c r="BM94" s="4">
        <f t="shared" si="13"/>
        <v>1.082454917</v>
      </c>
      <c r="BN94" s="4">
        <f t="shared" si="14"/>
        <v>1.083535526</v>
      </c>
      <c r="BO94" s="4">
        <f t="shared" si="15"/>
        <v>-0.0009972992764</v>
      </c>
    </row>
    <row r="95">
      <c r="A95" s="23">
        <v>44104.0</v>
      </c>
      <c r="B95" s="53">
        <v>-0.0434645461966903</v>
      </c>
      <c r="C95" s="53">
        <v>-0.0494629895872343</v>
      </c>
      <c r="D95" s="53">
        <v>-0.0287183998088176</v>
      </c>
      <c r="E95" s="53">
        <v>-0.0338241158850265</v>
      </c>
      <c r="F95" s="53">
        <v>-0.0372377815871054</v>
      </c>
      <c r="G95" s="53">
        <v>-0.016884774</v>
      </c>
      <c r="H95" s="54">
        <v>-0.061397831925542</v>
      </c>
      <c r="I95" s="53">
        <v>-0.0233303240811643</v>
      </c>
      <c r="J95" s="53">
        <v>-0.0221857388352878</v>
      </c>
      <c r="K95" s="53">
        <v>-0.0917540822133439</v>
      </c>
      <c r="L95" s="52"/>
      <c r="M95" s="4">
        <f t="shared" ref="M95:V95" si="283">_xlfn.RANK.AVG(B95,$B95:$K95,0)</f>
        <v>7</v>
      </c>
      <c r="N95" s="4">
        <f t="shared" si="283"/>
        <v>8</v>
      </c>
      <c r="O95" s="4">
        <f t="shared" si="283"/>
        <v>4</v>
      </c>
      <c r="P95" s="4">
        <f t="shared" si="283"/>
        <v>5</v>
      </c>
      <c r="Q95" s="4">
        <f t="shared" si="283"/>
        <v>6</v>
      </c>
      <c r="R95" s="4">
        <f t="shared" si="283"/>
        <v>1</v>
      </c>
      <c r="S95" s="4">
        <f t="shared" si="283"/>
        <v>9</v>
      </c>
      <c r="T95" s="4">
        <f t="shared" si="283"/>
        <v>3</v>
      </c>
      <c r="U95" s="4">
        <f t="shared" si="283"/>
        <v>2</v>
      </c>
      <c r="V95" s="4">
        <f t="shared" si="283"/>
        <v>10</v>
      </c>
      <c r="W95" s="45"/>
      <c r="X95" s="6">
        <f t="shared" ref="X95:AG95" si="284">-(B95-AVERAGE($B95:$K95))/STDEV($B95:$K95)</f>
        <v>0.1175578443</v>
      </c>
      <c r="Y95" s="6">
        <f t="shared" si="284"/>
        <v>0.3848185374</v>
      </c>
      <c r="Z95" s="6">
        <f t="shared" si="284"/>
        <v>-0.5394568256</v>
      </c>
      <c r="AA95" s="6">
        <f t="shared" si="284"/>
        <v>-0.3119716051</v>
      </c>
      <c r="AB95" s="6">
        <f t="shared" si="284"/>
        <v>-0.1598757025</v>
      </c>
      <c r="AC95" s="6">
        <f t="shared" si="284"/>
        <v>-1.066704118</v>
      </c>
      <c r="AD95" s="6">
        <f t="shared" si="284"/>
        <v>0.9165755329</v>
      </c>
      <c r="AE95" s="6">
        <f t="shared" si="284"/>
        <v>-0.7795225826</v>
      </c>
      <c r="AF95" s="6">
        <f t="shared" si="284"/>
        <v>-0.8305195874</v>
      </c>
      <c r="AG95" s="6">
        <f t="shared" si="284"/>
        <v>2.269098507</v>
      </c>
      <c r="AH95" s="45"/>
      <c r="AI95" s="23">
        <v>44104.0</v>
      </c>
      <c r="AJ95" s="27">
        <v>-0.0384</v>
      </c>
      <c r="AK95" s="27">
        <v>-0.0252</v>
      </c>
      <c r="AL95" s="27">
        <v>-0.0266</v>
      </c>
      <c r="AM95" s="27">
        <v>-0.0113</v>
      </c>
      <c r="AN95" s="27">
        <v>-0.0379</v>
      </c>
      <c r="AO95" s="27">
        <v>0.0062</v>
      </c>
      <c r="AP95" s="27">
        <v>0.0072</v>
      </c>
      <c r="AQ95" s="27">
        <v>-0.0368</v>
      </c>
      <c r="AR95" s="27">
        <v>-0.0159</v>
      </c>
      <c r="AS95" s="27">
        <v>-0.0377</v>
      </c>
      <c r="AT95" s="45"/>
      <c r="AU95" s="23">
        <v>44104.0</v>
      </c>
      <c r="AV95" s="50">
        <f t="shared" si="9"/>
        <v>0.003999688131</v>
      </c>
      <c r="AW95" s="51">
        <f t="shared" si="10"/>
        <v>6.887807608</v>
      </c>
      <c r="AX95" s="51">
        <f t="array" ref="AX95">SQRT(MMULT(MMULT(X95:AG95,MMULT(TRANSPOSE(ER!B575:K610-ER!M610:V610),ER!B575:K610-ER!M610:V610)/3),TRANSPOSE(X95:AG95)))</f>
        <v>0.2859161045</v>
      </c>
      <c r="AY95" s="45"/>
      <c r="AZ95" s="23">
        <v>44104.0</v>
      </c>
      <c r="BA95" s="4">
        <f t="shared" ref="BA95:BJ95" si="285">X95*0.01/$AX95</f>
        <v>0.004111620242</v>
      </c>
      <c r="BB95" s="4">
        <f t="shared" si="285"/>
        <v>0.01345914173</v>
      </c>
      <c r="BC95" s="4">
        <f t="shared" si="285"/>
        <v>-0.01886766143</v>
      </c>
      <c r="BD95" s="4">
        <f t="shared" si="285"/>
        <v>-0.01091129881</v>
      </c>
      <c r="BE95" s="4">
        <f t="shared" si="285"/>
        <v>-0.005591699803</v>
      </c>
      <c r="BF95" s="4">
        <f t="shared" si="285"/>
        <v>-0.03730829082</v>
      </c>
      <c r="BG95" s="4">
        <f t="shared" si="285"/>
        <v>0.03205749933</v>
      </c>
      <c r="BH95" s="4">
        <f t="shared" si="285"/>
        <v>-0.02726403201</v>
      </c>
      <c r="BI95" s="4">
        <f t="shared" si="285"/>
        <v>-0.02904766728</v>
      </c>
      <c r="BJ95" s="4">
        <f t="shared" si="285"/>
        <v>0.07936238885</v>
      </c>
      <c r="BK95" s="45"/>
      <c r="BL95" s="4">
        <f t="shared" si="12"/>
        <v>0.0001210261087</v>
      </c>
      <c r="BM95" s="4">
        <f t="shared" si="13"/>
        <v>1.082585922</v>
      </c>
      <c r="BN95" s="4">
        <f t="shared" si="14"/>
        <v>1.083535526</v>
      </c>
      <c r="BO95" s="4">
        <f t="shared" si="15"/>
        <v>-0.000876393867</v>
      </c>
    </row>
    <row r="96">
      <c r="A96" s="23">
        <v>44135.0</v>
      </c>
      <c r="B96" s="53">
        <v>-0.0462665577532743</v>
      </c>
      <c r="C96" s="53">
        <v>-0.059301635324075</v>
      </c>
      <c r="D96" s="53">
        <v>-0.0742690364698063</v>
      </c>
      <c r="E96" s="53">
        <v>-0.106379573649368</v>
      </c>
      <c r="F96" s="53">
        <v>-0.100297112865888</v>
      </c>
      <c r="G96" s="53">
        <v>-0.042830477065946</v>
      </c>
      <c r="H96" s="53">
        <v>-0.057340177262156</v>
      </c>
      <c r="I96" s="53">
        <v>-0.0778620944491501</v>
      </c>
      <c r="J96" s="53">
        <v>-0.0611577690625302</v>
      </c>
      <c r="K96" s="53">
        <v>-0.0741115020286885</v>
      </c>
      <c r="L96" s="52"/>
      <c r="M96" s="4">
        <f t="shared" ref="M96:V96" si="286">_xlfn.RANK.AVG(B96,$B96:$K96,0)</f>
        <v>2</v>
      </c>
      <c r="N96" s="4">
        <f t="shared" si="286"/>
        <v>4</v>
      </c>
      <c r="O96" s="4">
        <f t="shared" si="286"/>
        <v>7</v>
      </c>
      <c r="P96" s="4">
        <f t="shared" si="286"/>
        <v>10</v>
      </c>
      <c r="Q96" s="4">
        <f t="shared" si="286"/>
        <v>9</v>
      </c>
      <c r="R96" s="4">
        <f t="shared" si="286"/>
        <v>1</v>
      </c>
      <c r="S96" s="4">
        <f t="shared" si="286"/>
        <v>3</v>
      </c>
      <c r="T96" s="4">
        <f t="shared" si="286"/>
        <v>8</v>
      </c>
      <c r="U96" s="4">
        <f t="shared" si="286"/>
        <v>5</v>
      </c>
      <c r="V96" s="4">
        <f t="shared" si="286"/>
        <v>6</v>
      </c>
      <c r="W96" s="45"/>
      <c r="X96" s="6">
        <f t="shared" ref="X96:AG96" si="287">-(B96-AVERAGE($B96:$K96))/STDEV($B96:$K96)</f>
        <v>-1.125931209</v>
      </c>
      <c r="Y96" s="6">
        <f t="shared" si="287"/>
        <v>-0.5070579865</v>
      </c>
      <c r="Z96" s="6">
        <f t="shared" si="287"/>
        <v>0.2035571767</v>
      </c>
      <c r="AA96" s="6">
        <f t="shared" si="287"/>
        <v>1.728086011</v>
      </c>
      <c r="AB96" s="6">
        <f t="shared" si="287"/>
        <v>1.439305826</v>
      </c>
      <c r="AC96" s="6">
        <f t="shared" si="287"/>
        <v>-1.289067816</v>
      </c>
      <c r="AD96" s="6">
        <f t="shared" si="287"/>
        <v>-0.6001831609</v>
      </c>
      <c r="AE96" s="6">
        <f t="shared" si="287"/>
        <v>0.374146677</v>
      </c>
      <c r="AF96" s="6">
        <f t="shared" si="287"/>
        <v>-0.4189333504</v>
      </c>
      <c r="AG96" s="6">
        <f t="shared" si="287"/>
        <v>0.1960778313</v>
      </c>
      <c r="AH96" s="45"/>
      <c r="AI96" s="23">
        <v>44135.0</v>
      </c>
      <c r="AJ96" s="27">
        <v>0.0209</v>
      </c>
      <c r="AK96" s="27">
        <v>-0.035</v>
      </c>
      <c r="AL96" s="27">
        <v>-0.0415</v>
      </c>
      <c r="AM96" s="27">
        <v>-0.0966</v>
      </c>
      <c r="AN96" s="27">
        <v>-0.0627</v>
      </c>
      <c r="AO96" s="27">
        <v>-0.0252</v>
      </c>
      <c r="AP96" s="27">
        <v>-0.0176</v>
      </c>
      <c r="AQ96" s="27">
        <v>-0.0339</v>
      </c>
      <c r="AR96" s="27">
        <v>-0.0506</v>
      </c>
      <c r="AS96" s="27">
        <v>-0.0263</v>
      </c>
      <c r="AT96" s="45"/>
      <c r="AU96" s="23">
        <v>44135.0</v>
      </c>
      <c r="AV96" s="50">
        <f t="shared" si="9"/>
        <v>0.07105846235</v>
      </c>
      <c r="AW96" s="51">
        <f t="shared" si="10"/>
        <v>7.377244625</v>
      </c>
      <c r="AX96" s="51">
        <f t="array" ref="AX96">SQRT(MMULT(MMULT(X96:AG96,MMULT(TRANSPOSE(ER!B576:K611-ER!M611:V611),ER!B576:K611-ER!M611:V611)/3),TRANSPOSE(X96:AG96)))</f>
        <v>0.307508105</v>
      </c>
      <c r="AY96" s="45"/>
      <c r="AZ96" s="23">
        <v>44135.0</v>
      </c>
      <c r="BA96" s="4">
        <f t="shared" ref="BA96:BJ96" si="288">X96*0.01/$AX96</f>
        <v>-0.03661468399</v>
      </c>
      <c r="BB96" s="4">
        <f t="shared" si="288"/>
        <v>-0.016489256</v>
      </c>
      <c r="BC96" s="4">
        <f t="shared" si="288"/>
        <v>0.006619571108</v>
      </c>
      <c r="BD96" s="4">
        <f t="shared" si="288"/>
        <v>0.05619643785</v>
      </c>
      <c r="BE96" s="4">
        <f t="shared" si="288"/>
        <v>0.04680545987</v>
      </c>
      <c r="BF96" s="4">
        <f t="shared" si="288"/>
        <v>-0.04191979967</v>
      </c>
      <c r="BG96" s="4">
        <f t="shared" si="288"/>
        <v>-0.01951763713</v>
      </c>
      <c r="BH96" s="4">
        <f t="shared" si="288"/>
        <v>0.01216705092</v>
      </c>
      <c r="BI96" s="4">
        <f t="shared" si="288"/>
        <v>-0.01362348971</v>
      </c>
      <c r="BJ96" s="4">
        <f t="shared" si="288"/>
        <v>0.006376346774</v>
      </c>
      <c r="BK96" s="45"/>
      <c r="BL96" s="4">
        <f t="shared" si="12"/>
        <v>0.002485290658</v>
      </c>
      <c r="BM96" s="4">
        <f t="shared" si="13"/>
        <v>1.085276463</v>
      </c>
      <c r="BN96" s="4">
        <f t="shared" si="14"/>
        <v>1.085276463</v>
      </c>
      <c r="BO96" s="4">
        <f t="shared" si="15"/>
        <v>0</v>
      </c>
    </row>
    <row r="97">
      <c r="A97" s="23">
        <v>44165.0</v>
      </c>
      <c r="B97" s="53">
        <v>-0.0160774158089007</v>
      </c>
      <c r="C97" s="53">
        <v>-0.0118585719483838</v>
      </c>
      <c r="D97" s="53">
        <v>-0.01312115</v>
      </c>
      <c r="E97" s="53">
        <v>-0.00637231599999999</v>
      </c>
      <c r="F97" s="53">
        <v>-0.0124680190000001</v>
      </c>
      <c r="G97" s="53">
        <v>-0.0154886299999999</v>
      </c>
      <c r="H97" s="53">
        <v>-0.0209144669999999</v>
      </c>
      <c r="I97" s="53">
        <v>-0.012597024</v>
      </c>
      <c r="J97" s="53">
        <v>-0.0160087168917609</v>
      </c>
      <c r="K97" s="53">
        <v>-0.0129109086680875</v>
      </c>
      <c r="L97" s="52"/>
      <c r="M97" s="4">
        <f t="shared" ref="M97:V97" si="289">_xlfn.RANK.AVG(B97,$B97:$K97,0)</f>
        <v>9</v>
      </c>
      <c r="N97" s="4">
        <f t="shared" si="289"/>
        <v>2</v>
      </c>
      <c r="O97" s="4">
        <f t="shared" si="289"/>
        <v>6</v>
      </c>
      <c r="P97" s="4">
        <f t="shared" si="289"/>
        <v>1</v>
      </c>
      <c r="Q97" s="4">
        <f t="shared" si="289"/>
        <v>3</v>
      </c>
      <c r="R97" s="4">
        <f t="shared" si="289"/>
        <v>7</v>
      </c>
      <c r="S97" s="4">
        <f t="shared" si="289"/>
        <v>10</v>
      </c>
      <c r="T97" s="4">
        <f t="shared" si="289"/>
        <v>4</v>
      </c>
      <c r="U97" s="4">
        <f t="shared" si="289"/>
        <v>8</v>
      </c>
      <c r="V97" s="4">
        <f t="shared" si="289"/>
        <v>5</v>
      </c>
      <c r="W97" s="45"/>
      <c r="X97" s="6">
        <f t="shared" ref="X97:AG97" si="290">-(B97-AVERAGE($B97:$K97))/STDEV($B97:$K97)</f>
        <v>0.6112714309</v>
      </c>
      <c r="Y97" s="6">
        <f t="shared" si="290"/>
        <v>-0.5120746515</v>
      </c>
      <c r="Z97" s="6">
        <f t="shared" si="290"/>
        <v>-0.1758896314</v>
      </c>
      <c r="AA97" s="6">
        <f t="shared" si="290"/>
        <v>-1.972892906</v>
      </c>
      <c r="AB97" s="6">
        <f t="shared" si="290"/>
        <v>-0.3497979756</v>
      </c>
      <c r="AC97" s="6">
        <f t="shared" si="290"/>
        <v>0.4544961972</v>
      </c>
      <c r="AD97" s="6">
        <f t="shared" si="290"/>
        <v>1.899226777</v>
      </c>
      <c r="AE97" s="6">
        <f t="shared" si="290"/>
        <v>-0.3154479816</v>
      </c>
      <c r="AF97" s="6">
        <f t="shared" si="290"/>
        <v>0.5929790593</v>
      </c>
      <c r="AG97" s="6">
        <f t="shared" si="290"/>
        <v>-0.2318703181</v>
      </c>
      <c r="AH97" s="45"/>
      <c r="AI97" s="23">
        <v>44165.0</v>
      </c>
      <c r="AJ97" s="27">
        <v>0.1045</v>
      </c>
      <c r="AK97" s="27">
        <v>0.1059</v>
      </c>
      <c r="AL97" s="27">
        <v>0.197</v>
      </c>
      <c r="AM97" s="27">
        <v>0.1409</v>
      </c>
      <c r="AN97" s="27">
        <v>0.2351</v>
      </c>
      <c r="AO97" s="27">
        <v>0.1221</v>
      </c>
      <c r="AP97" s="27">
        <v>0.1114</v>
      </c>
      <c r="AQ97" s="27">
        <v>0.2613</v>
      </c>
      <c r="AR97" s="27">
        <v>0.131</v>
      </c>
      <c r="AS97" s="27">
        <v>0.1152</v>
      </c>
      <c r="AT97" s="45"/>
      <c r="AU97" s="23">
        <v>44165.0</v>
      </c>
      <c r="AV97" s="50">
        <f t="shared" si="9"/>
        <v>0.29182847</v>
      </c>
      <c r="AW97" s="51">
        <f t="shared" si="10"/>
        <v>9.530134637</v>
      </c>
      <c r="AX97" s="51">
        <f t="array" ref="AX97">SQRT(MMULT(MMULT(X97:AG97,MMULT(TRANSPOSE(ER!B577:K612-ER!M612:V612),ER!B577:K612-ER!M612:V612)/3),TRANSPOSE(X97:AG97)))</f>
        <v>0.2301079858</v>
      </c>
      <c r="AY97" s="45"/>
      <c r="AZ97" s="23">
        <v>44165.0</v>
      </c>
      <c r="BA97" s="4">
        <f t="shared" ref="BA97:BJ97" si="291">X97*0.01/$AX97</f>
        <v>0.02656454659</v>
      </c>
      <c r="BB97" s="4">
        <f t="shared" si="291"/>
        <v>-0.02225366711</v>
      </c>
      <c r="BC97" s="4">
        <f t="shared" si="291"/>
        <v>-0.007643786494</v>
      </c>
      <c r="BD97" s="4">
        <f t="shared" si="291"/>
        <v>-0.08573769831</v>
      </c>
      <c r="BE97" s="4">
        <f t="shared" si="291"/>
        <v>-0.01520147049</v>
      </c>
      <c r="BF97" s="4">
        <f t="shared" si="291"/>
        <v>0.01975143086</v>
      </c>
      <c r="BG97" s="4">
        <f t="shared" si="291"/>
        <v>0.08253632618</v>
      </c>
      <c r="BH97" s="4">
        <f t="shared" si="291"/>
        <v>-0.01370869335</v>
      </c>
      <c r="BI97" s="4">
        <f t="shared" si="291"/>
        <v>0.02576959931</v>
      </c>
      <c r="BJ97" s="4">
        <f t="shared" si="291"/>
        <v>-0.01007658719</v>
      </c>
      <c r="BK97" s="45"/>
      <c r="BL97" s="4">
        <f t="shared" si="12"/>
        <v>0.009490106612</v>
      </c>
      <c r="BM97" s="4">
        <f t="shared" si="13"/>
        <v>1.095575852</v>
      </c>
      <c r="BN97" s="4">
        <f t="shared" si="14"/>
        <v>1.095575852</v>
      </c>
      <c r="BO97" s="4">
        <f t="shared" si="15"/>
        <v>0</v>
      </c>
    </row>
    <row r="98">
      <c r="A98" s="23">
        <v>44196.0</v>
      </c>
      <c r="B98" s="53">
        <v>-0.020776158098081</v>
      </c>
      <c r="C98" s="53">
        <v>-0.0142638250113384</v>
      </c>
      <c r="D98" s="53">
        <v>-0.0285632751049334</v>
      </c>
      <c r="E98" s="53">
        <v>-0.024070747</v>
      </c>
      <c r="F98" s="53">
        <v>-0.0312510286879459</v>
      </c>
      <c r="G98" s="53">
        <v>-0.0175250889112032</v>
      </c>
      <c r="H98" s="53">
        <v>-0.0152141889961437</v>
      </c>
      <c r="I98" s="53">
        <v>-0.0502091716325542</v>
      </c>
      <c r="J98" s="53">
        <v>-0.0239809945620831</v>
      </c>
      <c r="K98" s="53">
        <v>-0.0127139877274868</v>
      </c>
      <c r="L98" s="52"/>
      <c r="M98" s="4">
        <f t="shared" ref="M98:V98" si="292">_xlfn.RANK.AVG(B98,$B98:$K98,0)</f>
        <v>5</v>
      </c>
      <c r="N98" s="4">
        <f t="shared" si="292"/>
        <v>2</v>
      </c>
      <c r="O98" s="4">
        <f t="shared" si="292"/>
        <v>8</v>
      </c>
      <c r="P98" s="4">
        <f t="shared" si="292"/>
        <v>7</v>
      </c>
      <c r="Q98" s="4">
        <f t="shared" si="292"/>
        <v>9</v>
      </c>
      <c r="R98" s="4">
        <f t="shared" si="292"/>
        <v>4</v>
      </c>
      <c r="S98" s="4">
        <f t="shared" si="292"/>
        <v>3</v>
      </c>
      <c r="T98" s="4">
        <f t="shared" si="292"/>
        <v>10</v>
      </c>
      <c r="U98" s="4">
        <f t="shared" si="292"/>
        <v>6</v>
      </c>
      <c r="V98" s="4">
        <f t="shared" si="292"/>
        <v>1</v>
      </c>
      <c r="W98" s="45"/>
      <c r="X98" s="6">
        <f t="shared" ref="X98:AG98" si="293">-(B98-AVERAGE($B98:$K98))/STDEV($B98:$K98)</f>
        <v>-0.2771763889</v>
      </c>
      <c r="Y98" s="6">
        <f t="shared" si="293"/>
        <v>-0.8631054703</v>
      </c>
      <c r="Z98" s="6">
        <f t="shared" si="293"/>
        <v>0.423447835</v>
      </c>
      <c r="AA98" s="6">
        <f t="shared" si="293"/>
        <v>0.01924509679</v>
      </c>
      <c r="AB98" s="6">
        <f t="shared" si="293"/>
        <v>0.6652709983</v>
      </c>
      <c r="AC98" s="6">
        <f t="shared" si="293"/>
        <v>-0.5696823091</v>
      </c>
      <c r="AD98" s="6">
        <f t="shared" si="293"/>
        <v>-0.7775991104</v>
      </c>
      <c r="AE98" s="6">
        <f t="shared" si="293"/>
        <v>2.370977253</v>
      </c>
      <c r="AF98" s="6">
        <f t="shared" si="293"/>
        <v>0.01116987048</v>
      </c>
      <c r="AG98" s="6">
        <f t="shared" si="293"/>
        <v>-1.002547775</v>
      </c>
      <c r="AH98" s="45"/>
      <c r="AI98" s="23">
        <v>44196.0</v>
      </c>
      <c r="AJ98" s="27">
        <v>0.0124</v>
      </c>
      <c r="AK98" s="27">
        <v>0.018</v>
      </c>
      <c r="AL98" s="27">
        <v>0.0054</v>
      </c>
      <c r="AM98" s="27">
        <v>0.0367</v>
      </c>
      <c r="AN98" s="27">
        <v>0.0135</v>
      </c>
      <c r="AO98" s="27">
        <v>0.0312</v>
      </c>
      <c r="AP98" s="27">
        <v>0.0401</v>
      </c>
      <c r="AQ98" s="27">
        <v>0.0046</v>
      </c>
      <c r="AR98" s="27">
        <v>0.03</v>
      </c>
      <c r="AS98" s="27">
        <v>0.0408</v>
      </c>
      <c r="AT98" s="45"/>
      <c r="AU98" s="23">
        <v>44196.0</v>
      </c>
      <c r="AV98" s="50">
        <f t="shared" si="9"/>
        <v>0.01750245287</v>
      </c>
      <c r="AW98" s="51">
        <f t="shared" si="10"/>
        <v>9.696935369</v>
      </c>
      <c r="AX98" s="51">
        <f t="array" ref="AX98">SQRT(MMULT(MMULT(X98:AG98,MMULT(TRANSPOSE(ER!B578:K613-ER!M613:V613),ER!B578:K613-ER!M613:V613)/3),TRANSPOSE(X98:AG98)))</f>
        <v>0.4445300931</v>
      </c>
      <c r="AY98" s="45"/>
      <c r="AZ98" s="23">
        <v>44196.0</v>
      </c>
      <c r="BA98" s="4">
        <f t="shared" ref="BA98:BJ98" si="294">X98*0.01/$AX98</f>
        <v>-0.006235267154</v>
      </c>
      <c r="BB98" s="4">
        <f t="shared" si="294"/>
        <v>-0.01941613141</v>
      </c>
      <c r="BC98" s="4">
        <f t="shared" si="294"/>
        <v>0.009525740585</v>
      </c>
      <c r="BD98" s="4">
        <f t="shared" si="294"/>
        <v>0.0004329312478</v>
      </c>
      <c r="BE98" s="4">
        <f t="shared" si="294"/>
        <v>0.01496571343</v>
      </c>
      <c r="BF98" s="4">
        <f t="shared" si="294"/>
        <v>-0.01281538231</v>
      </c>
      <c r="BG98" s="4">
        <f t="shared" si="294"/>
        <v>-0.01749260899</v>
      </c>
      <c r="BH98" s="4">
        <f t="shared" si="294"/>
        <v>0.0533367097</v>
      </c>
      <c r="BI98" s="4">
        <f t="shared" si="294"/>
        <v>0.0002512736629</v>
      </c>
      <c r="BJ98" s="4">
        <f t="shared" si="294"/>
        <v>-0.02255297877</v>
      </c>
      <c r="BK98" s="45"/>
      <c r="BL98" s="4">
        <f t="shared" si="12"/>
        <v>0.0007606190986</v>
      </c>
      <c r="BM98" s="4">
        <f t="shared" si="13"/>
        <v>1.096409168</v>
      </c>
      <c r="BN98" s="4">
        <f t="shared" si="14"/>
        <v>1.096409168</v>
      </c>
      <c r="BO98" s="4">
        <f t="shared" si="15"/>
        <v>0</v>
      </c>
    </row>
    <row r="99">
      <c r="A99" s="23">
        <v>44227.0</v>
      </c>
      <c r="B99" s="53">
        <v>-0.0328864419518104</v>
      </c>
      <c r="C99" s="53">
        <v>-0.0311513803644418</v>
      </c>
      <c r="D99" s="53">
        <v>-0.0526595115816167</v>
      </c>
      <c r="E99" s="53">
        <v>-0.0376685829816112</v>
      </c>
      <c r="F99" s="53">
        <v>-0.0628578335947362</v>
      </c>
      <c r="G99" s="53">
        <v>-0.0262423510488835</v>
      </c>
      <c r="H99" s="53">
        <v>-0.0375292013983664</v>
      </c>
      <c r="I99" s="53">
        <v>-0.0782652371052682</v>
      </c>
      <c r="J99" s="53">
        <v>-0.0492890838617197</v>
      </c>
      <c r="K99" s="53">
        <v>-0.0342615634463479</v>
      </c>
      <c r="L99" s="52"/>
      <c r="M99" s="4">
        <f t="shared" ref="M99:V99" si="295">_xlfn.RANK.AVG(B99,$B99:$K99,0)</f>
        <v>3</v>
      </c>
      <c r="N99" s="4">
        <f t="shared" si="295"/>
        <v>2</v>
      </c>
      <c r="O99" s="4">
        <f t="shared" si="295"/>
        <v>8</v>
      </c>
      <c r="P99" s="4">
        <f t="shared" si="295"/>
        <v>6</v>
      </c>
      <c r="Q99" s="4">
        <f t="shared" si="295"/>
        <v>9</v>
      </c>
      <c r="R99" s="4">
        <f t="shared" si="295"/>
        <v>1</v>
      </c>
      <c r="S99" s="4">
        <f t="shared" si="295"/>
        <v>5</v>
      </c>
      <c r="T99" s="4">
        <f t="shared" si="295"/>
        <v>10</v>
      </c>
      <c r="U99" s="4">
        <f t="shared" si="295"/>
        <v>7</v>
      </c>
      <c r="V99" s="4">
        <f t="shared" si="295"/>
        <v>4</v>
      </c>
      <c r="W99" s="45"/>
      <c r="X99" s="6">
        <f t="shared" ref="X99:AG99" si="296">-(B99-AVERAGE($B99:$K99))/STDEV($B99:$K99)</f>
        <v>-0.6959507703</v>
      </c>
      <c r="Y99" s="6">
        <f t="shared" si="296"/>
        <v>-0.801922837</v>
      </c>
      <c r="Z99" s="6">
        <f t="shared" si="296"/>
        <v>0.5117257004</v>
      </c>
      <c r="AA99" s="6">
        <f t="shared" si="296"/>
        <v>-0.4038727415</v>
      </c>
      <c r="AB99" s="6">
        <f t="shared" si="296"/>
        <v>1.13460691</v>
      </c>
      <c r="AC99" s="6">
        <f t="shared" si="296"/>
        <v>-1.1017508</v>
      </c>
      <c r="AD99" s="6">
        <f t="shared" si="296"/>
        <v>-0.4123857272</v>
      </c>
      <c r="AE99" s="6">
        <f t="shared" si="296"/>
        <v>2.075642321</v>
      </c>
      <c r="AF99" s="6">
        <f t="shared" si="296"/>
        <v>0.3058706496</v>
      </c>
      <c r="AG99" s="6">
        <f t="shared" si="296"/>
        <v>-0.6119627045</v>
      </c>
      <c r="AH99" s="45"/>
      <c r="AI99" s="23">
        <v>44227.0</v>
      </c>
      <c r="AJ99" s="27">
        <v>0.0062</v>
      </c>
      <c r="AK99" s="27">
        <v>-0.0081</v>
      </c>
      <c r="AL99" s="27">
        <v>-0.024</v>
      </c>
      <c r="AM99" s="27">
        <v>-0.0113</v>
      </c>
      <c r="AN99" s="27">
        <v>-0.033</v>
      </c>
      <c r="AO99" s="27">
        <v>0.0039</v>
      </c>
      <c r="AP99" s="27">
        <v>0.0317</v>
      </c>
      <c r="AQ99" s="27">
        <v>-0.0387</v>
      </c>
      <c r="AR99" s="27">
        <v>-0.0069</v>
      </c>
      <c r="AS99" s="27">
        <v>-0.0096</v>
      </c>
      <c r="AT99" s="45"/>
      <c r="AU99" s="23">
        <v>44227.0</v>
      </c>
      <c r="AV99" s="50">
        <f t="shared" si="9"/>
        <v>-0.1361425858</v>
      </c>
      <c r="AW99" s="51">
        <f t="shared" si="10"/>
        <v>8.376769513</v>
      </c>
      <c r="AX99" s="51">
        <f t="array" ref="AX99">SQRT(MMULT(MMULT(X99:AG99,MMULT(TRANSPOSE(ER!B579:K614-ER!M614:V614),ER!B579:K614-ER!M614:V614)/3),TRANSPOSE(X99:AG99)))</f>
        <v>0.4524147119</v>
      </c>
      <c r="AY99" s="45"/>
      <c r="AZ99" s="23">
        <v>44227.0</v>
      </c>
      <c r="BA99" s="4">
        <f t="shared" ref="BA99:BJ99" si="297">X99*0.01/$AX99</f>
        <v>-0.01538302695</v>
      </c>
      <c r="BB99" s="4">
        <f t="shared" si="297"/>
        <v>-0.01772539257</v>
      </c>
      <c r="BC99" s="4">
        <f t="shared" si="297"/>
        <v>0.01131098717</v>
      </c>
      <c r="BD99" s="4">
        <f t="shared" si="297"/>
        <v>-0.008927047041</v>
      </c>
      <c r="BE99" s="4">
        <f t="shared" si="297"/>
        <v>0.02507891279</v>
      </c>
      <c r="BF99" s="4">
        <f t="shared" si="297"/>
        <v>-0.02435267403</v>
      </c>
      <c r="BG99" s="4">
        <f t="shared" si="297"/>
        <v>-0.009115214787</v>
      </c>
      <c r="BH99" s="4">
        <f t="shared" si="297"/>
        <v>0.04587919593</v>
      </c>
      <c r="BI99" s="4">
        <f t="shared" si="297"/>
        <v>0.006760846664</v>
      </c>
      <c r="BJ99" s="4">
        <f t="shared" si="297"/>
        <v>-0.01352658719</v>
      </c>
      <c r="BK99" s="45"/>
      <c r="BL99" s="4">
        <f t="shared" si="12"/>
        <v>-0.003062617986</v>
      </c>
      <c r="BM99" s="4">
        <f t="shared" si="13"/>
        <v>1.093051285</v>
      </c>
      <c r="BN99" s="4">
        <f t="shared" si="14"/>
        <v>1.096409168</v>
      </c>
      <c r="BO99" s="4">
        <f t="shared" si="15"/>
        <v>-0.003062617986</v>
      </c>
    </row>
    <row r="100">
      <c r="A100" s="23">
        <v>44255.0</v>
      </c>
      <c r="B100" s="54">
        <v>-0.0414960950283581</v>
      </c>
      <c r="C100" s="53">
        <v>-0.0229489149692986</v>
      </c>
      <c r="D100" s="53">
        <v>-0.018717193482695</v>
      </c>
      <c r="E100" s="53">
        <v>-0.0252707896995978</v>
      </c>
      <c r="F100" s="53">
        <v>-0.0339784479628269</v>
      </c>
      <c r="G100" s="53">
        <v>-0.0501536132618606</v>
      </c>
      <c r="H100" s="53">
        <v>-0.0408097222796176</v>
      </c>
      <c r="I100" s="53">
        <v>-0.0270658459652067</v>
      </c>
      <c r="J100" s="53">
        <v>-0.0357640031521558</v>
      </c>
      <c r="K100" s="53">
        <v>-0.0351576254206431</v>
      </c>
      <c r="L100" s="52"/>
      <c r="M100" s="4">
        <f t="shared" ref="M100:V100" si="298">_xlfn.RANK.AVG(B100,$B100:$K100,0)</f>
        <v>9</v>
      </c>
      <c r="N100" s="4">
        <f t="shared" si="298"/>
        <v>2</v>
      </c>
      <c r="O100" s="4">
        <f t="shared" si="298"/>
        <v>1</v>
      </c>
      <c r="P100" s="4">
        <f t="shared" si="298"/>
        <v>3</v>
      </c>
      <c r="Q100" s="4">
        <f t="shared" si="298"/>
        <v>5</v>
      </c>
      <c r="R100" s="4">
        <f t="shared" si="298"/>
        <v>10</v>
      </c>
      <c r="S100" s="4">
        <f t="shared" si="298"/>
        <v>8</v>
      </c>
      <c r="T100" s="4">
        <f t="shared" si="298"/>
        <v>4</v>
      </c>
      <c r="U100" s="4">
        <f t="shared" si="298"/>
        <v>7</v>
      </c>
      <c r="V100" s="4">
        <f t="shared" si="298"/>
        <v>6</v>
      </c>
      <c r="W100" s="45"/>
      <c r="X100" s="6">
        <f t="shared" ref="X100:AG100" si="299">-(B100-AVERAGE($B100:$K100))/STDEV($B100:$K100)</f>
        <v>0.8650885944</v>
      </c>
      <c r="Y100" s="6">
        <f t="shared" si="299"/>
        <v>-1.054194135</v>
      </c>
      <c r="Z100" s="6">
        <f t="shared" si="299"/>
        <v>-1.49209736</v>
      </c>
      <c r="AA100" s="6">
        <f t="shared" si="299"/>
        <v>-0.8139239666</v>
      </c>
      <c r="AB100" s="6">
        <f t="shared" si="299"/>
        <v>0.0871541521</v>
      </c>
      <c r="AC100" s="6">
        <f t="shared" si="299"/>
        <v>1.760978167</v>
      </c>
      <c r="AD100" s="6">
        <f t="shared" si="299"/>
        <v>0.7940619823</v>
      </c>
      <c r="AE100" s="6">
        <f t="shared" si="299"/>
        <v>-0.6281695566</v>
      </c>
      <c r="AF100" s="6">
        <f t="shared" si="299"/>
        <v>0.2719253802</v>
      </c>
      <c r="AG100" s="6">
        <f t="shared" si="299"/>
        <v>0.2091767411</v>
      </c>
      <c r="AH100" s="45"/>
      <c r="AI100" s="23">
        <v>44255.0</v>
      </c>
      <c r="AJ100" s="27">
        <v>0.0172</v>
      </c>
      <c r="AK100" s="27">
        <v>0.0462</v>
      </c>
      <c r="AL100" s="27">
        <v>0.0508</v>
      </c>
      <c r="AM100" s="27">
        <v>0.021</v>
      </c>
      <c r="AN100" s="27">
        <v>0.058</v>
      </c>
      <c r="AO100" s="27">
        <v>0.0331</v>
      </c>
      <c r="AP100" s="27">
        <v>0.0391</v>
      </c>
      <c r="AQ100" s="27">
        <v>0.0532</v>
      </c>
      <c r="AR100" s="27">
        <v>0.0175</v>
      </c>
      <c r="AS100" s="27">
        <v>0.0257</v>
      </c>
      <c r="AT100" s="45"/>
      <c r="AU100" s="23">
        <v>44255.0</v>
      </c>
      <c r="AV100" s="50">
        <f t="shared" si="9"/>
        <v>0.08175958338</v>
      </c>
      <c r="AW100" s="51">
        <f t="shared" si="10"/>
        <v>9.061650699</v>
      </c>
      <c r="AX100" s="51">
        <f t="array" ref="AX100">SQRT(MMULT(MMULT(X100:AG100,MMULT(TRANSPOSE(ER!B580:K615-ER!M615:V615),ER!B580:K615-ER!M615:V615)/3),TRANSPOSE(X100:AG100)))</f>
        <v>0.2569940779</v>
      </c>
      <c r="AY100" s="45"/>
      <c r="AZ100" s="23">
        <v>44255.0</v>
      </c>
      <c r="BA100" s="4">
        <f t="shared" ref="BA100:BJ100" si="300">X100*0.01/$AX100</f>
        <v>0.03366181048</v>
      </c>
      <c r="BB100" s="4">
        <f t="shared" si="300"/>
        <v>-0.04102017226</v>
      </c>
      <c r="BC100" s="4">
        <f t="shared" si="300"/>
        <v>-0.0580596009</v>
      </c>
      <c r="BD100" s="4">
        <f t="shared" si="300"/>
        <v>-0.03167092305</v>
      </c>
      <c r="BE100" s="4">
        <f t="shared" si="300"/>
        <v>0.00339129029</v>
      </c>
      <c r="BF100" s="4">
        <f t="shared" si="300"/>
        <v>0.06852213022</v>
      </c>
      <c r="BG100" s="4">
        <f t="shared" si="300"/>
        <v>0.03089806539</v>
      </c>
      <c r="BH100" s="4">
        <f t="shared" si="300"/>
        <v>-0.02444295844</v>
      </c>
      <c r="BI100" s="4">
        <f t="shared" si="300"/>
        <v>0.01058099791</v>
      </c>
      <c r="BJ100" s="4">
        <f t="shared" si="300"/>
        <v>0.008139360361</v>
      </c>
      <c r="BK100" s="45"/>
      <c r="BL100" s="4">
        <f t="shared" si="12"/>
        <v>0.001807182243</v>
      </c>
      <c r="BM100" s="4">
        <f t="shared" si="13"/>
        <v>1.095026628</v>
      </c>
      <c r="BN100" s="4">
        <f t="shared" si="14"/>
        <v>1.096409168</v>
      </c>
      <c r="BO100" s="4">
        <f t="shared" si="15"/>
        <v>-0.001260970452</v>
      </c>
    </row>
    <row r="101">
      <c r="A101" s="23">
        <v>44286.0</v>
      </c>
      <c r="B101" s="53">
        <v>-0.0152738016593489</v>
      </c>
      <c r="C101" s="53">
        <v>-0.0186902474003656</v>
      </c>
      <c r="D101" s="53">
        <v>-0.0155638986296723</v>
      </c>
      <c r="E101" s="53">
        <v>-0.0245436996520731</v>
      </c>
      <c r="F101" s="53">
        <v>-0.0109715815358966</v>
      </c>
      <c r="G101" s="53">
        <v>-0.0403754059238932</v>
      </c>
      <c r="H101" s="53">
        <v>-0.0387362834032196</v>
      </c>
      <c r="I101" s="53">
        <v>-0.0303844009927566</v>
      </c>
      <c r="J101" s="53">
        <v>-0.0136782070339967</v>
      </c>
      <c r="K101" s="53">
        <v>-0.0393449542914289</v>
      </c>
      <c r="L101" s="52"/>
      <c r="M101" s="4">
        <f t="shared" ref="M101:V101" si="301">_xlfn.RANK.AVG(B101,$B101:$K101,0)</f>
        <v>3</v>
      </c>
      <c r="N101" s="4">
        <f t="shared" si="301"/>
        <v>5</v>
      </c>
      <c r="O101" s="4">
        <f t="shared" si="301"/>
        <v>4</v>
      </c>
      <c r="P101" s="4">
        <f t="shared" si="301"/>
        <v>6</v>
      </c>
      <c r="Q101" s="4">
        <f t="shared" si="301"/>
        <v>1</v>
      </c>
      <c r="R101" s="4">
        <f t="shared" si="301"/>
        <v>10</v>
      </c>
      <c r="S101" s="4">
        <f t="shared" si="301"/>
        <v>8</v>
      </c>
      <c r="T101" s="4">
        <f t="shared" si="301"/>
        <v>7</v>
      </c>
      <c r="U101" s="4">
        <f t="shared" si="301"/>
        <v>2</v>
      </c>
      <c r="V101" s="4">
        <f t="shared" si="301"/>
        <v>9</v>
      </c>
      <c r="W101" s="45"/>
      <c r="X101" s="6">
        <f t="shared" ref="X101:AG101" si="302">-(B101-AVERAGE($B101:$K101))/STDEV($B101:$K101)</f>
        <v>-0.8185128785</v>
      </c>
      <c r="Y101" s="6">
        <f t="shared" si="302"/>
        <v>-0.5236095675</v>
      </c>
      <c r="Z101" s="6">
        <f t="shared" si="302"/>
        <v>-0.7934720719</v>
      </c>
      <c r="AA101" s="6">
        <f t="shared" si="302"/>
        <v>-0.0183469113</v>
      </c>
      <c r="AB101" s="6">
        <f t="shared" si="302"/>
        <v>-1.189875123</v>
      </c>
      <c r="AC101" s="6">
        <f t="shared" si="302"/>
        <v>1.348226116</v>
      </c>
      <c r="AD101" s="6">
        <f t="shared" si="302"/>
        <v>1.206739116</v>
      </c>
      <c r="AE101" s="6">
        <f t="shared" si="302"/>
        <v>0.4858151022</v>
      </c>
      <c r="AF101" s="6">
        <f t="shared" si="302"/>
        <v>-0.9562426051</v>
      </c>
      <c r="AG101" s="6">
        <f t="shared" si="302"/>
        <v>1.259278823</v>
      </c>
      <c r="AH101" s="45"/>
      <c r="AI101" s="23">
        <v>44286.0</v>
      </c>
      <c r="AJ101" s="27">
        <v>0.0237</v>
      </c>
      <c r="AK101" s="27">
        <v>0.0418</v>
      </c>
      <c r="AL101" s="27">
        <v>0.06</v>
      </c>
      <c r="AM101" s="27">
        <v>0.0749</v>
      </c>
      <c r="AN101" s="27">
        <v>0.0815</v>
      </c>
      <c r="AO101" s="27">
        <v>0.0495</v>
      </c>
      <c r="AP101" s="27">
        <v>0.0791</v>
      </c>
      <c r="AQ101" s="27">
        <v>0.038</v>
      </c>
      <c r="AR101" s="27">
        <v>0.0412</v>
      </c>
      <c r="AS101" s="27">
        <v>0.0372</v>
      </c>
      <c r="AT101" s="45"/>
      <c r="AU101" s="23">
        <v>44286.0</v>
      </c>
      <c r="AV101" s="50">
        <f t="shared" si="9"/>
        <v>-0.02185541905</v>
      </c>
      <c r="AW101" s="51">
        <f t="shared" si="10"/>
        <v>8.863604526</v>
      </c>
      <c r="AX101" s="51">
        <f t="array" ref="AX101">SQRT(MMULT(MMULT(X101:AG101,MMULT(TRANSPOSE(ER!B581:K616-ER!M616:V616),ER!B581:K616-ER!M616:V616)/3),TRANSPOSE(X101:AG101)))</f>
        <v>0.3066169846</v>
      </c>
      <c r="AY101" s="45"/>
      <c r="AZ101" s="23">
        <v>44286.0</v>
      </c>
      <c r="BA101" s="4">
        <f t="shared" ref="BA101:BJ101" si="303">X101*0.01/$AX101</f>
        <v>-0.0266949621</v>
      </c>
      <c r="BB101" s="4">
        <f t="shared" si="303"/>
        <v>-0.01707699161</v>
      </c>
      <c r="BC101" s="4">
        <f t="shared" si="303"/>
        <v>-0.02587828175</v>
      </c>
      <c r="BD101" s="4">
        <f t="shared" si="303"/>
        <v>-0.0005983657859</v>
      </c>
      <c r="BE101" s="4">
        <f t="shared" si="303"/>
        <v>-0.03880656268</v>
      </c>
      <c r="BF101" s="4">
        <f t="shared" si="303"/>
        <v>0.04397101868</v>
      </c>
      <c r="BG101" s="4">
        <f t="shared" si="303"/>
        <v>0.03935656459</v>
      </c>
      <c r="BH101" s="4">
        <f t="shared" si="303"/>
        <v>0.0158443637</v>
      </c>
      <c r="BI101" s="4">
        <f t="shared" si="303"/>
        <v>-0.03118687656</v>
      </c>
      <c r="BJ101" s="4">
        <f t="shared" si="303"/>
        <v>0.04107009352</v>
      </c>
      <c r="BK101" s="45"/>
      <c r="BL101" s="4">
        <f t="shared" si="12"/>
        <v>-0.000850425007</v>
      </c>
      <c r="BM101" s="4">
        <f t="shared" si="13"/>
        <v>1.09409539</v>
      </c>
      <c r="BN101" s="4">
        <f t="shared" si="14"/>
        <v>1.096409168</v>
      </c>
      <c r="BO101" s="4">
        <f t="shared" si="15"/>
        <v>-0.002110323098</v>
      </c>
    </row>
    <row r="102">
      <c r="A102" s="23">
        <v>44316.0</v>
      </c>
      <c r="B102" s="53">
        <v>-0.00852983136112795</v>
      </c>
      <c r="C102" s="53">
        <v>-0.0165209137870858</v>
      </c>
      <c r="D102" s="53">
        <v>-0.0166943990000001</v>
      </c>
      <c r="E102" s="53">
        <v>-0.0199966842224048</v>
      </c>
      <c r="F102" s="53">
        <v>-0.01954213</v>
      </c>
      <c r="G102" s="53">
        <v>-0.0458907317906178</v>
      </c>
      <c r="H102" s="53">
        <v>-0.0280240099107666</v>
      </c>
      <c r="I102" s="53">
        <v>-0.0243323680000001</v>
      </c>
      <c r="J102" s="53">
        <v>-0.0192543346204784</v>
      </c>
      <c r="K102" s="53">
        <v>-0.0145212767667071</v>
      </c>
      <c r="L102" s="52"/>
      <c r="M102" s="4">
        <f t="shared" ref="M102:V102" si="304">_xlfn.RANK.AVG(B102,$B102:$K102,0)</f>
        <v>1</v>
      </c>
      <c r="N102" s="4">
        <f t="shared" si="304"/>
        <v>3</v>
      </c>
      <c r="O102" s="4">
        <f t="shared" si="304"/>
        <v>4</v>
      </c>
      <c r="P102" s="4">
        <f t="shared" si="304"/>
        <v>7</v>
      </c>
      <c r="Q102" s="4">
        <f t="shared" si="304"/>
        <v>6</v>
      </c>
      <c r="R102" s="4">
        <f t="shared" si="304"/>
        <v>10</v>
      </c>
      <c r="S102" s="4">
        <f t="shared" si="304"/>
        <v>9</v>
      </c>
      <c r="T102" s="4">
        <f t="shared" si="304"/>
        <v>8</v>
      </c>
      <c r="U102" s="4">
        <f t="shared" si="304"/>
        <v>5</v>
      </c>
      <c r="V102" s="4">
        <f t="shared" si="304"/>
        <v>2</v>
      </c>
      <c r="W102" s="45"/>
      <c r="X102" s="6">
        <f t="shared" ref="X102:AG102" si="305">-(B102-AVERAGE($B102:$K102))/STDEV($B102:$K102)</f>
        <v>-1.265299075</v>
      </c>
      <c r="Y102" s="6">
        <f t="shared" si="305"/>
        <v>-0.4754202938</v>
      </c>
      <c r="Z102" s="6">
        <f t="shared" si="305"/>
        <v>-0.4582721428</v>
      </c>
      <c r="AA102" s="6">
        <f t="shared" si="305"/>
        <v>-0.1318576611</v>
      </c>
      <c r="AB102" s="6">
        <f t="shared" si="305"/>
        <v>-0.1767880868</v>
      </c>
      <c r="AC102" s="6">
        <f t="shared" si="305"/>
        <v>2.427640246</v>
      </c>
      <c r="AD102" s="6">
        <f t="shared" si="305"/>
        <v>0.6616035869</v>
      </c>
      <c r="AE102" s="6">
        <f t="shared" si="305"/>
        <v>0.2967031317</v>
      </c>
      <c r="AF102" s="6">
        <f t="shared" si="305"/>
        <v>-0.2052352297</v>
      </c>
      <c r="AG102" s="6">
        <f t="shared" si="305"/>
        <v>-0.673074475</v>
      </c>
      <c r="AH102" s="45"/>
      <c r="AI102" s="23">
        <v>44316.0</v>
      </c>
      <c r="AJ102" s="27">
        <v>0.0347</v>
      </c>
      <c r="AK102" s="27">
        <v>0.022</v>
      </c>
      <c r="AL102" s="27">
        <v>0.0365</v>
      </c>
      <c r="AM102" s="27">
        <v>0.0094</v>
      </c>
      <c r="AN102" s="27">
        <v>-0.0189</v>
      </c>
      <c r="AO102" s="27">
        <v>-0.0259</v>
      </c>
      <c r="AP102" s="27">
        <v>0.0276</v>
      </c>
      <c r="AQ102" s="27">
        <v>0.0294</v>
      </c>
      <c r="AR102" s="27">
        <v>0.0402</v>
      </c>
      <c r="AS102" s="27">
        <v>0.0542</v>
      </c>
      <c r="AT102" s="45"/>
      <c r="AU102" s="23">
        <v>44316.0</v>
      </c>
      <c r="AV102" s="50">
        <f t="shared" si="9"/>
        <v>-0.004085492423</v>
      </c>
      <c r="AW102" s="51">
        <f t="shared" si="10"/>
        <v>8.827392336</v>
      </c>
      <c r="AX102" s="51">
        <f t="array" ref="AX102">SQRT(MMULT(MMULT(X102:AG102,MMULT(TRANSPOSE(ER!B582:K617-ER!M617:V617),ER!B582:K617-ER!M617:V617)/3),TRANSPOSE(X102:AG102)))</f>
        <v>0.3183338851</v>
      </c>
      <c r="AY102" s="45"/>
      <c r="AZ102" s="23">
        <v>44316.0</v>
      </c>
      <c r="BA102" s="4">
        <f t="shared" ref="BA102:BJ102" si="306">X102*0.01/$AX102</f>
        <v>-0.03974754604</v>
      </c>
      <c r="BB102" s="4">
        <f t="shared" si="306"/>
        <v>-0.01493464303</v>
      </c>
      <c r="BC102" s="4">
        <f t="shared" si="306"/>
        <v>-0.01439595859</v>
      </c>
      <c r="BD102" s="4">
        <f t="shared" si="306"/>
        <v>-0.004142118299</v>
      </c>
      <c r="BE102" s="4">
        <f t="shared" si="306"/>
        <v>-0.005553542839</v>
      </c>
      <c r="BF102" s="4">
        <f t="shared" si="306"/>
        <v>0.07626081794</v>
      </c>
      <c r="BG102" s="4">
        <f t="shared" si="306"/>
        <v>0.02078332272</v>
      </c>
      <c r="BH102" s="4">
        <f t="shared" si="306"/>
        <v>0.00932050107</v>
      </c>
      <c r="BI102" s="4">
        <f t="shared" si="306"/>
        <v>-0.006447168815</v>
      </c>
      <c r="BJ102" s="4">
        <f t="shared" si="306"/>
        <v>-0.02114366413</v>
      </c>
      <c r="BK102" s="45"/>
      <c r="BL102" s="4">
        <f t="shared" si="12"/>
        <v>-0.0001332441654</v>
      </c>
      <c r="BM102" s="4">
        <f t="shared" si="13"/>
        <v>1.093949608</v>
      </c>
      <c r="BN102" s="4">
        <f t="shared" si="14"/>
        <v>1.096409168</v>
      </c>
      <c r="BO102" s="4">
        <f t="shared" si="15"/>
        <v>-0.002243286075</v>
      </c>
    </row>
    <row r="103">
      <c r="A103" s="23">
        <v>44347.0</v>
      </c>
      <c r="B103" s="53">
        <v>-0.0287281300126585</v>
      </c>
      <c r="C103" s="53">
        <v>-0.0187389757013575</v>
      </c>
      <c r="D103" s="53">
        <v>-0.0167753040000001</v>
      </c>
      <c r="E103" s="53">
        <v>-0.0184934322064794</v>
      </c>
      <c r="F103" s="53">
        <v>-0.0133663999999999</v>
      </c>
      <c r="G103" s="53">
        <v>-0.0511260245785732</v>
      </c>
      <c r="H103" s="54">
        <v>-0.0440770296298447</v>
      </c>
      <c r="I103" s="53">
        <v>-0.017634789682134</v>
      </c>
      <c r="J103" s="53">
        <v>-0.02316441</v>
      </c>
      <c r="K103" s="54">
        <v>-0.041954370939804</v>
      </c>
      <c r="L103" s="52"/>
      <c r="M103" s="4">
        <f t="shared" ref="M103:V103" si="307">_xlfn.RANK.AVG(B103,$B103:$K103,0)</f>
        <v>7</v>
      </c>
      <c r="N103" s="4">
        <f t="shared" si="307"/>
        <v>5</v>
      </c>
      <c r="O103" s="4">
        <f t="shared" si="307"/>
        <v>2</v>
      </c>
      <c r="P103" s="4">
        <f t="shared" si="307"/>
        <v>4</v>
      </c>
      <c r="Q103" s="4">
        <f t="shared" si="307"/>
        <v>1</v>
      </c>
      <c r="R103" s="4">
        <f t="shared" si="307"/>
        <v>10</v>
      </c>
      <c r="S103" s="4">
        <f t="shared" si="307"/>
        <v>9</v>
      </c>
      <c r="T103" s="4">
        <f t="shared" si="307"/>
        <v>3</v>
      </c>
      <c r="U103" s="4">
        <f t="shared" si="307"/>
        <v>6</v>
      </c>
      <c r="V103" s="4">
        <f t="shared" si="307"/>
        <v>8</v>
      </c>
      <c r="W103" s="45"/>
      <c r="X103" s="6">
        <f t="shared" ref="X103:AG103" si="308">-(B103-AVERAGE($B103:$K103))/STDEV($B103:$K103)</f>
        <v>0.09818798677</v>
      </c>
      <c r="Y103" s="6">
        <f t="shared" si="308"/>
        <v>-0.6435929877</v>
      </c>
      <c r="Z103" s="6">
        <f t="shared" si="308"/>
        <v>-0.7894125699</v>
      </c>
      <c r="AA103" s="6">
        <f t="shared" si="308"/>
        <v>-0.6618267127</v>
      </c>
      <c r="AB103" s="6">
        <f t="shared" si="308"/>
        <v>-1.042553131</v>
      </c>
      <c r="AC103" s="6">
        <f t="shared" si="308"/>
        <v>1.761425088</v>
      </c>
      <c r="AD103" s="6">
        <f t="shared" si="308"/>
        <v>1.237976337</v>
      </c>
      <c r="AE103" s="6">
        <f t="shared" si="308"/>
        <v>-0.7255883354</v>
      </c>
      <c r="AF103" s="6">
        <f t="shared" si="308"/>
        <v>-0.3149662727</v>
      </c>
      <c r="AG103" s="6">
        <f t="shared" si="308"/>
        <v>1.080350598</v>
      </c>
      <c r="AH103" s="45"/>
      <c r="AI103" s="23">
        <v>44347.0</v>
      </c>
      <c r="AJ103" s="27">
        <v>0.0303</v>
      </c>
      <c r="AK103" s="27">
        <v>0.0354</v>
      </c>
      <c r="AL103" s="27">
        <v>0.031</v>
      </c>
      <c r="AM103" s="27">
        <v>0.0148</v>
      </c>
      <c r="AN103" s="27">
        <v>0.0478</v>
      </c>
      <c r="AO103" s="27">
        <v>0.0165</v>
      </c>
      <c r="AP103" s="27">
        <v>0.0075</v>
      </c>
      <c r="AQ103" s="27">
        <v>0.0401</v>
      </c>
      <c r="AR103" s="27">
        <v>0.0131</v>
      </c>
      <c r="AS103" s="27">
        <v>0.0044</v>
      </c>
      <c r="AT103" s="45"/>
      <c r="AU103" s="23">
        <v>44347.0</v>
      </c>
      <c r="AV103" s="50">
        <f t="shared" si="9"/>
        <v>-0.0285110634</v>
      </c>
      <c r="AW103" s="51">
        <f t="shared" si="10"/>
        <v>8.575713994</v>
      </c>
      <c r="AX103" s="51">
        <f t="array" ref="AX103">SQRT(MMULT(MMULT(X103:AG103,MMULT(TRANSPOSE(ER!B583:K618-ER!M618:V618),ER!B583:K618-ER!M618:V618)/3),TRANSPOSE(X103:AG103)))</f>
        <v>0.3699836587</v>
      </c>
      <c r="AY103" s="45"/>
      <c r="AZ103" s="23">
        <v>44347.0</v>
      </c>
      <c r="BA103" s="4">
        <f t="shared" ref="BA103:BJ103" si="309">X103*0.01/$AX103</f>
        <v>0.002653846581</v>
      </c>
      <c r="BB103" s="4">
        <f t="shared" si="309"/>
        <v>-0.01739517334</v>
      </c>
      <c r="BC103" s="4">
        <f t="shared" si="309"/>
        <v>-0.0213364172</v>
      </c>
      <c r="BD103" s="4">
        <f t="shared" si="309"/>
        <v>-0.01788799849</v>
      </c>
      <c r="BE103" s="4">
        <f t="shared" si="309"/>
        <v>-0.02817835617</v>
      </c>
      <c r="BF103" s="4">
        <f t="shared" si="309"/>
        <v>0.04760818609</v>
      </c>
      <c r="BG103" s="4">
        <f t="shared" si="309"/>
        <v>0.03346029772</v>
      </c>
      <c r="BH103" s="4">
        <f t="shared" si="309"/>
        <v>-0.0196113617</v>
      </c>
      <c r="BI103" s="4">
        <f t="shared" si="309"/>
        <v>-0.008512977946</v>
      </c>
      <c r="BJ103" s="4">
        <f t="shared" si="309"/>
        <v>0.02919995445</v>
      </c>
      <c r="BK103" s="45"/>
      <c r="BL103" s="4">
        <f t="shared" si="12"/>
        <v>-0.0008956339471</v>
      </c>
      <c r="BM103" s="4">
        <f t="shared" si="13"/>
        <v>1.09296983</v>
      </c>
      <c r="BN103" s="4">
        <f t="shared" si="14"/>
        <v>1.096409168</v>
      </c>
      <c r="BO103" s="4">
        <f t="shared" si="15"/>
        <v>-0.003136910859</v>
      </c>
    </row>
    <row r="104">
      <c r="A104" s="23">
        <v>44377.0</v>
      </c>
      <c r="B104" s="53">
        <v>-0.0181006219999999</v>
      </c>
      <c r="C104" s="53">
        <v>-0.00718316755088503</v>
      </c>
      <c r="D104" s="53">
        <v>-0.0201497871907939</v>
      </c>
      <c r="E104" s="53">
        <v>-0.0164960915709449</v>
      </c>
      <c r="F104" s="54">
        <v>-0.0234859245222468</v>
      </c>
      <c r="G104" s="53">
        <v>-0.0311702314465499</v>
      </c>
      <c r="H104" s="53">
        <v>-0.0225437320000001</v>
      </c>
      <c r="I104" s="53">
        <v>-0.0423139561119507</v>
      </c>
      <c r="J104" s="54">
        <v>-0.016866328</v>
      </c>
      <c r="K104" s="53">
        <v>-0.0213681280868311</v>
      </c>
      <c r="L104" s="52"/>
      <c r="M104" s="4">
        <f t="shared" ref="M104:V104" si="310">_xlfn.RANK.AVG(B104,$B104:$K104,0)</f>
        <v>4</v>
      </c>
      <c r="N104" s="4">
        <f t="shared" si="310"/>
        <v>1</v>
      </c>
      <c r="O104" s="4">
        <f t="shared" si="310"/>
        <v>5</v>
      </c>
      <c r="P104" s="4">
        <f t="shared" si="310"/>
        <v>2</v>
      </c>
      <c r="Q104" s="4">
        <f t="shared" si="310"/>
        <v>8</v>
      </c>
      <c r="R104" s="4">
        <f t="shared" si="310"/>
        <v>9</v>
      </c>
      <c r="S104" s="4">
        <f t="shared" si="310"/>
        <v>7</v>
      </c>
      <c r="T104" s="4">
        <f t="shared" si="310"/>
        <v>10</v>
      </c>
      <c r="U104" s="4">
        <f t="shared" si="310"/>
        <v>3</v>
      </c>
      <c r="V104" s="4">
        <f t="shared" si="310"/>
        <v>6</v>
      </c>
      <c r="W104" s="45"/>
      <c r="X104" s="6">
        <f t="shared" ref="X104:AG104" si="311">-(B104-AVERAGE($B104:$K104))/STDEV($B104:$K104)</f>
        <v>-0.4116042583</v>
      </c>
      <c r="Y104" s="6">
        <f t="shared" si="311"/>
        <v>-1.573607767</v>
      </c>
      <c r="Z104" s="6">
        <f t="shared" si="311"/>
        <v>-0.1935005646</v>
      </c>
      <c r="AA104" s="6">
        <f t="shared" si="311"/>
        <v>-0.5823830783</v>
      </c>
      <c r="AB104" s="6">
        <f t="shared" si="311"/>
        <v>0.1615825092</v>
      </c>
      <c r="AC104" s="6">
        <f t="shared" si="311"/>
        <v>0.979464704</v>
      </c>
      <c r="AD104" s="6">
        <f t="shared" si="311"/>
        <v>0.0612998818</v>
      </c>
      <c r="AE104" s="6">
        <f t="shared" si="311"/>
        <v>2.165551371</v>
      </c>
      <c r="AF104" s="6">
        <f t="shared" si="311"/>
        <v>-0.5429768201</v>
      </c>
      <c r="AG104" s="6">
        <f t="shared" si="311"/>
        <v>-0.06382597772</v>
      </c>
      <c r="AH104" s="45"/>
      <c r="AI104" s="23">
        <v>44377.0</v>
      </c>
      <c r="AJ104" s="27">
        <v>0.017</v>
      </c>
      <c r="AK104" s="27">
        <v>0.0245</v>
      </c>
      <c r="AL104" s="27">
        <v>0.0115</v>
      </c>
      <c r="AM104" s="27">
        <v>0.013</v>
      </c>
      <c r="AN104" s="27">
        <v>-9.0E-4</v>
      </c>
      <c r="AO104" s="27">
        <v>0.0118</v>
      </c>
      <c r="AP104" s="27">
        <v>0.0271</v>
      </c>
      <c r="AQ104" s="27">
        <v>-0.0252</v>
      </c>
      <c r="AR104" s="27">
        <v>0.0043</v>
      </c>
      <c r="AS104" s="27">
        <v>0.0275</v>
      </c>
      <c r="AT104" s="45"/>
      <c r="AU104" s="23">
        <v>44377.0</v>
      </c>
      <c r="AV104" s="50">
        <f t="shared" si="9"/>
        <v>0.07013156088</v>
      </c>
      <c r="AW104" s="51">
        <f t="shared" si="10"/>
        <v>9.177142202</v>
      </c>
      <c r="AX104" s="51">
        <f t="array" ref="AX104">SQRT(MMULT(MMULT(X104:AG104,MMULT(TRANSPOSE(ER!B584:K619-ER!M619:V619),ER!B584:K619-ER!M619:V619)/3),TRANSPOSE(X104:AG104)))</f>
        <v>0.2872613398</v>
      </c>
      <c r="AY104" s="45"/>
      <c r="AZ104" s="23">
        <v>44377.0</v>
      </c>
      <c r="BA104" s="4">
        <f t="shared" ref="BA104:BJ104" si="312">X104*0.01/$AX104</f>
        <v>-0.01432856432</v>
      </c>
      <c r="BB104" s="4">
        <f t="shared" si="312"/>
        <v>-0.05477965702</v>
      </c>
      <c r="BC104" s="4">
        <f t="shared" si="312"/>
        <v>-0.006736046166</v>
      </c>
      <c r="BD104" s="4">
        <f t="shared" si="312"/>
        <v>-0.02027363232</v>
      </c>
      <c r="BE104" s="4">
        <f t="shared" si="312"/>
        <v>0.005624930571</v>
      </c>
      <c r="BF104" s="4">
        <f t="shared" si="312"/>
        <v>0.03409664192</v>
      </c>
      <c r="BG104" s="4">
        <f t="shared" si="312"/>
        <v>0.002133941234</v>
      </c>
      <c r="BH104" s="4">
        <f t="shared" si="312"/>
        <v>0.07538610565</v>
      </c>
      <c r="BI104" s="4">
        <f t="shared" si="312"/>
        <v>-0.01890184111</v>
      </c>
      <c r="BJ104" s="4">
        <f t="shared" si="312"/>
        <v>-0.002221878439</v>
      </c>
      <c r="BK104" s="45"/>
      <c r="BL104" s="4">
        <f t="shared" si="12"/>
        <v>0.001895531309</v>
      </c>
      <c r="BM104" s="4">
        <f t="shared" si="13"/>
        <v>1.095041588</v>
      </c>
      <c r="BN104" s="4">
        <f t="shared" si="14"/>
        <v>1.096409168</v>
      </c>
      <c r="BO104" s="4">
        <f t="shared" si="15"/>
        <v>-0.001247325663</v>
      </c>
    </row>
    <row r="105">
      <c r="A105" s="23">
        <v>44408.0</v>
      </c>
      <c r="B105" s="53">
        <v>-0.0140002663909828</v>
      </c>
      <c r="C105" s="54">
        <v>-0.0282512315270931</v>
      </c>
      <c r="D105" s="53">
        <v>-0.0350217770695106</v>
      </c>
      <c r="E105" s="53">
        <v>-0.0377135076633463</v>
      </c>
      <c r="F105" s="53">
        <v>-0.0487156943294151</v>
      </c>
      <c r="G105" s="53">
        <v>-0.0376841664622173</v>
      </c>
      <c r="H105" s="53">
        <v>-0.0503762426870269</v>
      </c>
      <c r="I105" s="53">
        <v>-0.0649929180011103</v>
      </c>
      <c r="J105" s="53">
        <v>-0.0431626988069398</v>
      </c>
      <c r="K105" s="54">
        <v>-0.032436305145907</v>
      </c>
      <c r="L105" s="52"/>
      <c r="M105" s="4">
        <f t="shared" ref="M105:V105" si="313">_xlfn.RANK.AVG(B105,$B105:$K105,0)</f>
        <v>1</v>
      </c>
      <c r="N105" s="4">
        <f t="shared" si="313"/>
        <v>2</v>
      </c>
      <c r="O105" s="4">
        <f t="shared" si="313"/>
        <v>4</v>
      </c>
      <c r="P105" s="4">
        <f t="shared" si="313"/>
        <v>6</v>
      </c>
      <c r="Q105" s="4">
        <f t="shared" si="313"/>
        <v>8</v>
      </c>
      <c r="R105" s="4">
        <f t="shared" si="313"/>
        <v>5</v>
      </c>
      <c r="S105" s="4">
        <f t="shared" si="313"/>
        <v>9</v>
      </c>
      <c r="T105" s="4">
        <f t="shared" si="313"/>
        <v>10</v>
      </c>
      <c r="U105" s="4">
        <f t="shared" si="313"/>
        <v>7</v>
      </c>
      <c r="V105" s="4">
        <f t="shared" si="313"/>
        <v>3</v>
      </c>
      <c r="W105" s="45"/>
      <c r="X105" s="6">
        <f t="shared" ref="X105:AG105" si="314">-(B105-AVERAGE($B105:$K105))/STDEV($B105:$K105)</f>
        <v>-1.825936656</v>
      </c>
      <c r="Y105" s="6">
        <f t="shared" si="314"/>
        <v>-0.7947839501</v>
      </c>
      <c r="Z105" s="6">
        <f t="shared" si="314"/>
        <v>-0.3048896667</v>
      </c>
      <c r="AA105" s="6">
        <f t="shared" si="314"/>
        <v>-0.1101249432</v>
      </c>
      <c r="AB105" s="6">
        <f t="shared" si="314"/>
        <v>0.6859568968</v>
      </c>
      <c r="AC105" s="6">
        <f t="shared" si="314"/>
        <v>-0.1122479755</v>
      </c>
      <c r="AD105" s="6">
        <f t="shared" si="314"/>
        <v>0.806108684</v>
      </c>
      <c r="AE105" s="6">
        <f t="shared" si="314"/>
        <v>1.863722968</v>
      </c>
      <c r="AF105" s="6">
        <f t="shared" si="314"/>
        <v>0.284160506</v>
      </c>
      <c r="AG105" s="6">
        <f t="shared" si="314"/>
        <v>-0.4919658642</v>
      </c>
      <c r="AH105" s="45"/>
      <c r="AI105" s="23">
        <v>44408.0</v>
      </c>
      <c r="AJ105" s="27">
        <v>0.0079</v>
      </c>
      <c r="AK105" s="27">
        <v>0.0069</v>
      </c>
      <c r="AL105" s="27">
        <v>0.017</v>
      </c>
      <c r="AM105" s="27">
        <v>0.001</v>
      </c>
      <c r="AN105" s="27">
        <v>0.0072</v>
      </c>
      <c r="AO105" s="27">
        <v>-0.0237</v>
      </c>
      <c r="AP105" s="27">
        <v>0.0458</v>
      </c>
      <c r="AQ105" s="27">
        <v>-0.018</v>
      </c>
      <c r="AR105" s="27">
        <v>0.0026</v>
      </c>
      <c r="AS105" s="27">
        <v>0.0234</v>
      </c>
      <c r="AT105" s="45"/>
      <c r="AU105" s="23">
        <v>44408.0</v>
      </c>
      <c r="AV105" s="50">
        <f t="shared" si="9"/>
        <v>-0.07910903703</v>
      </c>
      <c r="AW105" s="51">
        <f t="shared" si="10"/>
        <v>8.45114732</v>
      </c>
      <c r="AX105" s="51">
        <f t="array" ref="AX105">SQRT(MMULT(MMULT(X105:AG105,MMULT(TRANSPOSE(ER!B585:K620-ER!M620:V620),ER!B585:K620-ER!M620:V620)/3),TRANSPOSE(X105:AG105)))</f>
        <v>0.3471065304</v>
      </c>
      <c r="AY105" s="45"/>
      <c r="AZ105" s="23">
        <v>44408.0</v>
      </c>
      <c r="BA105" s="4">
        <f t="shared" ref="BA105:BJ105" si="315">X105*0.01/$AX105</f>
        <v>-0.0526045031</v>
      </c>
      <c r="BB105" s="4">
        <f t="shared" si="315"/>
        <v>-0.022897407</v>
      </c>
      <c r="BC105" s="4">
        <f t="shared" si="315"/>
        <v>-0.008783749079</v>
      </c>
      <c r="BD105" s="4">
        <f t="shared" si="315"/>
        <v>-0.003172655469</v>
      </c>
      <c r="BE105" s="4">
        <f t="shared" si="315"/>
        <v>0.01976214322</v>
      </c>
      <c r="BF105" s="4">
        <f t="shared" si="315"/>
        <v>-0.003233819177</v>
      </c>
      <c r="BG105" s="4">
        <f t="shared" si="315"/>
        <v>0.02322366805</v>
      </c>
      <c r="BH105" s="4">
        <f t="shared" si="315"/>
        <v>0.05369311163</v>
      </c>
      <c r="BI105" s="4">
        <f t="shared" si="315"/>
        <v>0.008186550269</v>
      </c>
      <c r="BJ105" s="4">
        <f t="shared" si="315"/>
        <v>-0.01417333934</v>
      </c>
      <c r="BK105" s="45"/>
      <c r="BL105" s="4">
        <f t="shared" si="12"/>
        <v>-0.002753904758</v>
      </c>
      <c r="BM105" s="4">
        <f t="shared" si="13"/>
        <v>1.092025948</v>
      </c>
      <c r="BN105" s="4">
        <f t="shared" si="14"/>
        <v>1.096409168</v>
      </c>
      <c r="BO105" s="4">
        <f t="shared" si="15"/>
        <v>-0.003997795405</v>
      </c>
    </row>
    <row r="106">
      <c r="A106" s="23">
        <v>44439.0</v>
      </c>
      <c r="B106" s="53">
        <v>-0.0202633713453897</v>
      </c>
      <c r="C106" s="53">
        <v>-0.0164736600844114</v>
      </c>
      <c r="D106" s="53">
        <v>-0.045416942449388</v>
      </c>
      <c r="E106" s="53">
        <v>-0.0156955661732245</v>
      </c>
      <c r="F106" s="53">
        <v>-0.0161927390379669</v>
      </c>
      <c r="G106" s="54">
        <v>-0.0364296207601289</v>
      </c>
      <c r="H106" s="53">
        <v>-0.0190532483966876</v>
      </c>
      <c r="I106" s="53">
        <v>-0.0128965129517119</v>
      </c>
      <c r="J106" s="53">
        <v>-0.0160785866697423</v>
      </c>
      <c r="K106" s="53">
        <v>-0.0182644590409513</v>
      </c>
      <c r="L106" s="52"/>
      <c r="M106" s="4">
        <f t="shared" ref="M106:V106" si="316">_xlfn.RANK.AVG(B106,$B106:$K106,0)</f>
        <v>8</v>
      </c>
      <c r="N106" s="4">
        <f t="shared" si="316"/>
        <v>5</v>
      </c>
      <c r="O106" s="4">
        <f t="shared" si="316"/>
        <v>10</v>
      </c>
      <c r="P106" s="4">
        <f t="shared" si="316"/>
        <v>2</v>
      </c>
      <c r="Q106" s="4">
        <f t="shared" si="316"/>
        <v>4</v>
      </c>
      <c r="R106" s="4">
        <f t="shared" si="316"/>
        <v>9</v>
      </c>
      <c r="S106" s="4">
        <f t="shared" si="316"/>
        <v>7</v>
      </c>
      <c r="T106" s="4">
        <f t="shared" si="316"/>
        <v>1</v>
      </c>
      <c r="U106" s="4">
        <f t="shared" si="316"/>
        <v>3</v>
      </c>
      <c r="V106" s="4">
        <f t="shared" si="316"/>
        <v>6</v>
      </c>
      <c r="W106" s="45"/>
      <c r="X106" s="6">
        <f t="shared" ref="X106:AG106" si="317">-(B106-AVERAGE($B106:$K106))/STDEV($B106:$K106)</f>
        <v>-0.1338496559</v>
      </c>
      <c r="Y106" s="6">
        <f t="shared" si="317"/>
        <v>-0.4928134822</v>
      </c>
      <c r="Z106" s="6">
        <f t="shared" si="317"/>
        <v>2.248712368</v>
      </c>
      <c r="AA106" s="6">
        <f t="shared" si="317"/>
        <v>-0.5665150253</v>
      </c>
      <c r="AB106" s="6">
        <f t="shared" si="317"/>
        <v>-0.5194224999</v>
      </c>
      <c r="AC106" s="6">
        <f t="shared" si="317"/>
        <v>1.397427623</v>
      </c>
      <c r="AD106" s="6">
        <f t="shared" si="317"/>
        <v>-0.2484732602</v>
      </c>
      <c r="AE106" s="6">
        <f t="shared" si="317"/>
        <v>-0.8316431011</v>
      </c>
      <c r="AF106" s="6">
        <f t="shared" si="317"/>
        <v>-0.5302350837</v>
      </c>
      <c r="AG106" s="6">
        <f t="shared" si="317"/>
        <v>-0.3231878824</v>
      </c>
      <c r="AH106" s="45"/>
      <c r="AI106" s="23">
        <v>44439.0</v>
      </c>
      <c r="AJ106" s="27">
        <v>0.0203</v>
      </c>
      <c r="AK106" s="27">
        <v>0.0142</v>
      </c>
      <c r="AL106" s="27">
        <v>0.011</v>
      </c>
      <c r="AM106" s="27">
        <v>0.0179</v>
      </c>
      <c r="AN106" s="27">
        <v>0.0177</v>
      </c>
      <c r="AO106" s="27">
        <v>0.0318</v>
      </c>
      <c r="AP106" s="27">
        <v>0.0733</v>
      </c>
      <c r="AQ106" s="27">
        <v>0.0207</v>
      </c>
      <c r="AR106" s="27">
        <v>0.0188</v>
      </c>
      <c r="AS106" s="27">
        <v>0.0291</v>
      </c>
      <c r="AT106" s="45"/>
      <c r="AU106" s="23">
        <v>44439.0</v>
      </c>
      <c r="AV106" s="50">
        <f t="shared" si="9"/>
        <v>0.04358732529</v>
      </c>
      <c r="AW106" s="51">
        <f t="shared" si="10"/>
        <v>8.819510227</v>
      </c>
      <c r="AX106" s="51">
        <f t="array" ref="AX106">SQRT(MMULT(MMULT(X106:AG106,MMULT(TRANSPOSE(ER!B586:K621-ER!M621:V621),ER!B586:K621-ER!M621:V621)/3),TRANSPOSE(X106:AG106)))</f>
        <v>0.1711472776</v>
      </c>
      <c r="AY106" s="45"/>
      <c r="AZ106" s="23">
        <v>44439.0</v>
      </c>
      <c r="BA106" s="4">
        <f t="shared" ref="BA106:BJ106" si="318">X106*0.01/$AX106</f>
        <v>-0.007820729478</v>
      </c>
      <c r="BB106" s="4">
        <f t="shared" si="318"/>
        <v>-0.02879470181</v>
      </c>
      <c r="BC106" s="4">
        <f t="shared" si="318"/>
        <v>0.1313904842</v>
      </c>
      <c r="BD106" s="4">
        <f t="shared" si="318"/>
        <v>-0.03310102465</v>
      </c>
      <c r="BE106" s="4">
        <f t="shared" si="318"/>
        <v>-0.03034944565</v>
      </c>
      <c r="BF106" s="4">
        <f t="shared" si="318"/>
        <v>0.08165059024</v>
      </c>
      <c r="BG106" s="4">
        <f t="shared" si="318"/>
        <v>-0.01451809598</v>
      </c>
      <c r="BH106" s="4">
        <f t="shared" si="318"/>
        <v>-0.04859224832</v>
      </c>
      <c r="BI106" s="4">
        <f t="shared" si="318"/>
        <v>-0.03098121637</v>
      </c>
      <c r="BJ106" s="4">
        <f t="shared" si="318"/>
        <v>-0.01888361223</v>
      </c>
      <c r="BK106" s="45"/>
      <c r="BL106" s="4">
        <f t="shared" si="12"/>
        <v>0.001255733369</v>
      </c>
      <c r="BM106" s="4">
        <f t="shared" si="13"/>
        <v>1.093397242</v>
      </c>
      <c r="BN106" s="4">
        <f t="shared" si="14"/>
        <v>1.096409168</v>
      </c>
      <c r="BO106" s="4">
        <f t="shared" si="15"/>
        <v>-0.002747082201</v>
      </c>
    </row>
    <row r="107">
      <c r="A107" s="23">
        <v>44469.0</v>
      </c>
      <c r="B107" s="53">
        <v>-0.0287652076137947</v>
      </c>
      <c r="C107" s="53">
        <v>-0.0229011656143696</v>
      </c>
      <c r="D107" s="53">
        <v>-0.0448859353962334</v>
      </c>
      <c r="E107" s="53">
        <v>-0.0340424095172086</v>
      </c>
      <c r="F107" s="53">
        <v>-0.0358611108344283</v>
      </c>
      <c r="G107" s="53">
        <v>-0.0346405358791466</v>
      </c>
      <c r="H107" s="53">
        <v>-0.0818953606094689</v>
      </c>
      <c r="I107" s="53">
        <v>-0.0378020668839993</v>
      </c>
      <c r="J107" s="53">
        <v>-0.0342909675209839</v>
      </c>
      <c r="K107" s="53">
        <v>-0.0450490926146133</v>
      </c>
      <c r="L107" s="52"/>
      <c r="M107" s="4">
        <f t="shared" ref="M107:V107" si="319">_xlfn.RANK.AVG(B107,$B107:$K107,0)</f>
        <v>2</v>
      </c>
      <c r="N107" s="4">
        <f t="shared" si="319"/>
        <v>1</v>
      </c>
      <c r="O107" s="4">
        <f t="shared" si="319"/>
        <v>8</v>
      </c>
      <c r="P107" s="4">
        <f t="shared" si="319"/>
        <v>3</v>
      </c>
      <c r="Q107" s="4">
        <f t="shared" si="319"/>
        <v>6</v>
      </c>
      <c r="R107" s="4">
        <f t="shared" si="319"/>
        <v>5</v>
      </c>
      <c r="S107" s="4">
        <f t="shared" si="319"/>
        <v>10</v>
      </c>
      <c r="T107" s="4">
        <f t="shared" si="319"/>
        <v>7</v>
      </c>
      <c r="U107" s="4">
        <f t="shared" si="319"/>
        <v>4</v>
      </c>
      <c r="V107" s="4">
        <f t="shared" si="319"/>
        <v>9</v>
      </c>
      <c r="W107" s="45"/>
      <c r="X107" s="6">
        <f t="shared" ref="X107:AG107" si="320">-(B107-AVERAGE($B107:$K107))/STDEV($B107:$K107)</f>
        <v>-0.6972923397</v>
      </c>
      <c r="Y107" s="6">
        <f t="shared" si="320"/>
        <v>-1.060813587</v>
      </c>
      <c r="Z107" s="6">
        <f t="shared" si="320"/>
        <v>0.3020570979</v>
      </c>
      <c r="AA107" s="6">
        <f t="shared" si="320"/>
        <v>-0.3701502388</v>
      </c>
      <c r="AB107" s="6">
        <f t="shared" si="320"/>
        <v>-0.2574060648</v>
      </c>
      <c r="AC107" s="6">
        <f t="shared" si="320"/>
        <v>-0.3330714387</v>
      </c>
      <c r="AD107" s="6">
        <f t="shared" si="320"/>
        <v>2.59632996</v>
      </c>
      <c r="AE107" s="6">
        <f t="shared" si="320"/>
        <v>-0.1370831264</v>
      </c>
      <c r="AF107" s="6">
        <f t="shared" si="320"/>
        <v>-0.3547417346</v>
      </c>
      <c r="AG107" s="6">
        <f t="shared" si="320"/>
        <v>0.3121714721</v>
      </c>
      <c r="AH107" s="45"/>
      <c r="AI107" s="23">
        <v>44469.0</v>
      </c>
      <c r="AJ107" s="27">
        <v>-0.02</v>
      </c>
      <c r="AK107" s="27">
        <v>-0.0236</v>
      </c>
      <c r="AL107" s="27">
        <v>-0.0251</v>
      </c>
      <c r="AM107" s="27">
        <v>-0.0385</v>
      </c>
      <c r="AN107" s="27">
        <v>-0.0125</v>
      </c>
      <c r="AO107" s="27">
        <v>0.0448</v>
      </c>
      <c r="AP107" s="27">
        <v>-0.0579</v>
      </c>
      <c r="AQ107" s="27">
        <v>-0.0124</v>
      </c>
      <c r="AR107" s="27">
        <v>0.0</v>
      </c>
      <c r="AS107" s="27">
        <v>-0.0475</v>
      </c>
      <c r="AT107" s="45"/>
      <c r="AU107" s="23">
        <v>44469.0</v>
      </c>
      <c r="AV107" s="50">
        <f t="shared" si="9"/>
        <v>0.08882347874</v>
      </c>
      <c r="AW107" s="51">
        <f t="shared" si="10"/>
        <v>9.602889806</v>
      </c>
      <c r="AX107" s="51">
        <f t="array" ref="AX107">SQRT(MMULT(MMULT(X107:AG107,MMULT(TRANSPOSE(ER!B587:K622-ER!M622:V622),ER!B587:K622-ER!M622:V622)/3),TRANSPOSE(X107:AG107)))</f>
        <v>0.2213571518</v>
      </c>
      <c r="AY107" s="45"/>
      <c r="AZ107" s="23">
        <v>44469.0</v>
      </c>
      <c r="BA107" s="4">
        <f t="shared" ref="BA107:BJ107" si="321">X107*0.01/$AX107</f>
        <v>-0.03150078207</v>
      </c>
      <c r="BB107" s="4">
        <f t="shared" si="321"/>
        <v>-0.04792316755</v>
      </c>
      <c r="BC107" s="4">
        <f t="shared" si="321"/>
        <v>0.01364568958</v>
      </c>
      <c r="BD107" s="4">
        <f t="shared" si="321"/>
        <v>-0.01672185587</v>
      </c>
      <c r="BE107" s="4">
        <f t="shared" si="321"/>
        <v>-0.0116285407</v>
      </c>
      <c r="BF107" s="4">
        <f t="shared" si="321"/>
        <v>-0.01504678914</v>
      </c>
      <c r="BG107" s="4">
        <f t="shared" si="321"/>
        <v>0.1172914423</v>
      </c>
      <c r="BH107" s="4">
        <f t="shared" si="321"/>
        <v>-0.006192848312</v>
      </c>
      <c r="BI107" s="4">
        <f t="shared" si="321"/>
        <v>-0.01602576342</v>
      </c>
      <c r="BJ107" s="4">
        <f t="shared" si="321"/>
        <v>0.01410261515</v>
      </c>
      <c r="BK107" s="45"/>
      <c r="BL107" s="4">
        <f t="shared" si="12"/>
        <v>0.005189885578</v>
      </c>
      <c r="BM107" s="4">
        <f t="shared" si="13"/>
        <v>1.099071848</v>
      </c>
      <c r="BN107" s="4">
        <f t="shared" si="14"/>
        <v>1.099071848</v>
      </c>
      <c r="BO107" s="4">
        <f t="shared" si="15"/>
        <v>0</v>
      </c>
    </row>
    <row r="108">
      <c r="A108" s="23">
        <v>44500.0</v>
      </c>
      <c r="B108" s="53">
        <v>-0.0149489418358132</v>
      </c>
      <c r="C108" s="53">
        <v>-0.0154946614083662</v>
      </c>
      <c r="D108" s="53">
        <v>-0.011816075</v>
      </c>
      <c r="E108" s="53">
        <v>-0.0171810736833853</v>
      </c>
      <c r="F108" s="53">
        <v>-0.0105504459999999</v>
      </c>
      <c r="G108" s="53">
        <v>-0.0240451705798278</v>
      </c>
      <c r="H108" s="53">
        <v>-0.0180452528275985</v>
      </c>
      <c r="I108" s="53">
        <v>-0.0165882389999999</v>
      </c>
      <c r="J108" s="53">
        <v>-0.012528388</v>
      </c>
      <c r="K108" s="53">
        <v>-0.0134255987776708</v>
      </c>
      <c r="L108" s="52"/>
      <c r="M108" s="4">
        <f t="shared" ref="M108:V108" si="322">_xlfn.RANK.AVG(B108,$B108:$K108,0)</f>
        <v>5</v>
      </c>
      <c r="N108" s="4">
        <f t="shared" si="322"/>
        <v>6</v>
      </c>
      <c r="O108" s="4">
        <f t="shared" si="322"/>
        <v>2</v>
      </c>
      <c r="P108" s="4">
        <f t="shared" si="322"/>
        <v>8</v>
      </c>
      <c r="Q108" s="4">
        <f t="shared" si="322"/>
        <v>1</v>
      </c>
      <c r="R108" s="4">
        <f t="shared" si="322"/>
        <v>10</v>
      </c>
      <c r="S108" s="4">
        <f t="shared" si="322"/>
        <v>9</v>
      </c>
      <c r="T108" s="4">
        <f t="shared" si="322"/>
        <v>7</v>
      </c>
      <c r="U108" s="4">
        <f t="shared" si="322"/>
        <v>3</v>
      </c>
      <c r="V108" s="4">
        <f t="shared" si="322"/>
        <v>4</v>
      </c>
      <c r="W108" s="45"/>
      <c r="X108" s="6">
        <f t="shared" ref="X108:AG108" si="323">-(B108-AVERAGE($B108:$K108))/STDEV($B108:$K108)</f>
        <v>-0.132569852</v>
      </c>
      <c r="Y108" s="6">
        <f t="shared" si="323"/>
        <v>0.008333774142</v>
      </c>
      <c r="Z108" s="6">
        <f t="shared" si="323"/>
        <v>-0.941469367</v>
      </c>
      <c r="AA108" s="6">
        <f t="shared" si="323"/>
        <v>0.4437618159</v>
      </c>
      <c r="AB108" s="6">
        <f t="shared" si="323"/>
        <v>-1.268252067</v>
      </c>
      <c r="AC108" s="6">
        <f t="shared" si="323"/>
        <v>2.21605695</v>
      </c>
      <c r="AD108" s="6">
        <f t="shared" si="323"/>
        <v>0.6668910222</v>
      </c>
      <c r="AE108" s="6">
        <f t="shared" si="323"/>
        <v>0.2906931688</v>
      </c>
      <c r="AF108" s="6">
        <f t="shared" si="323"/>
        <v>-0.7575516742</v>
      </c>
      <c r="AG108" s="6">
        <f t="shared" si="323"/>
        <v>-0.5258937708</v>
      </c>
      <c r="AH108" s="45"/>
      <c r="AI108" s="23">
        <v>44500.0</v>
      </c>
      <c r="AJ108" s="27">
        <v>-6.0E-4</v>
      </c>
      <c r="AK108" s="27">
        <v>0.053</v>
      </c>
      <c r="AL108" s="27">
        <v>0.0461</v>
      </c>
      <c r="AM108" s="27">
        <v>0.0231</v>
      </c>
      <c r="AN108" s="27">
        <v>0.0533</v>
      </c>
      <c r="AO108" s="27">
        <v>-0.0124</v>
      </c>
      <c r="AP108" s="27">
        <v>0.0687</v>
      </c>
      <c r="AQ108" s="27">
        <v>0.0401</v>
      </c>
      <c r="AR108" s="27">
        <v>0.0231</v>
      </c>
      <c r="AS108" s="27">
        <v>0.0695</v>
      </c>
      <c r="AT108" s="45"/>
      <c r="AU108" s="23">
        <v>44500.0</v>
      </c>
      <c r="AV108" s="50">
        <f t="shared" si="9"/>
        <v>0.1263521777</v>
      </c>
      <c r="AW108" s="51">
        <f t="shared" si="10"/>
        <v>10.81623585</v>
      </c>
      <c r="AX108" s="51">
        <f t="array" ref="AX108">SQRT(MMULT(MMULT(X108:AG108,MMULT(TRANSPOSE(ER!B588:K623-ER!M623:V623),ER!B588:K623-ER!M623:V623)/3),TRANSPOSE(X108:AG108)))</f>
        <v>0.2951230134</v>
      </c>
      <c r="AY108" s="45"/>
      <c r="AZ108" s="23">
        <v>44500.0</v>
      </c>
      <c r="BA108" s="4">
        <f t="shared" ref="BA108:BJ108" si="324">X108*0.01/$AX108</f>
        <v>-0.004492020141</v>
      </c>
      <c r="BB108" s="4">
        <f t="shared" si="324"/>
        <v>0.0002823830662</v>
      </c>
      <c r="BC108" s="4">
        <f t="shared" si="324"/>
        <v>-0.03190091332</v>
      </c>
      <c r="BD108" s="4">
        <f t="shared" si="324"/>
        <v>0.01503650328</v>
      </c>
      <c r="BE108" s="4">
        <f t="shared" si="324"/>
        <v>-0.04297367571</v>
      </c>
      <c r="BF108" s="4">
        <f t="shared" si="324"/>
        <v>0.07508926277</v>
      </c>
      <c r="BG108" s="4">
        <f t="shared" si="324"/>
        <v>0.02259705248</v>
      </c>
      <c r="BH108" s="4">
        <f t="shared" si="324"/>
        <v>0.009849898369</v>
      </c>
      <c r="BI108" s="4">
        <f t="shared" si="324"/>
        <v>-0.02566901393</v>
      </c>
      <c r="BJ108" s="4">
        <f t="shared" si="324"/>
        <v>-0.01781947686</v>
      </c>
      <c r="BK108" s="45"/>
      <c r="BL108" s="4">
        <f t="shared" si="12"/>
        <v>0.005708068463</v>
      </c>
      <c r="BM108" s="4">
        <f t="shared" si="13"/>
        <v>1.105345426</v>
      </c>
      <c r="BN108" s="4">
        <f t="shared" si="14"/>
        <v>1.105345426</v>
      </c>
      <c r="BO108" s="4">
        <f t="shared" si="15"/>
        <v>0</v>
      </c>
    </row>
    <row r="109">
      <c r="A109" s="23">
        <v>44530.0</v>
      </c>
      <c r="B109" s="53">
        <v>-0.0396585840279335</v>
      </c>
      <c r="C109" s="53">
        <v>-0.055223131400371</v>
      </c>
      <c r="D109" s="53">
        <v>-0.0452081342301125</v>
      </c>
      <c r="E109" s="53">
        <v>-0.0529909646063789</v>
      </c>
      <c r="F109" s="53">
        <v>-0.0552980764223648</v>
      </c>
      <c r="G109" s="53">
        <v>-0.0628574607489085</v>
      </c>
      <c r="H109" s="53">
        <v>-0.054025564024353</v>
      </c>
      <c r="I109" s="53">
        <v>-0.0822730108663076</v>
      </c>
      <c r="J109" s="53">
        <v>-0.0430315590935644</v>
      </c>
      <c r="K109" s="53">
        <v>-0.0395012433049201</v>
      </c>
      <c r="L109" s="52"/>
      <c r="M109" s="4">
        <f t="shared" ref="M109:V109" si="325">_xlfn.RANK.AVG(B109,$B109:$K109,0)</f>
        <v>2</v>
      </c>
      <c r="N109" s="4">
        <f t="shared" si="325"/>
        <v>7</v>
      </c>
      <c r="O109" s="4">
        <f t="shared" si="325"/>
        <v>4</v>
      </c>
      <c r="P109" s="4">
        <f t="shared" si="325"/>
        <v>5</v>
      </c>
      <c r="Q109" s="4">
        <f t="shared" si="325"/>
        <v>8</v>
      </c>
      <c r="R109" s="4">
        <f t="shared" si="325"/>
        <v>9</v>
      </c>
      <c r="S109" s="4">
        <f t="shared" si="325"/>
        <v>6</v>
      </c>
      <c r="T109" s="4">
        <f t="shared" si="325"/>
        <v>10</v>
      </c>
      <c r="U109" s="4">
        <f t="shared" si="325"/>
        <v>3</v>
      </c>
      <c r="V109" s="4">
        <f t="shared" si="325"/>
        <v>1</v>
      </c>
      <c r="W109" s="45"/>
      <c r="X109" s="6">
        <f t="shared" ref="X109:AG109" si="326">-(B109-AVERAGE($B109:$K109))/STDEV($B109:$K109)</f>
        <v>-1.038929012</v>
      </c>
      <c r="Y109" s="6">
        <f t="shared" si="326"/>
        <v>0.1725057386</v>
      </c>
      <c r="Z109" s="6">
        <f t="shared" si="326"/>
        <v>-0.6069911081</v>
      </c>
      <c r="AA109" s="6">
        <f t="shared" si="326"/>
        <v>-0.001230404103</v>
      </c>
      <c r="AB109" s="6">
        <f t="shared" si="326"/>
        <v>0.1783389313</v>
      </c>
      <c r="AC109" s="6">
        <f t="shared" si="326"/>
        <v>0.7667081684</v>
      </c>
      <c r="AD109" s="6">
        <f t="shared" si="326"/>
        <v>0.07929552818</v>
      </c>
      <c r="AE109" s="6">
        <f t="shared" si="326"/>
        <v>2.277877851</v>
      </c>
      <c r="AF109" s="6">
        <f t="shared" si="326"/>
        <v>-0.7764003877</v>
      </c>
      <c r="AG109" s="6">
        <f t="shared" si="326"/>
        <v>-1.051175306</v>
      </c>
      <c r="AH109" s="45"/>
      <c r="AI109" s="23">
        <v>44530.0</v>
      </c>
      <c r="AJ109" s="27">
        <v>-0.0098</v>
      </c>
      <c r="AK109" s="27">
        <v>-0.0158</v>
      </c>
      <c r="AL109" s="27">
        <v>-0.0154</v>
      </c>
      <c r="AM109" s="27">
        <v>-0.039</v>
      </c>
      <c r="AN109" s="27">
        <v>-0.0385</v>
      </c>
      <c r="AO109" s="27">
        <v>-0.0287</v>
      </c>
      <c r="AP109" s="27">
        <v>-0.0322</v>
      </c>
      <c r="AQ109" s="27">
        <v>-0.0823</v>
      </c>
      <c r="AR109" s="27">
        <v>-0.0195</v>
      </c>
      <c r="AS109" s="27">
        <v>-0.0105</v>
      </c>
      <c r="AT109" s="45"/>
      <c r="AU109" s="23">
        <v>44530.0</v>
      </c>
      <c r="AV109" s="50">
        <f t="shared" si="9"/>
        <v>-0.041517498</v>
      </c>
      <c r="AW109" s="51">
        <f t="shared" si="10"/>
        <v>10.3671728</v>
      </c>
      <c r="AX109" s="51">
        <f t="array" ref="AX109">SQRT(MMULT(MMULT(X109:AG109,MMULT(TRANSPOSE(ER!B589:K624-ER!M624:V624),ER!B589:K624-ER!M624:V624)/3),TRANSPOSE(X109:AG109)))</f>
        <v>0.3014066777</v>
      </c>
      <c r="AY109" s="45"/>
      <c r="AZ109" s="23">
        <v>44530.0</v>
      </c>
      <c r="BA109" s="4">
        <f t="shared" ref="BA109:BJ109" si="327">X109*0.01/$AX109</f>
        <v>-0.03446934287</v>
      </c>
      <c r="BB109" s="4">
        <f t="shared" si="327"/>
        <v>0.005723354899</v>
      </c>
      <c r="BC109" s="4">
        <f t="shared" si="327"/>
        <v>-0.0201386085</v>
      </c>
      <c r="BD109" s="4">
        <f t="shared" si="327"/>
        <v>-0.0000408220585</v>
      </c>
      <c r="BE109" s="4">
        <f t="shared" si="327"/>
        <v>0.005916887197</v>
      </c>
      <c r="BF109" s="4">
        <f t="shared" si="327"/>
        <v>0.02543766363</v>
      </c>
      <c r="BG109" s="4">
        <f t="shared" si="327"/>
        <v>0.00263084842</v>
      </c>
      <c r="BH109" s="4">
        <f t="shared" si="327"/>
        <v>0.07557489662</v>
      </c>
      <c r="BI109" s="4">
        <f t="shared" si="327"/>
        <v>-0.02575922981</v>
      </c>
      <c r="BJ109" s="4">
        <f t="shared" si="327"/>
        <v>-0.03487564753</v>
      </c>
      <c r="BK109" s="45"/>
      <c r="BL109" s="4">
        <f t="shared" si="12"/>
        <v>-0.001406786191</v>
      </c>
      <c r="BM109" s="4">
        <f t="shared" si="13"/>
        <v>1.103790441</v>
      </c>
      <c r="BN109" s="4">
        <f t="shared" si="14"/>
        <v>1.105345426</v>
      </c>
      <c r="BO109" s="4">
        <f t="shared" si="15"/>
        <v>-0.001406786191</v>
      </c>
    </row>
    <row r="110">
      <c r="A110" s="23">
        <v>44561.0</v>
      </c>
      <c r="B110" s="53">
        <v>-0.0119097540332326</v>
      </c>
      <c r="C110" s="53">
        <v>-0.0295094682178676</v>
      </c>
      <c r="D110" s="53">
        <v>-0.0320193850629695</v>
      </c>
      <c r="E110" s="53">
        <v>-0.0309226217042456</v>
      </c>
      <c r="F110" s="53">
        <v>-0.0266619557583584</v>
      </c>
      <c r="G110" s="53">
        <v>-0.0350654405026936</v>
      </c>
      <c r="H110" s="53">
        <v>-0.0645805099250296</v>
      </c>
      <c r="I110" s="53">
        <v>-0.0333411645152517</v>
      </c>
      <c r="J110" s="53">
        <v>-0.0262799105133433</v>
      </c>
      <c r="K110" s="53">
        <v>-0.033090936057837</v>
      </c>
      <c r="L110" s="52"/>
      <c r="M110" s="4">
        <f t="shared" ref="M110:V110" si="328">_xlfn.RANK.AVG(B110,$B110:$K110,0)</f>
        <v>1</v>
      </c>
      <c r="N110" s="4">
        <f t="shared" si="328"/>
        <v>4</v>
      </c>
      <c r="O110" s="4">
        <f t="shared" si="328"/>
        <v>6</v>
      </c>
      <c r="P110" s="4">
        <f t="shared" si="328"/>
        <v>5</v>
      </c>
      <c r="Q110" s="4">
        <f t="shared" si="328"/>
        <v>3</v>
      </c>
      <c r="R110" s="4">
        <f t="shared" si="328"/>
        <v>9</v>
      </c>
      <c r="S110" s="4">
        <f t="shared" si="328"/>
        <v>10</v>
      </c>
      <c r="T110" s="4">
        <f t="shared" si="328"/>
        <v>8</v>
      </c>
      <c r="U110" s="4">
        <f t="shared" si="328"/>
        <v>2</v>
      </c>
      <c r="V110" s="4">
        <f t="shared" si="328"/>
        <v>7</v>
      </c>
      <c r="W110" s="45"/>
      <c r="X110" s="6">
        <f t="shared" ref="X110:AG110" si="329">-(B110-AVERAGE($B110:$K110))/STDEV($B110:$K110)</f>
        <v>-1.559195673</v>
      </c>
      <c r="Y110" s="6">
        <f t="shared" si="329"/>
        <v>-0.2158965828</v>
      </c>
      <c r="Z110" s="6">
        <f t="shared" si="329"/>
        <v>-0.02432705052</v>
      </c>
      <c r="AA110" s="6">
        <f t="shared" si="329"/>
        <v>-0.1080375703</v>
      </c>
      <c r="AB110" s="6">
        <f t="shared" si="329"/>
        <v>-0.4332331176</v>
      </c>
      <c r="AC110" s="6">
        <f t="shared" si="329"/>
        <v>0.2081632875</v>
      </c>
      <c r="AD110" s="6">
        <f t="shared" si="329"/>
        <v>2.460902479</v>
      </c>
      <c r="AE110" s="6">
        <f t="shared" si="329"/>
        <v>0.07655783413</v>
      </c>
      <c r="AF110" s="6">
        <f t="shared" si="329"/>
        <v>-0.4623927406</v>
      </c>
      <c r="AG110" s="6">
        <f t="shared" si="329"/>
        <v>0.05745913425</v>
      </c>
      <c r="AH110" s="45"/>
      <c r="AI110" s="23">
        <v>44561.0</v>
      </c>
      <c r="AJ110" s="27">
        <v>0.025</v>
      </c>
      <c r="AK110" s="27">
        <v>0.0312</v>
      </c>
      <c r="AL110" s="27">
        <v>0.0598</v>
      </c>
      <c r="AM110" s="27">
        <v>0.045</v>
      </c>
      <c r="AN110" s="27">
        <v>0.0623</v>
      </c>
      <c r="AO110" s="27">
        <v>0.0336</v>
      </c>
      <c r="AP110" s="27">
        <v>0.0194</v>
      </c>
      <c r="AQ110" s="27">
        <v>0.0526</v>
      </c>
      <c r="AR110" s="27">
        <v>0.0481</v>
      </c>
      <c r="AS110" s="27">
        <v>0.0392</v>
      </c>
      <c r="AT110" s="45"/>
      <c r="AU110" s="23">
        <v>44561.0</v>
      </c>
      <c r="AV110" s="50">
        <f t="shared" si="9"/>
        <v>0.02273120475</v>
      </c>
      <c r="AW110" s="51">
        <f t="shared" si="10"/>
        <v>10.60283112</v>
      </c>
      <c r="AX110" s="51">
        <f t="array" ref="AX110">SQRT(MMULT(MMULT(X110:AG110,MMULT(TRANSPOSE(ER!B590:K625-ER!M625:V625),ER!B590:K625-ER!M625:V625)/3),TRANSPOSE(X110:AG110)))</f>
        <v>0.2481514777</v>
      </c>
      <c r="AY110" s="45"/>
      <c r="AZ110" s="23">
        <v>44561.0</v>
      </c>
      <c r="BA110" s="4">
        <f t="shared" ref="BA110:BJ110" si="330">X110*0.01/$AX110</f>
        <v>-0.06283241539</v>
      </c>
      <c r="BB110" s="4">
        <f t="shared" si="330"/>
        <v>-0.008700193315</v>
      </c>
      <c r="BC110" s="4">
        <f t="shared" si="330"/>
        <v>-0.0009803306731</v>
      </c>
      <c r="BD110" s="4">
        <f t="shared" si="330"/>
        <v>-0.004353694415</v>
      </c>
      <c r="BE110" s="4">
        <f t="shared" si="330"/>
        <v>-0.01745841377</v>
      </c>
      <c r="BF110" s="4">
        <f t="shared" si="330"/>
        <v>0.00838855724</v>
      </c>
      <c r="BG110" s="4">
        <f t="shared" si="330"/>
        <v>0.09916936627</v>
      </c>
      <c r="BH110" s="4">
        <f t="shared" si="330"/>
        <v>0.003085125055</v>
      </c>
      <c r="BI110" s="4">
        <f t="shared" si="330"/>
        <v>-0.01863348729</v>
      </c>
      <c r="BJ110" s="4">
        <f t="shared" si="330"/>
        <v>0.002315486282</v>
      </c>
      <c r="BK110" s="45"/>
      <c r="BL110" s="4">
        <f t="shared" si="12"/>
        <v>0.0007541705752</v>
      </c>
      <c r="BM110" s="4">
        <f t="shared" si="13"/>
        <v>1.104622887</v>
      </c>
      <c r="BN110" s="4">
        <f t="shared" si="14"/>
        <v>1.105345426</v>
      </c>
      <c r="BO110" s="4">
        <f t="shared" si="15"/>
        <v>-0.0006536765729</v>
      </c>
    </row>
    <row r="111">
      <c r="A111" s="23">
        <v>44592.0</v>
      </c>
      <c r="B111" s="53">
        <v>-0.101861184006742</v>
      </c>
      <c r="C111" s="53">
        <v>-0.0480182403458785</v>
      </c>
      <c r="D111" s="53">
        <v>-0.0841850650202849</v>
      </c>
      <c r="E111" s="53">
        <v>-0.0686253659469686</v>
      </c>
      <c r="F111" s="53">
        <v>-0.0608695911822262</v>
      </c>
      <c r="G111" s="53">
        <v>-0.0976257364581734</v>
      </c>
      <c r="H111" s="53">
        <v>-0.116987653074244</v>
      </c>
      <c r="I111" s="53">
        <v>-0.0432202453317918</v>
      </c>
      <c r="J111" s="53">
        <v>-0.0446896841662941</v>
      </c>
      <c r="K111" s="53">
        <v>-0.101192244026831</v>
      </c>
      <c r="L111" s="52"/>
      <c r="M111" s="4">
        <f t="shared" ref="M111:V111" si="331">_xlfn.RANK.AVG(B111,$B111:$K111,0)</f>
        <v>9</v>
      </c>
      <c r="N111" s="4">
        <f t="shared" si="331"/>
        <v>3</v>
      </c>
      <c r="O111" s="4">
        <f t="shared" si="331"/>
        <v>6</v>
      </c>
      <c r="P111" s="4">
        <f t="shared" si="331"/>
        <v>5</v>
      </c>
      <c r="Q111" s="4">
        <f t="shared" si="331"/>
        <v>4</v>
      </c>
      <c r="R111" s="4">
        <f t="shared" si="331"/>
        <v>7</v>
      </c>
      <c r="S111" s="4">
        <f t="shared" si="331"/>
        <v>10</v>
      </c>
      <c r="T111" s="4">
        <f t="shared" si="331"/>
        <v>1</v>
      </c>
      <c r="U111" s="4">
        <f t="shared" si="331"/>
        <v>2</v>
      </c>
      <c r="V111" s="4">
        <f t="shared" si="331"/>
        <v>8</v>
      </c>
      <c r="W111" s="45"/>
      <c r="X111" s="6">
        <f t="shared" ref="X111:AG111" si="332">-(B111-AVERAGE($B111:$K111))/STDEV($B111:$K111)</f>
        <v>0.9257445116</v>
      </c>
      <c r="Y111" s="6">
        <f t="shared" si="332"/>
        <v>-1.057443129</v>
      </c>
      <c r="Z111" s="6">
        <f t="shared" si="332"/>
        <v>0.2746831409</v>
      </c>
      <c r="AA111" s="6">
        <f t="shared" si="332"/>
        <v>-0.2984245087</v>
      </c>
      <c r="AB111" s="6">
        <f t="shared" si="332"/>
        <v>-0.5840915917</v>
      </c>
      <c r="AC111" s="6">
        <f t="shared" si="332"/>
        <v>0.7697410196</v>
      </c>
      <c r="AD111" s="6">
        <f t="shared" si="332"/>
        <v>1.482895077</v>
      </c>
      <c r="AE111" s="6">
        <f t="shared" si="332"/>
        <v>-1.234166832</v>
      </c>
      <c r="AF111" s="6">
        <f t="shared" si="332"/>
        <v>-1.180043251</v>
      </c>
      <c r="AG111" s="6">
        <f t="shared" si="332"/>
        <v>0.9011055634</v>
      </c>
      <c r="AH111" s="45"/>
      <c r="AI111" s="23">
        <v>44592.0</v>
      </c>
      <c r="AJ111" s="27">
        <v>-0.0585</v>
      </c>
      <c r="AK111" s="27">
        <v>-0.0018</v>
      </c>
      <c r="AL111" s="27">
        <v>-0.0242</v>
      </c>
      <c r="AM111" s="27">
        <v>-0.023</v>
      </c>
      <c r="AN111" s="27">
        <v>-0.0117</v>
      </c>
      <c r="AO111" s="27">
        <v>-0.0501</v>
      </c>
      <c r="AP111" s="27">
        <v>-0.1037</v>
      </c>
      <c r="AQ111" s="27">
        <v>-0.0015</v>
      </c>
      <c r="AR111" s="27">
        <v>0.0186</v>
      </c>
      <c r="AS111" s="27">
        <v>-0.0569</v>
      </c>
      <c r="AT111" s="45"/>
      <c r="AU111" s="23">
        <v>44592.0</v>
      </c>
      <c r="AV111" s="50">
        <f t="shared" si="9"/>
        <v>-0.1778653673</v>
      </c>
      <c r="AW111" s="51">
        <f t="shared" si="10"/>
        <v>8.716954671</v>
      </c>
      <c r="AX111" s="51">
        <f t="array" ref="AX111">SQRT(MMULT(MMULT(X111:AG111,MMULT(TRANSPOSE(ER!B591:K626-ER!M626:V626),ER!B591:K626-ER!M626:V626)/3),TRANSPOSE(X111:AG111)))</f>
        <v>0.3409910071</v>
      </c>
      <c r="AY111" s="45"/>
      <c r="AZ111" s="23">
        <v>44592.0</v>
      </c>
      <c r="BA111" s="4">
        <f t="shared" ref="BA111:BJ111" si="333">X111*0.01/$AX111</f>
        <v>0.02714864886</v>
      </c>
      <c r="BB111" s="4">
        <f t="shared" si="333"/>
        <v>-0.03101088025</v>
      </c>
      <c r="BC111" s="4">
        <f t="shared" si="333"/>
        <v>0.008055436512</v>
      </c>
      <c r="BD111" s="4">
        <f t="shared" si="333"/>
        <v>-0.008751682669</v>
      </c>
      <c r="BE111" s="4">
        <f t="shared" si="333"/>
        <v>-0.01712923741</v>
      </c>
      <c r="BF111" s="4">
        <f t="shared" si="333"/>
        <v>0.02257364574</v>
      </c>
      <c r="BG111" s="4">
        <f t="shared" si="333"/>
        <v>0.04348780601</v>
      </c>
      <c r="BH111" s="4">
        <f t="shared" si="333"/>
        <v>-0.03619353022</v>
      </c>
      <c r="BI111" s="4">
        <f t="shared" si="333"/>
        <v>-0.03460628657</v>
      </c>
      <c r="BJ111" s="4">
        <f t="shared" si="333"/>
        <v>0.02642608</v>
      </c>
      <c r="BK111" s="45"/>
      <c r="BL111" s="4">
        <f t="shared" si="12"/>
        <v>-0.007167612658</v>
      </c>
      <c r="BM111" s="4">
        <f t="shared" si="13"/>
        <v>1.096705378</v>
      </c>
      <c r="BN111" s="4">
        <f t="shared" si="14"/>
        <v>1.105345426</v>
      </c>
      <c r="BO111" s="4">
        <f t="shared" si="15"/>
        <v>-0.00781660393</v>
      </c>
    </row>
    <row r="112">
      <c r="A112" s="23">
        <v>44620.0</v>
      </c>
      <c r="B112" s="53">
        <v>-0.0426862040891906</v>
      </c>
      <c r="C112" s="53">
        <v>-0.0330024400471781</v>
      </c>
      <c r="D112" s="53">
        <v>-0.0523561700771309</v>
      </c>
      <c r="E112" s="53">
        <v>-0.0714431883030159</v>
      </c>
      <c r="F112" s="53">
        <v>-0.06316936469434</v>
      </c>
      <c r="G112" s="53">
        <v>-0.0468858710879181</v>
      </c>
      <c r="H112" s="54">
        <v>-0.0496472184535042</v>
      </c>
      <c r="I112" s="53">
        <v>-0.048969094757386</v>
      </c>
      <c r="J112" s="54">
        <v>-0.0551002635853286</v>
      </c>
      <c r="K112" s="53">
        <v>-0.0442944228165269</v>
      </c>
      <c r="L112" s="52"/>
      <c r="M112" s="4">
        <f t="shared" ref="M112:V112" si="334">_xlfn.RANK.AVG(B112,$B112:$K112,0)</f>
        <v>2</v>
      </c>
      <c r="N112" s="4">
        <f t="shared" si="334"/>
        <v>1</v>
      </c>
      <c r="O112" s="4">
        <f t="shared" si="334"/>
        <v>7</v>
      </c>
      <c r="P112" s="4">
        <f t="shared" si="334"/>
        <v>10</v>
      </c>
      <c r="Q112" s="4">
        <f t="shared" si="334"/>
        <v>9</v>
      </c>
      <c r="R112" s="4">
        <f t="shared" si="334"/>
        <v>4</v>
      </c>
      <c r="S112" s="4">
        <f t="shared" si="334"/>
        <v>6</v>
      </c>
      <c r="T112" s="4">
        <f t="shared" si="334"/>
        <v>5</v>
      </c>
      <c r="U112" s="4">
        <f t="shared" si="334"/>
        <v>8</v>
      </c>
      <c r="V112" s="4">
        <f t="shared" si="334"/>
        <v>3</v>
      </c>
      <c r="W112" s="45"/>
      <c r="X112" s="6">
        <f t="shared" ref="X112:AG112" si="335">-(B112-AVERAGE($B112:$K112))/STDEV($B112:$K112)</f>
        <v>-0.7488685468</v>
      </c>
      <c r="Y112" s="6">
        <f t="shared" si="335"/>
        <v>-1.647575804</v>
      </c>
      <c r="Z112" s="6">
        <f t="shared" si="335"/>
        <v>0.1485581741</v>
      </c>
      <c r="AA112" s="6">
        <f t="shared" si="335"/>
        <v>1.919939811</v>
      </c>
      <c r="AB112" s="6">
        <f t="shared" si="335"/>
        <v>1.152082881</v>
      </c>
      <c r="AC112" s="6">
        <f t="shared" si="335"/>
        <v>-0.3591160505</v>
      </c>
      <c r="AD112" s="6">
        <f t="shared" si="335"/>
        <v>-0.1028476298</v>
      </c>
      <c r="AE112" s="6">
        <f t="shared" si="335"/>
        <v>-0.165781287</v>
      </c>
      <c r="AF112" s="6">
        <f t="shared" si="335"/>
        <v>0.4032253406</v>
      </c>
      <c r="AG112" s="6">
        <f t="shared" si="335"/>
        <v>-0.5996168886</v>
      </c>
      <c r="AH112" s="45"/>
      <c r="AI112" s="23">
        <v>44620.0</v>
      </c>
      <c r="AJ112" s="27">
        <v>0.0276</v>
      </c>
      <c r="AK112" s="27">
        <v>-0.001</v>
      </c>
      <c r="AL112" s="27">
        <v>-0.0465</v>
      </c>
      <c r="AM112" s="27">
        <v>-0.0709</v>
      </c>
      <c r="AN112" s="27">
        <v>-0.0503</v>
      </c>
      <c r="AO112" s="27">
        <v>-0.0115</v>
      </c>
      <c r="AP112" s="27">
        <v>-0.0512</v>
      </c>
      <c r="AQ112" s="27">
        <v>-0.0175</v>
      </c>
      <c r="AR112" s="27">
        <v>0.0078</v>
      </c>
      <c r="AS112" s="27">
        <v>-0.0297</v>
      </c>
      <c r="AT112" s="45"/>
      <c r="AU112" s="23">
        <v>44620.0</v>
      </c>
      <c r="AV112" s="50">
        <f t="shared" si="9"/>
        <v>-0.03477217236</v>
      </c>
      <c r="AW112" s="51">
        <f t="shared" si="10"/>
        <v>8.413847221</v>
      </c>
      <c r="AX112" s="51">
        <f t="array" ref="AX112">SQRT(MMULT(MMULT(X112:AG112,MMULT(TRANSPOSE(ER!B592:K627-ER!M627:V627),ER!B592:K627-ER!M627:V627)/3),TRANSPOSE(X112:AG112)))</f>
        <v>0.2866023931</v>
      </c>
      <c r="AY112" s="45"/>
      <c r="AZ112" s="23">
        <v>44620.0</v>
      </c>
      <c r="BA112" s="4">
        <f t="shared" ref="BA112:BJ112" si="336">X112*0.01/$AX112</f>
        <v>-0.02612917983</v>
      </c>
      <c r="BB112" s="4">
        <f t="shared" si="336"/>
        <v>-0.05748646361</v>
      </c>
      <c r="BC112" s="4">
        <f t="shared" si="336"/>
        <v>0.005183424062</v>
      </c>
      <c r="BD112" s="4">
        <f t="shared" si="336"/>
        <v>0.06698966432</v>
      </c>
      <c r="BE112" s="4">
        <f t="shared" si="336"/>
        <v>0.04019795051</v>
      </c>
      <c r="BF112" s="4">
        <f t="shared" si="336"/>
        <v>-0.01253011346</v>
      </c>
      <c r="BG112" s="4">
        <f t="shared" si="336"/>
        <v>-0.003588512598</v>
      </c>
      <c r="BH112" s="4">
        <f t="shared" si="336"/>
        <v>-0.005784365066</v>
      </c>
      <c r="BI112" s="4">
        <f t="shared" si="336"/>
        <v>0.0140691547</v>
      </c>
      <c r="BJ112" s="4">
        <f t="shared" si="336"/>
        <v>-0.02092155903</v>
      </c>
      <c r="BK112" s="45"/>
      <c r="BL112" s="4">
        <f t="shared" si="12"/>
        <v>-0.001019738692</v>
      </c>
      <c r="BM112" s="4">
        <f t="shared" si="13"/>
        <v>1.095587025</v>
      </c>
      <c r="BN112" s="4">
        <f t="shared" si="14"/>
        <v>1.105345426</v>
      </c>
      <c r="BO112" s="4">
        <f t="shared" si="15"/>
        <v>-0.008828371729</v>
      </c>
    </row>
    <row r="113">
      <c r="A113" s="23">
        <v>44651.0</v>
      </c>
      <c r="B113" s="53">
        <v>-0.022291851267267</v>
      </c>
      <c r="C113" s="53">
        <v>-0.0185758513931886</v>
      </c>
      <c r="D113" s="53">
        <v>-0.0833444814489003</v>
      </c>
      <c r="E113" s="54">
        <v>-0.0834777772634333</v>
      </c>
      <c r="F113" s="53">
        <v>-0.0925913584165975</v>
      </c>
      <c r="G113" s="53">
        <v>-0.0723462110492527</v>
      </c>
      <c r="H113" s="53">
        <v>-0.101858814724835</v>
      </c>
      <c r="I113" s="54">
        <v>-0.0746905772803203</v>
      </c>
      <c r="J113" s="53">
        <v>-0.0654889147934473</v>
      </c>
      <c r="K113" s="53">
        <v>-0.0539097384835664</v>
      </c>
      <c r="L113" s="52"/>
      <c r="M113" s="4">
        <f t="shared" ref="M113:V113" si="337">_xlfn.RANK.AVG(B113,$B113:$K113,0)</f>
        <v>2</v>
      </c>
      <c r="N113" s="4">
        <f t="shared" si="337"/>
        <v>1</v>
      </c>
      <c r="O113" s="4">
        <f t="shared" si="337"/>
        <v>7</v>
      </c>
      <c r="P113" s="4">
        <f t="shared" si="337"/>
        <v>8</v>
      </c>
      <c r="Q113" s="4">
        <f t="shared" si="337"/>
        <v>9</v>
      </c>
      <c r="R113" s="4">
        <f t="shared" si="337"/>
        <v>5</v>
      </c>
      <c r="S113" s="4">
        <f t="shared" si="337"/>
        <v>10</v>
      </c>
      <c r="T113" s="4">
        <f t="shared" si="337"/>
        <v>6</v>
      </c>
      <c r="U113" s="4">
        <f t="shared" si="337"/>
        <v>4</v>
      </c>
      <c r="V113" s="4">
        <f t="shared" si="337"/>
        <v>3</v>
      </c>
      <c r="W113" s="45"/>
      <c r="X113" s="6">
        <f t="shared" ref="X113:AG113" si="338">-(B113-AVERAGE($B113:$K113))/STDEV($B113:$K113)</f>
        <v>-1.596436952</v>
      </c>
      <c r="Y113" s="6">
        <f t="shared" si="338"/>
        <v>-1.729551851</v>
      </c>
      <c r="Z113" s="6">
        <f t="shared" si="338"/>
        <v>0.5905961464</v>
      </c>
      <c r="AA113" s="6">
        <f t="shared" si="338"/>
        <v>0.5953710817</v>
      </c>
      <c r="AB113" s="6">
        <f t="shared" si="338"/>
        <v>0.9218386485</v>
      </c>
      <c r="AC113" s="6">
        <f t="shared" si="338"/>
        <v>0.196615063</v>
      </c>
      <c r="AD113" s="6">
        <f t="shared" si="338"/>
        <v>1.253818346</v>
      </c>
      <c r="AE113" s="6">
        <f t="shared" si="338"/>
        <v>0.2805951721</v>
      </c>
      <c r="AF113" s="6">
        <f t="shared" si="338"/>
        <v>-0.04902765261</v>
      </c>
      <c r="AG113" s="6">
        <f t="shared" si="338"/>
        <v>-0.4638180025</v>
      </c>
      <c r="AH113" s="45"/>
      <c r="AI113" s="23">
        <v>44651.0</v>
      </c>
      <c r="AJ113" s="27">
        <v>0.0731</v>
      </c>
      <c r="AK113" s="27">
        <v>0.037</v>
      </c>
      <c r="AL113" s="27">
        <v>0.003</v>
      </c>
      <c r="AM113" s="27">
        <v>-0.0192</v>
      </c>
      <c r="AN113" s="27">
        <v>-0.0205</v>
      </c>
      <c r="AO113" s="27">
        <v>0.0503</v>
      </c>
      <c r="AP113" s="27">
        <v>-0.0074</v>
      </c>
      <c r="AQ113" s="27">
        <v>-0.0013</v>
      </c>
      <c r="AR113" s="27">
        <v>0.0204</v>
      </c>
      <c r="AS113" s="27">
        <v>0.0348</v>
      </c>
      <c r="AT113" s="45"/>
      <c r="AU113" s="23">
        <v>44651.0</v>
      </c>
      <c r="AV113" s="50">
        <f t="shared" si="9"/>
        <v>-0.2054652844</v>
      </c>
      <c r="AW113" s="51">
        <f t="shared" si="10"/>
        <v>6.685093708</v>
      </c>
      <c r="AX113" s="51">
        <f t="array" ref="AX113">SQRT(MMULT(MMULT(X113:AG113,MMULT(TRANSPOSE(ER!B593:K628-ER!M628:V628),ER!B593:K628-ER!M628:V628)/3),TRANSPOSE(X113:AG113)))</f>
        <v>0.3565182927</v>
      </c>
      <c r="AY113" s="45"/>
      <c r="AZ113" s="23">
        <v>44651.0</v>
      </c>
      <c r="BA113" s="4">
        <f t="shared" ref="BA113:BJ113" si="339">X113*0.01/$AX113</f>
        <v>-0.04477854248</v>
      </c>
      <c r="BB113" s="4">
        <f t="shared" si="339"/>
        <v>-0.04851228916</v>
      </c>
      <c r="BC113" s="4">
        <f t="shared" si="339"/>
        <v>0.01656566181</v>
      </c>
      <c r="BD113" s="4">
        <f t="shared" si="339"/>
        <v>0.01669959421</v>
      </c>
      <c r="BE113" s="4">
        <f t="shared" si="339"/>
        <v>0.02585669985</v>
      </c>
      <c r="BF113" s="4">
        <f t="shared" si="339"/>
        <v>0.005514866054</v>
      </c>
      <c r="BG113" s="4">
        <f t="shared" si="339"/>
        <v>0.03516841552</v>
      </c>
      <c r="BH113" s="4">
        <f t="shared" si="339"/>
        <v>0.007870428469</v>
      </c>
      <c r="BI113" s="4">
        <f t="shared" si="339"/>
        <v>-0.00137517916</v>
      </c>
      <c r="BJ113" s="4">
        <f t="shared" si="339"/>
        <v>-0.0130096551</v>
      </c>
      <c r="BK113" s="45"/>
      <c r="BL113" s="4">
        <f t="shared" si="12"/>
        <v>-0.007169001005</v>
      </c>
      <c r="BM113" s="4">
        <f t="shared" si="13"/>
        <v>1.087732761</v>
      </c>
      <c r="BN113" s="4">
        <f t="shared" si="14"/>
        <v>1.105345426</v>
      </c>
      <c r="BO113" s="4">
        <f t="shared" si="15"/>
        <v>-0.01593408213</v>
      </c>
    </row>
    <row r="114">
      <c r="A114" s="23">
        <v>44681.0</v>
      </c>
      <c r="B114" s="53">
        <v>-0.040294905942637</v>
      </c>
      <c r="C114" s="53">
        <v>-0.056354037469401</v>
      </c>
      <c r="D114" s="54">
        <v>-0.035681029837583</v>
      </c>
      <c r="E114" s="53">
        <v>-0.0352214903747178</v>
      </c>
      <c r="F114" s="53">
        <v>-0.0274254004632957</v>
      </c>
      <c r="G114" s="53">
        <v>-0.044775206488925</v>
      </c>
      <c r="H114" s="53">
        <v>-0.0628827280322525</v>
      </c>
      <c r="I114" s="53">
        <v>-0.0293683160231666</v>
      </c>
      <c r="J114" s="53">
        <v>-0.0186123825841519</v>
      </c>
      <c r="K114" s="53">
        <v>-0.0957078863479732</v>
      </c>
      <c r="L114" s="52"/>
      <c r="M114" s="4">
        <f t="shared" ref="M114:V114" si="340">_xlfn.RANK.AVG(B114,$B114:$K114,0)</f>
        <v>6</v>
      </c>
      <c r="N114" s="4">
        <f t="shared" si="340"/>
        <v>8</v>
      </c>
      <c r="O114" s="4">
        <f t="shared" si="340"/>
        <v>5</v>
      </c>
      <c r="P114" s="4">
        <f t="shared" si="340"/>
        <v>4</v>
      </c>
      <c r="Q114" s="4">
        <f t="shared" si="340"/>
        <v>2</v>
      </c>
      <c r="R114" s="4">
        <f t="shared" si="340"/>
        <v>7</v>
      </c>
      <c r="S114" s="4">
        <f t="shared" si="340"/>
        <v>9</v>
      </c>
      <c r="T114" s="4">
        <f t="shared" si="340"/>
        <v>3</v>
      </c>
      <c r="U114" s="4">
        <f t="shared" si="340"/>
        <v>1</v>
      </c>
      <c r="V114" s="4">
        <f t="shared" si="340"/>
        <v>10</v>
      </c>
      <c r="W114" s="45"/>
      <c r="X114" s="6">
        <f t="shared" ref="X114:AG114" si="341">-(B114-AVERAGE($B114:$K114))/STDEV($B114:$K114)</f>
        <v>-0.194564404</v>
      </c>
      <c r="Y114" s="6">
        <f t="shared" si="341"/>
        <v>0.5258007929</v>
      </c>
      <c r="Z114" s="6">
        <f t="shared" si="341"/>
        <v>-0.4015292554</v>
      </c>
      <c r="AA114" s="6">
        <f t="shared" si="341"/>
        <v>-0.4221428381</v>
      </c>
      <c r="AB114" s="6">
        <f t="shared" si="341"/>
        <v>-0.7718523996</v>
      </c>
      <c r="AC114" s="6">
        <f t="shared" si="341"/>
        <v>0.00640864235</v>
      </c>
      <c r="AD114" s="6">
        <f t="shared" si="341"/>
        <v>0.8186585639</v>
      </c>
      <c r="AE114" s="6">
        <f t="shared" si="341"/>
        <v>-0.6846989475</v>
      </c>
      <c r="AF114" s="6">
        <f t="shared" si="341"/>
        <v>-1.167178345</v>
      </c>
      <c r="AG114" s="6">
        <f t="shared" si="341"/>
        <v>2.291098191</v>
      </c>
      <c r="AH114" s="45"/>
      <c r="AI114" s="23">
        <v>44681.0</v>
      </c>
      <c r="AJ114" s="27">
        <v>-0.0053</v>
      </c>
      <c r="AK114" s="27">
        <v>-0.0515</v>
      </c>
      <c r="AL114" s="27">
        <v>-0.0129</v>
      </c>
      <c r="AM114" s="27">
        <v>-0.0316</v>
      </c>
      <c r="AN114" s="27">
        <v>-0.0188</v>
      </c>
      <c r="AO114" s="27">
        <v>-0.0265</v>
      </c>
      <c r="AP114" s="27">
        <v>-0.0535</v>
      </c>
      <c r="AQ114" s="27">
        <v>0.027</v>
      </c>
      <c r="AR114" s="27">
        <v>0.01</v>
      </c>
      <c r="AS114" s="27">
        <v>-0.0909</v>
      </c>
      <c r="AT114" s="45"/>
      <c r="AU114" s="23">
        <v>44681.0</v>
      </c>
      <c r="AV114" s="50">
        <f t="shared" si="9"/>
        <v>0.03072732198</v>
      </c>
      <c r="AW114" s="51">
        <f t="shared" si="10"/>
        <v>6.890508735</v>
      </c>
      <c r="AX114" s="51">
        <f t="array" ref="AX114">SQRT(MMULT(MMULT(X114:AG114,MMULT(TRANSPOSE(ER!B594:K629-ER!M629:V629),ER!B594:K629-ER!M629:V629)/3),TRANSPOSE(X114:AG114)))</f>
        <v>0.3992782235</v>
      </c>
      <c r="AY114" s="45"/>
      <c r="AZ114" s="23">
        <v>44681.0</v>
      </c>
      <c r="BA114" s="4">
        <f t="shared" ref="BA114:BJ114" si="342">X114*0.01/$AX114</f>
        <v>-0.004872902968</v>
      </c>
      <c r="BB114" s="4">
        <f t="shared" si="342"/>
        <v>0.01316878212</v>
      </c>
      <c r="BC114" s="4">
        <f t="shared" si="342"/>
        <v>-0.01005637753</v>
      </c>
      <c r="BD114" s="4">
        <f t="shared" si="342"/>
        <v>-0.01057264867</v>
      </c>
      <c r="BE114" s="4">
        <f t="shared" si="342"/>
        <v>-0.01933119199</v>
      </c>
      <c r="BF114" s="4">
        <f t="shared" si="342"/>
        <v>0.0001605056818</v>
      </c>
      <c r="BG114" s="4">
        <f t="shared" si="342"/>
        <v>0.02050346139</v>
      </c>
      <c r="BH114" s="4">
        <f t="shared" si="342"/>
        <v>-0.017148417</v>
      </c>
      <c r="BI114" s="4">
        <f t="shared" si="342"/>
        <v>-0.02923220643</v>
      </c>
      <c r="BJ114" s="4">
        <f t="shared" si="342"/>
        <v>0.0573809954</v>
      </c>
      <c r="BK114" s="45"/>
      <c r="BL114" s="4">
        <f t="shared" si="12"/>
        <v>0.0008618722408</v>
      </c>
      <c r="BM114" s="4">
        <f t="shared" si="13"/>
        <v>1.088670247</v>
      </c>
      <c r="BN114" s="4">
        <f t="shared" si="14"/>
        <v>1.105345426</v>
      </c>
      <c r="BO114" s="4">
        <f t="shared" si="15"/>
        <v>-0.01508594303</v>
      </c>
    </row>
    <row r="115">
      <c r="A115" s="23">
        <v>44712.0</v>
      </c>
      <c r="B115" s="53">
        <v>-0.0353937486603214</v>
      </c>
      <c r="C115" s="53">
        <v>-0.0452763802446931</v>
      </c>
      <c r="D115" s="53">
        <v>-0.0383655694927445</v>
      </c>
      <c r="E115" s="53">
        <v>-0.0287438373369547</v>
      </c>
      <c r="F115" s="53">
        <v>-0.0249336939999999</v>
      </c>
      <c r="G115" s="53">
        <v>-0.0461380734066722</v>
      </c>
      <c r="H115" s="53">
        <v>-0.0570062210401015</v>
      </c>
      <c r="I115" s="53">
        <v>-0.0216024994700875</v>
      </c>
      <c r="J115" s="53">
        <v>-0.0261494607582837</v>
      </c>
      <c r="K115" s="53">
        <v>-0.061743648526439</v>
      </c>
      <c r="L115" s="52"/>
      <c r="M115" s="4">
        <f t="shared" ref="M115:V115" si="343">_xlfn.RANK.AVG(B115,$B115:$K115,0)</f>
        <v>5</v>
      </c>
      <c r="N115" s="4">
        <f t="shared" si="343"/>
        <v>7</v>
      </c>
      <c r="O115" s="4">
        <f t="shared" si="343"/>
        <v>6</v>
      </c>
      <c r="P115" s="4">
        <f t="shared" si="343"/>
        <v>4</v>
      </c>
      <c r="Q115" s="4">
        <f t="shared" si="343"/>
        <v>2</v>
      </c>
      <c r="R115" s="4">
        <f t="shared" si="343"/>
        <v>8</v>
      </c>
      <c r="S115" s="4">
        <f t="shared" si="343"/>
        <v>9</v>
      </c>
      <c r="T115" s="4">
        <f t="shared" si="343"/>
        <v>1</v>
      </c>
      <c r="U115" s="4">
        <f t="shared" si="343"/>
        <v>3</v>
      </c>
      <c r="V115" s="4">
        <f t="shared" si="343"/>
        <v>10</v>
      </c>
      <c r="W115" s="45"/>
      <c r="X115" s="6">
        <f t="shared" ref="X115:AG115" si="344">-(B115-AVERAGE($B115:$K115))/STDEV($B115:$K115)</f>
        <v>-0.2276502739</v>
      </c>
      <c r="Y115" s="6">
        <f t="shared" si="344"/>
        <v>0.4884845347</v>
      </c>
      <c r="Z115" s="6">
        <f t="shared" si="344"/>
        <v>-0.01230031124</v>
      </c>
      <c r="AA115" s="6">
        <f t="shared" si="344"/>
        <v>-0.7095293091</v>
      </c>
      <c r="AB115" s="6">
        <f t="shared" si="344"/>
        <v>-0.9856274562</v>
      </c>
      <c r="AC115" s="6">
        <f t="shared" si="344"/>
        <v>0.5509262499</v>
      </c>
      <c r="AD115" s="6">
        <f t="shared" si="344"/>
        <v>1.338475473</v>
      </c>
      <c r="AE115" s="6">
        <f t="shared" si="344"/>
        <v>-1.227019067</v>
      </c>
      <c r="AF115" s="6">
        <f t="shared" si="344"/>
        <v>-0.8975281593</v>
      </c>
      <c r="AG115" s="6">
        <f t="shared" si="344"/>
        <v>1.681768319</v>
      </c>
      <c r="AH115" s="45"/>
      <c r="AI115" s="23">
        <v>44712.0</v>
      </c>
      <c r="AJ115" s="27">
        <v>-0.0201</v>
      </c>
      <c r="AK115" s="27">
        <v>0.004</v>
      </c>
      <c r="AL115" s="27">
        <v>9.0E-4</v>
      </c>
      <c r="AM115" s="27">
        <v>0.0149</v>
      </c>
      <c r="AN115" s="27">
        <v>0.0181</v>
      </c>
      <c r="AO115" s="27">
        <v>0.0093</v>
      </c>
      <c r="AP115" s="27">
        <v>-0.0079</v>
      </c>
      <c r="AQ115" s="27">
        <v>0.0325</v>
      </c>
      <c r="AR115" s="27">
        <v>0.0133</v>
      </c>
      <c r="AS115" s="27">
        <v>-0.0027</v>
      </c>
      <c r="AT115" s="45"/>
      <c r="AU115" s="23">
        <v>44712.0</v>
      </c>
      <c r="AV115" s="50">
        <f t="shared" si="9"/>
        <v>-0.06497784054</v>
      </c>
      <c r="AW115" s="51">
        <f t="shared" si="10"/>
        <v>6.442778357</v>
      </c>
      <c r="AX115" s="51">
        <f t="array" ref="AX115">SQRT(MMULT(MMULT(X115:AG115,MMULT(TRANSPOSE(ER!B595:K630-ER!M630:V630),ER!B595:K630-ER!M630:V630)/3),TRANSPOSE(X115:AG115)))</f>
        <v>0.4354470632</v>
      </c>
      <c r="AY115" s="45"/>
      <c r="AZ115" s="23">
        <v>44712.0</v>
      </c>
      <c r="BA115" s="4">
        <f t="shared" ref="BA115:BJ115" si="345">X115*0.01/$AX115</f>
        <v>-0.005227966685</v>
      </c>
      <c r="BB115" s="4">
        <f t="shared" si="345"/>
        <v>0.01121800044</v>
      </c>
      <c r="BC115" s="4">
        <f t="shared" si="345"/>
        <v>-0.0002824754667</v>
      </c>
      <c r="BD115" s="4">
        <f t="shared" si="345"/>
        <v>-0.01629427246</v>
      </c>
      <c r="BE115" s="4">
        <f t="shared" si="345"/>
        <v>-0.0226348399</v>
      </c>
      <c r="BF115" s="4">
        <f t="shared" si="345"/>
        <v>0.01265196844</v>
      </c>
      <c r="BG115" s="4">
        <f t="shared" si="345"/>
        <v>0.03073796073</v>
      </c>
      <c r="BH115" s="4">
        <f t="shared" si="345"/>
        <v>-0.02817837507</v>
      </c>
      <c r="BI115" s="4">
        <f t="shared" si="345"/>
        <v>-0.02061164801</v>
      </c>
      <c r="BJ115" s="4">
        <f t="shared" si="345"/>
        <v>0.03862164799</v>
      </c>
      <c r="BK115" s="45"/>
      <c r="BL115" s="4">
        <f t="shared" si="12"/>
        <v>-0.00162738253</v>
      </c>
      <c r="BM115" s="4">
        <f t="shared" si="13"/>
        <v>1.086898565</v>
      </c>
      <c r="BN115" s="4">
        <f t="shared" si="14"/>
        <v>1.105345426</v>
      </c>
      <c r="BO115" s="4">
        <f t="shared" si="15"/>
        <v>-0.01668877496</v>
      </c>
    </row>
    <row r="116">
      <c r="A116" s="23">
        <v>44742.0</v>
      </c>
      <c r="B116" s="53">
        <v>-0.109979434497638</v>
      </c>
      <c r="C116" s="53">
        <v>-0.0936604496653409</v>
      </c>
      <c r="D116" s="53">
        <v>-0.0705113005841084</v>
      </c>
      <c r="E116" s="53">
        <v>-0.115833942126533</v>
      </c>
      <c r="F116" s="53">
        <v>-0.101902168148248</v>
      </c>
      <c r="G116" s="53">
        <v>-0.0459974580063633</v>
      </c>
      <c r="H116" s="53">
        <v>-0.0828447780828331</v>
      </c>
      <c r="I116" s="53">
        <v>-0.0735482691193085</v>
      </c>
      <c r="J116" s="53">
        <v>-0.0679515560989722</v>
      </c>
      <c r="K116" s="53">
        <v>-0.085623675149693</v>
      </c>
      <c r="L116" s="52"/>
      <c r="M116" s="4">
        <f t="shared" ref="M116:V116" si="346">_xlfn.RANK.AVG(B116,$B116:$K116,0)</f>
        <v>9</v>
      </c>
      <c r="N116" s="4">
        <f t="shared" si="346"/>
        <v>7</v>
      </c>
      <c r="O116" s="4">
        <f t="shared" si="346"/>
        <v>3</v>
      </c>
      <c r="P116" s="4">
        <f t="shared" si="346"/>
        <v>10</v>
      </c>
      <c r="Q116" s="4">
        <f t="shared" si="346"/>
        <v>8</v>
      </c>
      <c r="R116" s="4">
        <f t="shared" si="346"/>
        <v>1</v>
      </c>
      <c r="S116" s="4">
        <f t="shared" si="346"/>
        <v>5</v>
      </c>
      <c r="T116" s="4">
        <f t="shared" si="346"/>
        <v>4</v>
      </c>
      <c r="U116" s="4">
        <f t="shared" si="346"/>
        <v>2</v>
      </c>
      <c r="V116" s="4">
        <f t="shared" si="346"/>
        <v>6</v>
      </c>
      <c r="W116" s="45"/>
      <c r="X116" s="6">
        <f t="shared" ref="X116:AG116" si="347">-(B116-AVERAGE($B116:$K116))/STDEV($B116:$K116)</f>
        <v>1.181425514</v>
      </c>
      <c r="Y116" s="6">
        <f t="shared" si="347"/>
        <v>0.4161812285</v>
      </c>
      <c r="Z116" s="6">
        <f t="shared" si="347"/>
        <v>-0.6693491664</v>
      </c>
      <c r="AA116" s="6">
        <f t="shared" si="347"/>
        <v>1.455960269</v>
      </c>
      <c r="AB116" s="6">
        <f t="shared" si="347"/>
        <v>0.8026591888</v>
      </c>
      <c r="AC116" s="6">
        <f t="shared" si="347"/>
        <v>-1.818873977</v>
      </c>
      <c r="AD116" s="6">
        <f t="shared" si="347"/>
        <v>-0.09099681948</v>
      </c>
      <c r="AE116" s="6">
        <f t="shared" si="347"/>
        <v>-0.5269369489</v>
      </c>
      <c r="AF116" s="6">
        <f t="shared" si="347"/>
        <v>-0.7893829711</v>
      </c>
      <c r="AG116" s="6">
        <f t="shared" si="347"/>
        <v>0.0393136822</v>
      </c>
      <c r="AH116" s="45"/>
      <c r="AI116" s="23">
        <v>44742.0</v>
      </c>
      <c r="AJ116" s="27">
        <v>-0.0825</v>
      </c>
      <c r="AK116" s="27">
        <v>-0.0862</v>
      </c>
      <c r="AL116" s="27">
        <v>-0.0818</v>
      </c>
      <c r="AM116" s="27">
        <v>-0.1134</v>
      </c>
      <c r="AN116" s="27">
        <v>-0.1227</v>
      </c>
      <c r="AO116" s="27">
        <v>-0.0271</v>
      </c>
      <c r="AP116" s="27">
        <v>-0.0838</v>
      </c>
      <c r="AQ116" s="27">
        <v>-0.0809</v>
      </c>
      <c r="AR116" s="27">
        <v>-0.0517</v>
      </c>
      <c r="AS116" s="27">
        <v>-0.0832</v>
      </c>
      <c r="AT116" s="45"/>
      <c r="AU116" s="23">
        <v>44742.0</v>
      </c>
      <c r="AV116" s="50">
        <f t="shared" si="9"/>
        <v>0.05772763689</v>
      </c>
      <c r="AW116" s="51">
        <f t="shared" si="10"/>
        <v>6.814704727</v>
      </c>
      <c r="AX116" s="51">
        <f t="array" ref="AX116">SQRT(MMULT(MMULT(X116:AG116,MMULT(TRANSPOSE(ER!B596:K631-ER!M631:V631),ER!B596:K631-ER!M631:V631)/3),TRANSPOSE(X116:AG116)))</f>
        <v>0.2902254508</v>
      </c>
      <c r="AY116" s="45"/>
      <c r="AZ116" s="23">
        <v>44742.0</v>
      </c>
      <c r="BA116" s="4">
        <f t="shared" ref="BA116:BJ116" si="348">X116*0.01/$AX116</f>
        <v>0.04070716441</v>
      </c>
      <c r="BB116" s="4">
        <f t="shared" si="348"/>
        <v>0.01433992875</v>
      </c>
      <c r="BC116" s="4">
        <f t="shared" si="348"/>
        <v>-0.02306307612</v>
      </c>
      <c r="BD116" s="4">
        <f t="shared" si="348"/>
        <v>0.05016652625</v>
      </c>
      <c r="BE116" s="4">
        <f t="shared" si="348"/>
        <v>0.02765640252</v>
      </c>
      <c r="BF116" s="4">
        <f t="shared" si="348"/>
        <v>-0.06267107079</v>
      </c>
      <c r="BG116" s="4">
        <f t="shared" si="348"/>
        <v>-0.003135383863</v>
      </c>
      <c r="BH116" s="4">
        <f t="shared" si="348"/>
        <v>-0.01815612475</v>
      </c>
      <c r="BI116" s="4">
        <f t="shared" si="348"/>
        <v>-0.02719895754</v>
      </c>
      <c r="BJ116" s="4">
        <f t="shared" si="348"/>
        <v>0.001354591132</v>
      </c>
      <c r="BK116" s="45"/>
      <c r="BL116" s="4">
        <f t="shared" si="12"/>
        <v>0.001325709639</v>
      </c>
      <c r="BM116" s="4">
        <f t="shared" si="13"/>
        <v>1.088339476</v>
      </c>
      <c r="BN116" s="4">
        <f t="shared" si="14"/>
        <v>1.105345426</v>
      </c>
      <c r="BO116" s="4">
        <f t="shared" si="15"/>
        <v>-0.01538518979</v>
      </c>
    </row>
    <row r="117">
      <c r="A117" s="23">
        <v>44773.0</v>
      </c>
      <c r="B117" s="53">
        <v>-0.0152288407602845</v>
      </c>
      <c r="C117" s="53">
        <v>-0.0385087309297464</v>
      </c>
      <c r="D117" s="53">
        <v>-0.0179674518511521</v>
      </c>
      <c r="E117" s="53">
        <v>-0.0428947767680947</v>
      </c>
      <c r="F117" s="54">
        <v>-0.0660316812643796</v>
      </c>
      <c r="G117" s="53">
        <v>-0.015707063</v>
      </c>
      <c r="H117" s="53">
        <v>-0.0221867832127508</v>
      </c>
      <c r="I117" s="53">
        <v>-0.0321792943603321</v>
      </c>
      <c r="J117" s="53">
        <v>-0.022442018147278</v>
      </c>
      <c r="K117" s="53">
        <v>-0.0311606618128527</v>
      </c>
      <c r="L117" s="52"/>
      <c r="M117" s="4">
        <f t="shared" ref="M117:V117" si="349">_xlfn.RANK.AVG(B117,$B117:$K117,0)</f>
        <v>1</v>
      </c>
      <c r="N117" s="4">
        <f t="shared" si="349"/>
        <v>8</v>
      </c>
      <c r="O117" s="4">
        <f t="shared" si="349"/>
        <v>3</v>
      </c>
      <c r="P117" s="4">
        <f t="shared" si="349"/>
        <v>9</v>
      </c>
      <c r="Q117" s="4">
        <f t="shared" si="349"/>
        <v>10</v>
      </c>
      <c r="R117" s="4">
        <f t="shared" si="349"/>
        <v>2</v>
      </c>
      <c r="S117" s="4">
        <f t="shared" si="349"/>
        <v>4</v>
      </c>
      <c r="T117" s="4">
        <f t="shared" si="349"/>
        <v>7</v>
      </c>
      <c r="U117" s="4">
        <f t="shared" si="349"/>
        <v>5</v>
      </c>
      <c r="V117" s="4">
        <f t="shared" si="349"/>
        <v>6</v>
      </c>
      <c r="W117" s="45"/>
      <c r="X117" s="6">
        <f t="shared" ref="X117:AG117" si="350">-(B117-AVERAGE($B117:$K117))/STDEV($B117:$K117)</f>
        <v>-0.9664856185</v>
      </c>
      <c r="Y117" s="6">
        <f t="shared" si="350"/>
        <v>0.5135724442</v>
      </c>
      <c r="Z117" s="6">
        <f t="shared" si="350"/>
        <v>-0.7923738252</v>
      </c>
      <c r="AA117" s="6">
        <f t="shared" si="350"/>
        <v>0.7924226646</v>
      </c>
      <c r="AB117" s="6">
        <f t="shared" si="350"/>
        <v>2.263390173</v>
      </c>
      <c r="AC117" s="6">
        <f t="shared" si="350"/>
        <v>-0.9360818375</v>
      </c>
      <c r="AD117" s="6">
        <f t="shared" si="350"/>
        <v>-0.5241227572</v>
      </c>
      <c r="AE117" s="6">
        <f t="shared" si="350"/>
        <v>0.1111678985</v>
      </c>
      <c r="AF117" s="6">
        <f t="shared" si="350"/>
        <v>-0.5078957681</v>
      </c>
      <c r="AG117" s="6">
        <f t="shared" si="350"/>
        <v>0.04640662585</v>
      </c>
      <c r="AH117" s="45"/>
      <c r="AI117" s="23">
        <v>44773.0</v>
      </c>
      <c r="AJ117" s="27">
        <v>0.05</v>
      </c>
      <c r="AK117" s="27">
        <v>0.0419</v>
      </c>
      <c r="AL117" s="27">
        <v>0.0911</v>
      </c>
      <c r="AM117" s="27">
        <v>0.0494</v>
      </c>
      <c r="AN117" s="27">
        <v>0.051</v>
      </c>
      <c r="AO117" s="27">
        <v>0.0398</v>
      </c>
      <c r="AP117" s="27">
        <v>0.1315</v>
      </c>
      <c r="AQ117" s="27">
        <v>0.0095</v>
      </c>
      <c r="AR117" s="27">
        <v>0.0353</v>
      </c>
      <c r="AS117" s="27">
        <v>0.0929</v>
      </c>
      <c r="AT117" s="45"/>
      <c r="AU117" s="23">
        <v>44773.0</v>
      </c>
      <c r="AV117" s="50">
        <f t="shared" si="9"/>
        <v>0.01481547119</v>
      </c>
      <c r="AW117" s="51">
        <f t="shared" si="10"/>
        <v>6.915667789</v>
      </c>
      <c r="AX117" s="51">
        <f t="array" ref="AX117">SQRT(MMULT(MMULT(X117:AG117,MMULT(TRANSPOSE(ER!B597:K632-ER!M632:V632),ER!B597:K632-ER!M632:V632)/3),TRANSPOSE(X117:AG117)))</f>
        <v>0.3259732545</v>
      </c>
      <c r="AY117" s="45"/>
      <c r="AZ117" s="23">
        <v>44773.0</v>
      </c>
      <c r="BA117" s="4">
        <f t="shared" ref="BA117:BJ117" si="351">X117*0.01/$AX117</f>
        <v>-0.02964923057</v>
      </c>
      <c r="BB117" s="4">
        <f t="shared" si="351"/>
        <v>0.01575504852</v>
      </c>
      <c r="BC117" s="4">
        <f t="shared" si="351"/>
        <v>-0.02430793981</v>
      </c>
      <c r="BD117" s="4">
        <f t="shared" si="351"/>
        <v>0.02430943808</v>
      </c>
      <c r="BE117" s="4">
        <f t="shared" si="351"/>
        <v>0.06943484294</v>
      </c>
      <c r="BF117" s="4">
        <f t="shared" si="351"/>
        <v>-0.02871652273</v>
      </c>
      <c r="BG117" s="4">
        <f t="shared" si="351"/>
        <v>-0.01607870431</v>
      </c>
      <c r="BH117" s="4">
        <f t="shared" si="351"/>
        <v>0.003410338025</v>
      </c>
      <c r="BI117" s="4">
        <f t="shared" si="351"/>
        <v>-0.01558090307</v>
      </c>
      <c r="BJ117" s="4">
        <f t="shared" si="351"/>
        <v>0.001423632927</v>
      </c>
      <c r="BK117" s="45"/>
      <c r="BL117" s="4">
        <f t="shared" si="12"/>
        <v>0.0005104814602</v>
      </c>
      <c r="BM117" s="4">
        <f t="shared" si="13"/>
        <v>1.088895054</v>
      </c>
      <c r="BN117" s="4">
        <f t="shared" si="14"/>
        <v>1.105345426</v>
      </c>
      <c r="BO117" s="4">
        <f t="shared" si="15"/>
        <v>-0.01488256218</v>
      </c>
    </row>
    <row r="118">
      <c r="A118" s="23">
        <v>44804.0</v>
      </c>
      <c r="B118" s="53">
        <v>-0.0232465324281815</v>
      </c>
      <c r="C118" s="53">
        <v>-0.0445459150628908</v>
      </c>
      <c r="D118" s="53">
        <v>-0.0583307868369574</v>
      </c>
      <c r="E118" s="53">
        <v>-0.0737471716869405</v>
      </c>
      <c r="F118" s="53">
        <v>-0.0550850623003073</v>
      </c>
      <c r="G118" s="53">
        <v>-0.0203883796576654</v>
      </c>
      <c r="H118" s="53">
        <v>-0.0861838395479782</v>
      </c>
      <c r="I118" s="53">
        <v>-0.0600216566877241</v>
      </c>
      <c r="J118" s="53">
        <v>-0.036901577761448</v>
      </c>
      <c r="K118" s="53">
        <v>-0.0758988742314017</v>
      </c>
      <c r="L118" s="52"/>
      <c r="M118" s="4">
        <f t="shared" ref="M118:V118" si="352">_xlfn.RANK.AVG(B118,$B118:$K118,0)</f>
        <v>2</v>
      </c>
      <c r="N118" s="4">
        <f t="shared" si="352"/>
        <v>4</v>
      </c>
      <c r="O118" s="4">
        <f t="shared" si="352"/>
        <v>6</v>
      </c>
      <c r="P118" s="4">
        <f t="shared" si="352"/>
        <v>8</v>
      </c>
      <c r="Q118" s="4">
        <f t="shared" si="352"/>
        <v>5</v>
      </c>
      <c r="R118" s="4">
        <f t="shared" si="352"/>
        <v>1</v>
      </c>
      <c r="S118" s="4">
        <f t="shared" si="352"/>
        <v>10</v>
      </c>
      <c r="T118" s="4">
        <f t="shared" si="352"/>
        <v>7</v>
      </c>
      <c r="U118" s="4">
        <f t="shared" si="352"/>
        <v>3</v>
      </c>
      <c r="V118" s="4">
        <f t="shared" si="352"/>
        <v>9</v>
      </c>
      <c r="W118" s="45"/>
      <c r="X118" s="6">
        <f t="shared" ref="X118:AG118" si="353">-(B118-AVERAGE($B118:$K118))/STDEV($B118:$K118)</f>
        <v>-1.362915443</v>
      </c>
      <c r="Y118" s="6">
        <f t="shared" si="353"/>
        <v>-0.4013138961</v>
      </c>
      <c r="Z118" s="6">
        <f t="shared" si="353"/>
        <v>0.221030622</v>
      </c>
      <c r="AA118" s="6">
        <f t="shared" si="353"/>
        <v>0.9170329322</v>
      </c>
      <c r="AB118" s="6">
        <f t="shared" si="353"/>
        <v>0.07449615254</v>
      </c>
      <c r="AC118" s="6">
        <f t="shared" si="353"/>
        <v>-1.491952241</v>
      </c>
      <c r="AD118" s="6">
        <f t="shared" si="353"/>
        <v>1.478510195</v>
      </c>
      <c r="AE118" s="6">
        <f t="shared" si="353"/>
        <v>0.2973681898</v>
      </c>
      <c r="AF118" s="6">
        <f t="shared" si="353"/>
        <v>-0.7464321889</v>
      </c>
      <c r="AG118" s="6">
        <f t="shared" si="353"/>
        <v>1.014175677</v>
      </c>
      <c r="AH118" s="45"/>
      <c r="AI118" s="23">
        <v>44804.0</v>
      </c>
      <c r="AJ118" s="27">
        <v>0.0073</v>
      </c>
      <c r="AK118" s="27">
        <v>-0.0196</v>
      </c>
      <c r="AL118" s="27">
        <v>-0.0503</v>
      </c>
      <c r="AM118" s="27">
        <v>-0.0506</v>
      </c>
      <c r="AN118" s="27">
        <v>-0.0331</v>
      </c>
      <c r="AO118" s="27">
        <v>0.0108</v>
      </c>
      <c r="AP118" s="27">
        <v>-0.0894</v>
      </c>
      <c r="AQ118" s="27">
        <v>-0.0287</v>
      </c>
      <c r="AR118" s="27">
        <v>-0.0132</v>
      </c>
      <c r="AS118" s="27">
        <v>-0.0397</v>
      </c>
      <c r="AT118" s="45"/>
      <c r="AU118" s="23">
        <v>44804.0</v>
      </c>
      <c r="AV118" s="50">
        <f t="shared" si="9"/>
        <v>-0.05386151003</v>
      </c>
      <c r="AW118" s="51">
        <f t="shared" si="10"/>
        <v>6.543179479</v>
      </c>
      <c r="AX118" s="51">
        <f t="array" ref="AX118">SQRT(MMULT(MMULT(X118:AG118,MMULT(TRANSPOSE(ER!B598:K633-ER!M633:V633),ER!B598:K633-ER!M633:V633)/3),TRANSPOSE(X118:AG118)))</f>
        <v>0.3782112236</v>
      </c>
      <c r="AY118" s="45"/>
      <c r="AZ118" s="23">
        <v>44804.0</v>
      </c>
      <c r="BA118" s="4">
        <f t="shared" ref="BA118:BJ118" si="354">X118*0.01/$AX118</f>
        <v>-0.03603582754</v>
      </c>
      <c r="BB118" s="4">
        <f t="shared" si="354"/>
        <v>-0.01061084048</v>
      </c>
      <c r="BC118" s="4">
        <f t="shared" si="354"/>
        <v>0.00584410531</v>
      </c>
      <c r="BD118" s="4">
        <f t="shared" si="354"/>
        <v>0.02424658167</v>
      </c>
      <c r="BE118" s="4">
        <f t="shared" si="354"/>
        <v>0.001969697034</v>
      </c>
      <c r="BF118" s="4">
        <f t="shared" si="354"/>
        <v>-0.03944759297</v>
      </c>
      <c r="BG118" s="4">
        <f t="shared" si="354"/>
        <v>0.03909218189</v>
      </c>
      <c r="BH118" s="4">
        <f t="shared" si="354"/>
        <v>0.007862489825</v>
      </c>
      <c r="BI118" s="4">
        <f t="shared" si="354"/>
        <v>-0.01973585505</v>
      </c>
      <c r="BJ118" s="4">
        <f t="shared" si="354"/>
        <v>0.02681506031</v>
      </c>
      <c r="BK118" s="45"/>
      <c r="BL118" s="4">
        <f t="shared" si="12"/>
        <v>-0.001652329118</v>
      </c>
      <c r="BM118" s="4">
        <f t="shared" si="13"/>
        <v>1.087095841</v>
      </c>
      <c r="BN118" s="4">
        <f t="shared" si="14"/>
        <v>1.105345426</v>
      </c>
      <c r="BO118" s="4">
        <f t="shared" si="15"/>
        <v>-0.01651030041</v>
      </c>
    </row>
    <row r="119">
      <c r="A119" s="23">
        <v>44834.0</v>
      </c>
      <c r="B119" s="53">
        <v>-0.0573353735524909</v>
      </c>
      <c r="C119" s="53">
        <v>-0.0577298123463153</v>
      </c>
      <c r="D119" s="53">
        <v>-0.0571996369214784</v>
      </c>
      <c r="E119" s="53">
        <v>-0.0846210068181475</v>
      </c>
      <c r="F119" s="53">
        <v>-0.0664413499046751</v>
      </c>
      <c r="G119" s="53">
        <v>-0.062151514384576</v>
      </c>
      <c r="H119" s="53">
        <v>-0.0698088158687261</v>
      </c>
      <c r="I119" s="53">
        <v>-0.0693654279083305</v>
      </c>
      <c r="J119" s="53">
        <v>-0.0593908265325378</v>
      </c>
      <c r="K119" s="53">
        <v>-0.109313947013947</v>
      </c>
      <c r="L119" s="52"/>
      <c r="M119" s="4">
        <f t="shared" ref="M119:V119" si="355">_xlfn.RANK.AVG(B119,$B119:$K119,0)</f>
        <v>2</v>
      </c>
      <c r="N119" s="4">
        <f t="shared" si="355"/>
        <v>3</v>
      </c>
      <c r="O119" s="4">
        <f t="shared" si="355"/>
        <v>1</v>
      </c>
      <c r="P119" s="4">
        <f t="shared" si="355"/>
        <v>9</v>
      </c>
      <c r="Q119" s="4">
        <f t="shared" si="355"/>
        <v>6</v>
      </c>
      <c r="R119" s="4">
        <f t="shared" si="355"/>
        <v>5</v>
      </c>
      <c r="S119" s="4">
        <f t="shared" si="355"/>
        <v>8</v>
      </c>
      <c r="T119" s="4">
        <f t="shared" si="355"/>
        <v>7</v>
      </c>
      <c r="U119" s="4">
        <f t="shared" si="355"/>
        <v>4</v>
      </c>
      <c r="V119" s="4">
        <f t="shared" si="355"/>
        <v>10</v>
      </c>
      <c r="W119" s="45"/>
      <c r="X119" s="6">
        <f t="shared" ref="X119:AG119" si="356">-(B119-AVERAGE($B119:$K119))/STDEV($B119:$K119)</f>
        <v>-0.7322816874</v>
      </c>
      <c r="Y119" s="6">
        <f t="shared" si="356"/>
        <v>-0.7082124594</v>
      </c>
      <c r="Z119" s="6">
        <f t="shared" si="356"/>
        <v>-0.7405645337</v>
      </c>
      <c r="AA119" s="6">
        <f t="shared" si="356"/>
        <v>0.9327272799</v>
      </c>
      <c r="AB119" s="6">
        <f t="shared" si="356"/>
        <v>-0.1766217863</v>
      </c>
      <c r="AC119" s="6">
        <f t="shared" si="356"/>
        <v>-0.4383937796</v>
      </c>
      <c r="AD119" s="6">
        <f t="shared" si="356"/>
        <v>0.02886587723</v>
      </c>
      <c r="AE119" s="6">
        <f t="shared" si="356"/>
        <v>0.00180969998</v>
      </c>
      <c r="AF119" s="6">
        <f t="shared" si="356"/>
        <v>-0.6068549615</v>
      </c>
      <c r="AG119" s="6">
        <f t="shared" si="356"/>
        <v>2.439526351</v>
      </c>
      <c r="AH119" s="45"/>
      <c r="AI119" s="23">
        <v>44834.0</v>
      </c>
      <c r="AJ119" s="27">
        <v>-0.0571</v>
      </c>
      <c r="AK119" s="27">
        <v>-0.0401</v>
      </c>
      <c r="AL119" s="27">
        <v>-0.0615</v>
      </c>
      <c r="AM119" s="27">
        <v>-0.0637</v>
      </c>
      <c r="AN119" s="27">
        <v>-0.0396</v>
      </c>
      <c r="AO119" s="27">
        <v>-0.0625</v>
      </c>
      <c r="AP119" s="27">
        <v>-0.0772</v>
      </c>
      <c r="AQ119" s="27">
        <v>-0.0647</v>
      </c>
      <c r="AR119" s="27">
        <v>-0.0498</v>
      </c>
      <c r="AS119" s="27">
        <v>-0.0931</v>
      </c>
      <c r="AT119" s="45"/>
      <c r="AU119" s="23">
        <v>44834.0</v>
      </c>
      <c r="AV119" s="50">
        <f t="shared" si="9"/>
        <v>-0.07842439607</v>
      </c>
      <c r="AW119" s="51">
        <f t="shared" si="10"/>
        <v>6.03003458</v>
      </c>
      <c r="AX119" s="51">
        <f t="array" ref="AX119">SQRT(MMULT(MMULT(X119:AG119,MMULT(TRANSPOSE(ER!B599:K634-ER!M634:V634),ER!B599:K634-ER!M634:V634)/3),TRANSPOSE(X119:AG119)))</f>
        <v>0.292793758</v>
      </c>
      <c r="AY119" s="45"/>
      <c r="AZ119" s="23">
        <v>44834.0</v>
      </c>
      <c r="BA119" s="4">
        <f t="shared" ref="BA119:BJ119" si="357">X119*0.01/$AX119</f>
        <v>-0.02501015364</v>
      </c>
      <c r="BB119" s="4">
        <f t="shared" si="357"/>
        <v>-0.02418809964</v>
      </c>
      <c r="BC119" s="4">
        <f t="shared" si="357"/>
        <v>-0.02529304377</v>
      </c>
      <c r="BD119" s="4">
        <f t="shared" si="357"/>
        <v>0.031856119</v>
      </c>
      <c r="BE119" s="4">
        <f t="shared" si="357"/>
        <v>-0.00603229343</v>
      </c>
      <c r="BF119" s="4">
        <f t="shared" si="357"/>
        <v>-0.01497278434</v>
      </c>
      <c r="BG119" s="4">
        <f t="shared" si="357"/>
        <v>0.00098587748</v>
      </c>
      <c r="BH119" s="4">
        <f t="shared" si="357"/>
        <v>0.00006180801095</v>
      </c>
      <c r="BI119" s="4">
        <f t="shared" si="357"/>
        <v>-0.02072636267</v>
      </c>
      <c r="BJ119" s="4">
        <f t="shared" si="357"/>
        <v>0.083318933</v>
      </c>
      <c r="BK119" s="45"/>
      <c r="BL119" s="4">
        <f t="shared" si="12"/>
        <v>-0.002073560782</v>
      </c>
      <c r="BM119" s="4">
        <f t="shared" si="13"/>
        <v>1.084841681</v>
      </c>
      <c r="BN119" s="4">
        <f t="shared" si="14"/>
        <v>1.105345426</v>
      </c>
      <c r="BO119" s="4">
        <f t="shared" si="15"/>
        <v>-0.01854962608</v>
      </c>
    </row>
    <row r="120">
      <c r="A120" s="23">
        <v>44865.0</v>
      </c>
      <c r="B120" s="53">
        <v>-0.0175176836438133</v>
      </c>
      <c r="C120" s="53">
        <v>-0.0601259211579161</v>
      </c>
      <c r="D120" s="53">
        <v>-0.0305126682436697</v>
      </c>
      <c r="E120" s="53">
        <v>-0.0459571922397203</v>
      </c>
      <c r="F120" s="53">
        <v>-0.0584747697890242</v>
      </c>
      <c r="G120" s="53">
        <v>-0.0343041098684064</v>
      </c>
      <c r="H120" s="53">
        <v>-0.0658570944654019</v>
      </c>
      <c r="I120" s="53">
        <v>-0.048707998061334</v>
      </c>
      <c r="J120" s="53">
        <v>-0.035438172579354</v>
      </c>
      <c r="K120" s="53">
        <v>-0.0491244033302847</v>
      </c>
      <c r="L120" s="52"/>
      <c r="M120" s="4">
        <f t="shared" ref="M120:V120" si="358">_xlfn.RANK.AVG(B120,$B120:$K120,0)</f>
        <v>1</v>
      </c>
      <c r="N120" s="4">
        <f t="shared" si="358"/>
        <v>9</v>
      </c>
      <c r="O120" s="4">
        <f t="shared" si="358"/>
        <v>2</v>
      </c>
      <c r="P120" s="4">
        <f t="shared" si="358"/>
        <v>5</v>
      </c>
      <c r="Q120" s="4">
        <f t="shared" si="358"/>
        <v>8</v>
      </c>
      <c r="R120" s="4">
        <f t="shared" si="358"/>
        <v>3</v>
      </c>
      <c r="S120" s="4">
        <f t="shared" si="358"/>
        <v>10</v>
      </c>
      <c r="T120" s="4">
        <f t="shared" si="358"/>
        <v>6</v>
      </c>
      <c r="U120" s="4">
        <f t="shared" si="358"/>
        <v>4</v>
      </c>
      <c r="V120" s="4">
        <f t="shared" si="358"/>
        <v>7</v>
      </c>
      <c r="W120" s="45"/>
      <c r="X120" s="6">
        <f t="shared" ref="X120:AG120" si="359">-(B120-AVERAGE($B120:$K120))/STDEV($B120:$K120)</f>
        <v>-1.796127001</v>
      </c>
      <c r="Y120" s="6">
        <f t="shared" si="359"/>
        <v>1.029486209</v>
      </c>
      <c r="Z120" s="6">
        <f t="shared" si="359"/>
        <v>-0.9343499765</v>
      </c>
      <c r="AA120" s="6">
        <f t="shared" si="359"/>
        <v>0.08987100942</v>
      </c>
      <c r="AB120" s="6">
        <f t="shared" si="359"/>
        <v>0.9199882485</v>
      </c>
      <c r="AC120" s="6">
        <f t="shared" si="359"/>
        <v>-0.6829162593</v>
      </c>
      <c r="AD120" s="6">
        <f t="shared" si="359"/>
        <v>1.409555415</v>
      </c>
      <c r="AE120" s="6">
        <f t="shared" si="359"/>
        <v>0.2722937925</v>
      </c>
      <c r="AF120" s="6">
        <f t="shared" si="359"/>
        <v>-0.6077096146</v>
      </c>
      <c r="AG120" s="6">
        <f t="shared" si="359"/>
        <v>0.2999081764</v>
      </c>
      <c r="AH120" s="45"/>
      <c r="AI120" s="23">
        <v>44865.0</v>
      </c>
      <c r="AJ120" s="27">
        <v>0.0583</v>
      </c>
      <c r="AK120" s="27">
        <v>0.0576</v>
      </c>
      <c r="AL120" s="27">
        <v>0.0851</v>
      </c>
      <c r="AM120" s="27">
        <v>0.0839</v>
      </c>
      <c r="AN120" s="27">
        <v>0.1033</v>
      </c>
      <c r="AO120" s="27">
        <v>0.0573</v>
      </c>
      <c r="AP120" s="27">
        <v>0.0494</v>
      </c>
      <c r="AQ120" s="27">
        <v>0.0862</v>
      </c>
      <c r="AR120" s="27">
        <v>0.028</v>
      </c>
      <c r="AS120" s="27">
        <v>0.0791</v>
      </c>
      <c r="AT120" s="45"/>
      <c r="AU120" s="23">
        <v>44865.0</v>
      </c>
      <c r="AV120" s="50">
        <f t="shared" si="9"/>
        <v>0.06594028873</v>
      </c>
      <c r="AW120" s="51">
        <f t="shared" si="10"/>
        <v>6.427656801</v>
      </c>
      <c r="AX120" s="51">
        <f t="array" ref="AX120">SQRT(MMULT(MMULT(X120:AG120,MMULT(TRANSPOSE(ER!B600:K635-ER!M635:V635),ER!B600:K635-ER!M635:V635)/3),TRANSPOSE(X120:AG120)))</f>
        <v>0.282603167</v>
      </c>
      <c r="AY120" s="45"/>
      <c r="AZ120" s="23">
        <v>44865.0</v>
      </c>
      <c r="BA120" s="4">
        <f t="shared" ref="BA120:BJ120" si="360">X120*0.01/$AX120</f>
        <v>-0.06355650646</v>
      </c>
      <c r="BB120" s="4">
        <f t="shared" si="360"/>
        <v>0.03642868621</v>
      </c>
      <c r="BC120" s="4">
        <f t="shared" si="360"/>
        <v>-0.03306226134</v>
      </c>
      <c r="BD120" s="4">
        <f t="shared" si="360"/>
        <v>0.003180113314</v>
      </c>
      <c r="BE120" s="4">
        <f t="shared" si="360"/>
        <v>0.03255406718</v>
      </c>
      <c r="BF120" s="4">
        <f t="shared" si="360"/>
        <v>-0.02416520191</v>
      </c>
      <c r="BG120" s="4">
        <f t="shared" si="360"/>
        <v>0.04987755199</v>
      </c>
      <c r="BH120" s="4">
        <f t="shared" si="360"/>
        <v>0.009635199611</v>
      </c>
      <c r="BI120" s="4">
        <f t="shared" si="360"/>
        <v>-0.02150399166</v>
      </c>
      <c r="BJ120" s="4">
        <f t="shared" si="360"/>
        <v>0.01061234308</v>
      </c>
      <c r="BK120" s="45"/>
      <c r="BL120" s="4">
        <f t="shared" si="12"/>
        <v>0.002252107052</v>
      </c>
      <c r="BM120" s="4">
        <f t="shared" si="13"/>
        <v>1.087284861</v>
      </c>
      <c r="BN120" s="4">
        <f t="shared" si="14"/>
        <v>1.105345426</v>
      </c>
      <c r="BO120" s="4">
        <f t="shared" si="15"/>
        <v>-0.01633929477</v>
      </c>
    </row>
    <row r="121">
      <c r="A121" s="23">
        <v>44895.0</v>
      </c>
      <c r="B121" s="53">
        <v>-0.00550246099999999</v>
      </c>
      <c r="C121" s="53">
        <v>-0.0160729992646586</v>
      </c>
      <c r="D121" s="53">
        <v>-0.0104169029968137</v>
      </c>
      <c r="E121" s="53">
        <v>-0.0131531418588966</v>
      </c>
      <c r="F121" s="53">
        <v>-0.015089243001845</v>
      </c>
      <c r="G121" s="53">
        <v>-0.0154533429539881</v>
      </c>
      <c r="H121" s="53">
        <v>-0.0200403587487972</v>
      </c>
      <c r="I121" s="53">
        <v>-0.0159442434929209</v>
      </c>
      <c r="J121" s="53">
        <v>-0.00933465771297045</v>
      </c>
      <c r="K121" s="53">
        <v>-0.0263080959319965</v>
      </c>
      <c r="L121" s="52"/>
      <c r="M121" s="4">
        <f t="shared" ref="M121:V121" si="361">_xlfn.RANK.AVG(B121,$B121:$K121,0)</f>
        <v>1</v>
      </c>
      <c r="N121" s="4">
        <f t="shared" si="361"/>
        <v>8</v>
      </c>
      <c r="O121" s="4">
        <f t="shared" si="361"/>
        <v>3</v>
      </c>
      <c r="P121" s="4">
        <f t="shared" si="361"/>
        <v>4</v>
      </c>
      <c r="Q121" s="4">
        <f t="shared" si="361"/>
        <v>5</v>
      </c>
      <c r="R121" s="4">
        <f t="shared" si="361"/>
        <v>6</v>
      </c>
      <c r="S121" s="4">
        <f t="shared" si="361"/>
        <v>9</v>
      </c>
      <c r="T121" s="4">
        <f t="shared" si="361"/>
        <v>7</v>
      </c>
      <c r="U121" s="4">
        <f t="shared" si="361"/>
        <v>2</v>
      </c>
      <c r="V121" s="4">
        <f t="shared" si="361"/>
        <v>10</v>
      </c>
      <c r="W121" s="45"/>
      <c r="X121" s="6">
        <f t="shared" ref="X121:AG121" si="362">-(B121-AVERAGE($B121:$K121))/STDEV($B121:$K121)</f>
        <v>-1.594466151</v>
      </c>
      <c r="Y121" s="6">
        <f t="shared" si="362"/>
        <v>0.2317569081</v>
      </c>
      <c r="Z121" s="6">
        <f t="shared" si="362"/>
        <v>-0.7454207124</v>
      </c>
      <c r="AA121" s="6">
        <f t="shared" si="362"/>
        <v>-0.2726933659</v>
      </c>
      <c r="AB121" s="6">
        <f t="shared" si="362"/>
        <v>0.06179788366</v>
      </c>
      <c r="AC121" s="6">
        <f t="shared" si="362"/>
        <v>0.1247017502</v>
      </c>
      <c r="AD121" s="6">
        <f t="shared" si="362"/>
        <v>0.9171792767</v>
      </c>
      <c r="AE121" s="6">
        <f t="shared" si="362"/>
        <v>0.2095123683</v>
      </c>
      <c r="AF121" s="6">
        <f t="shared" si="362"/>
        <v>-0.93239523</v>
      </c>
      <c r="AG121" s="6">
        <f t="shared" si="362"/>
        <v>2.000027272</v>
      </c>
      <c r="AH121" s="45"/>
      <c r="AI121" s="23">
        <v>44895.0</v>
      </c>
      <c r="AJ121" s="27">
        <v>0.0711</v>
      </c>
      <c r="AK121" s="27">
        <v>0.0541</v>
      </c>
      <c r="AL121" s="27">
        <v>0.0732</v>
      </c>
      <c r="AM121" s="27">
        <v>0.094</v>
      </c>
      <c r="AN121" s="27">
        <v>0.09</v>
      </c>
      <c r="AO121" s="27">
        <v>0.0297</v>
      </c>
      <c r="AP121" s="27">
        <v>0.1278</v>
      </c>
      <c r="AQ121" s="27">
        <v>0.0514</v>
      </c>
      <c r="AR121" s="27">
        <v>0.0709</v>
      </c>
      <c r="AS121" s="27">
        <v>0.0538</v>
      </c>
      <c r="AT121" s="45"/>
      <c r="AU121" s="23">
        <v>44895.0</v>
      </c>
      <c r="AV121" s="50">
        <f t="shared" si="9"/>
        <v>0.09774589145</v>
      </c>
      <c r="AW121" s="51">
        <f t="shared" si="10"/>
        <v>7.055933845</v>
      </c>
      <c r="AX121" s="51">
        <f t="array" ref="AX121">SQRT(MMULT(MMULT(X121:AG121,MMULT(TRANSPOSE(ER!B601:K636-ER!M636:V636),ER!B601:K636-ER!M636:V636)/3),TRANSPOSE(X121:AG121)))</f>
        <v>0.3038276212</v>
      </c>
      <c r="AY121" s="45"/>
      <c r="AZ121" s="23">
        <v>44895.0</v>
      </c>
      <c r="BA121" s="4">
        <f t="shared" ref="BA121:BJ121" si="363">X121*0.01/$AX121</f>
        <v>-0.05247930207</v>
      </c>
      <c r="BB121" s="4">
        <f t="shared" si="363"/>
        <v>0.007627907799</v>
      </c>
      <c r="BC121" s="4">
        <f t="shared" si="363"/>
        <v>-0.02453433001</v>
      </c>
      <c r="BD121" s="4">
        <f t="shared" si="363"/>
        <v>-0.008975265803</v>
      </c>
      <c r="BE121" s="4">
        <f t="shared" si="363"/>
        <v>0.002033978458</v>
      </c>
      <c r="BF121" s="4">
        <f t="shared" si="363"/>
        <v>0.004104358574</v>
      </c>
      <c r="BG121" s="4">
        <f t="shared" si="363"/>
        <v>0.03018748832</v>
      </c>
      <c r="BH121" s="4">
        <f t="shared" si="363"/>
        <v>0.006895764364</v>
      </c>
      <c r="BI121" s="4">
        <f t="shared" si="363"/>
        <v>-0.03068829708</v>
      </c>
      <c r="BJ121" s="4">
        <f t="shared" si="363"/>
        <v>0.06582769744</v>
      </c>
      <c r="BK121" s="45"/>
      <c r="BL121" s="4">
        <f t="shared" si="12"/>
        <v>0.003458768438</v>
      </c>
      <c r="BM121" s="4">
        <f t="shared" si="13"/>
        <v>1.091045527</v>
      </c>
      <c r="BN121" s="4">
        <f t="shared" si="14"/>
        <v>1.105345426</v>
      </c>
      <c r="BO121" s="4">
        <f t="shared" si="15"/>
        <v>-0.01293704017</v>
      </c>
    </row>
    <row r="122">
      <c r="A122" s="23">
        <v>44926.0</v>
      </c>
      <c r="B122" s="53">
        <v>-0.0455957440491849</v>
      </c>
      <c r="C122" s="53">
        <v>-0.0645391936250028</v>
      </c>
      <c r="D122" s="53">
        <v>-0.0487151906578465</v>
      </c>
      <c r="E122" s="53">
        <v>-0.0487789142662582</v>
      </c>
      <c r="F122" s="53">
        <v>-0.0375300166035506</v>
      </c>
      <c r="G122" s="53">
        <v>-0.0531022200535889</v>
      </c>
      <c r="H122" s="53">
        <v>-0.0773930261974795</v>
      </c>
      <c r="I122" s="53">
        <v>-0.0294676101257063</v>
      </c>
      <c r="J122" s="53">
        <v>-0.0308581026753757</v>
      </c>
      <c r="K122" s="53">
        <v>-0.0702067155209531</v>
      </c>
      <c r="L122" s="52"/>
      <c r="M122" s="4">
        <f t="shared" ref="M122:V122" si="364">_xlfn.RANK.AVG(B122,$B122:$K122,0)</f>
        <v>4</v>
      </c>
      <c r="N122" s="4">
        <f t="shared" si="364"/>
        <v>8</v>
      </c>
      <c r="O122" s="4">
        <f t="shared" si="364"/>
        <v>5</v>
      </c>
      <c r="P122" s="4">
        <f t="shared" si="364"/>
        <v>6</v>
      </c>
      <c r="Q122" s="4">
        <f t="shared" si="364"/>
        <v>3</v>
      </c>
      <c r="R122" s="4">
        <f t="shared" si="364"/>
        <v>7</v>
      </c>
      <c r="S122" s="4">
        <f t="shared" si="364"/>
        <v>10</v>
      </c>
      <c r="T122" s="4">
        <f t="shared" si="364"/>
        <v>1</v>
      </c>
      <c r="U122" s="4">
        <f t="shared" si="364"/>
        <v>2</v>
      </c>
      <c r="V122" s="4">
        <f t="shared" si="364"/>
        <v>9</v>
      </c>
      <c r="W122" s="45"/>
      <c r="X122" s="6">
        <f t="shared" ref="X122:AG122" si="365">-(B122-AVERAGE($B122:$K122))/STDEV($B122:$K122)</f>
        <v>-0.311382157</v>
      </c>
      <c r="Y122" s="6">
        <f t="shared" si="365"/>
        <v>0.8629628925</v>
      </c>
      <c r="Z122" s="6">
        <f t="shared" si="365"/>
        <v>-0.1180009744</v>
      </c>
      <c r="AA122" s="6">
        <f t="shared" si="365"/>
        <v>-0.1140506113</v>
      </c>
      <c r="AB122" s="6">
        <f t="shared" si="365"/>
        <v>-0.8113938924</v>
      </c>
      <c r="AC122" s="6">
        <f t="shared" si="365"/>
        <v>0.1539603826</v>
      </c>
      <c r="AD122" s="6">
        <f t="shared" si="365"/>
        <v>1.659799529</v>
      </c>
      <c r="AE122" s="6">
        <f t="shared" si="365"/>
        <v>-1.311199754</v>
      </c>
      <c r="AF122" s="6">
        <f t="shared" si="365"/>
        <v>-1.22500014</v>
      </c>
      <c r="AG122" s="6">
        <f t="shared" si="365"/>
        <v>1.214304725</v>
      </c>
      <c r="AH122" s="45"/>
      <c r="AI122" s="23">
        <v>44926.0</v>
      </c>
      <c r="AJ122" s="27">
        <v>-0.0324</v>
      </c>
      <c r="AK122" s="27">
        <v>-0.0498</v>
      </c>
      <c r="AL122" s="27">
        <v>-0.0369</v>
      </c>
      <c r="AM122" s="27">
        <v>-0.0357</v>
      </c>
      <c r="AN122" s="27">
        <v>-0.0355</v>
      </c>
      <c r="AO122" s="27">
        <v>0.0027</v>
      </c>
      <c r="AP122" s="27">
        <v>-0.059</v>
      </c>
      <c r="AQ122" s="27">
        <v>-0.0121</v>
      </c>
      <c r="AR122" s="27">
        <v>-0.0139</v>
      </c>
      <c r="AS122" s="27">
        <v>-0.0592</v>
      </c>
      <c r="AT122" s="45"/>
      <c r="AU122" s="23">
        <v>44926.0</v>
      </c>
      <c r="AV122" s="50">
        <f t="shared" si="9"/>
        <v>-0.08658674123</v>
      </c>
      <c r="AW122" s="51">
        <f t="shared" si="10"/>
        <v>6.444983527</v>
      </c>
      <c r="AX122" s="51">
        <f t="array" ref="AX122">SQRT(MMULT(MMULT(X122:AG122,MMULT(TRANSPOSE(ER!B602:K637-ER!M637:V637),ER!B602:K637-ER!M637:V637)/3),TRANSPOSE(X122:AG122)))</f>
        <v>0.4707795353</v>
      </c>
      <c r="AY122" s="45"/>
      <c r="AZ122" s="23">
        <v>44926.0</v>
      </c>
      <c r="BA122" s="4">
        <f t="shared" ref="BA122:BJ122" si="366">X122*0.01/$AX122</f>
        <v>-0.006614182089</v>
      </c>
      <c r="BB122" s="4">
        <f t="shared" si="366"/>
        <v>0.01833050988</v>
      </c>
      <c r="BC122" s="4">
        <f t="shared" si="366"/>
        <v>-0.002506501782</v>
      </c>
      <c r="BD122" s="4">
        <f t="shared" si="366"/>
        <v>-0.002422590677</v>
      </c>
      <c r="BE122" s="4">
        <f t="shared" si="366"/>
        <v>-0.01723511392</v>
      </c>
      <c r="BF122" s="4">
        <f t="shared" si="366"/>
        <v>0.0032703287</v>
      </c>
      <c r="BG122" s="4">
        <f t="shared" si="366"/>
        <v>0.03525640782</v>
      </c>
      <c r="BH122" s="4">
        <f t="shared" si="366"/>
        <v>-0.02785167272</v>
      </c>
      <c r="BI122" s="4">
        <f t="shared" si="366"/>
        <v>-0.02602067524</v>
      </c>
      <c r="BJ122" s="4">
        <f t="shared" si="366"/>
        <v>0.02579349002</v>
      </c>
      <c r="BK122" s="45"/>
      <c r="BL122" s="4">
        <f t="shared" si="12"/>
        <v>-0.002849864041</v>
      </c>
      <c r="BM122" s="4">
        <f t="shared" si="13"/>
        <v>1.087936196</v>
      </c>
      <c r="BN122" s="4">
        <f t="shared" si="14"/>
        <v>1.105345426</v>
      </c>
      <c r="BO122" s="4">
        <f t="shared" si="15"/>
        <v>-0.01575003541</v>
      </c>
    </row>
    <row r="123">
      <c r="A123" s="23">
        <v>44957.0</v>
      </c>
      <c r="B123" s="53">
        <v>-0.00279239961534886</v>
      </c>
      <c r="C123" s="53">
        <v>-0.00774416584155607</v>
      </c>
      <c r="D123" s="53">
        <v>-0.018772118</v>
      </c>
      <c r="E123" s="53">
        <v>-0.018399623</v>
      </c>
      <c r="F123" s="53">
        <v>-0.014177775</v>
      </c>
      <c r="G123" s="53">
        <v>-0.00990998000000004</v>
      </c>
      <c r="H123" s="53">
        <v>-0.0211156089999999</v>
      </c>
      <c r="I123" s="53">
        <v>-0.0143908600000001</v>
      </c>
      <c r="J123" s="53">
        <v>-0.015906527259891</v>
      </c>
      <c r="K123" s="53">
        <v>-0.0250122851934578</v>
      </c>
      <c r="L123" s="52"/>
      <c r="M123" s="4">
        <f t="shared" ref="M123:V123" si="367">_xlfn.RANK.AVG(B123,$B123:$K123,0)</f>
        <v>1</v>
      </c>
      <c r="N123" s="4">
        <f t="shared" si="367"/>
        <v>2</v>
      </c>
      <c r="O123" s="4">
        <f t="shared" si="367"/>
        <v>8</v>
      </c>
      <c r="P123" s="4">
        <f t="shared" si="367"/>
        <v>7</v>
      </c>
      <c r="Q123" s="4">
        <f t="shared" si="367"/>
        <v>4</v>
      </c>
      <c r="R123" s="4">
        <f t="shared" si="367"/>
        <v>3</v>
      </c>
      <c r="S123" s="4">
        <f t="shared" si="367"/>
        <v>9</v>
      </c>
      <c r="T123" s="4">
        <f t="shared" si="367"/>
        <v>5</v>
      </c>
      <c r="U123" s="4">
        <f t="shared" si="367"/>
        <v>6</v>
      </c>
      <c r="V123" s="4">
        <f t="shared" si="367"/>
        <v>10</v>
      </c>
      <c r="W123" s="45"/>
      <c r="X123" s="6">
        <f t="shared" ref="X123:AG123" si="368">-(B123-AVERAGE($B123:$K123))/STDEV($B123:$K123)</f>
        <v>-1.821464823</v>
      </c>
      <c r="Y123" s="6">
        <f t="shared" si="368"/>
        <v>-1.071700324</v>
      </c>
      <c r="Z123" s="6">
        <f t="shared" si="368"/>
        <v>0.5980810526</v>
      </c>
      <c r="AA123" s="6">
        <f t="shared" si="368"/>
        <v>0.5416802626</v>
      </c>
      <c r="AB123" s="6">
        <f t="shared" si="368"/>
        <v>-0.0975647272</v>
      </c>
      <c r="AC123" s="6">
        <f t="shared" si="368"/>
        <v>-0.7437667153</v>
      </c>
      <c r="AD123" s="6">
        <f t="shared" si="368"/>
        <v>0.9529173423</v>
      </c>
      <c r="AE123" s="6">
        <f t="shared" si="368"/>
        <v>-0.06530077107</v>
      </c>
      <c r="AF123" s="6">
        <f t="shared" si="368"/>
        <v>0.1641917881</v>
      </c>
      <c r="AG123" s="6">
        <f t="shared" si="368"/>
        <v>1.542926915</v>
      </c>
      <c r="AH123" s="45"/>
      <c r="AI123" s="23">
        <v>44957.0</v>
      </c>
      <c r="AJ123" s="27">
        <v>0.0654</v>
      </c>
      <c r="AK123" s="27">
        <v>0.0735</v>
      </c>
      <c r="AL123" s="27">
        <v>0.0932</v>
      </c>
      <c r="AM123" s="27">
        <v>0.1046</v>
      </c>
      <c r="AN123" s="27">
        <v>0.1114</v>
      </c>
      <c r="AO123" s="27">
        <v>0.0621</v>
      </c>
      <c r="AP123" s="27">
        <v>0.1276</v>
      </c>
      <c r="AQ123" s="27">
        <v>0.0929</v>
      </c>
      <c r="AR123" s="27">
        <v>0.0407</v>
      </c>
      <c r="AS123" s="27">
        <v>0.0655</v>
      </c>
      <c r="AT123" s="45"/>
      <c r="AU123" s="23">
        <v>44957.0</v>
      </c>
      <c r="AV123" s="50">
        <f t="shared" si="9"/>
        <v>0.05896707148</v>
      </c>
      <c r="AW123" s="51">
        <f t="shared" si="10"/>
        <v>6.825025331</v>
      </c>
      <c r="AX123" s="51">
        <f t="array" ref="AX123">SQRT(MMULT(MMULT(X123:AG123,MMULT(TRANSPOSE(ER!B603:K638-ER!M638:V638),ER!B603:K638-ER!M638:V638)/3),TRANSPOSE(X123:AG123)))</f>
        <v>0.3302264067</v>
      </c>
      <c r="AY123" s="45"/>
      <c r="AZ123" s="23">
        <v>44957.0</v>
      </c>
      <c r="BA123" s="4">
        <f t="shared" ref="BA123:BJ123" si="369">X123*0.01/$AX123</f>
        <v>-0.05515806083</v>
      </c>
      <c r="BB123" s="4">
        <f t="shared" si="369"/>
        <v>-0.03245350166</v>
      </c>
      <c r="BC123" s="4">
        <f t="shared" si="369"/>
        <v>0.01811124248</v>
      </c>
      <c r="BD123" s="4">
        <f t="shared" si="369"/>
        <v>0.01640329942</v>
      </c>
      <c r="BE123" s="4">
        <f t="shared" si="369"/>
        <v>-0.002954479872</v>
      </c>
      <c r="BF123" s="4">
        <f t="shared" si="369"/>
        <v>-0.02252293276</v>
      </c>
      <c r="BG123" s="4">
        <f t="shared" si="369"/>
        <v>0.02885648521</v>
      </c>
      <c r="BH123" s="4">
        <f t="shared" si="369"/>
        <v>-0.001977454551</v>
      </c>
      <c r="BI123" s="4">
        <f t="shared" si="369"/>
        <v>0.004972097469</v>
      </c>
      <c r="BJ123" s="4">
        <f t="shared" si="369"/>
        <v>0.04672330508</v>
      </c>
      <c r="BK123" s="45"/>
      <c r="BL123" s="4">
        <f t="shared" si="12"/>
        <v>0.001252541095</v>
      </c>
      <c r="BM123" s="4">
        <f t="shared" si="13"/>
        <v>1.089298881</v>
      </c>
      <c r="BN123" s="4">
        <f t="shared" si="14"/>
        <v>1.105345426</v>
      </c>
      <c r="BO123" s="4">
        <f t="shared" si="15"/>
        <v>-0.01451722188</v>
      </c>
    </row>
    <row r="124">
      <c r="A124" s="23">
        <v>44985.0</v>
      </c>
      <c r="B124" s="53">
        <v>-0.0368424329062652</v>
      </c>
      <c r="C124" s="53">
        <v>-0.0272180274269046</v>
      </c>
      <c r="D124" s="53">
        <v>-0.0258780353115811</v>
      </c>
      <c r="E124" s="53">
        <v>-0.0296505696268945</v>
      </c>
      <c r="F124" s="53">
        <v>-0.0297240376032925</v>
      </c>
      <c r="G124" s="53">
        <v>-0.016760963667433</v>
      </c>
      <c r="H124" s="53">
        <v>-0.0532744818864302</v>
      </c>
      <c r="I124" s="53">
        <v>-0.013494754</v>
      </c>
      <c r="J124" s="53">
        <v>-0.0165467450088389</v>
      </c>
      <c r="K124" s="53">
        <v>-0.0561258359179785</v>
      </c>
      <c r="L124" s="52"/>
      <c r="M124" s="4">
        <f t="shared" ref="M124:V124" si="370">_xlfn.RANK.AVG(B124,$B124:$K124,0)</f>
        <v>8</v>
      </c>
      <c r="N124" s="4">
        <f t="shared" si="370"/>
        <v>5</v>
      </c>
      <c r="O124" s="4">
        <f t="shared" si="370"/>
        <v>4</v>
      </c>
      <c r="P124" s="4">
        <f t="shared" si="370"/>
        <v>6</v>
      </c>
      <c r="Q124" s="4">
        <f t="shared" si="370"/>
        <v>7</v>
      </c>
      <c r="R124" s="4">
        <f t="shared" si="370"/>
        <v>3</v>
      </c>
      <c r="S124" s="4">
        <f t="shared" si="370"/>
        <v>9</v>
      </c>
      <c r="T124" s="4">
        <f t="shared" si="370"/>
        <v>1</v>
      </c>
      <c r="U124" s="4">
        <f t="shared" si="370"/>
        <v>2</v>
      </c>
      <c r="V124" s="4">
        <f t="shared" si="370"/>
        <v>10</v>
      </c>
      <c r="W124" s="45"/>
      <c r="X124" s="6">
        <f t="shared" ref="X124:AG124" si="371">-(B124-AVERAGE($B124:$K124))/STDEV($B124:$K124)</f>
        <v>0.4305196547</v>
      </c>
      <c r="Y124" s="6">
        <f t="shared" si="371"/>
        <v>-0.2281352647</v>
      </c>
      <c r="Z124" s="6">
        <f t="shared" si="371"/>
        <v>-0.3198388407</v>
      </c>
      <c r="AA124" s="6">
        <f t="shared" si="371"/>
        <v>-0.06166203266</v>
      </c>
      <c r="AB124" s="6">
        <f t="shared" si="371"/>
        <v>-0.05663418505</v>
      </c>
      <c r="AC124" s="6">
        <f t="shared" si="371"/>
        <v>-0.9437739089</v>
      </c>
      <c r="AD124" s="6">
        <f t="shared" si="371"/>
        <v>1.555061833</v>
      </c>
      <c r="AE124" s="6">
        <f t="shared" si="371"/>
        <v>-1.16729993</v>
      </c>
      <c r="AF124" s="6">
        <f t="shared" si="371"/>
        <v>-0.9584341571</v>
      </c>
      <c r="AG124" s="6">
        <f t="shared" si="371"/>
        <v>1.750196832</v>
      </c>
      <c r="AH124" s="45"/>
      <c r="AI124" s="23">
        <v>44985.0</v>
      </c>
      <c r="AJ124" s="27">
        <v>-0.0237</v>
      </c>
      <c r="AK124" s="27">
        <v>-0.0243</v>
      </c>
      <c r="AL124" s="27">
        <v>0.0229</v>
      </c>
      <c r="AM124" s="27">
        <v>0.0047</v>
      </c>
      <c r="AN124" s="27">
        <v>0.0302</v>
      </c>
      <c r="AO124" s="27">
        <v>-0.0384</v>
      </c>
      <c r="AP124" s="27">
        <v>-0.009</v>
      </c>
      <c r="AQ124" s="27">
        <v>0.0515</v>
      </c>
      <c r="AR124" s="27">
        <v>0.0194</v>
      </c>
      <c r="AS124" s="27">
        <v>-0.0244</v>
      </c>
      <c r="AT124" s="45"/>
      <c r="AU124" s="23">
        <v>44985.0</v>
      </c>
      <c r="AV124" s="50">
        <f t="shared" si="9"/>
        <v>0.06466583279</v>
      </c>
      <c r="AW124" s="51">
        <f t="shared" si="10"/>
        <v>7.266371278</v>
      </c>
      <c r="AX124" s="51">
        <f t="array" ref="AX124">SQRT(MMULT(MMULT(X124:AG124,MMULT(TRANSPOSE(ER!B604:K639-ER!M639:V639),ER!B604:K639-ER!M639:V639)/3),TRANSPOSE(X124:AG124)))</f>
        <v>0.4556850982</v>
      </c>
      <c r="AY124" s="45"/>
      <c r="AZ124" s="23">
        <v>44985.0</v>
      </c>
      <c r="BA124" s="4">
        <f t="shared" ref="BA124:BJ124" si="372">X124*0.01/$AX124</f>
        <v>0.009447744867</v>
      </c>
      <c r="BB124" s="4">
        <f t="shared" si="372"/>
        <v>-0.005006423638</v>
      </c>
      <c r="BC124" s="4">
        <f t="shared" si="372"/>
        <v>-0.007018856704</v>
      </c>
      <c r="BD124" s="4">
        <f t="shared" si="372"/>
        <v>-0.001353172024</v>
      </c>
      <c r="BE124" s="4">
        <f t="shared" si="372"/>
        <v>-0.001242836013</v>
      </c>
      <c r="BF124" s="4">
        <f t="shared" si="372"/>
        <v>-0.0207110988</v>
      </c>
      <c r="BG124" s="4">
        <f t="shared" si="372"/>
        <v>0.03412579956</v>
      </c>
      <c r="BH124" s="4">
        <f t="shared" si="372"/>
        <v>-0.02561637269</v>
      </c>
      <c r="BI124" s="4">
        <f t="shared" si="372"/>
        <v>-0.02103281764</v>
      </c>
      <c r="BJ124" s="4">
        <f t="shared" si="372"/>
        <v>0.03840803307</v>
      </c>
      <c r="BK124" s="45"/>
      <c r="BL124" s="4">
        <f t="shared" si="12"/>
        <v>0.001958227188</v>
      </c>
      <c r="BM124" s="4">
        <f t="shared" si="13"/>
        <v>1.091431975</v>
      </c>
      <c r="BN124" s="4">
        <f t="shared" si="14"/>
        <v>1.105345426</v>
      </c>
      <c r="BO124" s="4">
        <f t="shared" si="15"/>
        <v>-0.01258742271</v>
      </c>
    </row>
    <row r="125">
      <c r="A125" s="23">
        <v>45016.0</v>
      </c>
      <c r="B125" s="53">
        <v>-0.0576228403145515</v>
      </c>
      <c r="C125" s="53">
        <v>-0.0610183329453785</v>
      </c>
      <c r="D125" s="53">
        <v>-0.0596273595500941</v>
      </c>
      <c r="E125" s="54">
        <v>-0.0614002276130783</v>
      </c>
      <c r="F125" s="53">
        <v>-0.0875259054792156</v>
      </c>
      <c r="G125" s="53">
        <v>-0.0661837069205206</v>
      </c>
      <c r="H125" s="53">
        <v>-0.055190669862296</v>
      </c>
      <c r="I125" s="53">
        <v>-0.0833759821021158</v>
      </c>
      <c r="J125" s="53">
        <v>-0.0808965141896636</v>
      </c>
      <c r="K125" s="53">
        <v>-0.0540392868650988</v>
      </c>
      <c r="L125" s="52"/>
      <c r="M125" s="4">
        <f t="shared" ref="M125:V125" si="373">_xlfn.RANK.AVG(B125,$B125:$K125,0)</f>
        <v>3</v>
      </c>
      <c r="N125" s="4">
        <f t="shared" si="373"/>
        <v>5</v>
      </c>
      <c r="O125" s="4">
        <f t="shared" si="373"/>
        <v>4</v>
      </c>
      <c r="P125" s="4">
        <f t="shared" si="373"/>
        <v>6</v>
      </c>
      <c r="Q125" s="4">
        <f t="shared" si="373"/>
        <v>10</v>
      </c>
      <c r="R125" s="4">
        <f t="shared" si="373"/>
        <v>7</v>
      </c>
      <c r="S125" s="4">
        <f t="shared" si="373"/>
        <v>2</v>
      </c>
      <c r="T125" s="4">
        <f t="shared" si="373"/>
        <v>9</v>
      </c>
      <c r="U125" s="4">
        <f t="shared" si="373"/>
        <v>8</v>
      </c>
      <c r="V125" s="4">
        <f t="shared" si="373"/>
        <v>1</v>
      </c>
      <c r="W125" s="45"/>
      <c r="X125" s="6">
        <f t="shared" ref="X125:AG125" si="374">-(B125-AVERAGE($B125:$K125))/STDEV($B125:$K125)</f>
        <v>-0.7270552468</v>
      </c>
      <c r="Y125" s="6">
        <f t="shared" si="374"/>
        <v>-0.4547281915</v>
      </c>
      <c r="Z125" s="6">
        <f t="shared" si="374"/>
        <v>-0.5662877588</v>
      </c>
      <c r="AA125" s="6">
        <f t="shared" si="374"/>
        <v>-0.4240992779</v>
      </c>
      <c r="AB125" s="6">
        <f t="shared" si="374"/>
        <v>1.671245844</v>
      </c>
      <c r="AC125" s="6">
        <f t="shared" si="374"/>
        <v>-0.04045219771</v>
      </c>
      <c r="AD125" s="6">
        <f t="shared" si="374"/>
        <v>-0.9221214387</v>
      </c>
      <c r="AE125" s="6">
        <f t="shared" si="374"/>
        <v>1.338411544</v>
      </c>
      <c r="AF125" s="6">
        <f t="shared" si="374"/>
        <v>1.139551977</v>
      </c>
      <c r="AG125" s="6">
        <f t="shared" si="374"/>
        <v>-1.014465253</v>
      </c>
      <c r="AH125" s="45"/>
      <c r="AI125" s="23">
        <v>45016.0</v>
      </c>
      <c r="AJ125" s="27">
        <v>7.0E-4</v>
      </c>
      <c r="AK125" s="27">
        <v>-0.0053</v>
      </c>
      <c r="AL125" s="27">
        <v>0.0068</v>
      </c>
      <c r="AM125" s="27">
        <v>0.0151</v>
      </c>
      <c r="AN125" s="27">
        <v>-0.0163</v>
      </c>
      <c r="AO125" s="27">
        <v>0.0396</v>
      </c>
      <c r="AP125" s="27">
        <v>0.0259</v>
      </c>
      <c r="AQ125" s="27">
        <v>-0.0113</v>
      </c>
      <c r="AR125" s="27">
        <v>-0.027</v>
      </c>
      <c r="AS125" s="27">
        <v>0.035</v>
      </c>
      <c r="AT125" s="45"/>
      <c r="AU125" s="23">
        <v>45016.0</v>
      </c>
      <c r="AV125" s="50">
        <f t="shared" si="9"/>
        <v>0.1025553723</v>
      </c>
      <c r="AW125" s="51">
        <f t="shared" si="10"/>
        <v>8.01157669</v>
      </c>
      <c r="AX125" s="51">
        <f t="array" ref="AX125">SQRT(MMULT(MMULT(X125:AG125,MMULT(TRANSPOSE(ER!B605:K640-ER!M640:V640),ER!B605:K640-ER!M640:V640)/3),TRANSPOSE(X125:AG125)))</f>
        <v>0.4536390656</v>
      </c>
      <c r="AY125" s="45"/>
      <c r="AZ125" s="23">
        <v>45016.0</v>
      </c>
      <c r="BA125" s="4">
        <f t="shared" ref="BA125:BJ125" si="375">X125*0.01/$AX125</f>
        <v>-0.01602717451</v>
      </c>
      <c r="BB125" s="4">
        <f t="shared" si="375"/>
        <v>-0.01002400864</v>
      </c>
      <c r="BC125" s="4">
        <f t="shared" si="375"/>
        <v>-0.01248322293</v>
      </c>
      <c r="BD125" s="4">
        <f t="shared" si="375"/>
        <v>-0.009348826194</v>
      </c>
      <c r="BE125" s="4">
        <f t="shared" si="375"/>
        <v>0.03684087131</v>
      </c>
      <c r="BF125" s="4">
        <f t="shared" si="375"/>
        <v>-0.000891726502</v>
      </c>
      <c r="BG125" s="4">
        <f t="shared" si="375"/>
        <v>-0.02032720523</v>
      </c>
      <c r="BH125" s="4">
        <f t="shared" si="375"/>
        <v>0.02950388636</v>
      </c>
      <c r="BI125" s="4">
        <f t="shared" si="375"/>
        <v>0.02512023463</v>
      </c>
      <c r="BJ125" s="4">
        <f t="shared" si="375"/>
        <v>-0.02236282829</v>
      </c>
      <c r="BK125" s="45"/>
      <c r="BL125" s="4">
        <f t="shared" si="12"/>
        <v>0.002250575512</v>
      </c>
      <c r="BM125" s="4">
        <f t="shared" si="13"/>
        <v>1.093888326</v>
      </c>
      <c r="BN125" s="4">
        <f t="shared" si="14"/>
        <v>1.105345426</v>
      </c>
      <c r="BO125" s="4">
        <f t="shared" si="15"/>
        <v>-0.01036517614</v>
      </c>
    </row>
    <row r="126">
      <c r="A126" s="23">
        <v>45046.0</v>
      </c>
      <c r="B126" s="53">
        <v>-0.0121034560924474</v>
      </c>
      <c r="C126" s="53">
        <v>-0.00585360544532177</v>
      </c>
      <c r="D126" s="53">
        <v>-0.00857952100000007</v>
      </c>
      <c r="E126" s="53">
        <v>-0.00965064229057196</v>
      </c>
      <c r="F126" s="53">
        <v>-0.00497707599999994</v>
      </c>
      <c r="G126" s="53">
        <v>-0.0294993982748536</v>
      </c>
      <c r="H126" s="53">
        <v>-0.0286006793335321</v>
      </c>
      <c r="I126" s="53">
        <v>-0.00982689127859828</v>
      </c>
      <c r="J126" s="53">
        <v>-0.00626718800000008</v>
      </c>
      <c r="K126" s="53">
        <v>-0.0110080936802404</v>
      </c>
      <c r="L126" s="52"/>
      <c r="M126" s="4">
        <f t="shared" ref="M126:V126" si="376">_xlfn.RANK.AVG(B126,$B126:$K126,0)</f>
        <v>8</v>
      </c>
      <c r="N126" s="4">
        <f t="shared" si="376"/>
        <v>2</v>
      </c>
      <c r="O126" s="4">
        <f t="shared" si="376"/>
        <v>4</v>
      </c>
      <c r="P126" s="4">
        <f t="shared" si="376"/>
        <v>5</v>
      </c>
      <c r="Q126" s="4">
        <f t="shared" si="376"/>
        <v>1</v>
      </c>
      <c r="R126" s="4">
        <f t="shared" si="376"/>
        <v>10</v>
      </c>
      <c r="S126" s="4">
        <f t="shared" si="376"/>
        <v>9</v>
      </c>
      <c r="T126" s="4">
        <f t="shared" si="376"/>
        <v>6</v>
      </c>
      <c r="U126" s="4">
        <f t="shared" si="376"/>
        <v>3</v>
      </c>
      <c r="V126" s="4">
        <f t="shared" si="376"/>
        <v>7</v>
      </c>
      <c r="W126" s="45"/>
      <c r="X126" s="6">
        <f t="shared" ref="X126:AG126" si="377">-(B126-AVERAGE($B126:$K126))/STDEV($B126:$K126)</f>
        <v>-0.05958619894</v>
      </c>
      <c r="Y126" s="6">
        <f t="shared" si="377"/>
        <v>-0.758021138</v>
      </c>
      <c r="Z126" s="6">
        <f t="shared" si="377"/>
        <v>-0.4533939122</v>
      </c>
      <c r="AA126" s="6">
        <f t="shared" si="377"/>
        <v>-0.3336936865</v>
      </c>
      <c r="AB126" s="6">
        <f t="shared" si="377"/>
        <v>-0.8559752851</v>
      </c>
      <c r="AC126" s="6">
        <f t="shared" si="377"/>
        <v>1.884449668</v>
      </c>
      <c r="AD126" s="6">
        <f t="shared" si="377"/>
        <v>1.784015794</v>
      </c>
      <c r="AE126" s="6">
        <f t="shared" si="377"/>
        <v>-0.3139974636</v>
      </c>
      <c r="AF126" s="6">
        <f t="shared" si="377"/>
        <v>-0.7118023525</v>
      </c>
      <c r="AG126" s="6">
        <f t="shared" si="377"/>
        <v>-0.1819954248</v>
      </c>
      <c r="AH126" s="45"/>
      <c r="AI126" s="23">
        <v>45046.0</v>
      </c>
      <c r="AJ126" s="27">
        <v>0.0155</v>
      </c>
      <c r="AK126" s="27">
        <v>0.032</v>
      </c>
      <c r="AL126" s="27">
        <v>0.0299</v>
      </c>
      <c r="AM126" s="27">
        <v>0.0177</v>
      </c>
      <c r="AN126" s="27">
        <v>0.0283</v>
      </c>
      <c r="AO126" s="27">
        <v>0.0037</v>
      </c>
      <c r="AP126" s="27">
        <v>-0.0285</v>
      </c>
      <c r="AQ126" s="27">
        <v>0.012</v>
      </c>
      <c r="AR126" s="27">
        <v>0.036</v>
      </c>
      <c r="AS126" s="27">
        <v>0.0124</v>
      </c>
      <c r="AT126" s="45"/>
      <c r="AU126" s="23">
        <v>45046.0</v>
      </c>
      <c r="AV126" s="50">
        <f t="shared" si="9"/>
        <v>0.06767326614</v>
      </c>
      <c r="AW126" s="51">
        <f t="shared" si="10"/>
        <v>8.553746251</v>
      </c>
      <c r="AX126" s="51">
        <f t="array" ref="AX126">SQRT(MMULT(MMULT(X126:AG126,MMULT(TRANSPOSE(ER!B606:K641-ER!M641:V641),ER!B606:K641-ER!M641:V641)/3),TRANSPOSE(X126:AG126)))</f>
        <v>0.3261904982</v>
      </c>
      <c r="AY126" s="45"/>
      <c r="AZ126" s="23">
        <v>45046.0</v>
      </c>
      <c r="BA126" s="4">
        <f t="shared" ref="BA126:BJ126" si="378">X126*0.01/$AX126</f>
        <v>-0.001826730063</v>
      </c>
      <c r="BB126" s="4">
        <f t="shared" si="378"/>
        <v>-0.02323860266</v>
      </c>
      <c r="BC126" s="4">
        <f t="shared" si="378"/>
        <v>-0.01389966644</v>
      </c>
      <c r="BD126" s="4">
        <f t="shared" si="378"/>
        <v>-0.01023002473</v>
      </c>
      <c r="BE126" s="4">
        <f t="shared" si="378"/>
        <v>-0.02624157632</v>
      </c>
      <c r="BF126" s="4">
        <f t="shared" si="378"/>
        <v>0.05777144577</v>
      </c>
      <c r="BG126" s="4">
        <f t="shared" si="378"/>
        <v>0.05469245132</v>
      </c>
      <c r="BH126" s="4">
        <f t="shared" si="378"/>
        <v>-0.009626198965</v>
      </c>
      <c r="BI126" s="4">
        <f t="shared" si="378"/>
        <v>-0.02182167649</v>
      </c>
      <c r="BJ126" s="4">
        <f t="shared" si="378"/>
        <v>-0.005579421407</v>
      </c>
      <c r="BK126" s="45"/>
      <c r="BL126" s="4">
        <f t="shared" si="12"/>
        <v>0.00149178656</v>
      </c>
      <c r="BM126" s="4">
        <f t="shared" si="13"/>
        <v>1.095520173</v>
      </c>
      <c r="BN126" s="4">
        <f t="shared" si="14"/>
        <v>1.105345426</v>
      </c>
      <c r="BO126" s="4">
        <f t="shared" si="15"/>
        <v>-0.008888852213</v>
      </c>
    </row>
    <row r="127">
      <c r="A127" s="23">
        <v>45077.0</v>
      </c>
      <c r="B127" s="53">
        <v>-0.0323252657407968</v>
      </c>
      <c r="C127" s="53">
        <v>-0.0515043829849849</v>
      </c>
      <c r="D127" s="53">
        <v>-0.0442428073137504</v>
      </c>
      <c r="E127" s="53">
        <v>-0.0300892678614552</v>
      </c>
      <c r="F127" s="53">
        <v>-0.0441447112271922</v>
      </c>
      <c r="G127" s="53">
        <v>-0.027620359218175</v>
      </c>
      <c r="H127" s="53">
        <v>-0.0251049479312256</v>
      </c>
      <c r="I127" s="53">
        <v>-0.0256621568352689</v>
      </c>
      <c r="J127" s="53">
        <v>-0.0398373683713625</v>
      </c>
      <c r="K127" s="53">
        <v>-0.0204084875577567</v>
      </c>
      <c r="L127" s="52"/>
      <c r="M127" s="4">
        <f t="shared" ref="M127:V127" si="379">_xlfn.RANK.AVG(B127,$B127:$K127,0)</f>
        <v>6</v>
      </c>
      <c r="N127" s="4">
        <f t="shared" si="379"/>
        <v>10</v>
      </c>
      <c r="O127" s="4">
        <f t="shared" si="379"/>
        <v>9</v>
      </c>
      <c r="P127" s="4">
        <f t="shared" si="379"/>
        <v>5</v>
      </c>
      <c r="Q127" s="4">
        <f t="shared" si="379"/>
        <v>8</v>
      </c>
      <c r="R127" s="4">
        <f t="shared" si="379"/>
        <v>4</v>
      </c>
      <c r="S127" s="4">
        <f t="shared" si="379"/>
        <v>2</v>
      </c>
      <c r="T127" s="4">
        <f t="shared" si="379"/>
        <v>3</v>
      </c>
      <c r="U127" s="4">
        <f t="shared" si="379"/>
        <v>7</v>
      </c>
      <c r="V127" s="4">
        <f t="shared" si="379"/>
        <v>1</v>
      </c>
      <c r="W127" s="45"/>
      <c r="X127" s="6">
        <f t="shared" ref="X127:AG127" si="380">-(B127-AVERAGE($B127:$K127))/STDEV($B127:$K127)</f>
        <v>-0.1730310176</v>
      </c>
      <c r="Y127" s="6">
        <f t="shared" si="380"/>
        <v>1.703241869</v>
      </c>
      <c r="Z127" s="6">
        <f t="shared" si="380"/>
        <v>0.9928495518</v>
      </c>
      <c r="AA127" s="6">
        <f t="shared" si="380"/>
        <v>-0.3917763406</v>
      </c>
      <c r="AB127" s="6">
        <f t="shared" si="380"/>
        <v>0.9832529147</v>
      </c>
      <c r="AC127" s="6">
        <f t="shared" si="380"/>
        <v>-0.633307079</v>
      </c>
      <c r="AD127" s="6">
        <f t="shared" si="380"/>
        <v>-0.879387122</v>
      </c>
      <c r="AE127" s="6">
        <f t="shared" si="380"/>
        <v>-0.8248759604</v>
      </c>
      <c r="AF127" s="6">
        <f t="shared" si="380"/>
        <v>0.5618700892</v>
      </c>
      <c r="AG127" s="6">
        <f t="shared" si="380"/>
        <v>-1.338836905</v>
      </c>
      <c r="AH127" s="45"/>
      <c r="AI127" s="23">
        <v>45077.0</v>
      </c>
      <c r="AJ127" s="27">
        <v>-0.0275</v>
      </c>
      <c r="AK127" s="27">
        <v>-0.0526</v>
      </c>
      <c r="AL127" s="27">
        <v>-0.0418</v>
      </c>
      <c r="AM127" s="27">
        <v>-0.0225</v>
      </c>
      <c r="AN127" s="27">
        <v>-0.0343</v>
      </c>
      <c r="AO127" s="27">
        <v>0.0186</v>
      </c>
      <c r="AP127" s="27">
        <v>0.043</v>
      </c>
      <c r="AQ127" s="27">
        <v>-0.0232</v>
      </c>
      <c r="AR127" s="27">
        <v>-0.0525</v>
      </c>
      <c r="AS127" s="27">
        <v>0.006</v>
      </c>
      <c r="AT127" s="45"/>
      <c r="AU127" s="23">
        <v>45077.0</v>
      </c>
      <c r="AV127" s="50">
        <f t="shared" si="9"/>
        <v>0.2526562932</v>
      </c>
      <c r="AW127" s="51">
        <f t="shared" si="10"/>
        <v>10.71490407</v>
      </c>
      <c r="AX127" s="51">
        <f t="array" ref="AX127">SQRT(MMULT(MMULT(X127:AG127,MMULT(TRANSPOSE(ER!B607:K642-ER!M642:V642),ER!B607:K642-ER!M642:V642)/3),TRANSPOSE(X127:AG127)))</f>
        <v>0.2552290753</v>
      </c>
      <c r="AY127" s="45"/>
      <c r="AZ127" s="23">
        <v>45077.0</v>
      </c>
      <c r="BA127" s="4">
        <f t="shared" ref="BA127:BJ127" si="381">X127*0.01/$AX127</f>
        <v>-0.006779439899</v>
      </c>
      <c r="BB127" s="4">
        <f t="shared" si="381"/>
        <v>0.06673384948</v>
      </c>
      <c r="BC127" s="4">
        <f t="shared" si="381"/>
        <v>0.03890033103</v>
      </c>
      <c r="BD127" s="4">
        <f t="shared" si="381"/>
        <v>-0.01534998864</v>
      </c>
      <c r="BE127" s="4">
        <f t="shared" si="381"/>
        <v>0.0385243301</v>
      </c>
      <c r="BF127" s="4">
        <f t="shared" si="381"/>
        <v>-0.0248132811</v>
      </c>
      <c r="BG127" s="4">
        <f t="shared" si="381"/>
        <v>-0.03445481754</v>
      </c>
      <c r="BH127" s="4">
        <f t="shared" si="381"/>
        <v>-0.03231904357</v>
      </c>
      <c r="BI127" s="4">
        <f t="shared" si="381"/>
        <v>0.0220143449</v>
      </c>
      <c r="BJ127" s="4">
        <f t="shared" si="381"/>
        <v>-0.05245628477</v>
      </c>
      <c r="BK127" s="45"/>
      <c r="BL127" s="4">
        <f t="shared" si="12"/>
        <v>0.00774566686</v>
      </c>
      <c r="BM127" s="4">
        <f t="shared" si="13"/>
        <v>1.104005708</v>
      </c>
      <c r="BN127" s="4">
        <f t="shared" si="14"/>
        <v>1.105345426</v>
      </c>
      <c r="BO127" s="4">
        <f t="shared" si="15"/>
        <v>-0.001212035442</v>
      </c>
    </row>
    <row r="128">
      <c r="A128" s="23">
        <v>45107.0</v>
      </c>
      <c r="B128" s="53">
        <v>-0.0371685939958926</v>
      </c>
      <c r="C128" s="53">
        <v>-0.0312026702121262</v>
      </c>
      <c r="D128" s="53">
        <v>-0.0206121511680024</v>
      </c>
      <c r="E128" s="53">
        <v>-0.0220257970068426</v>
      </c>
      <c r="F128" s="53">
        <v>-0.0184968539530011</v>
      </c>
      <c r="G128" s="53">
        <v>-0.0194534712480387</v>
      </c>
      <c r="H128" s="53">
        <v>-0.0375651929789856</v>
      </c>
      <c r="I128" s="53">
        <v>-0.0158730762063256</v>
      </c>
      <c r="J128" s="53">
        <v>-0.022359466348172</v>
      </c>
      <c r="K128" s="53">
        <v>-0.0234645684871762</v>
      </c>
      <c r="L128" s="52"/>
      <c r="M128" s="4">
        <f t="shared" ref="M128:V128" si="382">_xlfn.RANK.AVG(B128,$B128:$K128,0)</f>
        <v>9</v>
      </c>
      <c r="N128" s="4">
        <f t="shared" si="382"/>
        <v>8</v>
      </c>
      <c r="O128" s="4">
        <f t="shared" si="382"/>
        <v>4</v>
      </c>
      <c r="P128" s="4">
        <f t="shared" si="382"/>
        <v>5</v>
      </c>
      <c r="Q128" s="4">
        <f t="shared" si="382"/>
        <v>2</v>
      </c>
      <c r="R128" s="4">
        <f t="shared" si="382"/>
        <v>3</v>
      </c>
      <c r="S128" s="4">
        <f t="shared" si="382"/>
        <v>10</v>
      </c>
      <c r="T128" s="4">
        <f t="shared" si="382"/>
        <v>1</v>
      </c>
      <c r="U128" s="4">
        <f t="shared" si="382"/>
        <v>6</v>
      </c>
      <c r="V128" s="4">
        <f t="shared" si="382"/>
        <v>7</v>
      </c>
      <c r="W128" s="45"/>
      <c r="X128" s="6">
        <f t="shared" ref="X128:AG128" si="383">-(B128-AVERAGE($B128:$K128))/STDEV($B128:$K128)</f>
        <v>1.597022434</v>
      </c>
      <c r="Y128" s="6">
        <f t="shared" si="383"/>
        <v>0.8253232719</v>
      </c>
      <c r="Z128" s="6">
        <f t="shared" si="383"/>
        <v>-0.5445726511</v>
      </c>
      <c r="AA128" s="6">
        <f t="shared" si="383"/>
        <v>-0.361715922</v>
      </c>
      <c r="AB128" s="6">
        <f t="shared" si="383"/>
        <v>-0.8181887995</v>
      </c>
      <c r="AC128" s="6">
        <f t="shared" si="383"/>
        <v>-0.6944492427</v>
      </c>
      <c r="AD128" s="6">
        <f t="shared" si="383"/>
        <v>1.648322972</v>
      </c>
      <c r="AE128" s="6">
        <f t="shared" si="383"/>
        <v>-1.157577495</v>
      </c>
      <c r="AF128" s="6">
        <f t="shared" si="383"/>
        <v>-0.3185554057</v>
      </c>
      <c r="AG128" s="6">
        <f t="shared" si="383"/>
        <v>-0.1756091621</v>
      </c>
      <c r="AH128" s="45"/>
      <c r="AI128" s="23">
        <v>45107.0</v>
      </c>
      <c r="AJ128" s="27">
        <v>0.0216</v>
      </c>
      <c r="AK128" s="27">
        <v>0.0369</v>
      </c>
      <c r="AL128" s="27">
        <v>0.0416</v>
      </c>
      <c r="AM128" s="27">
        <v>0.029</v>
      </c>
      <c r="AN128" s="27">
        <v>0.0852</v>
      </c>
      <c r="AO128" s="27">
        <v>0.041</v>
      </c>
      <c r="AP128" s="27">
        <v>0.0235</v>
      </c>
      <c r="AQ128" s="27">
        <v>0.0635</v>
      </c>
      <c r="AR128" s="27">
        <v>0.0125</v>
      </c>
      <c r="AS128" s="27">
        <v>0.0663</v>
      </c>
      <c r="AT128" s="45"/>
      <c r="AU128" s="23">
        <v>45107.0</v>
      </c>
      <c r="AV128" s="50">
        <f t="shared" si="9"/>
        <v>-0.007925990997</v>
      </c>
      <c r="AW128" s="51">
        <f t="shared" si="10"/>
        <v>10.62997784</v>
      </c>
      <c r="AX128" s="51">
        <f t="array" ref="AX128">SQRT(MMULT(MMULT(X128:AG128,MMULT(TRANSPOSE(ER!B608:K643-ER!M643:V643),ER!B608:K643-ER!M643:V643)/3),TRANSPOSE(X128:AG128)))</f>
        <v>0.3910293544</v>
      </c>
      <c r="AY128" s="45"/>
      <c r="AZ128" s="23">
        <v>45107.0</v>
      </c>
      <c r="BA128" s="4">
        <f t="shared" ref="BA128:BJ128" si="384">X128*0.01/$AX128</f>
        <v>0.04084149733</v>
      </c>
      <c r="BB128" s="4">
        <f t="shared" si="384"/>
        <v>0.0211064275</v>
      </c>
      <c r="BC128" s="4">
        <f t="shared" si="384"/>
        <v>-0.01392664374</v>
      </c>
      <c r="BD128" s="4">
        <f t="shared" si="384"/>
        <v>-0.009250352126</v>
      </c>
      <c r="BE128" s="4">
        <f t="shared" si="384"/>
        <v>-0.02092397387</v>
      </c>
      <c r="BF128" s="4">
        <f t="shared" si="384"/>
        <v>-0.0177595169</v>
      </c>
      <c r="BG128" s="4">
        <f t="shared" si="384"/>
        <v>0.04215343307</v>
      </c>
      <c r="BH128" s="4">
        <f t="shared" si="384"/>
        <v>-0.02960334004</v>
      </c>
      <c r="BI128" s="4">
        <f t="shared" si="384"/>
        <v>-0.008146585469</v>
      </c>
      <c r="BJ128" s="4">
        <f t="shared" si="384"/>
        <v>-0.00449094576</v>
      </c>
      <c r="BK128" s="45"/>
      <c r="BL128" s="4">
        <f t="shared" si="12"/>
        <v>-0.0003105442038</v>
      </c>
      <c r="BM128" s="4">
        <f t="shared" si="13"/>
        <v>1.103662865</v>
      </c>
      <c r="BN128" s="4">
        <f t="shared" si="14"/>
        <v>1.105345426</v>
      </c>
      <c r="BO128" s="4">
        <f t="shared" si="15"/>
        <v>-0.001522203255</v>
      </c>
    </row>
    <row r="129">
      <c r="A129" s="23">
        <v>45138.0</v>
      </c>
      <c r="B129" s="53">
        <v>-0.0323023964282895</v>
      </c>
      <c r="C129" s="53">
        <v>-0.0145842929072472</v>
      </c>
      <c r="D129" s="53">
        <v>-0.030593579</v>
      </c>
      <c r="E129" s="53">
        <v>-0.0233536079999999</v>
      </c>
      <c r="F129" s="53">
        <v>-0.022278495</v>
      </c>
      <c r="G129" s="53">
        <v>-0.0347848226864391</v>
      </c>
      <c r="H129" s="53">
        <v>-0.025150727</v>
      </c>
      <c r="I129" s="53">
        <v>-0.0204993410022799</v>
      </c>
      <c r="J129" s="53">
        <v>-0.0238845166051956</v>
      </c>
      <c r="K129" s="53">
        <v>-0.0100146785236803</v>
      </c>
      <c r="L129" s="52"/>
      <c r="M129" s="4">
        <f t="shared" ref="M129:V129" si="385">_xlfn.RANK.AVG(B129,$B129:$K129,0)</f>
        <v>9</v>
      </c>
      <c r="N129" s="4">
        <f t="shared" si="385"/>
        <v>2</v>
      </c>
      <c r="O129" s="4">
        <f t="shared" si="385"/>
        <v>8</v>
      </c>
      <c r="P129" s="4">
        <f t="shared" si="385"/>
        <v>5</v>
      </c>
      <c r="Q129" s="4">
        <f t="shared" si="385"/>
        <v>4</v>
      </c>
      <c r="R129" s="4">
        <f t="shared" si="385"/>
        <v>10</v>
      </c>
      <c r="S129" s="4">
        <f t="shared" si="385"/>
        <v>7</v>
      </c>
      <c r="T129" s="4">
        <f t="shared" si="385"/>
        <v>3</v>
      </c>
      <c r="U129" s="4">
        <f t="shared" si="385"/>
        <v>6</v>
      </c>
      <c r="V129" s="4">
        <f t="shared" si="385"/>
        <v>1</v>
      </c>
      <c r="W129" s="45"/>
      <c r="X129" s="6">
        <f t="shared" ref="X129:AG129" si="386">-(B129-AVERAGE($B129:$K129))/STDEV($B129:$K129)</f>
        <v>1.115929167</v>
      </c>
      <c r="Y129" s="6">
        <f t="shared" si="386"/>
        <v>-1.194508372</v>
      </c>
      <c r="Z129" s="6">
        <f t="shared" si="386"/>
        <v>0.8930996787</v>
      </c>
      <c r="AA129" s="6">
        <f t="shared" si="386"/>
        <v>-0.05099124833</v>
      </c>
      <c r="AB129" s="6">
        <f t="shared" si="386"/>
        <v>-0.1911857918</v>
      </c>
      <c r="AC129" s="6">
        <f t="shared" si="386"/>
        <v>1.439637108</v>
      </c>
      <c r="AD129" s="6">
        <f t="shared" si="386"/>
        <v>0.1833527487</v>
      </c>
      <c r="AE129" s="6">
        <f t="shared" si="386"/>
        <v>-0.4231871557</v>
      </c>
      <c r="AF129" s="6">
        <f t="shared" si="386"/>
        <v>0.01823913909</v>
      </c>
      <c r="AG129" s="6">
        <f t="shared" si="386"/>
        <v>-1.790385273</v>
      </c>
      <c r="AH129" s="45"/>
      <c r="AI129" s="23">
        <v>45138.0</v>
      </c>
      <c r="AJ129" s="27">
        <v>0.0273</v>
      </c>
      <c r="AK129" s="27">
        <v>0.0269</v>
      </c>
      <c r="AL129" s="27">
        <v>0.0111</v>
      </c>
      <c r="AM129" s="27">
        <v>0.0198</v>
      </c>
      <c r="AN129" s="27">
        <v>0.0513</v>
      </c>
      <c r="AO129" s="27">
        <v>0.0302</v>
      </c>
      <c r="AP129" s="27">
        <v>0.0171</v>
      </c>
      <c r="AQ129" s="27">
        <v>0.0103</v>
      </c>
      <c r="AR129" s="27">
        <v>0.0221</v>
      </c>
      <c r="AS129" s="27">
        <v>0.0341</v>
      </c>
      <c r="AT129" s="45"/>
      <c r="AU129" s="23">
        <v>45138.0</v>
      </c>
      <c r="AV129" s="50">
        <f t="shared" si="9"/>
        <v>-0.00711734804</v>
      </c>
      <c r="AW129" s="51">
        <f t="shared" si="10"/>
        <v>10.55432059</v>
      </c>
      <c r="AX129" s="51">
        <f t="array" ref="AX129">SQRT(MMULT(MMULT(X129:AG129,MMULT(TRANSPOSE(ER!B609:K644-ER!M644:V644),ER!B609:K644-ER!M644:V644)/3),TRANSPOSE(X129:AG129)))</f>
        <v>0.2181551952</v>
      </c>
      <c r="AY129" s="45"/>
      <c r="AZ129" s="23">
        <v>45138.0</v>
      </c>
      <c r="BA129" s="4">
        <f t="shared" ref="BA129:BJ129" si="387">X129*0.01/$AX129</f>
        <v>0.05115299527</v>
      </c>
      <c r="BB129" s="4">
        <f t="shared" si="387"/>
        <v>-0.05475498172</v>
      </c>
      <c r="BC129" s="4">
        <f t="shared" si="387"/>
        <v>0.04093873071</v>
      </c>
      <c r="BD129" s="4">
        <f t="shared" si="387"/>
        <v>-0.002337384095</v>
      </c>
      <c r="BE129" s="4">
        <f t="shared" si="387"/>
        <v>-0.008763751495</v>
      </c>
      <c r="BF129" s="4">
        <f t="shared" si="387"/>
        <v>0.06599141986</v>
      </c>
      <c r="BG129" s="4">
        <f t="shared" si="387"/>
        <v>0.008404693209</v>
      </c>
      <c r="BH129" s="4">
        <f t="shared" si="387"/>
        <v>-0.01939844501</v>
      </c>
      <c r="BI129" s="4">
        <f t="shared" si="387"/>
        <v>0.00083606256</v>
      </c>
      <c r="BJ129" s="4">
        <f t="shared" si="387"/>
        <v>-0.08206933929</v>
      </c>
      <c r="BK129" s="45"/>
      <c r="BL129" s="4">
        <f t="shared" si="12"/>
        <v>-0.0001820156967</v>
      </c>
      <c r="BM129" s="4">
        <f t="shared" si="13"/>
        <v>1.103461981</v>
      </c>
      <c r="BN129" s="4">
        <f t="shared" si="14"/>
        <v>1.105345426</v>
      </c>
      <c r="BO129" s="4">
        <f t="shared" si="15"/>
        <v>-0.001703941887</v>
      </c>
    </row>
    <row r="130">
      <c r="A130" s="23">
        <v>45169.0</v>
      </c>
      <c r="B130" s="53">
        <v>-0.0382639828515449</v>
      </c>
      <c r="C130" s="53">
        <v>-0.0252643870623009</v>
      </c>
      <c r="D130" s="53">
        <v>-0.0193596500975009</v>
      </c>
      <c r="E130" s="53">
        <v>-0.022274657567102</v>
      </c>
      <c r="F130" s="53">
        <v>-0.0410695086732941</v>
      </c>
      <c r="G130" s="53">
        <v>-0.0497987373783367</v>
      </c>
      <c r="H130" s="53">
        <v>-0.0534618645461494</v>
      </c>
      <c r="I130" s="53">
        <v>-0.0190387051221473</v>
      </c>
      <c r="J130" s="53">
        <v>-0.0211593378949553</v>
      </c>
      <c r="K130" s="53">
        <v>-0.0444771955738943</v>
      </c>
      <c r="L130" s="52"/>
      <c r="M130" s="4">
        <f t="shared" ref="M130:V130" si="388">_xlfn.RANK.AVG(B130,$B130:$K130,0)</f>
        <v>6</v>
      </c>
      <c r="N130" s="4">
        <f t="shared" si="388"/>
        <v>5</v>
      </c>
      <c r="O130" s="4">
        <f t="shared" si="388"/>
        <v>2</v>
      </c>
      <c r="P130" s="4">
        <f t="shared" si="388"/>
        <v>4</v>
      </c>
      <c r="Q130" s="4">
        <f t="shared" si="388"/>
        <v>7</v>
      </c>
      <c r="R130" s="4">
        <f t="shared" si="388"/>
        <v>9</v>
      </c>
      <c r="S130" s="4">
        <f t="shared" si="388"/>
        <v>10</v>
      </c>
      <c r="T130" s="4">
        <f t="shared" si="388"/>
        <v>1</v>
      </c>
      <c r="U130" s="4">
        <f t="shared" si="388"/>
        <v>3</v>
      </c>
      <c r="V130" s="4">
        <f t="shared" si="388"/>
        <v>8</v>
      </c>
      <c r="W130" s="45"/>
      <c r="X130" s="6">
        <f t="shared" ref="X130:AG130" si="389">-(B130-AVERAGE($B130:$K130))/STDEV($B130:$K130)</f>
        <v>0.3613151815</v>
      </c>
      <c r="Y130" s="6">
        <f t="shared" si="389"/>
        <v>-0.6076917757</v>
      </c>
      <c r="Z130" s="6">
        <f t="shared" si="389"/>
        <v>-1.04783863</v>
      </c>
      <c r="AA130" s="6">
        <f t="shared" si="389"/>
        <v>-0.830550142</v>
      </c>
      <c r="AB130" s="6">
        <f t="shared" si="389"/>
        <v>0.5704427639</v>
      </c>
      <c r="AC130" s="6">
        <f t="shared" si="389"/>
        <v>1.221130946</v>
      </c>
      <c r="AD130" s="6">
        <f t="shared" si="389"/>
        <v>1.49418526</v>
      </c>
      <c r="AE130" s="6">
        <f t="shared" si="389"/>
        <v>-1.071762291</v>
      </c>
      <c r="AF130" s="6">
        <f t="shared" si="389"/>
        <v>-0.9136875364</v>
      </c>
      <c r="AG130" s="6">
        <f t="shared" si="389"/>
        <v>0.8244562247</v>
      </c>
      <c r="AH130" s="45"/>
      <c r="AI130" s="23">
        <v>45169.0</v>
      </c>
      <c r="AJ130" s="27">
        <v>-0.0045</v>
      </c>
      <c r="AK130" s="27">
        <v>-0.0151</v>
      </c>
      <c r="AL130" s="27">
        <v>-0.0235</v>
      </c>
      <c r="AM130" s="27">
        <v>-0.0333</v>
      </c>
      <c r="AN130" s="27">
        <v>-0.0237</v>
      </c>
      <c r="AO130" s="27">
        <v>-0.0242</v>
      </c>
      <c r="AP130" s="27">
        <v>-0.0721</v>
      </c>
      <c r="AQ130" s="27">
        <v>-0.0142</v>
      </c>
      <c r="AR130" s="27">
        <v>-0.0253</v>
      </c>
      <c r="AS130" s="27">
        <v>-0.0174</v>
      </c>
      <c r="AT130" s="45"/>
      <c r="AU130" s="23">
        <v>45169.0</v>
      </c>
      <c r="AV130" s="50">
        <f t="shared" si="9"/>
        <v>-0.0131017755</v>
      </c>
      <c r="AW130" s="51">
        <f t="shared" si="10"/>
        <v>10.41604025</v>
      </c>
      <c r="AX130" s="51">
        <f t="array" ref="AX130">SQRT(MMULT(MMULT(X130:AG130,MMULT(TRANSPOSE(ER!B610:K645-ER!M645:V645),ER!B610:K645-ER!M645:V645)/3),TRANSPOSE(X130:AG130)))</f>
        <v>0.3525767749</v>
      </c>
      <c r="AY130" s="45"/>
      <c r="AZ130" s="23">
        <v>45169.0</v>
      </c>
      <c r="BA130" s="4">
        <f t="shared" ref="BA130:BJ130" si="390">X130*0.01/$AX130</f>
        <v>0.01024784408</v>
      </c>
      <c r="BB130" s="4">
        <f t="shared" si="390"/>
        <v>-0.01723572904</v>
      </c>
      <c r="BC130" s="4">
        <f t="shared" si="390"/>
        <v>-0.02971944566</v>
      </c>
      <c r="BD130" s="4">
        <f t="shared" si="390"/>
        <v>-0.02355657551</v>
      </c>
      <c r="BE130" s="4">
        <f t="shared" si="390"/>
        <v>0.01617924959</v>
      </c>
      <c r="BF130" s="4">
        <f t="shared" si="390"/>
        <v>0.03463446921</v>
      </c>
      <c r="BG130" s="4">
        <f t="shared" si="390"/>
        <v>0.04237900412</v>
      </c>
      <c r="BH130" s="4">
        <f t="shared" si="390"/>
        <v>-0.03039798328</v>
      </c>
      <c r="BI130" s="4">
        <f t="shared" si="390"/>
        <v>-0.02591456957</v>
      </c>
      <c r="BJ130" s="4">
        <f t="shared" si="390"/>
        <v>0.02338373606</v>
      </c>
      <c r="BK130" s="45"/>
      <c r="BL130" s="4">
        <f t="shared" si="12"/>
        <v>-0.0006005713267</v>
      </c>
      <c r="BM130" s="4">
        <f t="shared" si="13"/>
        <v>1.102799274</v>
      </c>
      <c r="BN130" s="4">
        <f t="shared" si="14"/>
        <v>1.105345426</v>
      </c>
      <c r="BO130" s="4">
        <f t="shared" si="15"/>
        <v>-0.002303489875</v>
      </c>
    </row>
    <row r="131">
      <c r="A131" s="23">
        <v>45199.0</v>
      </c>
      <c r="B131" s="53">
        <v>-0.026048515820784</v>
      </c>
      <c r="C131" s="53">
        <v>-0.0515693678248662</v>
      </c>
      <c r="D131" s="53">
        <v>-0.0418871922039283</v>
      </c>
      <c r="E131" s="53">
        <v>-0.0373553836141034</v>
      </c>
      <c r="F131" s="53">
        <v>-0.0432481322801564</v>
      </c>
      <c r="G131" s="53">
        <v>-0.0335613107935477</v>
      </c>
      <c r="H131" s="53">
        <v>-0.0570328112689933</v>
      </c>
      <c r="I131" s="54">
        <v>-0.0318752378886773</v>
      </c>
      <c r="J131" s="53">
        <v>-0.0183748791085537</v>
      </c>
      <c r="K131" s="53">
        <v>-0.05625775769928</v>
      </c>
      <c r="L131" s="52"/>
      <c r="M131" s="4">
        <f t="shared" ref="M131:V131" si="391">_xlfn.RANK.AVG(B131,$B131:$K131,0)</f>
        <v>2</v>
      </c>
      <c r="N131" s="4">
        <f t="shared" si="391"/>
        <v>8</v>
      </c>
      <c r="O131" s="4">
        <f t="shared" si="391"/>
        <v>6</v>
      </c>
      <c r="P131" s="4">
        <f t="shared" si="391"/>
        <v>5</v>
      </c>
      <c r="Q131" s="4">
        <f t="shared" si="391"/>
        <v>7</v>
      </c>
      <c r="R131" s="4">
        <f t="shared" si="391"/>
        <v>4</v>
      </c>
      <c r="S131" s="4">
        <f t="shared" si="391"/>
        <v>10</v>
      </c>
      <c r="T131" s="4">
        <f t="shared" si="391"/>
        <v>3</v>
      </c>
      <c r="U131" s="4">
        <f t="shared" si="391"/>
        <v>1</v>
      </c>
      <c r="V131" s="4">
        <f t="shared" si="391"/>
        <v>9</v>
      </c>
      <c r="W131" s="45"/>
      <c r="X131" s="6">
        <f t="shared" ref="X131:AG131" si="392">-(B131-AVERAGE($B131:$K131))/STDEV($B131:$K131)</f>
        <v>-1.06679097</v>
      </c>
      <c r="Y131" s="6">
        <f t="shared" si="392"/>
        <v>0.9244563355</v>
      </c>
      <c r="Z131" s="6">
        <f t="shared" si="392"/>
        <v>0.1690110974</v>
      </c>
      <c r="AA131" s="6">
        <f t="shared" si="392"/>
        <v>-0.1845802185</v>
      </c>
      <c r="AB131" s="6">
        <f t="shared" si="392"/>
        <v>0.2751975312</v>
      </c>
      <c r="AC131" s="6">
        <f t="shared" si="392"/>
        <v>-0.4806101975</v>
      </c>
      <c r="AD131" s="6">
        <f t="shared" si="392"/>
        <v>1.350737834</v>
      </c>
      <c r="AE131" s="6">
        <f t="shared" si="392"/>
        <v>-0.6121649014</v>
      </c>
      <c r="AF131" s="6">
        <f t="shared" si="392"/>
        <v>-1.665521311</v>
      </c>
      <c r="AG131" s="6">
        <f t="shared" si="392"/>
        <v>1.290264801</v>
      </c>
      <c r="AH131" s="45"/>
      <c r="AI131" s="23">
        <v>45199.0</v>
      </c>
      <c r="AJ131" s="27">
        <v>-0.0252</v>
      </c>
      <c r="AK131" s="27">
        <v>-0.0306</v>
      </c>
      <c r="AL131" s="27">
        <v>-0.0291</v>
      </c>
      <c r="AM131" s="27">
        <v>-0.0354</v>
      </c>
      <c r="AN131" s="27">
        <v>-0.0161</v>
      </c>
      <c r="AO131" s="27">
        <v>-0.021</v>
      </c>
      <c r="AP131" s="27">
        <v>-0.0573</v>
      </c>
      <c r="AQ131" s="27">
        <v>-0.0052</v>
      </c>
      <c r="AR131" s="27">
        <v>0.0295</v>
      </c>
      <c r="AS131" s="27">
        <v>-0.0472</v>
      </c>
      <c r="AT131" s="45"/>
      <c r="AU131" s="23">
        <v>45199.0</v>
      </c>
      <c r="AV131" s="50">
        <f t="shared" si="9"/>
        <v>-0.111355841</v>
      </c>
      <c r="AW131" s="51">
        <f t="shared" si="10"/>
        <v>9.256153326</v>
      </c>
      <c r="AX131" s="51">
        <f t="array" ref="AX131">SQRT(MMULT(MMULT(X131:AG131,MMULT(TRANSPOSE(ER!B611:K646-ER!M646:V646),ER!B611:K646-ER!M646:V646)/3),TRANSPOSE(X131:AG131)))</f>
        <v>0.3806787604</v>
      </c>
      <c r="AY131" s="45"/>
      <c r="AZ131" s="23">
        <v>45199.0</v>
      </c>
      <c r="BA131" s="4">
        <f t="shared" ref="BA131:BJ131" si="393">X131*0.01/$AX131</f>
        <v>-0.02802339088</v>
      </c>
      <c r="BB131" s="4">
        <f t="shared" si="393"/>
        <v>0.02428442119</v>
      </c>
      <c r="BC131" s="4">
        <f t="shared" si="393"/>
        <v>0.004439730161</v>
      </c>
      <c r="BD131" s="4">
        <f t="shared" si="393"/>
        <v>-0.004848713345</v>
      </c>
      <c r="BE131" s="4">
        <f t="shared" si="393"/>
        <v>0.007229127543</v>
      </c>
      <c r="BF131" s="4">
        <f t="shared" si="393"/>
        <v>-0.0126250857</v>
      </c>
      <c r="BG131" s="4">
        <f t="shared" si="393"/>
        <v>0.03548235349</v>
      </c>
      <c r="BH131" s="4">
        <f t="shared" si="393"/>
        <v>-0.01608087882</v>
      </c>
      <c r="BI131" s="4">
        <f t="shared" si="393"/>
        <v>-0.04375135902</v>
      </c>
      <c r="BJ131" s="4">
        <f t="shared" si="393"/>
        <v>0.03389379538</v>
      </c>
      <c r="BK131" s="45"/>
      <c r="BL131" s="4">
        <f t="shared" si="12"/>
        <v>-0.00315834306</v>
      </c>
      <c r="BM131" s="4">
        <f t="shared" si="13"/>
        <v>1.099316255</v>
      </c>
      <c r="BN131" s="4">
        <f t="shared" si="14"/>
        <v>1.105345426</v>
      </c>
      <c r="BO131" s="4">
        <f t="shared" si="15"/>
        <v>-0.005454557724</v>
      </c>
    </row>
    <row r="132">
      <c r="A132" s="23">
        <v>45230.0</v>
      </c>
      <c r="B132" s="53">
        <v>-0.0430948166258785</v>
      </c>
      <c r="C132" s="53">
        <v>-0.0485152112814063</v>
      </c>
      <c r="D132" s="53">
        <v>-0.0545804058675791</v>
      </c>
      <c r="E132" s="53">
        <v>-0.0547513255169661</v>
      </c>
      <c r="F132" s="53">
        <v>-0.031742255632207</v>
      </c>
      <c r="G132" s="53">
        <v>-0.0491537186191332</v>
      </c>
      <c r="H132" s="53">
        <v>-0.0578535814445912</v>
      </c>
      <c r="I132" s="53">
        <v>-0.0434379314311656</v>
      </c>
      <c r="J132" s="53">
        <v>-0.0483196728693585</v>
      </c>
      <c r="K132" s="53">
        <v>-0.0621143475797632</v>
      </c>
      <c r="L132" s="52"/>
      <c r="M132" s="4">
        <f t="shared" ref="M132:V132" si="394">_xlfn.RANK.AVG(B132,$B132:$K132,0)</f>
        <v>2</v>
      </c>
      <c r="N132" s="4">
        <f t="shared" si="394"/>
        <v>5</v>
      </c>
      <c r="O132" s="4">
        <f t="shared" si="394"/>
        <v>7</v>
      </c>
      <c r="P132" s="4">
        <f t="shared" si="394"/>
        <v>8</v>
      </c>
      <c r="Q132" s="4">
        <f t="shared" si="394"/>
        <v>1</v>
      </c>
      <c r="R132" s="4">
        <f t="shared" si="394"/>
        <v>6</v>
      </c>
      <c r="S132" s="4">
        <f t="shared" si="394"/>
        <v>9</v>
      </c>
      <c r="T132" s="4">
        <f t="shared" si="394"/>
        <v>3</v>
      </c>
      <c r="U132" s="4">
        <f t="shared" si="394"/>
        <v>4</v>
      </c>
      <c r="V132" s="4">
        <f t="shared" si="394"/>
        <v>10</v>
      </c>
      <c r="W132" s="45"/>
      <c r="X132" s="6">
        <f t="shared" ref="X132:AG132" si="395">-(B132-AVERAGE($B132:$K132))/STDEV($B132:$K132)</f>
        <v>-0.7215858215</v>
      </c>
      <c r="Y132" s="6">
        <f t="shared" si="395"/>
        <v>-0.09693140232</v>
      </c>
      <c r="Z132" s="6">
        <f t="shared" si="395"/>
        <v>0.6020307291</v>
      </c>
      <c r="AA132" s="6">
        <f t="shared" si="395"/>
        <v>0.6217277662</v>
      </c>
      <c r="AB132" s="6">
        <f t="shared" si="395"/>
        <v>-2.029871997</v>
      </c>
      <c r="AC132" s="6">
        <f t="shared" si="395"/>
        <v>-0.02334885795</v>
      </c>
      <c r="AD132" s="6">
        <f t="shared" si="395"/>
        <v>0.9792363976</v>
      </c>
      <c r="AE132" s="6">
        <f t="shared" si="395"/>
        <v>-0.6820447562</v>
      </c>
      <c r="AF132" s="6">
        <f t="shared" si="395"/>
        <v>-0.1194655425</v>
      </c>
      <c r="AG132" s="6">
        <f t="shared" si="395"/>
        <v>1.470253485</v>
      </c>
      <c r="AH132" s="45"/>
      <c r="AI132" s="23">
        <v>45230.0</v>
      </c>
      <c r="AJ132" s="27">
        <v>-0.0331</v>
      </c>
      <c r="AK132" s="27">
        <v>-0.031</v>
      </c>
      <c r="AL132" s="27">
        <v>-0.0363</v>
      </c>
      <c r="AM132" s="27">
        <v>-0.0429</v>
      </c>
      <c r="AN132" s="27">
        <v>-0.0107</v>
      </c>
      <c r="AO132" s="27">
        <v>-0.045</v>
      </c>
      <c r="AP132" s="27">
        <v>-0.0105</v>
      </c>
      <c r="AQ132" s="27">
        <v>-0.0394</v>
      </c>
      <c r="AR132" s="27">
        <v>-0.0361</v>
      </c>
      <c r="AS132" s="27">
        <v>-0.0233</v>
      </c>
      <c r="AT132" s="45"/>
      <c r="AU132" s="23">
        <v>45230.0</v>
      </c>
      <c r="AV132" s="50">
        <f t="shared" si="9"/>
        <v>0.0671175679</v>
      </c>
      <c r="AW132" s="51">
        <f t="shared" si="10"/>
        <v>9.877403826</v>
      </c>
      <c r="AX132" s="51">
        <f t="array" ref="AX132">SQRT(MMULT(MMULT(X132:AG132,MMULT(TRANSPOSE(ER!B612:K647-ER!M647:V647),ER!B612:K647-ER!M647:V647)/3),TRANSPOSE(X132:AG132)))</f>
        <v>0.3487563636</v>
      </c>
      <c r="AY132" s="45"/>
      <c r="AZ132" s="23">
        <v>45230.0</v>
      </c>
      <c r="BA132" s="4">
        <f t="shared" ref="BA132:BJ132" si="396">X132*0.01/$AX132</f>
        <v>-0.02069025534</v>
      </c>
      <c r="BB132" s="4">
        <f t="shared" si="396"/>
        <v>-0.002779344334</v>
      </c>
      <c r="BC132" s="4">
        <f t="shared" si="396"/>
        <v>0.01726221489</v>
      </c>
      <c r="BD132" s="4">
        <f t="shared" si="396"/>
        <v>0.01782699417</v>
      </c>
      <c r="BE132" s="4">
        <f t="shared" si="396"/>
        <v>-0.05820315295</v>
      </c>
      <c r="BF132" s="4">
        <f t="shared" si="396"/>
        <v>-0.0006694890872</v>
      </c>
      <c r="BG132" s="4">
        <f t="shared" si="396"/>
        <v>0.02807795068</v>
      </c>
      <c r="BH132" s="4">
        <f t="shared" si="396"/>
        <v>-0.01955648204</v>
      </c>
      <c r="BI132" s="4">
        <f t="shared" si="396"/>
        <v>-0.003425472766</v>
      </c>
      <c r="BJ132" s="4">
        <f t="shared" si="396"/>
        <v>0.04215703679</v>
      </c>
      <c r="BK132" s="45"/>
      <c r="BL132" s="4">
        <f t="shared" si="12"/>
        <v>0.001763102513</v>
      </c>
      <c r="BM132" s="4">
        <f t="shared" si="13"/>
        <v>1.101254462</v>
      </c>
      <c r="BN132" s="4">
        <f t="shared" si="14"/>
        <v>1.105345426</v>
      </c>
      <c r="BO132" s="4">
        <f t="shared" si="15"/>
        <v>-0.003701072155</v>
      </c>
    </row>
    <row r="133">
      <c r="A133" s="23">
        <v>45260.0</v>
      </c>
      <c r="B133" s="53">
        <v>-0.00990128592089451</v>
      </c>
      <c r="C133" s="53">
        <v>-0.0148652031570536</v>
      </c>
      <c r="D133" s="53">
        <v>-0.0133516</v>
      </c>
      <c r="E133" s="53">
        <v>-0.00937780299999999</v>
      </c>
      <c r="F133" s="53">
        <v>-0.0129471387325238</v>
      </c>
      <c r="G133" s="53">
        <v>-0.0225986848845824</v>
      </c>
      <c r="H133" s="53">
        <v>-0.010900114</v>
      </c>
      <c r="I133" s="53">
        <v>-0.00598243988523206</v>
      </c>
      <c r="J133" s="53">
        <v>-0.0122707749999999</v>
      </c>
      <c r="K133" s="53">
        <v>-0.00885010358560737</v>
      </c>
      <c r="L133" s="52"/>
      <c r="M133" s="4">
        <f t="shared" ref="M133:V133" si="397">_xlfn.RANK.AVG(B133,$B133:$K133,0)</f>
        <v>4</v>
      </c>
      <c r="N133" s="4">
        <f t="shared" si="397"/>
        <v>9</v>
      </c>
      <c r="O133" s="4">
        <f t="shared" si="397"/>
        <v>8</v>
      </c>
      <c r="P133" s="4">
        <f t="shared" si="397"/>
        <v>3</v>
      </c>
      <c r="Q133" s="4">
        <f t="shared" si="397"/>
        <v>7</v>
      </c>
      <c r="R133" s="4">
        <f t="shared" si="397"/>
        <v>10</v>
      </c>
      <c r="S133" s="4">
        <f t="shared" si="397"/>
        <v>5</v>
      </c>
      <c r="T133" s="4">
        <f t="shared" si="397"/>
        <v>1</v>
      </c>
      <c r="U133" s="4">
        <f t="shared" si="397"/>
        <v>6</v>
      </c>
      <c r="V133" s="4">
        <f t="shared" si="397"/>
        <v>2</v>
      </c>
      <c r="W133" s="45"/>
      <c r="X133" s="6">
        <f t="shared" ref="X133:AG133" si="398">-(B133-AVERAGE($B133:$K133))/STDEV($B133:$K133)</f>
        <v>-0.4901410477</v>
      </c>
      <c r="Y133" s="6">
        <f t="shared" si="398"/>
        <v>0.6141561952</v>
      </c>
      <c r="Z133" s="6">
        <f t="shared" si="398"/>
        <v>0.2774326533</v>
      </c>
      <c r="AA133" s="6">
        <f t="shared" si="398"/>
        <v>-0.6065976119</v>
      </c>
      <c r="AB133" s="6">
        <f t="shared" si="398"/>
        <v>0.1874542268</v>
      </c>
      <c r="AC133" s="6">
        <f t="shared" si="398"/>
        <v>2.334584265</v>
      </c>
      <c r="AD133" s="6">
        <f t="shared" si="398"/>
        <v>-0.2679368809</v>
      </c>
      <c r="AE133" s="6">
        <f t="shared" si="398"/>
        <v>-1.361946653</v>
      </c>
      <c r="AF133" s="6">
        <f t="shared" si="398"/>
        <v>0.03698705144</v>
      </c>
      <c r="AG133" s="6">
        <f t="shared" si="398"/>
        <v>-0.7239921978</v>
      </c>
      <c r="AH133" s="45"/>
      <c r="AI133" s="23">
        <v>45260.0</v>
      </c>
      <c r="AJ133" s="27">
        <v>0.0491</v>
      </c>
      <c r="AK133" s="27">
        <v>0.0782</v>
      </c>
      <c r="AL133" s="27">
        <v>0.0613</v>
      </c>
      <c r="AM133" s="27">
        <v>0.0977</v>
      </c>
      <c r="AN133" s="27">
        <v>0.0724</v>
      </c>
      <c r="AO133" s="27">
        <v>0.0856</v>
      </c>
      <c r="AP133" s="27">
        <v>0.0997</v>
      </c>
      <c r="AQ133" s="27">
        <v>0.1143</v>
      </c>
      <c r="AR133" s="27">
        <v>0.0226</v>
      </c>
      <c r="AS133" s="27">
        <v>0.0937</v>
      </c>
      <c r="AT133" s="45"/>
      <c r="AU133" s="23">
        <v>45260.0</v>
      </c>
      <c r="AV133" s="50">
        <f t="shared" si="9"/>
        <v>0.06041097559</v>
      </c>
      <c r="AW133" s="51">
        <f t="shared" si="10"/>
        <v>10.47410743</v>
      </c>
      <c r="AX133" s="51">
        <f t="array" ref="AX133">SQRT(MMULT(MMULT(X133:AG133,MMULT(TRANSPOSE(ER!B613:K648-ER!M648:V648),ER!B613:K648-ER!M648:V648)/3),TRANSPOSE(X133:AG133)))</f>
        <v>0.239382354</v>
      </c>
      <c r="AY133" s="45"/>
      <c r="AZ133" s="23">
        <v>45260.0</v>
      </c>
      <c r="BA133" s="4">
        <f t="shared" ref="BA133:BJ133" si="399">X133*0.01/$AX133</f>
        <v>-0.02047523719</v>
      </c>
      <c r="BB133" s="4">
        <f t="shared" si="399"/>
        <v>0.02565586749</v>
      </c>
      <c r="BC133" s="4">
        <f t="shared" si="399"/>
        <v>0.01158951981</v>
      </c>
      <c r="BD133" s="4">
        <f t="shared" si="399"/>
        <v>-0.02534011392</v>
      </c>
      <c r="BE133" s="4">
        <f t="shared" si="399"/>
        <v>0.007830745402</v>
      </c>
      <c r="BF133" s="4">
        <f t="shared" si="399"/>
        <v>0.09752532827</v>
      </c>
      <c r="BG133" s="4">
        <f t="shared" si="399"/>
        <v>-0.01119284176</v>
      </c>
      <c r="BH133" s="4">
        <f t="shared" si="399"/>
        <v>-0.05689419587</v>
      </c>
      <c r="BI133" s="4">
        <f t="shared" si="399"/>
        <v>0.001545103506</v>
      </c>
      <c r="BJ133" s="4">
        <f t="shared" si="399"/>
        <v>-0.03024417572</v>
      </c>
      <c r="BK133" s="45"/>
      <c r="BL133" s="4">
        <f t="shared" si="12"/>
        <v>0.001732182747</v>
      </c>
      <c r="BM133" s="4">
        <f t="shared" si="13"/>
        <v>1.103162036</v>
      </c>
      <c r="BN133" s="4">
        <f t="shared" si="14"/>
        <v>1.105345426</v>
      </c>
      <c r="BO133" s="4">
        <f t="shared" si="15"/>
        <v>-0.001975300341</v>
      </c>
    </row>
    <row r="134">
      <c r="A134" s="23">
        <v>45291.0</v>
      </c>
      <c r="B134" s="53">
        <v>-0.00887291000000001</v>
      </c>
      <c r="C134" s="53">
        <v>-0.0120123179931167</v>
      </c>
      <c r="D134" s="53">
        <v>-0.00834059304413571</v>
      </c>
      <c r="E134" s="53">
        <v>-0.00803124440544992</v>
      </c>
      <c r="F134" s="53">
        <v>-0.00505751899999994</v>
      </c>
      <c r="G134" s="53">
        <v>-0.0289884598448153</v>
      </c>
      <c r="H134" s="53">
        <v>-0.0299987816508652</v>
      </c>
      <c r="I134" s="53">
        <v>-0.0140511274947342</v>
      </c>
      <c r="J134" s="53">
        <v>-0.00988586099999997</v>
      </c>
      <c r="K134" s="53">
        <v>-0.0152419583116887</v>
      </c>
      <c r="L134" s="52"/>
      <c r="M134" s="4">
        <f t="shared" ref="M134:V134" si="400">_xlfn.RANK.AVG(B134,$B134:$K134,0)</f>
        <v>4</v>
      </c>
      <c r="N134" s="4">
        <f t="shared" si="400"/>
        <v>6</v>
      </c>
      <c r="O134" s="4">
        <f t="shared" si="400"/>
        <v>3</v>
      </c>
      <c r="P134" s="4">
        <f t="shared" si="400"/>
        <v>2</v>
      </c>
      <c r="Q134" s="4">
        <f t="shared" si="400"/>
        <v>1</v>
      </c>
      <c r="R134" s="4">
        <f t="shared" si="400"/>
        <v>9</v>
      </c>
      <c r="S134" s="4">
        <f t="shared" si="400"/>
        <v>10</v>
      </c>
      <c r="T134" s="4">
        <f t="shared" si="400"/>
        <v>7</v>
      </c>
      <c r="U134" s="4">
        <f t="shared" si="400"/>
        <v>5</v>
      </c>
      <c r="V134" s="4">
        <f t="shared" si="400"/>
        <v>8</v>
      </c>
      <c r="W134" s="45"/>
      <c r="X134" s="6">
        <f t="shared" ref="X134:AG134" si="401">-(B134-AVERAGE($B134:$K134))/STDEV($B134:$K134)</f>
        <v>-0.5967270592</v>
      </c>
      <c r="Y134" s="6">
        <f t="shared" si="401"/>
        <v>-0.2347349534</v>
      </c>
      <c r="Z134" s="6">
        <f t="shared" si="401"/>
        <v>-0.6581063181</v>
      </c>
      <c r="AA134" s="6">
        <f t="shared" si="401"/>
        <v>-0.6937760256</v>
      </c>
      <c r="AB134" s="6">
        <f t="shared" si="401"/>
        <v>-1.03666396</v>
      </c>
      <c r="AC134" s="6">
        <f t="shared" si="401"/>
        <v>1.722713505</v>
      </c>
      <c r="AD134" s="6">
        <f t="shared" si="401"/>
        <v>1.839209519</v>
      </c>
      <c r="AE134" s="6">
        <f t="shared" si="401"/>
        <v>0.0003517082377</v>
      </c>
      <c r="AF134" s="6">
        <f t="shared" si="401"/>
        <v>-0.4799278836</v>
      </c>
      <c r="AG134" s="6">
        <f t="shared" si="401"/>
        <v>0.1376614673</v>
      </c>
      <c r="AH134" s="45"/>
      <c r="AI134" s="23">
        <v>45291.0</v>
      </c>
      <c r="AJ134" s="27">
        <v>0.0745</v>
      </c>
      <c r="AK134" s="27">
        <v>0.0384</v>
      </c>
      <c r="AL134" s="27">
        <v>0.0336</v>
      </c>
      <c r="AM134" s="27">
        <v>0.0312</v>
      </c>
      <c r="AN134" s="27">
        <v>0.0184</v>
      </c>
      <c r="AO134" s="27">
        <v>0.0437</v>
      </c>
      <c r="AP134" s="27">
        <v>0.0575</v>
      </c>
      <c r="AQ134" s="27">
        <v>0.0063</v>
      </c>
      <c r="AR134" s="27">
        <v>0.0379</v>
      </c>
      <c r="AS134" s="27">
        <v>0.0467</v>
      </c>
      <c r="AT134" s="45"/>
      <c r="AU134" s="23">
        <v>45291.0</v>
      </c>
      <c r="AV134" s="50">
        <f t="shared" si="9"/>
        <v>0.0265392107</v>
      </c>
      <c r="AW134" s="51">
        <f t="shared" si="10"/>
        <v>10.75208197</v>
      </c>
      <c r="AX134" s="51">
        <f t="array" ref="AX134">SQRT(MMULT(MMULT(X134:AG134,MMULT(TRANSPOSE(ER!B614:K649-ER!M649:V649),ER!B614:K649-ER!M649:V649)/3),TRANSPOSE(X134:AG134)))</f>
        <v>0.3166361028</v>
      </c>
      <c r="AY134" s="45"/>
      <c r="AZ134" s="23">
        <v>45291.0</v>
      </c>
      <c r="BA134" s="4">
        <f t="shared" ref="BA134:BJ134" si="402">X134*0.01/$AX134</f>
        <v>-0.01884583135</v>
      </c>
      <c r="BB134" s="4">
        <f t="shared" si="402"/>
        <v>-0.007413398263</v>
      </c>
      <c r="BC134" s="4">
        <f t="shared" si="402"/>
        <v>-0.02078431083</v>
      </c>
      <c r="BD134" s="4">
        <f t="shared" si="402"/>
        <v>-0.02191083138</v>
      </c>
      <c r="BE134" s="4">
        <f t="shared" si="402"/>
        <v>-0.0327399166</v>
      </c>
      <c r="BF134" s="4">
        <f t="shared" si="402"/>
        <v>0.05440673031</v>
      </c>
      <c r="BG134" s="4">
        <f t="shared" si="402"/>
        <v>0.05808590691</v>
      </c>
      <c r="BH134" s="4">
        <f t="shared" si="402"/>
        <v>0.00001110764801</v>
      </c>
      <c r="BI134" s="4">
        <f t="shared" si="402"/>
        <v>-0.0151570803</v>
      </c>
      <c r="BJ134" s="4">
        <f t="shared" si="402"/>
        <v>0.004347623851</v>
      </c>
      <c r="BK134" s="45"/>
      <c r="BL134" s="4">
        <f t="shared" si="12"/>
        <v>0.001108653594</v>
      </c>
      <c r="BM134" s="4">
        <f t="shared" si="13"/>
        <v>1.104385061</v>
      </c>
      <c r="BN134" s="4">
        <f t="shared" si="14"/>
        <v>1.105345426</v>
      </c>
      <c r="BO134" s="4">
        <f t="shared" si="15"/>
        <v>-0.0008688366716</v>
      </c>
    </row>
    <row r="135">
      <c r="B135" s="53">
        <v>-0.0213391468645513</v>
      </c>
      <c r="C135" s="54">
        <v>-0.0213691411412556</v>
      </c>
      <c r="D135" s="53">
        <v>-0.0219683615831718</v>
      </c>
      <c r="E135" s="53">
        <v>-0.0160759173958226</v>
      </c>
      <c r="F135" s="53">
        <v>-0.0110903176421241</v>
      </c>
      <c r="G135" s="53">
        <v>-0.0131907645094708</v>
      </c>
      <c r="H135" s="53">
        <v>-0.00967969890415249</v>
      </c>
      <c r="I135" s="54">
        <v>-0.0286185104600533</v>
      </c>
      <c r="J135" s="53">
        <v>-0.0316399647817891</v>
      </c>
      <c r="K135" s="53">
        <v>-0.0181422051736245</v>
      </c>
      <c r="L135" s="52"/>
      <c r="W135" s="45"/>
      <c r="AH135" s="45"/>
      <c r="AI135" s="23">
        <v>45322.0</v>
      </c>
      <c r="AJ135" s="27">
        <v>0.016</v>
      </c>
      <c r="AK135" s="27">
        <v>0.0053</v>
      </c>
      <c r="AL135" s="27">
        <v>0.0175</v>
      </c>
      <c r="AM135" s="27">
        <v>0.0072</v>
      </c>
      <c r="AN135" s="27">
        <v>0.0193</v>
      </c>
      <c r="AO135" s="27">
        <v>0.0462</v>
      </c>
      <c r="AP135" s="27">
        <v>0.078</v>
      </c>
      <c r="AQ135" s="27">
        <v>0.0021</v>
      </c>
      <c r="AR135" s="27">
        <v>-0.0123</v>
      </c>
      <c r="AS135" s="27">
        <v>0.0153</v>
      </c>
      <c r="AT135" s="45"/>
      <c r="AU135" s="23">
        <v>45322.0</v>
      </c>
      <c r="AV135" s="50">
        <f t="shared" si="9"/>
        <v>0.1837463879</v>
      </c>
      <c r="AW135" s="51">
        <f t="shared" si="10"/>
        <v>12.72773819</v>
      </c>
      <c r="AX135" s="51"/>
      <c r="AY135" s="45"/>
      <c r="AZ135" s="23"/>
      <c r="BK135" s="45"/>
    </row>
    <row r="136">
      <c r="B136" s="53">
        <v>-0.014687258372971</v>
      </c>
      <c r="C136" s="53">
        <v>-0.0279641009221642</v>
      </c>
      <c r="D136" s="53">
        <v>-0.0127176925112849</v>
      </c>
      <c r="E136" s="53">
        <v>-0.0161643298871331</v>
      </c>
      <c r="F136" s="54">
        <v>-0.0189847667056503</v>
      </c>
      <c r="G136" s="53">
        <v>-0.0103127029999999</v>
      </c>
      <c r="H136" s="53">
        <v>-0.0248734907622866</v>
      </c>
      <c r="I136" s="53">
        <v>-0.0280097498343053</v>
      </c>
      <c r="J136" s="54">
        <v>-0.0223084413195915</v>
      </c>
      <c r="K136" s="53">
        <v>-0.0157156844593372</v>
      </c>
      <c r="L136" s="52"/>
      <c r="W136" s="45"/>
      <c r="AH136" s="45"/>
      <c r="AI136" s="23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45"/>
      <c r="AY136" s="45"/>
      <c r="BK136" s="45"/>
    </row>
    <row r="137">
      <c r="B137" s="53">
        <v>-0.0216093381060249</v>
      </c>
      <c r="C137" s="53">
        <v>-0.0109958925415819</v>
      </c>
      <c r="D137" s="53">
        <v>-0.00532366799999999</v>
      </c>
      <c r="E137" s="53">
        <v>-0.00729969878139878</v>
      </c>
      <c r="F137" s="53">
        <v>-0.00441107092657543</v>
      </c>
      <c r="G137" s="53">
        <v>-0.02995940164106</v>
      </c>
      <c r="H137" s="53">
        <v>-0.0375598566014303</v>
      </c>
      <c r="I137" s="53">
        <v>-0.00396903799999998</v>
      </c>
      <c r="J137" s="53">
        <v>-0.00475339111003597</v>
      </c>
      <c r="K137" s="53">
        <v>-0.0112993903385076</v>
      </c>
      <c r="L137" s="52"/>
      <c r="W137" s="45"/>
      <c r="AH137" s="45"/>
      <c r="AI137" s="23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45"/>
      <c r="AY137" s="45"/>
      <c r="BK137" s="45"/>
    </row>
    <row r="138">
      <c r="B138" s="53">
        <v>-0.0394595676614668</v>
      </c>
      <c r="C138" s="53">
        <v>-0.0321485911469069</v>
      </c>
      <c r="D138" s="53">
        <v>-0.0282615875301079</v>
      </c>
      <c r="E138" s="53">
        <v>-0.0365874534797351</v>
      </c>
      <c r="F138" s="53">
        <v>-0.0319138610818387</v>
      </c>
      <c r="G138" s="53">
        <v>-0.0474904698795081</v>
      </c>
      <c r="H138" s="53">
        <v>-0.052679326470426</v>
      </c>
      <c r="I138" s="54">
        <v>-0.0391735841024575</v>
      </c>
      <c r="J138" s="53">
        <v>-0.0220206765435414</v>
      </c>
      <c r="K138" s="53">
        <v>-0.0485613734613126</v>
      </c>
      <c r="L138" s="52"/>
      <c r="W138" s="45"/>
      <c r="AH138" s="45"/>
      <c r="AI138" s="23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45"/>
      <c r="AY138" s="45"/>
      <c r="BK138" s="45"/>
    </row>
    <row r="139">
      <c r="B139" s="53">
        <v>-0.042187148105493</v>
      </c>
      <c r="C139" s="53">
        <v>-0.0276650419707992</v>
      </c>
      <c r="D139" s="53">
        <v>-0.0409315763446638</v>
      </c>
      <c r="E139" s="53">
        <v>-0.0258963985718621</v>
      </c>
      <c r="F139" s="53">
        <v>-0.0249219411447617</v>
      </c>
      <c r="G139" s="53">
        <v>-0.027567321438443</v>
      </c>
      <c r="H139" s="53">
        <v>-0.0236883339241331</v>
      </c>
      <c r="I139" s="53">
        <v>-0.0225261160908571</v>
      </c>
      <c r="J139" s="53">
        <v>-0.0255332065467328</v>
      </c>
      <c r="K139" s="53">
        <v>-0.0176555315979772</v>
      </c>
      <c r="L139" s="52"/>
      <c r="W139" s="45"/>
      <c r="AH139" s="45"/>
      <c r="AI139" s="23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45"/>
      <c r="AY139" s="45"/>
      <c r="BK139" s="45"/>
    </row>
    <row r="140">
      <c r="B140" s="53">
        <v>-0.0209612461390966</v>
      </c>
      <c r="C140" s="53">
        <v>-0.0316085104384947</v>
      </c>
      <c r="D140" s="53">
        <v>-0.0538570916822711</v>
      </c>
      <c r="E140" s="53">
        <v>-0.0318949311196421</v>
      </c>
      <c r="F140" s="53">
        <v>-0.0571993400574191</v>
      </c>
      <c r="G140" s="54">
        <v>-0.0421899811012548</v>
      </c>
      <c r="H140" s="53">
        <v>-0.0245916366924333</v>
      </c>
      <c r="I140" s="53">
        <v>-0.035941763917275</v>
      </c>
      <c r="J140" s="53">
        <v>-0.0159623294262503</v>
      </c>
      <c r="K140" s="53">
        <v>-0.00533130463436468</v>
      </c>
      <c r="L140" s="52"/>
      <c r="W140" s="45"/>
      <c r="AH140" s="45"/>
      <c r="AI140" s="23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45"/>
      <c r="AY140" s="45"/>
      <c r="BK140" s="45"/>
    </row>
    <row r="141">
      <c r="B141" s="53">
        <v>-0.0249077105104357</v>
      </c>
      <c r="C141" s="53">
        <v>-0.0168468643313095</v>
      </c>
      <c r="D141" s="54">
        <v>-0.0294588686606137</v>
      </c>
      <c r="E141" s="53">
        <v>-0.0176201886110653</v>
      </c>
      <c r="F141" s="53">
        <v>-0.0104809396969076</v>
      </c>
      <c r="G141" s="53">
        <v>-0.0737520129671754</v>
      </c>
      <c r="H141" s="53">
        <v>-0.103418614253124</v>
      </c>
      <c r="I141" s="53">
        <v>-0.0125150520634713</v>
      </c>
      <c r="J141" s="53">
        <v>-0.0107606884794922</v>
      </c>
      <c r="K141" s="53">
        <v>-0.0448707058768406</v>
      </c>
      <c r="L141" s="52"/>
      <c r="W141" s="45"/>
      <c r="AH141" s="45"/>
      <c r="AI141" s="23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45"/>
      <c r="AY141" s="45"/>
      <c r="BK141" s="45"/>
    </row>
    <row r="142">
      <c r="B142" s="53">
        <v>-0.021045776</v>
      </c>
      <c r="C142" s="53">
        <v>-0.0370634086618866</v>
      </c>
      <c r="D142" s="53">
        <v>-0.0186942198130551</v>
      </c>
      <c r="E142" s="53">
        <v>-0.020911786</v>
      </c>
      <c r="F142" s="53">
        <v>-0.0257539271313846</v>
      </c>
      <c r="G142" s="53">
        <v>-0.057653614</v>
      </c>
      <c r="H142" s="53">
        <v>-0.054071617</v>
      </c>
      <c r="I142" s="53">
        <v>-0.0185986182815758</v>
      </c>
      <c r="J142" s="53">
        <v>-0.0134392119999999</v>
      </c>
      <c r="K142" s="53">
        <v>-0.0201667233151338</v>
      </c>
      <c r="L142" s="52"/>
      <c r="W142" s="45"/>
      <c r="AH142" s="45"/>
      <c r="AI142" s="23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45"/>
      <c r="AY142" s="45"/>
      <c r="BK142" s="45"/>
    </row>
    <row r="143">
      <c r="B143" s="53">
        <v>-0.017999252</v>
      </c>
      <c r="C143" s="53">
        <v>-0.0113312188076381</v>
      </c>
      <c r="D143" s="53">
        <v>-0.0363213504725665</v>
      </c>
      <c r="E143" s="53">
        <v>-0.0245938046521594</v>
      </c>
      <c r="F143" s="53">
        <v>-0.0116251439921985</v>
      </c>
      <c r="G143" s="53">
        <v>-0.0703758028997558</v>
      </c>
      <c r="H143" s="54">
        <v>-0.0595697908625743</v>
      </c>
      <c r="I143" s="53">
        <v>-0.0114608139624024</v>
      </c>
      <c r="J143" s="53">
        <v>-0.0148432165735679</v>
      </c>
      <c r="K143" s="53">
        <v>-0.0222809207851699</v>
      </c>
      <c r="L143" s="52"/>
      <c r="W143" s="45"/>
      <c r="AH143" s="45"/>
      <c r="AI143" s="23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45"/>
      <c r="AY143" s="45"/>
      <c r="BK143" s="45"/>
    </row>
    <row r="144">
      <c r="B144" s="53">
        <v>-0.0229465912939519</v>
      </c>
      <c r="C144" s="53">
        <v>-0.0268143663762711</v>
      </c>
      <c r="D144" s="53">
        <v>-0.0412586267182466</v>
      </c>
      <c r="E144" s="53">
        <v>-0.0301771869436383</v>
      </c>
      <c r="F144" s="53">
        <v>-0.0321639813147479</v>
      </c>
      <c r="G144" s="53">
        <v>-0.0433617367563403</v>
      </c>
      <c r="H144" s="53">
        <v>-0.094690625859135</v>
      </c>
      <c r="I144" s="53">
        <v>-0.0213269651082888</v>
      </c>
      <c r="J144" s="53">
        <v>-0.034418581137778</v>
      </c>
      <c r="K144" s="53">
        <v>-0.0268925553237673</v>
      </c>
      <c r="L144" s="52"/>
      <c r="W144" s="45"/>
      <c r="AH144" s="45"/>
      <c r="AI144" s="23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45"/>
      <c r="AY144" s="45"/>
      <c r="BK144" s="45"/>
    </row>
    <row r="145">
      <c r="B145" s="53">
        <v>-0.00991885006604844</v>
      </c>
      <c r="C145" s="53">
        <v>-0.00634738160372735</v>
      </c>
      <c r="D145" s="53">
        <v>-0.0392998571609883</v>
      </c>
      <c r="E145" s="53">
        <v>-0.0205991878818389</v>
      </c>
      <c r="F145" s="53">
        <v>-0.0253639201340031</v>
      </c>
      <c r="G145" s="53">
        <v>-0.0294923929971373</v>
      </c>
      <c r="H145" s="53">
        <v>-0.0375086646512375</v>
      </c>
      <c r="I145" s="53">
        <v>-0.039696909205292</v>
      </c>
      <c r="J145" s="53">
        <v>-0.0181557206350195</v>
      </c>
      <c r="K145" s="53">
        <v>-0.0243193485499874</v>
      </c>
      <c r="L145" s="52"/>
      <c r="W145" s="45"/>
      <c r="AH145" s="45"/>
      <c r="AI145" s="23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45"/>
      <c r="AY145" s="45"/>
      <c r="BK145" s="45"/>
    </row>
    <row r="146">
      <c r="B146" s="53">
        <v>-0.0500626172025835</v>
      </c>
      <c r="C146" s="53">
        <v>-0.0497396193246835</v>
      </c>
      <c r="D146" s="53">
        <v>-0.0230364584431999</v>
      </c>
      <c r="E146" s="53">
        <v>-0.0284526881553843</v>
      </c>
      <c r="F146" s="53">
        <v>-0.0266656448828387</v>
      </c>
      <c r="G146" s="53">
        <v>-0.0229469147742304</v>
      </c>
      <c r="H146" s="53">
        <v>-0.0384070628350916</v>
      </c>
      <c r="I146" s="53">
        <v>-0.0571198085527393</v>
      </c>
      <c r="J146" s="53">
        <v>-0.031962834167585</v>
      </c>
      <c r="K146" s="53">
        <v>-0.0469833420935891</v>
      </c>
      <c r="L146" s="52"/>
      <c r="W146" s="45"/>
      <c r="AH146" s="45"/>
      <c r="AT146" s="45"/>
      <c r="AY146" s="45"/>
      <c r="BK146" s="45"/>
    </row>
    <row r="147"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2"/>
      <c r="W147" s="45"/>
      <c r="AH147" s="45"/>
      <c r="AT147" s="45"/>
      <c r="AY147" s="45"/>
      <c r="BK147" s="45"/>
    </row>
    <row r="148"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2"/>
      <c r="W148" s="45"/>
      <c r="AH148" s="45"/>
      <c r="AT148" s="45"/>
      <c r="AY148" s="45"/>
      <c r="BK148" s="45"/>
    </row>
    <row r="149"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2"/>
      <c r="W149" s="45"/>
      <c r="AH149" s="45"/>
      <c r="AT149" s="45"/>
      <c r="AY149" s="45"/>
      <c r="BK149" s="45"/>
    </row>
    <row r="150"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2"/>
      <c r="W150" s="45"/>
      <c r="AH150" s="45"/>
      <c r="AT150" s="45"/>
      <c r="AY150" s="45"/>
      <c r="BK150" s="45"/>
    </row>
    <row r="151"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2"/>
      <c r="W151" s="45"/>
      <c r="AH151" s="45"/>
      <c r="AT151" s="45"/>
      <c r="AY151" s="45"/>
      <c r="BK151" s="45"/>
    </row>
    <row r="152"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2"/>
      <c r="W152" s="45"/>
      <c r="AH152" s="45"/>
      <c r="AT152" s="45"/>
      <c r="AY152" s="45"/>
      <c r="BK152" s="45"/>
    </row>
    <row r="153"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2"/>
      <c r="W153" s="45"/>
      <c r="AH153" s="45"/>
      <c r="AT153" s="45"/>
      <c r="AY153" s="45"/>
      <c r="BK153" s="45"/>
    </row>
    <row r="154"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2"/>
      <c r="W154" s="45"/>
      <c r="AH154" s="45"/>
      <c r="AT154" s="45"/>
      <c r="AY154" s="45"/>
      <c r="BK154" s="45"/>
    </row>
    <row r="155"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2"/>
      <c r="W155" s="45"/>
      <c r="AH155" s="45"/>
      <c r="AT155" s="45"/>
      <c r="AY155" s="45"/>
      <c r="BK155" s="45"/>
    </row>
    <row r="156"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2"/>
      <c r="W156" s="45"/>
      <c r="AH156" s="45"/>
      <c r="AT156" s="45"/>
      <c r="AY156" s="45"/>
      <c r="BK156" s="45"/>
    </row>
    <row r="157"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2"/>
      <c r="W157" s="45"/>
      <c r="AH157" s="45"/>
      <c r="AT157" s="45"/>
      <c r="AY157" s="45"/>
      <c r="BK157" s="45"/>
    </row>
    <row r="158"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2"/>
      <c r="W158" s="45"/>
      <c r="AH158" s="45"/>
      <c r="AT158" s="45"/>
      <c r="AY158" s="45"/>
      <c r="BK158" s="45"/>
    </row>
    <row r="159">
      <c r="L159" s="52"/>
      <c r="W159" s="45"/>
      <c r="AH159" s="45"/>
      <c r="AT159" s="45"/>
      <c r="AY159" s="45"/>
      <c r="BK159" s="45"/>
    </row>
    <row r="160">
      <c r="L160" s="52"/>
      <c r="W160" s="45"/>
      <c r="AH160" s="45"/>
      <c r="AT160" s="45"/>
      <c r="AY160" s="45"/>
      <c r="BK160" s="45"/>
    </row>
    <row r="161">
      <c r="L161" s="52"/>
      <c r="W161" s="45"/>
      <c r="AH161" s="45"/>
      <c r="AT161" s="45"/>
      <c r="AY161" s="45"/>
      <c r="BK161" s="45"/>
    </row>
    <row r="162">
      <c r="L162" s="52"/>
      <c r="W162" s="45"/>
      <c r="AH162" s="45"/>
      <c r="AT162" s="45"/>
      <c r="AY162" s="45"/>
      <c r="BK162" s="45"/>
    </row>
    <row r="163">
      <c r="L163" s="52"/>
      <c r="W163" s="45"/>
      <c r="AH163" s="45"/>
      <c r="AT163" s="45"/>
      <c r="AY163" s="45"/>
      <c r="BK163" s="45"/>
    </row>
    <row r="164">
      <c r="L164" s="52"/>
      <c r="W164" s="45"/>
      <c r="AH164" s="45"/>
      <c r="AT164" s="45"/>
      <c r="AY164" s="45"/>
      <c r="BK164" s="45"/>
    </row>
    <row r="165">
      <c r="L165" s="52"/>
      <c r="W165" s="45"/>
      <c r="AH165" s="45"/>
      <c r="AT165" s="45"/>
      <c r="AY165" s="45"/>
      <c r="BK165" s="45"/>
    </row>
    <row r="166">
      <c r="L166" s="52"/>
      <c r="W166" s="45"/>
      <c r="AH166" s="45"/>
      <c r="AT166" s="45"/>
      <c r="AY166" s="45"/>
      <c r="BK166" s="45"/>
    </row>
    <row r="167">
      <c r="L167" s="52"/>
      <c r="W167" s="45"/>
      <c r="AH167" s="45"/>
      <c r="AT167" s="45"/>
      <c r="AY167" s="45"/>
      <c r="BK167" s="45"/>
    </row>
    <row r="168">
      <c r="L168" s="52"/>
      <c r="W168" s="45"/>
      <c r="AH168" s="45"/>
      <c r="AT168" s="45"/>
      <c r="AY168" s="45"/>
      <c r="BK168" s="45"/>
    </row>
    <row r="169">
      <c r="L169" s="52"/>
      <c r="W169" s="45"/>
      <c r="AH169" s="45"/>
      <c r="AT169" s="45"/>
      <c r="AY169" s="45"/>
      <c r="BK169" s="45"/>
    </row>
    <row r="170">
      <c r="L170" s="52"/>
      <c r="W170" s="45"/>
      <c r="AH170" s="45"/>
      <c r="AT170" s="45"/>
      <c r="AY170" s="45"/>
      <c r="BK170" s="45"/>
    </row>
    <row r="171">
      <c r="L171" s="52"/>
      <c r="W171" s="45"/>
      <c r="AH171" s="45"/>
      <c r="AT171" s="45"/>
      <c r="AY171" s="45"/>
      <c r="BK171" s="45"/>
    </row>
    <row r="172">
      <c r="L172" s="52"/>
      <c r="W172" s="45"/>
      <c r="AH172" s="45"/>
      <c r="AT172" s="45"/>
      <c r="AY172" s="45"/>
      <c r="BK172" s="45"/>
    </row>
    <row r="173">
      <c r="L173" s="52"/>
      <c r="W173" s="45"/>
      <c r="AH173" s="45"/>
      <c r="AT173" s="45"/>
      <c r="AY173" s="45"/>
      <c r="BK173" s="45"/>
    </row>
    <row r="174">
      <c r="L174" s="52"/>
      <c r="W174" s="45"/>
      <c r="AH174" s="45"/>
      <c r="AT174" s="45"/>
      <c r="AY174" s="45"/>
      <c r="BK174" s="45"/>
    </row>
    <row r="175">
      <c r="L175" s="52"/>
      <c r="W175" s="45"/>
      <c r="AH175" s="45"/>
      <c r="AT175" s="45"/>
      <c r="AY175" s="45"/>
      <c r="BK175" s="45"/>
    </row>
    <row r="176">
      <c r="L176" s="52"/>
      <c r="W176" s="45"/>
      <c r="AH176" s="45"/>
      <c r="AT176" s="45"/>
      <c r="AY176" s="45"/>
      <c r="BK176" s="45"/>
    </row>
    <row r="177">
      <c r="L177" s="52"/>
      <c r="W177" s="45"/>
      <c r="AH177" s="45"/>
      <c r="AT177" s="45"/>
      <c r="AY177" s="45"/>
      <c r="BK177" s="45"/>
    </row>
    <row r="178">
      <c r="L178" s="52"/>
      <c r="W178" s="45"/>
      <c r="AH178" s="45"/>
      <c r="AT178" s="45"/>
      <c r="AY178" s="45"/>
      <c r="BK178" s="45"/>
    </row>
    <row r="179">
      <c r="L179" s="52"/>
      <c r="W179" s="45"/>
      <c r="AH179" s="45"/>
      <c r="AT179" s="45"/>
      <c r="AY179" s="45"/>
      <c r="BK179" s="45"/>
    </row>
    <row r="180">
      <c r="L180" s="52"/>
      <c r="W180" s="45"/>
      <c r="AH180" s="45"/>
      <c r="AT180" s="45"/>
      <c r="AY180" s="45"/>
      <c r="BK180" s="45"/>
    </row>
    <row r="181">
      <c r="L181" s="52"/>
      <c r="W181" s="45"/>
      <c r="AH181" s="45"/>
      <c r="AT181" s="45"/>
      <c r="AY181" s="45"/>
      <c r="BK181" s="45"/>
    </row>
    <row r="182">
      <c r="L182" s="52"/>
      <c r="W182" s="45"/>
      <c r="AH182" s="45"/>
      <c r="AT182" s="45"/>
      <c r="AY182" s="45"/>
      <c r="BK182" s="45"/>
    </row>
    <row r="183">
      <c r="L183" s="52"/>
      <c r="W183" s="45"/>
      <c r="AH183" s="45"/>
      <c r="AT183" s="45"/>
      <c r="AY183" s="45"/>
      <c r="BK183" s="45"/>
    </row>
    <row r="184">
      <c r="L184" s="52"/>
      <c r="W184" s="45"/>
      <c r="AH184" s="45"/>
      <c r="AT184" s="45"/>
      <c r="AY184" s="45"/>
      <c r="BK184" s="45"/>
    </row>
    <row r="185">
      <c r="L185" s="52"/>
      <c r="W185" s="45"/>
      <c r="AH185" s="45"/>
      <c r="AT185" s="45"/>
      <c r="AY185" s="45"/>
      <c r="BK185" s="45"/>
    </row>
    <row r="186">
      <c r="L186" s="52"/>
      <c r="W186" s="45"/>
      <c r="AH186" s="45"/>
      <c r="AT186" s="45"/>
      <c r="AY186" s="45"/>
      <c r="BK186" s="45"/>
    </row>
    <row r="187">
      <c r="L187" s="52"/>
      <c r="W187" s="45"/>
      <c r="AH187" s="45"/>
      <c r="AT187" s="45"/>
      <c r="AY187" s="45"/>
      <c r="BK187" s="45"/>
    </row>
    <row r="188">
      <c r="L188" s="52"/>
      <c r="W188" s="45"/>
      <c r="AH188" s="45"/>
      <c r="AT188" s="45"/>
      <c r="AY188" s="45"/>
      <c r="BK188" s="45"/>
    </row>
    <row r="189">
      <c r="L189" s="52"/>
      <c r="W189" s="45"/>
      <c r="AH189" s="45"/>
      <c r="AT189" s="45"/>
      <c r="AY189" s="45"/>
      <c r="BK189" s="45"/>
    </row>
    <row r="190">
      <c r="L190" s="52"/>
      <c r="W190" s="45"/>
      <c r="AH190" s="45"/>
      <c r="AT190" s="45"/>
      <c r="AY190" s="45"/>
      <c r="BK190" s="45"/>
    </row>
    <row r="191">
      <c r="L191" s="52"/>
      <c r="W191" s="45"/>
      <c r="AH191" s="45"/>
      <c r="AT191" s="45"/>
      <c r="AY191" s="45"/>
      <c r="BK191" s="45"/>
    </row>
    <row r="192">
      <c r="L192" s="52"/>
      <c r="W192" s="45"/>
      <c r="AH192" s="45"/>
      <c r="AT192" s="45"/>
      <c r="AY192" s="45"/>
      <c r="BK192" s="45"/>
    </row>
    <row r="193">
      <c r="L193" s="52"/>
      <c r="W193" s="45"/>
      <c r="AH193" s="45"/>
      <c r="AT193" s="45"/>
      <c r="AY193" s="45"/>
      <c r="BK193" s="45"/>
    </row>
    <row r="194">
      <c r="L194" s="52"/>
      <c r="W194" s="45"/>
      <c r="AH194" s="45"/>
      <c r="AT194" s="45"/>
      <c r="AY194" s="45"/>
      <c r="BK194" s="45"/>
    </row>
    <row r="195">
      <c r="L195" s="52"/>
      <c r="W195" s="45"/>
      <c r="AH195" s="45"/>
      <c r="AT195" s="45"/>
      <c r="AY195" s="45"/>
      <c r="BK195" s="45"/>
    </row>
    <row r="196">
      <c r="L196" s="52"/>
      <c r="W196" s="45"/>
      <c r="AH196" s="45"/>
      <c r="AT196" s="45"/>
      <c r="AY196" s="45"/>
      <c r="BK196" s="45"/>
    </row>
    <row r="197">
      <c r="L197" s="52"/>
      <c r="W197" s="45"/>
      <c r="AH197" s="45"/>
      <c r="AT197" s="45"/>
      <c r="AY197" s="45"/>
      <c r="BK197" s="45"/>
    </row>
    <row r="198">
      <c r="L198" s="52"/>
      <c r="W198" s="45"/>
      <c r="AH198" s="45"/>
      <c r="AT198" s="45"/>
      <c r="AY198" s="45"/>
      <c r="BK198" s="45"/>
    </row>
    <row r="199">
      <c r="L199" s="52"/>
      <c r="W199" s="45"/>
      <c r="AH199" s="45"/>
      <c r="AT199" s="45"/>
      <c r="AY199" s="45"/>
      <c r="BK199" s="45"/>
    </row>
    <row r="200">
      <c r="L200" s="52"/>
      <c r="W200" s="45"/>
      <c r="AH200" s="45"/>
      <c r="AT200" s="45"/>
      <c r="AY200" s="45"/>
      <c r="BK200" s="45"/>
    </row>
    <row r="201">
      <c r="L201" s="52"/>
      <c r="W201" s="45"/>
      <c r="AH201" s="45"/>
      <c r="AT201" s="45"/>
      <c r="AY201" s="45"/>
      <c r="BK201" s="45"/>
    </row>
    <row r="202">
      <c r="L202" s="52"/>
      <c r="W202" s="45"/>
      <c r="AH202" s="45"/>
      <c r="AT202" s="45"/>
      <c r="AY202" s="45"/>
      <c r="BK202" s="45"/>
    </row>
    <row r="203">
      <c r="L203" s="52"/>
      <c r="W203" s="45"/>
      <c r="AH203" s="45"/>
      <c r="AT203" s="45"/>
      <c r="AY203" s="45"/>
      <c r="BK203" s="45"/>
    </row>
    <row r="204">
      <c r="L204" s="52"/>
      <c r="W204" s="45"/>
      <c r="AH204" s="45"/>
      <c r="AT204" s="45"/>
      <c r="AY204" s="45"/>
      <c r="BK204" s="45"/>
    </row>
    <row r="205">
      <c r="L205" s="52"/>
      <c r="W205" s="45"/>
      <c r="AH205" s="45"/>
      <c r="AT205" s="45"/>
      <c r="AY205" s="45"/>
      <c r="BK205" s="45"/>
    </row>
    <row r="206">
      <c r="L206" s="52"/>
      <c r="W206" s="45"/>
      <c r="AH206" s="45"/>
      <c r="AT206" s="45"/>
      <c r="AY206" s="45"/>
      <c r="BK206" s="45"/>
    </row>
    <row r="207">
      <c r="L207" s="52"/>
      <c r="W207" s="45"/>
      <c r="AH207" s="45"/>
      <c r="AT207" s="45"/>
      <c r="AY207" s="45"/>
      <c r="BK207" s="45"/>
    </row>
    <row r="208">
      <c r="L208" s="52"/>
      <c r="W208" s="45"/>
      <c r="AH208" s="45"/>
      <c r="AT208" s="45"/>
      <c r="AY208" s="45"/>
      <c r="BK208" s="45"/>
    </row>
    <row r="209">
      <c r="L209" s="52"/>
      <c r="W209" s="45"/>
      <c r="AH209" s="45"/>
      <c r="AT209" s="45"/>
      <c r="AY209" s="45"/>
      <c r="BK209" s="45"/>
    </row>
    <row r="210">
      <c r="L210" s="52"/>
      <c r="W210" s="45"/>
      <c r="AH210" s="45"/>
      <c r="AT210" s="45"/>
      <c r="AY210" s="45"/>
      <c r="BK210" s="45"/>
    </row>
    <row r="211">
      <c r="L211" s="52"/>
      <c r="W211" s="45"/>
      <c r="AH211" s="45"/>
      <c r="AT211" s="45"/>
      <c r="AY211" s="45"/>
      <c r="BK211" s="45"/>
    </row>
    <row r="212">
      <c r="L212" s="52"/>
      <c r="W212" s="45"/>
      <c r="AH212" s="45"/>
      <c r="AT212" s="45"/>
      <c r="AY212" s="45"/>
      <c r="BK212" s="45"/>
    </row>
    <row r="213">
      <c r="L213" s="52"/>
      <c r="W213" s="45"/>
      <c r="AH213" s="45"/>
      <c r="AT213" s="45"/>
      <c r="AY213" s="45"/>
      <c r="BK213" s="45"/>
    </row>
    <row r="214">
      <c r="L214" s="52"/>
      <c r="W214" s="45"/>
      <c r="AH214" s="45"/>
      <c r="AT214" s="45"/>
      <c r="AY214" s="45"/>
      <c r="BK214" s="45"/>
    </row>
    <row r="215">
      <c r="L215" s="52"/>
      <c r="W215" s="45"/>
      <c r="AH215" s="45"/>
      <c r="AT215" s="45"/>
      <c r="AY215" s="45"/>
      <c r="BK215" s="45"/>
    </row>
    <row r="216">
      <c r="L216" s="52"/>
      <c r="W216" s="45"/>
      <c r="AH216" s="45"/>
      <c r="AT216" s="45"/>
      <c r="AY216" s="45"/>
      <c r="BK216" s="45"/>
    </row>
    <row r="217">
      <c r="L217" s="52"/>
      <c r="W217" s="45"/>
      <c r="AH217" s="45"/>
      <c r="AT217" s="45"/>
      <c r="AY217" s="45"/>
      <c r="BK217" s="45"/>
    </row>
    <row r="218">
      <c r="L218" s="52"/>
      <c r="W218" s="45"/>
      <c r="AH218" s="45"/>
      <c r="AT218" s="45"/>
      <c r="AY218" s="45"/>
      <c r="BK218" s="45"/>
    </row>
    <row r="219">
      <c r="L219" s="52"/>
      <c r="W219" s="45"/>
      <c r="AH219" s="45"/>
      <c r="AT219" s="45"/>
      <c r="AY219" s="45"/>
      <c r="BK219" s="45"/>
    </row>
    <row r="220">
      <c r="L220" s="52"/>
      <c r="W220" s="45"/>
      <c r="AH220" s="45"/>
      <c r="AT220" s="45"/>
      <c r="AY220" s="45"/>
      <c r="BK220" s="45"/>
    </row>
    <row r="221">
      <c r="L221" s="52"/>
      <c r="W221" s="45"/>
      <c r="AH221" s="45"/>
      <c r="AT221" s="45"/>
      <c r="AY221" s="45"/>
      <c r="BK221" s="45"/>
    </row>
    <row r="222">
      <c r="L222" s="52"/>
      <c r="W222" s="45"/>
      <c r="AH222" s="45"/>
      <c r="AT222" s="45"/>
      <c r="AY222" s="45"/>
      <c r="BK222" s="45"/>
    </row>
    <row r="223">
      <c r="L223" s="52"/>
      <c r="W223" s="45"/>
      <c r="AH223" s="45"/>
      <c r="AT223" s="45"/>
      <c r="AY223" s="45"/>
      <c r="BK223" s="45"/>
    </row>
    <row r="224">
      <c r="L224" s="52"/>
      <c r="W224" s="45"/>
      <c r="AH224" s="45"/>
      <c r="AT224" s="45"/>
      <c r="AY224" s="45"/>
      <c r="BK224" s="45"/>
    </row>
    <row r="225">
      <c r="L225" s="52"/>
      <c r="W225" s="45"/>
      <c r="AH225" s="45"/>
      <c r="AT225" s="45"/>
      <c r="AY225" s="45"/>
      <c r="BK225" s="45"/>
    </row>
    <row r="226">
      <c r="L226" s="52"/>
      <c r="W226" s="45"/>
      <c r="AH226" s="45"/>
      <c r="AT226" s="45"/>
      <c r="AY226" s="45"/>
      <c r="BK226" s="45"/>
    </row>
    <row r="227">
      <c r="L227" s="52"/>
      <c r="W227" s="45"/>
      <c r="AH227" s="45"/>
      <c r="AT227" s="45"/>
      <c r="AY227" s="45"/>
      <c r="BK227" s="45"/>
    </row>
    <row r="228">
      <c r="L228" s="52"/>
      <c r="W228" s="45"/>
      <c r="AH228" s="45"/>
      <c r="AT228" s="45"/>
      <c r="AY228" s="45"/>
      <c r="BK228" s="45"/>
    </row>
    <row r="229">
      <c r="L229" s="52"/>
      <c r="W229" s="45"/>
      <c r="AH229" s="45"/>
      <c r="AT229" s="45"/>
      <c r="AY229" s="45"/>
      <c r="BK229" s="45"/>
    </row>
    <row r="230">
      <c r="L230" s="52"/>
      <c r="W230" s="45"/>
      <c r="AH230" s="45"/>
      <c r="AT230" s="45"/>
      <c r="AY230" s="45"/>
      <c r="BK230" s="45"/>
    </row>
    <row r="231">
      <c r="L231" s="52"/>
      <c r="W231" s="45"/>
      <c r="AH231" s="45"/>
      <c r="AT231" s="45"/>
      <c r="AY231" s="45"/>
      <c r="BK231" s="45"/>
    </row>
    <row r="232">
      <c r="L232" s="52"/>
      <c r="W232" s="45"/>
      <c r="AH232" s="45"/>
      <c r="AT232" s="45"/>
      <c r="AY232" s="45"/>
      <c r="BK232" s="45"/>
    </row>
    <row r="233">
      <c r="L233" s="52"/>
      <c r="W233" s="45"/>
      <c r="AH233" s="45"/>
      <c r="AT233" s="45"/>
      <c r="AY233" s="45"/>
      <c r="BK233" s="45"/>
    </row>
    <row r="234">
      <c r="L234" s="52"/>
      <c r="W234" s="45"/>
      <c r="AH234" s="45"/>
      <c r="AT234" s="45"/>
      <c r="AY234" s="45"/>
      <c r="BK234" s="45"/>
    </row>
    <row r="235">
      <c r="L235" s="52"/>
      <c r="W235" s="45"/>
      <c r="AH235" s="45"/>
      <c r="AT235" s="45"/>
      <c r="AY235" s="45"/>
      <c r="BK235" s="45"/>
    </row>
    <row r="236">
      <c r="L236" s="52"/>
      <c r="W236" s="45"/>
      <c r="AH236" s="45"/>
      <c r="AT236" s="45"/>
      <c r="AY236" s="45"/>
      <c r="BK236" s="45"/>
    </row>
    <row r="237">
      <c r="L237" s="52"/>
      <c r="W237" s="45"/>
      <c r="AH237" s="45"/>
      <c r="AT237" s="45"/>
      <c r="AY237" s="45"/>
      <c r="BK237" s="45"/>
    </row>
    <row r="238">
      <c r="L238" s="52"/>
      <c r="W238" s="45"/>
      <c r="AH238" s="45"/>
      <c r="AT238" s="45"/>
      <c r="AY238" s="45"/>
      <c r="BK238" s="45"/>
    </row>
    <row r="239">
      <c r="L239" s="52"/>
      <c r="W239" s="45"/>
      <c r="AH239" s="45"/>
      <c r="AT239" s="45"/>
      <c r="AY239" s="45"/>
      <c r="BK239" s="45"/>
    </row>
    <row r="240">
      <c r="L240" s="52"/>
      <c r="W240" s="45"/>
      <c r="AH240" s="45"/>
      <c r="AT240" s="45"/>
      <c r="AY240" s="45"/>
      <c r="BK240" s="45"/>
    </row>
    <row r="241">
      <c r="L241" s="52"/>
      <c r="W241" s="45"/>
      <c r="AH241" s="45"/>
      <c r="AT241" s="45"/>
      <c r="AY241" s="45"/>
      <c r="BK241" s="45"/>
    </row>
    <row r="242">
      <c r="L242" s="52"/>
      <c r="W242" s="45"/>
      <c r="AH242" s="45"/>
      <c r="AT242" s="45"/>
      <c r="AY242" s="45"/>
      <c r="BK242" s="45"/>
    </row>
    <row r="243">
      <c r="L243" s="52"/>
      <c r="W243" s="45"/>
      <c r="AH243" s="45"/>
      <c r="AT243" s="45"/>
      <c r="AY243" s="45"/>
      <c r="BK243" s="45"/>
    </row>
    <row r="244">
      <c r="L244" s="52"/>
      <c r="W244" s="45"/>
      <c r="AH244" s="45"/>
      <c r="AT244" s="45"/>
      <c r="AY244" s="45"/>
      <c r="BK244" s="45"/>
    </row>
    <row r="245">
      <c r="L245" s="52"/>
      <c r="W245" s="45"/>
      <c r="AH245" s="45"/>
      <c r="AT245" s="45"/>
      <c r="AY245" s="45"/>
      <c r="BK245" s="45"/>
    </row>
    <row r="246">
      <c r="L246" s="52"/>
      <c r="W246" s="45"/>
      <c r="AH246" s="45"/>
      <c r="AT246" s="45"/>
      <c r="AY246" s="45"/>
      <c r="BK246" s="45"/>
    </row>
    <row r="247">
      <c r="L247" s="52"/>
      <c r="W247" s="45"/>
      <c r="AH247" s="45"/>
      <c r="AT247" s="45"/>
      <c r="AY247" s="45"/>
      <c r="BK247" s="45"/>
    </row>
    <row r="248">
      <c r="L248" s="52"/>
      <c r="W248" s="45"/>
      <c r="AH248" s="45"/>
      <c r="AT248" s="45"/>
      <c r="AY248" s="45"/>
      <c r="BK248" s="45"/>
    </row>
    <row r="249">
      <c r="L249" s="52"/>
      <c r="W249" s="45"/>
      <c r="AH249" s="45"/>
      <c r="AT249" s="45"/>
      <c r="AY249" s="45"/>
      <c r="BK249" s="45"/>
    </row>
    <row r="250">
      <c r="L250" s="52"/>
      <c r="W250" s="45"/>
      <c r="AH250" s="45"/>
      <c r="AT250" s="45"/>
      <c r="AY250" s="45"/>
      <c r="BK250" s="45"/>
    </row>
    <row r="251">
      <c r="L251" s="52"/>
      <c r="W251" s="45"/>
      <c r="AH251" s="45"/>
      <c r="AT251" s="45"/>
      <c r="AY251" s="45"/>
      <c r="BK251" s="45"/>
    </row>
    <row r="252">
      <c r="L252" s="52"/>
      <c r="W252" s="45"/>
      <c r="AH252" s="45"/>
      <c r="AT252" s="45"/>
      <c r="AY252" s="45"/>
      <c r="BK252" s="45"/>
    </row>
    <row r="253">
      <c r="L253" s="52"/>
      <c r="W253" s="45"/>
      <c r="AH253" s="45"/>
      <c r="AT253" s="45"/>
      <c r="AY253" s="45"/>
      <c r="BK253" s="45"/>
    </row>
    <row r="254">
      <c r="L254" s="52"/>
      <c r="W254" s="45"/>
      <c r="AH254" s="45"/>
      <c r="AT254" s="45"/>
      <c r="AY254" s="45"/>
      <c r="BK254" s="45"/>
    </row>
    <row r="255">
      <c r="L255" s="52"/>
      <c r="W255" s="45"/>
      <c r="AH255" s="45"/>
      <c r="AT255" s="45"/>
      <c r="AY255" s="45"/>
      <c r="BK255" s="45"/>
    </row>
    <row r="256">
      <c r="L256" s="52"/>
      <c r="W256" s="45"/>
      <c r="AH256" s="45"/>
      <c r="AT256" s="45"/>
      <c r="AY256" s="45"/>
      <c r="BK256" s="45"/>
    </row>
    <row r="257">
      <c r="L257" s="52"/>
      <c r="W257" s="45"/>
      <c r="AH257" s="45"/>
      <c r="AT257" s="45"/>
      <c r="AY257" s="45"/>
      <c r="BK257" s="45"/>
    </row>
    <row r="258">
      <c r="L258" s="52"/>
      <c r="W258" s="45"/>
      <c r="AH258" s="45"/>
      <c r="AT258" s="45"/>
      <c r="AY258" s="45"/>
      <c r="BK258" s="45"/>
    </row>
    <row r="259">
      <c r="L259" s="52"/>
      <c r="W259" s="45"/>
      <c r="AH259" s="45"/>
      <c r="AT259" s="45"/>
      <c r="AY259" s="45"/>
      <c r="BK259" s="45"/>
    </row>
    <row r="260">
      <c r="L260" s="52"/>
      <c r="W260" s="45"/>
      <c r="AH260" s="45"/>
      <c r="AT260" s="45"/>
      <c r="AY260" s="45"/>
      <c r="BK260" s="45"/>
    </row>
    <row r="261">
      <c r="L261" s="52"/>
      <c r="W261" s="45"/>
      <c r="AH261" s="45"/>
      <c r="AT261" s="45"/>
      <c r="AY261" s="45"/>
      <c r="BK261" s="45"/>
    </row>
    <row r="262">
      <c r="L262" s="52"/>
      <c r="W262" s="45"/>
      <c r="AH262" s="45"/>
      <c r="AT262" s="45"/>
      <c r="AY262" s="45"/>
      <c r="BK262" s="45"/>
    </row>
    <row r="263">
      <c r="L263" s="52"/>
      <c r="W263" s="45"/>
      <c r="AH263" s="45"/>
      <c r="AT263" s="45"/>
      <c r="AY263" s="45"/>
      <c r="BK263" s="45"/>
    </row>
    <row r="264">
      <c r="L264" s="52"/>
      <c r="W264" s="45"/>
      <c r="AH264" s="45"/>
      <c r="AT264" s="45"/>
      <c r="AY264" s="45"/>
      <c r="BK264" s="45"/>
    </row>
    <row r="265">
      <c r="L265" s="52"/>
      <c r="W265" s="45"/>
      <c r="AH265" s="45"/>
      <c r="AT265" s="45"/>
      <c r="AY265" s="45"/>
      <c r="BK265" s="45"/>
    </row>
    <row r="266">
      <c r="L266" s="52"/>
      <c r="W266" s="45"/>
      <c r="AH266" s="45"/>
      <c r="AT266" s="45"/>
      <c r="AY266" s="45"/>
      <c r="BK266" s="45"/>
    </row>
    <row r="267">
      <c r="L267" s="52"/>
      <c r="W267" s="45"/>
      <c r="AH267" s="45"/>
      <c r="AT267" s="45"/>
      <c r="AY267" s="45"/>
      <c r="BK267" s="45"/>
    </row>
    <row r="268">
      <c r="L268" s="52"/>
      <c r="W268" s="45"/>
      <c r="AH268" s="45"/>
      <c r="AT268" s="45"/>
      <c r="AY268" s="45"/>
      <c r="BK268" s="45"/>
    </row>
    <row r="269">
      <c r="L269" s="52"/>
      <c r="W269" s="45"/>
      <c r="AH269" s="45"/>
      <c r="AT269" s="45"/>
      <c r="AY269" s="45"/>
      <c r="BK269" s="45"/>
    </row>
    <row r="270">
      <c r="L270" s="52"/>
      <c r="W270" s="45"/>
      <c r="AH270" s="45"/>
      <c r="AT270" s="45"/>
      <c r="AY270" s="45"/>
      <c r="BK270" s="45"/>
    </row>
    <row r="271">
      <c r="L271" s="52"/>
      <c r="W271" s="45"/>
      <c r="AH271" s="45"/>
      <c r="AT271" s="45"/>
      <c r="AY271" s="45"/>
      <c r="BK271" s="45"/>
    </row>
    <row r="272">
      <c r="L272" s="52"/>
      <c r="W272" s="45"/>
      <c r="AH272" s="45"/>
      <c r="AT272" s="45"/>
      <c r="AY272" s="45"/>
      <c r="BK272" s="45"/>
    </row>
    <row r="273">
      <c r="L273" s="52"/>
      <c r="W273" s="45"/>
      <c r="AH273" s="45"/>
      <c r="AT273" s="45"/>
      <c r="AY273" s="45"/>
      <c r="BK273" s="45"/>
    </row>
    <row r="274">
      <c r="L274" s="52"/>
      <c r="W274" s="45"/>
      <c r="AH274" s="45"/>
      <c r="AT274" s="45"/>
      <c r="AY274" s="45"/>
      <c r="BK274" s="45"/>
    </row>
    <row r="275">
      <c r="L275" s="52"/>
      <c r="W275" s="45"/>
      <c r="AH275" s="45"/>
      <c r="AT275" s="45"/>
      <c r="AY275" s="45"/>
      <c r="BK275" s="45"/>
    </row>
    <row r="276">
      <c r="L276" s="52"/>
      <c r="W276" s="45"/>
      <c r="AH276" s="45"/>
      <c r="AT276" s="45"/>
      <c r="AY276" s="45"/>
      <c r="BK276" s="45"/>
    </row>
    <row r="277">
      <c r="L277" s="52"/>
      <c r="W277" s="45"/>
      <c r="AH277" s="45"/>
      <c r="AT277" s="45"/>
      <c r="AY277" s="45"/>
      <c r="BK277" s="45"/>
    </row>
    <row r="278">
      <c r="L278" s="52"/>
      <c r="W278" s="45"/>
      <c r="AH278" s="45"/>
      <c r="AT278" s="45"/>
      <c r="AY278" s="45"/>
      <c r="BK278" s="45"/>
    </row>
    <row r="279">
      <c r="L279" s="52"/>
      <c r="W279" s="45"/>
      <c r="AH279" s="45"/>
      <c r="AT279" s="45"/>
      <c r="AY279" s="45"/>
      <c r="BK279" s="45"/>
    </row>
    <row r="280">
      <c r="L280" s="52"/>
      <c r="W280" s="45"/>
      <c r="AH280" s="45"/>
      <c r="AT280" s="45"/>
      <c r="AY280" s="45"/>
      <c r="BK280" s="45"/>
    </row>
    <row r="281">
      <c r="L281" s="52"/>
      <c r="W281" s="45"/>
      <c r="AH281" s="45"/>
      <c r="AT281" s="45"/>
      <c r="AY281" s="45"/>
      <c r="BK281" s="45"/>
    </row>
    <row r="282">
      <c r="L282" s="52"/>
      <c r="W282" s="45"/>
      <c r="AH282" s="45"/>
      <c r="AT282" s="45"/>
      <c r="AY282" s="45"/>
      <c r="BK282" s="45"/>
    </row>
    <row r="283">
      <c r="L283" s="52"/>
      <c r="W283" s="45"/>
      <c r="AH283" s="45"/>
      <c r="AT283" s="45"/>
      <c r="AY283" s="45"/>
      <c r="BK283" s="45"/>
    </row>
    <row r="284">
      <c r="L284" s="52"/>
      <c r="W284" s="45"/>
      <c r="AH284" s="45"/>
      <c r="AT284" s="45"/>
      <c r="AY284" s="45"/>
      <c r="BK284" s="45"/>
    </row>
    <row r="285">
      <c r="L285" s="52"/>
      <c r="W285" s="45"/>
      <c r="AH285" s="45"/>
      <c r="AT285" s="45"/>
      <c r="AY285" s="45"/>
      <c r="BK285" s="45"/>
    </row>
    <row r="286">
      <c r="L286" s="52"/>
      <c r="W286" s="45"/>
      <c r="AH286" s="45"/>
      <c r="AT286" s="45"/>
      <c r="AY286" s="45"/>
      <c r="BK286" s="45"/>
    </row>
    <row r="287">
      <c r="L287" s="52"/>
      <c r="W287" s="45"/>
      <c r="AH287" s="45"/>
      <c r="AT287" s="45"/>
      <c r="AY287" s="45"/>
      <c r="BK287" s="45"/>
    </row>
    <row r="288">
      <c r="L288" s="52"/>
      <c r="W288" s="45"/>
      <c r="AH288" s="45"/>
      <c r="AT288" s="45"/>
      <c r="AY288" s="45"/>
      <c r="BK288" s="45"/>
    </row>
    <row r="289">
      <c r="L289" s="52"/>
      <c r="W289" s="45"/>
      <c r="AH289" s="45"/>
      <c r="AT289" s="45"/>
      <c r="AY289" s="45"/>
      <c r="BK289" s="45"/>
    </row>
    <row r="290">
      <c r="L290" s="52"/>
      <c r="W290" s="45"/>
      <c r="AH290" s="45"/>
      <c r="AT290" s="45"/>
      <c r="AY290" s="45"/>
      <c r="BK290" s="45"/>
    </row>
    <row r="291">
      <c r="L291" s="52"/>
      <c r="W291" s="45"/>
      <c r="AH291" s="45"/>
      <c r="AT291" s="45"/>
      <c r="AY291" s="45"/>
      <c r="BK291" s="45"/>
    </row>
    <row r="292">
      <c r="L292" s="52"/>
      <c r="W292" s="45"/>
      <c r="AH292" s="45"/>
      <c r="AT292" s="45"/>
      <c r="AY292" s="45"/>
      <c r="BK292" s="45"/>
    </row>
    <row r="293">
      <c r="L293" s="52"/>
      <c r="W293" s="45"/>
      <c r="AH293" s="45"/>
      <c r="AT293" s="45"/>
      <c r="AY293" s="45"/>
      <c r="BK293" s="45"/>
    </row>
    <row r="294">
      <c r="L294" s="52"/>
      <c r="W294" s="45"/>
      <c r="AH294" s="45"/>
      <c r="AT294" s="45"/>
      <c r="AY294" s="45"/>
      <c r="BK294" s="45"/>
    </row>
    <row r="295">
      <c r="L295" s="52"/>
      <c r="W295" s="45"/>
      <c r="AH295" s="45"/>
      <c r="AT295" s="45"/>
      <c r="AY295" s="45"/>
      <c r="BK295" s="45"/>
    </row>
    <row r="296">
      <c r="L296" s="52"/>
      <c r="W296" s="45"/>
      <c r="AH296" s="45"/>
      <c r="AT296" s="45"/>
      <c r="AY296" s="45"/>
      <c r="BK296" s="45"/>
    </row>
    <row r="297">
      <c r="L297" s="52"/>
      <c r="W297" s="45"/>
      <c r="AH297" s="45"/>
      <c r="AT297" s="45"/>
      <c r="AY297" s="45"/>
      <c r="BK297" s="45"/>
    </row>
    <row r="298">
      <c r="L298" s="52"/>
      <c r="W298" s="45"/>
      <c r="AH298" s="45"/>
      <c r="AT298" s="45"/>
      <c r="AY298" s="45"/>
      <c r="BK298" s="45"/>
    </row>
    <row r="299">
      <c r="L299" s="52"/>
      <c r="W299" s="45"/>
      <c r="AH299" s="45"/>
      <c r="AT299" s="45"/>
      <c r="AY299" s="45"/>
      <c r="BK299" s="45"/>
    </row>
    <row r="300">
      <c r="L300" s="52"/>
      <c r="W300" s="45"/>
      <c r="AH300" s="45"/>
      <c r="AT300" s="45"/>
      <c r="AY300" s="45"/>
      <c r="BK300" s="45"/>
    </row>
    <row r="301">
      <c r="L301" s="52"/>
      <c r="W301" s="45"/>
      <c r="AH301" s="45"/>
      <c r="AT301" s="45"/>
      <c r="AY301" s="45"/>
      <c r="BK301" s="45"/>
    </row>
    <row r="302">
      <c r="L302" s="52"/>
      <c r="W302" s="45"/>
      <c r="AH302" s="45"/>
      <c r="AT302" s="45"/>
      <c r="AY302" s="45"/>
      <c r="BK302" s="45"/>
    </row>
    <row r="303">
      <c r="L303" s="52"/>
      <c r="W303" s="45"/>
      <c r="AH303" s="45"/>
      <c r="AT303" s="45"/>
      <c r="AY303" s="45"/>
      <c r="BK303" s="45"/>
    </row>
    <row r="304">
      <c r="L304" s="52"/>
      <c r="W304" s="45"/>
      <c r="AH304" s="45"/>
      <c r="AT304" s="45"/>
      <c r="AY304" s="45"/>
      <c r="BK304" s="45"/>
    </row>
    <row r="305">
      <c r="L305" s="52"/>
      <c r="W305" s="45"/>
      <c r="AH305" s="45"/>
      <c r="AT305" s="45"/>
      <c r="AY305" s="45"/>
      <c r="BK305" s="45"/>
    </row>
    <row r="306">
      <c r="L306" s="52"/>
      <c r="W306" s="45"/>
      <c r="AH306" s="45"/>
      <c r="AT306" s="45"/>
      <c r="AY306" s="45"/>
      <c r="BK306" s="45"/>
    </row>
    <row r="307">
      <c r="L307" s="52"/>
      <c r="W307" s="45"/>
      <c r="AH307" s="45"/>
      <c r="AT307" s="45"/>
      <c r="AY307" s="45"/>
      <c r="BK307" s="45"/>
    </row>
    <row r="308">
      <c r="L308" s="52"/>
      <c r="W308" s="45"/>
      <c r="AH308" s="45"/>
      <c r="AT308" s="45"/>
      <c r="AY308" s="45"/>
      <c r="BK308" s="45"/>
    </row>
    <row r="309">
      <c r="L309" s="52"/>
      <c r="W309" s="45"/>
      <c r="AH309" s="45"/>
      <c r="AT309" s="45"/>
      <c r="AY309" s="45"/>
      <c r="BK309" s="45"/>
    </row>
    <row r="310">
      <c r="L310" s="52"/>
      <c r="W310" s="45"/>
      <c r="AH310" s="45"/>
      <c r="AT310" s="45"/>
      <c r="AY310" s="45"/>
      <c r="BK310" s="45"/>
    </row>
    <row r="311">
      <c r="L311" s="52"/>
      <c r="W311" s="45"/>
      <c r="AH311" s="45"/>
      <c r="AT311" s="45"/>
      <c r="AY311" s="45"/>
      <c r="BK311" s="45"/>
    </row>
    <row r="312">
      <c r="L312" s="52"/>
      <c r="W312" s="45"/>
      <c r="AH312" s="45"/>
      <c r="AT312" s="45"/>
      <c r="AY312" s="45"/>
      <c r="BK312" s="45"/>
    </row>
    <row r="313">
      <c r="L313" s="52"/>
      <c r="W313" s="45"/>
      <c r="AH313" s="45"/>
      <c r="AT313" s="45"/>
      <c r="AY313" s="45"/>
      <c r="BK313" s="45"/>
    </row>
    <row r="314">
      <c r="L314" s="52"/>
      <c r="W314" s="45"/>
      <c r="AH314" s="45"/>
      <c r="AT314" s="45"/>
      <c r="AY314" s="45"/>
      <c r="BK314" s="45"/>
    </row>
    <row r="315">
      <c r="L315" s="52"/>
      <c r="W315" s="45"/>
      <c r="AH315" s="45"/>
      <c r="AT315" s="45"/>
      <c r="AY315" s="45"/>
      <c r="BK315" s="45"/>
    </row>
    <row r="316">
      <c r="L316" s="52"/>
      <c r="W316" s="45"/>
      <c r="AH316" s="45"/>
      <c r="AT316" s="45"/>
      <c r="AY316" s="45"/>
      <c r="BK316" s="45"/>
    </row>
    <row r="317">
      <c r="L317" s="52"/>
      <c r="W317" s="45"/>
      <c r="AH317" s="45"/>
      <c r="AT317" s="45"/>
      <c r="AY317" s="45"/>
      <c r="BK317" s="45"/>
    </row>
    <row r="318">
      <c r="L318" s="52"/>
      <c r="W318" s="45"/>
      <c r="AH318" s="45"/>
      <c r="AT318" s="45"/>
      <c r="AY318" s="45"/>
      <c r="BK318" s="45"/>
    </row>
    <row r="319">
      <c r="L319" s="52"/>
      <c r="W319" s="45"/>
      <c r="AH319" s="45"/>
      <c r="AT319" s="45"/>
      <c r="AY319" s="45"/>
      <c r="BK319" s="45"/>
    </row>
    <row r="320">
      <c r="L320" s="52"/>
      <c r="W320" s="45"/>
      <c r="AH320" s="45"/>
      <c r="AT320" s="45"/>
      <c r="AY320" s="45"/>
      <c r="BK320" s="45"/>
    </row>
    <row r="321">
      <c r="L321" s="52"/>
      <c r="W321" s="45"/>
      <c r="AH321" s="45"/>
      <c r="AT321" s="45"/>
      <c r="AY321" s="45"/>
      <c r="BK321" s="45"/>
    </row>
    <row r="322">
      <c r="L322" s="52"/>
      <c r="W322" s="45"/>
      <c r="AH322" s="45"/>
      <c r="AT322" s="45"/>
      <c r="AY322" s="45"/>
      <c r="BK322" s="45"/>
    </row>
    <row r="323">
      <c r="L323" s="52"/>
      <c r="W323" s="45"/>
      <c r="AH323" s="45"/>
      <c r="AT323" s="45"/>
      <c r="AY323" s="45"/>
      <c r="BK323" s="45"/>
    </row>
    <row r="324">
      <c r="L324" s="52"/>
      <c r="W324" s="45"/>
      <c r="AH324" s="45"/>
      <c r="AT324" s="45"/>
      <c r="AY324" s="45"/>
      <c r="BK324" s="45"/>
    </row>
    <row r="325">
      <c r="L325" s="52"/>
      <c r="W325" s="45"/>
      <c r="AH325" s="45"/>
      <c r="AT325" s="45"/>
      <c r="AY325" s="45"/>
      <c r="BK325" s="45"/>
    </row>
    <row r="326">
      <c r="L326" s="52"/>
      <c r="W326" s="45"/>
      <c r="AH326" s="45"/>
      <c r="AT326" s="45"/>
      <c r="AY326" s="45"/>
      <c r="BK326" s="45"/>
    </row>
    <row r="327">
      <c r="L327" s="52"/>
      <c r="W327" s="45"/>
      <c r="AH327" s="45"/>
      <c r="AT327" s="45"/>
      <c r="AY327" s="45"/>
      <c r="BK327" s="45"/>
    </row>
    <row r="328">
      <c r="L328" s="52"/>
      <c r="W328" s="45"/>
      <c r="AH328" s="45"/>
      <c r="AT328" s="45"/>
      <c r="AY328" s="45"/>
      <c r="BK328" s="45"/>
    </row>
    <row r="329">
      <c r="L329" s="52"/>
      <c r="W329" s="45"/>
      <c r="AH329" s="45"/>
      <c r="AT329" s="45"/>
      <c r="AY329" s="45"/>
      <c r="BK329" s="45"/>
    </row>
    <row r="330">
      <c r="L330" s="52"/>
      <c r="W330" s="45"/>
      <c r="AH330" s="45"/>
      <c r="AT330" s="45"/>
      <c r="AY330" s="45"/>
      <c r="BK330" s="45"/>
    </row>
    <row r="331">
      <c r="L331" s="52"/>
      <c r="W331" s="45"/>
      <c r="AH331" s="45"/>
      <c r="AT331" s="45"/>
      <c r="AY331" s="45"/>
      <c r="BK331" s="45"/>
    </row>
    <row r="332">
      <c r="L332" s="52"/>
      <c r="W332" s="45"/>
      <c r="AH332" s="45"/>
      <c r="AT332" s="45"/>
      <c r="AY332" s="45"/>
      <c r="BK332" s="45"/>
    </row>
    <row r="333">
      <c r="L333" s="52"/>
      <c r="W333" s="45"/>
      <c r="AH333" s="45"/>
      <c r="AT333" s="45"/>
      <c r="AY333" s="45"/>
      <c r="BK333" s="45"/>
    </row>
    <row r="334">
      <c r="L334" s="52"/>
      <c r="W334" s="45"/>
      <c r="AH334" s="45"/>
      <c r="AT334" s="45"/>
      <c r="AY334" s="45"/>
      <c r="BK334" s="45"/>
    </row>
    <row r="335">
      <c r="L335" s="52"/>
      <c r="W335" s="45"/>
      <c r="AH335" s="45"/>
      <c r="AT335" s="45"/>
      <c r="AY335" s="45"/>
      <c r="BK335" s="45"/>
    </row>
    <row r="336">
      <c r="L336" s="52"/>
      <c r="W336" s="45"/>
      <c r="AH336" s="45"/>
      <c r="AT336" s="45"/>
      <c r="AY336" s="45"/>
      <c r="BK336" s="45"/>
    </row>
    <row r="337">
      <c r="L337" s="52"/>
      <c r="W337" s="45"/>
      <c r="AH337" s="45"/>
      <c r="AT337" s="45"/>
      <c r="AY337" s="45"/>
      <c r="BK337" s="45"/>
    </row>
    <row r="338">
      <c r="L338" s="52"/>
      <c r="W338" s="45"/>
      <c r="AH338" s="45"/>
      <c r="AT338" s="45"/>
      <c r="AY338" s="45"/>
      <c r="BK338" s="45"/>
    </row>
    <row r="339">
      <c r="L339" s="52"/>
      <c r="W339" s="45"/>
      <c r="AH339" s="45"/>
      <c r="AT339" s="45"/>
      <c r="AY339" s="45"/>
      <c r="BK339" s="45"/>
    </row>
    <row r="340">
      <c r="L340" s="52"/>
      <c r="W340" s="45"/>
      <c r="AH340" s="45"/>
      <c r="AT340" s="45"/>
      <c r="AY340" s="45"/>
      <c r="BK340" s="45"/>
    </row>
    <row r="341">
      <c r="L341" s="52"/>
      <c r="W341" s="45"/>
      <c r="AH341" s="45"/>
      <c r="AT341" s="45"/>
      <c r="AY341" s="45"/>
      <c r="BK341" s="45"/>
    </row>
    <row r="342">
      <c r="L342" s="52"/>
      <c r="W342" s="45"/>
      <c r="AH342" s="45"/>
      <c r="AT342" s="45"/>
      <c r="AY342" s="45"/>
      <c r="BK342" s="45"/>
    </row>
    <row r="343">
      <c r="L343" s="52"/>
      <c r="W343" s="45"/>
      <c r="AH343" s="45"/>
      <c r="AT343" s="45"/>
      <c r="AY343" s="45"/>
      <c r="BK343" s="45"/>
    </row>
    <row r="344">
      <c r="L344" s="52"/>
      <c r="W344" s="45"/>
      <c r="AH344" s="45"/>
      <c r="AT344" s="45"/>
      <c r="AY344" s="45"/>
      <c r="BK344" s="45"/>
    </row>
    <row r="345">
      <c r="L345" s="52"/>
      <c r="W345" s="45"/>
      <c r="AH345" s="45"/>
      <c r="AT345" s="45"/>
      <c r="AY345" s="45"/>
      <c r="BK345" s="45"/>
    </row>
    <row r="346">
      <c r="L346" s="52"/>
      <c r="W346" s="45"/>
      <c r="AH346" s="45"/>
      <c r="AT346" s="45"/>
      <c r="AY346" s="45"/>
      <c r="BK346" s="45"/>
    </row>
    <row r="347">
      <c r="L347" s="52"/>
      <c r="W347" s="45"/>
      <c r="AH347" s="45"/>
      <c r="AT347" s="45"/>
      <c r="AY347" s="45"/>
      <c r="BK347" s="45"/>
    </row>
    <row r="348">
      <c r="L348" s="52"/>
      <c r="W348" s="45"/>
      <c r="AH348" s="45"/>
      <c r="AT348" s="45"/>
      <c r="AY348" s="45"/>
      <c r="BK348" s="45"/>
    </row>
    <row r="349">
      <c r="L349" s="52"/>
      <c r="W349" s="45"/>
      <c r="AH349" s="45"/>
      <c r="AT349" s="45"/>
      <c r="AY349" s="45"/>
      <c r="BK349" s="45"/>
    </row>
    <row r="350">
      <c r="L350" s="52"/>
      <c r="W350" s="45"/>
      <c r="AH350" s="45"/>
      <c r="AT350" s="45"/>
      <c r="AY350" s="45"/>
      <c r="BK350" s="45"/>
    </row>
    <row r="351">
      <c r="L351" s="52"/>
      <c r="W351" s="45"/>
      <c r="AH351" s="45"/>
      <c r="AT351" s="45"/>
      <c r="AY351" s="45"/>
      <c r="BK351" s="45"/>
    </row>
    <row r="352">
      <c r="L352" s="52"/>
      <c r="W352" s="45"/>
      <c r="AH352" s="45"/>
      <c r="AT352" s="45"/>
      <c r="AY352" s="45"/>
      <c r="BK352" s="45"/>
    </row>
    <row r="353">
      <c r="L353" s="52"/>
      <c r="W353" s="45"/>
      <c r="AH353" s="45"/>
      <c r="AT353" s="45"/>
      <c r="AY353" s="45"/>
      <c r="BK353" s="45"/>
    </row>
    <row r="354">
      <c r="L354" s="52"/>
      <c r="W354" s="45"/>
      <c r="AH354" s="45"/>
      <c r="AT354" s="45"/>
      <c r="AY354" s="45"/>
      <c r="BK354" s="45"/>
    </row>
    <row r="355">
      <c r="L355" s="52"/>
      <c r="W355" s="45"/>
      <c r="AH355" s="45"/>
      <c r="AT355" s="45"/>
      <c r="AY355" s="45"/>
      <c r="BK355" s="45"/>
    </row>
    <row r="356">
      <c r="L356" s="52"/>
      <c r="W356" s="45"/>
      <c r="AH356" s="45"/>
      <c r="AT356" s="45"/>
      <c r="AY356" s="45"/>
      <c r="BK356" s="45"/>
    </row>
    <row r="357">
      <c r="L357" s="52"/>
      <c r="W357" s="45"/>
      <c r="AH357" s="45"/>
      <c r="AT357" s="45"/>
      <c r="AY357" s="45"/>
      <c r="BK357" s="45"/>
    </row>
    <row r="358">
      <c r="L358" s="52"/>
      <c r="W358" s="45"/>
      <c r="AH358" s="45"/>
      <c r="AT358" s="45"/>
      <c r="AY358" s="45"/>
      <c r="BK358" s="45"/>
    </row>
    <row r="359">
      <c r="L359" s="52"/>
      <c r="W359" s="45"/>
      <c r="AH359" s="45"/>
      <c r="AT359" s="45"/>
      <c r="AY359" s="45"/>
      <c r="BK359" s="45"/>
    </row>
    <row r="360">
      <c r="L360" s="52"/>
      <c r="W360" s="45"/>
      <c r="AH360" s="45"/>
      <c r="AT360" s="45"/>
      <c r="AY360" s="45"/>
      <c r="BK360" s="45"/>
    </row>
    <row r="361">
      <c r="L361" s="52"/>
      <c r="W361" s="45"/>
      <c r="AH361" s="45"/>
      <c r="AT361" s="45"/>
      <c r="AY361" s="45"/>
      <c r="BK361" s="45"/>
    </row>
    <row r="362">
      <c r="L362" s="52"/>
      <c r="W362" s="45"/>
      <c r="AH362" s="45"/>
      <c r="AT362" s="45"/>
      <c r="AY362" s="45"/>
      <c r="BK362" s="45"/>
    </row>
    <row r="363">
      <c r="L363" s="52"/>
      <c r="W363" s="45"/>
      <c r="AH363" s="45"/>
      <c r="AT363" s="45"/>
      <c r="AY363" s="45"/>
      <c r="BK363" s="45"/>
    </row>
    <row r="364">
      <c r="L364" s="52"/>
      <c r="W364" s="45"/>
      <c r="AH364" s="45"/>
      <c r="AT364" s="45"/>
      <c r="AY364" s="45"/>
      <c r="BK364" s="45"/>
    </row>
    <row r="365">
      <c r="L365" s="52"/>
      <c r="W365" s="45"/>
      <c r="AH365" s="45"/>
      <c r="AT365" s="45"/>
      <c r="AY365" s="45"/>
      <c r="BK365" s="45"/>
    </row>
    <row r="366">
      <c r="L366" s="52"/>
      <c r="W366" s="45"/>
      <c r="AH366" s="45"/>
      <c r="AT366" s="45"/>
      <c r="AY366" s="45"/>
      <c r="BK366" s="45"/>
    </row>
    <row r="367">
      <c r="L367" s="52"/>
      <c r="W367" s="45"/>
      <c r="AH367" s="45"/>
      <c r="AT367" s="45"/>
      <c r="AY367" s="45"/>
      <c r="BK367" s="45"/>
    </row>
    <row r="368">
      <c r="L368" s="52"/>
      <c r="W368" s="45"/>
      <c r="AH368" s="45"/>
      <c r="AT368" s="45"/>
      <c r="AY368" s="45"/>
      <c r="BK368" s="45"/>
    </row>
    <row r="369">
      <c r="L369" s="52"/>
      <c r="W369" s="45"/>
      <c r="AH369" s="45"/>
      <c r="AT369" s="45"/>
      <c r="AY369" s="45"/>
      <c r="BK369" s="45"/>
    </row>
    <row r="370">
      <c r="L370" s="52"/>
      <c r="W370" s="45"/>
      <c r="AH370" s="45"/>
      <c r="AT370" s="45"/>
      <c r="AY370" s="45"/>
      <c r="BK370" s="45"/>
    </row>
    <row r="371">
      <c r="L371" s="52"/>
      <c r="W371" s="45"/>
      <c r="AH371" s="45"/>
      <c r="AT371" s="45"/>
      <c r="AY371" s="45"/>
      <c r="BK371" s="45"/>
    </row>
    <row r="372">
      <c r="L372" s="52"/>
      <c r="W372" s="45"/>
      <c r="AH372" s="45"/>
      <c r="AT372" s="45"/>
      <c r="AY372" s="45"/>
      <c r="BK372" s="45"/>
    </row>
    <row r="373">
      <c r="L373" s="52"/>
      <c r="W373" s="45"/>
      <c r="AH373" s="45"/>
      <c r="AT373" s="45"/>
      <c r="AY373" s="45"/>
      <c r="BK373" s="45"/>
    </row>
    <row r="374">
      <c r="L374" s="52"/>
      <c r="W374" s="45"/>
      <c r="AH374" s="45"/>
      <c r="AT374" s="45"/>
      <c r="AY374" s="45"/>
      <c r="BK374" s="45"/>
    </row>
    <row r="375">
      <c r="L375" s="52"/>
      <c r="W375" s="45"/>
      <c r="AH375" s="45"/>
      <c r="AT375" s="45"/>
      <c r="AY375" s="45"/>
      <c r="BK375" s="45"/>
    </row>
    <row r="376">
      <c r="L376" s="52"/>
      <c r="W376" s="45"/>
      <c r="AH376" s="45"/>
      <c r="AT376" s="45"/>
      <c r="AY376" s="45"/>
      <c r="BK376" s="45"/>
    </row>
    <row r="377">
      <c r="L377" s="52"/>
      <c r="W377" s="45"/>
      <c r="AH377" s="45"/>
      <c r="AT377" s="45"/>
      <c r="AY377" s="45"/>
      <c r="BK377" s="45"/>
    </row>
    <row r="378">
      <c r="L378" s="52"/>
      <c r="W378" s="45"/>
      <c r="AH378" s="45"/>
      <c r="AT378" s="45"/>
      <c r="AY378" s="45"/>
      <c r="BK378" s="45"/>
    </row>
    <row r="379">
      <c r="L379" s="52"/>
      <c r="W379" s="45"/>
      <c r="AH379" s="45"/>
      <c r="AT379" s="45"/>
      <c r="AY379" s="45"/>
      <c r="BK379" s="45"/>
    </row>
    <row r="380">
      <c r="L380" s="52"/>
      <c r="W380" s="45"/>
      <c r="AH380" s="45"/>
      <c r="AT380" s="45"/>
      <c r="AY380" s="45"/>
      <c r="BK380" s="45"/>
    </row>
    <row r="381">
      <c r="L381" s="52"/>
      <c r="W381" s="45"/>
      <c r="AH381" s="45"/>
      <c r="AT381" s="45"/>
      <c r="AY381" s="45"/>
      <c r="BK381" s="45"/>
    </row>
    <row r="382">
      <c r="L382" s="52"/>
      <c r="W382" s="45"/>
      <c r="AH382" s="45"/>
      <c r="AT382" s="45"/>
      <c r="AY382" s="45"/>
      <c r="BK382" s="45"/>
    </row>
    <row r="383">
      <c r="L383" s="52"/>
      <c r="W383" s="45"/>
      <c r="AH383" s="45"/>
      <c r="AT383" s="45"/>
      <c r="AY383" s="45"/>
      <c r="BK383" s="45"/>
    </row>
    <row r="384">
      <c r="L384" s="52"/>
      <c r="W384" s="45"/>
      <c r="AH384" s="45"/>
      <c r="AT384" s="45"/>
      <c r="AY384" s="45"/>
      <c r="BK384" s="45"/>
    </row>
    <row r="385">
      <c r="L385" s="52"/>
      <c r="W385" s="45"/>
      <c r="AH385" s="45"/>
      <c r="AT385" s="45"/>
      <c r="AY385" s="45"/>
      <c r="BK385" s="45"/>
    </row>
    <row r="386">
      <c r="L386" s="52"/>
      <c r="W386" s="45"/>
      <c r="AH386" s="45"/>
      <c r="AT386" s="45"/>
      <c r="AY386" s="45"/>
      <c r="BK386" s="45"/>
    </row>
    <row r="387">
      <c r="L387" s="52"/>
      <c r="W387" s="45"/>
      <c r="AH387" s="45"/>
      <c r="AT387" s="45"/>
      <c r="AY387" s="45"/>
      <c r="BK387" s="45"/>
    </row>
    <row r="388">
      <c r="L388" s="52"/>
      <c r="W388" s="45"/>
      <c r="AH388" s="45"/>
      <c r="AT388" s="45"/>
      <c r="AY388" s="45"/>
      <c r="BK388" s="45"/>
    </row>
    <row r="389">
      <c r="L389" s="52"/>
      <c r="W389" s="45"/>
      <c r="AH389" s="45"/>
      <c r="AT389" s="45"/>
      <c r="AY389" s="45"/>
      <c r="BK389" s="45"/>
    </row>
    <row r="390">
      <c r="L390" s="52"/>
      <c r="W390" s="45"/>
      <c r="AH390" s="45"/>
      <c r="AT390" s="45"/>
      <c r="AY390" s="45"/>
      <c r="BK390" s="45"/>
    </row>
    <row r="391">
      <c r="L391" s="52"/>
      <c r="W391" s="45"/>
      <c r="AH391" s="45"/>
      <c r="AT391" s="45"/>
      <c r="AY391" s="45"/>
      <c r="BK391" s="45"/>
    </row>
    <row r="392">
      <c r="L392" s="52"/>
      <c r="W392" s="45"/>
      <c r="AH392" s="45"/>
      <c r="AT392" s="45"/>
      <c r="AY392" s="45"/>
      <c r="BK392" s="45"/>
    </row>
    <row r="393">
      <c r="L393" s="52"/>
      <c r="W393" s="45"/>
      <c r="AH393" s="45"/>
      <c r="AT393" s="45"/>
      <c r="AY393" s="45"/>
      <c r="BK393" s="45"/>
    </row>
    <row r="394">
      <c r="L394" s="52"/>
      <c r="W394" s="45"/>
      <c r="AH394" s="45"/>
      <c r="AT394" s="45"/>
      <c r="AY394" s="45"/>
      <c r="BK394" s="45"/>
    </row>
    <row r="395">
      <c r="L395" s="52"/>
      <c r="W395" s="45"/>
      <c r="AH395" s="45"/>
      <c r="AT395" s="45"/>
      <c r="AY395" s="45"/>
      <c r="BK395" s="45"/>
    </row>
    <row r="396">
      <c r="L396" s="52"/>
      <c r="W396" s="45"/>
      <c r="AH396" s="45"/>
      <c r="AT396" s="45"/>
      <c r="AY396" s="45"/>
      <c r="BK396" s="45"/>
    </row>
    <row r="397">
      <c r="L397" s="52"/>
      <c r="W397" s="45"/>
      <c r="AH397" s="45"/>
      <c r="AT397" s="45"/>
      <c r="AY397" s="45"/>
      <c r="BK397" s="45"/>
    </row>
    <row r="398">
      <c r="L398" s="52"/>
      <c r="W398" s="45"/>
      <c r="AH398" s="45"/>
      <c r="AT398" s="45"/>
      <c r="AY398" s="45"/>
      <c r="BK398" s="45"/>
    </row>
    <row r="399">
      <c r="L399" s="52"/>
      <c r="W399" s="45"/>
      <c r="AH399" s="45"/>
      <c r="AT399" s="45"/>
      <c r="AY399" s="45"/>
      <c r="BK399" s="45"/>
    </row>
    <row r="400">
      <c r="L400" s="52"/>
      <c r="W400" s="45"/>
      <c r="AH400" s="45"/>
      <c r="AT400" s="45"/>
      <c r="AY400" s="45"/>
      <c r="BK400" s="45"/>
    </row>
    <row r="401">
      <c r="L401" s="52"/>
      <c r="W401" s="45"/>
      <c r="AH401" s="45"/>
      <c r="AT401" s="45"/>
      <c r="AY401" s="45"/>
      <c r="BK401" s="45"/>
    </row>
    <row r="402">
      <c r="L402" s="52"/>
      <c r="W402" s="45"/>
      <c r="AH402" s="45"/>
      <c r="AT402" s="45"/>
      <c r="AY402" s="45"/>
      <c r="BK402" s="45"/>
    </row>
    <row r="403">
      <c r="L403" s="52"/>
      <c r="W403" s="45"/>
      <c r="AH403" s="45"/>
      <c r="AT403" s="45"/>
      <c r="AY403" s="45"/>
      <c r="BK403" s="45"/>
    </row>
    <row r="404">
      <c r="L404" s="52"/>
      <c r="W404" s="45"/>
      <c r="AH404" s="45"/>
      <c r="AT404" s="45"/>
      <c r="AY404" s="45"/>
      <c r="BK404" s="45"/>
    </row>
    <row r="405">
      <c r="L405" s="52"/>
      <c r="W405" s="45"/>
      <c r="AH405" s="45"/>
      <c r="AT405" s="45"/>
      <c r="AY405" s="45"/>
      <c r="BK405" s="45"/>
    </row>
    <row r="406">
      <c r="L406" s="52"/>
      <c r="W406" s="45"/>
      <c r="AH406" s="45"/>
      <c r="AT406" s="45"/>
      <c r="AY406" s="45"/>
      <c r="BK406" s="45"/>
    </row>
    <row r="407">
      <c r="L407" s="52"/>
      <c r="W407" s="45"/>
      <c r="AH407" s="45"/>
      <c r="AT407" s="45"/>
      <c r="AY407" s="45"/>
      <c r="BK407" s="45"/>
    </row>
    <row r="408">
      <c r="L408" s="52"/>
      <c r="W408" s="45"/>
      <c r="AH408" s="45"/>
      <c r="AT408" s="45"/>
      <c r="AY408" s="45"/>
      <c r="BK408" s="45"/>
    </row>
    <row r="409">
      <c r="L409" s="52"/>
      <c r="W409" s="45"/>
      <c r="AH409" s="45"/>
      <c r="AT409" s="45"/>
      <c r="AY409" s="45"/>
      <c r="BK409" s="45"/>
    </row>
    <row r="410">
      <c r="L410" s="52"/>
      <c r="W410" s="45"/>
      <c r="AH410" s="45"/>
      <c r="AT410" s="45"/>
      <c r="AY410" s="45"/>
      <c r="BK410" s="45"/>
    </row>
    <row r="411">
      <c r="L411" s="52"/>
      <c r="W411" s="45"/>
      <c r="AH411" s="45"/>
      <c r="AT411" s="45"/>
      <c r="AY411" s="45"/>
      <c r="BK411" s="45"/>
    </row>
    <row r="412">
      <c r="L412" s="52"/>
      <c r="W412" s="45"/>
      <c r="AH412" s="45"/>
      <c r="AT412" s="45"/>
      <c r="AY412" s="45"/>
      <c r="BK412" s="45"/>
    </row>
    <row r="413">
      <c r="L413" s="52"/>
      <c r="W413" s="45"/>
      <c r="AH413" s="45"/>
      <c r="AT413" s="45"/>
      <c r="AY413" s="45"/>
      <c r="BK413" s="45"/>
    </row>
    <row r="414">
      <c r="L414" s="52"/>
      <c r="W414" s="45"/>
      <c r="AH414" s="45"/>
      <c r="AT414" s="45"/>
      <c r="AY414" s="45"/>
      <c r="BK414" s="45"/>
    </row>
    <row r="415">
      <c r="L415" s="52"/>
      <c r="W415" s="45"/>
      <c r="AH415" s="45"/>
      <c r="AT415" s="45"/>
      <c r="AY415" s="45"/>
      <c r="BK415" s="45"/>
    </row>
    <row r="416">
      <c r="L416" s="52"/>
      <c r="W416" s="45"/>
      <c r="AH416" s="45"/>
      <c r="AT416" s="45"/>
      <c r="AY416" s="45"/>
      <c r="BK416" s="45"/>
    </row>
    <row r="417">
      <c r="L417" s="52"/>
      <c r="W417" s="45"/>
      <c r="AH417" s="45"/>
      <c r="AT417" s="45"/>
      <c r="AY417" s="45"/>
      <c r="BK417" s="45"/>
    </row>
    <row r="418">
      <c r="L418" s="52"/>
      <c r="W418" s="45"/>
      <c r="AH418" s="45"/>
      <c r="AT418" s="45"/>
      <c r="AY418" s="45"/>
      <c r="BK418" s="45"/>
    </row>
    <row r="419">
      <c r="L419" s="52"/>
      <c r="W419" s="45"/>
      <c r="AH419" s="45"/>
      <c r="AT419" s="45"/>
      <c r="AY419" s="45"/>
      <c r="BK419" s="45"/>
    </row>
    <row r="420">
      <c r="L420" s="52"/>
      <c r="W420" s="45"/>
      <c r="AH420" s="45"/>
      <c r="AT420" s="45"/>
      <c r="AY420" s="45"/>
      <c r="BK420" s="45"/>
    </row>
    <row r="421">
      <c r="L421" s="52"/>
      <c r="W421" s="45"/>
      <c r="AH421" s="45"/>
      <c r="AT421" s="45"/>
      <c r="AY421" s="45"/>
      <c r="BK421" s="45"/>
    </row>
    <row r="422">
      <c r="L422" s="52"/>
      <c r="W422" s="45"/>
      <c r="AH422" s="45"/>
      <c r="AT422" s="45"/>
      <c r="AY422" s="45"/>
      <c r="BK422" s="45"/>
    </row>
    <row r="423">
      <c r="L423" s="52"/>
      <c r="W423" s="45"/>
      <c r="AH423" s="45"/>
      <c r="AT423" s="45"/>
      <c r="AY423" s="45"/>
      <c r="BK423" s="45"/>
    </row>
    <row r="424">
      <c r="L424" s="52"/>
      <c r="W424" s="45"/>
      <c r="AH424" s="45"/>
      <c r="AT424" s="45"/>
      <c r="AY424" s="45"/>
      <c r="BK424" s="45"/>
    </row>
    <row r="425">
      <c r="L425" s="52"/>
      <c r="W425" s="45"/>
      <c r="AH425" s="45"/>
      <c r="AT425" s="45"/>
      <c r="AY425" s="45"/>
      <c r="BK425" s="45"/>
    </row>
    <row r="426">
      <c r="L426" s="52"/>
      <c r="W426" s="45"/>
      <c r="AH426" s="45"/>
      <c r="AT426" s="45"/>
      <c r="AY426" s="45"/>
      <c r="BK426" s="45"/>
    </row>
    <row r="427">
      <c r="L427" s="52"/>
      <c r="W427" s="45"/>
      <c r="AH427" s="45"/>
      <c r="AT427" s="45"/>
      <c r="AY427" s="45"/>
      <c r="BK427" s="45"/>
    </row>
    <row r="428">
      <c r="L428" s="52"/>
      <c r="W428" s="45"/>
      <c r="AH428" s="45"/>
      <c r="AT428" s="45"/>
      <c r="AY428" s="45"/>
      <c r="BK428" s="45"/>
    </row>
    <row r="429">
      <c r="L429" s="52"/>
      <c r="W429" s="45"/>
      <c r="AH429" s="45"/>
      <c r="AT429" s="45"/>
      <c r="AY429" s="45"/>
      <c r="BK429" s="45"/>
    </row>
    <row r="430">
      <c r="L430" s="52"/>
      <c r="W430" s="45"/>
      <c r="AH430" s="45"/>
      <c r="AT430" s="45"/>
      <c r="AY430" s="45"/>
      <c r="BK430" s="45"/>
    </row>
    <row r="431">
      <c r="L431" s="52"/>
      <c r="W431" s="45"/>
      <c r="AH431" s="45"/>
      <c r="AT431" s="45"/>
      <c r="AY431" s="45"/>
      <c r="BK431" s="45"/>
    </row>
    <row r="432">
      <c r="L432" s="52"/>
      <c r="W432" s="45"/>
      <c r="AH432" s="45"/>
      <c r="AT432" s="45"/>
      <c r="AY432" s="45"/>
      <c r="BK432" s="45"/>
    </row>
    <row r="433">
      <c r="L433" s="52"/>
      <c r="W433" s="45"/>
      <c r="AH433" s="45"/>
      <c r="AT433" s="45"/>
      <c r="AY433" s="45"/>
      <c r="BK433" s="45"/>
    </row>
    <row r="434">
      <c r="L434" s="52"/>
      <c r="W434" s="45"/>
      <c r="AH434" s="45"/>
      <c r="AT434" s="45"/>
      <c r="AY434" s="45"/>
      <c r="BK434" s="45"/>
    </row>
    <row r="435">
      <c r="L435" s="52"/>
      <c r="W435" s="45"/>
      <c r="AH435" s="45"/>
      <c r="AT435" s="45"/>
      <c r="AY435" s="45"/>
      <c r="BK435" s="45"/>
    </row>
    <row r="436">
      <c r="L436" s="52"/>
      <c r="W436" s="45"/>
      <c r="AH436" s="45"/>
      <c r="AT436" s="45"/>
      <c r="AY436" s="45"/>
      <c r="BK436" s="45"/>
    </row>
    <row r="437">
      <c r="L437" s="52"/>
      <c r="W437" s="45"/>
      <c r="AH437" s="45"/>
      <c r="AT437" s="45"/>
      <c r="AY437" s="45"/>
      <c r="BK437" s="45"/>
    </row>
    <row r="438">
      <c r="L438" s="52"/>
      <c r="W438" s="45"/>
      <c r="AH438" s="45"/>
      <c r="AT438" s="45"/>
      <c r="AY438" s="45"/>
      <c r="BK438" s="45"/>
    </row>
    <row r="439">
      <c r="L439" s="52"/>
      <c r="W439" s="45"/>
      <c r="AH439" s="45"/>
      <c r="AT439" s="45"/>
      <c r="AY439" s="45"/>
      <c r="BK439" s="45"/>
    </row>
    <row r="440">
      <c r="L440" s="52"/>
      <c r="W440" s="45"/>
      <c r="AH440" s="45"/>
      <c r="AT440" s="45"/>
      <c r="AY440" s="45"/>
      <c r="BK440" s="45"/>
    </row>
    <row r="441">
      <c r="L441" s="52"/>
      <c r="W441" s="45"/>
      <c r="AH441" s="45"/>
      <c r="AT441" s="45"/>
      <c r="AY441" s="45"/>
      <c r="BK441" s="45"/>
    </row>
    <row r="442">
      <c r="L442" s="52"/>
      <c r="W442" s="45"/>
      <c r="AH442" s="45"/>
      <c r="AT442" s="45"/>
      <c r="AY442" s="45"/>
      <c r="BK442" s="45"/>
    </row>
    <row r="443">
      <c r="L443" s="52"/>
      <c r="W443" s="45"/>
      <c r="AH443" s="45"/>
      <c r="AT443" s="45"/>
      <c r="AY443" s="45"/>
      <c r="BK443" s="45"/>
    </row>
    <row r="444">
      <c r="L444" s="52"/>
      <c r="W444" s="45"/>
      <c r="AH444" s="45"/>
      <c r="AT444" s="45"/>
      <c r="AY444" s="45"/>
      <c r="BK444" s="45"/>
    </row>
    <row r="445">
      <c r="L445" s="52"/>
      <c r="W445" s="45"/>
      <c r="AH445" s="45"/>
      <c r="AT445" s="45"/>
      <c r="AY445" s="45"/>
      <c r="BK445" s="45"/>
    </row>
    <row r="446">
      <c r="L446" s="52"/>
      <c r="W446" s="45"/>
      <c r="AH446" s="45"/>
      <c r="AT446" s="45"/>
      <c r="AY446" s="45"/>
      <c r="BK446" s="45"/>
    </row>
    <row r="447">
      <c r="L447" s="52"/>
      <c r="W447" s="45"/>
      <c r="AH447" s="45"/>
      <c r="AT447" s="45"/>
      <c r="AY447" s="45"/>
      <c r="BK447" s="45"/>
    </row>
    <row r="448">
      <c r="L448" s="52"/>
      <c r="W448" s="45"/>
      <c r="AH448" s="45"/>
      <c r="AT448" s="45"/>
      <c r="AY448" s="45"/>
      <c r="BK448" s="45"/>
    </row>
    <row r="449">
      <c r="L449" s="52"/>
      <c r="W449" s="45"/>
      <c r="AH449" s="45"/>
      <c r="AT449" s="45"/>
      <c r="AY449" s="45"/>
      <c r="BK449" s="45"/>
    </row>
    <row r="450">
      <c r="L450" s="52"/>
      <c r="W450" s="45"/>
      <c r="AH450" s="45"/>
      <c r="AT450" s="45"/>
      <c r="AY450" s="45"/>
      <c r="BK450" s="45"/>
    </row>
    <row r="451">
      <c r="L451" s="52"/>
      <c r="W451" s="45"/>
      <c r="AH451" s="45"/>
      <c r="AT451" s="45"/>
      <c r="AY451" s="45"/>
      <c r="BK451" s="45"/>
    </row>
    <row r="452">
      <c r="L452" s="52"/>
      <c r="W452" s="45"/>
      <c r="AH452" s="45"/>
      <c r="AT452" s="45"/>
      <c r="AY452" s="45"/>
      <c r="BK452" s="45"/>
    </row>
    <row r="453">
      <c r="L453" s="52"/>
      <c r="W453" s="45"/>
      <c r="AH453" s="45"/>
      <c r="AT453" s="45"/>
      <c r="AY453" s="45"/>
      <c r="BK453" s="45"/>
    </row>
    <row r="454">
      <c r="L454" s="52"/>
      <c r="W454" s="45"/>
      <c r="AH454" s="45"/>
      <c r="AT454" s="45"/>
      <c r="AY454" s="45"/>
      <c r="BK454" s="45"/>
    </row>
    <row r="455">
      <c r="L455" s="52"/>
      <c r="W455" s="45"/>
      <c r="AH455" s="45"/>
      <c r="AT455" s="45"/>
      <c r="AY455" s="45"/>
      <c r="BK455" s="45"/>
    </row>
    <row r="456">
      <c r="L456" s="52"/>
      <c r="W456" s="45"/>
      <c r="AH456" s="45"/>
      <c r="AT456" s="45"/>
      <c r="AY456" s="45"/>
      <c r="BK456" s="45"/>
    </row>
    <row r="457">
      <c r="L457" s="52"/>
      <c r="W457" s="45"/>
      <c r="AH457" s="45"/>
      <c r="AT457" s="45"/>
      <c r="AY457" s="45"/>
      <c r="BK457" s="45"/>
    </row>
    <row r="458">
      <c r="L458" s="52"/>
      <c r="W458" s="45"/>
      <c r="AH458" s="45"/>
      <c r="AT458" s="45"/>
      <c r="AY458" s="45"/>
      <c r="BK458" s="45"/>
    </row>
    <row r="459">
      <c r="L459" s="52"/>
      <c r="W459" s="45"/>
      <c r="AH459" s="45"/>
      <c r="AT459" s="45"/>
      <c r="AY459" s="45"/>
      <c r="BK459" s="45"/>
    </row>
    <row r="460">
      <c r="L460" s="52"/>
      <c r="W460" s="45"/>
      <c r="AH460" s="45"/>
      <c r="AT460" s="45"/>
      <c r="AY460" s="45"/>
      <c r="BK460" s="45"/>
    </row>
    <row r="461">
      <c r="L461" s="52"/>
      <c r="W461" s="45"/>
      <c r="AH461" s="45"/>
      <c r="AT461" s="45"/>
      <c r="AY461" s="45"/>
      <c r="BK461" s="45"/>
    </row>
    <row r="462">
      <c r="L462" s="52"/>
      <c r="W462" s="45"/>
      <c r="AH462" s="45"/>
      <c r="AT462" s="45"/>
      <c r="AY462" s="45"/>
      <c r="BK462" s="45"/>
    </row>
    <row r="463">
      <c r="L463" s="52"/>
      <c r="W463" s="45"/>
      <c r="AH463" s="45"/>
      <c r="AT463" s="45"/>
      <c r="AY463" s="45"/>
      <c r="BK463" s="45"/>
    </row>
    <row r="464">
      <c r="L464" s="52"/>
      <c r="W464" s="45"/>
      <c r="AH464" s="45"/>
      <c r="AT464" s="45"/>
      <c r="AY464" s="45"/>
      <c r="BK464" s="45"/>
    </row>
    <row r="465">
      <c r="L465" s="52"/>
      <c r="W465" s="45"/>
      <c r="AH465" s="45"/>
      <c r="AT465" s="45"/>
      <c r="AY465" s="45"/>
      <c r="BK465" s="45"/>
    </row>
    <row r="466">
      <c r="L466" s="52"/>
      <c r="W466" s="45"/>
      <c r="AH466" s="45"/>
      <c r="AT466" s="45"/>
      <c r="AY466" s="45"/>
      <c r="BK466" s="45"/>
    </row>
    <row r="467">
      <c r="L467" s="52"/>
      <c r="W467" s="45"/>
      <c r="AH467" s="45"/>
      <c r="AT467" s="45"/>
      <c r="AY467" s="45"/>
      <c r="BK467" s="45"/>
    </row>
    <row r="468">
      <c r="L468" s="52"/>
      <c r="W468" s="45"/>
      <c r="AH468" s="45"/>
      <c r="AT468" s="45"/>
      <c r="AY468" s="45"/>
      <c r="BK468" s="45"/>
    </row>
    <row r="469">
      <c r="L469" s="52"/>
      <c r="W469" s="45"/>
      <c r="AH469" s="45"/>
      <c r="AT469" s="45"/>
      <c r="AY469" s="45"/>
      <c r="BK469" s="45"/>
    </row>
    <row r="470">
      <c r="L470" s="52"/>
      <c r="W470" s="45"/>
      <c r="AH470" s="45"/>
      <c r="AT470" s="45"/>
      <c r="AY470" s="45"/>
      <c r="BK470" s="45"/>
    </row>
    <row r="471">
      <c r="L471" s="52"/>
      <c r="W471" s="45"/>
      <c r="AH471" s="45"/>
      <c r="AT471" s="45"/>
      <c r="AY471" s="45"/>
      <c r="BK471" s="45"/>
    </row>
    <row r="472">
      <c r="L472" s="52"/>
      <c r="W472" s="45"/>
      <c r="AH472" s="45"/>
      <c r="AT472" s="45"/>
      <c r="AY472" s="45"/>
      <c r="BK472" s="45"/>
    </row>
    <row r="473">
      <c r="L473" s="52"/>
      <c r="W473" s="45"/>
      <c r="AH473" s="45"/>
      <c r="AT473" s="45"/>
      <c r="AY473" s="45"/>
      <c r="BK473" s="45"/>
    </row>
    <row r="474">
      <c r="L474" s="52"/>
      <c r="W474" s="45"/>
      <c r="AH474" s="45"/>
      <c r="AT474" s="45"/>
      <c r="AY474" s="45"/>
      <c r="BK474" s="45"/>
    </row>
    <row r="475">
      <c r="L475" s="52"/>
      <c r="W475" s="45"/>
      <c r="AH475" s="45"/>
      <c r="AT475" s="45"/>
      <c r="AY475" s="45"/>
      <c r="BK475" s="45"/>
    </row>
    <row r="476">
      <c r="L476" s="52"/>
      <c r="W476" s="45"/>
      <c r="AH476" s="45"/>
      <c r="AT476" s="45"/>
      <c r="AY476" s="45"/>
      <c r="BK476" s="45"/>
    </row>
    <row r="477">
      <c r="L477" s="52"/>
      <c r="W477" s="45"/>
      <c r="AH477" s="45"/>
      <c r="AT477" s="45"/>
      <c r="AY477" s="45"/>
      <c r="BK477" s="45"/>
    </row>
    <row r="478">
      <c r="L478" s="52"/>
      <c r="W478" s="45"/>
      <c r="AH478" s="45"/>
      <c r="AT478" s="45"/>
      <c r="AY478" s="45"/>
      <c r="BK478" s="45"/>
    </row>
    <row r="479">
      <c r="L479" s="52"/>
      <c r="W479" s="45"/>
      <c r="AH479" s="45"/>
      <c r="AT479" s="45"/>
      <c r="AY479" s="45"/>
      <c r="BK479" s="45"/>
    </row>
    <row r="480">
      <c r="L480" s="52"/>
      <c r="W480" s="45"/>
      <c r="AH480" s="45"/>
      <c r="AT480" s="45"/>
      <c r="AY480" s="45"/>
      <c r="BK480" s="45"/>
    </row>
    <row r="481">
      <c r="L481" s="52"/>
      <c r="W481" s="45"/>
      <c r="AH481" s="45"/>
      <c r="AT481" s="45"/>
      <c r="AY481" s="45"/>
      <c r="BK481" s="45"/>
    </row>
    <row r="482">
      <c r="L482" s="52"/>
      <c r="W482" s="45"/>
      <c r="AH482" s="45"/>
      <c r="AT482" s="45"/>
      <c r="AY482" s="45"/>
      <c r="BK482" s="45"/>
    </row>
    <row r="483">
      <c r="L483" s="52"/>
      <c r="W483" s="45"/>
      <c r="AH483" s="45"/>
      <c r="AT483" s="45"/>
      <c r="AY483" s="45"/>
      <c r="BK483" s="45"/>
    </row>
    <row r="484">
      <c r="L484" s="52"/>
      <c r="W484" s="45"/>
      <c r="AH484" s="45"/>
      <c r="AT484" s="45"/>
      <c r="AY484" s="45"/>
      <c r="BK484" s="45"/>
    </row>
    <row r="485">
      <c r="L485" s="52"/>
      <c r="W485" s="45"/>
      <c r="AH485" s="45"/>
      <c r="AT485" s="45"/>
      <c r="AY485" s="45"/>
      <c r="BK485" s="45"/>
    </row>
    <row r="486">
      <c r="L486" s="52"/>
      <c r="W486" s="45"/>
      <c r="AH486" s="45"/>
      <c r="AT486" s="45"/>
      <c r="AY486" s="45"/>
      <c r="BK486" s="45"/>
    </row>
    <row r="487">
      <c r="L487" s="52"/>
      <c r="W487" s="45"/>
      <c r="AH487" s="45"/>
      <c r="AT487" s="45"/>
      <c r="AY487" s="45"/>
      <c r="BK487" s="45"/>
    </row>
    <row r="488">
      <c r="L488" s="52"/>
      <c r="W488" s="45"/>
      <c r="AH488" s="45"/>
      <c r="AT488" s="45"/>
      <c r="AY488" s="45"/>
      <c r="BK488" s="45"/>
    </row>
    <row r="489">
      <c r="L489" s="52"/>
      <c r="W489" s="45"/>
      <c r="AH489" s="45"/>
      <c r="AT489" s="45"/>
      <c r="AY489" s="45"/>
      <c r="BK489" s="45"/>
    </row>
    <row r="490">
      <c r="L490" s="52"/>
      <c r="W490" s="45"/>
      <c r="AH490" s="45"/>
      <c r="AT490" s="45"/>
      <c r="AY490" s="45"/>
      <c r="BK490" s="45"/>
    </row>
    <row r="491">
      <c r="L491" s="52"/>
      <c r="W491" s="45"/>
      <c r="AH491" s="45"/>
      <c r="AT491" s="45"/>
      <c r="AY491" s="45"/>
      <c r="BK491" s="45"/>
    </row>
    <row r="492">
      <c r="L492" s="52"/>
      <c r="W492" s="45"/>
      <c r="AH492" s="45"/>
      <c r="AT492" s="45"/>
      <c r="AY492" s="45"/>
      <c r="BK492" s="45"/>
    </row>
    <row r="493">
      <c r="L493" s="52"/>
      <c r="W493" s="45"/>
      <c r="AH493" s="45"/>
      <c r="AT493" s="45"/>
      <c r="AY493" s="45"/>
      <c r="BK493" s="45"/>
    </row>
    <row r="494">
      <c r="L494" s="52"/>
      <c r="W494" s="45"/>
      <c r="AH494" s="45"/>
      <c r="AT494" s="45"/>
      <c r="AY494" s="45"/>
      <c r="BK494" s="45"/>
    </row>
    <row r="495">
      <c r="L495" s="52"/>
      <c r="W495" s="45"/>
      <c r="AH495" s="45"/>
      <c r="AT495" s="45"/>
      <c r="AY495" s="45"/>
      <c r="BK495" s="45"/>
    </row>
    <row r="496">
      <c r="L496" s="52"/>
      <c r="W496" s="45"/>
      <c r="AH496" s="45"/>
      <c r="AT496" s="45"/>
      <c r="AY496" s="45"/>
      <c r="BK496" s="45"/>
    </row>
    <row r="497">
      <c r="L497" s="52"/>
      <c r="W497" s="45"/>
      <c r="AH497" s="45"/>
      <c r="AT497" s="45"/>
      <c r="AY497" s="45"/>
      <c r="BK497" s="45"/>
    </row>
    <row r="498">
      <c r="L498" s="52"/>
      <c r="W498" s="45"/>
      <c r="AH498" s="45"/>
      <c r="AT498" s="45"/>
      <c r="AY498" s="45"/>
      <c r="BK498" s="45"/>
    </row>
    <row r="499">
      <c r="L499" s="52"/>
      <c r="W499" s="45"/>
      <c r="AH499" s="45"/>
      <c r="AT499" s="45"/>
      <c r="AY499" s="45"/>
      <c r="BK499" s="45"/>
    </row>
    <row r="500">
      <c r="L500" s="52"/>
      <c r="W500" s="45"/>
      <c r="AH500" s="45"/>
      <c r="AT500" s="45"/>
      <c r="AY500" s="45"/>
      <c r="BK500" s="45"/>
    </row>
    <row r="501">
      <c r="L501" s="52"/>
      <c r="W501" s="45"/>
      <c r="AH501" s="45"/>
      <c r="AT501" s="45"/>
      <c r="AY501" s="45"/>
      <c r="BK501" s="45"/>
    </row>
    <row r="502">
      <c r="L502" s="52"/>
      <c r="W502" s="45"/>
      <c r="AH502" s="45"/>
      <c r="AT502" s="45"/>
      <c r="AY502" s="45"/>
      <c r="BK502" s="45"/>
    </row>
    <row r="503">
      <c r="L503" s="52"/>
      <c r="W503" s="45"/>
      <c r="AH503" s="45"/>
      <c r="AT503" s="45"/>
      <c r="AY503" s="45"/>
      <c r="BK503" s="45"/>
    </row>
    <row r="504">
      <c r="L504" s="52"/>
      <c r="W504" s="45"/>
      <c r="AH504" s="45"/>
      <c r="AT504" s="45"/>
      <c r="AY504" s="45"/>
      <c r="BK504" s="45"/>
    </row>
    <row r="505">
      <c r="L505" s="52"/>
      <c r="W505" s="45"/>
      <c r="AH505" s="45"/>
      <c r="AT505" s="45"/>
      <c r="AY505" s="45"/>
      <c r="BK505" s="45"/>
    </row>
    <row r="506">
      <c r="L506" s="52"/>
      <c r="W506" s="45"/>
      <c r="AH506" s="45"/>
      <c r="AT506" s="45"/>
      <c r="AY506" s="45"/>
      <c r="BK506" s="45"/>
    </row>
    <row r="507">
      <c r="L507" s="52"/>
      <c r="W507" s="45"/>
      <c r="AH507" s="45"/>
      <c r="AT507" s="45"/>
      <c r="AY507" s="45"/>
      <c r="BK507" s="45"/>
    </row>
    <row r="508">
      <c r="L508" s="52"/>
      <c r="W508" s="45"/>
      <c r="AH508" s="45"/>
      <c r="AT508" s="45"/>
      <c r="AY508" s="45"/>
      <c r="BK508" s="45"/>
    </row>
    <row r="509">
      <c r="L509" s="52"/>
      <c r="W509" s="45"/>
      <c r="AH509" s="45"/>
      <c r="AT509" s="45"/>
      <c r="AY509" s="45"/>
      <c r="BK509" s="45"/>
    </row>
    <row r="510">
      <c r="L510" s="52"/>
      <c r="W510" s="45"/>
      <c r="AH510" s="45"/>
      <c r="AT510" s="45"/>
      <c r="AY510" s="45"/>
      <c r="BK510" s="45"/>
    </row>
    <row r="511">
      <c r="L511" s="52"/>
      <c r="W511" s="45"/>
      <c r="AH511" s="45"/>
      <c r="AT511" s="45"/>
      <c r="AY511" s="45"/>
      <c r="BK511" s="45"/>
    </row>
    <row r="512">
      <c r="L512" s="52"/>
      <c r="W512" s="45"/>
      <c r="AH512" s="45"/>
      <c r="AT512" s="45"/>
      <c r="AY512" s="45"/>
      <c r="BK512" s="45"/>
    </row>
    <row r="513">
      <c r="L513" s="52"/>
      <c r="W513" s="45"/>
      <c r="AH513" s="45"/>
      <c r="AT513" s="45"/>
      <c r="AY513" s="45"/>
      <c r="BK513" s="45"/>
    </row>
    <row r="514">
      <c r="L514" s="52"/>
      <c r="W514" s="45"/>
      <c r="AH514" s="45"/>
      <c r="AT514" s="45"/>
      <c r="AY514" s="45"/>
      <c r="BK514" s="45"/>
    </row>
    <row r="515">
      <c r="L515" s="52"/>
      <c r="W515" s="45"/>
      <c r="AH515" s="45"/>
      <c r="AT515" s="45"/>
      <c r="AY515" s="45"/>
      <c r="BK515" s="45"/>
    </row>
    <row r="516">
      <c r="L516" s="52"/>
      <c r="W516" s="45"/>
      <c r="AH516" s="45"/>
      <c r="AT516" s="45"/>
      <c r="AY516" s="45"/>
      <c r="BK516" s="45"/>
    </row>
    <row r="517">
      <c r="L517" s="52"/>
      <c r="W517" s="45"/>
      <c r="AH517" s="45"/>
      <c r="AT517" s="45"/>
      <c r="AY517" s="45"/>
      <c r="BK517" s="45"/>
    </row>
    <row r="518">
      <c r="L518" s="52"/>
      <c r="W518" s="45"/>
      <c r="AH518" s="45"/>
      <c r="AT518" s="45"/>
      <c r="AY518" s="45"/>
      <c r="BK518" s="45"/>
    </row>
    <row r="519">
      <c r="L519" s="52"/>
      <c r="W519" s="45"/>
      <c r="AH519" s="45"/>
      <c r="AT519" s="45"/>
      <c r="AY519" s="45"/>
      <c r="BK519" s="45"/>
    </row>
    <row r="520">
      <c r="L520" s="52"/>
      <c r="W520" s="45"/>
      <c r="AH520" s="45"/>
      <c r="AT520" s="45"/>
      <c r="AY520" s="45"/>
      <c r="BK520" s="45"/>
    </row>
    <row r="521">
      <c r="L521" s="52"/>
      <c r="W521" s="45"/>
      <c r="AH521" s="45"/>
      <c r="AT521" s="45"/>
      <c r="AY521" s="45"/>
      <c r="BK521" s="45"/>
    </row>
    <row r="522">
      <c r="L522" s="52"/>
      <c r="W522" s="45"/>
      <c r="AH522" s="45"/>
      <c r="AT522" s="45"/>
      <c r="AY522" s="45"/>
      <c r="BK522" s="45"/>
    </row>
    <row r="523">
      <c r="L523" s="52"/>
      <c r="W523" s="45"/>
      <c r="AH523" s="45"/>
      <c r="AT523" s="45"/>
      <c r="AY523" s="45"/>
      <c r="BK523" s="45"/>
    </row>
    <row r="524">
      <c r="L524" s="52"/>
      <c r="W524" s="45"/>
      <c r="AH524" s="45"/>
      <c r="AT524" s="45"/>
      <c r="AY524" s="45"/>
      <c r="BK524" s="45"/>
    </row>
    <row r="525">
      <c r="L525" s="52"/>
      <c r="W525" s="45"/>
      <c r="AH525" s="45"/>
      <c r="AT525" s="45"/>
      <c r="AY525" s="45"/>
      <c r="BK525" s="45"/>
    </row>
    <row r="526">
      <c r="L526" s="52"/>
      <c r="W526" s="45"/>
      <c r="AH526" s="45"/>
      <c r="AT526" s="45"/>
      <c r="AY526" s="45"/>
      <c r="BK526" s="45"/>
    </row>
    <row r="527">
      <c r="L527" s="52"/>
      <c r="W527" s="45"/>
      <c r="AH527" s="45"/>
      <c r="AT527" s="45"/>
      <c r="AY527" s="45"/>
      <c r="BK527" s="45"/>
    </row>
    <row r="528">
      <c r="L528" s="52"/>
      <c r="W528" s="45"/>
      <c r="AH528" s="45"/>
      <c r="AT528" s="45"/>
      <c r="AY528" s="45"/>
      <c r="BK528" s="45"/>
    </row>
    <row r="529">
      <c r="L529" s="52"/>
      <c r="W529" s="45"/>
      <c r="AH529" s="45"/>
      <c r="AT529" s="45"/>
      <c r="AY529" s="45"/>
      <c r="BK529" s="45"/>
    </row>
    <row r="530">
      <c r="L530" s="52"/>
      <c r="W530" s="45"/>
      <c r="AH530" s="45"/>
      <c r="AT530" s="45"/>
      <c r="AY530" s="45"/>
      <c r="BK530" s="45"/>
    </row>
    <row r="531">
      <c r="L531" s="52"/>
      <c r="W531" s="45"/>
      <c r="AH531" s="45"/>
      <c r="AT531" s="45"/>
      <c r="AY531" s="45"/>
      <c r="BK531" s="45"/>
    </row>
    <row r="532">
      <c r="L532" s="52"/>
      <c r="W532" s="45"/>
      <c r="AH532" s="45"/>
      <c r="AT532" s="45"/>
      <c r="AY532" s="45"/>
      <c r="BK532" s="45"/>
    </row>
    <row r="533">
      <c r="L533" s="52"/>
      <c r="W533" s="45"/>
      <c r="AH533" s="45"/>
      <c r="AT533" s="45"/>
      <c r="AY533" s="45"/>
      <c r="BK533" s="45"/>
    </row>
    <row r="534">
      <c r="L534" s="52"/>
      <c r="W534" s="45"/>
      <c r="AH534" s="45"/>
      <c r="AT534" s="45"/>
      <c r="AY534" s="45"/>
      <c r="BK534" s="45"/>
    </row>
    <row r="535">
      <c r="L535" s="52"/>
      <c r="W535" s="45"/>
      <c r="AH535" s="45"/>
      <c r="AT535" s="45"/>
      <c r="AY535" s="45"/>
      <c r="BK535" s="45"/>
    </row>
    <row r="536">
      <c r="L536" s="52"/>
      <c r="W536" s="45"/>
      <c r="AH536" s="45"/>
      <c r="AT536" s="45"/>
      <c r="AY536" s="45"/>
      <c r="BK536" s="45"/>
    </row>
    <row r="537">
      <c r="L537" s="52"/>
      <c r="W537" s="45"/>
      <c r="AH537" s="45"/>
      <c r="AT537" s="45"/>
      <c r="AY537" s="45"/>
      <c r="BK537" s="45"/>
    </row>
    <row r="538">
      <c r="L538" s="52"/>
      <c r="W538" s="45"/>
      <c r="AH538" s="45"/>
      <c r="AT538" s="45"/>
      <c r="AY538" s="45"/>
      <c r="BK538" s="45"/>
    </row>
    <row r="539">
      <c r="L539" s="52"/>
      <c r="W539" s="45"/>
      <c r="AH539" s="45"/>
      <c r="AT539" s="45"/>
      <c r="AY539" s="45"/>
      <c r="BK539" s="45"/>
    </row>
    <row r="540">
      <c r="L540" s="52"/>
      <c r="W540" s="45"/>
      <c r="AH540" s="45"/>
      <c r="AT540" s="45"/>
      <c r="AY540" s="45"/>
      <c r="BK540" s="45"/>
    </row>
    <row r="541">
      <c r="L541" s="52"/>
      <c r="W541" s="45"/>
      <c r="AH541" s="45"/>
      <c r="AT541" s="45"/>
      <c r="AY541" s="45"/>
      <c r="BK541" s="45"/>
    </row>
    <row r="542">
      <c r="L542" s="52"/>
      <c r="W542" s="45"/>
      <c r="AH542" s="45"/>
      <c r="AT542" s="45"/>
      <c r="AY542" s="45"/>
      <c r="BK542" s="45"/>
    </row>
    <row r="543">
      <c r="L543" s="52"/>
      <c r="W543" s="45"/>
      <c r="AH543" s="45"/>
      <c r="AT543" s="45"/>
      <c r="AY543" s="45"/>
      <c r="BK543" s="45"/>
    </row>
    <row r="544">
      <c r="L544" s="52"/>
      <c r="W544" s="45"/>
      <c r="AH544" s="45"/>
      <c r="AT544" s="45"/>
      <c r="AY544" s="45"/>
      <c r="BK544" s="45"/>
    </row>
    <row r="545">
      <c r="L545" s="52"/>
      <c r="W545" s="45"/>
      <c r="AH545" s="45"/>
      <c r="AT545" s="45"/>
      <c r="AY545" s="45"/>
      <c r="BK545" s="45"/>
    </row>
    <row r="546">
      <c r="L546" s="52"/>
      <c r="W546" s="45"/>
      <c r="AH546" s="45"/>
      <c r="AT546" s="45"/>
      <c r="AY546" s="45"/>
      <c r="BK546" s="45"/>
    </row>
    <row r="547">
      <c r="L547" s="52"/>
      <c r="W547" s="45"/>
      <c r="AH547" s="45"/>
      <c r="AT547" s="45"/>
      <c r="AY547" s="45"/>
      <c r="BK547" s="45"/>
    </row>
    <row r="548">
      <c r="L548" s="52"/>
      <c r="W548" s="45"/>
      <c r="AH548" s="45"/>
      <c r="AT548" s="45"/>
      <c r="AY548" s="45"/>
      <c r="BK548" s="45"/>
    </row>
    <row r="549">
      <c r="L549" s="52"/>
      <c r="W549" s="45"/>
      <c r="AH549" s="45"/>
      <c r="AT549" s="45"/>
      <c r="AY549" s="45"/>
      <c r="BK549" s="45"/>
    </row>
    <row r="550">
      <c r="L550" s="52"/>
      <c r="W550" s="45"/>
      <c r="AH550" s="45"/>
      <c r="AT550" s="45"/>
      <c r="AY550" s="45"/>
      <c r="BK550" s="45"/>
    </row>
    <row r="551">
      <c r="L551" s="52"/>
      <c r="W551" s="45"/>
      <c r="AH551" s="45"/>
      <c r="AT551" s="45"/>
      <c r="AY551" s="45"/>
      <c r="BK551" s="45"/>
    </row>
    <row r="552">
      <c r="L552" s="52"/>
      <c r="W552" s="45"/>
      <c r="AH552" s="45"/>
      <c r="AT552" s="45"/>
      <c r="AY552" s="45"/>
      <c r="BK552" s="45"/>
    </row>
    <row r="553">
      <c r="L553" s="52"/>
      <c r="W553" s="45"/>
      <c r="AH553" s="45"/>
      <c r="AT553" s="45"/>
      <c r="AY553" s="45"/>
      <c r="BK553" s="45"/>
    </row>
    <row r="554">
      <c r="L554" s="52"/>
      <c r="W554" s="45"/>
      <c r="AH554" s="45"/>
      <c r="AT554" s="45"/>
      <c r="AY554" s="45"/>
      <c r="BK554" s="45"/>
    </row>
    <row r="555">
      <c r="L555" s="52"/>
      <c r="W555" s="45"/>
      <c r="AH555" s="45"/>
      <c r="AT555" s="45"/>
      <c r="AY555" s="45"/>
      <c r="BK555" s="45"/>
    </row>
    <row r="556">
      <c r="L556" s="52"/>
      <c r="W556" s="45"/>
      <c r="AH556" s="45"/>
      <c r="AT556" s="45"/>
      <c r="AY556" s="45"/>
      <c r="BK556" s="45"/>
    </row>
    <row r="557">
      <c r="L557" s="52"/>
      <c r="W557" s="45"/>
      <c r="AH557" s="45"/>
      <c r="AT557" s="45"/>
      <c r="AY557" s="45"/>
      <c r="BK557" s="45"/>
    </row>
    <row r="558">
      <c r="L558" s="52"/>
      <c r="W558" s="45"/>
      <c r="AH558" s="45"/>
      <c r="AT558" s="45"/>
      <c r="AY558" s="45"/>
      <c r="BK558" s="45"/>
    </row>
    <row r="559">
      <c r="L559" s="52"/>
      <c r="W559" s="45"/>
      <c r="AH559" s="45"/>
      <c r="AT559" s="45"/>
      <c r="AY559" s="45"/>
      <c r="BK559" s="45"/>
    </row>
    <row r="560">
      <c r="L560" s="52"/>
      <c r="W560" s="45"/>
      <c r="AH560" s="45"/>
      <c r="AT560" s="45"/>
      <c r="AY560" s="45"/>
      <c r="BK560" s="45"/>
    </row>
    <row r="561">
      <c r="L561" s="52"/>
      <c r="W561" s="45"/>
      <c r="AH561" s="45"/>
      <c r="AT561" s="45"/>
      <c r="AY561" s="45"/>
      <c r="BK561" s="45"/>
    </row>
    <row r="562">
      <c r="L562" s="52"/>
      <c r="W562" s="45"/>
      <c r="AH562" s="45"/>
      <c r="AT562" s="45"/>
      <c r="AY562" s="45"/>
      <c r="BK562" s="45"/>
    </row>
    <row r="563">
      <c r="L563" s="52"/>
      <c r="W563" s="45"/>
      <c r="AH563" s="45"/>
      <c r="AT563" s="45"/>
      <c r="AY563" s="45"/>
      <c r="BK563" s="45"/>
    </row>
    <row r="564">
      <c r="L564" s="52"/>
      <c r="W564" s="45"/>
      <c r="AH564" s="45"/>
      <c r="AT564" s="45"/>
      <c r="AY564" s="45"/>
      <c r="BK564" s="45"/>
    </row>
    <row r="565">
      <c r="L565" s="52"/>
      <c r="W565" s="45"/>
      <c r="AH565" s="45"/>
      <c r="AT565" s="45"/>
      <c r="AY565" s="45"/>
      <c r="BK565" s="45"/>
    </row>
    <row r="566">
      <c r="L566" s="52"/>
      <c r="W566" s="45"/>
      <c r="AH566" s="45"/>
      <c r="AT566" s="45"/>
      <c r="AY566" s="45"/>
      <c r="BK566" s="45"/>
    </row>
    <row r="567">
      <c r="L567" s="52"/>
      <c r="W567" s="45"/>
      <c r="AH567" s="45"/>
      <c r="AT567" s="45"/>
      <c r="AY567" s="45"/>
      <c r="BK567" s="45"/>
    </row>
    <row r="568">
      <c r="L568" s="52"/>
      <c r="W568" s="45"/>
      <c r="AH568" s="45"/>
      <c r="AT568" s="45"/>
      <c r="AY568" s="45"/>
      <c r="BK568" s="45"/>
    </row>
    <row r="569">
      <c r="L569" s="52"/>
      <c r="W569" s="45"/>
      <c r="AH569" s="45"/>
      <c r="AT569" s="45"/>
      <c r="AY569" s="45"/>
      <c r="BK569" s="45"/>
    </row>
    <row r="570">
      <c r="L570" s="52"/>
      <c r="W570" s="45"/>
      <c r="AH570" s="45"/>
      <c r="AT570" s="45"/>
      <c r="AY570" s="45"/>
      <c r="BK570" s="45"/>
    </row>
    <row r="571">
      <c r="L571" s="52"/>
      <c r="W571" s="45"/>
      <c r="AH571" s="45"/>
      <c r="AT571" s="45"/>
      <c r="AY571" s="45"/>
      <c r="BK571" s="45"/>
    </row>
    <row r="572">
      <c r="L572" s="52"/>
      <c r="W572" s="45"/>
      <c r="AH572" s="45"/>
      <c r="AT572" s="45"/>
      <c r="AY572" s="45"/>
      <c r="BK572" s="45"/>
    </row>
    <row r="573">
      <c r="L573" s="52"/>
      <c r="W573" s="45"/>
      <c r="AH573" s="45"/>
      <c r="AT573" s="45"/>
      <c r="AY573" s="45"/>
      <c r="BK573" s="45"/>
    </row>
    <row r="574">
      <c r="L574" s="52"/>
      <c r="W574" s="45"/>
      <c r="AH574" s="45"/>
      <c r="AT574" s="45"/>
      <c r="AY574" s="45"/>
      <c r="BK574" s="45"/>
    </row>
    <row r="575">
      <c r="L575" s="52"/>
      <c r="W575" s="45"/>
      <c r="AH575" s="45"/>
      <c r="AT575" s="45"/>
      <c r="AY575" s="45"/>
      <c r="BK575" s="45"/>
    </row>
    <row r="576">
      <c r="L576" s="52"/>
      <c r="W576" s="45"/>
      <c r="AH576" s="45"/>
      <c r="AT576" s="45"/>
      <c r="AY576" s="45"/>
      <c r="BK576" s="45"/>
    </row>
    <row r="577">
      <c r="L577" s="52"/>
      <c r="W577" s="45"/>
      <c r="AH577" s="45"/>
      <c r="AT577" s="45"/>
      <c r="AY577" s="45"/>
      <c r="BK577" s="45"/>
    </row>
    <row r="578">
      <c r="L578" s="52"/>
      <c r="W578" s="45"/>
      <c r="AH578" s="45"/>
      <c r="AT578" s="45"/>
      <c r="AY578" s="45"/>
      <c r="BK578" s="45"/>
    </row>
    <row r="579">
      <c r="L579" s="52"/>
      <c r="W579" s="45"/>
      <c r="AH579" s="45"/>
      <c r="AT579" s="45"/>
      <c r="AY579" s="45"/>
      <c r="BK579" s="45"/>
    </row>
    <row r="580">
      <c r="L580" s="52"/>
      <c r="W580" s="45"/>
      <c r="AH580" s="45"/>
      <c r="AT580" s="45"/>
      <c r="AY580" s="45"/>
      <c r="BK580" s="45"/>
    </row>
    <row r="581">
      <c r="L581" s="52"/>
      <c r="W581" s="45"/>
      <c r="AH581" s="45"/>
      <c r="AT581" s="45"/>
      <c r="AY581" s="45"/>
      <c r="BK581" s="45"/>
    </row>
    <row r="582">
      <c r="L582" s="52"/>
      <c r="W582" s="45"/>
      <c r="AH582" s="45"/>
      <c r="AT582" s="45"/>
      <c r="AY582" s="45"/>
      <c r="BK582" s="45"/>
    </row>
    <row r="583">
      <c r="L583" s="52"/>
      <c r="W583" s="45"/>
      <c r="AH583" s="45"/>
      <c r="AT583" s="45"/>
      <c r="AY583" s="45"/>
      <c r="BK583" s="45"/>
    </row>
    <row r="584">
      <c r="L584" s="52"/>
      <c r="W584" s="45"/>
      <c r="AH584" s="45"/>
      <c r="AT584" s="45"/>
      <c r="AY584" s="45"/>
      <c r="BK584" s="45"/>
    </row>
    <row r="585">
      <c r="L585" s="52"/>
      <c r="W585" s="45"/>
      <c r="AH585" s="45"/>
      <c r="AT585" s="45"/>
      <c r="AY585" s="45"/>
      <c r="BK585" s="45"/>
    </row>
    <row r="586">
      <c r="L586" s="52"/>
      <c r="W586" s="45"/>
      <c r="AH586" s="45"/>
      <c r="AT586" s="45"/>
      <c r="AY586" s="45"/>
      <c r="BK586" s="45"/>
    </row>
    <row r="587">
      <c r="L587" s="52"/>
      <c r="W587" s="45"/>
      <c r="AH587" s="45"/>
      <c r="AT587" s="45"/>
      <c r="AY587" s="45"/>
      <c r="BK587" s="45"/>
    </row>
    <row r="588">
      <c r="L588" s="52"/>
      <c r="W588" s="45"/>
      <c r="AH588" s="45"/>
      <c r="AT588" s="45"/>
      <c r="AY588" s="45"/>
      <c r="BK588" s="45"/>
    </row>
    <row r="589">
      <c r="L589" s="52"/>
      <c r="W589" s="45"/>
      <c r="AH589" s="45"/>
      <c r="AT589" s="45"/>
      <c r="AY589" s="45"/>
      <c r="BK589" s="45"/>
    </row>
    <row r="590">
      <c r="L590" s="52"/>
      <c r="W590" s="45"/>
      <c r="AH590" s="45"/>
      <c r="AT590" s="45"/>
      <c r="AY590" s="45"/>
      <c r="BK590" s="45"/>
    </row>
    <row r="591">
      <c r="L591" s="52"/>
      <c r="W591" s="45"/>
      <c r="AH591" s="45"/>
      <c r="AT591" s="45"/>
      <c r="AY591" s="45"/>
      <c r="BK591" s="45"/>
    </row>
    <row r="592">
      <c r="L592" s="52"/>
      <c r="W592" s="45"/>
      <c r="AH592" s="45"/>
      <c r="AT592" s="45"/>
      <c r="AY592" s="45"/>
      <c r="BK592" s="45"/>
    </row>
    <row r="593">
      <c r="L593" s="52"/>
      <c r="W593" s="45"/>
      <c r="AH593" s="45"/>
      <c r="AT593" s="45"/>
      <c r="AY593" s="45"/>
      <c r="BK593" s="45"/>
    </row>
    <row r="594">
      <c r="L594" s="52"/>
      <c r="W594" s="45"/>
      <c r="AH594" s="45"/>
      <c r="AT594" s="45"/>
      <c r="AY594" s="45"/>
      <c r="BK594" s="45"/>
    </row>
    <row r="595">
      <c r="L595" s="52"/>
      <c r="W595" s="45"/>
      <c r="AH595" s="45"/>
      <c r="AT595" s="45"/>
      <c r="AY595" s="45"/>
      <c r="BK595" s="45"/>
    </row>
    <row r="596">
      <c r="L596" s="52"/>
      <c r="W596" s="45"/>
      <c r="AH596" s="45"/>
      <c r="AT596" s="45"/>
      <c r="AY596" s="45"/>
      <c r="BK596" s="45"/>
    </row>
    <row r="597">
      <c r="L597" s="52"/>
      <c r="W597" s="45"/>
      <c r="AH597" s="45"/>
      <c r="AT597" s="45"/>
      <c r="AY597" s="45"/>
      <c r="BK597" s="45"/>
    </row>
    <row r="598">
      <c r="L598" s="52"/>
      <c r="W598" s="45"/>
      <c r="AH598" s="45"/>
      <c r="AT598" s="45"/>
      <c r="AY598" s="45"/>
      <c r="BK598" s="45"/>
    </row>
    <row r="599">
      <c r="L599" s="52"/>
      <c r="W599" s="45"/>
      <c r="AH599" s="45"/>
      <c r="AT599" s="45"/>
      <c r="AY599" s="45"/>
      <c r="BK599" s="45"/>
    </row>
    <row r="600">
      <c r="L600" s="52"/>
      <c r="W600" s="45"/>
      <c r="AH600" s="45"/>
      <c r="AT600" s="45"/>
      <c r="AY600" s="45"/>
      <c r="BK600" s="45"/>
    </row>
    <row r="601">
      <c r="L601" s="52"/>
      <c r="W601" s="45"/>
      <c r="AH601" s="45"/>
      <c r="AT601" s="45"/>
      <c r="AY601" s="45"/>
      <c r="BK601" s="45"/>
    </row>
    <row r="602">
      <c r="L602" s="52"/>
      <c r="W602" s="45"/>
      <c r="AH602" s="45"/>
      <c r="AT602" s="45"/>
      <c r="AY602" s="45"/>
      <c r="BK602" s="45"/>
    </row>
    <row r="603">
      <c r="L603" s="52"/>
      <c r="W603" s="45"/>
      <c r="AH603" s="45"/>
      <c r="AT603" s="45"/>
      <c r="AY603" s="45"/>
      <c r="BK603" s="45"/>
    </row>
    <row r="604">
      <c r="L604" s="52"/>
      <c r="W604" s="45"/>
      <c r="AH604" s="45"/>
      <c r="AT604" s="45"/>
      <c r="AY604" s="45"/>
      <c r="BK604" s="45"/>
    </row>
    <row r="605">
      <c r="L605" s="52"/>
      <c r="W605" s="45"/>
      <c r="AH605" s="45"/>
      <c r="AT605" s="45"/>
      <c r="AY605" s="45"/>
      <c r="BK605" s="45"/>
    </row>
    <row r="606">
      <c r="L606" s="52"/>
      <c r="W606" s="45"/>
      <c r="AH606" s="45"/>
      <c r="AT606" s="45"/>
      <c r="AY606" s="45"/>
      <c r="BK606" s="45"/>
    </row>
    <row r="607">
      <c r="L607" s="52"/>
      <c r="W607" s="45"/>
      <c r="AH607" s="45"/>
      <c r="AT607" s="45"/>
      <c r="AY607" s="45"/>
      <c r="BK607" s="45"/>
    </row>
    <row r="608">
      <c r="L608" s="52"/>
      <c r="W608" s="45"/>
      <c r="AH608" s="45"/>
      <c r="AT608" s="45"/>
      <c r="AY608" s="45"/>
      <c r="BK608" s="45"/>
    </row>
    <row r="609">
      <c r="L609" s="52"/>
      <c r="W609" s="45"/>
      <c r="AH609" s="45"/>
      <c r="AT609" s="45"/>
      <c r="AY609" s="45"/>
      <c r="BK609" s="45"/>
    </row>
    <row r="610">
      <c r="L610" s="52"/>
      <c r="W610" s="45"/>
      <c r="AH610" s="45"/>
      <c r="AT610" s="45"/>
      <c r="AY610" s="45"/>
      <c r="BK610" s="45"/>
    </row>
    <row r="611">
      <c r="L611" s="52"/>
      <c r="W611" s="45"/>
      <c r="AH611" s="45"/>
      <c r="AT611" s="45"/>
      <c r="AY611" s="45"/>
      <c r="BK611" s="45"/>
    </row>
    <row r="612">
      <c r="L612" s="52"/>
      <c r="W612" s="45"/>
      <c r="AH612" s="45"/>
      <c r="AT612" s="45"/>
      <c r="AY612" s="45"/>
      <c r="BK612" s="45"/>
    </row>
    <row r="613">
      <c r="L613" s="52"/>
      <c r="W613" s="45"/>
      <c r="AH613" s="45"/>
      <c r="AT613" s="45"/>
      <c r="AY613" s="45"/>
      <c r="BK613" s="45"/>
    </row>
    <row r="614">
      <c r="L614" s="52"/>
      <c r="W614" s="45"/>
      <c r="AH614" s="45"/>
      <c r="AT614" s="45"/>
      <c r="AY614" s="45"/>
      <c r="BK614" s="45"/>
    </row>
    <row r="615">
      <c r="L615" s="52"/>
      <c r="W615" s="45"/>
      <c r="AH615" s="45"/>
      <c r="AT615" s="45"/>
      <c r="AY615" s="45"/>
      <c r="BK615" s="45"/>
    </row>
    <row r="616">
      <c r="L616" s="52"/>
      <c r="W616" s="45"/>
      <c r="AH616" s="45"/>
      <c r="AT616" s="45"/>
      <c r="AY616" s="45"/>
      <c r="BK616" s="45"/>
    </row>
    <row r="617">
      <c r="L617" s="52"/>
      <c r="W617" s="45"/>
      <c r="AH617" s="45"/>
      <c r="AT617" s="45"/>
      <c r="AY617" s="45"/>
      <c r="BK617" s="45"/>
    </row>
    <row r="618">
      <c r="L618" s="52"/>
      <c r="W618" s="45"/>
      <c r="AH618" s="45"/>
      <c r="AT618" s="45"/>
      <c r="AY618" s="45"/>
      <c r="BK618" s="45"/>
    </row>
    <row r="619">
      <c r="L619" s="52"/>
      <c r="W619" s="45"/>
      <c r="AH619" s="45"/>
      <c r="AT619" s="45"/>
      <c r="AY619" s="45"/>
      <c r="BK619" s="45"/>
    </row>
    <row r="620">
      <c r="L620" s="52"/>
      <c r="W620" s="45"/>
      <c r="AH620" s="45"/>
      <c r="AT620" s="45"/>
      <c r="AY620" s="45"/>
      <c r="BK620" s="45"/>
    </row>
    <row r="621">
      <c r="L621" s="52"/>
      <c r="W621" s="45"/>
      <c r="AH621" s="45"/>
      <c r="AT621" s="45"/>
      <c r="AY621" s="45"/>
      <c r="BK621" s="45"/>
    </row>
    <row r="622">
      <c r="L622" s="52"/>
      <c r="W622" s="45"/>
      <c r="AH622" s="45"/>
      <c r="AT622" s="45"/>
      <c r="AY622" s="45"/>
      <c r="BK622" s="45"/>
    </row>
    <row r="623">
      <c r="L623" s="52"/>
      <c r="W623" s="45"/>
      <c r="AH623" s="45"/>
      <c r="AT623" s="45"/>
      <c r="AY623" s="45"/>
      <c r="BK623" s="45"/>
    </row>
    <row r="624">
      <c r="L624" s="52"/>
      <c r="W624" s="45"/>
      <c r="AH624" s="45"/>
      <c r="AT624" s="45"/>
      <c r="AY624" s="45"/>
      <c r="BK624" s="45"/>
    </row>
    <row r="625">
      <c r="L625" s="52"/>
      <c r="W625" s="45"/>
      <c r="AH625" s="45"/>
      <c r="AT625" s="45"/>
      <c r="AY625" s="45"/>
      <c r="BK625" s="45"/>
    </row>
    <row r="626">
      <c r="L626" s="52"/>
      <c r="W626" s="45"/>
      <c r="AH626" s="45"/>
      <c r="AT626" s="45"/>
      <c r="AY626" s="45"/>
      <c r="BK626" s="45"/>
    </row>
    <row r="627">
      <c r="L627" s="52"/>
      <c r="W627" s="45"/>
      <c r="AH627" s="45"/>
      <c r="AT627" s="45"/>
      <c r="AY627" s="45"/>
      <c r="BK627" s="45"/>
    </row>
    <row r="628">
      <c r="L628" s="52"/>
      <c r="W628" s="45"/>
      <c r="AH628" s="45"/>
      <c r="AT628" s="45"/>
      <c r="AY628" s="45"/>
      <c r="BK628" s="45"/>
    </row>
    <row r="629">
      <c r="L629" s="52"/>
      <c r="W629" s="45"/>
      <c r="AH629" s="45"/>
      <c r="AT629" s="45"/>
      <c r="AY629" s="45"/>
      <c r="BK629" s="45"/>
    </row>
    <row r="630">
      <c r="L630" s="52"/>
      <c r="W630" s="45"/>
      <c r="AH630" s="45"/>
      <c r="AT630" s="45"/>
      <c r="AY630" s="45"/>
      <c r="BK630" s="45"/>
    </row>
    <row r="631">
      <c r="L631" s="52"/>
      <c r="W631" s="45"/>
      <c r="AH631" s="45"/>
      <c r="AT631" s="45"/>
      <c r="AY631" s="45"/>
      <c r="BK631" s="45"/>
    </row>
    <row r="632">
      <c r="L632" s="52"/>
      <c r="W632" s="45"/>
      <c r="AH632" s="45"/>
      <c r="AT632" s="45"/>
      <c r="AY632" s="45"/>
      <c r="BK632" s="45"/>
    </row>
    <row r="633">
      <c r="L633" s="52"/>
      <c r="W633" s="45"/>
      <c r="AH633" s="45"/>
      <c r="AT633" s="45"/>
      <c r="AY633" s="45"/>
      <c r="BK633" s="45"/>
    </row>
    <row r="634">
      <c r="L634" s="52"/>
      <c r="W634" s="45"/>
      <c r="AH634" s="45"/>
      <c r="AT634" s="45"/>
      <c r="AY634" s="45"/>
      <c r="BK634" s="45"/>
    </row>
    <row r="635">
      <c r="L635" s="52"/>
      <c r="W635" s="45"/>
      <c r="AH635" s="45"/>
      <c r="AT635" s="45"/>
      <c r="AY635" s="45"/>
      <c r="BK635" s="45"/>
    </row>
    <row r="636">
      <c r="L636" s="52"/>
      <c r="W636" s="45"/>
      <c r="AH636" s="45"/>
      <c r="AT636" s="45"/>
      <c r="AY636" s="45"/>
      <c r="BK636" s="45"/>
    </row>
    <row r="637">
      <c r="L637" s="52"/>
      <c r="W637" s="45"/>
      <c r="AH637" s="45"/>
      <c r="AT637" s="45"/>
      <c r="AY637" s="45"/>
      <c r="BK637" s="45"/>
    </row>
    <row r="638">
      <c r="L638" s="52"/>
      <c r="W638" s="45"/>
      <c r="AH638" s="45"/>
      <c r="AT638" s="45"/>
      <c r="AY638" s="45"/>
      <c r="BK638" s="45"/>
    </row>
    <row r="639">
      <c r="L639" s="52"/>
      <c r="W639" s="45"/>
      <c r="AH639" s="45"/>
      <c r="AT639" s="45"/>
      <c r="AY639" s="45"/>
      <c r="BK639" s="45"/>
    </row>
    <row r="640">
      <c r="L640" s="52"/>
      <c r="W640" s="45"/>
      <c r="AH640" s="45"/>
      <c r="AT640" s="45"/>
      <c r="AY640" s="45"/>
      <c r="BK640" s="45"/>
    </row>
    <row r="641">
      <c r="L641" s="52"/>
      <c r="W641" s="45"/>
      <c r="AH641" s="45"/>
      <c r="AT641" s="45"/>
      <c r="AY641" s="45"/>
      <c r="BK641" s="45"/>
    </row>
    <row r="642">
      <c r="L642" s="52"/>
      <c r="W642" s="45"/>
      <c r="AH642" s="45"/>
      <c r="AT642" s="45"/>
      <c r="AY642" s="45"/>
      <c r="BK642" s="45"/>
    </row>
    <row r="643">
      <c r="L643" s="52"/>
      <c r="W643" s="45"/>
      <c r="AH643" s="45"/>
      <c r="AT643" s="45"/>
      <c r="AY643" s="45"/>
      <c r="BK643" s="45"/>
    </row>
    <row r="644">
      <c r="L644" s="52"/>
      <c r="W644" s="45"/>
      <c r="AH644" s="45"/>
      <c r="AT644" s="45"/>
      <c r="AY644" s="45"/>
      <c r="BK644" s="45"/>
    </row>
    <row r="645">
      <c r="L645" s="52"/>
      <c r="W645" s="45"/>
      <c r="AH645" s="45"/>
      <c r="AT645" s="45"/>
      <c r="AY645" s="45"/>
      <c r="BK645" s="45"/>
    </row>
    <row r="646">
      <c r="L646" s="52"/>
      <c r="W646" s="45"/>
      <c r="AH646" s="45"/>
      <c r="AT646" s="45"/>
      <c r="AY646" s="45"/>
      <c r="BK646" s="45"/>
    </row>
    <row r="647">
      <c r="L647" s="52"/>
      <c r="W647" s="45"/>
      <c r="AH647" s="45"/>
      <c r="AT647" s="45"/>
      <c r="AY647" s="45"/>
      <c r="BK647" s="45"/>
    </row>
    <row r="648">
      <c r="L648" s="52"/>
      <c r="W648" s="45"/>
      <c r="AH648" s="45"/>
      <c r="AT648" s="45"/>
      <c r="AY648" s="45"/>
      <c r="BK648" s="45"/>
    </row>
    <row r="649">
      <c r="L649" s="52"/>
      <c r="W649" s="45"/>
      <c r="AH649" s="45"/>
      <c r="AT649" s="45"/>
      <c r="AY649" s="45"/>
      <c r="BK649" s="45"/>
    </row>
    <row r="650">
      <c r="L650" s="52"/>
      <c r="W650" s="45"/>
      <c r="AH650" s="45"/>
      <c r="AT650" s="45"/>
      <c r="AY650" s="45"/>
      <c r="BK650" s="45"/>
    </row>
    <row r="651">
      <c r="L651" s="52"/>
      <c r="W651" s="45"/>
      <c r="AH651" s="45"/>
      <c r="AT651" s="45"/>
      <c r="AY651" s="45"/>
      <c r="BK651" s="45"/>
    </row>
    <row r="652">
      <c r="L652" s="52"/>
      <c r="W652" s="45"/>
      <c r="AH652" s="45"/>
      <c r="AT652" s="45"/>
      <c r="AY652" s="45"/>
      <c r="BK652" s="45"/>
    </row>
    <row r="653">
      <c r="L653" s="52"/>
      <c r="W653" s="45"/>
      <c r="AH653" s="45"/>
      <c r="AT653" s="45"/>
      <c r="AY653" s="45"/>
      <c r="BK653" s="45"/>
    </row>
    <row r="654">
      <c r="L654" s="52"/>
      <c r="W654" s="45"/>
      <c r="AH654" s="45"/>
      <c r="AT654" s="45"/>
      <c r="AY654" s="45"/>
      <c r="BK654" s="45"/>
    </row>
    <row r="655">
      <c r="L655" s="52"/>
      <c r="W655" s="45"/>
      <c r="AH655" s="45"/>
      <c r="AT655" s="45"/>
      <c r="AY655" s="45"/>
      <c r="BK655" s="45"/>
    </row>
    <row r="656">
      <c r="L656" s="52"/>
      <c r="W656" s="45"/>
      <c r="AH656" s="45"/>
      <c r="AT656" s="45"/>
      <c r="AY656" s="45"/>
      <c r="BK656" s="45"/>
    </row>
    <row r="657">
      <c r="L657" s="52"/>
      <c r="W657" s="45"/>
      <c r="AH657" s="45"/>
      <c r="AT657" s="45"/>
      <c r="AY657" s="45"/>
      <c r="BK657" s="45"/>
    </row>
    <row r="658">
      <c r="L658" s="52"/>
      <c r="W658" s="45"/>
      <c r="AH658" s="45"/>
      <c r="AT658" s="45"/>
      <c r="AY658" s="45"/>
      <c r="BK658" s="45"/>
    </row>
    <row r="659">
      <c r="L659" s="52"/>
      <c r="W659" s="45"/>
      <c r="AH659" s="45"/>
      <c r="AT659" s="45"/>
      <c r="AY659" s="45"/>
      <c r="BK659" s="45"/>
    </row>
    <row r="660">
      <c r="L660" s="52"/>
      <c r="W660" s="45"/>
      <c r="AH660" s="45"/>
      <c r="AT660" s="45"/>
      <c r="AY660" s="45"/>
      <c r="BK660" s="45"/>
    </row>
    <row r="661">
      <c r="L661" s="52"/>
      <c r="W661" s="45"/>
      <c r="AH661" s="45"/>
      <c r="AT661" s="45"/>
      <c r="AY661" s="45"/>
      <c r="BK661" s="45"/>
    </row>
    <row r="662">
      <c r="L662" s="52"/>
      <c r="W662" s="45"/>
      <c r="AH662" s="45"/>
      <c r="AT662" s="45"/>
      <c r="AY662" s="45"/>
      <c r="BK662" s="45"/>
    </row>
    <row r="663">
      <c r="L663" s="52"/>
      <c r="W663" s="45"/>
      <c r="AH663" s="45"/>
      <c r="AT663" s="45"/>
      <c r="AY663" s="45"/>
      <c r="BK663" s="45"/>
    </row>
    <row r="664">
      <c r="L664" s="52"/>
      <c r="W664" s="45"/>
      <c r="AH664" s="45"/>
      <c r="AT664" s="45"/>
      <c r="AY664" s="45"/>
      <c r="BK664" s="45"/>
    </row>
    <row r="665">
      <c r="L665" s="52"/>
      <c r="W665" s="45"/>
      <c r="AH665" s="45"/>
      <c r="AT665" s="45"/>
      <c r="AY665" s="45"/>
      <c r="BK665" s="45"/>
    </row>
    <row r="666">
      <c r="L666" s="52"/>
      <c r="W666" s="45"/>
      <c r="AH666" s="45"/>
      <c r="AT666" s="45"/>
      <c r="AY666" s="45"/>
      <c r="BK666" s="45"/>
    </row>
    <row r="667">
      <c r="L667" s="52"/>
      <c r="W667" s="45"/>
      <c r="AH667" s="45"/>
      <c r="AT667" s="45"/>
      <c r="AY667" s="45"/>
      <c r="BK667" s="45"/>
    </row>
    <row r="668">
      <c r="L668" s="52"/>
      <c r="W668" s="45"/>
      <c r="AH668" s="45"/>
      <c r="AT668" s="45"/>
      <c r="AY668" s="45"/>
      <c r="BK668" s="45"/>
    </row>
    <row r="669">
      <c r="L669" s="52"/>
      <c r="W669" s="45"/>
      <c r="AH669" s="45"/>
      <c r="AT669" s="45"/>
      <c r="AY669" s="45"/>
      <c r="BK669" s="45"/>
    </row>
    <row r="670">
      <c r="L670" s="52"/>
      <c r="W670" s="45"/>
      <c r="AH670" s="45"/>
      <c r="AT670" s="45"/>
      <c r="AY670" s="45"/>
      <c r="BK670" s="45"/>
    </row>
    <row r="671">
      <c r="L671" s="52"/>
      <c r="W671" s="45"/>
      <c r="AH671" s="45"/>
      <c r="AT671" s="45"/>
      <c r="AY671" s="45"/>
      <c r="BK671" s="45"/>
    </row>
    <row r="672">
      <c r="L672" s="52"/>
      <c r="W672" s="45"/>
      <c r="AH672" s="45"/>
      <c r="AT672" s="45"/>
      <c r="AY672" s="45"/>
      <c r="BK672" s="45"/>
    </row>
    <row r="673">
      <c r="L673" s="52"/>
      <c r="W673" s="45"/>
      <c r="AH673" s="45"/>
      <c r="AT673" s="45"/>
      <c r="AY673" s="45"/>
      <c r="BK673" s="45"/>
    </row>
    <row r="674">
      <c r="L674" s="52"/>
      <c r="W674" s="45"/>
      <c r="AH674" s="45"/>
      <c r="AT674" s="45"/>
      <c r="AY674" s="45"/>
      <c r="BK674" s="45"/>
    </row>
    <row r="675">
      <c r="L675" s="52"/>
      <c r="W675" s="45"/>
      <c r="AH675" s="45"/>
      <c r="AT675" s="45"/>
      <c r="AY675" s="45"/>
      <c r="BK675" s="45"/>
    </row>
    <row r="676">
      <c r="L676" s="52"/>
      <c r="W676" s="45"/>
      <c r="AH676" s="45"/>
      <c r="AT676" s="45"/>
      <c r="AY676" s="45"/>
      <c r="BK676" s="45"/>
    </row>
    <row r="677">
      <c r="L677" s="52"/>
      <c r="W677" s="45"/>
      <c r="AH677" s="45"/>
      <c r="AT677" s="45"/>
      <c r="AY677" s="45"/>
      <c r="BK677" s="45"/>
    </row>
    <row r="678">
      <c r="L678" s="52"/>
      <c r="W678" s="45"/>
      <c r="AH678" s="45"/>
      <c r="AT678" s="45"/>
      <c r="AY678" s="45"/>
      <c r="BK678" s="45"/>
    </row>
    <row r="679">
      <c r="L679" s="52"/>
      <c r="W679" s="45"/>
      <c r="AH679" s="45"/>
      <c r="AT679" s="45"/>
      <c r="AY679" s="45"/>
      <c r="BK679" s="45"/>
    </row>
    <row r="680">
      <c r="L680" s="52"/>
      <c r="W680" s="45"/>
      <c r="AH680" s="45"/>
      <c r="AT680" s="45"/>
      <c r="AY680" s="45"/>
      <c r="BK680" s="45"/>
    </row>
    <row r="681">
      <c r="L681" s="52"/>
      <c r="W681" s="45"/>
      <c r="AH681" s="45"/>
      <c r="AT681" s="45"/>
      <c r="AY681" s="45"/>
      <c r="BK681" s="45"/>
    </row>
    <row r="682">
      <c r="L682" s="52"/>
      <c r="W682" s="45"/>
      <c r="AH682" s="45"/>
      <c r="AT682" s="45"/>
      <c r="AY682" s="45"/>
      <c r="BK682" s="45"/>
    </row>
    <row r="683">
      <c r="L683" s="52"/>
      <c r="W683" s="45"/>
      <c r="AH683" s="45"/>
      <c r="AT683" s="45"/>
      <c r="AY683" s="45"/>
      <c r="BK683" s="45"/>
    </row>
    <row r="684">
      <c r="L684" s="52"/>
      <c r="W684" s="45"/>
      <c r="AH684" s="45"/>
      <c r="AT684" s="45"/>
      <c r="AY684" s="45"/>
      <c r="BK684" s="45"/>
    </row>
    <row r="685">
      <c r="L685" s="52"/>
      <c r="W685" s="45"/>
      <c r="AH685" s="45"/>
      <c r="AT685" s="45"/>
      <c r="AY685" s="45"/>
      <c r="BK685" s="45"/>
    </row>
    <row r="686">
      <c r="L686" s="52"/>
      <c r="W686" s="45"/>
      <c r="AH686" s="45"/>
      <c r="AT686" s="45"/>
      <c r="AY686" s="45"/>
      <c r="BK686" s="45"/>
    </row>
    <row r="687">
      <c r="L687" s="52"/>
      <c r="W687" s="45"/>
      <c r="AH687" s="45"/>
      <c r="AT687" s="45"/>
      <c r="AY687" s="45"/>
      <c r="BK687" s="45"/>
    </row>
    <row r="688">
      <c r="L688" s="52"/>
      <c r="W688" s="45"/>
      <c r="AH688" s="45"/>
      <c r="AT688" s="45"/>
      <c r="AY688" s="45"/>
      <c r="BK688" s="45"/>
    </row>
    <row r="689">
      <c r="L689" s="52"/>
      <c r="W689" s="45"/>
      <c r="AH689" s="45"/>
      <c r="AT689" s="45"/>
      <c r="AY689" s="45"/>
      <c r="BK689" s="45"/>
    </row>
    <row r="690">
      <c r="L690" s="52"/>
      <c r="W690" s="45"/>
      <c r="AH690" s="45"/>
      <c r="AT690" s="45"/>
      <c r="AY690" s="45"/>
      <c r="BK690" s="45"/>
    </row>
    <row r="691">
      <c r="L691" s="52"/>
      <c r="W691" s="45"/>
      <c r="AH691" s="45"/>
      <c r="AT691" s="45"/>
      <c r="AY691" s="45"/>
      <c r="BK691" s="45"/>
    </row>
    <row r="692">
      <c r="L692" s="52"/>
      <c r="W692" s="45"/>
      <c r="AH692" s="45"/>
      <c r="AT692" s="45"/>
      <c r="AY692" s="45"/>
      <c r="BK692" s="45"/>
    </row>
    <row r="693">
      <c r="L693" s="52"/>
      <c r="W693" s="45"/>
      <c r="AH693" s="45"/>
      <c r="AT693" s="45"/>
      <c r="AY693" s="45"/>
      <c r="BK693" s="45"/>
    </row>
    <row r="694">
      <c r="L694" s="52"/>
      <c r="W694" s="45"/>
      <c r="AH694" s="45"/>
      <c r="AT694" s="45"/>
      <c r="AY694" s="45"/>
      <c r="BK694" s="45"/>
    </row>
    <row r="695">
      <c r="L695" s="52"/>
      <c r="W695" s="45"/>
      <c r="AH695" s="45"/>
      <c r="AT695" s="45"/>
      <c r="AY695" s="45"/>
      <c r="BK695" s="45"/>
    </row>
    <row r="696">
      <c r="L696" s="52"/>
      <c r="W696" s="45"/>
      <c r="AH696" s="45"/>
      <c r="AT696" s="45"/>
      <c r="AY696" s="45"/>
      <c r="BK696" s="45"/>
    </row>
    <row r="697">
      <c r="L697" s="52"/>
      <c r="W697" s="45"/>
      <c r="AH697" s="45"/>
      <c r="AT697" s="45"/>
      <c r="AY697" s="45"/>
      <c r="BK697" s="45"/>
    </row>
    <row r="698">
      <c r="L698" s="52"/>
      <c r="W698" s="45"/>
      <c r="AH698" s="45"/>
      <c r="AT698" s="45"/>
      <c r="AY698" s="45"/>
      <c r="BK698" s="45"/>
    </row>
    <row r="699">
      <c r="L699" s="52"/>
      <c r="W699" s="45"/>
      <c r="AH699" s="45"/>
      <c r="AT699" s="45"/>
      <c r="AY699" s="45"/>
      <c r="BK699" s="45"/>
    </row>
    <row r="700">
      <c r="L700" s="52"/>
      <c r="W700" s="45"/>
      <c r="AH700" s="45"/>
      <c r="AT700" s="45"/>
      <c r="AY700" s="45"/>
      <c r="BK700" s="45"/>
    </row>
    <row r="701">
      <c r="L701" s="52"/>
      <c r="W701" s="45"/>
      <c r="AH701" s="45"/>
      <c r="AT701" s="45"/>
      <c r="AY701" s="45"/>
      <c r="BK701" s="45"/>
    </row>
    <row r="702">
      <c r="L702" s="52"/>
      <c r="W702" s="45"/>
      <c r="AH702" s="45"/>
      <c r="AT702" s="45"/>
      <c r="AY702" s="45"/>
      <c r="BK702" s="45"/>
    </row>
    <row r="703">
      <c r="L703" s="52"/>
      <c r="W703" s="45"/>
      <c r="AH703" s="45"/>
      <c r="AT703" s="45"/>
      <c r="AY703" s="45"/>
      <c r="BK703" s="45"/>
    </row>
    <row r="704">
      <c r="L704" s="52"/>
      <c r="W704" s="45"/>
      <c r="AH704" s="45"/>
      <c r="AT704" s="45"/>
      <c r="AY704" s="45"/>
      <c r="BK704" s="45"/>
    </row>
    <row r="705">
      <c r="L705" s="52"/>
      <c r="W705" s="45"/>
      <c r="AH705" s="45"/>
      <c r="AT705" s="45"/>
      <c r="AY705" s="45"/>
      <c r="BK705" s="45"/>
    </row>
    <row r="706">
      <c r="L706" s="52"/>
      <c r="W706" s="45"/>
      <c r="AH706" s="45"/>
      <c r="AT706" s="45"/>
      <c r="AY706" s="45"/>
      <c r="BK706" s="45"/>
    </row>
    <row r="707">
      <c r="L707" s="52"/>
      <c r="W707" s="45"/>
      <c r="AH707" s="45"/>
      <c r="AT707" s="45"/>
      <c r="AY707" s="45"/>
      <c r="BK707" s="45"/>
    </row>
    <row r="708">
      <c r="L708" s="52"/>
      <c r="W708" s="45"/>
      <c r="AH708" s="45"/>
      <c r="AT708" s="45"/>
      <c r="AY708" s="45"/>
      <c r="BK708" s="45"/>
    </row>
    <row r="709">
      <c r="L709" s="52"/>
      <c r="W709" s="45"/>
      <c r="AH709" s="45"/>
      <c r="AT709" s="45"/>
      <c r="AY709" s="45"/>
      <c r="BK709" s="45"/>
    </row>
    <row r="710">
      <c r="L710" s="52"/>
      <c r="W710" s="45"/>
      <c r="AH710" s="45"/>
      <c r="AT710" s="45"/>
      <c r="AY710" s="45"/>
      <c r="BK710" s="45"/>
    </row>
    <row r="711">
      <c r="L711" s="52"/>
      <c r="W711" s="45"/>
      <c r="AH711" s="45"/>
      <c r="AT711" s="45"/>
      <c r="AY711" s="45"/>
      <c r="BK711" s="45"/>
    </row>
    <row r="712">
      <c r="L712" s="52"/>
      <c r="W712" s="45"/>
      <c r="AH712" s="45"/>
      <c r="AT712" s="45"/>
      <c r="AY712" s="45"/>
      <c r="BK712" s="45"/>
    </row>
    <row r="713">
      <c r="L713" s="52"/>
      <c r="W713" s="45"/>
      <c r="AH713" s="45"/>
      <c r="AT713" s="45"/>
      <c r="AY713" s="45"/>
      <c r="BK713" s="45"/>
    </row>
    <row r="714">
      <c r="L714" s="52"/>
      <c r="W714" s="45"/>
      <c r="AH714" s="45"/>
      <c r="AT714" s="45"/>
      <c r="AY714" s="45"/>
      <c r="BK714" s="45"/>
    </row>
    <row r="715">
      <c r="L715" s="52"/>
      <c r="W715" s="45"/>
      <c r="AH715" s="45"/>
      <c r="AT715" s="45"/>
      <c r="AY715" s="45"/>
      <c r="BK715" s="45"/>
    </row>
    <row r="716">
      <c r="L716" s="52"/>
      <c r="W716" s="45"/>
      <c r="AH716" s="45"/>
      <c r="AT716" s="45"/>
      <c r="AY716" s="45"/>
      <c r="BK716" s="45"/>
    </row>
    <row r="717">
      <c r="L717" s="52"/>
      <c r="W717" s="45"/>
      <c r="AH717" s="45"/>
      <c r="AT717" s="45"/>
      <c r="AY717" s="45"/>
      <c r="BK717" s="45"/>
    </row>
    <row r="718">
      <c r="L718" s="52"/>
      <c r="W718" s="45"/>
      <c r="AH718" s="45"/>
      <c r="AT718" s="45"/>
      <c r="AY718" s="45"/>
      <c r="BK718" s="45"/>
    </row>
    <row r="719">
      <c r="L719" s="52"/>
      <c r="W719" s="45"/>
      <c r="AH719" s="45"/>
      <c r="AT719" s="45"/>
      <c r="AY719" s="45"/>
      <c r="BK719" s="45"/>
    </row>
    <row r="720">
      <c r="L720" s="52"/>
      <c r="W720" s="45"/>
      <c r="AH720" s="45"/>
      <c r="AT720" s="45"/>
      <c r="AY720" s="45"/>
      <c r="BK720" s="45"/>
    </row>
    <row r="721">
      <c r="L721" s="52"/>
      <c r="W721" s="45"/>
      <c r="AH721" s="45"/>
      <c r="AT721" s="45"/>
      <c r="AY721" s="45"/>
      <c r="BK721" s="45"/>
    </row>
    <row r="722">
      <c r="L722" s="52"/>
      <c r="W722" s="45"/>
      <c r="AH722" s="45"/>
      <c r="AT722" s="45"/>
      <c r="AY722" s="45"/>
      <c r="BK722" s="45"/>
    </row>
    <row r="723">
      <c r="L723" s="52"/>
      <c r="W723" s="45"/>
      <c r="AH723" s="45"/>
      <c r="AT723" s="45"/>
      <c r="AY723" s="45"/>
      <c r="BK723" s="45"/>
    </row>
    <row r="724">
      <c r="L724" s="52"/>
      <c r="W724" s="45"/>
      <c r="AH724" s="45"/>
      <c r="AT724" s="45"/>
      <c r="AY724" s="45"/>
      <c r="BK724" s="45"/>
    </row>
    <row r="725">
      <c r="L725" s="52"/>
      <c r="W725" s="45"/>
      <c r="AH725" s="45"/>
      <c r="AT725" s="45"/>
      <c r="AY725" s="45"/>
      <c r="BK725" s="45"/>
    </row>
    <row r="726">
      <c r="L726" s="52"/>
      <c r="W726" s="45"/>
      <c r="AH726" s="45"/>
      <c r="AT726" s="45"/>
      <c r="AY726" s="45"/>
      <c r="BK726" s="45"/>
    </row>
    <row r="727">
      <c r="L727" s="52"/>
      <c r="W727" s="45"/>
      <c r="AH727" s="45"/>
      <c r="AT727" s="45"/>
      <c r="AY727" s="45"/>
      <c r="BK727" s="45"/>
    </row>
    <row r="728">
      <c r="L728" s="52"/>
      <c r="W728" s="45"/>
      <c r="AH728" s="45"/>
      <c r="AT728" s="45"/>
      <c r="AY728" s="45"/>
      <c r="BK728" s="45"/>
    </row>
    <row r="729">
      <c r="L729" s="52"/>
      <c r="W729" s="45"/>
      <c r="AH729" s="45"/>
      <c r="AT729" s="45"/>
      <c r="AY729" s="45"/>
      <c r="BK729" s="45"/>
    </row>
    <row r="730">
      <c r="L730" s="52"/>
      <c r="W730" s="45"/>
      <c r="AH730" s="45"/>
      <c r="AT730" s="45"/>
      <c r="AY730" s="45"/>
      <c r="BK730" s="45"/>
    </row>
    <row r="731">
      <c r="L731" s="52"/>
      <c r="W731" s="45"/>
      <c r="AH731" s="45"/>
      <c r="AT731" s="45"/>
      <c r="AY731" s="45"/>
      <c r="BK731" s="45"/>
    </row>
    <row r="732">
      <c r="L732" s="52"/>
      <c r="W732" s="45"/>
      <c r="AH732" s="45"/>
      <c r="AT732" s="45"/>
      <c r="AY732" s="45"/>
      <c r="BK732" s="45"/>
    </row>
    <row r="733">
      <c r="L733" s="52"/>
      <c r="W733" s="45"/>
      <c r="AH733" s="45"/>
      <c r="AT733" s="45"/>
      <c r="AY733" s="45"/>
      <c r="BK733" s="45"/>
    </row>
    <row r="734">
      <c r="L734" s="52"/>
      <c r="W734" s="45"/>
      <c r="AH734" s="45"/>
      <c r="AT734" s="45"/>
      <c r="AY734" s="45"/>
      <c r="BK734" s="45"/>
    </row>
    <row r="735">
      <c r="L735" s="52"/>
      <c r="W735" s="45"/>
      <c r="AH735" s="45"/>
      <c r="AT735" s="45"/>
      <c r="AY735" s="45"/>
      <c r="BK735" s="45"/>
    </row>
    <row r="736">
      <c r="L736" s="52"/>
      <c r="W736" s="45"/>
      <c r="AH736" s="45"/>
      <c r="AT736" s="45"/>
      <c r="AY736" s="45"/>
      <c r="BK736" s="45"/>
    </row>
    <row r="737">
      <c r="L737" s="52"/>
      <c r="W737" s="45"/>
      <c r="AH737" s="45"/>
      <c r="AT737" s="45"/>
      <c r="AY737" s="45"/>
      <c r="BK737" s="45"/>
    </row>
    <row r="738">
      <c r="L738" s="52"/>
      <c r="W738" s="45"/>
      <c r="AH738" s="45"/>
      <c r="AT738" s="45"/>
      <c r="AY738" s="45"/>
      <c r="BK738" s="45"/>
    </row>
    <row r="739">
      <c r="L739" s="52"/>
      <c r="W739" s="45"/>
      <c r="AH739" s="45"/>
      <c r="AT739" s="45"/>
      <c r="AY739" s="45"/>
      <c r="BK739" s="45"/>
    </row>
    <row r="740">
      <c r="L740" s="52"/>
      <c r="W740" s="45"/>
      <c r="AH740" s="45"/>
      <c r="AT740" s="45"/>
      <c r="AY740" s="45"/>
      <c r="BK740" s="45"/>
    </row>
    <row r="741">
      <c r="L741" s="52"/>
      <c r="W741" s="45"/>
      <c r="AH741" s="45"/>
      <c r="AT741" s="45"/>
      <c r="AY741" s="45"/>
      <c r="BK741" s="45"/>
    </row>
    <row r="742">
      <c r="L742" s="52"/>
      <c r="W742" s="45"/>
      <c r="AH742" s="45"/>
      <c r="AT742" s="45"/>
      <c r="AY742" s="45"/>
      <c r="BK742" s="45"/>
    </row>
    <row r="743">
      <c r="L743" s="52"/>
      <c r="W743" s="45"/>
      <c r="AH743" s="45"/>
      <c r="AT743" s="45"/>
      <c r="AY743" s="45"/>
      <c r="BK743" s="45"/>
    </row>
    <row r="744">
      <c r="L744" s="52"/>
      <c r="W744" s="45"/>
      <c r="AH744" s="45"/>
      <c r="AT744" s="45"/>
      <c r="AY744" s="45"/>
      <c r="BK744" s="45"/>
    </row>
    <row r="745">
      <c r="L745" s="52"/>
      <c r="W745" s="45"/>
      <c r="AH745" s="45"/>
      <c r="AT745" s="45"/>
      <c r="AY745" s="45"/>
      <c r="BK745" s="45"/>
    </row>
    <row r="746">
      <c r="L746" s="52"/>
      <c r="W746" s="45"/>
      <c r="AH746" s="45"/>
      <c r="AT746" s="45"/>
      <c r="AY746" s="45"/>
      <c r="BK746" s="45"/>
    </row>
    <row r="747">
      <c r="L747" s="52"/>
      <c r="W747" s="45"/>
      <c r="AH747" s="45"/>
      <c r="AT747" s="45"/>
      <c r="AY747" s="45"/>
      <c r="BK747" s="45"/>
    </row>
    <row r="748">
      <c r="L748" s="52"/>
      <c r="W748" s="45"/>
      <c r="AH748" s="45"/>
      <c r="AT748" s="45"/>
      <c r="AY748" s="45"/>
      <c r="BK748" s="45"/>
    </row>
    <row r="749">
      <c r="L749" s="52"/>
      <c r="W749" s="45"/>
      <c r="AH749" s="45"/>
      <c r="AT749" s="45"/>
      <c r="AY749" s="45"/>
      <c r="BK749" s="45"/>
    </row>
    <row r="750">
      <c r="L750" s="52"/>
      <c r="W750" s="45"/>
      <c r="AH750" s="45"/>
      <c r="AT750" s="45"/>
      <c r="AY750" s="45"/>
      <c r="BK750" s="45"/>
    </row>
    <row r="751">
      <c r="L751" s="52"/>
      <c r="W751" s="45"/>
      <c r="AH751" s="45"/>
      <c r="AT751" s="45"/>
      <c r="AY751" s="45"/>
      <c r="BK751" s="45"/>
    </row>
    <row r="752">
      <c r="L752" s="52"/>
      <c r="W752" s="45"/>
      <c r="AH752" s="45"/>
      <c r="AT752" s="45"/>
      <c r="AY752" s="45"/>
      <c r="BK752" s="45"/>
    </row>
    <row r="753">
      <c r="L753" s="52"/>
      <c r="W753" s="45"/>
      <c r="AH753" s="45"/>
      <c r="AT753" s="45"/>
      <c r="AY753" s="45"/>
      <c r="BK753" s="45"/>
    </row>
    <row r="754">
      <c r="L754" s="52"/>
      <c r="W754" s="45"/>
      <c r="AH754" s="45"/>
      <c r="AT754" s="45"/>
      <c r="AY754" s="45"/>
      <c r="BK754" s="45"/>
    </row>
    <row r="755">
      <c r="L755" s="52"/>
      <c r="W755" s="45"/>
      <c r="AH755" s="45"/>
      <c r="AT755" s="45"/>
      <c r="AY755" s="45"/>
      <c r="BK755" s="45"/>
    </row>
    <row r="756">
      <c r="L756" s="52"/>
      <c r="W756" s="45"/>
      <c r="AH756" s="45"/>
      <c r="AT756" s="45"/>
      <c r="AY756" s="45"/>
      <c r="BK756" s="45"/>
    </row>
    <row r="757">
      <c r="L757" s="52"/>
      <c r="W757" s="45"/>
      <c r="AH757" s="45"/>
      <c r="AT757" s="45"/>
      <c r="AY757" s="45"/>
      <c r="BK757" s="45"/>
    </row>
    <row r="758">
      <c r="L758" s="52"/>
      <c r="W758" s="45"/>
      <c r="AH758" s="45"/>
      <c r="AT758" s="45"/>
      <c r="AY758" s="45"/>
      <c r="BK758" s="45"/>
    </row>
    <row r="759">
      <c r="L759" s="52"/>
      <c r="W759" s="45"/>
      <c r="AH759" s="45"/>
      <c r="AT759" s="45"/>
      <c r="AY759" s="45"/>
      <c r="BK759" s="45"/>
    </row>
    <row r="760">
      <c r="L760" s="52"/>
      <c r="W760" s="45"/>
      <c r="AH760" s="45"/>
      <c r="AT760" s="45"/>
      <c r="AY760" s="45"/>
      <c r="BK760" s="45"/>
    </row>
    <row r="761">
      <c r="L761" s="52"/>
      <c r="W761" s="45"/>
      <c r="AH761" s="45"/>
      <c r="AT761" s="45"/>
      <c r="AY761" s="45"/>
      <c r="BK761" s="45"/>
    </row>
    <row r="762">
      <c r="L762" s="52"/>
      <c r="W762" s="45"/>
      <c r="AH762" s="45"/>
      <c r="AT762" s="45"/>
      <c r="AY762" s="45"/>
      <c r="BK762" s="45"/>
    </row>
    <row r="763">
      <c r="L763" s="52"/>
      <c r="W763" s="45"/>
      <c r="AH763" s="45"/>
      <c r="AT763" s="45"/>
      <c r="AY763" s="45"/>
      <c r="BK763" s="45"/>
    </row>
    <row r="764">
      <c r="L764" s="52"/>
      <c r="W764" s="45"/>
      <c r="AH764" s="45"/>
      <c r="AT764" s="45"/>
      <c r="AY764" s="45"/>
      <c r="BK764" s="45"/>
    </row>
    <row r="765">
      <c r="L765" s="52"/>
      <c r="W765" s="45"/>
      <c r="AH765" s="45"/>
      <c r="AT765" s="45"/>
      <c r="AY765" s="45"/>
      <c r="BK765" s="45"/>
    </row>
    <row r="766">
      <c r="L766" s="52"/>
      <c r="W766" s="45"/>
      <c r="AH766" s="45"/>
      <c r="AT766" s="45"/>
      <c r="AY766" s="45"/>
      <c r="BK766" s="45"/>
    </row>
    <row r="767">
      <c r="L767" s="52"/>
      <c r="W767" s="45"/>
      <c r="AH767" s="45"/>
      <c r="AT767" s="45"/>
      <c r="AY767" s="45"/>
      <c r="BK767" s="45"/>
    </row>
    <row r="768">
      <c r="L768" s="52"/>
      <c r="W768" s="45"/>
      <c r="AH768" s="45"/>
      <c r="AT768" s="45"/>
      <c r="AY768" s="45"/>
      <c r="BK768" s="45"/>
    </row>
    <row r="769">
      <c r="L769" s="52"/>
      <c r="W769" s="45"/>
      <c r="AH769" s="45"/>
      <c r="AT769" s="45"/>
      <c r="AY769" s="45"/>
      <c r="BK769" s="45"/>
    </row>
    <row r="770">
      <c r="L770" s="52"/>
      <c r="W770" s="45"/>
      <c r="AH770" s="45"/>
      <c r="AT770" s="45"/>
      <c r="AY770" s="45"/>
      <c r="BK770" s="45"/>
    </row>
    <row r="771">
      <c r="L771" s="52"/>
      <c r="W771" s="45"/>
      <c r="AH771" s="45"/>
      <c r="AT771" s="45"/>
      <c r="AY771" s="45"/>
      <c r="BK771" s="45"/>
    </row>
    <row r="772">
      <c r="L772" s="52"/>
      <c r="W772" s="45"/>
      <c r="AH772" s="45"/>
      <c r="AT772" s="45"/>
      <c r="AY772" s="45"/>
      <c r="BK772" s="45"/>
    </row>
    <row r="773">
      <c r="L773" s="52"/>
      <c r="W773" s="45"/>
      <c r="AH773" s="45"/>
      <c r="AT773" s="45"/>
      <c r="AY773" s="45"/>
      <c r="BK773" s="45"/>
    </row>
    <row r="774">
      <c r="L774" s="52"/>
      <c r="W774" s="45"/>
      <c r="AH774" s="45"/>
      <c r="AT774" s="45"/>
      <c r="AY774" s="45"/>
      <c r="BK774" s="45"/>
    </row>
    <row r="775">
      <c r="L775" s="52"/>
      <c r="W775" s="45"/>
      <c r="AH775" s="45"/>
      <c r="AT775" s="45"/>
      <c r="AY775" s="45"/>
      <c r="BK775" s="45"/>
    </row>
    <row r="776">
      <c r="L776" s="52"/>
      <c r="W776" s="45"/>
      <c r="AH776" s="45"/>
      <c r="AT776" s="45"/>
      <c r="AY776" s="45"/>
      <c r="BK776" s="45"/>
    </row>
    <row r="777">
      <c r="L777" s="52"/>
      <c r="W777" s="45"/>
      <c r="AH777" s="45"/>
      <c r="AT777" s="45"/>
      <c r="AY777" s="45"/>
      <c r="BK777" s="45"/>
    </row>
    <row r="778">
      <c r="L778" s="52"/>
      <c r="W778" s="45"/>
      <c r="AH778" s="45"/>
      <c r="AT778" s="45"/>
      <c r="AY778" s="45"/>
      <c r="BK778" s="45"/>
    </row>
    <row r="779">
      <c r="L779" s="52"/>
      <c r="W779" s="45"/>
      <c r="AH779" s="45"/>
      <c r="AT779" s="45"/>
      <c r="AY779" s="45"/>
      <c r="BK779" s="45"/>
    </row>
    <row r="780">
      <c r="L780" s="52"/>
      <c r="W780" s="45"/>
      <c r="AH780" s="45"/>
      <c r="AT780" s="45"/>
      <c r="AY780" s="45"/>
      <c r="BK780" s="45"/>
    </row>
    <row r="781">
      <c r="L781" s="52"/>
      <c r="W781" s="45"/>
      <c r="AH781" s="45"/>
      <c r="AT781" s="45"/>
      <c r="AY781" s="45"/>
      <c r="BK781" s="45"/>
    </row>
    <row r="782">
      <c r="L782" s="52"/>
      <c r="W782" s="45"/>
      <c r="AH782" s="45"/>
      <c r="AT782" s="45"/>
      <c r="AY782" s="45"/>
      <c r="BK782" s="45"/>
    </row>
    <row r="783">
      <c r="L783" s="52"/>
      <c r="W783" s="45"/>
      <c r="AH783" s="45"/>
      <c r="AT783" s="45"/>
      <c r="AY783" s="45"/>
      <c r="BK783" s="45"/>
    </row>
    <row r="784">
      <c r="L784" s="52"/>
      <c r="W784" s="45"/>
      <c r="AH784" s="45"/>
      <c r="AT784" s="45"/>
      <c r="AY784" s="45"/>
      <c r="BK784" s="45"/>
    </row>
    <row r="785">
      <c r="L785" s="52"/>
      <c r="W785" s="45"/>
      <c r="AH785" s="45"/>
      <c r="AT785" s="45"/>
      <c r="AY785" s="45"/>
      <c r="BK785" s="45"/>
    </row>
    <row r="786">
      <c r="L786" s="52"/>
      <c r="W786" s="45"/>
      <c r="AH786" s="45"/>
      <c r="AT786" s="45"/>
      <c r="AY786" s="45"/>
      <c r="BK786" s="45"/>
    </row>
    <row r="787">
      <c r="L787" s="52"/>
      <c r="W787" s="45"/>
      <c r="AH787" s="45"/>
      <c r="AT787" s="45"/>
      <c r="AY787" s="45"/>
      <c r="BK787" s="45"/>
    </row>
    <row r="788">
      <c r="L788" s="52"/>
      <c r="W788" s="45"/>
      <c r="AH788" s="45"/>
      <c r="AT788" s="45"/>
      <c r="AY788" s="45"/>
      <c r="BK788" s="45"/>
    </row>
    <row r="789">
      <c r="L789" s="52"/>
      <c r="W789" s="45"/>
      <c r="AH789" s="45"/>
      <c r="AT789" s="45"/>
      <c r="AY789" s="45"/>
      <c r="BK789" s="45"/>
    </row>
    <row r="790">
      <c r="L790" s="52"/>
      <c r="W790" s="45"/>
      <c r="AH790" s="45"/>
      <c r="AT790" s="45"/>
      <c r="AY790" s="45"/>
      <c r="BK790" s="45"/>
    </row>
    <row r="791">
      <c r="L791" s="52"/>
      <c r="W791" s="45"/>
      <c r="AH791" s="45"/>
      <c r="AT791" s="45"/>
      <c r="AY791" s="45"/>
      <c r="BK791" s="45"/>
    </row>
    <row r="792">
      <c r="L792" s="52"/>
      <c r="W792" s="45"/>
      <c r="AH792" s="45"/>
      <c r="AT792" s="45"/>
      <c r="AY792" s="45"/>
      <c r="BK792" s="45"/>
    </row>
    <row r="793">
      <c r="L793" s="52"/>
      <c r="W793" s="45"/>
      <c r="AH793" s="45"/>
      <c r="AT793" s="45"/>
      <c r="AY793" s="45"/>
      <c r="BK793" s="45"/>
    </row>
    <row r="794">
      <c r="L794" s="52"/>
      <c r="W794" s="45"/>
      <c r="AH794" s="45"/>
      <c r="AT794" s="45"/>
      <c r="AY794" s="45"/>
      <c r="BK794" s="45"/>
    </row>
    <row r="795">
      <c r="L795" s="52"/>
      <c r="W795" s="45"/>
      <c r="AH795" s="45"/>
      <c r="AT795" s="45"/>
      <c r="AY795" s="45"/>
      <c r="BK795" s="45"/>
    </row>
    <row r="796">
      <c r="L796" s="52"/>
      <c r="W796" s="45"/>
      <c r="AH796" s="45"/>
      <c r="AT796" s="45"/>
      <c r="AY796" s="45"/>
      <c r="BK796" s="45"/>
    </row>
    <row r="797">
      <c r="L797" s="52"/>
      <c r="W797" s="45"/>
      <c r="AH797" s="45"/>
      <c r="AT797" s="45"/>
      <c r="AY797" s="45"/>
      <c r="BK797" s="45"/>
    </row>
    <row r="798">
      <c r="L798" s="52"/>
      <c r="W798" s="45"/>
      <c r="AH798" s="45"/>
      <c r="AT798" s="45"/>
      <c r="AY798" s="45"/>
      <c r="BK798" s="45"/>
    </row>
    <row r="799">
      <c r="L799" s="52"/>
      <c r="W799" s="45"/>
      <c r="AH799" s="45"/>
      <c r="AT799" s="45"/>
      <c r="AY799" s="45"/>
      <c r="BK799" s="45"/>
    </row>
    <row r="800">
      <c r="L800" s="52"/>
      <c r="W800" s="45"/>
      <c r="AH800" s="45"/>
      <c r="AT800" s="45"/>
      <c r="AY800" s="45"/>
      <c r="BK800" s="45"/>
    </row>
    <row r="801">
      <c r="L801" s="52"/>
      <c r="W801" s="45"/>
      <c r="AH801" s="45"/>
      <c r="AT801" s="45"/>
      <c r="AY801" s="45"/>
      <c r="BK801" s="45"/>
    </row>
    <row r="802">
      <c r="L802" s="52"/>
      <c r="W802" s="45"/>
      <c r="AH802" s="45"/>
      <c r="AT802" s="45"/>
      <c r="AY802" s="45"/>
      <c r="BK802" s="45"/>
    </row>
    <row r="803">
      <c r="L803" s="52"/>
      <c r="W803" s="45"/>
      <c r="AH803" s="45"/>
      <c r="AT803" s="45"/>
      <c r="AY803" s="45"/>
      <c r="BK803" s="45"/>
    </row>
    <row r="804">
      <c r="L804" s="52"/>
      <c r="W804" s="45"/>
      <c r="AH804" s="45"/>
      <c r="AT804" s="45"/>
      <c r="AY804" s="45"/>
      <c r="BK804" s="45"/>
    </row>
    <row r="805">
      <c r="L805" s="52"/>
      <c r="W805" s="45"/>
      <c r="AH805" s="45"/>
      <c r="AT805" s="45"/>
      <c r="AY805" s="45"/>
      <c r="BK805" s="45"/>
    </row>
    <row r="806">
      <c r="L806" s="52"/>
      <c r="W806" s="45"/>
      <c r="AH806" s="45"/>
      <c r="AT806" s="45"/>
      <c r="AY806" s="45"/>
      <c r="BK806" s="45"/>
    </row>
    <row r="807">
      <c r="L807" s="52"/>
      <c r="W807" s="45"/>
      <c r="AH807" s="45"/>
      <c r="AT807" s="45"/>
      <c r="AY807" s="45"/>
      <c r="BK807" s="45"/>
    </row>
    <row r="808">
      <c r="L808" s="52"/>
      <c r="W808" s="45"/>
      <c r="AH808" s="45"/>
      <c r="AT808" s="45"/>
      <c r="AY808" s="45"/>
      <c r="BK808" s="45"/>
    </row>
    <row r="809">
      <c r="L809" s="52"/>
      <c r="W809" s="45"/>
      <c r="AH809" s="45"/>
      <c r="AT809" s="45"/>
      <c r="AY809" s="45"/>
      <c r="BK809" s="45"/>
    </row>
    <row r="810">
      <c r="L810" s="52"/>
      <c r="W810" s="45"/>
      <c r="AH810" s="45"/>
      <c r="AT810" s="45"/>
      <c r="AY810" s="45"/>
      <c r="BK810" s="45"/>
    </row>
    <row r="811">
      <c r="L811" s="52"/>
      <c r="W811" s="45"/>
      <c r="AH811" s="45"/>
      <c r="AT811" s="45"/>
      <c r="AY811" s="45"/>
      <c r="BK811" s="45"/>
    </row>
    <row r="812">
      <c r="L812" s="52"/>
      <c r="W812" s="45"/>
      <c r="AH812" s="45"/>
      <c r="AT812" s="45"/>
      <c r="AY812" s="45"/>
      <c r="BK812" s="45"/>
    </row>
    <row r="813">
      <c r="L813" s="52"/>
      <c r="W813" s="45"/>
      <c r="AH813" s="45"/>
      <c r="AT813" s="45"/>
      <c r="AY813" s="45"/>
      <c r="BK813" s="45"/>
    </row>
    <row r="814">
      <c r="L814" s="52"/>
      <c r="W814" s="45"/>
      <c r="AH814" s="45"/>
      <c r="AT814" s="45"/>
      <c r="AY814" s="45"/>
      <c r="BK814" s="45"/>
    </row>
    <row r="815">
      <c r="L815" s="52"/>
      <c r="W815" s="45"/>
      <c r="AH815" s="45"/>
      <c r="AT815" s="45"/>
      <c r="AY815" s="45"/>
      <c r="BK815" s="45"/>
    </row>
    <row r="816">
      <c r="L816" s="52"/>
      <c r="W816" s="45"/>
      <c r="AH816" s="45"/>
      <c r="AT816" s="45"/>
      <c r="AY816" s="45"/>
      <c r="BK816" s="45"/>
    </row>
    <row r="817">
      <c r="L817" s="52"/>
      <c r="W817" s="45"/>
      <c r="AH817" s="45"/>
      <c r="AT817" s="45"/>
      <c r="AY817" s="45"/>
      <c r="BK817" s="45"/>
    </row>
    <row r="818">
      <c r="L818" s="52"/>
      <c r="W818" s="45"/>
      <c r="AH818" s="45"/>
      <c r="AT818" s="45"/>
      <c r="AY818" s="45"/>
      <c r="BK818" s="45"/>
    </row>
    <row r="819">
      <c r="L819" s="52"/>
      <c r="W819" s="45"/>
      <c r="AH819" s="45"/>
      <c r="AT819" s="45"/>
      <c r="AY819" s="45"/>
      <c r="BK819" s="45"/>
    </row>
    <row r="820">
      <c r="L820" s="52"/>
      <c r="W820" s="45"/>
      <c r="AH820" s="45"/>
      <c r="AT820" s="45"/>
      <c r="AY820" s="45"/>
      <c r="BK820" s="45"/>
    </row>
    <row r="821">
      <c r="L821" s="52"/>
      <c r="W821" s="45"/>
      <c r="AH821" s="45"/>
      <c r="AT821" s="45"/>
      <c r="AY821" s="45"/>
      <c r="BK821" s="45"/>
    </row>
    <row r="822">
      <c r="L822" s="52"/>
      <c r="W822" s="45"/>
      <c r="AH822" s="45"/>
      <c r="AT822" s="45"/>
      <c r="AY822" s="45"/>
      <c r="BK822" s="45"/>
    </row>
    <row r="823">
      <c r="L823" s="52"/>
      <c r="W823" s="45"/>
      <c r="AH823" s="45"/>
      <c r="AT823" s="45"/>
      <c r="AY823" s="45"/>
      <c r="BK823" s="45"/>
    </row>
    <row r="824">
      <c r="L824" s="52"/>
      <c r="W824" s="45"/>
      <c r="AH824" s="45"/>
      <c r="AT824" s="45"/>
      <c r="AY824" s="45"/>
      <c r="BK824" s="45"/>
    </row>
    <row r="825">
      <c r="L825" s="52"/>
      <c r="W825" s="45"/>
      <c r="AH825" s="45"/>
      <c r="AT825" s="45"/>
      <c r="AY825" s="45"/>
      <c r="BK825" s="45"/>
    </row>
    <row r="826">
      <c r="L826" s="52"/>
      <c r="W826" s="45"/>
      <c r="AH826" s="45"/>
      <c r="AT826" s="45"/>
      <c r="AY826" s="45"/>
      <c r="BK826" s="45"/>
    </row>
    <row r="827">
      <c r="L827" s="52"/>
      <c r="W827" s="45"/>
      <c r="AH827" s="45"/>
      <c r="AT827" s="45"/>
      <c r="AY827" s="45"/>
      <c r="BK827" s="45"/>
    </row>
    <row r="828">
      <c r="L828" s="52"/>
      <c r="W828" s="45"/>
      <c r="AH828" s="45"/>
      <c r="AT828" s="45"/>
      <c r="AY828" s="45"/>
      <c r="BK828" s="45"/>
    </row>
    <row r="829">
      <c r="L829" s="52"/>
      <c r="W829" s="45"/>
      <c r="AH829" s="45"/>
      <c r="AT829" s="45"/>
      <c r="AY829" s="45"/>
      <c r="BK829" s="45"/>
    </row>
    <row r="830">
      <c r="L830" s="52"/>
      <c r="W830" s="45"/>
      <c r="AH830" s="45"/>
      <c r="AT830" s="45"/>
      <c r="AY830" s="45"/>
      <c r="BK830" s="45"/>
    </row>
    <row r="831">
      <c r="L831" s="52"/>
      <c r="W831" s="45"/>
      <c r="AH831" s="45"/>
      <c r="AT831" s="45"/>
      <c r="AY831" s="45"/>
      <c r="BK831" s="45"/>
    </row>
    <row r="832">
      <c r="L832" s="52"/>
      <c r="W832" s="45"/>
      <c r="AH832" s="45"/>
      <c r="AT832" s="45"/>
      <c r="AY832" s="45"/>
      <c r="BK832" s="45"/>
    </row>
    <row r="833">
      <c r="L833" s="52"/>
      <c r="W833" s="45"/>
      <c r="AH833" s="45"/>
      <c r="AT833" s="45"/>
      <c r="AY833" s="45"/>
      <c r="BK833" s="45"/>
    </row>
    <row r="834">
      <c r="L834" s="52"/>
      <c r="W834" s="45"/>
      <c r="AH834" s="45"/>
      <c r="AT834" s="45"/>
      <c r="AY834" s="45"/>
      <c r="BK834" s="45"/>
    </row>
    <row r="835">
      <c r="L835" s="52"/>
      <c r="W835" s="45"/>
      <c r="AH835" s="45"/>
      <c r="AT835" s="45"/>
      <c r="AY835" s="45"/>
      <c r="BK835" s="45"/>
    </row>
    <row r="836">
      <c r="L836" s="52"/>
      <c r="W836" s="45"/>
      <c r="AH836" s="45"/>
      <c r="AT836" s="45"/>
      <c r="AY836" s="45"/>
      <c r="BK836" s="45"/>
    </row>
    <row r="837">
      <c r="L837" s="52"/>
      <c r="W837" s="45"/>
      <c r="AH837" s="45"/>
      <c r="AT837" s="45"/>
      <c r="AY837" s="45"/>
      <c r="BK837" s="45"/>
    </row>
    <row r="838">
      <c r="L838" s="52"/>
      <c r="W838" s="45"/>
      <c r="AH838" s="45"/>
      <c r="AT838" s="45"/>
      <c r="AY838" s="45"/>
      <c r="BK838" s="45"/>
    </row>
    <row r="839">
      <c r="L839" s="52"/>
      <c r="W839" s="45"/>
      <c r="AH839" s="45"/>
      <c r="AT839" s="45"/>
      <c r="AY839" s="45"/>
      <c r="BK839" s="45"/>
    </row>
    <row r="840">
      <c r="L840" s="52"/>
      <c r="W840" s="45"/>
      <c r="AH840" s="45"/>
      <c r="AT840" s="45"/>
      <c r="AY840" s="45"/>
      <c r="BK840" s="45"/>
    </row>
    <row r="841">
      <c r="L841" s="52"/>
      <c r="W841" s="45"/>
      <c r="AH841" s="45"/>
      <c r="AT841" s="45"/>
      <c r="AY841" s="45"/>
      <c r="BK841" s="45"/>
    </row>
    <row r="842">
      <c r="L842" s="52"/>
      <c r="W842" s="45"/>
      <c r="AH842" s="45"/>
      <c r="AT842" s="45"/>
      <c r="AY842" s="45"/>
      <c r="BK842" s="45"/>
    </row>
    <row r="843">
      <c r="L843" s="52"/>
      <c r="W843" s="45"/>
      <c r="AH843" s="45"/>
      <c r="AT843" s="45"/>
      <c r="AY843" s="45"/>
      <c r="BK843" s="45"/>
    </row>
    <row r="844">
      <c r="L844" s="52"/>
      <c r="W844" s="45"/>
      <c r="AH844" s="45"/>
      <c r="AT844" s="45"/>
      <c r="AY844" s="45"/>
      <c r="BK844" s="45"/>
    </row>
    <row r="845">
      <c r="L845" s="52"/>
      <c r="W845" s="45"/>
      <c r="AH845" s="45"/>
      <c r="AT845" s="45"/>
      <c r="AY845" s="45"/>
      <c r="BK845" s="45"/>
    </row>
    <row r="846">
      <c r="L846" s="52"/>
      <c r="W846" s="45"/>
      <c r="AH846" s="45"/>
      <c r="AT846" s="45"/>
      <c r="AY846" s="45"/>
      <c r="BK846" s="45"/>
    </row>
    <row r="847">
      <c r="L847" s="52"/>
      <c r="W847" s="45"/>
      <c r="AH847" s="45"/>
      <c r="AT847" s="45"/>
      <c r="AY847" s="45"/>
      <c r="BK847" s="45"/>
    </row>
    <row r="848">
      <c r="L848" s="52"/>
      <c r="W848" s="45"/>
      <c r="AH848" s="45"/>
      <c r="AT848" s="45"/>
      <c r="AY848" s="45"/>
      <c r="BK848" s="45"/>
    </row>
    <row r="849">
      <c r="L849" s="52"/>
      <c r="W849" s="45"/>
      <c r="AH849" s="45"/>
      <c r="AT849" s="45"/>
      <c r="AY849" s="45"/>
      <c r="BK849" s="45"/>
    </row>
    <row r="850">
      <c r="L850" s="52"/>
      <c r="W850" s="45"/>
      <c r="AH850" s="45"/>
      <c r="AT850" s="45"/>
      <c r="AY850" s="45"/>
      <c r="BK850" s="45"/>
    </row>
    <row r="851">
      <c r="L851" s="52"/>
      <c r="W851" s="45"/>
      <c r="AH851" s="45"/>
      <c r="AT851" s="45"/>
      <c r="AY851" s="45"/>
      <c r="BK851" s="45"/>
    </row>
    <row r="852">
      <c r="L852" s="52"/>
      <c r="W852" s="45"/>
      <c r="AH852" s="45"/>
      <c r="AT852" s="45"/>
      <c r="AY852" s="45"/>
      <c r="BK852" s="45"/>
    </row>
    <row r="853">
      <c r="L853" s="52"/>
      <c r="W853" s="45"/>
      <c r="AH853" s="45"/>
      <c r="AT853" s="45"/>
      <c r="AY853" s="45"/>
      <c r="BK853" s="45"/>
    </row>
    <row r="854">
      <c r="L854" s="52"/>
      <c r="W854" s="45"/>
      <c r="AH854" s="45"/>
      <c r="AT854" s="45"/>
      <c r="AY854" s="45"/>
      <c r="BK854" s="45"/>
    </row>
    <row r="855">
      <c r="L855" s="52"/>
      <c r="W855" s="45"/>
      <c r="AH855" s="45"/>
      <c r="AT855" s="45"/>
      <c r="AY855" s="45"/>
      <c r="BK855" s="45"/>
    </row>
    <row r="856">
      <c r="L856" s="52"/>
      <c r="W856" s="45"/>
      <c r="AH856" s="45"/>
      <c r="AT856" s="45"/>
      <c r="AY856" s="45"/>
      <c r="BK856" s="45"/>
    </row>
    <row r="857">
      <c r="L857" s="52"/>
      <c r="W857" s="45"/>
      <c r="AH857" s="45"/>
      <c r="AT857" s="45"/>
      <c r="AY857" s="45"/>
      <c r="BK857" s="45"/>
    </row>
    <row r="858">
      <c r="L858" s="52"/>
      <c r="W858" s="45"/>
      <c r="AH858" s="45"/>
      <c r="AT858" s="45"/>
      <c r="AY858" s="45"/>
      <c r="BK858" s="45"/>
    </row>
    <row r="859">
      <c r="L859" s="52"/>
      <c r="W859" s="45"/>
      <c r="AH859" s="45"/>
      <c r="AT859" s="45"/>
      <c r="AY859" s="45"/>
      <c r="BK859" s="45"/>
    </row>
    <row r="860">
      <c r="L860" s="52"/>
      <c r="W860" s="45"/>
      <c r="AH860" s="45"/>
      <c r="AT860" s="45"/>
      <c r="AY860" s="45"/>
      <c r="BK860" s="45"/>
    </row>
    <row r="861">
      <c r="L861" s="52"/>
      <c r="W861" s="45"/>
      <c r="AH861" s="45"/>
      <c r="AT861" s="45"/>
      <c r="AY861" s="45"/>
      <c r="BK861" s="45"/>
    </row>
    <row r="862">
      <c r="L862" s="52"/>
      <c r="W862" s="45"/>
      <c r="AH862" s="45"/>
      <c r="AT862" s="45"/>
      <c r="AY862" s="45"/>
      <c r="BK862" s="45"/>
    </row>
    <row r="863">
      <c r="L863" s="52"/>
      <c r="W863" s="45"/>
      <c r="AH863" s="45"/>
      <c r="AT863" s="45"/>
      <c r="AY863" s="45"/>
      <c r="BK863" s="45"/>
    </row>
    <row r="864">
      <c r="L864" s="52"/>
      <c r="W864" s="45"/>
      <c r="AH864" s="45"/>
      <c r="AT864" s="45"/>
      <c r="AY864" s="45"/>
      <c r="BK864" s="45"/>
    </row>
    <row r="865">
      <c r="L865" s="52"/>
      <c r="W865" s="45"/>
      <c r="AH865" s="45"/>
      <c r="AT865" s="45"/>
      <c r="AY865" s="45"/>
      <c r="BK865" s="45"/>
    </row>
    <row r="866">
      <c r="L866" s="52"/>
      <c r="W866" s="45"/>
      <c r="AH866" s="45"/>
      <c r="AT866" s="45"/>
      <c r="AY866" s="45"/>
      <c r="BK866" s="45"/>
    </row>
    <row r="867">
      <c r="L867" s="52"/>
      <c r="W867" s="45"/>
      <c r="AH867" s="45"/>
      <c r="AT867" s="45"/>
      <c r="AY867" s="45"/>
      <c r="BK867" s="45"/>
    </row>
    <row r="868">
      <c r="L868" s="52"/>
      <c r="W868" s="45"/>
      <c r="AH868" s="45"/>
      <c r="AT868" s="45"/>
      <c r="AY868" s="45"/>
      <c r="BK868" s="45"/>
    </row>
    <row r="869">
      <c r="L869" s="52"/>
      <c r="W869" s="45"/>
      <c r="AH869" s="45"/>
      <c r="AT869" s="45"/>
      <c r="AY869" s="45"/>
      <c r="BK869" s="45"/>
    </row>
    <row r="870">
      <c r="L870" s="52"/>
      <c r="W870" s="45"/>
      <c r="AH870" s="45"/>
      <c r="AT870" s="45"/>
      <c r="AY870" s="45"/>
      <c r="BK870" s="45"/>
    </row>
    <row r="871">
      <c r="L871" s="52"/>
      <c r="W871" s="45"/>
      <c r="AH871" s="45"/>
      <c r="AT871" s="45"/>
      <c r="AY871" s="45"/>
      <c r="BK871" s="45"/>
    </row>
    <row r="872">
      <c r="L872" s="52"/>
      <c r="W872" s="45"/>
      <c r="AH872" s="45"/>
      <c r="AT872" s="45"/>
      <c r="AY872" s="45"/>
      <c r="BK872" s="45"/>
    </row>
    <row r="873">
      <c r="L873" s="52"/>
      <c r="W873" s="45"/>
      <c r="AH873" s="45"/>
      <c r="AT873" s="45"/>
      <c r="AY873" s="45"/>
      <c r="BK873" s="45"/>
    </row>
    <row r="874">
      <c r="L874" s="52"/>
      <c r="W874" s="45"/>
      <c r="AH874" s="45"/>
      <c r="AT874" s="45"/>
      <c r="AY874" s="45"/>
      <c r="BK874" s="45"/>
    </row>
    <row r="875">
      <c r="L875" s="52"/>
      <c r="W875" s="45"/>
      <c r="AH875" s="45"/>
      <c r="AT875" s="45"/>
      <c r="AY875" s="45"/>
      <c r="BK875" s="45"/>
    </row>
    <row r="876">
      <c r="L876" s="52"/>
      <c r="W876" s="45"/>
      <c r="AH876" s="45"/>
      <c r="AT876" s="45"/>
      <c r="AY876" s="45"/>
      <c r="BK876" s="45"/>
    </row>
    <row r="877">
      <c r="L877" s="52"/>
      <c r="W877" s="45"/>
      <c r="AH877" s="45"/>
      <c r="AT877" s="45"/>
      <c r="AY877" s="45"/>
      <c r="BK877" s="45"/>
    </row>
    <row r="878">
      <c r="L878" s="52"/>
      <c r="W878" s="45"/>
      <c r="AH878" s="45"/>
      <c r="AT878" s="45"/>
      <c r="AY878" s="45"/>
      <c r="BK878" s="45"/>
    </row>
    <row r="879">
      <c r="L879" s="52"/>
      <c r="W879" s="45"/>
      <c r="AH879" s="45"/>
      <c r="AT879" s="45"/>
      <c r="AY879" s="45"/>
      <c r="BK879" s="45"/>
    </row>
    <row r="880">
      <c r="L880" s="52"/>
      <c r="W880" s="45"/>
      <c r="AH880" s="45"/>
      <c r="AT880" s="45"/>
      <c r="AY880" s="45"/>
      <c r="BK880" s="45"/>
    </row>
    <row r="881">
      <c r="L881" s="52"/>
      <c r="W881" s="45"/>
      <c r="AH881" s="45"/>
      <c r="AT881" s="45"/>
      <c r="AY881" s="45"/>
      <c r="BK881" s="45"/>
    </row>
    <row r="882">
      <c r="L882" s="52"/>
      <c r="W882" s="45"/>
      <c r="AH882" s="45"/>
      <c r="AT882" s="45"/>
      <c r="AY882" s="45"/>
      <c r="BK882" s="45"/>
    </row>
    <row r="883">
      <c r="L883" s="52"/>
      <c r="W883" s="45"/>
      <c r="AH883" s="45"/>
      <c r="AT883" s="45"/>
      <c r="AY883" s="45"/>
      <c r="BK883" s="45"/>
    </row>
    <row r="884">
      <c r="L884" s="52"/>
      <c r="W884" s="45"/>
      <c r="AH884" s="45"/>
      <c r="AT884" s="45"/>
      <c r="AY884" s="45"/>
      <c r="BK884" s="45"/>
    </row>
    <row r="885">
      <c r="L885" s="52"/>
      <c r="W885" s="45"/>
      <c r="AH885" s="45"/>
      <c r="AT885" s="45"/>
      <c r="AY885" s="45"/>
      <c r="BK885" s="45"/>
    </row>
    <row r="886">
      <c r="L886" s="52"/>
      <c r="W886" s="45"/>
      <c r="AH886" s="45"/>
      <c r="AT886" s="45"/>
      <c r="AY886" s="45"/>
      <c r="BK886" s="45"/>
    </row>
    <row r="887">
      <c r="L887" s="52"/>
      <c r="W887" s="45"/>
      <c r="AH887" s="45"/>
      <c r="AT887" s="45"/>
      <c r="AY887" s="45"/>
      <c r="BK887" s="45"/>
    </row>
    <row r="888">
      <c r="L888" s="52"/>
      <c r="W888" s="45"/>
      <c r="AH888" s="45"/>
      <c r="AT888" s="45"/>
      <c r="AY888" s="45"/>
      <c r="BK888" s="45"/>
    </row>
    <row r="889">
      <c r="L889" s="52"/>
      <c r="W889" s="45"/>
      <c r="AH889" s="45"/>
      <c r="AT889" s="45"/>
      <c r="AY889" s="45"/>
      <c r="BK889" s="45"/>
    </row>
    <row r="890">
      <c r="L890" s="52"/>
      <c r="W890" s="45"/>
      <c r="AH890" s="45"/>
      <c r="AT890" s="45"/>
      <c r="AY890" s="45"/>
      <c r="BK890" s="45"/>
    </row>
    <row r="891">
      <c r="L891" s="52"/>
      <c r="W891" s="45"/>
      <c r="AH891" s="45"/>
      <c r="AT891" s="45"/>
      <c r="AY891" s="45"/>
      <c r="BK891" s="45"/>
    </row>
    <row r="892">
      <c r="L892" s="52"/>
      <c r="W892" s="45"/>
      <c r="AH892" s="45"/>
      <c r="AT892" s="45"/>
      <c r="AY892" s="45"/>
      <c r="BK892" s="45"/>
    </row>
    <row r="893">
      <c r="L893" s="52"/>
      <c r="W893" s="45"/>
      <c r="AH893" s="45"/>
      <c r="AT893" s="45"/>
      <c r="AY893" s="45"/>
      <c r="BK893" s="45"/>
    </row>
    <row r="894">
      <c r="L894" s="52"/>
      <c r="W894" s="45"/>
      <c r="AH894" s="45"/>
      <c r="AT894" s="45"/>
      <c r="AY894" s="45"/>
      <c r="BK894" s="45"/>
    </row>
    <row r="895">
      <c r="L895" s="52"/>
      <c r="W895" s="45"/>
      <c r="AH895" s="45"/>
      <c r="AT895" s="45"/>
      <c r="AY895" s="45"/>
      <c r="BK895" s="45"/>
    </row>
    <row r="896">
      <c r="L896" s="52"/>
      <c r="W896" s="45"/>
      <c r="AH896" s="45"/>
      <c r="AT896" s="45"/>
      <c r="AY896" s="45"/>
      <c r="BK896" s="45"/>
    </row>
    <row r="897">
      <c r="L897" s="52"/>
      <c r="W897" s="45"/>
      <c r="AH897" s="45"/>
      <c r="AT897" s="45"/>
      <c r="AY897" s="45"/>
      <c r="BK897" s="45"/>
    </row>
    <row r="898">
      <c r="L898" s="52"/>
      <c r="W898" s="45"/>
      <c r="AH898" s="45"/>
      <c r="AT898" s="45"/>
      <c r="AY898" s="45"/>
      <c r="BK898" s="45"/>
    </row>
    <row r="899">
      <c r="L899" s="52"/>
      <c r="W899" s="45"/>
      <c r="AH899" s="45"/>
      <c r="AT899" s="45"/>
      <c r="AY899" s="45"/>
      <c r="BK899" s="45"/>
    </row>
    <row r="900">
      <c r="L900" s="52"/>
      <c r="W900" s="45"/>
      <c r="AH900" s="45"/>
      <c r="AT900" s="45"/>
      <c r="AY900" s="45"/>
      <c r="BK900" s="45"/>
    </row>
    <row r="901">
      <c r="L901" s="52"/>
      <c r="W901" s="45"/>
      <c r="AH901" s="45"/>
      <c r="AT901" s="45"/>
      <c r="AY901" s="45"/>
      <c r="BK901" s="45"/>
    </row>
    <row r="902">
      <c r="L902" s="52"/>
      <c r="W902" s="45"/>
      <c r="AH902" s="45"/>
      <c r="AT902" s="45"/>
      <c r="AY902" s="45"/>
      <c r="BK902" s="45"/>
    </row>
    <row r="903">
      <c r="L903" s="52"/>
      <c r="W903" s="45"/>
      <c r="AH903" s="45"/>
      <c r="AT903" s="45"/>
      <c r="AY903" s="45"/>
      <c r="BK903" s="45"/>
    </row>
    <row r="904">
      <c r="L904" s="52"/>
      <c r="W904" s="45"/>
      <c r="AH904" s="45"/>
      <c r="AT904" s="45"/>
      <c r="AY904" s="45"/>
      <c r="BK904" s="45"/>
    </row>
    <row r="905">
      <c r="L905" s="52"/>
      <c r="W905" s="45"/>
      <c r="AH905" s="45"/>
      <c r="AT905" s="45"/>
      <c r="AY905" s="45"/>
      <c r="BK905" s="45"/>
    </row>
    <row r="906">
      <c r="L906" s="52"/>
      <c r="W906" s="45"/>
      <c r="AH906" s="45"/>
      <c r="AT906" s="45"/>
      <c r="AY906" s="45"/>
      <c r="BK906" s="45"/>
    </row>
    <row r="907">
      <c r="L907" s="52"/>
      <c r="W907" s="45"/>
      <c r="AH907" s="45"/>
      <c r="AT907" s="45"/>
      <c r="AY907" s="45"/>
      <c r="BK907" s="45"/>
    </row>
    <row r="908">
      <c r="L908" s="52"/>
      <c r="W908" s="45"/>
      <c r="AH908" s="45"/>
      <c r="AT908" s="45"/>
      <c r="AY908" s="45"/>
      <c r="BK908" s="45"/>
    </row>
    <row r="909">
      <c r="L909" s="52"/>
      <c r="W909" s="45"/>
      <c r="AH909" s="45"/>
      <c r="AT909" s="45"/>
      <c r="AY909" s="45"/>
      <c r="BK909" s="45"/>
    </row>
    <row r="910">
      <c r="L910" s="52"/>
      <c r="W910" s="45"/>
      <c r="AH910" s="45"/>
      <c r="AT910" s="45"/>
      <c r="AY910" s="45"/>
      <c r="BK910" s="45"/>
    </row>
    <row r="911">
      <c r="L911" s="52"/>
      <c r="W911" s="45"/>
      <c r="AH911" s="45"/>
      <c r="AT911" s="45"/>
      <c r="AY911" s="45"/>
      <c r="BK911" s="45"/>
    </row>
    <row r="912">
      <c r="L912" s="52"/>
      <c r="W912" s="45"/>
      <c r="AH912" s="45"/>
      <c r="AT912" s="45"/>
      <c r="AY912" s="45"/>
      <c r="BK912" s="45"/>
    </row>
    <row r="913">
      <c r="L913" s="52"/>
      <c r="W913" s="45"/>
      <c r="AH913" s="45"/>
      <c r="AT913" s="45"/>
      <c r="AY913" s="45"/>
      <c r="BK913" s="45"/>
    </row>
    <row r="914">
      <c r="L914" s="52"/>
      <c r="W914" s="45"/>
      <c r="AH914" s="45"/>
      <c r="AT914" s="45"/>
      <c r="AY914" s="45"/>
      <c r="BK914" s="45"/>
    </row>
    <row r="915">
      <c r="L915" s="52"/>
      <c r="W915" s="45"/>
      <c r="AH915" s="45"/>
      <c r="AT915" s="45"/>
      <c r="AY915" s="45"/>
      <c r="BK915" s="45"/>
    </row>
    <row r="916">
      <c r="L916" s="52"/>
      <c r="W916" s="45"/>
      <c r="AH916" s="45"/>
      <c r="AT916" s="45"/>
      <c r="AY916" s="45"/>
      <c r="BK916" s="45"/>
    </row>
    <row r="917">
      <c r="L917" s="52"/>
      <c r="W917" s="45"/>
      <c r="AH917" s="45"/>
      <c r="AT917" s="45"/>
      <c r="AY917" s="45"/>
      <c r="BK917" s="45"/>
    </row>
    <row r="918">
      <c r="L918" s="52"/>
      <c r="W918" s="45"/>
      <c r="AH918" s="45"/>
      <c r="AT918" s="45"/>
      <c r="AY918" s="45"/>
      <c r="BK918" s="45"/>
    </row>
    <row r="919">
      <c r="L919" s="52"/>
      <c r="W919" s="45"/>
      <c r="AH919" s="45"/>
      <c r="AT919" s="45"/>
      <c r="AY919" s="45"/>
      <c r="BK919" s="45"/>
    </row>
    <row r="920">
      <c r="L920" s="52"/>
      <c r="W920" s="45"/>
      <c r="AH920" s="45"/>
      <c r="AT920" s="45"/>
      <c r="AY920" s="45"/>
      <c r="BK920" s="45"/>
    </row>
    <row r="921">
      <c r="L921" s="52"/>
      <c r="W921" s="45"/>
      <c r="AH921" s="45"/>
      <c r="AT921" s="45"/>
      <c r="AY921" s="45"/>
      <c r="BK921" s="45"/>
    </row>
    <row r="922">
      <c r="L922" s="52"/>
      <c r="W922" s="45"/>
      <c r="AH922" s="45"/>
      <c r="AT922" s="45"/>
      <c r="AY922" s="45"/>
      <c r="BK922" s="45"/>
    </row>
    <row r="923">
      <c r="L923" s="52"/>
      <c r="W923" s="45"/>
      <c r="AH923" s="45"/>
      <c r="AT923" s="45"/>
      <c r="AY923" s="45"/>
      <c r="BK923" s="45"/>
    </row>
    <row r="924">
      <c r="L924" s="52"/>
      <c r="W924" s="45"/>
      <c r="AH924" s="45"/>
      <c r="AT924" s="45"/>
      <c r="AY924" s="45"/>
      <c r="BK924" s="45"/>
    </row>
    <row r="925">
      <c r="L925" s="52"/>
      <c r="W925" s="45"/>
      <c r="AH925" s="45"/>
      <c r="AT925" s="45"/>
      <c r="AY925" s="45"/>
      <c r="BK925" s="45"/>
    </row>
    <row r="926">
      <c r="L926" s="52"/>
      <c r="W926" s="45"/>
      <c r="AH926" s="45"/>
      <c r="AT926" s="45"/>
      <c r="AY926" s="45"/>
      <c r="BK926" s="45"/>
    </row>
    <row r="927">
      <c r="L927" s="52"/>
      <c r="W927" s="45"/>
      <c r="AH927" s="45"/>
      <c r="AT927" s="45"/>
      <c r="AY927" s="45"/>
      <c r="BK927" s="45"/>
    </row>
    <row r="928">
      <c r="L928" s="52"/>
      <c r="W928" s="45"/>
      <c r="AH928" s="45"/>
      <c r="AT928" s="45"/>
      <c r="AY928" s="45"/>
      <c r="BK928" s="45"/>
    </row>
    <row r="929">
      <c r="L929" s="52"/>
      <c r="W929" s="45"/>
      <c r="AH929" s="45"/>
      <c r="AT929" s="45"/>
      <c r="AY929" s="45"/>
      <c r="BK929" s="45"/>
    </row>
    <row r="930">
      <c r="L930" s="52"/>
      <c r="W930" s="45"/>
      <c r="AH930" s="45"/>
      <c r="AT930" s="45"/>
      <c r="AY930" s="45"/>
      <c r="BK930" s="45"/>
    </row>
    <row r="931">
      <c r="L931" s="52"/>
      <c r="W931" s="45"/>
      <c r="AH931" s="45"/>
      <c r="AT931" s="45"/>
      <c r="AY931" s="45"/>
      <c r="BK931" s="45"/>
    </row>
    <row r="932">
      <c r="L932" s="52"/>
      <c r="W932" s="45"/>
      <c r="AH932" s="45"/>
      <c r="AT932" s="45"/>
      <c r="AY932" s="45"/>
      <c r="BK932" s="45"/>
    </row>
    <row r="933">
      <c r="L933" s="52"/>
      <c r="W933" s="45"/>
      <c r="AH933" s="45"/>
      <c r="AT933" s="45"/>
      <c r="AY933" s="45"/>
      <c r="BK933" s="45"/>
    </row>
    <row r="934">
      <c r="L934" s="52"/>
      <c r="W934" s="45"/>
      <c r="AH934" s="45"/>
      <c r="AT934" s="45"/>
      <c r="AY934" s="45"/>
      <c r="BK934" s="45"/>
    </row>
    <row r="935">
      <c r="L935" s="52"/>
      <c r="W935" s="45"/>
      <c r="AH935" s="45"/>
      <c r="AT935" s="45"/>
      <c r="AY935" s="45"/>
      <c r="BK935" s="45"/>
    </row>
    <row r="936">
      <c r="L936" s="52"/>
      <c r="W936" s="45"/>
      <c r="AH936" s="45"/>
      <c r="AT936" s="45"/>
      <c r="AY936" s="45"/>
      <c r="BK936" s="45"/>
    </row>
    <row r="937">
      <c r="L937" s="52"/>
      <c r="W937" s="45"/>
      <c r="AH937" s="45"/>
      <c r="AT937" s="45"/>
      <c r="AY937" s="45"/>
      <c r="BK937" s="45"/>
    </row>
    <row r="938">
      <c r="L938" s="52"/>
      <c r="W938" s="45"/>
      <c r="AH938" s="45"/>
      <c r="AT938" s="45"/>
      <c r="AY938" s="45"/>
      <c r="BK938" s="45"/>
    </row>
    <row r="939">
      <c r="L939" s="52"/>
      <c r="W939" s="45"/>
      <c r="AH939" s="45"/>
      <c r="AT939" s="45"/>
      <c r="AY939" s="45"/>
      <c r="BK939" s="45"/>
    </row>
    <row r="940">
      <c r="L940" s="52"/>
      <c r="W940" s="45"/>
      <c r="AH940" s="45"/>
      <c r="AT940" s="45"/>
      <c r="AY940" s="45"/>
      <c r="BK940" s="45"/>
    </row>
    <row r="941">
      <c r="L941" s="52"/>
      <c r="W941" s="45"/>
      <c r="AH941" s="45"/>
      <c r="AT941" s="45"/>
      <c r="AY941" s="45"/>
      <c r="BK941" s="45"/>
    </row>
    <row r="942">
      <c r="L942" s="52"/>
      <c r="W942" s="45"/>
      <c r="AH942" s="45"/>
      <c r="AT942" s="45"/>
      <c r="AY942" s="45"/>
      <c r="BK942" s="45"/>
    </row>
    <row r="943">
      <c r="L943" s="52"/>
      <c r="W943" s="45"/>
      <c r="AH943" s="45"/>
      <c r="AT943" s="45"/>
      <c r="AY943" s="45"/>
      <c r="BK943" s="45"/>
    </row>
    <row r="944">
      <c r="L944" s="52"/>
      <c r="W944" s="45"/>
      <c r="AH944" s="45"/>
      <c r="AT944" s="45"/>
      <c r="AY944" s="45"/>
      <c r="BK944" s="45"/>
    </row>
    <row r="945">
      <c r="L945" s="52"/>
      <c r="W945" s="45"/>
      <c r="AH945" s="45"/>
      <c r="AT945" s="45"/>
      <c r="AY945" s="45"/>
      <c r="BK945" s="45"/>
    </row>
    <row r="946">
      <c r="L946" s="52"/>
      <c r="W946" s="45"/>
      <c r="AH946" s="45"/>
      <c r="AT946" s="45"/>
      <c r="AY946" s="45"/>
      <c r="BK946" s="45"/>
    </row>
    <row r="947">
      <c r="L947" s="52"/>
      <c r="W947" s="45"/>
      <c r="AH947" s="45"/>
      <c r="AT947" s="45"/>
      <c r="AY947" s="45"/>
      <c r="BK947" s="45"/>
    </row>
    <row r="948">
      <c r="L948" s="52"/>
      <c r="W948" s="45"/>
      <c r="AH948" s="45"/>
      <c r="AT948" s="45"/>
      <c r="AY948" s="45"/>
      <c r="BK948" s="45"/>
    </row>
    <row r="949">
      <c r="L949" s="52"/>
      <c r="W949" s="45"/>
      <c r="AH949" s="45"/>
      <c r="AT949" s="45"/>
      <c r="AY949" s="45"/>
      <c r="BK949" s="45"/>
    </row>
    <row r="950">
      <c r="L950" s="52"/>
      <c r="W950" s="45"/>
      <c r="AH950" s="45"/>
      <c r="AT950" s="45"/>
      <c r="AY950" s="45"/>
      <c r="BK950" s="45"/>
    </row>
    <row r="951">
      <c r="L951" s="52"/>
      <c r="W951" s="45"/>
      <c r="AH951" s="45"/>
      <c r="AT951" s="45"/>
      <c r="AY951" s="45"/>
      <c r="BK951" s="45"/>
    </row>
    <row r="952">
      <c r="L952" s="52"/>
      <c r="W952" s="45"/>
      <c r="AH952" s="45"/>
      <c r="AT952" s="45"/>
      <c r="AY952" s="45"/>
      <c r="BK952" s="45"/>
    </row>
    <row r="953">
      <c r="L953" s="52"/>
      <c r="W953" s="45"/>
      <c r="AH953" s="45"/>
      <c r="AT953" s="45"/>
      <c r="AY953" s="45"/>
      <c r="BK953" s="45"/>
    </row>
    <row r="954">
      <c r="L954" s="52"/>
      <c r="W954" s="45"/>
      <c r="AH954" s="45"/>
      <c r="AT954" s="45"/>
      <c r="AY954" s="45"/>
      <c r="BK954" s="45"/>
    </row>
    <row r="955">
      <c r="L955" s="52"/>
      <c r="W955" s="45"/>
      <c r="AH955" s="45"/>
      <c r="AT955" s="45"/>
      <c r="AY955" s="45"/>
      <c r="BK955" s="45"/>
    </row>
    <row r="956">
      <c r="L956" s="52"/>
      <c r="W956" s="45"/>
      <c r="AH956" s="45"/>
      <c r="AT956" s="45"/>
      <c r="AY956" s="45"/>
      <c r="BK956" s="45"/>
    </row>
    <row r="957">
      <c r="L957" s="52"/>
      <c r="W957" s="45"/>
      <c r="AH957" s="45"/>
      <c r="AT957" s="45"/>
      <c r="AY957" s="45"/>
      <c r="BK957" s="45"/>
    </row>
    <row r="958">
      <c r="L958" s="52"/>
      <c r="W958" s="45"/>
      <c r="AH958" s="45"/>
      <c r="AT958" s="45"/>
      <c r="AY958" s="45"/>
      <c r="BK958" s="45"/>
    </row>
    <row r="959">
      <c r="L959" s="52"/>
      <c r="W959" s="45"/>
      <c r="AH959" s="45"/>
      <c r="AT959" s="45"/>
      <c r="AY959" s="45"/>
      <c r="BK959" s="45"/>
    </row>
    <row r="960">
      <c r="L960" s="52"/>
      <c r="W960" s="45"/>
      <c r="AH960" s="45"/>
      <c r="AT960" s="45"/>
      <c r="AY960" s="45"/>
      <c r="BK960" s="45"/>
    </row>
    <row r="961">
      <c r="L961" s="52"/>
      <c r="W961" s="45"/>
      <c r="AH961" s="45"/>
      <c r="AT961" s="45"/>
      <c r="AY961" s="45"/>
      <c r="BK961" s="45"/>
    </row>
    <row r="962">
      <c r="L962" s="52"/>
      <c r="W962" s="45"/>
      <c r="AH962" s="45"/>
      <c r="AT962" s="45"/>
      <c r="AY962" s="45"/>
      <c r="BK962" s="45"/>
    </row>
    <row r="963">
      <c r="L963" s="52"/>
      <c r="W963" s="45"/>
      <c r="AH963" s="45"/>
      <c r="AT963" s="45"/>
      <c r="AY963" s="45"/>
      <c r="BK963" s="45"/>
    </row>
    <row r="964">
      <c r="L964" s="52"/>
      <c r="W964" s="45"/>
      <c r="AH964" s="45"/>
      <c r="AT964" s="45"/>
      <c r="AY964" s="45"/>
      <c r="BK964" s="45"/>
    </row>
    <row r="965">
      <c r="L965" s="52"/>
      <c r="W965" s="45"/>
      <c r="AH965" s="45"/>
      <c r="AT965" s="45"/>
      <c r="AY965" s="45"/>
      <c r="BK965" s="45"/>
    </row>
    <row r="966">
      <c r="L966" s="52"/>
      <c r="W966" s="45"/>
      <c r="AH966" s="45"/>
      <c r="AT966" s="45"/>
      <c r="AY966" s="45"/>
      <c r="BK966" s="45"/>
    </row>
    <row r="967">
      <c r="L967" s="52"/>
      <c r="W967" s="45"/>
      <c r="AH967" s="45"/>
      <c r="AT967" s="45"/>
      <c r="AY967" s="45"/>
      <c r="BK967" s="45"/>
    </row>
    <row r="968">
      <c r="L968" s="52"/>
      <c r="W968" s="45"/>
      <c r="AH968" s="45"/>
      <c r="AT968" s="45"/>
      <c r="AY968" s="45"/>
      <c r="BK968" s="45"/>
    </row>
    <row r="969">
      <c r="L969" s="52"/>
      <c r="W969" s="45"/>
      <c r="AH969" s="45"/>
      <c r="AT969" s="45"/>
      <c r="AY969" s="45"/>
      <c r="BK969" s="45"/>
    </row>
    <row r="970">
      <c r="L970" s="52"/>
      <c r="W970" s="45"/>
      <c r="AH970" s="45"/>
      <c r="AT970" s="45"/>
      <c r="AY970" s="45"/>
      <c r="BK970" s="45"/>
    </row>
    <row r="971">
      <c r="L971" s="52"/>
      <c r="W971" s="45"/>
      <c r="AH971" s="45"/>
      <c r="AT971" s="45"/>
      <c r="AY971" s="45"/>
      <c r="BK971" s="45"/>
    </row>
    <row r="972">
      <c r="L972" s="52"/>
      <c r="W972" s="45"/>
      <c r="AH972" s="45"/>
      <c r="AT972" s="45"/>
      <c r="AY972" s="45"/>
      <c r="BK972" s="45"/>
    </row>
    <row r="973">
      <c r="L973" s="52"/>
      <c r="W973" s="45"/>
      <c r="AH973" s="45"/>
      <c r="AT973" s="45"/>
      <c r="AY973" s="45"/>
      <c r="BK973" s="45"/>
    </row>
    <row r="974">
      <c r="L974" s="52"/>
      <c r="W974" s="45"/>
      <c r="AH974" s="45"/>
      <c r="AT974" s="45"/>
      <c r="AY974" s="45"/>
      <c r="BK974" s="45"/>
    </row>
    <row r="975">
      <c r="L975" s="52"/>
      <c r="W975" s="45"/>
      <c r="AH975" s="45"/>
      <c r="AT975" s="45"/>
      <c r="AY975" s="45"/>
      <c r="BK975" s="45"/>
    </row>
    <row r="976">
      <c r="L976" s="52"/>
      <c r="W976" s="45"/>
      <c r="AH976" s="45"/>
      <c r="AT976" s="45"/>
      <c r="AY976" s="45"/>
      <c r="BK976" s="45"/>
    </row>
    <row r="977">
      <c r="L977" s="52"/>
      <c r="W977" s="45"/>
      <c r="AH977" s="45"/>
      <c r="AT977" s="45"/>
      <c r="AY977" s="45"/>
      <c r="BK977" s="45"/>
    </row>
    <row r="978">
      <c r="L978" s="52"/>
      <c r="W978" s="45"/>
      <c r="AH978" s="45"/>
      <c r="AT978" s="45"/>
      <c r="AY978" s="45"/>
      <c r="BK978" s="45"/>
    </row>
    <row r="979">
      <c r="L979" s="52"/>
      <c r="W979" s="45"/>
      <c r="AH979" s="45"/>
      <c r="AT979" s="45"/>
      <c r="AY979" s="45"/>
      <c r="BK979" s="45"/>
    </row>
    <row r="980">
      <c r="L980" s="52"/>
      <c r="W980" s="45"/>
      <c r="AH980" s="45"/>
      <c r="AT980" s="45"/>
      <c r="AY980" s="45"/>
      <c r="BK980" s="45"/>
    </row>
    <row r="981">
      <c r="L981" s="52"/>
      <c r="W981" s="45"/>
      <c r="AH981" s="45"/>
      <c r="AT981" s="45"/>
      <c r="AY981" s="45"/>
      <c r="BK981" s="45"/>
    </row>
    <row r="982">
      <c r="L982" s="52"/>
      <c r="W982" s="45"/>
      <c r="AH982" s="45"/>
      <c r="AT982" s="45"/>
      <c r="AY982" s="45"/>
      <c r="BK982" s="45"/>
    </row>
    <row r="983">
      <c r="L983" s="52"/>
      <c r="W983" s="45"/>
      <c r="AH983" s="45"/>
      <c r="AT983" s="45"/>
      <c r="AY983" s="45"/>
      <c r="BK983" s="45"/>
    </row>
    <row r="984">
      <c r="L984" s="52"/>
      <c r="W984" s="45"/>
      <c r="AH984" s="45"/>
      <c r="AT984" s="45"/>
      <c r="AY984" s="45"/>
      <c r="BK984" s="45"/>
    </row>
    <row r="985">
      <c r="L985" s="52"/>
      <c r="W985" s="45"/>
      <c r="AH985" s="45"/>
      <c r="AT985" s="45"/>
      <c r="AY985" s="45"/>
      <c r="BK985" s="45"/>
    </row>
    <row r="986">
      <c r="L986" s="52"/>
      <c r="W986" s="45"/>
      <c r="AH986" s="45"/>
      <c r="AT986" s="45"/>
      <c r="AY986" s="45"/>
      <c r="BK986" s="45"/>
    </row>
    <row r="987">
      <c r="L987" s="52"/>
      <c r="W987" s="45"/>
      <c r="AH987" s="45"/>
      <c r="AT987" s="45"/>
      <c r="AY987" s="45"/>
      <c r="BK987" s="45"/>
    </row>
    <row r="988">
      <c r="L988" s="52"/>
      <c r="W988" s="45"/>
      <c r="AH988" s="45"/>
      <c r="AT988" s="45"/>
      <c r="AY988" s="45"/>
      <c r="BK988" s="45"/>
    </row>
    <row r="989">
      <c r="L989" s="52"/>
      <c r="W989" s="45"/>
      <c r="AH989" s="45"/>
      <c r="AT989" s="45"/>
      <c r="AY989" s="45"/>
      <c r="BK989" s="45"/>
    </row>
    <row r="990">
      <c r="L990" s="52"/>
      <c r="W990" s="45"/>
      <c r="AH990" s="45"/>
      <c r="AT990" s="45"/>
      <c r="AY990" s="45"/>
      <c r="BK990" s="45"/>
    </row>
    <row r="991">
      <c r="L991" s="52"/>
      <c r="W991" s="45"/>
      <c r="AH991" s="45"/>
      <c r="AT991" s="45"/>
      <c r="AY991" s="45"/>
      <c r="BK991" s="45"/>
    </row>
    <row r="992">
      <c r="L992" s="52"/>
      <c r="W992" s="45"/>
      <c r="AH992" s="45"/>
      <c r="AT992" s="45"/>
      <c r="AY992" s="45"/>
      <c r="BK992" s="45"/>
    </row>
    <row r="993">
      <c r="L993" s="52"/>
      <c r="W993" s="45"/>
      <c r="AH993" s="45"/>
      <c r="AT993" s="45"/>
      <c r="AY993" s="45"/>
      <c r="BK993" s="45"/>
    </row>
    <row r="994">
      <c r="L994" s="52"/>
      <c r="W994" s="45"/>
      <c r="AH994" s="45"/>
      <c r="AT994" s="45"/>
      <c r="AY994" s="45"/>
      <c r="BK994" s="45"/>
    </row>
    <row r="995">
      <c r="L995" s="52"/>
      <c r="W995" s="45"/>
      <c r="AH995" s="45"/>
      <c r="AT995" s="45"/>
      <c r="AY995" s="45"/>
      <c r="BK995" s="45"/>
    </row>
    <row r="996">
      <c r="L996" s="52"/>
      <c r="W996" s="45"/>
      <c r="AH996" s="45"/>
      <c r="AT996" s="45"/>
      <c r="AY996" s="45"/>
      <c r="BK996" s="45"/>
    </row>
    <row r="997">
      <c r="L997" s="52"/>
      <c r="W997" s="45"/>
      <c r="AH997" s="45"/>
      <c r="AT997" s="45"/>
      <c r="AY997" s="45"/>
      <c r="BK997" s="45"/>
    </row>
    <row r="998">
      <c r="L998" s="52"/>
      <c r="W998" s="45"/>
      <c r="AH998" s="45"/>
      <c r="AT998" s="45"/>
      <c r="AY998" s="45"/>
      <c r="BK998" s="45"/>
    </row>
    <row r="999">
      <c r="L999" s="52"/>
      <c r="W999" s="45"/>
      <c r="AH999" s="45"/>
      <c r="AT999" s="45"/>
      <c r="AY999" s="45"/>
      <c r="BK999" s="45"/>
    </row>
    <row r="1000">
      <c r="L1000" s="52"/>
      <c r="W1000" s="45"/>
      <c r="AH1000" s="45"/>
      <c r="AT1000" s="45"/>
      <c r="AY1000" s="45"/>
      <c r="BK1000" s="45"/>
    </row>
  </sheetData>
  <mergeCells count="6">
    <mergeCell ref="A1:K1"/>
    <mergeCell ref="M1:V1"/>
    <mergeCell ref="X1:AG1"/>
    <mergeCell ref="AI1:AS1"/>
    <mergeCell ref="AU1:AX1"/>
    <mergeCell ref="AZ1:BJ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2" max="12" width="3.13"/>
    <col customWidth="1" min="23" max="23" width="2.5"/>
    <col customWidth="1" min="34" max="34" width="3.13"/>
    <col customWidth="1" min="45" max="45" width="4.0"/>
  </cols>
  <sheetData>
    <row r="1">
      <c r="A1" s="26"/>
      <c r="B1" s="26" t="s">
        <v>49</v>
      </c>
      <c r="C1" s="12"/>
      <c r="D1" s="12"/>
      <c r="E1" s="12"/>
      <c r="F1" s="12"/>
      <c r="G1" s="12"/>
      <c r="H1" s="12"/>
      <c r="I1" s="12"/>
      <c r="J1" s="12"/>
      <c r="K1" s="12"/>
      <c r="L1" s="8"/>
      <c r="M1" s="1" t="s">
        <v>91</v>
      </c>
      <c r="W1" s="8"/>
      <c r="X1" s="1" t="s">
        <v>92</v>
      </c>
      <c r="AH1" s="8"/>
      <c r="AI1" s="1" t="s">
        <v>80</v>
      </c>
      <c r="AS1" s="8"/>
      <c r="AT1" s="1"/>
    </row>
    <row r="2">
      <c r="B2" s="12" t="s">
        <v>39</v>
      </c>
      <c r="C2" s="12" t="s">
        <v>40</v>
      </c>
      <c r="D2" s="12" t="s">
        <v>41</v>
      </c>
      <c r="E2" s="12" t="s">
        <v>42</v>
      </c>
      <c r="F2" s="12" t="s">
        <v>43</v>
      </c>
      <c r="G2" s="12" t="s">
        <v>44</v>
      </c>
      <c r="H2" s="12" t="s">
        <v>45</v>
      </c>
      <c r="I2" s="12" t="s">
        <v>46</v>
      </c>
      <c r="J2" s="12" t="s">
        <v>47</v>
      </c>
      <c r="K2" s="12" t="s">
        <v>48</v>
      </c>
      <c r="L2" s="8"/>
      <c r="M2" s="55" t="s">
        <v>39</v>
      </c>
      <c r="N2" s="56" t="s">
        <v>40</v>
      </c>
      <c r="O2" s="56" t="s">
        <v>41</v>
      </c>
      <c r="P2" s="56" t="s">
        <v>42</v>
      </c>
      <c r="Q2" s="56" t="s">
        <v>43</v>
      </c>
      <c r="R2" s="56" t="s">
        <v>44</v>
      </c>
      <c r="S2" s="56" t="s">
        <v>45</v>
      </c>
      <c r="T2" s="56" t="s">
        <v>46</v>
      </c>
      <c r="U2" s="56" t="s">
        <v>47</v>
      </c>
      <c r="V2" s="56" t="s">
        <v>48</v>
      </c>
      <c r="W2" s="8"/>
      <c r="X2" s="55" t="s">
        <v>39</v>
      </c>
      <c r="Y2" s="56" t="s">
        <v>40</v>
      </c>
      <c r="Z2" s="56" t="s">
        <v>41</v>
      </c>
      <c r="AA2" s="56" t="s">
        <v>42</v>
      </c>
      <c r="AB2" s="56" t="s">
        <v>43</v>
      </c>
      <c r="AC2" s="56" t="s">
        <v>44</v>
      </c>
      <c r="AD2" s="56" t="s">
        <v>45</v>
      </c>
      <c r="AE2" s="56" t="s">
        <v>46</v>
      </c>
      <c r="AF2" s="56" t="s">
        <v>47</v>
      </c>
      <c r="AG2" s="56" t="s">
        <v>48</v>
      </c>
      <c r="AH2" s="8"/>
      <c r="AI2" s="55" t="s">
        <v>39</v>
      </c>
      <c r="AJ2" s="56" t="s">
        <v>40</v>
      </c>
      <c r="AK2" s="56" t="s">
        <v>41</v>
      </c>
      <c r="AL2" s="56" t="s">
        <v>42</v>
      </c>
      <c r="AM2" s="56" t="s">
        <v>43</v>
      </c>
      <c r="AN2" s="56" t="s">
        <v>44</v>
      </c>
      <c r="AO2" s="56" t="s">
        <v>45</v>
      </c>
      <c r="AP2" s="56" t="s">
        <v>46</v>
      </c>
      <c r="AQ2" s="56" t="s">
        <v>47</v>
      </c>
      <c r="AR2" s="56" t="s">
        <v>48</v>
      </c>
      <c r="AS2" s="8"/>
      <c r="AT2" s="1" t="s">
        <v>93</v>
      </c>
    </row>
    <row r="3">
      <c r="A3" s="23">
        <v>36556.0</v>
      </c>
      <c r="B3" s="27">
        <v>-0.0114</v>
      </c>
      <c r="C3" s="27">
        <v>9.0E-4</v>
      </c>
      <c r="D3" s="27">
        <v>-0.0438</v>
      </c>
      <c r="E3" s="27">
        <v>-0.0114</v>
      </c>
      <c r="F3" s="27">
        <v>-0.0302</v>
      </c>
      <c r="G3" s="27">
        <v>6.0E-4</v>
      </c>
      <c r="H3" s="27">
        <v>-0.099</v>
      </c>
      <c r="I3" s="27">
        <v>-0.0529</v>
      </c>
      <c r="J3" s="27">
        <v>-0.0969</v>
      </c>
      <c r="K3" s="27">
        <v>-0.0538</v>
      </c>
      <c r="L3" s="8"/>
      <c r="M3" s="6">
        <f t="shared" ref="M3:V3" si="1">B3</f>
        <v>-0.0114</v>
      </c>
      <c r="N3" s="6">
        <f t="shared" si="1"/>
        <v>0.0009</v>
      </c>
      <c r="O3" s="6">
        <f t="shared" si="1"/>
        <v>-0.0438</v>
      </c>
      <c r="P3" s="6">
        <f t="shared" si="1"/>
        <v>-0.0114</v>
      </c>
      <c r="Q3" s="6">
        <f t="shared" si="1"/>
        <v>-0.0302</v>
      </c>
      <c r="R3" s="6">
        <f t="shared" si="1"/>
        <v>0.0006</v>
      </c>
      <c r="S3" s="6">
        <f t="shared" si="1"/>
        <v>-0.099</v>
      </c>
      <c r="T3" s="6">
        <f t="shared" si="1"/>
        <v>-0.0529</v>
      </c>
      <c r="U3" s="6">
        <f t="shared" si="1"/>
        <v>-0.0969</v>
      </c>
      <c r="V3" s="6">
        <f t="shared" si="1"/>
        <v>-0.0538</v>
      </c>
      <c r="W3" s="8"/>
      <c r="X3" s="6">
        <f t="shared" ref="X3:AG3" si="2">M3</f>
        <v>-0.0114</v>
      </c>
      <c r="Y3" s="6">
        <f t="shared" si="2"/>
        <v>0.0009</v>
      </c>
      <c r="Z3" s="6">
        <f t="shared" si="2"/>
        <v>-0.0438</v>
      </c>
      <c r="AA3" s="6">
        <f t="shared" si="2"/>
        <v>-0.0114</v>
      </c>
      <c r="AB3" s="6">
        <f t="shared" si="2"/>
        <v>-0.0302</v>
      </c>
      <c r="AC3" s="6">
        <f t="shared" si="2"/>
        <v>0.0006</v>
      </c>
      <c r="AD3" s="6">
        <f t="shared" si="2"/>
        <v>-0.099</v>
      </c>
      <c r="AE3" s="6">
        <f t="shared" si="2"/>
        <v>-0.0529</v>
      </c>
      <c r="AF3" s="6">
        <f t="shared" si="2"/>
        <v>-0.0969</v>
      </c>
      <c r="AG3" s="6">
        <f t="shared" si="2"/>
        <v>-0.0538</v>
      </c>
      <c r="AH3" s="8"/>
      <c r="AI3" s="6">
        <f t="shared" ref="AI3:AR3" si="3">X3-M3</f>
        <v>0</v>
      </c>
      <c r="AJ3" s="6">
        <f t="shared" si="3"/>
        <v>0</v>
      </c>
      <c r="AK3" s="6">
        <f t="shared" si="3"/>
        <v>0</v>
      </c>
      <c r="AL3" s="6">
        <f t="shared" si="3"/>
        <v>0</v>
      </c>
      <c r="AM3" s="6">
        <f t="shared" si="3"/>
        <v>0</v>
      </c>
      <c r="AN3" s="6">
        <f t="shared" si="3"/>
        <v>0</v>
      </c>
      <c r="AO3" s="6">
        <f t="shared" si="3"/>
        <v>0</v>
      </c>
      <c r="AP3" s="6">
        <f t="shared" si="3"/>
        <v>0</v>
      </c>
      <c r="AQ3" s="6">
        <f t="shared" si="3"/>
        <v>0</v>
      </c>
      <c r="AR3" s="6">
        <f t="shared" si="3"/>
        <v>0</v>
      </c>
      <c r="AS3" s="8"/>
    </row>
    <row r="4">
      <c r="A4" s="23">
        <v>36585.0</v>
      </c>
      <c r="B4" s="27">
        <v>0.0139</v>
      </c>
      <c r="C4" s="27">
        <v>0.0611</v>
      </c>
      <c r="D4" s="27">
        <v>0.1067</v>
      </c>
      <c r="E4" s="27">
        <v>0.122</v>
      </c>
      <c r="F4" s="27">
        <v>0.1395</v>
      </c>
      <c r="G4" s="27">
        <v>-3.0E-4</v>
      </c>
      <c r="H4" s="27">
        <v>0.0799</v>
      </c>
      <c r="I4" s="27">
        <v>0.1167</v>
      </c>
      <c r="J4" s="27">
        <v>-0.0046</v>
      </c>
      <c r="K4" s="27">
        <v>-0.024</v>
      </c>
      <c r="L4" s="8"/>
      <c r="M4" s="6">
        <f t="shared" ref="M4:V4" si="4">M3+B4</f>
        <v>0.0025</v>
      </c>
      <c r="N4" s="6">
        <f t="shared" si="4"/>
        <v>0.062</v>
      </c>
      <c r="O4" s="6">
        <f t="shared" si="4"/>
        <v>0.0629</v>
      </c>
      <c r="P4" s="6">
        <f t="shared" si="4"/>
        <v>0.1106</v>
      </c>
      <c r="Q4" s="6">
        <f t="shared" si="4"/>
        <v>0.1093</v>
      </c>
      <c r="R4" s="6">
        <f t="shared" si="4"/>
        <v>0.0003</v>
      </c>
      <c r="S4" s="6">
        <f t="shared" si="4"/>
        <v>-0.0191</v>
      </c>
      <c r="T4" s="6">
        <f t="shared" si="4"/>
        <v>0.0638</v>
      </c>
      <c r="U4" s="6">
        <f t="shared" si="4"/>
        <v>-0.1015</v>
      </c>
      <c r="V4" s="6">
        <f t="shared" si="4"/>
        <v>-0.0778</v>
      </c>
      <c r="W4" s="8"/>
      <c r="X4" s="6">
        <f t="shared" ref="X4:AG4" si="5">max(X3, M4)</f>
        <v>0.0025</v>
      </c>
      <c r="Y4" s="6">
        <f t="shared" si="5"/>
        <v>0.062</v>
      </c>
      <c r="Z4" s="6">
        <f t="shared" si="5"/>
        <v>0.0629</v>
      </c>
      <c r="AA4" s="6">
        <f t="shared" si="5"/>
        <v>0.1106</v>
      </c>
      <c r="AB4" s="6">
        <f t="shared" si="5"/>
        <v>0.1093</v>
      </c>
      <c r="AC4" s="6">
        <f t="shared" si="5"/>
        <v>0.0006</v>
      </c>
      <c r="AD4" s="6">
        <f t="shared" si="5"/>
        <v>-0.0191</v>
      </c>
      <c r="AE4" s="6">
        <f t="shared" si="5"/>
        <v>0.0638</v>
      </c>
      <c r="AF4" s="6">
        <f t="shared" si="5"/>
        <v>-0.0969</v>
      </c>
      <c r="AG4" s="6">
        <f t="shared" si="5"/>
        <v>-0.0538</v>
      </c>
      <c r="AH4" s="8"/>
      <c r="AI4" s="6">
        <f t="shared" ref="AI4:AR4" si="6">X4-M4</f>
        <v>0</v>
      </c>
      <c r="AJ4" s="6">
        <f t="shared" si="6"/>
        <v>0</v>
      </c>
      <c r="AK4" s="6">
        <f t="shared" si="6"/>
        <v>0</v>
      </c>
      <c r="AL4" s="6">
        <f t="shared" si="6"/>
        <v>0</v>
      </c>
      <c r="AM4" s="6">
        <f t="shared" si="6"/>
        <v>0</v>
      </c>
      <c r="AN4" s="6">
        <f t="shared" si="6"/>
        <v>0.0003</v>
      </c>
      <c r="AO4" s="6">
        <f t="shared" si="6"/>
        <v>0</v>
      </c>
      <c r="AP4" s="6">
        <f t="shared" si="6"/>
        <v>0</v>
      </c>
      <c r="AQ4" s="6">
        <f t="shared" si="6"/>
        <v>0.0046</v>
      </c>
      <c r="AR4" s="6">
        <f t="shared" si="6"/>
        <v>0.024</v>
      </c>
      <c r="AS4" s="8"/>
    </row>
    <row r="5">
      <c r="A5" s="23">
        <v>36616.0</v>
      </c>
      <c r="B5" s="27">
        <v>0.0056</v>
      </c>
      <c r="C5" s="27">
        <v>0.0904</v>
      </c>
      <c r="D5" s="27">
        <v>0.0166</v>
      </c>
      <c r="E5" s="27">
        <v>-0.0108</v>
      </c>
      <c r="F5" s="27">
        <v>-0.0582</v>
      </c>
      <c r="G5" s="27">
        <v>0.0107</v>
      </c>
      <c r="H5" s="27">
        <v>0.0351</v>
      </c>
      <c r="I5" s="27">
        <v>0.0036</v>
      </c>
      <c r="J5" s="27">
        <v>0.0643</v>
      </c>
      <c r="K5" s="27">
        <v>0.0995</v>
      </c>
      <c r="L5" s="8"/>
      <c r="M5" s="6">
        <f t="shared" ref="M5:V5" si="7">M4+B5</f>
        <v>0.0081</v>
      </c>
      <c r="N5" s="6">
        <f t="shared" si="7"/>
        <v>0.1524</v>
      </c>
      <c r="O5" s="6">
        <f t="shared" si="7"/>
        <v>0.0795</v>
      </c>
      <c r="P5" s="6">
        <f t="shared" si="7"/>
        <v>0.0998</v>
      </c>
      <c r="Q5" s="6">
        <f t="shared" si="7"/>
        <v>0.0511</v>
      </c>
      <c r="R5" s="6">
        <f t="shared" si="7"/>
        <v>0.011</v>
      </c>
      <c r="S5" s="6">
        <f t="shared" si="7"/>
        <v>0.016</v>
      </c>
      <c r="T5" s="6">
        <f t="shared" si="7"/>
        <v>0.0674</v>
      </c>
      <c r="U5" s="6">
        <f t="shared" si="7"/>
        <v>-0.0372</v>
      </c>
      <c r="V5" s="6">
        <f t="shared" si="7"/>
        <v>0.0217</v>
      </c>
      <c r="W5" s="8"/>
      <c r="X5" s="6">
        <f t="shared" ref="X5:AG5" si="8">max(X4, M5)</f>
        <v>0.0081</v>
      </c>
      <c r="Y5" s="6">
        <f t="shared" si="8"/>
        <v>0.1524</v>
      </c>
      <c r="Z5" s="6">
        <f t="shared" si="8"/>
        <v>0.0795</v>
      </c>
      <c r="AA5" s="6">
        <f t="shared" si="8"/>
        <v>0.1106</v>
      </c>
      <c r="AB5" s="6">
        <f t="shared" si="8"/>
        <v>0.1093</v>
      </c>
      <c r="AC5" s="6">
        <f t="shared" si="8"/>
        <v>0.011</v>
      </c>
      <c r="AD5" s="6">
        <f t="shared" si="8"/>
        <v>0.016</v>
      </c>
      <c r="AE5" s="6">
        <f t="shared" si="8"/>
        <v>0.0674</v>
      </c>
      <c r="AF5" s="6">
        <f t="shared" si="8"/>
        <v>-0.0372</v>
      </c>
      <c r="AG5" s="6">
        <f t="shared" si="8"/>
        <v>0.0217</v>
      </c>
      <c r="AH5" s="8"/>
      <c r="AI5" s="6">
        <f t="shared" ref="AI5:AR5" si="9">X5-M5</f>
        <v>0</v>
      </c>
      <c r="AJ5" s="6">
        <f t="shared" si="9"/>
        <v>0</v>
      </c>
      <c r="AK5" s="6">
        <f t="shared" si="9"/>
        <v>0</v>
      </c>
      <c r="AL5" s="6">
        <f t="shared" si="9"/>
        <v>0.0108</v>
      </c>
      <c r="AM5" s="6">
        <f t="shared" si="9"/>
        <v>0.0582</v>
      </c>
      <c r="AN5" s="6">
        <f t="shared" si="9"/>
        <v>0</v>
      </c>
      <c r="AO5" s="6">
        <f t="shared" si="9"/>
        <v>0</v>
      </c>
      <c r="AP5" s="6">
        <f t="shared" si="9"/>
        <v>0</v>
      </c>
      <c r="AQ5" s="6">
        <f t="shared" si="9"/>
        <v>0</v>
      </c>
      <c r="AR5" s="6">
        <f t="shared" si="9"/>
        <v>0</v>
      </c>
      <c r="AS5" s="8"/>
    </row>
    <row r="6">
      <c r="A6" s="23">
        <v>36646.0</v>
      </c>
      <c r="B6" s="27">
        <v>0.0106</v>
      </c>
      <c r="C6" s="27">
        <v>-0.0174</v>
      </c>
      <c r="D6" s="27">
        <v>0.0156</v>
      </c>
      <c r="E6" s="27">
        <v>-0.0391</v>
      </c>
      <c r="F6" s="27">
        <v>-0.0165</v>
      </c>
      <c r="G6" s="27">
        <v>-0.0254</v>
      </c>
      <c r="H6" s="27">
        <v>0.0147</v>
      </c>
      <c r="I6" s="27">
        <v>-0.0265</v>
      </c>
      <c r="J6" s="27">
        <v>-0.0239</v>
      </c>
      <c r="K6" s="27">
        <v>-0.0326</v>
      </c>
      <c r="L6" s="8"/>
      <c r="M6" s="6">
        <f t="shared" ref="M6:V6" si="10">M5+B6</f>
        <v>0.0187</v>
      </c>
      <c r="N6" s="6">
        <f t="shared" si="10"/>
        <v>0.135</v>
      </c>
      <c r="O6" s="6">
        <f t="shared" si="10"/>
        <v>0.0951</v>
      </c>
      <c r="P6" s="6">
        <f t="shared" si="10"/>
        <v>0.0607</v>
      </c>
      <c r="Q6" s="6">
        <f t="shared" si="10"/>
        <v>0.0346</v>
      </c>
      <c r="R6" s="6">
        <f t="shared" si="10"/>
        <v>-0.0144</v>
      </c>
      <c r="S6" s="6">
        <f t="shared" si="10"/>
        <v>0.0307</v>
      </c>
      <c r="T6" s="6">
        <f t="shared" si="10"/>
        <v>0.0409</v>
      </c>
      <c r="U6" s="6">
        <f t="shared" si="10"/>
        <v>-0.0611</v>
      </c>
      <c r="V6" s="6">
        <f t="shared" si="10"/>
        <v>-0.0109</v>
      </c>
      <c r="W6" s="8"/>
      <c r="X6" s="6">
        <f t="shared" ref="X6:AG6" si="11">max(X5, M6)</f>
        <v>0.0187</v>
      </c>
      <c r="Y6" s="6">
        <f t="shared" si="11"/>
        <v>0.1524</v>
      </c>
      <c r="Z6" s="6">
        <f t="shared" si="11"/>
        <v>0.0951</v>
      </c>
      <c r="AA6" s="6">
        <f t="shared" si="11"/>
        <v>0.1106</v>
      </c>
      <c r="AB6" s="6">
        <f t="shared" si="11"/>
        <v>0.1093</v>
      </c>
      <c r="AC6" s="6">
        <f t="shared" si="11"/>
        <v>0.011</v>
      </c>
      <c r="AD6" s="6">
        <f t="shared" si="11"/>
        <v>0.0307</v>
      </c>
      <c r="AE6" s="6">
        <f t="shared" si="11"/>
        <v>0.0674</v>
      </c>
      <c r="AF6" s="6">
        <f t="shared" si="11"/>
        <v>-0.0372</v>
      </c>
      <c r="AG6" s="6">
        <f t="shared" si="11"/>
        <v>0.0217</v>
      </c>
      <c r="AH6" s="8"/>
      <c r="AI6" s="6">
        <f t="shared" ref="AI6:AR6" si="12">X6-M6</f>
        <v>0</v>
      </c>
      <c r="AJ6" s="6">
        <f t="shared" si="12"/>
        <v>0.0174</v>
      </c>
      <c r="AK6" s="6">
        <f t="shared" si="12"/>
        <v>0</v>
      </c>
      <c r="AL6" s="6">
        <f t="shared" si="12"/>
        <v>0.0499</v>
      </c>
      <c r="AM6" s="6">
        <f t="shared" si="12"/>
        <v>0.0747</v>
      </c>
      <c r="AN6" s="6">
        <f t="shared" si="12"/>
        <v>0.0254</v>
      </c>
      <c r="AO6" s="6">
        <f t="shared" si="12"/>
        <v>0</v>
      </c>
      <c r="AP6" s="6">
        <f t="shared" si="12"/>
        <v>0.0265</v>
      </c>
      <c r="AQ6" s="6">
        <f t="shared" si="12"/>
        <v>0.0239</v>
      </c>
      <c r="AR6" s="6">
        <f t="shared" si="12"/>
        <v>0.0326</v>
      </c>
      <c r="AS6" s="8"/>
    </row>
    <row r="7">
      <c r="A7" s="23">
        <v>36677.0</v>
      </c>
      <c r="B7" s="27">
        <v>-0.0151</v>
      </c>
      <c r="C7" s="27">
        <v>-0.0081</v>
      </c>
      <c r="D7" s="27">
        <v>0.0111</v>
      </c>
      <c r="E7" s="27">
        <v>-0.0443</v>
      </c>
      <c r="F7" s="27">
        <v>0.0292</v>
      </c>
      <c r="G7" s="27">
        <v>-0.0543</v>
      </c>
      <c r="H7" s="27">
        <v>0.0155</v>
      </c>
      <c r="I7" s="27">
        <v>-0.047</v>
      </c>
      <c r="J7" s="27">
        <v>0.0106</v>
      </c>
      <c r="K7" s="27">
        <v>-0.0267</v>
      </c>
      <c r="L7" s="8"/>
      <c r="M7" s="6">
        <f t="shared" ref="M7:V7" si="13">M6+B7</f>
        <v>0.0036</v>
      </c>
      <c r="N7" s="6">
        <f t="shared" si="13"/>
        <v>0.1269</v>
      </c>
      <c r="O7" s="6">
        <f t="shared" si="13"/>
        <v>0.1062</v>
      </c>
      <c r="P7" s="6">
        <f t="shared" si="13"/>
        <v>0.0164</v>
      </c>
      <c r="Q7" s="6">
        <f t="shared" si="13"/>
        <v>0.0638</v>
      </c>
      <c r="R7" s="6">
        <f t="shared" si="13"/>
        <v>-0.0687</v>
      </c>
      <c r="S7" s="6">
        <f t="shared" si="13"/>
        <v>0.0462</v>
      </c>
      <c r="T7" s="6">
        <f t="shared" si="13"/>
        <v>-0.0061</v>
      </c>
      <c r="U7" s="6">
        <f t="shared" si="13"/>
        <v>-0.0505</v>
      </c>
      <c r="V7" s="6">
        <f t="shared" si="13"/>
        <v>-0.0376</v>
      </c>
      <c r="W7" s="8"/>
      <c r="X7" s="6">
        <f t="shared" ref="X7:AG7" si="14">max(X6, M7)</f>
        <v>0.0187</v>
      </c>
      <c r="Y7" s="6">
        <f t="shared" si="14"/>
        <v>0.1524</v>
      </c>
      <c r="Z7" s="6">
        <f t="shared" si="14"/>
        <v>0.1062</v>
      </c>
      <c r="AA7" s="6">
        <f t="shared" si="14"/>
        <v>0.1106</v>
      </c>
      <c r="AB7" s="6">
        <f t="shared" si="14"/>
        <v>0.1093</v>
      </c>
      <c r="AC7" s="6">
        <f t="shared" si="14"/>
        <v>0.011</v>
      </c>
      <c r="AD7" s="6">
        <f t="shared" si="14"/>
        <v>0.0462</v>
      </c>
      <c r="AE7" s="6">
        <f t="shared" si="14"/>
        <v>0.0674</v>
      </c>
      <c r="AF7" s="6">
        <f t="shared" si="14"/>
        <v>-0.0372</v>
      </c>
      <c r="AG7" s="6">
        <f t="shared" si="14"/>
        <v>0.0217</v>
      </c>
      <c r="AH7" s="8"/>
      <c r="AI7" s="6">
        <f t="shared" ref="AI7:AR7" si="15">X7-M7</f>
        <v>0.0151</v>
      </c>
      <c r="AJ7" s="6">
        <f t="shared" si="15"/>
        <v>0.0255</v>
      </c>
      <c r="AK7" s="6">
        <f t="shared" si="15"/>
        <v>0</v>
      </c>
      <c r="AL7" s="6">
        <f t="shared" si="15"/>
        <v>0.0942</v>
      </c>
      <c r="AM7" s="6">
        <f t="shared" si="15"/>
        <v>0.0455</v>
      </c>
      <c r="AN7" s="6">
        <f t="shared" si="15"/>
        <v>0.0797</v>
      </c>
      <c r="AO7" s="6">
        <f t="shared" si="15"/>
        <v>0</v>
      </c>
      <c r="AP7" s="6">
        <f t="shared" si="15"/>
        <v>0.0735</v>
      </c>
      <c r="AQ7" s="6">
        <f t="shared" si="15"/>
        <v>0.0133</v>
      </c>
      <c r="AR7" s="6">
        <f t="shared" si="15"/>
        <v>0.0593</v>
      </c>
      <c r="AS7" s="8"/>
    </row>
    <row r="8">
      <c r="A8" s="23">
        <v>36707.0</v>
      </c>
      <c r="B8" s="27">
        <v>0.0879</v>
      </c>
      <c r="C8" s="27">
        <v>0.1141</v>
      </c>
      <c r="D8" s="27">
        <v>0.0067</v>
      </c>
      <c r="E8" s="27">
        <v>-0.0351</v>
      </c>
      <c r="F8" s="27">
        <v>0.0365</v>
      </c>
      <c r="G8" s="27">
        <v>0.0503</v>
      </c>
      <c r="H8" s="27">
        <v>0.02</v>
      </c>
      <c r="I8" s="27">
        <v>-0.0063</v>
      </c>
      <c r="J8" s="27">
        <v>-0.0042</v>
      </c>
      <c r="K8" s="27">
        <v>0.0237</v>
      </c>
      <c r="L8" s="8"/>
      <c r="M8" s="6">
        <f t="shared" ref="M8:V8" si="16">M7+B8</f>
        <v>0.0915</v>
      </c>
      <c r="N8" s="6">
        <f t="shared" si="16"/>
        <v>0.241</v>
      </c>
      <c r="O8" s="6">
        <f t="shared" si="16"/>
        <v>0.1129</v>
      </c>
      <c r="P8" s="6">
        <f t="shared" si="16"/>
        <v>-0.0187</v>
      </c>
      <c r="Q8" s="6">
        <f t="shared" si="16"/>
        <v>0.1003</v>
      </c>
      <c r="R8" s="6">
        <f t="shared" si="16"/>
        <v>-0.0184</v>
      </c>
      <c r="S8" s="6">
        <f t="shared" si="16"/>
        <v>0.0662</v>
      </c>
      <c r="T8" s="6">
        <f t="shared" si="16"/>
        <v>-0.0124</v>
      </c>
      <c r="U8" s="6">
        <f t="shared" si="16"/>
        <v>-0.0547</v>
      </c>
      <c r="V8" s="6">
        <f t="shared" si="16"/>
        <v>-0.0139</v>
      </c>
      <c r="W8" s="8"/>
      <c r="X8" s="6">
        <f t="shared" ref="X8:AG8" si="17">max(X7, M8)</f>
        <v>0.0915</v>
      </c>
      <c r="Y8" s="6">
        <f t="shared" si="17"/>
        <v>0.241</v>
      </c>
      <c r="Z8" s="6">
        <f t="shared" si="17"/>
        <v>0.1129</v>
      </c>
      <c r="AA8" s="6">
        <f t="shared" si="17"/>
        <v>0.1106</v>
      </c>
      <c r="AB8" s="6">
        <f t="shared" si="17"/>
        <v>0.1093</v>
      </c>
      <c r="AC8" s="6">
        <f t="shared" si="17"/>
        <v>0.011</v>
      </c>
      <c r="AD8" s="6">
        <f t="shared" si="17"/>
        <v>0.0662</v>
      </c>
      <c r="AE8" s="6">
        <f t="shared" si="17"/>
        <v>0.0674</v>
      </c>
      <c r="AF8" s="6">
        <f t="shared" si="17"/>
        <v>-0.0372</v>
      </c>
      <c r="AG8" s="6">
        <f t="shared" si="17"/>
        <v>0.0217</v>
      </c>
      <c r="AH8" s="8"/>
      <c r="AI8" s="6">
        <f t="shared" ref="AI8:AR8" si="18">X8-M8</f>
        <v>0</v>
      </c>
      <c r="AJ8" s="6">
        <f t="shared" si="18"/>
        <v>0</v>
      </c>
      <c r="AK8" s="6">
        <f t="shared" si="18"/>
        <v>0</v>
      </c>
      <c r="AL8" s="6">
        <f t="shared" si="18"/>
        <v>0.1293</v>
      </c>
      <c r="AM8" s="6">
        <f t="shared" si="18"/>
        <v>0.009</v>
      </c>
      <c r="AN8" s="6">
        <f t="shared" si="18"/>
        <v>0.0294</v>
      </c>
      <c r="AO8" s="6">
        <f t="shared" si="18"/>
        <v>0</v>
      </c>
      <c r="AP8" s="6">
        <f t="shared" si="18"/>
        <v>0.0798</v>
      </c>
      <c r="AQ8" s="6">
        <f t="shared" si="18"/>
        <v>0.0175</v>
      </c>
      <c r="AR8" s="6">
        <f t="shared" si="18"/>
        <v>0.0356</v>
      </c>
      <c r="AS8" s="8"/>
    </row>
    <row r="9">
      <c r="A9" s="23">
        <v>36738.0</v>
      </c>
      <c r="B9" s="27">
        <v>-0.0278</v>
      </c>
      <c r="C9" s="27">
        <v>0.0327</v>
      </c>
      <c r="D9" s="27">
        <v>0.0179</v>
      </c>
      <c r="E9" s="27">
        <v>0.0304</v>
      </c>
      <c r="F9" s="27">
        <v>-0.0077</v>
      </c>
      <c r="G9" s="27">
        <v>-0.0835</v>
      </c>
      <c r="H9" s="27">
        <v>-0.0116</v>
      </c>
      <c r="I9" s="27">
        <v>0.0108</v>
      </c>
      <c r="J9" s="27">
        <v>0.0167</v>
      </c>
      <c r="K9" s="27">
        <v>-0.0181</v>
      </c>
      <c r="L9" s="8"/>
      <c r="M9" s="6">
        <f t="shared" ref="M9:V9" si="19">M8+B9</f>
        <v>0.0637</v>
      </c>
      <c r="N9" s="6">
        <f t="shared" si="19"/>
        <v>0.2737</v>
      </c>
      <c r="O9" s="6">
        <f t="shared" si="19"/>
        <v>0.1308</v>
      </c>
      <c r="P9" s="6">
        <f t="shared" si="19"/>
        <v>0.0117</v>
      </c>
      <c r="Q9" s="6">
        <f t="shared" si="19"/>
        <v>0.0926</v>
      </c>
      <c r="R9" s="6">
        <f t="shared" si="19"/>
        <v>-0.1019</v>
      </c>
      <c r="S9" s="6">
        <f t="shared" si="19"/>
        <v>0.0546</v>
      </c>
      <c r="T9" s="6">
        <f t="shared" si="19"/>
        <v>-0.0016</v>
      </c>
      <c r="U9" s="6">
        <f t="shared" si="19"/>
        <v>-0.038</v>
      </c>
      <c r="V9" s="6">
        <f t="shared" si="19"/>
        <v>-0.032</v>
      </c>
      <c r="W9" s="8"/>
      <c r="X9" s="6">
        <f t="shared" ref="X9:AG9" si="20">max(X8, M9)</f>
        <v>0.0915</v>
      </c>
      <c r="Y9" s="6">
        <f t="shared" si="20"/>
        <v>0.2737</v>
      </c>
      <c r="Z9" s="6">
        <f t="shared" si="20"/>
        <v>0.1308</v>
      </c>
      <c r="AA9" s="6">
        <f t="shared" si="20"/>
        <v>0.1106</v>
      </c>
      <c r="AB9" s="6">
        <f t="shared" si="20"/>
        <v>0.1093</v>
      </c>
      <c r="AC9" s="6">
        <f t="shared" si="20"/>
        <v>0.011</v>
      </c>
      <c r="AD9" s="6">
        <f t="shared" si="20"/>
        <v>0.0662</v>
      </c>
      <c r="AE9" s="6">
        <f t="shared" si="20"/>
        <v>0.0674</v>
      </c>
      <c r="AF9" s="6">
        <f t="shared" si="20"/>
        <v>-0.0372</v>
      </c>
      <c r="AG9" s="6">
        <f t="shared" si="20"/>
        <v>0.0217</v>
      </c>
      <c r="AH9" s="8"/>
      <c r="AI9" s="6">
        <f t="shared" ref="AI9:AR9" si="21">X9-M9</f>
        <v>0.0278</v>
      </c>
      <c r="AJ9" s="6">
        <f t="shared" si="21"/>
        <v>0</v>
      </c>
      <c r="AK9" s="6">
        <f t="shared" si="21"/>
        <v>0</v>
      </c>
      <c r="AL9" s="6">
        <f t="shared" si="21"/>
        <v>0.0989</v>
      </c>
      <c r="AM9" s="6">
        <f t="shared" si="21"/>
        <v>0.0167</v>
      </c>
      <c r="AN9" s="6">
        <f t="shared" si="21"/>
        <v>0.1129</v>
      </c>
      <c r="AO9" s="6">
        <f t="shared" si="21"/>
        <v>0.0116</v>
      </c>
      <c r="AP9" s="6">
        <f t="shared" si="21"/>
        <v>0.069</v>
      </c>
      <c r="AQ9" s="6">
        <f t="shared" si="21"/>
        <v>0.0008</v>
      </c>
      <c r="AR9" s="6">
        <f t="shared" si="21"/>
        <v>0.0537</v>
      </c>
      <c r="AS9" s="8"/>
    </row>
    <row r="10">
      <c r="A10" s="23">
        <v>36769.0</v>
      </c>
      <c r="B10" s="27">
        <v>0.0124</v>
      </c>
      <c r="C10" s="27">
        <v>0.08</v>
      </c>
      <c r="D10" s="27">
        <v>0.0163</v>
      </c>
      <c r="E10" s="27">
        <v>-0.0066</v>
      </c>
      <c r="F10" s="27">
        <v>0.0273</v>
      </c>
      <c r="G10" s="27">
        <v>0.0363</v>
      </c>
      <c r="H10" s="27">
        <v>0.0439</v>
      </c>
      <c r="I10" s="27">
        <v>0.0216</v>
      </c>
      <c r="J10" s="27">
        <v>0.0429</v>
      </c>
      <c r="K10" s="27">
        <v>0.0517</v>
      </c>
      <c r="L10" s="8"/>
      <c r="M10" s="6">
        <f t="shared" ref="M10:V10" si="22">M9+B10</f>
        <v>0.0761</v>
      </c>
      <c r="N10" s="6">
        <f t="shared" si="22"/>
        <v>0.3537</v>
      </c>
      <c r="O10" s="6">
        <f t="shared" si="22"/>
        <v>0.1471</v>
      </c>
      <c r="P10" s="6">
        <f t="shared" si="22"/>
        <v>0.0051</v>
      </c>
      <c r="Q10" s="6">
        <f t="shared" si="22"/>
        <v>0.1199</v>
      </c>
      <c r="R10" s="6">
        <f t="shared" si="22"/>
        <v>-0.0656</v>
      </c>
      <c r="S10" s="6">
        <f t="shared" si="22"/>
        <v>0.0985</v>
      </c>
      <c r="T10" s="6">
        <f t="shared" si="22"/>
        <v>0.02</v>
      </c>
      <c r="U10" s="6">
        <f t="shared" si="22"/>
        <v>0.0049</v>
      </c>
      <c r="V10" s="6">
        <f t="shared" si="22"/>
        <v>0.0197</v>
      </c>
      <c r="W10" s="8"/>
      <c r="X10" s="6">
        <f t="shared" ref="X10:AG10" si="23">max(X9, M10)</f>
        <v>0.0915</v>
      </c>
      <c r="Y10" s="6">
        <f t="shared" si="23"/>
        <v>0.3537</v>
      </c>
      <c r="Z10" s="6">
        <f t="shared" si="23"/>
        <v>0.1471</v>
      </c>
      <c r="AA10" s="6">
        <f t="shared" si="23"/>
        <v>0.1106</v>
      </c>
      <c r="AB10" s="6">
        <f t="shared" si="23"/>
        <v>0.1199</v>
      </c>
      <c r="AC10" s="6">
        <f t="shared" si="23"/>
        <v>0.011</v>
      </c>
      <c r="AD10" s="6">
        <f t="shared" si="23"/>
        <v>0.0985</v>
      </c>
      <c r="AE10" s="6">
        <f t="shared" si="23"/>
        <v>0.0674</v>
      </c>
      <c r="AF10" s="6">
        <f t="shared" si="23"/>
        <v>0.0049</v>
      </c>
      <c r="AG10" s="6">
        <f t="shared" si="23"/>
        <v>0.0217</v>
      </c>
      <c r="AH10" s="8"/>
      <c r="AI10" s="6">
        <f t="shared" ref="AI10:AR10" si="24">X10-M10</f>
        <v>0.0154</v>
      </c>
      <c r="AJ10" s="6">
        <f t="shared" si="24"/>
        <v>0</v>
      </c>
      <c r="AK10" s="6">
        <f t="shared" si="24"/>
        <v>0</v>
      </c>
      <c r="AL10" s="6">
        <f t="shared" si="24"/>
        <v>0.1055</v>
      </c>
      <c r="AM10" s="6">
        <f t="shared" si="24"/>
        <v>0</v>
      </c>
      <c r="AN10" s="6">
        <f t="shared" si="24"/>
        <v>0.0766</v>
      </c>
      <c r="AO10" s="6">
        <f t="shared" si="24"/>
        <v>0</v>
      </c>
      <c r="AP10" s="6">
        <f t="shared" si="24"/>
        <v>0.0474</v>
      </c>
      <c r="AQ10" s="6">
        <f t="shared" si="24"/>
        <v>0</v>
      </c>
      <c r="AR10" s="6">
        <f t="shared" si="24"/>
        <v>0.002</v>
      </c>
      <c r="AS10" s="8"/>
    </row>
    <row r="11">
      <c r="A11" s="23">
        <v>36799.0</v>
      </c>
      <c r="B11" s="27">
        <v>0.0238</v>
      </c>
      <c r="C11" s="27">
        <v>-0.0827</v>
      </c>
      <c r="D11" s="27">
        <v>-0.0573</v>
      </c>
      <c r="E11" s="27">
        <v>-0.0461</v>
      </c>
      <c r="F11" s="27">
        <v>-0.0523</v>
      </c>
      <c r="G11" s="27">
        <v>-0.0369</v>
      </c>
      <c r="H11" s="27">
        <v>-0.0322</v>
      </c>
      <c r="I11" s="27">
        <v>0.0167</v>
      </c>
      <c r="J11" s="27">
        <v>-0.0438</v>
      </c>
      <c r="K11" s="27">
        <v>-0.0546</v>
      </c>
      <c r="L11" s="8"/>
      <c r="M11" s="6">
        <f t="shared" ref="M11:V11" si="25">M10+B11</f>
        <v>0.0999</v>
      </c>
      <c r="N11" s="6">
        <f t="shared" si="25"/>
        <v>0.271</v>
      </c>
      <c r="O11" s="6">
        <f t="shared" si="25"/>
        <v>0.0898</v>
      </c>
      <c r="P11" s="6">
        <f t="shared" si="25"/>
        <v>-0.041</v>
      </c>
      <c r="Q11" s="6">
        <f t="shared" si="25"/>
        <v>0.0676</v>
      </c>
      <c r="R11" s="6">
        <f t="shared" si="25"/>
        <v>-0.1025</v>
      </c>
      <c r="S11" s="6">
        <f t="shared" si="25"/>
        <v>0.0663</v>
      </c>
      <c r="T11" s="6">
        <f t="shared" si="25"/>
        <v>0.0367</v>
      </c>
      <c r="U11" s="6">
        <f t="shared" si="25"/>
        <v>-0.0389</v>
      </c>
      <c r="V11" s="6">
        <f t="shared" si="25"/>
        <v>-0.0349</v>
      </c>
      <c r="W11" s="8"/>
      <c r="X11" s="6">
        <f t="shared" ref="X11:AG11" si="26">max(X10, M11)</f>
        <v>0.0999</v>
      </c>
      <c r="Y11" s="6">
        <f t="shared" si="26"/>
        <v>0.3537</v>
      </c>
      <c r="Z11" s="6">
        <f t="shared" si="26"/>
        <v>0.1471</v>
      </c>
      <c r="AA11" s="6">
        <f t="shared" si="26"/>
        <v>0.1106</v>
      </c>
      <c r="AB11" s="6">
        <f t="shared" si="26"/>
        <v>0.1199</v>
      </c>
      <c r="AC11" s="6">
        <f t="shared" si="26"/>
        <v>0.011</v>
      </c>
      <c r="AD11" s="6">
        <f t="shared" si="26"/>
        <v>0.0985</v>
      </c>
      <c r="AE11" s="6">
        <f t="shared" si="26"/>
        <v>0.0674</v>
      </c>
      <c r="AF11" s="6">
        <f t="shared" si="26"/>
        <v>0.0049</v>
      </c>
      <c r="AG11" s="6">
        <f t="shared" si="26"/>
        <v>0.0217</v>
      </c>
      <c r="AH11" s="8"/>
      <c r="AI11" s="6">
        <f t="shared" ref="AI11:AR11" si="27">X11-M11</f>
        <v>0</v>
      </c>
      <c r="AJ11" s="6">
        <f t="shared" si="27"/>
        <v>0.0827</v>
      </c>
      <c r="AK11" s="6">
        <f t="shared" si="27"/>
        <v>0.0573</v>
      </c>
      <c r="AL11" s="6">
        <f t="shared" si="27"/>
        <v>0.1516</v>
      </c>
      <c r="AM11" s="6">
        <f t="shared" si="27"/>
        <v>0.0523</v>
      </c>
      <c r="AN11" s="6">
        <f t="shared" si="27"/>
        <v>0.1135</v>
      </c>
      <c r="AO11" s="6">
        <f t="shared" si="27"/>
        <v>0.0322</v>
      </c>
      <c r="AP11" s="6">
        <f t="shared" si="27"/>
        <v>0.0307</v>
      </c>
      <c r="AQ11" s="6">
        <f t="shared" si="27"/>
        <v>0.0438</v>
      </c>
      <c r="AR11" s="6">
        <f t="shared" si="27"/>
        <v>0.0566</v>
      </c>
      <c r="AS11" s="8"/>
    </row>
    <row r="12">
      <c r="A12" s="23">
        <v>36830.0</v>
      </c>
      <c r="B12" s="27">
        <v>-0.0231</v>
      </c>
      <c r="C12" s="27">
        <v>-0.0741</v>
      </c>
      <c r="D12" s="27">
        <v>0.0156</v>
      </c>
      <c r="E12" s="27">
        <v>0.0477</v>
      </c>
      <c r="F12" s="27">
        <v>0.0645</v>
      </c>
      <c r="G12" s="27">
        <v>-0.048</v>
      </c>
      <c r="H12" s="27">
        <v>0.0316</v>
      </c>
      <c r="I12" s="27">
        <v>-0.0349</v>
      </c>
      <c r="J12" s="27">
        <v>0.0245</v>
      </c>
      <c r="K12" s="27">
        <v>-0.0074</v>
      </c>
      <c r="L12" s="8"/>
      <c r="M12" s="6">
        <f t="shared" ref="M12:V12" si="28">M11+B12</f>
        <v>0.0768</v>
      </c>
      <c r="N12" s="6">
        <f t="shared" si="28"/>
        <v>0.1969</v>
      </c>
      <c r="O12" s="6">
        <f t="shared" si="28"/>
        <v>0.1054</v>
      </c>
      <c r="P12" s="6">
        <f t="shared" si="28"/>
        <v>0.0067</v>
      </c>
      <c r="Q12" s="6">
        <f t="shared" si="28"/>
        <v>0.1321</v>
      </c>
      <c r="R12" s="6">
        <f t="shared" si="28"/>
        <v>-0.1505</v>
      </c>
      <c r="S12" s="6">
        <f t="shared" si="28"/>
        <v>0.0979</v>
      </c>
      <c r="T12" s="6">
        <f t="shared" si="28"/>
        <v>0.0018</v>
      </c>
      <c r="U12" s="6">
        <f t="shared" si="28"/>
        <v>-0.0144</v>
      </c>
      <c r="V12" s="6">
        <f t="shared" si="28"/>
        <v>-0.0423</v>
      </c>
      <c r="W12" s="8"/>
      <c r="X12" s="6">
        <f t="shared" ref="X12:AG12" si="29">max(X11, M12)</f>
        <v>0.0999</v>
      </c>
      <c r="Y12" s="6">
        <f t="shared" si="29"/>
        <v>0.3537</v>
      </c>
      <c r="Z12" s="6">
        <f t="shared" si="29"/>
        <v>0.1471</v>
      </c>
      <c r="AA12" s="6">
        <f t="shared" si="29"/>
        <v>0.1106</v>
      </c>
      <c r="AB12" s="6">
        <f t="shared" si="29"/>
        <v>0.1321</v>
      </c>
      <c r="AC12" s="6">
        <f t="shared" si="29"/>
        <v>0.011</v>
      </c>
      <c r="AD12" s="6">
        <f t="shared" si="29"/>
        <v>0.0985</v>
      </c>
      <c r="AE12" s="6">
        <f t="shared" si="29"/>
        <v>0.0674</v>
      </c>
      <c r="AF12" s="6">
        <f t="shared" si="29"/>
        <v>0.0049</v>
      </c>
      <c r="AG12" s="6">
        <f t="shared" si="29"/>
        <v>0.0217</v>
      </c>
      <c r="AH12" s="8"/>
      <c r="AI12" s="6">
        <f t="shared" ref="AI12:AR12" si="30">X12-M12</f>
        <v>0.0231</v>
      </c>
      <c r="AJ12" s="6">
        <f t="shared" si="30"/>
        <v>0.1568</v>
      </c>
      <c r="AK12" s="6">
        <f t="shared" si="30"/>
        <v>0.0417</v>
      </c>
      <c r="AL12" s="6">
        <f t="shared" si="30"/>
        <v>0.1039</v>
      </c>
      <c r="AM12" s="6">
        <f t="shared" si="30"/>
        <v>0</v>
      </c>
      <c r="AN12" s="6">
        <f t="shared" si="30"/>
        <v>0.1615</v>
      </c>
      <c r="AO12" s="6">
        <f t="shared" si="30"/>
        <v>0.0006</v>
      </c>
      <c r="AP12" s="6">
        <f t="shared" si="30"/>
        <v>0.0656</v>
      </c>
      <c r="AQ12" s="6">
        <f t="shared" si="30"/>
        <v>0.0193</v>
      </c>
      <c r="AR12" s="6">
        <f t="shared" si="30"/>
        <v>0.064</v>
      </c>
      <c r="AS12" s="8"/>
    </row>
    <row r="13">
      <c r="A13" s="23">
        <v>36860.0</v>
      </c>
      <c r="B13" s="27">
        <v>0.0091</v>
      </c>
      <c r="C13" s="27">
        <v>-0.0837</v>
      </c>
      <c r="D13" s="27">
        <v>-0.0722</v>
      </c>
      <c r="E13" s="27">
        <v>-0.0984</v>
      </c>
      <c r="F13" s="27">
        <v>-0.0085</v>
      </c>
      <c r="G13" s="27">
        <v>-0.0275</v>
      </c>
      <c r="H13" s="27">
        <v>-0.0352</v>
      </c>
      <c r="I13" s="27">
        <v>-0.0979</v>
      </c>
      <c r="J13" s="27">
        <v>-0.0361</v>
      </c>
      <c r="K13" s="27">
        <v>-0.0792</v>
      </c>
      <c r="L13" s="8"/>
      <c r="M13" s="6">
        <f t="shared" ref="M13:V13" si="31">M12+B13</f>
        <v>0.0859</v>
      </c>
      <c r="N13" s="6">
        <f t="shared" si="31"/>
        <v>0.1132</v>
      </c>
      <c r="O13" s="6">
        <f t="shared" si="31"/>
        <v>0.0332</v>
      </c>
      <c r="P13" s="6">
        <f t="shared" si="31"/>
        <v>-0.0917</v>
      </c>
      <c r="Q13" s="6">
        <f t="shared" si="31"/>
        <v>0.1236</v>
      </c>
      <c r="R13" s="6">
        <f t="shared" si="31"/>
        <v>-0.178</v>
      </c>
      <c r="S13" s="6">
        <f t="shared" si="31"/>
        <v>0.0627</v>
      </c>
      <c r="T13" s="6">
        <f t="shared" si="31"/>
        <v>-0.0961</v>
      </c>
      <c r="U13" s="6">
        <f t="shared" si="31"/>
        <v>-0.0505</v>
      </c>
      <c r="V13" s="6">
        <f t="shared" si="31"/>
        <v>-0.1215</v>
      </c>
      <c r="W13" s="8"/>
      <c r="X13" s="6">
        <f t="shared" ref="X13:AG13" si="32">max(X12, M13)</f>
        <v>0.0999</v>
      </c>
      <c r="Y13" s="6">
        <f t="shared" si="32"/>
        <v>0.3537</v>
      </c>
      <c r="Z13" s="6">
        <f t="shared" si="32"/>
        <v>0.1471</v>
      </c>
      <c r="AA13" s="6">
        <f t="shared" si="32"/>
        <v>0.1106</v>
      </c>
      <c r="AB13" s="6">
        <f t="shared" si="32"/>
        <v>0.1321</v>
      </c>
      <c r="AC13" s="6">
        <f t="shared" si="32"/>
        <v>0.011</v>
      </c>
      <c r="AD13" s="6">
        <f t="shared" si="32"/>
        <v>0.0985</v>
      </c>
      <c r="AE13" s="6">
        <f t="shared" si="32"/>
        <v>0.0674</v>
      </c>
      <c r="AF13" s="6">
        <f t="shared" si="32"/>
        <v>0.0049</v>
      </c>
      <c r="AG13" s="6">
        <f t="shared" si="32"/>
        <v>0.0217</v>
      </c>
      <c r="AH13" s="8"/>
      <c r="AI13" s="6">
        <f t="shared" ref="AI13:AR13" si="33">X13-M13</f>
        <v>0.014</v>
      </c>
      <c r="AJ13" s="6">
        <f t="shared" si="33"/>
        <v>0.2405</v>
      </c>
      <c r="AK13" s="6">
        <f t="shared" si="33"/>
        <v>0.1139</v>
      </c>
      <c r="AL13" s="6">
        <f t="shared" si="33"/>
        <v>0.2023</v>
      </c>
      <c r="AM13" s="6">
        <f t="shared" si="33"/>
        <v>0.0085</v>
      </c>
      <c r="AN13" s="6">
        <f t="shared" si="33"/>
        <v>0.189</v>
      </c>
      <c r="AO13" s="6">
        <f t="shared" si="33"/>
        <v>0.0358</v>
      </c>
      <c r="AP13" s="6">
        <f t="shared" si="33"/>
        <v>0.1635</v>
      </c>
      <c r="AQ13" s="6">
        <f t="shared" si="33"/>
        <v>0.0554</v>
      </c>
      <c r="AR13" s="6">
        <f t="shared" si="33"/>
        <v>0.1432</v>
      </c>
      <c r="AS13" s="8"/>
    </row>
    <row r="14">
      <c r="A14" s="23">
        <v>36891.0</v>
      </c>
      <c r="B14" s="27">
        <v>-0.0218</v>
      </c>
      <c r="C14" s="27">
        <v>-0.0012</v>
      </c>
      <c r="D14" s="27">
        <v>-4.0E-4</v>
      </c>
      <c r="E14" s="27">
        <v>0.0051</v>
      </c>
      <c r="F14" s="27">
        <v>-0.0539</v>
      </c>
      <c r="G14" s="27">
        <v>-0.0317</v>
      </c>
      <c r="H14" s="27">
        <v>-0.0266</v>
      </c>
      <c r="I14" s="27">
        <v>0.0045</v>
      </c>
      <c r="J14" s="27">
        <v>0.0143</v>
      </c>
      <c r="K14" s="27">
        <v>-0.0019</v>
      </c>
      <c r="L14" s="8"/>
      <c r="M14" s="6">
        <f t="shared" ref="M14:V14" si="34">M13+B14</f>
        <v>0.0641</v>
      </c>
      <c r="N14" s="6">
        <f t="shared" si="34"/>
        <v>0.112</v>
      </c>
      <c r="O14" s="6">
        <f t="shared" si="34"/>
        <v>0.0328</v>
      </c>
      <c r="P14" s="6">
        <f t="shared" si="34"/>
        <v>-0.0866</v>
      </c>
      <c r="Q14" s="6">
        <f t="shared" si="34"/>
        <v>0.0697</v>
      </c>
      <c r="R14" s="6">
        <f t="shared" si="34"/>
        <v>-0.2097</v>
      </c>
      <c r="S14" s="6">
        <f t="shared" si="34"/>
        <v>0.0361</v>
      </c>
      <c r="T14" s="6">
        <f t="shared" si="34"/>
        <v>-0.0916</v>
      </c>
      <c r="U14" s="6">
        <f t="shared" si="34"/>
        <v>-0.0362</v>
      </c>
      <c r="V14" s="6">
        <f t="shared" si="34"/>
        <v>-0.1234</v>
      </c>
      <c r="W14" s="8"/>
      <c r="X14" s="6">
        <f t="shared" ref="X14:AG14" si="35">max(X13, M14)</f>
        <v>0.0999</v>
      </c>
      <c r="Y14" s="6">
        <f t="shared" si="35"/>
        <v>0.3537</v>
      </c>
      <c r="Z14" s="6">
        <f t="shared" si="35"/>
        <v>0.1471</v>
      </c>
      <c r="AA14" s="6">
        <f t="shared" si="35"/>
        <v>0.1106</v>
      </c>
      <c r="AB14" s="6">
        <f t="shared" si="35"/>
        <v>0.1321</v>
      </c>
      <c r="AC14" s="6">
        <f t="shared" si="35"/>
        <v>0.011</v>
      </c>
      <c r="AD14" s="6">
        <f t="shared" si="35"/>
        <v>0.0985</v>
      </c>
      <c r="AE14" s="6">
        <f t="shared" si="35"/>
        <v>0.0674</v>
      </c>
      <c r="AF14" s="6">
        <f t="shared" si="35"/>
        <v>0.0049</v>
      </c>
      <c r="AG14" s="6">
        <f t="shared" si="35"/>
        <v>0.0217</v>
      </c>
      <c r="AH14" s="8"/>
      <c r="AI14" s="6">
        <f t="shared" ref="AI14:AR14" si="36">X14-M14</f>
        <v>0.0358</v>
      </c>
      <c r="AJ14" s="6">
        <f t="shared" si="36"/>
        <v>0.2417</v>
      </c>
      <c r="AK14" s="6">
        <f t="shared" si="36"/>
        <v>0.1143</v>
      </c>
      <c r="AL14" s="6">
        <f t="shared" si="36"/>
        <v>0.1972</v>
      </c>
      <c r="AM14" s="6">
        <f t="shared" si="36"/>
        <v>0.0624</v>
      </c>
      <c r="AN14" s="6">
        <f t="shared" si="36"/>
        <v>0.2207</v>
      </c>
      <c r="AO14" s="6">
        <f t="shared" si="36"/>
        <v>0.0624</v>
      </c>
      <c r="AP14" s="6">
        <f t="shared" si="36"/>
        <v>0.159</v>
      </c>
      <c r="AQ14" s="6">
        <f t="shared" si="36"/>
        <v>0.0411</v>
      </c>
      <c r="AR14" s="6">
        <f t="shared" si="36"/>
        <v>0.1451</v>
      </c>
      <c r="AS14" s="8"/>
    </row>
    <row r="15">
      <c r="A15" s="23">
        <v>36922.0</v>
      </c>
      <c r="B15" s="27">
        <v>0.0527</v>
      </c>
      <c r="C15" s="27">
        <v>0.0485</v>
      </c>
      <c r="D15" s="27">
        <v>0.0116</v>
      </c>
      <c r="E15" s="27">
        <v>0.0472</v>
      </c>
      <c r="F15" s="27">
        <v>0.0272</v>
      </c>
      <c r="G15" s="27">
        <v>0.0062</v>
      </c>
      <c r="H15" s="27">
        <v>0.0028</v>
      </c>
      <c r="I15" s="27">
        <v>0.1052</v>
      </c>
      <c r="J15" s="27">
        <v>0.0055</v>
      </c>
      <c r="K15" s="27">
        <v>0.0363</v>
      </c>
      <c r="L15" s="8"/>
      <c r="M15" s="6">
        <f t="shared" ref="M15:V15" si="37">M14+B15</f>
        <v>0.1168</v>
      </c>
      <c r="N15" s="6">
        <f t="shared" si="37"/>
        <v>0.1605</v>
      </c>
      <c r="O15" s="6">
        <f t="shared" si="37"/>
        <v>0.0444</v>
      </c>
      <c r="P15" s="6">
        <f t="shared" si="37"/>
        <v>-0.0394</v>
      </c>
      <c r="Q15" s="6">
        <f t="shared" si="37"/>
        <v>0.0969</v>
      </c>
      <c r="R15" s="6">
        <f t="shared" si="37"/>
        <v>-0.2035</v>
      </c>
      <c r="S15" s="6">
        <f t="shared" si="37"/>
        <v>0.0389</v>
      </c>
      <c r="T15" s="6">
        <f t="shared" si="37"/>
        <v>0.0136</v>
      </c>
      <c r="U15" s="6">
        <f t="shared" si="37"/>
        <v>-0.0307</v>
      </c>
      <c r="V15" s="6">
        <f t="shared" si="37"/>
        <v>-0.0871</v>
      </c>
      <c r="W15" s="8"/>
      <c r="X15" s="6">
        <f t="shared" ref="X15:AG15" si="38">max(X14, M15)</f>
        <v>0.1168</v>
      </c>
      <c r="Y15" s="6">
        <f t="shared" si="38"/>
        <v>0.3537</v>
      </c>
      <c r="Z15" s="6">
        <f t="shared" si="38"/>
        <v>0.1471</v>
      </c>
      <c r="AA15" s="6">
        <f t="shared" si="38"/>
        <v>0.1106</v>
      </c>
      <c r="AB15" s="6">
        <f t="shared" si="38"/>
        <v>0.1321</v>
      </c>
      <c r="AC15" s="6">
        <f t="shared" si="38"/>
        <v>0.011</v>
      </c>
      <c r="AD15" s="6">
        <f t="shared" si="38"/>
        <v>0.0985</v>
      </c>
      <c r="AE15" s="6">
        <f t="shared" si="38"/>
        <v>0.0674</v>
      </c>
      <c r="AF15" s="6">
        <f t="shared" si="38"/>
        <v>0.0049</v>
      </c>
      <c r="AG15" s="6">
        <f t="shared" si="38"/>
        <v>0.0217</v>
      </c>
      <c r="AH15" s="8"/>
      <c r="AI15" s="6">
        <f t="shared" ref="AI15:AR15" si="39">X15-M15</f>
        <v>0</v>
      </c>
      <c r="AJ15" s="6">
        <f t="shared" si="39"/>
        <v>0.1932</v>
      </c>
      <c r="AK15" s="6">
        <f t="shared" si="39"/>
        <v>0.1027</v>
      </c>
      <c r="AL15" s="6">
        <f t="shared" si="39"/>
        <v>0.15</v>
      </c>
      <c r="AM15" s="6">
        <f t="shared" si="39"/>
        <v>0.0352</v>
      </c>
      <c r="AN15" s="6">
        <f t="shared" si="39"/>
        <v>0.2145</v>
      </c>
      <c r="AO15" s="6">
        <f t="shared" si="39"/>
        <v>0.0596</v>
      </c>
      <c r="AP15" s="6">
        <f t="shared" si="39"/>
        <v>0.0538</v>
      </c>
      <c r="AQ15" s="6">
        <f t="shared" si="39"/>
        <v>0.0356</v>
      </c>
      <c r="AR15" s="6">
        <f t="shared" si="39"/>
        <v>0.1088</v>
      </c>
      <c r="AS15" s="8"/>
      <c r="AT15" s="6">
        <f t="shared" ref="AT15:BC15" si="40">average(SORTN(AI3:AI14,9,0,1,FALSE))</f>
        <v>0.01457777778</v>
      </c>
      <c r="AU15" s="6">
        <f t="shared" si="40"/>
        <v>0.08495555556</v>
      </c>
      <c r="AV15" s="6">
        <f t="shared" si="40"/>
        <v>0.03635555556</v>
      </c>
      <c r="AW15" s="6">
        <f t="shared" si="40"/>
        <v>0.1258666667</v>
      </c>
      <c r="AX15" s="6">
        <f t="shared" si="40"/>
        <v>0.03636666667</v>
      </c>
      <c r="AY15" s="6">
        <f t="shared" si="40"/>
        <v>0.1120777778</v>
      </c>
      <c r="AZ15" s="6">
        <f t="shared" si="40"/>
        <v>0.01584444444</v>
      </c>
      <c r="BA15" s="6">
        <f t="shared" si="40"/>
        <v>0.07944444444</v>
      </c>
      <c r="BB15" s="6">
        <f t="shared" si="40"/>
        <v>0.02441111111</v>
      </c>
      <c r="BC15" s="6">
        <f t="shared" si="40"/>
        <v>0.06823333333</v>
      </c>
    </row>
    <row r="16">
      <c r="A16" s="23">
        <v>36950.0</v>
      </c>
      <c r="B16" s="27">
        <v>-1.0E-4</v>
      </c>
      <c r="C16" s="27">
        <v>-0.1431</v>
      </c>
      <c r="D16" s="27">
        <v>-0.102</v>
      </c>
      <c r="E16" s="27">
        <v>-0.071</v>
      </c>
      <c r="F16" s="27">
        <v>-0.0903</v>
      </c>
      <c r="G16" s="27">
        <v>-0.0367</v>
      </c>
      <c r="H16" s="27">
        <v>-0.0544</v>
      </c>
      <c r="I16" s="27">
        <v>-0.046</v>
      </c>
      <c r="J16" s="27">
        <v>-0.054</v>
      </c>
      <c r="K16" s="27">
        <v>-0.0897</v>
      </c>
      <c r="L16" s="8"/>
      <c r="M16" s="6">
        <f t="shared" ref="M16:V16" si="41">M15+B16</f>
        <v>0.1167</v>
      </c>
      <c r="N16" s="6">
        <f t="shared" si="41"/>
        <v>0.0174</v>
      </c>
      <c r="O16" s="6">
        <f t="shared" si="41"/>
        <v>-0.0576</v>
      </c>
      <c r="P16" s="6">
        <f t="shared" si="41"/>
        <v>-0.1104</v>
      </c>
      <c r="Q16" s="6">
        <f t="shared" si="41"/>
        <v>0.0066</v>
      </c>
      <c r="R16" s="6">
        <f t="shared" si="41"/>
        <v>-0.2402</v>
      </c>
      <c r="S16" s="6">
        <f t="shared" si="41"/>
        <v>-0.0155</v>
      </c>
      <c r="T16" s="6">
        <f t="shared" si="41"/>
        <v>-0.0324</v>
      </c>
      <c r="U16" s="6">
        <f t="shared" si="41"/>
        <v>-0.0847</v>
      </c>
      <c r="V16" s="6">
        <f t="shared" si="41"/>
        <v>-0.1768</v>
      </c>
      <c r="W16" s="8"/>
      <c r="X16" s="6">
        <f t="shared" ref="X16:AG16" si="42">max(X15, M16)</f>
        <v>0.1168</v>
      </c>
      <c r="Y16" s="6">
        <f t="shared" si="42"/>
        <v>0.3537</v>
      </c>
      <c r="Z16" s="6">
        <f t="shared" si="42"/>
        <v>0.1471</v>
      </c>
      <c r="AA16" s="6">
        <f t="shared" si="42"/>
        <v>0.1106</v>
      </c>
      <c r="AB16" s="6">
        <f t="shared" si="42"/>
        <v>0.1321</v>
      </c>
      <c r="AC16" s="6">
        <f t="shared" si="42"/>
        <v>0.011</v>
      </c>
      <c r="AD16" s="6">
        <f t="shared" si="42"/>
        <v>0.0985</v>
      </c>
      <c r="AE16" s="6">
        <f t="shared" si="42"/>
        <v>0.0674</v>
      </c>
      <c r="AF16" s="6">
        <f t="shared" si="42"/>
        <v>0.0049</v>
      </c>
      <c r="AG16" s="6">
        <f t="shared" si="42"/>
        <v>0.0217</v>
      </c>
      <c r="AH16" s="8"/>
      <c r="AI16" s="6">
        <f t="shared" ref="AI16:AR16" si="43">X16-M16</f>
        <v>0.0001</v>
      </c>
      <c r="AJ16" s="6">
        <f t="shared" si="43"/>
        <v>0.3363</v>
      </c>
      <c r="AK16" s="6">
        <f t="shared" si="43"/>
        <v>0.2047</v>
      </c>
      <c r="AL16" s="6">
        <f t="shared" si="43"/>
        <v>0.221</v>
      </c>
      <c r="AM16" s="6">
        <f t="shared" si="43"/>
        <v>0.1255</v>
      </c>
      <c r="AN16" s="6">
        <f t="shared" si="43"/>
        <v>0.2512</v>
      </c>
      <c r="AO16" s="6">
        <f t="shared" si="43"/>
        <v>0.114</v>
      </c>
      <c r="AP16" s="6">
        <f t="shared" si="43"/>
        <v>0.0998</v>
      </c>
      <c r="AQ16" s="6">
        <f t="shared" si="43"/>
        <v>0.0896</v>
      </c>
      <c r="AR16" s="6">
        <f t="shared" si="43"/>
        <v>0.1985</v>
      </c>
      <c r="AS16" s="8"/>
      <c r="AT16" s="6">
        <f t="shared" ref="AT16:BC16" si="44">average(SORTN(AI4:AI15,9,0,1,FALSE))</f>
        <v>0.01457777778</v>
      </c>
      <c r="AU16" s="6">
        <f t="shared" si="44"/>
        <v>0.1064222222</v>
      </c>
      <c r="AV16" s="6">
        <f t="shared" si="44"/>
        <v>0.04776666667</v>
      </c>
      <c r="AW16" s="6">
        <f t="shared" si="44"/>
        <v>0.1369888889</v>
      </c>
      <c r="AX16" s="6">
        <f t="shared" si="44"/>
        <v>0.04027777778</v>
      </c>
      <c r="AY16" s="6">
        <f t="shared" si="44"/>
        <v>0.1330888889</v>
      </c>
      <c r="AZ16" s="6">
        <f t="shared" si="44"/>
        <v>0.02246666667</v>
      </c>
      <c r="BA16" s="6">
        <f t="shared" si="44"/>
        <v>0.08247777778</v>
      </c>
      <c r="BB16" s="6">
        <f t="shared" si="44"/>
        <v>0.02827777778</v>
      </c>
      <c r="BC16" s="6">
        <f t="shared" si="44"/>
        <v>0.07765555556</v>
      </c>
    </row>
    <row r="17">
      <c r="A17" s="23">
        <v>36981.0</v>
      </c>
      <c r="B17" s="27">
        <v>-0.0404</v>
      </c>
      <c r="C17" s="27">
        <v>-0.0657</v>
      </c>
      <c r="D17" s="27">
        <v>-0.0321</v>
      </c>
      <c r="E17" s="27">
        <v>-0.0686</v>
      </c>
      <c r="F17" s="27">
        <v>-0.0252</v>
      </c>
      <c r="G17" s="27">
        <v>0.0375</v>
      </c>
      <c r="H17" s="27">
        <v>-0.0538</v>
      </c>
      <c r="I17" s="27">
        <v>-0.0177</v>
      </c>
      <c r="J17" s="27">
        <v>-0.0313</v>
      </c>
      <c r="K17" s="27">
        <v>-0.064</v>
      </c>
      <c r="L17" s="8"/>
      <c r="M17" s="6">
        <f t="shared" ref="M17:V17" si="45">M16+B17</f>
        <v>0.0763</v>
      </c>
      <c r="N17" s="6">
        <f t="shared" si="45"/>
        <v>-0.0483</v>
      </c>
      <c r="O17" s="6">
        <f t="shared" si="45"/>
        <v>-0.0897</v>
      </c>
      <c r="P17" s="6">
        <f t="shared" si="45"/>
        <v>-0.179</v>
      </c>
      <c r="Q17" s="6">
        <f t="shared" si="45"/>
        <v>-0.0186</v>
      </c>
      <c r="R17" s="6">
        <f t="shared" si="45"/>
        <v>-0.2027</v>
      </c>
      <c r="S17" s="6">
        <f t="shared" si="45"/>
        <v>-0.0693</v>
      </c>
      <c r="T17" s="6">
        <f t="shared" si="45"/>
        <v>-0.0501</v>
      </c>
      <c r="U17" s="6">
        <f t="shared" si="45"/>
        <v>-0.116</v>
      </c>
      <c r="V17" s="6">
        <f t="shared" si="45"/>
        <v>-0.2408</v>
      </c>
      <c r="W17" s="8"/>
      <c r="X17" s="6">
        <f t="shared" ref="X17:AG17" si="46">max(X16, M17)</f>
        <v>0.1168</v>
      </c>
      <c r="Y17" s="6">
        <f t="shared" si="46"/>
        <v>0.3537</v>
      </c>
      <c r="Z17" s="6">
        <f t="shared" si="46"/>
        <v>0.1471</v>
      </c>
      <c r="AA17" s="6">
        <f t="shared" si="46"/>
        <v>0.1106</v>
      </c>
      <c r="AB17" s="6">
        <f t="shared" si="46"/>
        <v>0.1321</v>
      </c>
      <c r="AC17" s="6">
        <f t="shared" si="46"/>
        <v>0.011</v>
      </c>
      <c r="AD17" s="6">
        <f t="shared" si="46"/>
        <v>0.0985</v>
      </c>
      <c r="AE17" s="6">
        <f t="shared" si="46"/>
        <v>0.0674</v>
      </c>
      <c r="AF17" s="6">
        <f t="shared" si="46"/>
        <v>0.0049</v>
      </c>
      <c r="AG17" s="6">
        <f t="shared" si="46"/>
        <v>0.0217</v>
      </c>
      <c r="AH17" s="8"/>
      <c r="AI17" s="6">
        <f t="shared" ref="AI17:AR17" si="47">X17-M17</f>
        <v>0.0405</v>
      </c>
      <c r="AJ17" s="6">
        <f t="shared" si="47"/>
        <v>0.402</v>
      </c>
      <c r="AK17" s="6">
        <f t="shared" si="47"/>
        <v>0.2368</v>
      </c>
      <c r="AL17" s="6">
        <f t="shared" si="47"/>
        <v>0.2896</v>
      </c>
      <c r="AM17" s="6">
        <f t="shared" si="47"/>
        <v>0.1507</v>
      </c>
      <c r="AN17" s="6">
        <f t="shared" si="47"/>
        <v>0.2137</v>
      </c>
      <c r="AO17" s="6">
        <f t="shared" si="47"/>
        <v>0.1678</v>
      </c>
      <c r="AP17" s="6">
        <f t="shared" si="47"/>
        <v>0.1175</v>
      </c>
      <c r="AQ17" s="6">
        <f t="shared" si="47"/>
        <v>0.1209</v>
      </c>
      <c r="AR17" s="6">
        <f t="shared" si="47"/>
        <v>0.2625</v>
      </c>
      <c r="AS17" s="8"/>
      <c r="AT17" s="6">
        <f t="shared" ref="AT17:BC17" si="48">average(SORTN(AI5:AI16,9,0,1,FALSE))</f>
        <v>0.01458888889</v>
      </c>
      <c r="AU17" s="6">
        <f t="shared" si="48"/>
        <v>0.1437888889</v>
      </c>
      <c r="AV17" s="6">
        <f t="shared" si="48"/>
        <v>0.07051111111</v>
      </c>
      <c r="AW17" s="6">
        <f t="shared" si="48"/>
        <v>0.1510777778</v>
      </c>
      <c r="AX17" s="6">
        <f t="shared" si="48"/>
        <v>0.05327777778</v>
      </c>
      <c r="AY17" s="6">
        <f t="shared" si="48"/>
        <v>0.1577333333</v>
      </c>
      <c r="AZ17" s="6">
        <f t="shared" si="48"/>
        <v>0.03513333333</v>
      </c>
      <c r="BA17" s="6">
        <f t="shared" si="48"/>
        <v>0.09015555556</v>
      </c>
      <c r="BB17" s="6">
        <f t="shared" si="48"/>
        <v>0.03772222222</v>
      </c>
      <c r="BC17" s="6">
        <f t="shared" si="48"/>
        <v>0.09608888889</v>
      </c>
    </row>
    <row r="18">
      <c r="A18" s="23">
        <v>37011.0</v>
      </c>
      <c r="B18" s="27">
        <v>0.0684</v>
      </c>
      <c r="C18" s="27">
        <v>0.0453</v>
      </c>
      <c r="D18" s="27">
        <v>0.0868</v>
      </c>
      <c r="E18" s="27">
        <v>0.0659</v>
      </c>
      <c r="F18" s="27">
        <v>0.0509</v>
      </c>
      <c r="G18" s="27">
        <v>0.0528</v>
      </c>
      <c r="H18" s="27">
        <v>0.0673</v>
      </c>
      <c r="I18" s="27">
        <v>0.046</v>
      </c>
      <c r="J18" s="27">
        <v>0.0559</v>
      </c>
      <c r="K18" s="27">
        <v>0.0776</v>
      </c>
      <c r="L18" s="8"/>
      <c r="M18" s="6">
        <f t="shared" ref="M18:V18" si="49">M17+B18</f>
        <v>0.1447</v>
      </c>
      <c r="N18" s="6">
        <f t="shared" si="49"/>
        <v>-0.003</v>
      </c>
      <c r="O18" s="6">
        <f t="shared" si="49"/>
        <v>-0.0029</v>
      </c>
      <c r="P18" s="6">
        <f t="shared" si="49"/>
        <v>-0.1131</v>
      </c>
      <c r="Q18" s="6">
        <f t="shared" si="49"/>
        <v>0.0323</v>
      </c>
      <c r="R18" s="6">
        <f t="shared" si="49"/>
        <v>-0.1499</v>
      </c>
      <c r="S18" s="6">
        <f t="shared" si="49"/>
        <v>-0.002</v>
      </c>
      <c r="T18" s="6">
        <f t="shared" si="49"/>
        <v>-0.0041</v>
      </c>
      <c r="U18" s="6">
        <f t="shared" si="49"/>
        <v>-0.0601</v>
      </c>
      <c r="V18" s="6">
        <f t="shared" si="49"/>
        <v>-0.1632</v>
      </c>
      <c r="W18" s="8"/>
      <c r="X18" s="6">
        <f t="shared" ref="X18:AG18" si="50">max(X17, M18)</f>
        <v>0.1447</v>
      </c>
      <c r="Y18" s="6">
        <f t="shared" si="50"/>
        <v>0.3537</v>
      </c>
      <c r="Z18" s="6">
        <f t="shared" si="50"/>
        <v>0.1471</v>
      </c>
      <c r="AA18" s="6">
        <f t="shared" si="50"/>
        <v>0.1106</v>
      </c>
      <c r="AB18" s="6">
        <f t="shared" si="50"/>
        <v>0.1321</v>
      </c>
      <c r="AC18" s="6">
        <f t="shared" si="50"/>
        <v>0.011</v>
      </c>
      <c r="AD18" s="6">
        <f t="shared" si="50"/>
        <v>0.0985</v>
      </c>
      <c r="AE18" s="6">
        <f t="shared" si="50"/>
        <v>0.0674</v>
      </c>
      <c r="AF18" s="6">
        <f t="shared" si="50"/>
        <v>0.0049</v>
      </c>
      <c r="AG18" s="6">
        <f t="shared" si="50"/>
        <v>0.0217</v>
      </c>
      <c r="AH18" s="8"/>
      <c r="AI18" s="6">
        <f t="shared" ref="AI18:AR18" si="51">X18-M18</f>
        <v>0</v>
      </c>
      <c r="AJ18" s="6">
        <f t="shared" si="51"/>
        <v>0.3567</v>
      </c>
      <c r="AK18" s="6">
        <f t="shared" si="51"/>
        <v>0.15</v>
      </c>
      <c r="AL18" s="6">
        <f t="shared" si="51"/>
        <v>0.2237</v>
      </c>
      <c r="AM18" s="6">
        <f t="shared" si="51"/>
        <v>0.0998</v>
      </c>
      <c r="AN18" s="6">
        <f t="shared" si="51"/>
        <v>0.1609</v>
      </c>
      <c r="AO18" s="6">
        <f t="shared" si="51"/>
        <v>0.1005</v>
      </c>
      <c r="AP18" s="6">
        <f t="shared" si="51"/>
        <v>0.0715</v>
      </c>
      <c r="AQ18" s="6">
        <f t="shared" si="51"/>
        <v>0.065</v>
      </c>
      <c r="AR18" s="6">
        <f t="shared" si="51"/>
        <v>0.1849</v>
      </c>
      <c r="AS18" s="8"/>
      <c r="AT18" s="6">
        <f t="shared" ref="AT18:BC18" si="52">average(SORTN(AI6:AI17,9,0,1,FALSE))</f>
        <v>0.01908888889</v>
      </c>
      <c r="AU18" s="6">
        <f t="shared" si="52"/>
        <v>0.1884555556</v>
      </c>
      <c r="AV18" s="6">
        <f t="shared" si="52"/>
        <v>0.09682222222</v>
      </c>
      <c r="AW18" s="6">
        <f t="shared" si="52"/>
        <v>0.1722666667</v>
      </c>
      <c r="AX18" s="6">
        <f t="shared" si="52"/>
        <v>0.06355555556</v>
      </c>
      <c r="AY18" s="6">
        <f t="shared" si="52"/>
        <v>0.1729666667</v>
      </c>
      <c r="AZ18" s="6">
        <f t="shared" si="52"/>
        <v>0.05377777778</v>
      </c>
      <c r="BA18" s="6">
        <f t="shared" si="52"/>
        <v>0.09794444444</v>
      </c>
      <c r="BB18" s="6">
        <f t="shared" si="52"/>
        <v>0.04967777778</v>
      </c>
      <c r="BC18" s="6">
        <f t="shared" si="52"/>
        <v>0.1213</v>
      </c>
    </row>
    <row r="19">
      <c r="A19" s="23">
        <v>37042.0</v>
      </c>
      <c r="B19" s="27">
        <v>0.0133</v>
      </c>
      <c r="C19" s="27">
        <v>0.0247</v>
      </c>
      <c r="D19" s="27">
        <v>-0.0218</v>
      </c>
      <c r="E19" s="27">
        <v>-0.0206</v>
      </c>
      <c r="F19" s="27">
        <v>-0.0442</v>
      </c>
      <c r="G19" s="27">
        <v>-0.0405</v>
      </c>
      <c r="H19" s="27">
        <v>0.0051</v>
      </c>
      <c r="I19" s="27">
        <v>-0.0245</v>
      </c>
      <c r="J19" s="27">
        <v>-0.0263</v>
      </c>
      <c r="K19" s="27">
        <v>0.0056</v>
      </c>
      <c r="L19" s="8"/>
      <c r="M19" s="6">
        <f t="shared" ref="M19:V19" si="53">M18+B19</f>
        <v>0.158</v>
      </c>
      <c r="N19" s="6">
        <f t="shared" si="53"/>
        <v>0.0217</v>
      </c>
      <c r="O19" s="6">
        <f t="shared" si="53"/>
        <v>-0.0247</v>
      </c>
      <c r="P19" s="6">
        <f t="shared" si="53"/>
        <v>-0.1337</v>
      </c>
      <c r="Q19" s="6">
        <f t="shared" si="53"/>
        <v>-0.0119</v>
      </c>
      <c r="R19" s="6">
        <f t="shared" si="53"/>
        <v>-0.1904</v>
      </c>
      <c r="S19" s="6">
        <f t="shared" si="53"/>
        <v>0.0031</v>
      </c>
      <c r="T19" s="6">
        <f t="shared" si="53"/>
        <v>-0.0286</v>
      </c>
      <c r="U19" s="6">
        <f t="shared" si="53"/>
        <v>-0.0864</v>
      </c>
      <c r="V19" s="6">
        <f t="shared" si="53"/>
        <v>-0.1576</v>
      </c>
      <c r="W19" s="8"/>
      <c r="X19" s="6">
        <f t="shared" ref="X19:AG19" si="54">max(X18, M19)</f>
        <v>0.158</v>
      </c>
      <c r="Y19" s="6">
        <f t="shared" si="54"/>
        <v>0.3537</v>
      </c>
      <c r="Z19" s="6">
        <f t="shared" si="54"/>
        <v>0.1471</v>
      </c>
      <c r="AA19" s="6">
        <f t="shared" si="54"/>
        <v>0.1106</v>
      </c>
      <c r="AB19" s="6">
        <f t="shared" si="54"/>
        <v>0.1321</v>
      </c>
      <c r="AC19" s="6">
        <f t="shared" si="54"/>
        <v>0.011</v>
      </c>
      <c r="AD19" s="6">
        <f t="shared" si="54"/>
        <v>0.0985</v>
      </c>
      <c r="AE19" s="6">
        <f t="shared" si="54"/>
        <v>0.0674</v>
      </c>
      <c r="AF19" s="6">
        <f t="shared" si="54"/>
        <v>0.0049</v>
      </c>
      <c r="AG19" s="6">
        <f t="shared" si="54"/>
        <v>0.0217</v>
      </c>
      <c r="AH19" s="8"/>
      <c r="AI19" s="6">
        <f t="shared" ref="AI19:AR19" si="55">X19-M19</f>
        <v>0</v>
      </c>
      <c r="AJ19" s="6">
        <f t="shared" si="55"/>
        <v>0.332</v>
      </c>
      <c r="AK19" s="6">
        <f t="shared" si="55"/>
        <v>0.1718</v>
      </c>
      <c r="AL19" s="6">
        <f t="shared" si="55"/>
        <v>0.2443</v>
      </c>
      <c r="AM19" s="6">
        <f t="shared" si="55"/>
        <v>0.144</v>
      </c>
      <c r="AN19" s="6">
        <f t="shared" si="55"/>
        <v>0.2014</v>
      </c>
      <c r="AO19" s="6">
        <f t="shared" si="55"/>
        <v>0.0954</v>
      </c>
      <c r="AP19" s="6">
        <f t="shared" si="55"/>
        <v>0.096</v>
      </c>
      <c r="AQ19" s="6">
        <f t="shared" si="55"/>
        <v>0.0913</v>
      </c>
      <c r="AR19" s="6">
        <f t="shared" si="55"/>
        <v>0.1793</v>
      </c>
      <c r="AS19" s="8"/>
      <c r="AT19" s="6">
        <f t="shared" ref="AT19:BC19" si="56">average(SORTN(AI7:AI18,9,0,1,FALSE))</f>
        <v>0.01908888889</v>
      </c>
      <c r="AU19" s="6">
        <f t="shared" si="56"/>
        <v>0.2261555556</v>
      </c>
      <c r="AV19" s="6">
        <f t="shared" si="56"/>
        <v>0.1134888889</v>
      </c>
      <c r="AW19" s="6">
        <f t="shared" si="56"/>
        <v>0.1855777778</v>
      </c>
      <c r="AX19" s="6">
        <f t="shared" si="56"/>
        <v>0.06634444444</v>
      </c>
      <c r="AY19" s="6">
        <f t="shared" si="56"/>
        <v>0.1819888889</v>
      </c>
      <c r="AZ19" s="6">
        <f t="shared" si="56"/>
        <v>0.06494444444</v>
      </c>
      <c r="BA19" s="6">
        <f t="shared" si="56"/>
        <v>0.09991111111</v>
      </c>
      <c r="BB19" s="6">
        <f t="shared" si="56"/>
        <v>0.05424444444</v>
      </c>
      <c r="BC19" s="6">
        <f t="shared" si="56"/>
        <v>0.1358777778</v>
      </c>
    </row>
    <row r="20">
      <c r="A20" s="23">
        <v>37072.0</v>
      </c>
      <c r="B20" s="27">
        <v>0.0293</v>
      </c>
      <c r="C20" s="27">
        <v>-0.056</v>
      </c>
      <c r="D20" s="27">
        <v>-0.0365</v>
      </c>
      <c r="E20" s="27">
        <v>-0.0048</v>
      </c>
      <c r="F20" s="27">
        <v>-0.041</v>
      </c>
      <c r="G20" s="27">
        <v>-0.0128</v>
      </c>
      <c r="H20" s="27">
        <v>-0.0224</v>
      </c>
      <c r="I20" s="27">
        <v>-0.0697</v>
      </c>
      <c r="J20" s="27">
        <v>-0.0243</v>
      </c>
      <c r="K20" s="27">
        <v>-0.0231</v>
      </c>
      <c r="L20" s="8"/>
      <c r="M20" s="6">
        <f t="shared" ref="M20:V20" si="57">M19+B20</f>
        <v>0.1873</v>
      </c>
      <c r="N20" s="6">
        <f t="shared" si="57"/>
        <v>-0.0343</v>
      </c>
      <c r="O20" s="6">
        <f t="shared" si="57"/>
        <v>-0.0612</v>
      </c>
      <c r="P20" s="6">
        <f t="shared" si="57"/>
        <v>-0.1385</v>
      </c>
      <c r="Q20" s="6">
        <f t="shared" si="57"/>
        <v>-0.0529</v>
      </c>
      <c r="R20" s="6">
        <f t="shared" si="57"/>
        <v>-0.2032</v>
      </c>
      <c r="S20" s="6">
        <f t="shared" si="57"/>
        <v>-0.0193</v>
      </c>
      <c r="T20" s="6">
        <f t="shared" si="57"/>
        <v>-0.0983</v>
      </c>
      <c r="U20" s="6">
        <f t="shared" si="57"/>
        <v>-0.1107</v>
      </c>
      <c r="V20" s="6">
        <f t="shared" si="57"/>
        <v>-0.1807</v>
      </c>
      <c r="W20" s="8"/>
      <c r="X20" s="6">
        <f t="shared" ref="X20:AG20" si="58">max(X19, M20)</f>
        <v>0.1873</v>
      </c>
      <c r="Y20" s="6">
        <f t="shared" si="58"/>
        <v>0.3537</v>
      </c>
      <c r="Z20" s="6">
        <f t="shared" si="58"/>
        <v>0.1471</v>
      </c>
      <c r="AA20" s="6">
        <f t="shared" si="58"/>
        <v>0.1106</v>
      </c>
      <c r="AB20" s="6">
        <f t="shared" si="58"/>
        <v>0.1321</v>
      </c>
      <c r="AC20" s="6">
        <f t="shared" si="58"/>
        <v>0.011</v>
      </c>
      <c r="AD20" s="6">
        <f t="shared" si="58"/>
        <v>0.0985</v>
      </c>
      <c r="AE20" s="6">
        <f t="shared" si="58"/>
        <v>0.0674</v>
      </c>
      <c r="AF20" s="6">
        <f t="shared" si="58"/>
        <v>0.0049</v>
      </c>
      <c r="AG20" s="6">
        <f t="shared" si="58"/>
        <v>0.0217</v>
      </c>
      <c r="AH20" s="8"/>
      <c r="AI20" s="6">
        <f t="shared" ref="AI20:AR20" si="59">X20-M20</f>
        <v>0</v>
      </c>
      <c r="AJ20" s="6">
        <f t="shared" si="59"/>
        <v>0.388</v>
      </c>
      <c r="AK20" s="6">
        <f t="shared" si="59"/>
        <v>0.2083</v>
      </c>
      <c r="AL20" s="6">
        <f t="shared" si="59"/>
        <v>0.2491</v>
      </c>
      <c r="AM20" s="6">
        <f t="shared" si="59"/>
        <v>0.185</v>
      </c>
      <c r="AN20" s="6">
        <f t="shared" si="59"/>
        <v>0.2142</v>
      </c>
      <c r="AO20" s="6">
        <f t="shared" si="59"/>
        <v>0.1178</v>
      </c>
      <c r="AP20" s="6">
        <f t="shared" si="59"/>
        <v>0.1657</v>
      </c>
      <c r="AQ20" s="6">
        <f t="shared" si="59"/>
        <v>0.1156</v>
      </c>
      <c r="AR20" s="6">
        <f t="shared" si="59"/>
        <v>0.2024</v>
      </c>
      <c r="AS20" s="8"/>
      <c r="AT20" s="6">
        <f t="shared" ref="AT20:BC20" si="60">average(SORTN(AI8:AI19,9,0,1,FALSE))</f>
        <v>0.01741111111</v>
      </c>
      <c r="AU20" s="6">
        <f t="shared" si="60"/>
        <v>0.2602111111</v>
      </c>
      <c r="AV20" s="6">
        <f t="shared" si="60"/>
        <v>0.1325777778</v>
      </c>
      <c r="AW20" s="6">
        <f t="shared" si="60"/>
        <v>0.201</v>
      </c>
      <c r="AX20" s="6">
        <f t="shared" si="60"/>
        <v>0.07728888889</v>
      </c>
      <c r="AY20" s="6">
        <f t="shared" si="60"/>
        <v>0.1918222222</v>
      </c>
      <c r="AZ20" s="6">
        <f t="shared" si="60"/>
        <v>0.07547777778</v>
      </c>
      <c r="BA20" s="6">
        <f t="shared" si="60"/>
        <v>0.1024111111</v>
      </c>
      <c r="BB20" s="6">
        <f t="shared" si="60"/>
        <v>0.06244444444</v>
      </c>
      <c r="BC20" s="6">
        <f t="shared" si="60"/>
        <v>0.1492111111</v>
      </c>
    </row>
    <row r="21">
      <c r="A21" s="23">
        <v>37103.0</v>
      </c>
      <c r="B21" s="27">
        <v>-0.05</v>
      </c>
      <c r="C21" s="27">
        <v>0.0025</v>
      </c>
      <c r="D21" s="27">
        <v>-0.0278</v>
      </c>
      <c r="E21" s="27">
        <v>-0.0282</v>
      </c>
      <c r="F21" s="27">
        <v>-0.0118</v>
      </c>
      <c r="G21" s="27">
        <v>-0.0733</v>
      </c>
      <c r="H21" s="27">
        <v>-0.0408</v>
      </c>
      <c r="I21" s="27">
        <v>-0.0363</v>
      </c>
      <c r="J21" s="27">
        <v>-0.0122</v>
      </c>
      <c r="K21" s="27">
        <v>-0.0096</v>
      </c>
      <c r="L21" s="8"/>
      <c r="M21" s="6">
        <f t="shared" ref="M21:V21" si="61">M20+B21</f>
        <v>0.1373</v>
      </c>
      <c r="N21" s="6">
        <f t="shared" si="61"/>
        <v>-0.0318</v>
      </c>
      <c r="O21" s="6">
        <f t="shared" si="61"/>
        <v>-0.089</v>
      </c>
      <c r="P21" s="6">
        <f t="shared" si="61"/>
        <v>-0.1667</v>
      </c>
      <c r="Q21" s="6">
        <f t="shared" si="61"/>
        <v>-0.0647</v>
      </c>
      <c r="R21" s="6">
        <f t="shared" si="61"/>
        <v>-0.2765</v>
      </c>
      <c r="S21" s="6">
        <f t="shared" si="61"/>
        <v>-0.0601</v>
      </c>
      <c r="T21" s="6">
        <f t="shared" si="61"/>
        <v>-0.1346</v>
      </c>
      <c r="U21" s="6">
        <f t="shared" si="61"/>
        <v>-0.1229</v>
      </c>
      <c r="V21" s="6">
        <f t="shared" si="61"/>
        <v>-0.1903</v>
      </c>
      <c r="W21" s="8"/>
      <c r="X21" s="6">
        <f t="shared" ref="X21:AG21" si="62">max(X20, M21)</f>
        <v>0.1873</v>
      </c>
      <c r="Y21" s="6">
        <f t="shared" si="62"/>
        <v>0.3537</v>
      </c>
      <c r="Z21" s="6">
        <f t="shared" si="62"/>
        <v>0.1471</v>
      </c>
      <c r="AA21" s="6">
        <f t="shared" si="62"/>
        <v>0.1106</v>
      </c>
      <c r="AB21" s="6">
        <f t="shared" si="62"/>
        <v>0.1321</v>
      </c>
      <c r="AC21" s="6">
        <f t="shared" si="62"/>
        <v>0.011</v>
      </c>
      <c r="AD21" s="6">
        <f t="shared" si="62"/>
        <v>0.0985</v>
      </c>
      <c r="AE21" s="6">
        <f t="shared" si="62"/>
        <v>0.0674</v>
      </c>
      <c r="AF21" s="6">
        <f t="shared" si="62"/>
        <v>0.0049</v>
      </c>
      <c r="AG21" s="6">
        <f t="shared" si="62"/>
        <v>0.0217</v>
      </c>
      <c r="AH21" s="8"/>
      <c r="AI21" s="6">
        <f t="shared" ref="AI21:AR21" si="63">X21-M21</f>
        <v>0.05</v>
      </c>
      <c r="AJ21" s="6">
        <f t="shared" si="63"/>
        <v>0.3855</v>
      </c>
      <c r="AK21" s="6">
        <f t="shared" si="63"/>
        <v>0.2361</v>
      </c>
      <c r="AL21" s="6">
        <f t="shared" si="63"/>
        <v>0.2773</v>
      </c>
      <c r="AM21" s="6">
        <f t="shared" si="63"/>
        <v>0.1968</v>
      </c>
      <c r="AN21" s="6">
        <f t="shared" si="63"/>
        <v>0.2875</v>
      </c>
      <c r="AO21" s="6">
        <f t="shared" si="63"/>
        <v>0.1586</v>
      </c>
      <c r="AP21" s="6">
        <f t="shared" si="63"/>
        <v>0.202</v>
      </c>
      <c r="AQ21" s="6">
        <f t="shared" si="63"/>
        <v>0.1278</v>
      </c>
      <c r="AR21" s="6">
        <f t="shared" si="63"/>
        <v>0.212</v>
      </c>
      <c r="AS21" s="8"/>
      <c r="AT21" s="6">
        <f t="shared" ref="AT21:BC21" si="64">average(SORTN(AI9:AI20,9,0,1,FALSE))</f>
        <v>0.01741111111</v>
      </c>
      <c r="AU21" s="6">
        <f t="shared" si="64"/>
        <v>0.2941333333</v>
      </c>
      <c r="AV21" s="6">
        <f t="shared" si="64"/>
        <v>0.1510888889</v>
      </c>
      <c r="AW21" s="6">
        <f t="shared" si="64"/>
        <v>0.2143111111</v>
      </c>
      <c r="AX21" s="6">
        <f t="shared" si="64"/>
        <v>0.09684444444</v>
      </c>
      <c r="AY21" s="6">
        <f t="shared" si="64"/>
        <v>0.2030111111</v>
      </c>
      <c r="AZ21" s="6">
        <f t="shared" si="64"/>
        <v>0.08727777778</v>
      </c>
      <c r="BA21" s="6">
        <f t="shared" si="64"/>
        <v>0.1119555556</v>
      </c>
      <c r="BB21" s="6">
        <f t="shared" si="64"/>
        <v>0.07314444444</v>
      </c>
      <c r="BC21" s="6">
        <f t="shared" si="64"/>
        <v>0.1654111111</v>
      </c>
    </row>
    <row r="22">
      <c r="A22" s="23">
        <v>37134.0</v>
      </c>
      <c r="B22" s="27">
        <v>-0.0305</v>
      </c>
      <c r="C22" s="27">
        <v>-0.0411</v>
      </c>
      <c r="D22" s="27">
        <v>-0.0697</v>
      </c>
      <c r="E22" s="27">
        <v>-0.1054</v>
      </c>
      <c r="F22" s="27">
        <v>-0.0467</v>
      </c>
      <c r="G22" s="27">
        <v>-0.0709</v>
      </c>
      <c r="H22" s="27">
        <v>-0.0419</v>
      </c>
      <c r="I22" s="27">
        <v>-0.0201</v>
      </c>
      <c r="J22" s="27">
        <v>-0.0268</v>
      </c>
      <c r="K22" s="27">
        <v>-0.0669</v>
      </c>
      <c r="L22" s="8"/>
      <c r="M22" s="6">
        <f t="shared" ref="M22:V22" si="65">M21+B22</f>
        <v>0.1068</v>
      </c>
      <c r="N22" s="6">
        <f t="shared" si="65"/>
        <v>-0.0729</v>
      </c>
      <c r="O22" s="6">
        <f t="shared" si="65"/>
        <v>-0.1587</v>
      </c>
      <c r="P22" s="6">
        <f t="shared" si="65"/>
        <v>-0.2721</v>
      </c>
      <c r="Q22" s="6">
        <f t="shared" si="65"/>
        <v>-0.1114</v>
      </c>
      <c r="R22" s="6">
        <f t="shared" si="65"/>
        <v>-0.3474</v>
      </c>
      <c r="S22" s="6">
        <f t="shared" si="65"/>
        <v>-0.102</v>
      </c>
      <c r="T22" s="6">
        <f t="shared" si="65"/>
        <v>-0.1547</v>
      </c>
      <c r="U22" s="6">
        <f t="shared" si="65"/>
        <v>-0.1497</v>
      </c>
      <c r="V22" s="6">
        <f t="shared" si="65"/>
        <v>-0.2572</v>
      </c>
      <c r="W22" s="8"/>
      <c r="X22" s="6">
        <f t="shared" ref="X22:AG22" si="66">max(X21, M22)</f>
        <v>0.1873</v>
      </c>
      <c r="Y22" s="6">
        <f t="shared" si="66"/>
        <v>0.3537</v>
      </c>
      <c r="Z22" s="6">
        <f t="shared" si="66"/>
        <v>0.1471</v>
      </c>
      <c r="AA22" s="6">
        <f t="shared" si="66"/>
        <v>0.1106</v>
      </c>
      <c r="AB22" s="6">
        <f t="shared" si="66"/>
        <v>0.1321</v>
      </c>
      <c r="AC22" s="6">
        <f t="shared" si="66"/>
        <v>0.011</v>
      </c>
      <c r="AD22" s="6">
        <f t="shared" si="66"/>
        <v>0.0985</v>
      </c>
      <c r="AE22" s="6">
        <f t="shared" si="66"/>
        <v>0.0674</v>
      </c>
      <c r="AF22" s="6">
        <f t="shared" si="66"/>
        <v>0.0049</v>
      </c>
      <c r="AG22" s="6">
        <f t="shared" si="66"/>
        <v>0.0217</v>
      </c>
      <c r="AH22" s="8"/>
      <c r="AI22" s="6">
        <f t="shared" ref="AI22:AR22" si="67">X22-M22</f>
        <v>0.0805</v>
      </c>
      <c r="AJ22" s="6">
        <f t="shared" si="67"/>
        <v>0.4266</v>
      </c>
      <c r="AK22" s="6">
        <f t="shared" si="67"/>
        <v>0.3058</v>
      </c>
      <c r="AL22" s="6">
        <f t="shared" si="67"/>
        <v>0.3827</v>
      </c>
      <c r="AM22" s="6">
        <f t="shared" si="67"/>
        <v>0.2435</v>
      </c>
      <c r="AN22" s="6">
        <f t="shared" si="67"/>
        <v>0.3584</v>
      </c>
      <c r="AO22" s="6">
        <f t="shared" si="67"/>
        <v>0.2005</v>
      </c>
      <c r="AP22" s="6">
        <f t="shared" si="67"/>
        <v>0.2221</v>
      </c>
      <c r="AQ22" s="6">
        <f t="shared" si="67"/>
        <v>0.1546</v>
      </c>
      <c r="AR22" s="6">
        <f t="shared" si="67"/>
        <v>0.2789</v>
      </c>
      <c r="AS22" s="8"/>
      <c r="AT22" s="6">
        <f t="shared" ref="AT22:BC22" si="68">average(SORTN(AI10:AI21,9,0,1,FALSE))</f>
        <v>0.01987777778</v>
      </c>
      <c r="AU22" s="6">
        <f t="shared" si="68"/>
        <v>0.3195444444</v>
      </c>
      <c r="AV22" s="6">
        <f t="shared" si="68"/>
        <v>0.1709555556</v>
      </c>
      <c r="AW22" s="6">
        <f t="shared" si="68"/>
        <v>0.2284555556</v>
      </c>
      <c r="AX22" s="6">
        <f t="shared" si="68"/>
        <v>0.1168555556</v>
      </c>
      <c r="AY22" s="6">
        <f t="shared" si="68"/>
        <v>0.2170777778</v>
      </c>
      <c r="AZ22" s="6">
        <f t="shared" si="68"/>
        <v>0.1013222222</v>
      </c>
      <c r="BA22" s="6">
        <f t="shared" si="68"/>
        <v>0.1267333333</v>
      </c>
      <c r="BB22" s="6">
        <f t="shared" si="68"/>
        <v>0.08338888889</v>
      </c>
      <c r="BC22" s="6">
        <f t="shared" si="68"/>
        <v>0.1818555556</v>
      </c>
    </row>
    <row r="23">
      <c r="A23" s="23">
        <v>37164.0</v>
      </c>
      <c r="B23" s="27">
        <v>-0.0681</v>
      </c>
      <c r="C23" s="27">
        <v>-0.0761</v>
      </c>
      <c r="D23" s="27">
        <v>-0.1192</v>
      </c>
      <c r="E23" s="27">
        <v>-0.1646</v>
      </c>
      <c r="F23" s="27">
        <v>-0.14</v>
      </c>
      <c r="G23" s="27">
        <v>-0.0918</v>
      </c>
      <c r="H23" s="27">
        <v>-0.1356</v>
      </c>
      <c r="I23" s="27">
        <v>-0.1161</v>
      </c>
      <c r="J23" s="27">
        <v>-0.078</v>
      </c>
      <c r="K23" s="27">
        <v>-0.0767</v>
      </c>
      <c r="L23" s="8"/>
      <c r="M23" s="6">
        <f t="shared" ref="M23:V23" si="69">M22+B23</f>
        <v>0.0387</v>
      </c>
      <c r="N23" s="6">
        <f t="shared" si="69"/>
        <v>-0.149</v>
      </c>
      <c r="O23" s="6">
        <f t="shared" si="69"/>
        <v>-0.2779</v>
      </c>
      <c r="P23" s="6">
        <f t="shared" si="69"/>
        <v>-0.4367</v>
      </c>
      <c r="Q23" s="6">
        <f t="shared" si="69"/>
        <v>-0.2514</v>
      </c>
      <c r="R23" s="6">
        <f t="shared" si="69"/>
        <v>-0.4392</v>
      </c>
      <c r="S23" s="6">
        <f t="shared" si="69"/>
        <v>-0.2376</v>
      </c>
      <c r="T23" s="6">
        <f t="shared" si="69"/>
        <v>-0.2708</v>
      </c>
      <c r="U23" s="6">
        <f t="shared" si="69"/>
        <v>-0.2277</v>
      </c>
      <c r="V23" s="6">
        <f t="shared" si="69"/>
        <v>-0.3339</v>
      </c>
      <c r="W23" s="8"/>
      <c r="X23" s="6">
        <f t="shared" ref="X23:AG23" si="70">max(X22, M23)</f>
        <v>0.1873</v>
      </c>
      <c r="Y23" s="6">
        <f t="shared" si="70"/>
        <v>0.3537</v>
      </c>
      <c r="Z23" s="6">
        <f t="shared" si="70"/>
        <v>0.1471</v>
      </c>
      <c r="AA23" s="6">
        <f t="shared" si="70"/>
        <v>0.1106</v>
      </c>
      <c r="AB23" s="6">
        <f t="shared" si="70"/>
        <v>0.1321</v>
      </c>
      <c r="AC23" s="6">
        <f t="shared" si="70"/>
        <v>0.011</v>
      </c>
      <c r="AD23" s="6">
        <f t="shared" si="70"/>
        <v>0.0985</v>
      </c>
      <c r="AE23" s="6">
        <f t="shared" si="70"/>
        <v>0.0674</v>
      </c>
      <c r="AF23" s="6">
        <f t="shared" si="70"/>
        <v>0.0049</v>
      </c>
      <c r="AG23" s="6">
        <f t="shared" si="70"/>
        <v>0.0217</v>
      </c>
      <c r="AH23" s="8"/>
      <c r="AI23" s="6">
        <f t="shared" ref="AI23:AR23" si="71">X23-M23</f>
        <v>0.1486</v>
      </c>
      <c r="AJ23" s="6">
        <f t="shared" si="71"/>
        <v>0.5027</v>
      </c>
      <c r="AK23" s="6">
        <f t="shared" si="71"/>
        <v>0.425</v>
      </c>
      <c r="AL23" s="6">
        <f t="shared" si="71"/>
        <v>0.5473</v>
      </c>
      <c r="AM23" s="6">
        <f t="shared" si="71"/>
        <v>0.3835</v>
      </c>
      <c r="AN23" s="6">
        <f t="shared" si="71"/>
        <v>0.4502</v>
      </c>
      <c r="AO23" s="6">
        <f t="shared" si="71"/>
        <v>0.3361</v>
      </c>
      <c r="AP23" s="6">
        <f t="shared" si="71"/>
        <v>0.3382</v>
      </c>
      <c r="AQ23" s="6">
        <f t="shared" si="71"/>
        <v>0.2326</v>
      </c>
      <c r="AR23" s="6">
        <f t="shared" si="71"/>
        <v>0.3556</v>
      </c>
      <c r="AS23" s="8"/>
      <c r="AT23" s="6">
        <f t="shared" ref="AT23:BC23" si="72">average(SORTN(AI11:AI22,9,0,1,FALSE))</f>
        <v>0.02711111111</v>
      </c>
      <c r="AU23" s="6">
        <f t="shared" si="72"/>
        <v>0.3454777778</v>
      </c>
      <c r="AV23" s="6">
        <f t="shared" si="72"/>
        <v>0.1935222222</v>
      </c>
      <c r="AW23" s="6">
        <f t="shared" si="72"/>
        <v>0.2541333333</v>
      </c>
      <c r="AX23" s="6">
        <f t="shared" si="72"/>
        <v>0.14</v>
      </c>
      <c r="AY23" s="6">
        <f t="shared" si="72"/>
        <v>0.2389555556</v>
      </c>
      <c r="AZ23" s="6">
        <f t="shared" si="72"/>
        <v>0.1196222222</v>
      </c>
      <c r="BA23" s="6">
        <f t="shared" si="72"/>
        <v>0.1441222222</v>
      </c>
      <c r="BB23" s="6">
        <f t="shared" si="72"/>
        <v>0.096</v>
      </c>
      <c r="BC23" s="6">
        <f t="shared" si="72"/>
        <v>0.2007555556</v>
      </c>
    </row>
    <row r="24">
      <c r="A24" s="23">
        <v>37195.0</v>
      </c>
      <c r="B24" s="27">
        <v>0.0642</v>
      </c>
      <c r="C24" s="27">
        <v>0.0055</v>
      </c>
      <c r="D24" s="27">
        <v>0.0618</v>
      </c>
      <c r="E24" s="27">
        <v>0.0556</v>
      </c>
      <c r="F24" s="27">
        <v>0.0434</v>
      </c>
      <c r="G24" s="27">
        <v>0.0254</v>
      </c>
      <c r="H24" s="27">
        <v>0.0144</v>
      </c>
      <c r="I24" s="27">
        <v>0.057</v>
      </c>
      <c r="J24" s="27">
        <v>0.0301</v>
      </c>
      <c r="K24" s="27">
        <v>0.0143</v>
      </c>
      <c r="L24" s="8"/>
      <c r="M24" s="6">
        <f t="shared" ref="M24:V24" si="73">M23+B24</f>
        <v>0.1029</v>
      </c>
      <c r="N24" s="6">
        <f t="shared" si="73"/>
        <v>-0.1435</v>
      </c>
      <c r="O24" s="6">
        <f t="shared" si="73"/>
        <v>-0.2161</v>
      </c>
      <c r="P24" s="6">
        <f t="shared" si="73"/>
        <v>-0.3811</v>
      </c>
      <c r="Q24" s="6">
        <f t="shared" si="73"/>
        <v>-0.208</v>
      </c>
      <c r="R24" s="6">
        <f t="shared" si="73"/>
        <v>-0.4138</v>
      </c>
      <c r="S24" s="6">
        <f t="shared" si="73"/>
        <v>-0.2232</v>
      </c>
      <c r="T24" s="6">
        <f t="shared" si="73"/>
        <v>-0.2138</v>
      </c>
      <c r="U24" s="6">
        <f t="shared" si="73"/>
        <v>-0.1976</v>
      </c>
      <c r="V24" s="6">
        <f t="shared" si="73"/>
        <v>-0.3196</v>
      </c>
      <c r="W24" s="8"/>
      <c r="X24" s="6">
        <f t="shared" ref="X24:AG24" si="74">max(X23, M24)</f>
        <v>0.1873</v>
      </c>
      <c r="Y24" s="6">
        <f t="shared" si="74"/>
        <v>0.3537</v>
      </c>
      <c r="Z24" s="6">
        <f t="shared" si="74"/>
        <v>0.1471</v>
      </c>
      <c r="AA24" s="6">
        <f t="shared" si="74"/>
        <v>0.1106</v>
      </c>
      <c r="AB24" s="6">
        <f t="shared" si="74"/>
        <v>0.1321</v>
      </c>
      <c r="AC24" s="6">
        <f t="shared" si="74"/>
        <v>0.011</v>
      </c>
      <c r="AD24" s="6">
        <f t="shared" si="74"/>
        <v>0.0985</v>
      </c>
      <c r="AE24" s="6">
        <f t="shared" si="74"/>
        <v>0.0674</v>
      </c>
      <c r="AF24" s="6">
        <f t="shared" si="74"/>
        <v>0.0049</v>
      </c>
      <c r="AG24" s="6">
        <f t="shared" si="74"/>
        <v>0.0217</v>
      </c>
      <c r="AH24" s="8"/>
      <c r="AI24" s="6">
        <f t="shared" ref="AI24:AR24" si="75">X24-M24</f>
        <v>0.0844</v>
      </c>
      <c r="AJ24" s="6">
        <f t="shared" si="75"/>
        <v>0.4972</v>
      </c>
      <c r="AK24" s="6">
        <f t="shared" si="75"/>
        <v>0.3632</v>
      </c>
      <c r="AL24" s="6">
        <f t="shared" si="75"/>
        <v>0.4917</v>
      </c>
      <c r="AM24" s="6">
        <f t="shared" si="75"/>
        <v>0.3401</v>
      </c>
      <c r="AN24" s="6">
        <f t="shared" si="75"/>
        <v>0.4248</v>
      </c>
      <c r="AO24" s="6">
        <f t="shared" si="75"/>
        <v>0.3217</v>
      </c>
      <c r="AP24" s="6">
        <f t="shared" si="75"/>
        <v>0.2812</v>
      </c>
      <c r="AQ24" s="6">
        <f t="shared" si="75"/>
        <v>0.2025</v>
      </c>
      <c r="AR24" s="6">
        <f t="shared" si="75"/>
        <v>0.3413</v>
      </c>
      <c r="AS24" s="8"/>
      <c r="AT24" s="6">
        <f t="shared" ref="AT24:BC24" si="76">average(SORTN(AI12:AI23,9,0,1,FALSE))</f>
        <v>0.04362222222</v>
      </c>
      <c r="AU24" s="6">
        <f t="shared" si="76"/>
        <v>0.3746111111</v>
      </c>
      <c r="AV24" s="6">
        <f t="shared" si="76"/>
        <v>0.2280888889</v>
      </c>
      <c r="AW24" s="6">
        <f t="shared" si="76"/>
        <v>0.2930333333</v>
      </c>
      <c r="AX24" s="6">
        <f t="shared" si="76"/>
        <v>0.1768</v>
      </c>
      <c r="AY24" s="6">
        <f t="shared" si="76"/>
        <v>0.2679777778</v>
      </c>
      <c r="AZ24" s="6">
        <f t="shared" si="76"/>
        <v>0.1503444444</v>
      </c>
      <c r="BA24" s="6">
        <f t="shared" si="76"/>
        <v>0.1737555556</v>
      </c>
      <c r="BB24" s="6">
        <f t="shared" si="76"/>
        <v>0.1169777778</v>
      </c>
      <c r="BC24" s="6">
        <f t="shared" si="76"/>
        <v>0.2243555556</v>
      </c>
    </row>
    <row r="25">
      <c r="A25" s="23">
        <v>37225.0</v>
      </c>
      <c r="B25" s="27">
        <v>0.0447</v>
      </c>
      <c r="C25" s="27">
        <v>0.0815</v>
      </c>
      <c r="D25" s="27">
        <v>0.0356</v>
      </c>
      <c r="E25" s="27">
        <v>0.0943</v>
      </c>
      <c r="F25" s="27">
        <v>0.0246</v>
      </c>
      <c r="G25" s="27">
        <v>0.0167</v>
      </c>
      <c r="H25" s="27">
        <v>0.0507</v>
      </c>
      <c r="I25" s="27">
        <v>0.0731</v>
      </c>
      <c r="J25" s="27">
        <v>0.042</v>
      </c>
      <c r="K25" s="27">
        <v>0.0766</v>
      </c>
      <c r="L25" s="8"/>
      <c r="M25" s="6">
        <f t="shared" ref="M25:V25" si="77">M24+B25</f>
        <v>0.1476</v>
      </c>
      <c r="N25" s="6">
        <f t="shared" si="77"/>
        <v>-0.062</v>
      </c>
      <c r="O25" s="6">
        <f t="shared" si="77"/>
        <v>-0.1805</v>
      </c>
      <c r="P25" s="6">
        <f t="shared" si="77"/>
        <v>-0.2868</v>
      </c>
      <c r="Q25" s="6">
        <f t="shared" si="77"/>
        <v>-0.1834</v>
      </c>
      <c r="R25" s="6">
        <f t="shared" si="77"/>
        <v>-0.3971</v>
      </c>
      <c r="S25" s="6">
        <f t="shared" si="77"/>
        <v>-0.1725</v>
      </c>
      <c r="T25" s="6">
        <f t="shared" si="77"/>
        <v>-0.1407</v>
      </c>
      <c r="U25" s="6">
        <f t="shared" si="77"/>
        <v>-0.1556</v>
      </c>
      <c r="V25" s="6">
        <f t="shared" si="77"/>
        <v>-0.243</v>
      </c>
      <c r="W25" s="8"/>
      <c r="X25" s="6">
        <f t="shared" ref="X25:AG25" si="78">max(X24, M25)</f>
        <v>0.1873</v>
      </c>
      <c r="Y25" s="6">
        <f t="shared" si="78"/>
        <v>0.3537</v>
      </c>
      <c r="Z25" s="6">
        <f t="shared" si="78"/>
        <v>0.1471</v>
      </c>
      <c r="AA25" s="6">
        <f t="shared" si="78"/>
        <v>0.1106</v>
      </c>
      <c r="AB25" s="6">
        <f t="shared" si="78"/>
        <v>0.1321</v>
      </c>
      <c r="AC25" s="6">
        <f t="shared" si="78"/>
        <v>0.011</v>
      </c>
      <c r="AD25" s="6">
        <f t="shared" si="78"/>
        <v>0.0985</v>
      </c>
      <c r="AE25" s="6">
        <f t="shared" si="78"/>
        <v>0.0674</v>
      </c>
      <c r="AF25" s="6">
        <f t="shared" si="78"/>
        <v>0.0049</v>
      </c>
      <c r="AG25" s="6">
        <f t="shared" si="78"/>
        <v>0.0217</v>
      </c>
      <c r="AH25" s="8"/>
      <c r="AI25" s="6">
        <f t="shared" ref="AI25:AR25" si="79">X25-M25</f>
        <v>0.0397</v>
      </c>
      <c r="AJ25" s="6">
        <f t="shared" si="79"/>
        <v>0.4157</v>
      </c>
      <c r="AK25" s="6">
        <f t="shared" si="79"/>
        <v>0.3276</v>
      </c>
      <c r="AL25" s="6">
        <f t="shared" si="79"/>
        <v>0.3974</v>
      </c>
      <c r="AM25" s="6">
        <f t="shared" si="79"/>
        <v>0.3155</v>
      </c>
      <c r="AN25" s="6">
        <f t="shared" si="79"/>
        <v>0.4081</v>
      </c>
      <c r="AO25" s="6">
        <f t="shared" si="79"/>
        <v>0.271</v>
      </c>
      <c r="AP25" s="6">
        <f t="shared" si="79"/>
        <v>0.2081</v>
      </c>
      <c r="AQ25" s="6">
        <f t="shared" si="79"/>
        <v>0.1605</v>
      </c>
      <c r="AR25" s="6">
        <f t="shared" si="79"/>
        <v>0.2647</v>
      </c>
      <c r="AS25" s="8"/>
      <c r="AT25" s="6">
        <f t="shared" ref="AT25:BC25" si="80">average(SORTN(AI13:AI24,9,0,1,FALSE))</f>
        <v>0.05043333333</v>
      </c>
      <c r="AU25" s="6">
        <f t="shared" si="80"/>
        <v>0.403</v>
      </c>
      <c r="AV25" s="6">
        <f t="shared" si="80"/>
        <v>0.2557444444</v>
      </c>
      <c r="AW25" s="6">
        <f t="shared" si="80"/>
        <v>0.3251888889</v>
      </c>
      <c r="AX25" s="6">
        <f t="shared" si="80"/>
        <v>0.2076555556</v>
      </c>
      <c r="AY25" s="6">
        <f t="shared" si="80"/>
        <v>0.2928</v>
      </c>
      <c r="AZ25" s="6">
        <f t="shared" si="80"/>
        <v>0.1791555556</v>
      </c>
      <c r="BA25" s="6">
        <f t="shared" si="80"/>
        <v>0.1943333333</v>
      </c>
      <c r="BB25" s="6">
        <f t="shared" si="80"/>
        <v>0.1333222222</v>
      </c>
      <c r="BC25" s="6">
        <f t="shared" si="80"/>
        <v>0.2461555556</v>
      </c>
    </row>
    <row r="26">
      <c r="A26" s="23">
        <v>37256.0</v>
      </c>
      <c r="B26" s="27">
        <v>0.0276</v>
      </c>
      <c r="C26" s="27">
        <v>0.0315</v>
      </c>
      <c r="D26" s="27">
        <v>0.0376</v>
      </c>
      <c r="E26" s="27">
        <v>0.0363</v>
      </c>
      <c r="F26" s="27">
        <v>0.0186</v>
      </c>
      <c r="G26" s="27">
        <v>-0.0073</v>
      </c>
      <c r="H26" s="27">
        <v>0.0311</v>
      </c>
      <c r="I26" s="27">
        <v>0.0041</v>
      </c>
      <c r="J26" s="27">
        <v>0.0031</v>
      </c>
      <c r="K26" s="27">
        <v>0.006</v>
      </c>
      <c r="L26" s="8"/>
      <c r="M26" s="6">
        <f t="shared" ref="M26:V26" si="81">M25+B26</f>
        <v>0.1752</v>
      </c>
      <c r="N26" s="6">
        <f t="shared" si="81"/>
        <v>-0.0305</v>
      </c>
      <c r="O26" s="6">
        <f t="shared" si="81"/>
        <v>-0.1429</v>
      </c>
      <c r="P26" s="6">
        <f t="shared" si="81"/>
        <v>-0.2505</v>
      </c>
      <c r="Q26" s="6">
        <f t="shared" si="81"/>
        <v>-0.1648</v>
      </c>
      <c r="R26" s="6">
        <f t="shared" si="81"/>
        <v>-0.4044</v>
      </c>
      <c r="S26" s="6">
        <f t="shared" si="81"/>
        <v>-0.1414</v>
      </c>
      <c r="T26" s="6">
        <f t="shared" si="81"/>
        <v>-0.1366</v>
      </c>
      <c r="U26" s="6">
        <f t="shared" si="81"/>
        <v>-0.1525</v>
      </c>
      <c r="V26" s="6">
        <f t="shared" si="81"/>
        <v>-0.237</v>
      </c>
      <c r="W26" s="8"/>
      <c r="X26" s="6">
        <f t="shared" ref="X26:AG26" si="82">max(X25, M26)</f>
        <v>0.1873</v>
      </c>
      <c r="Y26" s="6">
        <f t="shared" si="82"/>
        <v>0.3537</v>
      </c>
      <c r="Z26" s="6">
        <f t="shared" si="82"/>
        <v>0.1471</v>
      </c>
      <c r="AA26" s="6">
        <f t="shared" si="82"/>
        <v>0.1106</v>
      </c>
      <c r="AB26" s="6">
        <f t="shared" si="82"/>
        <v>0.1321</v>
      </c>
      <c r="AC26" s="6">
        <f t="shared" si="82"/>
        <v>0.011</v>
      </c>
      <c r="AD26" s="6">
        <f t="shared" si="82"/>
        <v>0.0985</v>
      </c>
      <c r="AE26" s="6">
        <f t="shared" si="82"/>
        <v>0.0674</v>
      </c>
      <c r="AF26" s="6">
        <f t="shared" si="82"/>
        <v>0.0049</v>
      </c>
      <c r="AG26" s="6">
        <f t="shared" si="82"/>
        <v>0.0217</v>
      </c>
      <c r="AH26" s="8"/>
      <c r="AI26" s="6">
        <f t="shared" ref="AI26:AR26" si="83">X26-M26</f>
        <v>0.0121</v>
      </c>
      <c r="AJ26" s="6">
        <f t="shared" si="83"/>
        <v>0.3842</v>
      </c>
      <c r="AK26" s="6">
        <f t="shared" si="83"/>
        <v>0.29</v>
      </c>
      <c r="AL26" s="6">
        <f t="shared" si="83"/>
        <v>0.3611</v>
      </c>
      <c r="AM26" s="6">
        <f t="shared" si="83"/>
        <v>0.2969</v>
      </c>
      <c r="AN26" s="6">
        <f t="shared" si="83"/>
        <v>0.4154</v>
      </c>
      <c r="AO26" s="6">
        <f t="shared" si="83"/>
        <v>0.2399</v>
      </c>
      <c r="AP26" s="6">
        <f t="shared" si="83"/>
        <v>0.204</v>
      </c>
      <c r="AQ26" s="6">
        <f t="shared" si="83"/>
        <v>0.1574</v>
      </c>
      <c r="AR26" s="6">
        <f t="shared" si="83"/>
        <v>0.2587</v>
      </c>
      <c r="AS26" s="8"/>
      <c r="AT26" s="6">
        <f t="shared" ref="AT26:BC26" si="84">average(SORTN(AI14:AI25,9,0,1,FALSE))</f>
        <v>0.05328888889</v>
      </c>
      <c r="AU26" s="6">
        <f t="shared" si="84"/>
        <v>0.4123</v>
      </c>
      <c r="AV26" s="6">
        <f t="shared" si="84"/>
        <v>0.2754777778</v>
      </c>
      <c r="AW26" s="6">
        <f t="shared" si="84"/>
        <v>0.3447888889</v>
      </c>
      <c r="AX26" s="6">
        <f t="shared" si="84"/>
        <v>0.2316222222</v>
      </c>
      <c r="AY26" s="6">
        <f t="shared" si="84"/>
        <v>0.3144</v>
      </c>
      <c r="AZ26" s="6">
        <f t="shared" si="84"/>
        <v>0.1986666667</v>
      </c>
      <c r="BA26" s="6">
        <f t="shared" si="84"/>
        <v>0.1992888889</v>
      </c>
      <c r="BB26" s="6">
        <f t="shared" si="84"/>
        <v>0.1439333333</v>
      </c>
      <c r="BC26" s="6">
        <f t="shared" si="84"/>
        <v>0.2556444444</v>
      </c>
    </row>
    <row r="27">
      <c r="A27" s="23">
        <v>37287.0</v>
      </c>
      <c r="B27" s="27">
        <v>0.013</v>
      </c>
      <c r="C27" s="27">
        <v>-0.0112</v>
      </c>
      <c r="D27" s="27">
        <v>-0.0314</v>
      </c>
      <c r="E27" s="27">
        <v>-0.0129</v>
      </c>
      <c r="F27" s="27">
        <v>-0.0024</v>
      </c>
      <c r="G27" s="27">
        <v>-0.0592</v>
      </c>
      <c r="H27" s="27">
        <v>-0.0061</v>
      </c>
      <c r="I27" s="27">
        <v>-0.0439</v>
      </c>
      <c r="J27" s="27">
        <v>-0.0136</v>
      </c>
      <c r="K27" s="27">
        <v>-0.0144</v>
      </c>
      <c r="L27" s="8"/>
      <c r="M27" s="6">
        <f t="shared" ref="M27:V27" si="85">M26+B27</f>
        <v>0.1882</v>
      </c>
      <c r="N27" s="6">
        <f t="shared" si="85"/>
        <v>-0.0417</v>
      </c>
      <c r="O27" s="6">
        <f t="shared" si="85"/>
        <v>-0.1743</v>
      </c>
      <c r="P27" s="6">
        <f t="shared" si="85"/>
        <v>-0.2634</v>
      </c>
      <c r="Q27" s="6">
        <f t="shared" si="85"/>
        <v>-0.1672</v>
      </c>
      <c r="R27" s="6">
        <f t="shared" si="85"/>
        <v>-0.4636</v>
      </c>
      <c r="S27" s="6">
        <f t="shared" si="85"/>
        <v>-0.1475</v>
      </c>
      <c r="T27" s="6">
        <f t="shared" si="85"/>
        <v>-0.1805</v>
      </c>
      <c r="U27" s="6">
        <f t="shared" si="85"/>
        <v>-0.1661</v>
      </c>
      <c r="V27" s="6">
        <f t="shared" si="85"/>
        <v>-0.2514</v>
      </c>
      <c r="W27" s="8"/>
      <c r="X27" s="6">
        <f t="shared" ref="X27:AG27" si="86">max(X26, M27)</f>
        <v>0.1882</v>
      </c>
      <c r="Y27" s="6">
        <f t="shared" si="86"/>
        <v>0.3537</v>
      </c>
      <c r="Z27" s="6">
        <f t="shared" si="86"/>
        <v>0.1471</v>
      </c>
      <c r="AA27" s="6">
        <f t="shared" si="86"/>
        <v>0.1106</v>
      </c>
      <c r="AB27" s="6">
        <f t="shared" si="86"/>
        <v>0.1321</v>
      </c>
      <c r="AC27" s="6">
        <f t="shared" si="86"/>
        <v>0.011</v>
      </c>
      <c r="AD27" s="6">
        <f t="shared" si="86"/>
        <v>0.0985</v>
      </c>
      <c r="AE27" s="6">
        <f t="shared" si="86"/>
        <v>0.0674</v>
      </c>
      <c r="AF27" s="6">
        <f t="shared" si="86"/>
        <v>0.0049</v>
      </c>
      <c r="AG27" s="6">
        <f t="shared" si="86"/>
        <v>0.0217</v>
      </c>
      <c r="AH27" s="8"/>
      <c r="AI27" s="6">
        <f t="shared" ref="AI27:AR27" si="87">X27-M27</f>
        <v>0</v>
      </c>
      <c r="AJ27" s="6">
        <f t="shared" si="87"/>
        <v>0.3954</v>
      </c>
      <c r="AK27" s="6">
        <f t="shared" si="87"/>
        <v>0.3214</v>
      </c>
      <c r="AL27" s="6">
        <f t="shared" si="87"/>
        <v>0.374</v>
      </c>
      <c r="AM27" s="6">
        <f t="shared" si="87"/>
        <v>0.2993</v>
      </c>
      <c r="AN27" s="6">
        <f t="shared" si="87"/>
        <v>0.4746</v>
      </c>
      <c r="AO27" s="6">
        <f t="shared" si="87"/>
        <v>0.246</v>
      </c>
      <c r="AP27" s="6">
        <f t="shared" si="87"/>
        <v>0.2479</v>
      </c>
      <c r="AQ27" s="6">
        <f t="shared" si="87"/>
        <v>0.171</v>
      </c>
      <c r="AR27" s="6">
        <f t="shared" si="87"/>
        <v>0.2731</v>
      </c>
      <c r="AS27" s="8"/>
      <c r="AT27" s="6">
        <f t="shared" ref="AT27:BC27" si="88">average(SORTN(AI15:AI26,9,0,1,FALSE))</f>
        <v>0.05065555556</v>
      </c>
      <c r="AU27" s="6">
        <f t="shared" si="88"/>
        <v>0.4176222222</v>
      </c>
      <c r="AV27" s="6">
        <f t="shared" si="88"/>
        <v>0.2886111111</v>
      </c>
      <c r="AW27" s="6">
        <f t="shared" si="88"/>
        <v>0.3600555556</v>
      </c>
      <c r="AX27" s="6">
        <f t="shared" si="88"/>
        <v>0.2506666667</v>
      </c>
      <c r="AY27" s="6">
        <f t="shared" si="88"/>
        <v>0.3360333333</v>
      </c>
      <c r="AZ27" s="6">
        <f t="shared" si="88"/>
        <v>0.2141555556</v>
      </c>
      <c r="BA27" s="6">
        <f t="shared" si="88"/>
        <v>0.2042888889</v>
      </c>
      <c r="BB27" s="6">
        <f t="shared" si="88"/>
        <v>0.1514666667</v>
      </c>
      <c r="BC27" s="6">
        <f t="shared" si="88"/>
        <v>0.2638444444</v>
      </c>
    </row>
    <row r="28">
      <c r="A28" s="23">
        <v>37315.0</v>
      </c>
      <c r="B28" s="27">
        <v>-0.0128</v>
      </c>
      <c r="C28" s="27">
        <v>-0.0017</v>
      </c>
      <c r="D28" s="27">
        <v>0.0038</v>
      </c>
      <c r="E28" s="27">
        <v>-0.0179</v>
      </c>
      <c r="F28" s="27">
        <v>-0.007</v>
      </c>
      <c r="G28" s="27">
        <v>0.0419</v>
      </c>
      <c r="H28" s="27">
        <v>-0.002</v>
      </c>
      <c r="I28" s="27">
        <v>0.0094</v>
      </c>
      <c r="J28" s="27">
        <v>-0.0056</v>
      </c>
      <c r="K28" s="27">
        <v>-0.02</v>
      </c>
      <c r="L28" s="8"/>
      <c r="M28" s="6">
        <f t="shared" ref="M28:V28" si="89">M27+B28</f>
        <v>0.1754</v>
      </c>
      <c r="N28" s="6">
        <f t="shared" si="89"/>
        <v>-0.0434</v>
      </c>
      <c r="O28" s="6">
        <f t="shared" si="89"/>
        <v>-0.1705</v>
      </c>
      <c r="P28" s="6">
        <f t="shared" si="89"/>
        <v>-0.2813</v>
      </c>
      <c r="Q28" s="6">
        <f t="shared" si="89"/>
        <v>-0.1742</v>
      </c>
      <c r="R28" s="6">
        <f t="shared" si="89"/>
        <v>-0.4217</v>
      </c>
      <c r="S28" s="6">
        <f t="shared" si="89"/>
        <v>-0.1495</v>
      </c>
      <c r="T28" s="6">
        <f t="shared" si="89"/>
        <v>-0.1711</v>
      </c>
      <c r="U28" s="6">
        <f t="shared" si="89"/>
        <v>-0.1717</v>
      </c>
      <c r="V28" s="6">
        <f t="shared" si="89"/>
        <v>-0.2714</v>
      </c>
      <c r="W28" s="8"/>
      <c r="X28" s="6">
        <f t="shared" ref="X28:AG28" si="90">max(X27, M28)</f>
        <v>0.1882</v>
      </c>
      <c r="Y28" s="6">
        <f t="shared" si="90"/>
        <v>0.3537</v>
      </c>
      <c r="Z28" s="6">
        <f t="shared" si="90"/>
        <v>0.1471</v>
      </c>
      <c r="AA28" s="6">
        <f t="shared" si="90"/>
        <v>0.1106</v>
      </c>
      <c r="AB28" s="6">
        <f t="shared" si="90"/>
        <v>0.1321</v>
      </c>
      <c r="AC28" s="6">
        <f t="shared" si="90"/>
        <v>0.011</v>
      </c>
      <c r="AD28" s="6">
        <f t="shared" si="90"/>
        <v>0.0985</v>
      </c>
      <c r="AE28" s="6">
        <f t="shared" si="90"/>
        <v>0.0674</v>
      </c>
      <c r="AF28" s="6">
        <f t="shared" si="90"/>
        <v>0.0049</v>
      </c>
      <c r="AG28" s="6">
        <f t="shared" si="90"/>
        <v>0.0217</v>
      </c>
      <c r="AH28" s="8"/>
      <c r="AI28" s="6">
        <f t="shared" ref="AI28:AR28" si="91">X28-M28</f>
        <v>0.0128</v>
      </c>
      <c r="AJ28" s="6">
        <f t="shared" si="91"/>
        <v>0.3971</v>
      </c>
      <c r="AK28" s="6">
        <f t="shared" si="91"/>
        <v>0.3176</v>
      </c>
      <c r="AL28" s="6">
        <f t="shared" si="91"/>
        <v>0.3919</v>
      </c>
      <c r="AM28" s="6">
        <f t="shared" si="91"/>
        <v>0.3063</v>
      </c>
      <c r="AN28" s="6">
        <f t="shared" si="91"/>
        <v>0.4327</v>
      </c>
      <c r="AO28" s="6">
        <f t="shared" si="91"/>
        <v>0.248</v>
      </c>
      <c r="AP28" s="6">
        <f t="shared" si="91"/>
        <v>0.2385</v>
      </c>
      <c r="AQ28" s="6">
        <f t="shared" si="91"/>
        <v>0.1766</v>
      </c>
      <c r="AR28" s="6">
        <f t="shared" si="91"/>
        <v>0.2931</v>
      </c>
      <c r="AS28" s="8"/>
      <c r="AT28" s="6">
        <f t="shared" ref="AT28:BC28" si="92">average(SORTN(AI16:AI27,9,0,1,FALSE))</f>
        <v>0.05065555556</v>
      </c>
      <c r="AU28" s="6">
        <f t="shared" si="92"/>
        <v>0.4219222222</v>
      </c>
      <c r="AV28" s="6">
        <f t="shared" si="92"/>
        <v>0.3015777778</v>
      </c>
      <c r="AW28" s="6">
        <f t="shared" si="92"/>
        <v>0.3744666667</v>
      </c>
      <c r="AX28" s="6">
        <f t="shared" si="92"/>
        <v>0.2679222222</v>
      </c>
      <c r="AY28" s="6">
        <f t="shared" si="92"/>
        <v>0.3649333333</v>
      </c>
      <c r="AZ28" s="6">
        <f t="shared" si="92"/>
        <v>0.2288222222</v>
      </c>
      <c r="BA28" s="6">
        <f t="shared" si="92"/>
        <v>0.2207444444</v>
      </c>
      <c r="BB28" s="6">
        <f t="shared" si="92"/>
        <v>0.1603222222</v>
      </c>
      <c r="BC28" s="6">
        <f t="shared" si="92"/>
        <v>0.2721333333</v>
      </c>
    </row>
    <row r="29">
      <c r="A29" s="23">
        <v>37346.0</v>
      </c>
      <c r="B29" s="27">
        <v>-1.0E-4</v>
      </c>
      <c r="C29" s="27">
        <v>0.0298</v>
      </c>
      <c r="D29" s="27">
        <v>0.0441</v>
      </c>
      <c r="E29" s="27">
        <v>0.0708</v>
      </c>
      <c r="F29" s="27">
        <v>0.0546</v>
      </c>
      <c r="G29" s="27">
        <v>0.0481</v>
      </c>
      <c r="H29" s="27">
        <v>0.0778</v>
      </c>
      <c r="I29" s="27">
        <v>0.0122</v>
      </c>
      <c r="J29" s="27">
        <v>0.0392</v>
      </c>
      <c r="K29" s="27">
        <v>0.037</v>
      </c>
      <c r="L29" s="8"/>
      <c r="M29" s="6">
        <f t="shared" ref="M29:V29" si="93">M28+B29</f>
        <v>0.1753</v>
      </c>
      <c r="N29" s="6">
        <f t="shared" si="93"/>
        <v>-0.0136</v>
      </c>
      <c r="O29" s="6">
        <f t="shared" si="93"/>
        <v>-0.1264</v>
      </c>
      <c r="P29" s="6">
        <f t="shared" si="93"/>
        <v>-0.2105</v>
      </c>
      <c r="Q29" s="6">
        <f t="shared" si="93"/>
        <v>-0.1196</v>
      </c>
      <c r="R29" s="6">
        <f t="shared" si="93"/>
        <v>-0.3736</v>
      </c>
      <c r="S29" s="6">
        <f t="shared" si="93"/>
        <v>-0.0717</v>
      </c>
      <c r="T29" s="6">
        <f t="shared" si="93"/>
        <v>-0.1589</v>
      </c>
      <c r="U29" s="6">
        <f t="shared" si="93"/>
        <v>-0.1325</v>
      </c>
      <c r="V29" s="6">
        <f t="shared" si="93"/>
        <v>-0.2344</v>
      </c>
      <c r="W29" s="8"/>
      <c r="X29" s="6">
        <f t="shared" ref="X29:AG29" si="94">max(X28, M29)</f>
        <v>0.1882</v>
      </c>
      <c r="Y29" s="6">
        <f t="shared" si="94"/>
        <v>0.3537</v>
      </c>
      <c r="Z29" s="6">
        <f t="shared" si="94"/>
        <v>0.1471</v>
      </c>
      <c r="AA29" s="6">
        <f t="shared" si="94"/>
        <v>0.1106</v>
      </c>
      <c r="AB29" s="6">
        <f t="shared" si="94"/>
        <v>0.1321</v>
      </c>
      <c r="AC29" s="6">
        <f t="shared" si="94"/>
        <v>0.011</v>
      </c>
      <c r="AD29" s="6">
        <f t="shared" si="94"/>
        <v>0.0985</v>
      </c>
      <c r="AE29" s="6">
        <f t="shared" si="94"/>
        <v>0.0674</v>
      </c>
      <c r="AF29" s="6">
        <f t="shared" si="94"/>
        <v>0.0049</v>
      </c>
      <c r="AG29" s="6">
        <f t="shared" si="94"/>
        <v>0.0217</v>
      </c>
      <c r="AH29" s="8"/>
      <c r="AI29" s="6">
        <f t="shared" ref="AI29:AR29" si="95">X29-M29</f>
        <v>0.0129</v>
      </c>
      <c r="AJ29" s="6">
        <f t="shared" si="95"/>
        <v>0.3673</v>
      </c>
      <c r="AK29" s="6">
        <f t="shared" si="95"/>
        <v>0.2735</v>
      </c>
      <c r="AL29" s="6">
        <f t="shared" si="95"/>
        <v>0.3211</v>
      </c>
      <c r="AM29" s="6">
        <f t="shared" si="95"/>
        <v>0.2517</v>
      </c>
      <c r="AN29" s="6">
        <f t="shared" si="95"/>
        <v>0.3846</v>
      </c>
      <c r="AO29" s="6">
        <f t="shared" si="95"/>
        <v>0.1702</v>
      </c>
      <c r="AP29" s="6">
        <f t="shared" si="95"/>
        <v>0.2263</v>
      </c>
      <c r="AQ29" s="6">
        <f t="shared" si="95"/>
        <v>0.1374</v>
      </c>
      <c r="AR29" s="6">
        <f t="shared" si="95"/>
        <v>0.2561</v>
      </c>
      <c r="AS29" s="8"/>
      <c r="AT29" s="6">
        <f t="shared" ref="AT29:BC29" si="96">average(SORTN(AI17:AI28,9,0,1,FALSE))</f>
        <v>0.05206666667</v>
      </c>
      <c r="AU29" s="6">
        <f t="shared" si="96"/>
        <v>0.4233555556</v>
      </c>
      <c r="AV29" s="6">
        <f t="shared" si="96"/>
        <v>0.3137222222</v>
      </c>
      <c r="AW29" s="6">
        <f t="shared" si="96"/>
        <v>0.3903333333</v>
      </c>
      <c r="AX29" s="6">
        <f t="shared" si="96"/>
        <v>0.2852111111</v>
      </c>
      <c r="AY29" s="6">
        <f t="shared" si="96"/>
        <v>0.3851</v>
      </c>
      <c r="AZ29" s="6">
        <f t="shared" si="96"/>
        <v>0.2432888889</v>
      </c>
      <c r="BA29" s="6">
        <f t="shared" si="96"/>
        <v>0.2341888889</v>
      </c>
      <c r="BB29" s="6">
        <f t="shared" si="96"/>
        <v>0.1671</v>
      </c>
      <c r="BC29" s="6">
        <f t="shared" si="96"/>
        <v>0.2822111111</v>
      </c>
    </row>
    <row r="30">
      <c r="A30" s="23">
        <v>37376.0</v>
      </c>
      <c r="B30" s="27">
        <v>-0.0185</v>
      </c>
      <c r="C30" s="27">
        <v>-0.0239</v>
      </c>
      <c r="D30" s="27">
        <v>-0.0467</v>
      </c>
      <c r="E30" s="27">
        <v>-0.0607</v>
      </c>
      <c r="F30" s="27">
        <v>-0.0257</v>
      </c>
      <c r="G30" s="27">
        <v>0.0252</v>
      </c>
      <c r="H30" s="27">
        <v>-0.0367</v>
      </c>
      <c r="I30" s="27">
        <v>-0.0052</v>
      </c>
      <c r="J30" s="27">
        <v>-0.0197</v>
      </c>
      <c r="K30" s="27">
        <v>-0.0651</v>
      </c>
      <c r="L30" s="8"/>
      <c r="M30" s="6">
        <f t="shared" ref="M30:V30" si="97">M29+B30</f>
        <v>0.1568</v>
      </c>
      <c r="N30" s="6">
        <f t="shared" si="97"/>
        <v>-0.0375</v>
      </c>
      <c r="O30" s="6">
        <f t="shared" si="97"/>
        <v>-0.1731</v>
      </c>
      <c r="P30" s="6">
        <f t="shared" si="97"/>
        <v>-0.2712</v>
      </c>
      <c r="Q30" s="6">
        <f t="shared" si="97"/>
        <v>-0.1453</v>
      </c>
      <c r="R30" s="6">
        <f t="shared" si="97"/>
        <v>-0.3484</v>
      </c>
      <c r="S30" s="6">
        <f t="shared" si="97"/>
        <v>-0.1084</v>
      </c>
      <c r="T30" s="6">
        <f t="shared" si="97"/>
        <v>-0.1641</v>
      </c>
      <c r="U30" s="6">
        <f t="shared" si="97"/>
        <v>-0.1522</v>
      </c>
      <c r="V30" s="6">
        <f t="shared" si="97"/>
        <v>-0.2995</v>
      </c>
      <c r="W30" s="8"/>
      <c r="X30" s="6">
        <f t="shared" ref="X30:AG30" si="98">max(X29, M30)</f>
        <v>0.1882</v>
      </c>
      <c r="Y30" s="6">
        <f t="shared" si="98"/>
        <v>0.3537</v>
      </c>
      <c r="Z30" s="6">
        <f t="shared" si="98"/>
        <v>0.1471</v>
      </c>
      <c r="AA30" s="6">
        <f t="shared" si="98"/>
        <v>0.1106</v>
      </c>
      <c r="AB30" s="6">
        <f t="shared" si="98"/>
        <v>0.1321</v>
      </c>
      <c r="AC30" s="6">
        <f t="shared" si="98"/>
        <v>0.011</v>
      </c>
      <c r="AD30" s="6">
        <f t="shared" si="98"/>
        <v>0.0985</v>
      </c>
      <c r="AE30" s="6">
        <f t="shared" si="98"/>
        <v>0.0674</v>
      </c>
      <c r="AF30" s="6">
        <f t="shared" si="98"/>
        <v>0.0049</v>
      </c>
      <c r="AG30" s="6">
        <f t="shared" si="98"/>
        <v>0.0217</v>
      </c>
      <c r="AH30" s="8"/>
      <c r="AI30" s="6">
        <f t="shared" ref="AI30:AR30" si="99">X30-M30</f>
        <v>0.0314</v>
      </c>
      <c r="AJ30" s="6">
        <f t="shared" si="99"/>
        <v>0.3912</v>
      </c>
      <c r="AK30" s="6">
        <f t="shared" si="99"/>
        <v>0.3202</v>
      </c>
      <c r="AL30" s="6">
        <f t="shared" si="99"/>
        <v>0.3818</v>
      </c>
      <c r="AM30" s="6">
        <f t="shared" si="99"/>
        <v>0.2774</v>
      </c>
      <c r="AN30" s="6">
        <f t="shared" si="99"/>
        <v>0.3594</v>
      </c>
      <c r="AO30" s="6">
        <f t="shared" si="99"/>
        <v>0.2069</v>
      </c>
      <c r="AP30" s="6">
        <f t="shared" si="99"/>
        <v>0.2315</v>
      </c>
      <c r="AQ30" s="6">
        <f t="shared" si="99"/>
        <v>0.1571</v>
      </c>
      <c r="AR30" s="6">
        <f t="shared" si="99"/>
        <v>0.3212</v>
      </c>
      <c r="AS30" s="8"/>
      <c r="AT30" s="6">
        <f t="shared" ref="AT30:BC30" si="100">average(SORTN(AI18:AI29,9,0,1,FALSE))</f>
        <v>0.049</v>
      </c>
      <c r="AU30" s="6">
        <f t="shared" si="100"/>
        <v>0.4213777778</v>
      </c>
      <c r="AV30" s="6">
        <f t="shared" si="100"/>
        <v>0.3178</v>
      </c>
      <c r="AW30" s="6">
        <f t="shared" si="100"/>
        <v>0.3938333333</v>
      </c>
      <c r="AX30" s="6">
        <f t="shared" si="100"/>
        <v>0.2926222222</v>
      </c>
      <c r="AY30" s="6">
        <f t="shared" si="100"/>
        <v>0.4040333333</v>
      </c>
      <c r="AZ30" s="6">
        <f t="shared" si="100"/>
        <v>0.2435555556</v>
      </c>
      <c r="BA30" s="6">
        <f t="shared" si="100"/>
        <v>0.2409222222</v>
      </c>
      <c r="BB30" s="6">
        <f t="shared" si="100"/>
        <v>0.1689333333</v>
      </c>
      <c r="BC30" s="6">
        <f t="shared" si="100"/>
        <v>0.2815</v>
      </c>
    </row>
    <row r="31">
      <c r="A31" s="23">
        <v>37407.0</v>
      </c>
      <c r="B31" s="27">
        <v>0.0078</v>
      </c>
      <c r="C31" s="27">
        <v>-0.0056</v>
      </c>
      <c r="D31" s="27">
        <v>-0.0326</v>
      </c>
      <c r="E31" s="27">
        <v>-0.0457</v>
      </c>
      <c r="F31" s="27">
        <v>-0.0558</v>
      </c>
      <c r="G31" s="27">
        <v>0.0268</v>
      </c>
      <c r="H31" s="27">
        <v>-0.0301</v>
      </c>
      <c r="I31" s="27">
        <v>-0.0311</v>
      </c>
      <c r="J31" s="27">
        <v>-0.0203</v>
      </c>
      <c r="K31" s="27">
        <v>-0.0079</v>
      </c>
      <c r="L31" s="8"/>
      <c r="M31" s="6">
        <f t="shared" ref="M31:V31" si="101">M30+B31</f>
        <v>0.1646</v>
      </c>
      <c r="N31" s="6">
        <f t="shared" si="101"/>
        <v>-0.0431</v>
      </c>
      <c r="O31" s="6">
        <f t="shared" si="101"/>
        <v>-0.2057</v>
      </c>
      <c r="P31" s="6">
        <f t="shared" si="101"/>
        <v>-0.3169</v>
      </c>
      <c r="Q31" s="6">
        <f t="shared" si="101"/>
        <v>-0.2011</v>
      </c>
      <c r="R31" s="6">
        <f t="shared" si="101"/>
        <v>-0.3216</v>
      </c>
      <c r="S31" s="6">
        <f t="shared" si="101"/>
        <v>-0.1385</v>
      </c>
      <c r="T31" s="6">
        <f t="shared" si="101"/>
        <v>-0.1952</v>
      </c>
      <c r="U31" s="6">
        <f t="shared" si="101"/>
        <v>-0.1725</v>
      </c>
      <c r="V31" s="6">
        <f t="shared" si="101"/>
        <v>-0.3074</v>
      </c>
      <c r="W31" s="8"/>
      <c r="X31" s="6">
        <f t="shared" ref="X31:AG31" si="102">max(X30, M31)</f>
        <v>0.1882</v>
      </c>
      <c r="Y31" s="6">
        <f t="shared" si="102"/>
        <v>0.3537</v>
      </c>
      <c r="Z31" s="6">
        <f t="shared" si="102"/>
        <v>0.1471</v>
      </c>
      <c r="AA31" s="6">
        <f t="shared" si="102"/>
        <v>0.1106</v>
      </c>
      <c r="AB31" s="6">
        <f t="shared" si="102"/>
        <v>0.1321</v>
      </c>
      <c r="AC31" s="6">
        <f t="shared" si="102"/>
        <v>0.011</v>
      </c>
      <c r="AD31" s="6">
        <f t="shared" si="102"/>
        <v>0.0985</v>
      </c>
      <c r="AE31" s="6">
        <f t="shared" si="102"/>
        <v>0.0674</v>
      </c>
      <c r="AF31" s="6">
        <f t="shared" si="102"/>
        <v>0.0049</v>
      </c>
      <c r="AG31" s="6">
        <f t="shared" si="102"/>
        <v>0.0217</v>
      </c>
      <c r="AH31" s="8"/>
      <c r="AI31" s="6">
        <f t="shared" ref="AI31:AR31" si="103">X31-M31</f>
        <v>0.0236</v>
      </c>
      <c r="AJ31" s="6">
        <f t="shared" si="103"/>
        <v>0.3968</v>
      </c>
      <c r="AK31" s="6">
        <f t="shared" si="103"/>
        <v>0.3528</v>
      </c>
      <c r="AL31" s="6">
        <f t="shared" si="103"/>
        <v>0.4275</v>
      </c>
      <c r="AM31" s="6">
        <f t="shared" si="103"/>
        <v>0.3332</v>
      </c>
      <c r="AN31" s="6">
        <f t="shared" si="103"/>
        <v>0.3326</v>
      </c>
      <c r="AO31" s="6">
        <f t="shared" si="103"/>
        <v>0.237</v>
      </c>
      <c r="AP31" s="6">
        <f t="shared" si="103"/>
        <v>0.2626</v>
      </c>
      <c r="AQ31" s="6">
        <f t="shared" si="103"/>
        <v>0.1774</v>
      </c>
      <c r="AR31" s="6">
        <f t="shared" si="103"/>
        <v>0.3291</v>
      </c>
      <c r="AS31" s="8"/>
      <c r="AT31" s="6">
        <f t="shared" ref="AT31:BC31" si="104">average(SORTN(AI19:AI30,9,0,1,FALSE))</f>
        <v>0.05248888889</v>
      </c>
      <c r="AU31" s="6">
        <f t="shared" si="104"/>
        <v>0.4221555556</v>
      </c>
      <c r="AV31" s="6">
        <f t="shared" si="104"/>
        <v>0.3271444444</v>
      </c>
      <c r="AW31" s="6">
        <f t="shared" si="104"/>
        <v>0.4054444444</v>
      </c>
      <c r="AX31" s="6">
        <f t="shared" si="104"/>
        <v>0.3015777778</v>
      </c>
      <c r="AY31" s="6">
        <f t="shared" si="104"/>
        <v>0.4120222222</v>
      </c>
      <c r="AZ31" s="6">
        <f t="shared" si="104"/>
        <v>0.2489222222</v>
      </c>
      <c r="BA31" s="6">
        <f t="shared" si="104"/>
        <v>0.2442</v>
      </c>
      <c r="BB31" s="6">
        <f t="shared" si="104"/>
        <v>0.1721888889</v>
      </c>
      <c r="BC31" s="6">
        <f t="shared" si="104"/>
        <v>0.2936333333</v>
      </c>
    </row>
    <row r="32">
      <c r="A32" s="23">
        <v>37437.0</v>
      </c>
      <c r="B32" s="27">
        <v>-0.0414</v>
      </c>
      <c r="C32" s="27">
        <v>-0.0612</v>
      </c>
      <c r="D32" s="27">
        <v>-0.0812</v>
      </c>
      <c r="E32" s="27">
        <v>-0.0821</v>
      </c>
      <c r="F32" s="27">
        <v>-0.0495</v>
      </c>
      <c r="G32" s="27">
        <v>-0.0845</v>
      </c>
      <c r="H32" s="27">
        <v>-0.0831</v>
      </c>
      <c r="I32" s="27">
        <v>-0.1407</v>
      </c>
      <c r="J32" s="27">
        <v>-0.0806</v>
      </c>
      <c r="K32" s="27">
        <v>-0.0766</v>
      </c>
      <c r="L32" s="8"/>
      <c r="M32" s="6">
        <f t="shared" ref="M32:V32" si="105">M31+B32</f>
        <v>0.1232</v>
      </c>
      <c r="N32" s="6">
        <f t="shared" si="105"/>
        <v>-0.1043</v>
      </c>
      <c r="O32" s="6">
        <f t="shared" si="105"/>
        <v>-0.2869</v>
      </c>
      <c r="P32" s="6">
        <f t="shared" si="105"/>
        <v>-0.399</v>
      </c>
      <c r="Q32" s="6">
        <f t="shared" si="105"/>
        <v>-0.2506</v>
      </c>
      <c r="R32" s="6">
        <f t="shared" si="105"/>
        <v>-0.4061</v>
      </c>
      <c r="S32" s="6">
        <f t="shared" si="105"/>
        <v>-0.2216</v>
      </c>
      <c r="T32" s="6">
        <f t="shared" si="105"/>
        <v>-0.3359</v>
      </c>
      <c r="U32" s="6">
        <f t="shared" si="105"/>
        <v>-0.2531</v>
      </c>
      <c r="V32" s="6">
        <f t="shared" si="105"/>
        <v>-0.384</v>
      </c>
      <c r="W32" s="8"/>
      <c r="X32" s="6">
        <f t="shared" ref="X32:AG32" si="106">max(X31, M32)</f>
        <v>0.1882</v>
      </c>
      <c r="Y32" s="6">
        <f t="shared" si="106"/>
        <v>0.3537</v>
      </c>
      <c r="Z32" s="6">
        <f t="shared" si="106"/>
        <v>0.1471</v>
      </c>
      <c r="AA32" s="6">
        <f t="shared" si="106"/>
        <v>0.1106</v>
      </c>
      <c r="AB32" s="6">
        <f t="shared" si="106"/>
        <v>0.1321</v>
      </c>
      <c r="AC32" s="6">
        <f t="shared" si="106"/>
        <v>0.011</v>
      </c>
      <c r="AD32" s="6">
        <f t="shared" si="106"/>
        <v>0.0985</v>
      </c>
      <c r="AE32" s="6">
        <f t="shared" si="106"/>
        <v>0.0674</v>
      </c>
      <c r="AF32" s="6">
        <f t="shared" si="106"/>
        <v>0.0049</v>
      </c>
      <c r="AG32" s="6">
        <f t="shared" si="106"/>
        <v>0.0217</v>
      </c>
      <c r="AH32" s="8"/>
      <c r="AI32" s="6">
        <f t="shared" ref="AI32:AR32" si="107">X32-M32</f>
        <v>0.065</v>
      </c>
      <c r="AJ32" s="6">
        <f t="shared" si="107"/>
        <v>0.458</v>
      </c>
      <c r="AK32" s="6">
        <f t="shared" si="107"/>
        <v>0.434</v>
      </c>
      <c r="AL32" s="6">
        <f t="shared" si="107"/>
        <v>0.5096</v>
      </c>
      <c r="AM32" s="6">
        <f t="shared" si="107"/>
        <v>0.3827</v>
      </c>
      <c r="AN32" s="6">
        <f t="shared" si="107"/>
        <v>0.4171</v>
      </c>
      <c r="AO32" s="6">
        <f t="shared" si="107"/>
        <v>0.3201</v>
      </c>
      <c r="AP32" s="6">
        <f t="shared" si="107"/>
        <v>0.4033</v>
      </c>
      <c r="AQ32" s="6">
        <f t="shared" si="107"/>
        <v>0.258</v>
      </c>
      <c r="AR32" s="6">
        <f t="shared" si="107"/>
        <v>0.4057</v>
      </c>
      <c r="AS32" s="8"/>
      <c r="AT32" s="6">
        <f t="shared" ref="AT32:BC32" si="108">average(SORTN(AI20:AI31,9,0,1,FALSE))</f>
        <v>0.05376666667</v>
      </c>
      <c r="AU32" s="6">
        <f t="shared" si="108"/>
        <v>0.4234111111</v>
      </c>
      <c r="AV32" s="6">
        <f t="shared" si="108"/>
        <v>0.3359555556</v>
      </c>
      <c r="AW32" s="6">
        <f t="shared" si="108"/>
        <v>0.4172666667</v>
      </c>
      <c r="AX32" s="6">
        <f t="shared" si="108"/>
        <v>0.3115444444</v>
      </c>
      <c r="AY32" s="6">
        <f t="shared" si="108"/>
        <v>0.4120222222</v>
      </c>
      <c r="AZ32" s="6">
        <f t="shared" si="108"/>
        <v>0.2563444444</v>
      </c>
      <c r="BA32" s="6">
        <f t="shared" si="108"/>
        <v>0.2507111111</v>
      </c>
      <c r="BB32" s="6">
        <f t="shared" si="108"/>
        <v>0.1766333333</v>
      </c>
      <c r="BC32" s="6">
        <f t="shared" si="108"/>
        <v>0.3017444444</v>
      </c>
    </row>
    <row r="33">
      <c r="A33" s="23">
        <v>37468.0</v>
      </c>
      <c r="B33" s="27">
        <v>-0.0459</v>
      </c>
      <c r="C33" s="27">
        <v>-0.0756</v>
      </c>
      <c r="D33" s="27">
        <v>-0.1279</v>
      </c>
      <c r="E33" s="27">
        <v>-0.159</v>
      </c>
      <c r="F33" s="27">
        <v>-0.0946</v>
      </c>
      <c r="G33" s="27">
        <v>-0.0702</v>
      </c>
      <c r="H33" s="27">
        <v>-0.1718</v>
      </c>
      <c r="I33" s="27">
        <v>-0.0991</v>
      </c>
      <c r="J33" s="27">
        <v>-0.0899</v>
      </c>
      <c r="K33" s="27">
        <v>-0.0722</v>
      </c>
      <c r="L33" s="8"/>
      <c r="M33" s="6">
        <f t="shared" ref="M33:V33" si="109">M32+B33</f>
        <v>0.0773</v>
      </c>
      <c r="N33" s="6">
        <f t="shared" si="109"/>
        <v>-0.1799</v>
      </c>
      <c r="O33" s="6">
        <f t="shared" si="109"/>
        <v>-0.4148</v>
      </c>
      <c r="P33" s="6">
        <f t="shared" si="109"/>
        <v>-0.558</v>
      </c>
      <c r="Q33" s="6">
        <f t="shared" si="109"/>
        <v>-0.3452</v>
      </c>
      <c r="R33" s="6">
        <f t="shared" si="109"/>
        <v>-0.4763</v>
      </c>
      <c r="S33" s="6">
        <f t="shared" si="109"/>
        <v>-0.3934</v>
      </c>
      <c r="T33" s="6">
        <f t="shared" si="109"/>
        <v>-0.435</v>
      </c>
      <c r="U33" s="6">
        <f t="shared" si="109"/>
        <v>-0.343</v>
      </c>
      <c r="V33" s="6">
        <f t="shared" si="109"/>
        <v>-0.4562</v>
      </c>
      <c r="W33" s="8"/>
      <c r="X33" s="6">
        <f t="shared" ref="X33:AG33" si="110">max(X32, M33)</f>
        <v>0.1882</v>
      </c>
      <c r="Y33" s="6">
        <f t="shared" si="110"/>
        <v>0.3537</v>
      </c>
      <c r="Z33" s="6">
        <f t="shared" si="110"/>
        <v>0.1471</v>
      </c>
      <c r="AA33" s="6">
        <f t="shared" si="110"/>
        <v>0.1106</v>
      </c>
      <c r="AB33" s="6">
        <f t="shared" si="110"/>
        <v>0.1321</v>
      </c>
      <c r="AC33" s="6">
        <f t="shared" si="110"/>
        <v>0.011</v>
      </c>
      <c r="AD33" s="6">
        <f t="shared" si="110"/>
        <v>0.0985</v>
      </c>
      <c r="AE33" s="6">
        <f t="shared" si="110"/>
        <v>0.0674</v>
      </c>
      <c r="AF33" s="6">
        <f t="shared" si="110"/>
        <v>0.0049</v>
      </c>
      <c r="AG33" s="6">
        <f t="shared" si="110"/>
        <v>0.0217</v>
      </c>
      <c r="AH33" s="8"/>
      <c r="AI33" s="6">
        <f t="shared" ref="AI33:AR33" si="111">X33-M33</f>
        <v>0.1109</v>
      </c>
      <c r="AJ33" s="6">
        <f t="shared" si="111"/>
        <v>0.5336</v>
      </c>
      <c r="AK33" s="6">
        <f t="shared" si="111"/>
        <v>0.5619</v>
      </c>
      <c r="AL33" s="6">
        <f t="shared" si="111"/>
        <v>0.6686</v>
      </c>
      <c r="AM33" s="6">
        <f t="shared" si="111"/>
        <v>0.4773</v>
      </c>
      <c r="AN33" s="6">
        <f t="shared" si="111"/>
        <v>0.4873</v>
      </c>
      <c r="AO33" s="6">
        <f t="shared" si="111"/>
        <v>0.4919</v>
      </c>
      <c r="AP33" s="6">
        <f t="shared" si="111"/>
        <v>0.5024</v>
      </c>
      <c r="AQ33" s="6">
        <f t="shared" si="111"/>
        <v>0.3479</v>
      </c>
      <c r="AR33" s="6">
        <f t="shared" si="111"/>
        <v>0.4779</v>
      </c>
      <c r="AS33" s="8"/>
      <c r="AT33" s="6">
        <f t="shared" ref="AT33:BC33" si="112">average(SORTN(AI21:AI32,9,0,1,FALSE))</f>
        <v>0.05956666667</v>
      </c>
      <c r="AU33" s="6">
        <f t="shared" si="112"/>
        <v>0.4311888889</v>
      </c>
      <c r="AV33" s="6">
        <f t="shared" si="112"/>
        <v>0.3519555556</v>
      </c>
      <c r="AW33" s="6">
        <f t="shared" si="112"/>
        <v>0.4337666667</v>
      </c>
      <c r="AX33" s="6">
        <f t="shared" si="112"/>
        <v>0.3261</v>
      </c>
      <c r="AY33" s="6">
        <f t="shared" si="112"/>
        <v>0.4185444444</v>
      </c>
      <c r="AZ33" s="6">
        <f t="shared" si="112"/>
        <v>0.2696333333</v>
      </c>
      <c r="BA33" s="6">
        <f t="shared" si="112"/>
        <v>0.2724</v>
      </c>
      <c r="BB33" s="6">
        <f t="shared" si="112"/>
        <v>0.1881222222</v>
      </c>
      <c r="BC33" s="6">
        <f t="shared" si="112"/>
        <v>0.3180777778</v>
      </c>
    </row>
    <row r="34">
      <c r="A34" s="23">
        <v>37499.0</v>
      </c>
      <c r="B34" s="27">
        <v>0.0115</v>
      </c>
      <c r="C34" s="27">
        <v>-0.0032</v>
      </c>
      <c r="D34" s="27">
        <v>-0.0162</v>
      </c>
      <c r="E34" s="27">
        <v>0.004</v>
      </c>
      <c r="F34" s="27">
        <v>0.0137</v>
      </c>
      <c r="G34" s="27">
        <v>-0.0205</v>
      </c>
      <c r="H34" s="27">
        <v>0.0178</v>
      </c>
      <c r="I34" s="27">
        <v>0.0442</v>
      </c>
      <c r="J34" s="27">
        <v>-7.0E-4</v>
      </c>
      <c r="K34" s="27">
        <v>0.0043</v>
      </c>
      <c r="L34" s="8"/>
      <c r="M34" s="6">
        <f t="shared" ref="M34:V34" si="113">M33+B34</f>
        <v>0.0888</v>
      </c>
      <c r="N34" s="6">
        <f t="shared" si="113"/>
        <v>-0.1831</v>
      </c>
      <c r="O34" s="6">
        <f t="shared" si="113"/>
        <v>-0.431</v>
      </c>
      <c r="P34" s="6">
        <f t="shared" si="113"/>
        <v>-0.554</v>
      </c>
      <c r="Q34" s="6">
        <f t="shared" si="113"/>
        <v>-0.3315</v>
      </c>
      <c r="R34" s="6">
        <f t="shared" si="113"/>
        <v>-0.4968</v>
      </c>
      <c r="S34" s="6">
        <f t="shared" si="113"/>
        <v>-0.3756</v>
      </c>
      <c r="T34" s="6">
        <f t="shared" si="113"/>
        <v>-0.3908</v>
      </c>
      <c r="U34" s="6">
        <f t="shared" si="113"/>
        <v>-0.3437</v>
      </c>
      <c r="V34" s="6">
        <f t="shared" si="113"/>
        <v>-0.4519</v>
      </c>
      <c r="W34" s="8"/>
      <c r="X34" s="6">
        <f t="shared" ref="X34:AG34" si="114">max(X33, M34)</f>
        <v>0.1882</v>
      </c>
      <c r="Y34" s="6">
        <f t="shared" si="114"/>
        <v>0.3537</v>
      </c>
      <c r="Z34" s="6">
        <f t="shared" si="114"/>
        <v>0.1471</v>
      </c>
      <c r="AA34" s="6">
        <f t="shared" si="114"/>
        <v>0.1106</v>
      </c>
      <c r="AB34" s="6">
        <f t="shared" si="114"/>
        <v>0.1321</v>
      </c>
      <c r="AC34" s="6">
        <f t="shared" si="114"/>
        <v>0.011</v>
      </c>
      <c r="AD34" s="6">
        <f t="shared" si="114"/>
        <v>0.0985</v>
      </c>
      <c r="AE34" s="6">
        <f t="shared" si="114"/>
        <v>0.0674</v>
      </c>
      <c r="AF34" s="6">
        <f t="shared" si="114"/>
        <v>0.0049</v>
      </c>
      <c r="AG34" s="6">
        <f t="shared" si="114"/>
        <v>0.0217</v>
      </c>
      <c r="AH34" s="8"/>
      <c r="AI34" s="6">
        <f t="shared" ref="AI34:AR34" si="115">X34-M34</f>
        <v>0.0994</v>
      </c>
      <c r="AJ34" s="6">
        <f t="shared" si="115"/>
        <v>0.5368</v>
      </c>
      <c r="AK34" s="6">
        <f t="shared" si="115"/>
        <v>0.5781</v>
      </c>
      <c r="AL34" s="6">
        <f t="shared" si="115"/>
        <v>0.6646</v>
      </c>
      <c r="AM34" s="6">
        <f t="shared" si="115"/>
        <v>0.4636</v>
      </c>
      <c r="AN34" s="6">
        <f t="shared" si="115"/>
        <v>0.5078</v>
      </c>
      <c r="AO34" s="6">
        <f t="shared" si="115"/>
        <v>0.4741</v>
      </c>
      <c r="AP34" s="6">
        <f t="shared" si="115"/>
        <v>0.4582</v>
      </c>
      <c r="AQ34" s="6">
        <f t="shared" si="115"/>
        <v>0.3486</v>
      </c>
      <c r="AR34" s="6">
        <f t="shared" si="115"/>
        <v>0.4736</v>
      </c>
      <c r="AS34" s="8"/>
      <c r="AT34" s="6">
        <f t="shared" ref="AT34:BC34" si="116">average(SORTN(AI22:AI33,9,0,1,FALSE))</f>
        <v>0.06633333333</v>
      </c>
      <c r="AU34" s="6">
        <f t="shared" si="116"/>
        <v>0.4470111111</v>
      </c>
      <c r="AV34" s="6">
        <f t="shared" si="116"/>
        <v>0.3804111111</v>
      </c>
      <c r="AW34" s="6">
        <f t="shared" si="116"/>
        <v>0.4665</v>
      </c>
      <c r="AX34" s="6">
        <f t="shared" si="116"/>
        <v>0.3483111111</v>
      </c>
      <c r="AY34" s="6">
        <f t="shared" si="116"/>
        <v>0.4327555556</v>
      </c>
      <c r="AZ34" s="6">
        <f t="shared" si="116"/>
        <v>0.3013</v>
      </c>
      <c r="BA34" s="6">
        <f t="shared" si="116"/>
        <v>0.3035444444</v>
      </c>
      <c r="BB34" s="6">
        <f t="shared" si="116"/>
        <v>0.2093222222</v>
      </c>
      <c r="BC34" s="6">
        <f t="shared" si="116"/>
        <v>0.3417666667</v>
      </c>
    </row>
    <row r="35">
      <c r="A35" s="23">
        <v>37529.0</v>
      </c>
      <c r="B35" s="27">
        <v>-0.0429</v>
      </c>
      <c r="C35" s="27">
        <v>-0.0653</v>
      </c>
      <c r="D35" s="27">
        <v>-0.1598</v>
      </c>
      <c r="E35" s="27">
        <v>-0.2493</v>
      </c>
      <c r="F35" s="27">
        <v>-0.1444</v>
      </c>
      <c r="G35" s="27">
        <v>-0.0184</v>
      </c>
      <c r="H35" s="27">
        <v>-0.1843</v>
      </c>
      <c r="I35" s="27">
        <v>-0.1683</v>
      </c>
      <c r="J35" s="27">
        <v>-0.1182</v>
      </c>
      <c r="K35" s="27">
        <v>-0.1133</v>
      </c>
      <c r="L35" s="8"/>
      <c r="M35" s="6">
        <f t="shared" ref="M35:V35" si="117">M34+B35</f>
        <v>0.0459</v>
      </c>
      <c r="N35" s="6">
        <f t="shared" si="117"/>
        <v>-0.2484</v>
      </c>
      <c r="O35" s="6">
        <f t="shared" si="117"/>
        <v>-0.5908</v>
      </c>
      <c r="P35" s="6">
        <f t="shared" si="117"/>
        <v>-0.8033</v>
      </c>
      <c r="Q35" s="6">
        <f t="shared" si="117"/>
        <v>-0.4759</v>
      </c>
      <c r="R35" s="6">
        <f t="shared" si="117"/>
        <v>-0.5152</v>
      </c>
      <c r="S35" s="6">
        <f t="shared" si="117"/>
        <v>-0.5599</v>
      </c>
      <c r="T35" s="6">
        <f t="shared" si="117"/>
        <v>-0.5591</v>
      </c>
      <c r="U35" s="6">
        <f t="shared" si="117"/>
        <v>-0.4619</v>
      </c>
      <c r="V35" s="6">
        <f t="shared" si="117"/>
        <v>-0.5652</v>
      </c>
      <c r="W35" s="8"/>
      <c r="X35" s="6">
        <f t="shared" ref="X35:AG35" si="118">max(X34, M35)</f>
        <v>0.1882</v>
      </c>
      <c r="Y35" s="6">
        <f t="shared" si="118"/>
        <v>0.3537</v>
      </c>
      <c r="Z35" s="6">
        <f t="shared" si="118"/>
        <v>0.1471</v>
      </c>
      <c r="AA35" s="6">
        <f t="shared" si="118"/>
        <v>0.1106</v>
      </c>
      <c r="AB35" s="6">
        <f t="shared" si="118"/>
        <v>0.1321</v>
      </c>
      <c r="AC35" s="6">
        <f t="shared" si="118"/>
        <v>0.011</v>
      </c>
      <c r="AD35" s="6">
        <f t="shared" si="118"/>
        <v>0.0985</v>
      </c>
      <c r="AE35" s="6">
        <f t="shared" si="118"/>
        <v>0.0674</v>
      </c>
      <c r="AF35" s="6">
        <f t="shared" si="118"/>
        <v>0.0049</v>
      </c>
      <c r="AG35" s="6">
        <f t="shared" si="118"/>
        <v>0.0217</v>
      </c>
      <c r="AH35" s="8"/>
      <c r="AI35" s="6">
        <f t="shared" ref="AI35:AR35" si="119">X35-M35</f>
        <v>0.1423</v>
      </c>
      <c r="AJ35" s="6">
        <f t="shared" si="119"/>
        <v>0.6021</v>
      </c>
      <c r="AK35" s="6">
        <f t="shared" si="119"/>
        <v>0.7379</v>
      </c>
      <c r="AL35" s="6">
        <f t="shared" si="119"/>
        <v>0.9139</v>
      </c>
      <c r="AM35" s="6">
        <f t="shared" si="119"/>
        <v>0.608</v>
      </c>
      <c r="AN35" s="6">
        <f t="shared" si="119"/>
        <v>0.5262</v>
      </c>
      <c r="AO35" s="6">
        <f t="shared" si="119"/>
        <v>0.6584</v>
      </c>
      <c r="AP35" s="6">
        <f t="shared" si="119"/>
        <v>0.6265</v>
      </c>
      <c r="AQ35" s="6">
        <f t="shared" si="119"/>
        <v>0.4668</v>
      </c>
      <c r="AR35" s="6">
        <f t="shared" si="119"/>
        <v>0.5869</v>
      </c>
      <c r="AS35" s="8"/>
      <c r="AT35" s="6">
        <f t="shared" ref="AT35:BC35" si="120">average(SORTN(AI23:AI34,9,0,1,FALSE))</f>
        <v>0.06843333333</v>
      </c>
      <c r="AU35" s="6">
        <f t="shared" si="120"/>
        <v>0.4592555556</v>
      </c>
      <c r="AV35" s="6">
        <f t="shared" si="120"/>
        <v>0.4093555556</v>
      </c>
      <c r="AW35" s="6">
        <f t="shared" si="120"/>
        <v>0.4978222222</v>
      </c>
      <c r="AX35" s="6">
        <f t="shared" si="120"/>
        <v>0.3668333333</v>
      </c>
      <c r="AY35" s="6">
        <f t="shared" si="120"/>
        <v>0.4464444444</v>
      </c>
      <c r="AZ35" s="6">
        <f t="shared" si="120"/>
        <v>0.3276444444</v>
      </c>
      <c r="BA35" s="6">
        <f t="shared" si="120"/>
        <v>0.3293111111</v>
      </c>
      <c r="BB35" s="6">
        <f t="shared" si="120"/>
        <v>0.2305666667</v>
      </c>
      <c r="BC35" s="6">
        <f t="shared" si="120"/>
        <v>0.3634</v>
      </c>
    </row>
    <row r="36">
      <c r="A36" s="23">
        <v>37560.0</v>
      </c>
      <c r="B36" s="27">
        <v>0.0316</v>
      </c>
      <c r="C36" s="27">
        <v>0.0167</v>
      </c>
      <c r="D36" s="27">
        <v>0.1276</v>
      </c>
      <c r="E36" s="27">
        <v>0.1374</v>
      </c>
      <c r="F36" s="27">
        <v>0.0807</v>
      </c>
      <c r="G36" s="27">
        <v>-0.0637</v>
      </c>
      <c r="H36" s="27">
        <v>0.1281</v>
      </c>
      <c r="I36" s="27">
        <v>0.1455</v>
      </c>
      <c r="J36" s="27">
        <v>0.084</v>
      </c>
      <c r="K36" s="27">
        <v>0.0904</v>
      </c>
      <c r="L36" s="8"/>
      <c r="M36" s="6">
        <f t="shared" ref="M36:V36" si="121">M35+B36</f>
        <v>0.0775</v>
      </c>
      <c r="N36" s="6">
        <f t="shared" si="121"/>
        <v>-0.2317</v>
      </c>
      <c r="O36" s="6">
        <f t="shared" si="121"/>
        <v>-0.4632</v>
      </c>
      <c r="P36" s="6">
        <f t="shared" si="121"/>
        <v>-0.6659</v>
      </c>
      <c r="Q36" s="6">
        <f t="shared" si="121"/>
        <v>-0.3952</v>
      </c>
      <c r="R36" s="6">
        <f t="shared" si="121"/>
        <v>-0.5789</v>
      </c>
      <c r="S36" s="6">
        <f t="shared" si="121"/>
        <v>-0.4318</v>
      </c>
      <c r="T36" s="6">
        <f t="shared" si="121"/>
        <v>-0.4136</v>
      </c>
      <c r="U36" s="6">
        <f t="shared" si="121"/>
        <v>-0.3779</v>
      </c>
      <c r="V36" s="6">
        <f t="shared" si="121"/>
        <v>-0.4748</v>
      </c>
      <c r="W36" s="8"/>
      <c r="X36" s="6">
        <f t="shared" ref="X36:AG36" si="122">max(X35, M36)</f>
        <v>0.1882</v>
      </c>
      <c r="Y36" s="6">
        <f t="shared" si="122"/>
        <v>0.3537</v>
      </c>
      <c r="Z36" s="6">
        <f t="shared" si="122"/>
        <v>0.1471</v>
      </c>
      <c r="AA36" s="6">
        <f t="shared" si="122"/>
        <v>0.1106</v>
      </c>
      <c r="AB36" s="6">
        <f t="shared" si="122"/>
        <v>0.1321</v>
      </c>
      <c r="AC36" s="6">
        <f t="shared" si="122"/>
        <v>0.011</v>
      </c>
      <c r="AD36" s="6">
        <f t="shared" si="122"/>
        <v>0.0985</v>
      </c>
      <c r="AE36" s="6">
        <f t="shared" si="122"/>
        <v>0.0674</v>
      </c>
      <c r="AF36" s="6">
        <f t="shared" si="122"/>
        <v>0.0049</v>
      </c>
      <c r="AG36" s="6">
        <f t="shared" si="122"/>
        <v>0.0217</v>
      </c>
      <c r="AH36" s="8"/>
      <c r="AI36" s="6">
        <f t="shared" ref="AI36:AR36" si="123">X36-M36</f>
        <v>0.1107</v>
      </c>
      <c r="AJ36" s="6">
        <f t="shared" si="123"/>
        <v>0.5854</v>
      </c>
      <c r="AK36" s="6">
        <f t="shared" si="123"/>
        <v>0.6103</v>
      </c>
      <c r="AL36" s="6">
        <f t="shared" si="123"/>
        <v>0.7765</v>
      </c>
      <c r="AM36" s="6">
        <f t="shared" si="123"/>
        <v>0.5273</v>
      </c>
      <c r="AN36" s="6">
        <f t="shared" si="123"/>
        <v>0.5899</v>
      </c>
      <c r="AO36" s="6">
        <f t="shared" si="123"/>
        <v>0.5303</v>
      </c>
      <c r="AP36" s="6">
        <f t="shared" si="123"/>
        <v>0.481</v>
      </c>
      <c r="AQ36" s="6">
        <f t="shared" si="123"/>
        <v>0.3828</v>
      </c>
      <c r="AR36" s="6">
        <f t="shared" si="123"/>
        <v>0.4965</v>
      </c>
      <c r="AS36" s="8"/>
      <c r="AT36" s="6">
        <f t="shared" ref="AT36:BC36" si="124">average(SORTN(AI24:AI35,9,0,1,FALSE))</f>
        <v>0.06773333333</v>
      </c>
      <c r="AU36" s="6">
        <f t="shared" si="124"/>
        <v>0.4703</v>
      </c>
      <c r="AV36" s="6">
        <f t="shared" si="124"/>
        <v>0.4441222222</v>
      </c>
      <c r="AW36" s="6">
        <f t="shared" si="124"/>
        <v>0.5385555556</v>
      </c>
      <c r="AX36" s="6">
        <f t="shared" si="124"/>
        <v>0.3917777778</v>
      </c>
      <c r="AY36" s="6">
        <f t="shared" si="124"/>
        <v>0.4548888889</v>
      </c>
      <c r="AZ36" s="6">
        <f t="shared" si="124"/>
        <v>0.3634555556</v>
      </c>
      <c r="BA36" s="6">
        <f t="shared" si="124"/>
        <v>0.3613444444</v>
      </c>
      <c r="BB36" s="6">
        <f t="shared" si="124"/>
        <v>0.2565888889</v>
      </c>
      <c r="BC36" s="6">
        <f t="shared" si="124"/>
        <v>0.3891</v>
      </c>
    </row>
    <row r="37">
      <c r="A37" s="23">
        <v>37590.0</v>
      </c>
      <c r="B37" s="27">
        <v>0.0146</v>
      </c>
      <c r="C37" s="27">
        <v>0.0591</v>
      </c>
      <c r="D37" s="27">
        <v>0.0376</v>
      </c>
      <c r="E37" s="27">
        <v>0.0519</v>
      </c>
      <c r="F37" s="27">
        <v>0.0884</v>
      </c>
      <c r="G37" s="27">
        <v>0.0406</v>
      </c>
      <c r="H37" s="27">
        <v>0.0542</v>
      </c>
      <c r="I37" s="27">
        <v>0.0963</v>
      </c>
      <c r="J37" s="27">
        <v>0.0357</v>
      </c>
      <c r="K37" s="27">
        <v>0.0596</v>
      </c>
      <c r="L37" s="8"/>
      <c r="M37" s="6">
        <f t="shared" ref="M37:V37" si="125">M36+B37</f>
        <v>0.0921</v>
      </c>
      <c r="N37" s="6">
        <f t="shared" si="125"/>
        <v>-0.1726</v>
      </c>
      <c r="O37" s="6">
        <f t="shared" si="125"/>
        <v>-0.4256</v>
      </c>
      <c r="P37" s="6">
        <f t="shared" si="125"/>
        <v>-0.614</v>
      </c>
      <c r="Q37" s="6">
        <f t="shared" si="125"/>
        <v>-0.3068</v>
      </c>
      <c r="R37" s="6">
        <f t="shared" si="125"/>
        <v>-0.5383</v>
      </c>
      <c r="S37" s="6">
        <f t="shared" si="125"/>
        <v>-0.3776</v>
      </c>
      <c r="T37" s="6">
        <f t="shared" si="125"/>
        <v>-0.3173</v>
      </c>
      <c r="U37" s="6">
        <f t="shared" si="125"/>
        <v>-0.3422</v>
      </c>
      <c r="V37" s="6">
        <f t="shared" si="125"/>
        <v>-0.4152</v>
      </c>
      <c r="W37" s="8"/>
      <c r="X37" s="6">
        <f t="shared" ref="X37:AG37" si="126">max(X36, M37)</f>
        <v>0.1882</v>
      </c>
      <c r="Y37" s="6">
        <f t="shared" si="126"/>
        <v>0.3537</v>
      </c>
      <c r="Z37" s="6">
        <f t="shared" si="126"/>
        <v>0.1471</v>
      </c>
      <c r="AA37" s="6">
        <f t="shared" si="126"/>
        <v>0.1106</v>
      </c>
      <c r="AB37" s="6">
        <f t="shared" si="126"/>
        <v>0.1321</v>
      </c>
      <c r="AC37" s="6">
        <f t="shared" si="126"/>
        <v>0.011</v>
      </c>
      <c r="AD37" s="6">
        <f t="shared" si="126"/>
        <v>0.0985</v>
      </c>
      <c r="AE37" s="6">
        <f t="shared" si="126"/>
        <v>0.0674</v>
      </c>
      <c r="AF37" s="6">
        <f t="shared" si="126"/>
        <v>0.0049</v>
      </c>
      <c r="AG37" s="6">
        <f t="shared" si="126"/>
        <v>0.0217</v>
      </c>
      <c r="AH37" s="8"/>
      <c r="AI37" s="6">
        <f t="shared" ref="AI37:AR37" si="127">X37-M37</f>
        <v>0.0961</v>
      </c>
      <c r="AJ37" s="6">
        <f t="shared" si="127"/>
        <v>0.5263</v>
      </c>
      <c r="AK37" s="6">
        <f t="shared" si="127"/>
        <v>0.5727</v>
      </c>
      <c r="AL37" s="6">
        <f t="shared" si="127"/>
        <v>0.7246</v>
      </c>
      <c r="AM37" s="6">
        <f t="shared" si="127"/>
        <v>0.4389</v>
      </c>
      <c r="AN37" s="6">
        <f t="shared" si="127"/>
        <v>0.5493</v>
      </c>
      <c r="AO37" s="6">
        <f t="shared" si="127"/>
        <v>0.4761</v>
      </c>
      <c r="AP37" s="6">
        <f t="shared" si="127"/>
        <v>0.3847</v>
      </c>
      <c r="AQ37" s="6">
        <f t="shared" si="127"/>
        <v>0.3471</v>
      </c>
      <c r="AR37" s="6">
        <f t="shared" si="127"/>
        <v>0.4369</v>
      </c>
      <c r="AS37" s="8"/>
      <c r="AT37" s="6">
        <f t="shared" ref="AT37:BC37" si="128">average(SORTN(AI25:AI36,9,0,1,FALSE))</f>
        <v>0.07065555556</v>
      </c>
      <c r="AU37" s="6">
        <f t="shared" si="128"/>
        <v>0.4801</v>
      </c>
      <c r="AV37" s="6">
        <f t="shared" si="128"/>
        <v>0.4715777778</v>
      </c>
      <c r="AW37" s="6">
        <f t="shared" si="128"/>
        <v>0.5702</v>
      </c>
      <c r="AX37" s="6">
        <f t="shared" si="128"/>
        <v>0.4125777778</v>
      </c>
      <c r="AY37" s="6">
        <f t="shared" si="128"/>
        <v>0.4732333333</v>
      </c>
      <c r="AZ37" s="6">
        <f t="shared" si="128"/>
        <v>0.3866333333</v>
      </c>
      <c r="BA37" s="6">
        <f t="shared" si="128"/>
        <v>0.3835444444</v>
      </c>
      <c r="BB37" s="6">
        <f t="shared" si="128"/>
        <v>0.2766222222</v>
      </c>
      <c r="BC37" s="6">
        <f t="shared" si="128"/>
        <v>0.4063444444</v>
      </c>
    </row>
    <row r="38">
      <c r="A38" s="23">
        <v>37621.0</v>
      </c>
      <c r="B38" s="27">
        <v>-0.0216</v>
      </c>
      <c r="C38" s="27">
        <v>3.0E-4</v>
      </c>
      <c r="D38" s="27">
        <v>-0.0782</v>
      </c>
      <c r="E38" s="27">
        <v>-0.1248</v>
      </c>
      <c r="F38" s="27">
        <v>-0.068</v>
      </c>
      <c r="G38" s="27">
        <v>-0.0563</v>
      </c>
      <c r="H38" s="27">
        <v>-0.1031</v>
      </c>
      <c r="I38" s="27">
        <v>-0.0958</v>
      </c>
      <c r="J38" s="27">
        <v>-0.0543</v>
      </c>
      <c r="K38" s="27">
        <v>-0.0609</v>
      </c>
      <c r="L38" s="8"/>
      <c r="M38" s="6">
        <f t="shared" ref="M38:V38" si="129">M37+B38</f>
        <v>0.0705</v>
      </c>
      <c r="N38" s="6">
        <f t="shared" si="129"/>
        <v>-0.1723</v>
      </c>
      <c r="O38" s="6">
        <f t="shared" si="129"/>
        <v>-0.5038</v>
      </c>
      <c r="P38" s="6">
        <f t="shared" si="129"/>
        <v>-0.7388</v>
      </c>
      <c r="Q38" s="6">
        <f t="shared" si="129"/>
        <v>-0.3748</v>
      </c>
      <c r="R38" s="6">
        <f t="shared" si="129"/>
        <v>-0.5946</v>
      </c>
      <c r="S38" s="6">
        <f t="shared" si="129"/>
        <v>-0.4807</v>
      </c>
      <c r="T38" s="6">
        <f t="shared" si="129"/>
        <v>-0.4131</v>
      </c>
      <c r="U38" s="6">
        <f t="shared" si="129"/>
        <v>-0.3965</v>
      </c>
      <c r="V38" s="6">
        <f t="shared" si="129"/>
        <v>-0.4761</v>
      </c>
      <c r="W38" s="8"/>
      <c r="X38" s="6">
        <f t="shared" ref="X38:AG38" si="130">max(X37, M38)</f>
        <v>0.1882</v>
      </c>
      <c r="Y38" s="6">
        <f t="shared" si="130"/>
        <v>0.3537</v>
      </c>
      <c r="Z38" s="6">
        <f t="shared" si="130"/>
        <v>0.1471</v>
      </c>
      <c r="AA38" s="6">
        <f t="shared" si="130"/>
        <v>0.1106</v>
      </c>
      <c r="AB38" s="6">
        <f t="shared" si="130"/>
        <v>0.1321</v>
      </c>
      <c r="AC38" s="6">
        <f t="shared" si="130"/>
        <v>0.011</v>
      </c>
      <c r="AD38" s="6">
        <f t="shared" si="130"/>
        <v>0.0985</v>
      </c>
      <c r="AE38" s="6">
        <f t="shared" si="130"/>
        <v>0.0674</v>
      </c>
      <c r="AF38" s="6">
        <f t="shared" si="130"/>
        <v>0.0049</v>
      </c>
      <c r="AG38" s="6">
        <f t="shared" si="130"/>
        <v>0.0217</v>
      </c>
      <c r="AH38" s="8"/>
      <c r="AI38" s="6">
        <f t="shared" ref="AI38:AR38" si="131">X38-M38</f>
        <v>0.1177</v>
      </c>
      <c r="AJ38" s="6">
        <f t="shared" si="131"/>
        <v>0.526</v>
      </c>
      <c r="AK38" s="6">
        <f t="shared" si="131"/>
        <v>0.6509</v>
      </c>
      <c r="AL38" s="6">
        <f t="shared" si="131"/>
        <v>0.8494</v>
      </c>
      <c r="AM38" s="6">
        <f t="shared" si="131"/>
        <v>0.5069</v>
      </c>
      <c r="AN38" s="6">
        <f t="shared" si="131"/>
        <v>0.6056</v>
      </c>
      <c r="AO38" s="6">
        <f t="shared" si="131"/>
        <v>0.5792</v>
      </c>
      <c r="AP38" s="6">
        <f t="shared" si="131"/>
        <v>0.4805</v>
      </c>
      <c r="AQ38" s="6">
        <f t="shared" si="131"/>
        <v>0.4014</v>
      </c>
      <c r="AR38" s="6">
        <f t="shared" si="131"/>
        <v>0.4978</v>
      </c>
      <c r="AS38" s="8"/>
      <c r="AT38" s="6">
        <f t="shared" ref="AT38:BC38" si="132">average(SORTN(AI26:AI37,9,0,1,FALSE))</f>
        <v>0.07692222222</v>
      </c>
      <c r="AU38" s="6">
        <f t="shared" si="132"/>
        <v>0.4923888889</v>
      </c>
      <c r="AV38" s="6">
        <f t="shared" si="132"/>
        <v>0.4988111111</v>
      </c>
      <c r="AW38" s="6">
        <f t="shared" si="132"/>
        <v>0.6065555556</v>
      </c>
      <c r="AX38" s="6">
        <f t="shared" si="132"/>
        <v>0.4262888889</v>
      </c>
      <c r="AY38" s="6">
        <f t="shared" si="132"/>
        <v>0.4889222222</v>
      </c>
      <c r="AZ38" s="6">
        <f t="shared" si="132"/>
        <v>0.4094222222</v>
      </c>
      <c r="BA38" s="6">
        <f t="shared" si="132"/>
        <v>0.4005666667</v>
      </c>
      <c r="BB38" s="6">
        <f t="shared" si="132"/>
        <v>0.2973555556</v>
      </c>
      <c r="BC38" s="6">
        <f t="shared" si="132"/>
        <v>0.4245444444</v>
      </c>
    </row>
    <row r="39">
      <c r="A39" s="23">
        <v>37652.0</v>
      </c>
      <c r="B39" s="27">
        <v>-0.0221</v>
      </c>
      <c r="C39" s="27">
        <v>-0.0035</v>
      </c>
      <c r="D39" s="27">
        <v>-0.0551</v>
      </c>
      <c r="E39" s="27">
        <v>-0.0463</v>
      </c>
      <c r="F39" s="27">
        <v>-0.0373</v>
      </c>
      <c r="G39" s="27">
        <v>-0.0302</v>
      </c>
      <c r="H39" s="27">
        <v>-0.0837</v>
      </c>
      <c r="I39" s="27">
        <v>-0.0115</v>
      </c>
      <c r="J39" s="27">
        <v>-0.0896</v>
      </c>
      <c r="K39" s="27">
        <v>-0.0245</v>
      </c>
      <c r="L39" s="8"/>
      <c r="M39" s="6">
        <f t="shared" ref="M39:V39" si="133">M38+B39</f>
        <v>0.0484</v>
      </c>
      <c r="N39" s="6">
        <f t="shared" si="133"/>
        <v>-0.1758</v>
      </c>
      <c r="O39" s="6">
        <f t="shared" si="133"/>
        <v>-0.5589</v>
      </c>
      <c r="P39" s="6">
        <f t="shared" si="133"/>
        <v>-0.7851</v>
      </c>
      <c r="Q39" s="6">
        <f t="shared" si="133"/>
        <v>-0.4121</v>
      </c>
      <c r="R39" s="6">
        <f t="shared" si="133"/>
        <v>-0.6248</v>
      </c>
      <c r="S39" s="6">
        <f t="shared" si="133"/>
        <v>-0.5644</v>
      </c>
      <c r="T39" s="6">
        <f t="shared" si="133"/>
        <v>-0.4246</v>
      </c>
      <c r="U39" s="6">
        <f t="shared" si="133"/>
        <v>-0.4861</v>
      </c>
      <c r="V39" s="6">
        <f t="shared" si="133"/>
        <v>-0.5006</v>
      </c>
      <c r="W39" s="8"/>
      <c r="X39" s="6">
        <f t="shared" ref="X39:AG39" si="134">max(X38, M39)</f>
        <v>0.1882</v>
      </c>
      <c r="Y39" s="6">
        <f t="shared" si="134"/>
        <v>0.3537</v>
      </c>
      <c r="Z39" s="6">
        <f t="shared" si="134"/>
        <v>0.1471</v>
      </c>
      <c r="AA39" s="6">
        <f t="shared" si="134"/>
        <v>0.1106</v>
      </c>
      <c r="AB39" s="6">
        <f t="shared" si="134"/>
        <v>0.1321</v>
      </c>
      <c r="AC39" s="6">
        <f t="shared" si="134"/>
        <v>0.011</v>
      </c>
      <c r="AD39" s="6">
        <f t="shared" si="134"/>
        <v>0.0985</v>
      </c>
      <c r="AE39" s="6">
        <f t="shared" si="134"/>
        <v>0.0674</v>
      </c>
      <c r="AF39" s="6">
        <f t="shared" si="134"/>
        <v>0.0049</v>
      </c>
      <c r="AG39" s="6">
        <f t="shared" si="134"/>
        <v>0.0217</v>
      </c>
      <c r="AH39" s="8"/>
      <c r="AI39" s="6">
        <f t="shared" ref="AI39:AR39" si="135">X39-M39</f>
        <v>0.1398</v>
      </c>
      <c r="AJ39" s="6">
        <f t="shared" si="135"/>
        <v>0.5295</v>
      </c>
      <c r="AK39" s="6">
        <f t="shared" si="135"/>
        <v>0.706</v>
      </c>
      <c r="AL39" s="6">
        <f t="shared" si="135"/>
        <v>0.8957</v>
      </c>
      <c r="AM39" s="6">
        <f t="shared" si="135"/>
        <v>0.5442</v>
      </c>
      <c r="AN39" s="6">
        <f t="shared" si="135"/>
        <v>0.6358</v>
      </c>
      <c r="AO39" s="6">
        <f t="shared" si="135"/>
        <v>0.6629</v>
      </c>
      <c r="AP39" s="6">
        <f t="shared" si="135"/>
        <v>0.492</v>
      </c>
      <c r="AQ39" s="6">
        <f t="shared" si="135"/>
        <v>0.491</v>
      </c>
      <c r="AR39" s="6">
        <f t="shared" si="135"/>
        <v>0.5223</v>
      </c>
      <c r="AS39" s="8"/>
      <c r="AT39" s="6">
        <f t="shared" ref="AT39:BC39" si="136">average(SORTN(AI27:AI38,9,0,1,FALSE))</f>
        <v>0.08856666667</v>
      </c>
      <c r="AU39" s="6">
        <f t="shared" si="136"/>
        <v>0.5069</v>
      </c>
      <c r="AV39" s="6">
        <f t="shared" si="136"/>
        <v>0.5355555556</v>
      </c>
      <c r="AW39" s="6">
        <f t="shared" si="136"/>
        <v>0.6585111111</v>
      </c>
      <c r="AX39" s="6">
        <f t="shared" si="136"/>
        <v>0.4493555556</v>
      </c>
      <c r="AY39" s="6">
        <f t="shared" si="136"/>
        <v>0.5100555556</v>
      </c>
      <c r="AZ39" s="6">
        <f t="shared" si="136"/>
        <v>0.4471222222</v>
      </c>
      <c r="BA39" s="6">
        <f t="shared" si="136"/>
        <v>0.4274555556</v>
      </c>
      <c r="BB39" s="6">
        <f t="shared" si="136"/>
        <v>0.3229555556</v>
      </c>
      <c r="BC39" s="6">
        <f t="shared" si="136"/>
        <v>0.4472888889</v>
      </c>
    </row>
    <row r="40">
      <c r="A40" s="23">
        <v>37680.0</v>
      </c>
      <c r="B40" s="27">
        <v>-0.0477</v>
      </c>
      <c r="C40" s="27">
        <v>0.0066</v>
      </c>
      <c r="D40" s="27">
        <v>-0.0528</v>
      </c>
      <c r="E40" s="27">
        <v>-0.073</v>
      </c>
      <c r="F40" s="27">
        <v>0.027</v>
      </c>
      <c r="G40" s="27">
        <v>-0.0085</v>
      </c>
      <c r="H40" s="27">
        <v>-0.0776</v>
      </c>
      <c r="I40" s="27">
        <v>0.0097</v>
      </c>
      <c r="J40" s="27">
        <v>0.0267</v>
      </c>
      <c r="K40" s="27">
        <v>-0.0158</v>
      </c>
      <c r="L40" s="8"/>
      <c r="M40" s="6">
        <f t="shared" ref="M40:V40" si="137">M39+B40</f>
        <v>0.0007</v>
      </c>
      <c r="N40" s="6">
        <f t="shared" si="137"/>
        <v>-0.1692</v>
      </c>
      <c r="O40" s="6">
        <f t="shared" si="137"/>
        <v>-0.6117</v>
      </c>
      <c r="P40" s="6">
        <f t="shared" si="137"/>
        <v>-0.8581</v>
      </c>
      <c r="Q40" s="6">
        <f t="shared" si="137"/>
        <v>-0.3851</v>
      </c>
      <c r="R40" s="6">
        <f t="shared" si="137"/>
        <v>-0.6333</v>
      </c>
      <c r="S40" s="6">
        <f t="shared" si="137"/>
        <v>-0.642</v>
      </c>
      <c r="T40" s="6">
        <f t="shared" si="137"/>
        <v>-0.4149</v>
      </c>
      <c r="U40" s="6">
        <f t="shared" si="137"/>
        <v>-0.4594</v>
      </c>
      <c r="V40" s="6">
        <f t="shared" si="137"/>
        <v>-0.5164</v>
      </c>
      <c r="W40" s="8"/>
      <c r="X40" s="6">
        <f t="shared" ref="X40:AG40" si="138">max(X39, M40)</f>
        <v>0.1882</v>
      </c>
      <c r="Y40" s="6">
        <f t="shared" si="138"/>
        <v>0.3537</v>
      </c>
      <c r="Z40" s="6">
        <f t="shared" si="138"/>
        <v>0.1471</v>
      </c>
      <c r="AA40" s="6">
        <f t="shared" si="138"/>
        <v>0.1106</v>
      </c>
      <c r="AB40" s="6">
        <f t="shared" si="138"/>
        <v>0.1321</v>
      </c>
      <c r="AC40" s="6">
        <f t="shared" si="138"/>
        <v>0.011</v>
      </c>
      <c r="AD40" s="6">
        <f t="shared" si="138"/>
        <v>0.0985</v>
      </c>
      <c r="AE40" s="6">
        <f t="shared" si="138"/>
        <v>0.0674</v>
      </c>
      <c r="AF40" s="6">
        <f t="shared" si="138"/>
        <v>0.0049</v>
      </c>
      <c r="AG40" s="6">
        <f t="shared" si="138"/>
        <v>0.0217</v>
      </c>
      <c r="AH40" s="8"/>
      <c r="AI40" s="6">
        <f t="shared" ref="AI40:AR40" si="139">X40-M40</f>
        <v>0.1875</v>
      </c>
      <c r="AJ40" s="6">
        <f t="shared" si="139"/>
        <v>0.5229</v>
      </c>
      <c r="AK40" s="6">
        <f t="shared" si="139"/>
        <v>0.7588</v>
      </c>
      <c r="AL40" s="6">
        <f t="shared" si="139"/>
        <v>0.9687</v>
      </c>
      <c r="AM40" s="6">
        <f t="shared" si="139"/>
        <v>0.5172</v>
      </c>
      <c r="AN40" s="6">
        <f t="shared" si="139"/>
        <v>0.6443</v>
      </c>
      <c r="AO40" s="6">
        <f t="shared" si="139"/>
        <v>0.7405</v>
      </c>
      <c r="AP40" s="6">
        <f t="shared" si="139"/>
        <v>0.4823</v>
      </c>
      <c r="AQ40" s="6">
        <f t="shared" si="139"/>
        <v>0.4643</v>
      </c>
      <c r="AR40" s="6">
        <f t="shared" si="139"/>
        <v>0.5381</v>
      </c>
      <c r="AS40" s="8"/>
      <c r="AT40" s="6">
        <f t="shared" ref="AT40:BC40" si="140">average(SORTN(AI28:AI39,9,0,1,FALSE))</f>
        <v>0.1014777778</v>
      </c>
      <c r="AU40" s="6">
        <f t="shared" si="140"/>
        <v>0.5216444444</v>
      </c>
      <c r="AV40" s="6">
        <f t="shared" si="140"/>
        <v>0.5782888889</v>
      </c>
      <c r="AW40" s="6">
        <f t="shared" si="140"/>
        <v>0.7144888889</v>
      </c>
      <c r="AX40" s="6">
        <f t="shared" si="140"/>
        <v>0.4757888889</v>
      </c>
      <c r="AY40" s="6">
        <f t="shared" si="140"/>
        <v>0.5279666667</v>
      </c>
      <c r="AZ40" s="6">
        <f t="shared" si="140"/>
        <v>0.4934444444</v>
      </c>
      <c r="BA40" s="6">
        <f t="shared" si="140"/>
        <v>0.4545777778</v>
      </c>
      <c r="BB40" s="6">
        <f t="shared" si="140"/>
        <v>0.3578888889</v>
      </c>
      <c r="BC40" s="6">
        <f t="shared" si="140"/>
        <v>0.4696333333</v>
      </c>
    </row>
    <row r="41">
      <c r="A41" s="23">
        <v>37711.0</v>
      </c>
      <c r="B41" s="27">
        <v>0.0396</v>
      </c>
      <c r="C41" s="27">
        <v>-0.0257</v>
      </c>
      <c r="D41" s="27">
        <v>-0.0489</v>
      </c>
      <c r="E41" s="27">
        <v>-0.0495</v>
      </c>
      <c r="F41" s="27">
        <v>-0.0902</v>
      </c>
      <c r="G41" s="27">
        <v>-0.0413</v>
      </c>
      <c r="H41" s="27">
        <v>-0.041</v>
      </c>
      <c r="I41" s="27">
        <v>-0.0199</v>
      </c>
      <c r="J41" s="27">
        <v>-0.0045</v>
      </c>
      <c r="K41" s="27">
        <v>0.0089</v>
      </c>
      <c r="L41" s="8"/>
      <c r="M41" s="6">
        <f t="shared" ref="M41:V41" si="141">M40+B41</f>
        <v>0.0403</v>
      </c>
      <c r="N41" s="6">
        <f t="shared" si="141"/>
        <v>-0.1949</v>
      </c>
      <c r="O41" s="6">
        <f t="shared" si="141"/>
        <v>-0.6606</v>
      </c>
      <c r="P41" s="6">
        <f t="shared" si="141"/>
        <v>-0.9076</v>
      </c>
      <c r="Q41" s="6">
        <f t="shared" si="141"/>
        <v>-0.4753</v>
      </c>
      <c r="R41" s="6">
        <f t="shared" si="141"/>
        <v>-0.6746</v>
      </c>
      <c r="S41" s="6">
        <f t="shared" si="141"/>
        <v>-0.683</v>
      </c>
      <c r="T41" s="6">
        <f t="shared" si="141"/>
        <v>-0.4348</v>
      </c>
      <c r="U41" s="6">
        <f t="shared" si="141"/>
        <v>-0.4639</v>
      </c>
      <c r="V41" s="6">
        <f t="shared" si="141"/>
        <v>-0.5075</v>
      </c>
      <c r="W41" s="8"/>
      <c r="X41" s="6">
        <f t="shared" ref="X41:AG41" si="142">max(X40, M41)</f>
        <v>0.1882</v>
      </c>
      <c r="Y41" s="6">
        <f t="shared" si="142"/>
        <v>0.3537</v>
      </c>
      <c r="Z41" s="6">
        <f t="shared" si="142"/>
        <v>0.1471</v>
      </c>
      <c r="AA41" s="6">
        <f t="shared" si="142"/>
        <v>0.1106</v>
      </c>
      <c r="AB41" s="6">
        <f t="shared" si="142"/>
        <v>0.1321</v>
      </c>
      <c r="AC41" s="6">
        <f t="shared" si="142"/>
        <v>0.011</v>
      </c>
      <c r="AD41" s="6">
        <f t="shared" si="142"/>
        <v>0.0985</v>
      </c>
      <c r="AE41" s="6">
        <f t="shared" si="142"/>
        <v>0.0674</v>
      </c>
      <c r="AF41" s="6">
        <f t="shared" si="142"/>
        <v>0.0049</v>
      </c>
      <c r="AG41" s="6">
        <f t="shared" si="142"/>
        <v>0.0217</v>
      </c>
      <c r="AH41" s="8"/>
      <c r="AI41" s="6">
        <f t="shared" ref="AI41:AR41" si="143">X41-M41</f>
        <v>0.1479</v>
      </c>
      <c r="AJ41" s="6">
        <f t="shared" si="143"/>
        <v>0.5486</v>
      </c>
      <c r="AK41" s="6">
        <f t="shared" si="143"/>
        <v>0.8077</v>
      </c>
      <c r="AL41" s="6">
        <f t="shared" si="143"/>
        <v>1.0182</v>
      </c>
      <c r="AM41" s="6">
        <f t="shared" si="143"/>
        <v>0.6074</v>
      </c>
      <c r="AN41" s="6">
        <f t="shared" si="143"/>
        <v>0.6856</v>
      </c>
      <c r="AO41" s="6">
        <f t="shared" si="143"/>
        <v>0.7815</v>
      </c>
      <c r="AP41" s="6">
        <f t="shared" si="143"/>
        <v>0.5022</v>
      </c>
      <c r="AQ41" s="6">
        <f t="shared" si="143"/>
        <v>0.4688</v>
      </c>
      <c r="AR41" s="6">
        <f t="shared" si="143"/>
        <v>0.5292</v>
      </c>
      <c r="AS41" s="8"/>
      <c r="AT41" s="6">
        <f t="shared" ref="AT41:BC41" si="144">average(SORTN(AI29:AI40,9,0,1,FALSE))</f>
        <v>0.1188222222</v>
      </c>
      <c r="AU41" s="6">
        <f t="shared" si="144"/>
        <v>0.5356222222</v>
      </c>
      <c r="AV41" s="6">
        <f t="shared" si="144"/>
        <v>0.6234</v>
      </c>
      <c r="AW41" s="6">
        <f t="shared" si="144"/>
        <v>0.7746222222</v>
      </c>
      <c r="AX41" s="6">
        <f t="shared" si="144"/>
        <v>0.4962333333</v>
      </c>
      <c r="AY41" s="6">
        <f t="shared" si="144"/>
        <v>0.5514777778</v>
      </c>
      <c r="AZ41" s="6">
        <f t="shared" si="144"/>
        <v>0.5481666667</v>
      </c>
      <c r="BA41" s="6">
        <f t="shared" si="144"/>
        <v>0.4789888889</v>
      </c>
      <c r="BB41" s="6">
        <f t="shared" si="144"/>
        <v>0.3897666667</v>
      </c>
      <c r="BC41" s="6">
        <f t="shared" si="144"/>
        <v>0.4928555556</v>
      </c>
    </row>
    <row r="42">
      <c r="A42" s="23">
        <v>37741.0</v>
      </c>
      <c r="B42" s="27">
        <v>0.0426</v>
      </c>
      <c r="C42" s="27">
        <v>0.0372</v>
      </c>
      <c r="D42" s="27">
        <v>0.1306</v>
      </c>
      <c r="E42" s="27">
        <v>0.2067</v>
      </c>
      <c r="F42" s="27">
        <v>0.111</v>
      </c>
      <c r="G42" s="27">
        <v>-0.0021</v>
      </c>
      <c r="H42" s="27">
        <v>0.1021</v>
      </c>
      <c r="I42" s="27">
        <v>0.1156</v>
      </c>
      <c r="J42" s="27">
        <v>0.0919</v>
      </c>
      <c r="K42" s="27">
        <v>0.0832</v>
      </c>
      <c r="L42" s="8"/>
      <c r="M42" s="6">
        <f t="shared" ref="M42:V42" si="145">M41+B42</f>
        <v>0.0829</v>
      </c>
      <c r="N42" s="6">
        <f t="shared" si="145"/>
        <v>-0.1577</v>
      </c>
      <c r="O42" s="6">
        <f t="shared" si="145"/>
        <v>-0.53</v>
      </c>
      <c r="P42" s="6">
        <f t="shared" si="145"/>
        <v>-0.7009</v>
      </c>
      <c r="Q42" s="6">
        <f t="shared" si="145"/>
        <v>-0.3643</v>
      </c>
      <c r="R42" s="6">
        <f t="shared" si="145"/>
        <v>-0.6767</v>
      </c>
      <c r="S42" s="6">
        <f t="shared" si="145"/>
        <v>-0.5809</v>
      </c>
      <c r="T42" s="6">
        <f t="shared" si="145"/>
        <v>-0.3192</v>
      </c>
      <c r="U42" s="6">
        <f t="shared" si="145"/>
        <v>-0.372</v>
      </c>
      <c r="V42" s="6">
        <f t="shared" si="145"/>
        <v>-0.4243</v>
      </c>
      <c r="W42" s="8"/>
      <c r="X42" s="6">
        <f t="shared" ref="X42:AG42" si="146">max(X41, M42)</f>
        <v>0.1882</v>
      </c>
      <c r="Y42" s="6">
        <f t="shared" si="146"/>
        <v>0.3537</v>
      </c>
      <c r="Z42" s="6">
        <f t="shared" si="146"/>
        <v>0.1471</v>
      </c>
      <c r="AA42" s="6">
        <f t="shared" si="146"/>
        <v>0.1106</v>
      </c>
      <c r="AB42" s="6">
        <f t="shared" si="146"/>
        <v>0.1321</v>
      </c>
      <c r="AC42" s="6">
        <f t="shared" si="146"/>
        <v>0.011</v>
      </c>
      <c r="AD42" s="6">
        <f t="shared" si="146"/>
        <v>0.0985</v>
      </c>
      <c r="AE42" s="6">
        <f t="shared" si="146"/>
        <v>0.0674</v>
      </c>
      <c r="AF42" s="6">
        <f t="shared" si="146"/>
        <v>0.0049</v>
      </c>
      <c r="AG42" s="6">
        <f t="shared" si="146"/>
        <v>0.0217</v>
      </c>
      <c r="AH42" s="8"/>
      <c r="AI42" s="6">
        <f t="shared" ref="AI42:AR42" si="147">X42-M42</f>
        <v>0.1053</v>
      </c>
      <c r="AJ42" s="6">
        <f t="shared" si="147"/>
        <v>0.5114</v>
      </c>
      <c r="AK42" s="6">
        <f t="shared" si="147"/>
        <v>0.6771</v>
      </c>
      <c r="AL42" s="6">
        <f t="shared" si="147"/>
        <v>0.8115</v>
      </c>
      <c r="AM42" s="6">
        <f t="shared" si="147"/>
        <v>0.4964</v>
      </c>
      <c r="AN42" s="6">
        <f t="shared" si="147"/>
        <v>0.6877</v>
      </c>
      <c r="AO42" s="6">
        <f t="shared" si="147"/>
        <v>0.6794</v>
      </c>
      <c r="AP42" s="6">
        <f t="shared" si="147"/>
        <v>0.3866</v>
      </c>
      <c r="AQ42" s="6">
        <f t="shared" si="147"/>
        <v>0.3769</v>
      </c>
      <c r="AR42" s="6">
        <f t="shared" si="147"/>
        <v>0.446</v>
      </c>
      <c r="AS42" s="8"/>
      <c r="AT42" s="6">
        <f t="shared" ref="AT42:BC42" si="148">average(SORTN(AI30:AI41,9,0,1,FALSE))</f>
        <v>0.1280333333</v>
      </c>
      <c r="AU42" s="6">
        <f t="shared" si="148"/>
        <v>0.5456888889</v>
      </c>
      <c r="AV42" s="6">
        <f t="shared" si="148"/>
        <v>0.6649222222</v>
      </c>
      <c r="AW42" s="6">
        <f t="shared" si="148"/>
        <v>0.8311333333</v>
      </c>
      <c r="AX42" s="6">
        <f t="shared" si="148"/>
        <v>0.5212</v>
      </c>
      <c r="AY42" s="6">
        <f t="shared" si="148"/>
        <v>0.5813111111</v>
      </c>
      <c r="AZ42" s="6">
        <f t="shared" si="148"/>
        <v>0.5994333333</v>
      </c>
      <c r="BA42" s="6">
        <f t="shared" si="148"/>
        <v>0.4920444444</v>
      </c>
      <c r="BB42" s="6">
        <f t="shared" si="148"/>
        <v>0.4131888889</v>
      </c>
      <c r="BC42" s="6">
        <f t="shared" si="148"/>
        <v>0.5065777778</v>
      </c>
    </row>
    <row r="43">
      <c r="A43" s="23">
        <v>37772.0</v>
      </c>
      <c r="B43" s="27">
        <v>-0.0079</v>
      </c>
      <c r="C43" s="27">
        <v>0.039</v>
      </c>
      <c r="D43" s="27">
        <v>0.0156</v>
      </c>
      <c r="E43" s="27">
        <v>0.0105</v>
      </c>
      <c r="F43" s="27">
        <v>0.0558</v>
      </c>
      <c r="G43" s="27">
        <v>0.0516</v>
      </c>
      <c r="H43" s="27">
        <v>0.0079</v>
      </c>
      <c r="I43" s="27">
        <v>-0.0059</v>
      </c>
      <c r="J43" s="27">
        <v>0.0354</v>
      </c>
      <c r="K43" s="27">
        <v>0.0531</v>
      </c>
      <c r="L43" s="8"/>
      <c r="M43" s="6">
        <f t="shared" ref="M43:V43" si="149">M42+B43</f>
        <v>0.075</v>
      </c>
      <c r="N43" s="6">
        <f t="shared" si="149"/>
        <v>-0.1187</v>
      </c>
      <c r="O43" s="6">
        <f t="shared" si="149"/>
        <v>-0.5144</v>
      </c>
      <c r="P43" s="6">
        <f t="shared" si="149"/>
        <v>-0.6904</v>
      </c>
      <c r="Q43" s="6">
        <f t="shared" si="149"/>
        <v>-0.3085</v>
      </c>
      <c r="R43" s="6">
        <f t="shared" si="149"/>
        <v>-0.6251</v>
      </c>
      <c r="S43" s="6">
        <f t="shared" si="149"/>
        <v>-0.573</v>
      </c>
      <c r="T43" s="6">
        <f t="shared" si="149"/>
        <v>-0.3251</v>
      </c>
      <c r="U43" s="6">
        <f t="shared" si="149"/>
        <v>-0.3366</v>
      </c>
      <c r="V43" s="6">
        <f t="shared" si="149"/>
        <v>-0.3712</v>
      </c>
      <c r="W43" s="8"/>
      <c r="X43" s="6">
        <f t="shared" ref="X43:AG43" si="150">max(X42, M43)</f>
        <v>0.1882</v>
      </c>
      <c r="Y43" s="6">
        <f t="shared" si="150"/>
        <v>0.3537</v>
      </c>
      <c r="Z43" s="6">
        <f t="shared" si="150"/>
        <v>0.1471</v>
      </c>
      <c r="AA43" s="6">
        <f t="shared" si="150"/>
        <v>0.1106</v>
      </c>
      <c r="AB43" s="6">
        <f t="shared" si="150"/>
        <v>0.1321</v>
      </c>
      <c r="AC43" s="6">
        <f t="shared" si="150"/>
        <v>0.011</v>
      </c>
      <c r="AD43" s="6">
        <f t="shared" si="150"/>
        <v>0.0985</v>
      </c>
      <c r="AE43" s="6">
        <f t="shared" si="150"/>
        <v>0.0674</v>
      </c>
      <c r="AF43" s="6">
        <f t="shared" si="150"/>
        <v>0.0049</v>
      </c>
      <c r="AG43" s="6">
        <f t="shared" si="150"/>
        <v>0.0217</v>
      </c>
      <c r="AH43" s="8"/>
      <c r="AI43" s="6">
        <f t="shared" ref="AI43:AR43" si="151">X43-M43</f>
        <v>0.1132</v>
      </c>
      <c r="AJ43" s="6">
        <f t="shared" si="151"/>
        <v>0.4724</v>
      </c>
      <c r="AK43" s="6">
        <f t="shared" si="151"/>
        <v>0.6615</v>
      </c>
      <c r="AL43" s="6">
        <f t="shared" si="151"/>
        <v>0.801</v>
      </c>
      <c r="AM43" s="6">
        <f t="shared" si="151"/>
        <v>0.4406</v>
      </c>
      <c r="AN43" s="6">
        <f t="shared" si="151"/>
        <v>0.6361</v>
      </c>
      <c r="AO43" s="6">
        <f t="shared" si="151"/>
        <v>0.6715</v>
      </c>
      <c r="AP43" s="6">
        <f t="shared" si="151"/>
        <v>0.3925</v>
      </c>
      <c r="AQ43" s="6">
        <f t="shared" si="151"/>
        <v>0.3415</v>
      </c>
      <c r="AR43" s="6">
        <f t="shared" si="151"/>
        <v>0.3929</v>
      </c>
      <c r="AS43" s="8"/>
      <c r="AT43" s="6">
        <f t="shared" ref="AT43:BC43" si="152">average(SORTN(AI31:AI42,9,0,1,FALSE))</f>
        <v>0.1290555556</v>
      </c>
      <c r="AU43" s="6">
        <f t="shared" si="152"/>
        <v>0.5456888889</v>
      </c>
      <c r="AV43" s="6">
        <f t="shared" si="152"/>
        <v>0.6777222222</v>
      </c>
      <c r="AW43" s="6">
        <f t="shared" si="152"/>
        <v>0.8474555556</v>
      </c>
      <c r="AX43" s="6">
        <f t="shared" si="152"/>
        <v>0.5275888889</v>
      </c>
      <c r="AY43" s="6">
        <f t="shared" si="152"/>
        <v>0.6035777778</v>
      </c>
      <c r="AZ43" s="6">
        <f t="shared" si="152"/>
        <v>0.6222444444</v>
      </c>
      <c r="BA43" s="6">
        <f t="shared" si="152"/>
        <v>0.4920444444</v>
      </c>
      <c r="BB43" s="6">
        <f t="shared" si="152"/>
        <v>0.4165</v>
      </c>
      <c r="BC43" s="6">
        <f t="shared" si="152"/>
        <v>0.5075888889</v>
      </c>
    </row>
    <row r="44">
      <c r="A44" s="23">
        <v>37802.0</v>
      </c>
      <c r="B44" s="27">
        <v>0.0092</v>
      </c>
      <c r="C44" s="27">
        <v>0.0154</v>
      </c>
      <c r="D44" s="27">
        <v>0.0394</v>
      </c>
      <c r="E44" s="27">
        <v>0.0763</v>
      </c>
      <c r="F44" s="27">
        <v>0.0044</v>
      </c>
      <c r="G44" s="27">
        <v>0.078</v>
      </c>
      <c r="H44" s="27">
        <v>0.032</v>
      </c>
      <c r="I44" s="27">
        <v>0.0571</v>
      </c>
      <c r="J44" s="27">
        <v>0.0014</v>
      </c>
      <c r="K44" s="27">
        <v>0.012</v>
      </c>
      <c r="L44" s="8"/>
      <c r="M44" s="6">
        <f t="shared" ref="M44:V44" si="153">M43+B44</f>
        <v>0.0842</v>
      </c>
      <c r="N44" s="6">
        <f t="shared" si="153"/>
        <v>-0.1033</v>
      </c>
      <c r="O44" s="6">
        <f t="shared" si="153"/>
        <v>-0.475</v>
      </c>
      <c r="P44" s="6">
        <f t="shared" si="153"/>
        <v>-0.6141</v>
      </c>
      <c r="Q44" s="6">
        <f t="shared" si="153"/>
        <v>-0.3041</v>
      </c>
      <c r="R44" s="6">
        <f t="shared" si="153"/>
        <v>-0.5471</v>
      </c>
      <c r="S44" s="6">
        <f t="shared" si="153"/>
        <v>-0.541</v>
      </c>
      <c r="T44" s="6">
        <f t="shared" si="153"/>
        <v>-0.268</v>
      </c>
      <c r="U44" s="6">
        <f t="shared" si="153"/>
        <v>-0.3352</v>
      </c>
      <c r="V44" s="6">
        <f t="shared" si="153"/>
        <v>-0.3592</v>
      </c>
      <c r="W44" s="8"/>
      <c r="X44" s="6">
        <f t="shared" ref="X44:AG44" si="154">max(X43, M44)</f>
        <v>0.1882</v>
      </c>
      <c r="Y44" s="6">
        <f t="shared" si="154"/>
        <v>0.3537</v>
      </c>
      <c r="Z44" s="6">
        <f t="shared" si="154"/>
        <v>0.1471</v>
      </c>
      <c r="AA44" s="6">
        <f t="shared" si="154"/>
        <v>0.1106</v>
      </c>
      <c r="AB44" s="6">
        <f t="shared" si="154"/>
        <v>0.1321</v>
      </c>
      <c r="AC44" s="6">
        <f t="shared" si="154"/>
        <v>0.011</v>
      </c>
      <c r="AD44" s="6">
        <f t="shared" si="154"/>
        <v>0.0985</v>
      </c>
      <c r="AE44" s="6">
        <f t="shared" si="154"/>
        <v>0.0674</v>
      </c>
      <c r="AF44" s="6">
        <f t="shared" si="154"/>
        <v>0.0049</v>
      </c>
      <c r="AG44" s="6">
        <f t="shared" si="154"/>
        <v>0.0217</v>
      </c>
      <c r="AH44" s="8"/>
      <c r="AI44" s="6">
        <f t="shared" ref="AI44:AR44" si="155">X44-M44</f>
        <v>0.104</v>
      </c>
      <c r="AJ44" s="6">
        <f t="shared" si="155"/>
        <v>0.457</v>
      </c>
      <c r="AK44" s="6">
        <f t="shared" si="155"/>
        <v>0.6221</v>
      </c>
      <c r="AL44" s="6">
        <f t="shared" si="155"/>
        <v>0.7247</v>
      </c>
      <c r="AM44" s="6">
        <f t="shared" si="155"/>
        <v>0.4362</v>
      </c>
      <c r="AN44" s="6">
        <f t="shared" si="155"/>
        <v>0.5581</v>
      </c>
      <c r="AO44" s="6">
        <f t="shared" si="155"/>
        <v>0.6395</v>
      </c>
      <c r="AP44" s="6">
        <f t="shared" si="155"/>
        <v>0.3354</v>
      </c>
      <c r="AQ44" s="6">
        <f t="shared" si="155"/>
        <v>0.3401</v>
      </c>
      <c r="AR44" s="6">
        <f t="shared" si="155"/>
        <v>0.3809</v>
      </c>
      <c r="AS44" s="8"/>
      <c r="AT44" s="6">
        <f t="shared" ref="AT44:BC44" si="156">average(SORTN(AI32:AI43,9,0,1,FALSE))</f>
        <v>0.1305888889</v>
      </c>
      <c r="AU44" s="6">
        <f t="shared" si="156"/>
        <v>0.5456888889</v>
      </c>
      <c r="AV44" s="6">
        <f t="shared" si="156"/>
        <v>0.6875888889</v>
      </c>
      <c r="AW44" s="6">
        <f t="shared" si="156"/>
        <v>0.8621666667</v>
      </c>
      <c r="AX44" s="6">
        <f t="shared" si="156"/>
        <v>0.5275888889</v>
      </c>
      <c r="AY44" s="6">
        <f t="shared" si="156"/>
        <v>0.6178333333</v>
      </c>
      <c r="AZ44" s="6">
        <f t="shared" si="156"/>
        <v>0.6439555556</v>
      </c>
      <c r="BA44" s="6">
        <f t="shared" si="156"/>
        <v>0.4920444444</v>
      </c>
      <c r="BB44" s="6">
        <f t="shared" si="156"/>
        <v>0.4165</v>
      </c>
      <c r="BC44" s="6">
        <f t="shared" si="156"/>
        <v>0.5075888889</v>
      </c>
    </row>
    <row r="45">
      <c r="A45" s="23">
        <v>37833.0</v>
      </c>
      <c r="B45" s="27">
        <v>0.0315</v>
      </c>
      <c r="C45" s="27">
        <v>0.0397</v>
      </c>
      <c r="D45" s="27">
        <v>0.0383</v>
      </c>
      <c r="E45" s="27">
        <v>0.0807</v>
      </c>
      <c r="F45" s="27">
        <v>0.0176</v>
      </c>
      <c r="G45" s="27">
        <v>0.0447</v>
      </c>
      <c r="H45" s="27">
        <v>0.0644</v>
      </c>
      <c r="I45" s="27">
        <v>0.0385</v>
      </c>
      <c r="J45" s="27">
        <v>0.033</v>
      </c>
      <c r="K45" s="27">
        <v>0.0182</v>
      </c>
      <c r="L45" s="8"/>
      <c r="M45" s="6">
        <f t="shared" ref="M45:V45" si="157">M44+B45</f>
        <v>0.1157</v>
      </c>
      <c r="N45" s="6">
        <f t="shared" si="157"/>
        <v>-0.0636</v>
      </c>
      <c r="O45" s="6">
        <f t="shared" si="157"/>
        <v>-0.4367</v>
      </c>
      <c r="P45" s="6">
        <f t="shared" si="157"/>
        <v>-0.5334</v>
      </c>
      <c r="Q45" s="6">
        <f t="shared" si="157"/>
        <v>-0.2865</v>
      </c>
      <c r="R45" s="6">
        <f t="shared" si="157"/>
        <v>-0.5024</v>
      </c>
      <c r="S45" s="6">
        <f t="shared" si="157"/>
        <v>-0.4766</v>
      </c>
      <c r="T45" s="6">
        <f t="shared" si="157"/>
        <v>-0.2295</v>
      </c>
      <c r="U45" s="6">
        <f t="shared" si="157"/>
        <v>-0.3022</v>
      </c>
      <c r="V45" s="6">
        <f t="shared" si="157"/>
        <v>-0.341</v>
      </c>
      <c r="W45" s="8"/>
      <c r="X45" s="6">
        <f t="shared" ref="X45:AG45" si="158">max(X44, M45)</f>
        <v>0.1882</v>
      </c>
      <c r="Y45" s="6">
        <f t="shared" si="158"/>
        <v>0.3537</v>
      </c>
      <c r="Z45" s="6">
        <f t="shared" si="158"/>
        <v>0.1471</v>
      </c>
      <c r="AA45" s="6">
        <f t="shared" si="158"/>
        <v>0.1106</v>
      </c>
      <c r="AB45" s="6">
        <f t="shared" si="158"/>
        <v>0.1321</v>
      </c>
      <c r="AC45" s="6">
        <f t="shared" si="158"/>
        <v>0.011</v>
      </c>
      <c r="AD45" s="6">
        <f t="shared" si="158"/>
        <v>0.0985</v>
      </c>
      <c r="AE45" s="6">
        <f t="shared" si="158"/>
        <v>0.0674</v>
      </c>
      <c r="AF45" s="6">
        <f t="shared" si="158"/>
        <v>0.0049</v>
      </c>
      <c r="AG45" s="6">
        <f t="shared" si="158"/>
        <v>0.0217</v>
      </c>
      <c r="AH45" s="8"/>
      <c r="AI45" s="6">
        <f t="shared" ref="AI45:AR45" si="159">X45-M45</f>
        <v>0.0725</v>
      </c>
      <c r="AJ45" s="6">
        <f t="shared" si="159"/>
        <v>0.4173</v>
      </c>
      <c r="AK45" s="6">
        <f t="shared" si="159"/>
        <v>0.5838</v>
      </c>
      <c r="AL45" s="6">
        <f t="shared" si="159"/>
        <v>0.644</v>
      </c>
      <c r="AM45" s="6">
        <f t="shared" si="159"/>
        <v>0.4186</v>
      </c>
      <c r="AN45" s="6">
        <f t="shared" si="159"/>
        <v>0.5134</v>
      </c>
      <c r="AO45" s="6">
        <f t="shared" si="159"/>
        <v>0.5751</v>
      </c>
      <c r="AP45" s="6">
        <f t="shared" si="159"/>
        <v>0.2969</v>
      </c>
      <c r="AQ45" s="6">
        <f t="shared" si="159"/>
        <v>0.3071</v>
      </c>
      <c r="AR45" s="6">
        <f t="shared" si="159"/>
        <v>0.3627</v>
      </c>
      <c r="AS45" s="8"/>
      <c r="AT45" s="6">
        <f t="shared" ref="AT45:BC45" si="160">average(SORTN(AI33:AI44,9,0,1,FALSE))</f>
        <v>0.1305888889</v>
      </c>
      <c r="AU45" s="6">
        <f t="shared" si="160"/>
        <v>0.5456888889</v>
      </c>
      <c r="AV45" s="6">
        <f t="shared" si="160"/>
        <v>0.6924777778</v>
      </c>
      <c r="AW45" s="6">
        <f t="shared" si="160"/>
        <v>0.8621777778</v>
      </c>
      <c r="AX45" s="6">
        <f t="shared" si="160"/>
        <v>0.5275888889</v>
      </c>
      <c r="AY45" s="6">
        <f t="shared" si="160"/>
        <v>0.6213777778</v>
      </c>
      <c r="AZ45" s="6">
        <f t="shared" si="160"/>
        <v>0.6603555556</v>
      </c>
      <c r="BA45" s="6">
        <f t="shared" si="160"/>
        <v>0.4908444444</v>
      </c>
      <c r="BB45" s="6">
        <f t="shared" si="160"/>
        <v>0.4165</v>
      </c>
      <c r="BC45" s="6">
        <f t="shared" si="160"/>
        <v>0.5075888889</v>
      </c>
    </row>
    <row r="46">
      <c r="A46" s="23">
        <v>37864.0</v>
      </c>
      <c r="B46" s="27">
        <v>0.0252</v>
      </c>
      <c r="C46" s="27">
        <v>0.0362</v>
      </c>
      <c r="D46" s="27">
        <v>0.0327</v>
      </c>
      <c r="E46" s="27">
        <v>0.0081</v>
      </c>
      <c r="F46" s="27">
        <v>-0.008</v>
      </c>
      <c r="G46" s="27">
        <v>0.0699</v>
      </c>
      <c r="H46" s="27">
        <v>0.0463</v>
      </c>
      <c r="I46" s="27">
        <v>0.0096</v>
      </c>
      <c r="J46" s="27">
        <v>0.0093</v>
      </c>
      <c r="K46" s="27">
        <v>0.0183</v>
      </c>
      <c r="L46" s="8"/>
      <c r="M46" s="6">
        <f t="shared" ref="M46:V46" si="161">M45+B46</f>
        <v>0.1409</v>
      </c>
      <c r="N46" s="6">
        <f t="shared" si="161"/>
        <v>-0.0274</v>
      </c>
      <c r="O46" s="6">
        <f t="shared" si="161"/>
        <v>-0.404</v>
      </c>
      <c r="P46" s="6">
        <f t="shared" si="161"/>
        <v>-0.5253</v>
      </c>
      <c r="Q46" s="6">
        <f t="shared" si="161"/>
        <v>-0.2945</v>
      </c>
      <c r="R46" s="6">
        <f t="shared" si="161"/>
        <v>-0.4325</v>
      </c>
      <c r="S46" s="6">
        <f t="shared" si="161"/>
        <v>-0.4303</v>
      </c>
      <c r="T46" s="6">
        <f t="shared" si="161"/>
        <v>-0.2199</v>
      </c>
      <c r="U46" s="6">
        <f t="shared" si="161"/>
        <v>-0.2929</v>
      </c>
      <c r="V46" s="6">
        <f t="shared" si="161"/>
        <v>-0.3227</v>
      </c>
      <c r="W46" s="8"/>
      <c r="X46" s="6">
        <f t="shared" ref="X46:AG46" si="162">max(X45, M46)</f>
        <v>0.1882</v>
      </c>
      <c r="Y46" s="6">
        <f t="shared" si="162"/>
        <v>0.3537</v>
      </c>
      <c r="Z46" s="6">
        <f t="shared" si="162"/>
        <v>0.1471</v>
      </c>
      <c r="AA46" s="6">
        <f t="shared" si="162"/>
        <v>0.1106</v>
      </c>
      <c r="AB46" s="6">
        <f t="shared" si="162"/>
        <v>0.1321</v>
      </c>
      <c r="AC46" s="6">
        <f t="shared" si="162"/>
        <v>0.011</v>
      </c>
      <c r="AD46" s="6">
        <f t="shared" si="162"/>
        <v>0.0985</v>
      </c>
      <c r="AE46" s="6">
        <f t="shared" si="162"/>
        <v>0.0674</v>
      </c>
      <c r="AF46" s="6">
        <f t="shared" si="162"/>
        <v>0.0049</v>
      </c>
      <c r="AG46" s="6">
        <f t="shared" si="162"/>
        <v>0.0217</v>
      </c>
      <c r="AH46" s="8"/>
      <c r="AI46" s="6">
        <f t="shared" ref="AI46:AR46" si="163">X46-M46</f>
        <v>0.0473</v>
      </c>
      <c r="AJ46" s="6">
        <f t="shared" si="163"/>
        <v>0.3811</v>
      </c>
      <c r="AK46" s="6">
        <f t="shared" si="163"/>
        <v>0.5511</v>
      </c>
      <c r="AL46" s="6">
        <f t="shared" si="163"/>
        <v>0.6359</v>
      </c>
      <c r="AM46" s="6">
        <f t="shared" si="163"/>
        <v>0.4266</v>
      </c>
      <c r="AN46" s="6">
        <f t="shared" si="163"/>
        <v>0.4435</v>
      </c>
      <c r="AO46" s="6">
        <f t="shared" si="163"/>
        <v>0.5288</v>
      </c>
      <c r="AP46" s="6">
        <f t="shared" si="163"/>
        <v>0.2873</v>
      </c>
      <c r="AQ46" s="6">
        <f t="shared" si="163"/>
        <v>0.2978</v>
      </c>
      <c r="AR46" s="6">
        <f t="shared" si="163"/>
        <v>0.3444</v>
      </c>
      <c r="AS46" s="8"/>
      <c r="AT46" s="6">
        <f t="shared" ref="AT46:BC46" si="164">average(SORTN(AI34:AI45,9,0,1,FALSE))</f>
        <v>0.1298222222</v>
      </c>
      <c r="AU46" s="6">
        <f t="shared" si="164"/>
        <v>0.5432222222</v>
      </c>
      <c r="AV46" s="6">
        <f t="shared" si="164"/>
        <v>0.6924777778</v>
      </c>
      <c r="AW46" s="6">
        <f t="shared" si="164"/>
        <v>0.8621777778</v>
      </c>
      <c r="AX46" s="6">
        <f t="shared" si="164"/>
        <v>0.5235111111</v>
      </c>
      <c r="AY46" s="6">
        <f t="shared" si="164"/>
        <v>0.6213777778</v>
      </c>
      <c r="AZ46" s="6">
        <f t="shared" si="164"/>
        <v>0.6653333333</v>
      </c>
      <c r="BA46" s="6">
        <f t="shared" si="164"/>
        <v>0.4779777778</v>
      </c>
      <c r="BB46" s="6">
        <f t="shared" si="164"/>
        <v>0.4164111111</v>
      </c>
      <c r="BC46" s="6">
        <f t="shared" si="164"/>
        <v>0.5030333333</v>
      </c>
    </row>
    <row r="47">
      <c r="A47" s="23">
        <v>37894.0</v>
      </c>
      <c r="B47" s="27">
        <v>-0.0069</v>
      </c>
      <c r="C47" s="27">
        <v>-0.0105</v>
      </c>
      <c r="D47" s="27">
        <v>-0.0532</v>
      </c>
      <c r="E47" s="27">
        <v>-0.0641</v>
      </c>
      <c r="F47" s="27">
        <v>-0.0211</v>
      </c>
      <c r="G47" s="27">
        <v>0.0146</v>
      </c>
      <c r="H47" s="27">
        <v>-0.0697</v>
      </c>
      <c r="I47" s="27">
        <v>-0.0609</v>
      </c>
      <c r="J47" s="27">
        <v>-0.0143</v>
      </c>
      <c r="K47" s="27">
        <v>-0.012</v>
      </c>
      <c r="L47" s="8"/>
      <c r="M47" s="6">
        <f t="shared" ref="M47:V47" si="165">M46+B47</f>
        <v>0.134</v>
      </c>
      <c r="N47" s="6">
        <f t="shared" si="165"/>
        <v>-0.0379</v>
      </c>
      <c r="O47" s="6">
        <f t="shared" si="165"/>
        <v>-0.4572</v>
      </c>
      <c r="P47" s="6">
        <f t="shared" si="165"/>
        <v>-0.5894</v>
      </c>
      <c r="Q47" s="6">
        <f t="shared" si="165"/>
        <v>-0.3156</v>
      </c>
      <c r="R47" s="6">
        <f t="shared" si="165"/>
        <v>-0.4179</v>
      </c>
      <c r="S47" s="6">
        <f t="shared" si="165"/>
        <v>-0.5</v>
      </c>
      <c r="T47" s="6">
        <f t="shared" si="165"/>
        <v>-0.2808</v>
      </c>
      <c r="U47" s="6">
        <f t="shared" si="165"/>
        <v>-0.3072</v>
      </c>
      <c r="V47" s="6">
        <f t="shared" si="165"/>
        <v>-0.3347</v>
      </c>
      <c r="W47" s="8"/>
      <c r="X47" s="6">
        <f t="shared" ref="X47:AG47" si="166">max(X46, M47)</f>
        <v>0.1882</v>
      </c>
      <c r="Y47" s="6">
        <f t="shared" si="166"/>
        <v>0.3537</v>
      </c>
      <c r="Z47" s="6">
        <f t="shared" si="166"/>
        <v>0.1471</v>
      </c>
      <c r="AA47" s="6">
        <f t="shared" si="166"/>
        <v>0.1106</v>
      </c>
      <c r="AB47" s="6">
        <f t="shared" si="166"/>
        <v>0.1321</v>
      </c>
      <c r="AC47" s="6">
        <f t="shared" si="166"/>
        <v>0.011</v>
      </c>
      <c r="AD47" s="6">
        <f t="shared" si="166"/>
        <v>0.0985</v>
      </c>
      <c r="AE47" s="6">
        <f t="shared" si="166"/>
        <v>0.0674</v>
      </c>
      <c r="AF47" s="6">
        <f t="shared" si="166"/>
        <v>0.0049</v>
      </c>
      <c r="AG47" s="6">
        <f t="shared" si="166"/>
        <v>0.0217</v>
      </c>
      <c r="AH47" s="8"/>
      <c r="AI47" s="6">
        <f t="shared" ref="AI47:AR47" si="167">X47-M47</f>
        <v>0.0542</v>
      </c>
      <c r="AJ47" s="6">
        <f t="shared" si="167"/>
        <v>0.3916</v>
      </c>
      <c r="AK47" s="6">
        <f t="shared" si="167"/>
        <v>0.6043</v>
      </c>
      <c r="AL47" s="6">
        <f t="shared" si="167"/>
        <v>0.7</v>
      </c>
      <c r="AM47" s="6">
        <f t="shared" si="167"/>
        <v>0.4477</v>
      </c>
      <c r="AN47" s="6">
        <f t="shared" si="167"/>
        <v>0.4289</v>
      </c>
      <c r="AO47" s="6">
        <f t="shared" si="167"/>
        <v>0.5985</v>
      </c>
      <c r="AP47" s="6">
        <f t="shared" si="167"/>
        <v>0.3482</v>
      </c>
      <c r="AQ47" s="6">
        <f t="shared" si="167"/>
        <v>0.3121</v>
      </c>
      <c r="AR47" s="6">
        <f t="shared" si="167"/>
        <v>0.3564</v>
      </c>
      <c r="AS47" s="8"/>
      <c r="AT47" s="6">
        <f t="shared" ref="AT47:BC47" si="168">average(SORTN(AI35:AI46,9,0,1,FALSE))</f>
        <v>0.1298222222</v>
      </c>
      <c r="AU47" s="6">
        <f t="shared" si="168"/>
        <v>0.5360666667</v>
      </c>
      <c r="AV47" s="6">
        <f t="shared" si="168"/>
        <v>0.6924777778</v>
      </c>
      <c r="AW47" s="6">
        <f t="shared" si="168"/>
        <v>0.8621777778</v>
      </c>
      <c r="AX47" s="6">
        <f t="shared" si="168"/>
        <v>0.5207666667</v>
      </c>
      <c r="AY47" s="6">
        <f t="shared" si="168"/>
        <v>0.6213777778</v>
      </c>
      <c r="AZ47" s="6">
        <f t="shared" si="168"/>
        <v>0.6653333333</v>
      </c>
      <c r="BA47" s="6">
        <f t="shared" si="168"/>
        <v>0.4698111111</v>
      </c>
      <c r="BB47" s="6">
        <f t="shared" si="168"/>
        <v>0.4156222222</v>
      </c>
      <c r="BC47" s="6">
        <f t="shared" si="168"/>
        <v>0.4940666667</v>
      </c>
    </row>
    <row r="48">
      <c r="A48" s="23">
        <v>37925.0</v>
      </c>
      <c r="B48" s="27">
        <v>0.0346</v>
      </c>
      <c r="C48" s="27">
        <v>0.0424</v>
      </c>
      <c r="D48" s="27">
        <v>0.0702</v>
      </c>
      <c r="E48" s="27">
        <v>0.121</v>
      </c>
      <c r="F48" s="27">
        <v>0.0508</v>
      </c>
      <c r="G48" s="27">
        <v>0.0291</v>
      </c>
      <c r="H48" s="27">
        <v>0.0626</v>
      </c>
      <c r="I48" s="27">
        <v>0.0702</v>
      </c>
      <c r="J48" s="27">
        <v>0.0456</v>
      </c>
      <c r="K48" s="27">
        <v>0.0566</v>
      </c>
      <c r="L48" s="8"/>
      <c r="M48" s="6">
        <f t="shared" ref="M48:V48" si="169">M47+B48</f>
        <v>0.1686</v>
      </c>
      <c r="N48" s="6">
        <f t="shared" si="169"/>
        <v>0.0045</v>
      </c>
      <c r="O48" s="6">
        <f t="shared" si="169"/>
        <v>-0.387</v>
      </c>
      <c r="P48" s="6">
        <f t="shared" si="169"/>
        <v>-0.4684</v>
      </c>
      <c r="Q48" s="6">
        <f t="shared" si="169"/>
        <v>-0.2648</v>
      </c>
      <c r="R48" s="6">
        <f t="shared" si="169"/>
        <v>-0.3888</v>
      </c>
      <c r="S48" s="6">
        <f t="shared" si="169"/>
        <v>-0.4374</v>
      </c>
      <c r="T48" s="6">
        <f t="shared" si="169"/>
        <v>-0.2106</v>
      </c>
      <c r="U48" s="6">
        <f t="shared" si="169"/>
        <v>-0.2616</v>
      </c>
      <c r="V48" s="6">
        <f t="shared" si="169"/>
        <v>-0.2781</v>
      </c>
      <c r="W48" s="8"/>
      <c r="X48" s="6">
        <f t="shared" ref="X48:AG48" si="170">max(X47, M48)</f>
        <v>0.1882</v>
      </c>
      <c r="Y48" s="6">
        <f t="shared" si="170"/>
        <v>0.3537</v>
      </c>
      <c r="Z48" s="6">
        <f t="shared" si="170"/>
        <v>0.1471</v>
      </c>
      <c r="AA48" s="6">
        <f t="shared" si="170"/>
        <v>0.1106</v>
      </c>
      <c r="AB48" s="6">
        <f t="shared" si="170"/>
        <v>0.1321</v>
      </c>
      <c r="AC48" s="6">
        <f t="shared" si="170"/>
        <v>0.011</v>
      </c>
      <c r="AD48" s="6">
        <f t="shared" si="170"/>
        <v>0.0985</v>
      </c>
      <c r="AE48" s="6">
        <f t="shared" si="170"/>
        <v>0.0674</v>
      </c>
      <c r="AF48" s="6">
        <f t="shared" si="170"/>
        <v>0.0049</v>
      </c>
      <c r="AG48" s="6">
        <f t="shared" si="170"/>
        <v>0.0217</v>
      </c>
      <c r="AH48" s="8"/>
      <c r="AI48" s="6">
        <f t="shared" ref="AI48:AR48" si="171">X48-M48</f>
        <v>0.0196</v>
      </c>
      <c r="AJ48" s="6">
        <f t="shared" si="171"/>
        <v>0.3492</v>
      </c>
      <c r="AK48" s="6">
        <f t="shared" si="171"/>
        <v>0.5341</v>
      </c>
      <c r="AL48" s="6">
        <f t="shared" si="171"/>
        <v>0.579</v>
      </c>
      <c r="AM48" s="6">
        <f t="shared" si="171"/>
        <v>0.3969</v>
      </c>
      <c r="AN48" s="6">
        <f t="shared" si="171"/>
        <v>0.3998</v>
      </c>
      <c r="AO48" s="6">
        <f t="shared" si="171"/>
        <v>0.5359</v>
      </c>
      <c r="AP48" s="6">
        <f t="shared" si="171"/>
        <v>0.278</v>
      </c>
      <c r="AQ48" s="6">
        <f t="shared" si="171"/>
        <v>0.2665</v>
      </c>
      <c r="AR48" s="6">
        <f t="shared" si="171"/>
        <v>0.2998</v>
      </c>
      <c r="AS48" s="8"/>
      <c r="AT48" s="6">
        <f t="shared" ref="AT48:BC48" si="172">average(SORTN(AI36:AI47,9,0,1,FALSE))</f>
        <v>0.1246888889</v>
      </c>
      <c r="AU48" s="6">
        <f t="shared" si="172"/>
        <v>0.5199444444</v>
      </c>
      <c r="AV48" s="6">
        <f t="shared" si="172"/>
        <v>0.6776333333</v>
      </c>
      <c r="AW48" s="6">
        <f t="shared" si="172"/>
        <v>0.8411444444</v>
      </c>
      <c r="AX48" s="6">
        <f t="shared" si="172"/>
        <v>0.5029555556</v>
      </c>
      <c r="AY48" s="6">
        <f t="shared" si="172"/>
        <v>0.6213777778</v>
      </c>
      <c r="AZ48" s="6">
        <f t="shared" si="172"/>
        <v>0.6586777778</v>
      </c>
      <c r="BA48" s="6">
        <f t="shared" si="172"/>
        <v>0.4388888889</v>
      </c>
      <c r="BB48" s="6">
        <f t="shared" si="172"/>
        <v>0.4015444444</v>
      </c>
      <c r="BC48" s="6">
        <f t="shared" si="172"/>
        <v>0.4711777778</v>
      </c>
    </row>
    <row r="49">
      <c r="A49" s="23">
        <v>37955.0</v>
      </c>
      <c r="B49" s="27">
        <v>-0.0235</v>
      </c>
      <c r="C49" s="27">
        <v>0.0154</v>
      </c>
      <c r="D49" s="27">
        <v>0.0199</v>
      </c>
      <c r="E49" s="27">
        <v>0.0214</v>
      </c>
      <c r="F49" s="27">
        <v>0.0475</v>
      </c>
      <c r="G49" s="27">
        <v>-0.0345</v>
      </c>
      <c r="H49" s="27">
        <v>0.0038</v>
      </c>
      <c r="I49" s="27">
        <v>0.0182</v>
      </c>
      <c r="J49" s="27">
        <v>0.016</v>
      </c>
      <c r="K49" s="27">
        <v>0.0092</v>
      </c>
      <c r="L49" s="8"/>
      <c r="M49" s="6">
        <f t="shared" ref="M49:V49" si="173">M48+B49</f>
        <v>0.1451</v>
      </c>
      <c r="N49" s="6">
        <f t="shared" si="173"/>
        <v>0.0199</v>
      </c>
      <c r="O49" s="6">
        <f t="shared" si="173"/>
        <v>-0.3671</v>
      </c>
      <c r="P49" s="6">
        <f t="shared" si="173"/>
        <v>-0.447</v>
      </c>
      <c r="Q49" s="6">
        <f t="shared" si="173"/>
        <v>-0.2173</v>
      </c>
      <c r="R49" s="6">
        <f t="shared" si="173"/>
        <v>-0.4233</v>
      </c>
      <c r="S49" s="6">
        <f t="shared" si="173"/>
        <v>-0.4336</v>
      </c>
      <c r="T49" s="6">
        <f t="shared" si="173"/>
        <v>-0.1924</v>
      </c>
      <c r="U49" s="6">
        <f t="shared" si="173"/>
        <v>-0.2456</v>
      </c>
      <c r="V49" s="6">
        <f t="shared" si="173"/>
        <v>-0.2689</v>
      </c>
      <c r="W49" s="8"/>
      <c r="X49" s="6">
        <f t="shared" ref="X49:AG49" si="174">max(X48, M49)</f>
        <v>0.1882</v>
      </c>
      <c r="Y49" s="6">
        <f t="shared" si="174"/>
        <v>0.3537</v>
      </c>
      <c r="Z49" s="6">
        <f t="shared" si="174"/>
        <v>0.1471</v>
      </c>
      <c r="AA49" s="6">
        <f t="shared" si="174"/>
        <v>0.1106</v>
      </c>
      <c r="AB49" s="6">
        <f t="shared" si="174"/>
        <v>0.1321</v>
      </c>
      <c r="AC49" s="6">
        <f t="shared" si="174"/>
        <v>0.011</v>
      </c>
      <c r="AD49" s="6">
        <f t="shared" si="174"/>
        <v>0.0985</v>
      </c>
      <c r="AE49" s="6">
        <f t="shared" si="174"/>
        <v>0.0674</v>
      </c>
      <c r="AF49" s="6">
        <f t="shared" si="174"/>
        <v>0.0049</v>
      </c>
      <c r="AG49" s="6">
        <f t="shared" si="174"/>
        <v>0.0217</v>
      </c>
      <c r="AH49" s="8"/>
      <c r="AI49" s="6">
        <f t="shared" ref="AI49:AR49" si="175">X49-M49</f>
        <v>0.0431</v>
      </c>
      <c r="AJ49" s="6">
        <f t="shared" si="175"/>
        <v>0.3338</v>
      </c>
      <c r="AK49" s="6">
        <f t="shared" si="175"/>
        <v>0.5142</v>
      </c>
      <c r="AL49" s="6">
        <f t="shared" si="175"/>
        <v>0.5576</v>
      </c>
      <c r="AM49" s="6">
        <f t="shared" si="175"/>
        <v>0.3494</v>
      </c>
      <c r="AN49" s="6">
        <f t="shared" si="175"/>
        <v>0.4343</v>
      </c>
      <c r="AO49" s="6">
        <f t="shared" si="175"/>
        <v>0.5321</v>
      </c>
      <c r="AP49" s="6">
        <f t="shared" si="175"/>
        <v>0.2598</v>
      </c>
      <c r="AQ49" s="6">
        <f t="shared" si="175"/>
        <v>0.2505</v>
      </c>
      <c r="AR49" s="6">
        <f t="shared" si="175"/>
        <v>0.2906</v>
      </c>
      <c r="AS49" s="8"/>
      <c r="AT49" s="6">
        <f t="shared" ref="AT49:BC49" si="176">average(SORTN(AI37:AI48,9,0,1,FALSE))</f>
        <v>0.1204444444</v>
      </c>
      <c r="AU49" s="6">
        <f t="shared" si="176"/>
        <v>0.5012666667</v>
      </c>
      <c r="AV49" s="6">
        <f t="shared" si="176"/>
        <v>0.6746888889</v>
      </c>
      <c r="AW49" s="6">
        <f t="shared" si="176"/>
        <v>0.8326444444</v>
      </c>
      <c r="AX49" s="6">
        <f t="shared" si="176"/>
        <v>0.4928333333</v>
      </c>
      <c r="AY49" s="6">
        <f t="shared" si="176"/>
        <v>0.6128777778</v>
      </c>
      <c r="AZ49" s="6">
        <f t="shared" si="176"/>
        <v>0.6586777778</v>
      </c>
      <c r="BA49" s="6">
        <f t="shared" si="176"/>
        <v>0.4227111111</v>
      </c>
      <c r="BB49" s="6">
        <f t="shared" si="176"/>
        <v>0.3936888889</v>
      </c>
      <c r="BC49" s="6">
        <f t="shared" si="176"/>
        <v>0.4563111111</v>
      </c>
    </row>
    <row r="50">
      <c r="A50" s="23">
        <v>37986.0</v>
      </c>
      <c r="B50" s="27">
        <v>0.0417</v>
      </c>
      <c r="C50" s="27">
        <v>0.048</v>
      </c>
      <c r="D50" s="27">
        <v>0.0363</v>
      </c>
      <c r="E50" s="27">
        <v>0.0586</v>
      </c>
      <c r="F50" s="27">
        <v>-0.0052</v>
      </c>
      <c r="G50" s="27">
        <v>0.0464</v>
      </c>
      <c r="H50" s="27">
        <v>0.0376</v>
      </c>
      <c r="I50" s="27">
        <v>0.0713</v>
      </c>
      <c r="J50" s="27">
        <v>0.0327</v>
      </c>
      <c r="K50" s="27">
        <v>0.0514</v>
      </c>
      <c r="L50" s="8"/>
      <c r="M50" s="6">
        <f t="shared" ref="M50:V50" si="177">M49+B50</f>
        <v>0.1868</v>
      </c>
      <c r="N50" s="6">
        <f t="shared" si="177"/>
        <v>0.0679</v>
      </c>
      <c r="O50" s="6">
        <f t="shared" si="177"/>
        <v>-0.3308</v>
      </c>
      <c r="P50" s="6">
        <f t="shared" si="177"/>
        <v>-0.3884</v>
      </c>
      <c r="Q50" s="6">
        <f t="shared" si="177"/>
        <v>-0.2225</v>
      </c>
      <c r="R50" s="6">
        <f t="shared" si="177"/>
        <v>-0.3769</v>
      </c>
      <c r="S50" s="6">
        <f t="shared" si="177"/>
        <v>-0.396</v>
      </c>
      <c r="T50" s="6">
        <f t="shared" si="177"/>
        <v>-0.1211</v>
      </c>
      <c r="U50" s="6">
        <f t="shared" si="177"/>
        <v>-0.2129</v>
      </c>
      <c r="V50" s="6">
        <f t="shared" si="177"/>
        <v>-0.2175</v>
      </c>
      <c r="W50" s="8"/>
      <c r="X50" s="6">
        <f t="shared" ref="X50:AG50" si="178">max(X49, M50)</f>
        <v>0.1882</v>
      </c>
      <c r="Y50" s="6">
        <f t="shared" si="178"/>
        <v>0.3537</v>
      </c>
      <c r="Z50" s="6">
        <f t="shared" si="178"/>
        <v>0.1471</v>
      </c>
      <c r="AA50" s="6">
        <f t="shared" si="178"/>
        <v>0.1106</v>
      </c>
      <c r="AB50" s="6">
        <f t="shared" si="178"/>
        <v>0.1321</v>
      </c>
      <c r="AC50" s="6">
        <f t="shared" si="178"/>
        <v>0.011</v>
      </c>
      <c r="AD50" s="6">
        <f t="shared" si="178"/>
        <v>0.0985</v>
      </c>
      <c r="AE50" s="6">
        <f t="shared" si="178"/>
        <v>0.0674</v>
      </c>
      <c r="AF50" s="6">
        <f t="shared" si="178"/>
        <v>0.0049</v>
      </c>
      <c r="AG50" s="6">
        <f t="shared" si="178"/>
        <v>0.0217</v>
      </c>
      <c r="AH50" s="8"/>
      <c r="AI50" s="6">
        <f t="shared" ref="AI50:AR50" si="179">X50-M50</f>
        <v>0.0014</v>
      </c>
      <c r="AJ50" s="6">
        <f t="shared" si="179"/>
        <v>0.2858</v>
      </c>
      <c r="AK50" s="6">
        <f t="shared" si="179"/>
        <v>0.4779</v>
      </c>
      <c r="AL50" s="6">
        <f t="shared" si="179"/>
        <v>0.499</v>
      </c>
      <c r="AM50" s="6">
        <f t="shared" si="179"/>
        <v>0.3546</v>
      </c>
      <c r="AN50" s="6">
        <f t="shared" si="179"/>
        <v>0.3879</v>
      </c>
      <c r="AO50" s="6">
        <f t="shared" si="179"/>
        <v>0.4945</v>
      </c>
      <c r="AP50" s="6">
        <f t="shared" si="179"/>
        <v>0.1885</v>
      </c>
      <c r="AQ50" s="6">
        <f t="shared" si="179"/>
        <v>0.2178</v>
      </c>
      <c r="AR50" s="6">
        <f t="shared" si="179"/>
        <v>0.2392</v>
      </c>
      <c r="AS50" s="8"/>
      <c r="AT50" s="6">
        <f t="shared" ref="AT50:BC50" si="180">average(SORTN(AI38:AI49,9,0,1,FALSE))</f>
        <v>0.1157888889</v>
      </c>
      <c r="AU50" s="6">
        <f t="shared" si="180"/>
        <v>0.4863</v>
      </c>
      <c r="AV50" s="6">
        <f t="shared" si="180"/>
        <v>0.6746888889</v>
      </c>
      <c r="AW50" s="6">
        <f t="shared" si="180"/>
        <v>0.8236888889</v>
      </c>
      <c r="AX50" s="6">
        <f t="shared" si="180"/>
        <v>0.4914666667</v>
      </c>
      <c r="AY50" s="6">
        <f t="shared" si="180"/>
        <v>0.6011222222</v>
      </c>
      <c r="AZ50" s="6">
        <f t="shared" si="180"/>
        <v>0.6586777778</v>
      </c>
      <c r="BA50" s="6">
        <f t="shared" si="180"/>
        <v>0.4129555556</v>
      </c>
      <c r="BB50" s="6">
        <f t="shared" si="180"/>
        <v>0.3892444444</v>
      </c>
      <c r="BC50" s="6">
        <f t="shared" si="180"/>
        <v>0.4473666667</v>
      </c>
    </row>
    <row r="51">
      <c r="A51" s="23">
        <v>38017.0</v>
      </c>
      <c r="B51" s="27">
        <v>-0.0114</v>
      </c>
      <c r="C51" s="27">
        <v>0.0403</v>
      </c>
      <c r="D51" s="27">
        <v>0.023</v>
      </c>
      <c r="E51" s="27">
        <v>0.0264</v>
      </c>
      <c r="F51" s="27">
        <v>0.0361</v>
      </c>
      <c r="G51" s="27">
        <v>0.0056</v>
      </c>
      <c r="H51" s="27">
        <v>0.0111</v>
      </c>
      <c r="I51" s="27">
        <v>0.0259</v>
      </c>
      <c r="J51" s="27">
        <v>-0.0195</v>
      </c>
      <c r="K51" s="27">
        <v>0.0178</v>
      </c>
      <c r="L51" s="8"/>
      <c r="M51" s="6">
        <f t="shared" ref="M51:V51" si="181">M50+B51</f>
        <v>0.1754</v>
      </c>
      <c r="N51" s="6">
        <f t="shared" si="181"/>
        <v>0.1082</v>
      </c>
      <c r="O51" s="6">
        <f t="shared" si="181"/>
        <v>-0.3078</v>
      </c>
      <c r="P51" s="6">
        <f t="shared" si="181"/>
        <v>-0.362</v>
      </c>
      <c r="Q51" s="6">
        <f t="shared" si="181"/>
        <v>-0.1864</v>
      </c>
      <c r="R51" s="6">
        <f t="shared" si="181"/>
        <v>-0.3713</v>
      </c>
      <c r="S51" s="6">
        <f t="shared" si="181"/>
        <v>-0.3849</v>
      </c>
      <c r="T51" s="6">
        <f t="shared" si="181"/>
        <v>-0.0952</v>
      </c>
      <c r="U51" s="6">
        <f t="shared" si="181"/>
        <v>-0.2324</v>
      </c>
      <c r="V51" s="6">
        <f t="shared" si="181"/>
        <v>-0.1997</v>
      </c>
      <c r="W51" s="8"/>
      <c r="X51" s="6">
        <f t="shared" ref="X51:AG51" si="182">max(X50, M51)</f>
        <v>0.1882</v>
      </c>
      <c r="Y51" s="6">
        <f t="shared" si="182"/>
        <v>0.3537</v>
      </c>
      <c r="Z51" s="6">
        <f t="shared" si="182"/>
        <v>0.1471</v>
      </c>
      <c r="AA51" s="6">
        <f t="shared" si="182"/>
        <v>0.1106</v>
      </c>
      <c r="AB51" s="6">
        <f t="shared" si="182"/>
        <v>0.1321</v>
      </c>
      <c r="AC51" s="6">
        <f t="shared" si="182"/>
        <v>0.011</v>
      </c>
      <c r="AD51" s="6">
        <f t="shared" si="182"/>
        <v>0.0985</v>
      </c>
      <c r="AE51" s="6">
        <f t="shared" si="182"/>
        <v>0.0674</v>
      </c>
      <c r="AF51" s="6">
        <f t="shared" si="182"/>
        <v>0.0049</v>
      </c>
      <c r="AG51" s="6">
        <f t="shared" si="182"/>
        <v>0.0217</v>
      </c>
      <c r="AH51" s="8"/>
      <c r="AI51" s="6">
        <f t="shared" ref="AI51:AR51" si="183">X51-M51</f>
        <v>0.0128</v>
      </c>
      <c r="AJ51" s="6">
        <f t="shared" si="183"/>
        <v>0.2455</v>
      </c>
      <c r="AK51" s="6">
        <f t="shared" si="183"/>
        <v>0.4549</v>
      </c>
      <c r="AL51" s="6">
        <f t="shared" si="183"/>
        <v>0.4726</v>
      </c>
      <c r="AM51" s="6">
        <f t="shared" si="183"/>
        <v>0.3185</v>
      </c>
      <c r="AN51" s="6">
        <f t="shared" si="183"/>
        <v>0.3823</v>
      </c>
      <c r="AO51" s="6">
        <f t="shared" si="183"/>
        <v>0.4834</v>
      </c>
      <c r="AP51" s="6">
        <f t="shared" si="183"/>
        <v>0.1626</v>
      </c>
      <c r="AQ51" s="6">
        <f t="shared" si="183"/>
        <v>0.2373</v>
      </c>
      <c r="AR51" s="6">
        <f t="shared" si="183"/>
        <v>0.2214</v>
      </c>
      <c r="AS51" s="8"/>
      <c r="AT51" s="6">
        <f t="shared" ref="AT51:BC51" si="184">average(SORTN(AI39:AI50,9,0,1,FALSE))</f>
        <v>0.1079666667</v>
      </c>
      <c r="AU51" s="6">
        <f t="shared" si="184"/>
        <v>0.4702</v>
      </c>
      <c r="AV51" s="6">
        <f t="shared" si="184"/>
        <v>0.6636</v>
      </c>
      <c r="AW51" s="6">
        <f t="shared" si="184"/>
        <v>0.7999666667</v>
      </c>
      <c r="AX51" s="6">
        <f t="shared" si="184"/>
        <v>0.4816555556</v>
      </c>
      <c r="AY51" s="6">
        <f t="shared" si="184"/>
        <v>0.5820888889</v>
      </c>
      <c r="AZ51" s="6">
        <f t="shared" si="184"/>
        <v>0.6538666667</v>
      </c>
      <c r="BA51" s="6">
        <f t="shared" si="184"/>
        <v>0.3914888889</v>
      </c>
      <c r="BB51" s="6">
        <f t="shared" si="184"/>
        <v>0.3777333333</v>
      </c>
      <c r="BC51" s="6">
        <f t="shared" si="184"/>
        <v>0.4303222222</v>
      </c>
    </row>
    <row r="52">
      <c r="A52" s="23">
        <v>38046.0</v>
      </c>
      <c r="B52" s="27">
        <v>0.0319</v>
      </c>
      <c r="C52" s="27">
        <v>0.0304</v>
      </c>
      <c r="D52" s="27">
        <v>0.0253</v>
      </c>
      <c r="E52" s="27">
        <v>-0.0085</v>
      </c>
      <c r="F52" s="27">
        <v>0.0108</v>
      </c>
      <c r="G52" s="27">
        <v>0.0292</v>
      </c>
      <c r="H52" s="27">
        <v>0.0156</v>
      </c>
      <c r="I52" s="27">
        <v>0.0394</v>
      </c>
      <c r="J52" s="27">
        <v>0.0257</v>
      </c>
      <c r="K52" s="27">
        <v>0.0116</v>
      </c>
      <c r="L52" s="8"/>
      <c r="M52" s="6">
        <f t="shared" ref="M52:V52" si="185">M51+B52</f>
        <v>0.2073</v>
      </c>
      <c r="N52" s="6">
        <f t="shared" si="185"/>
        <v>0.1386</v>
      </c>
      <c r="O52" s="6">
        <f t="shared" si="185"/>
        <v>-0.2825</v>
      </c>
      <c r="P52" s="6">
        <f t="shared" si="185"/>
        <v>-0.3705</v>
      </c>
      <c r="Q52" s="6">
        <f t="shared" si="185"/>
        <v>-0.1756</v>
      </c>
      <c r="R52" s="6">
        <f t="shared" si="185"/>
        <v>-0.3421</v>
      </c>
      <c r="S52" s="6">
        <f t="shared" si="185"/>
        <v>-0.3693</v>
      </c>
      <c r="T52" s="6">
        <f t="shared" si="185"/>
        <v>-0.0558</v>
      </c>
      <c r="U52" s="6">
        <f t="shared" si="185"/>
        <v>-0.2067</v>
      </c>
      <c r="V52" s="6">
        <f t="shared" si="185"/>
        <v>-0.1881</v>
      </c>
      <c r="W52" s="8"/>
      <c r="X52" s="6">
        <f t="shared" ref="X52:AG52" si="186">max(X51, M52)</f>
        <v>0.2073</v>
      </c>
      <c r="Y52" s="6">
        <f t="shared" si="186"/>
        <v>0.3537</v>
      </c>
      <c r="Z52" s="6">
        <f t="shared" si="186"/>
        <v>0.1471</v>
      </c>
      <c r="AA52" s="6">
        <f t="shared" si="186"/>
        <v>0.1106</v>
      </c>
      <c r="AB52" s="6">
        <f t="shared" si="186"/>
        <v>0.1321</v>
      </c>
      <c r="AC52" s="6">
        <f t="shared" si="186"/>
        <v>0.011</v>
      </c>
      <c r="AD52" s="6">
        <f t="shared" si="186"/>
        <v>0.0985</v>
      </c>
      <c r="AE52" s="6">
        <f t="shared" si="186"/>
        <v>0.0674</v>
      </c>
      <c r="AF52" s="6">
        <f t="shared" si="186"/>
        <v>0.0049</v>
      </c>
      <c r="AG52" s="6">
        <f t="shared" si="186"/>
        <v>0.0217</v>
      </c>
      <c r="AH52" s="8"/>
      <c r="AI52" s="6">
        <f t="shared" ref="AI52:AR52" si="187">X52-M52</f>
        <v>0</v>
      </c>
      <c r="AJ52" s="6">
        <f t="shared" si="187"/>
        <v>0.2151</v>
      </c>
      <c r="AK52" s="6">
        <f t="shared" si="187"/>
        <v>0.4296</v>
      </c>
      <c r="AL52" s="6">
        <f t="shared" si="187"/>
        <v>0.4811</v>
      </c>
      <c r="AM52" s="6">
        <f t="shared" si="187"/>
        <v>0.3077</v>
      </c>
      <c r="AN52" s="6">
        <f t="shared" si="187"/>
        <v>0.3531</v>
      </c>
      <c r="AO52" s="6">
        <f t="shared" si="187"/>
        <v>0.4678</v>
      </c>
      <c r="AP52" s="6">
        <f t="shared" si="187"/>
        <v>0.1232</v>
      </c>
      <c r="AQ52" s="6">
        <f t="shared" si="187"/>
        <v>0.2116</v>
      </c>
      <c r="AR52" s="6">
        <f t="shared" si="187"/>
        <v>0.2098</v>
      </c>
      <c r="AS52" s="8"/>
      <c r="AT52" s="6">
        <f t="shared" ref="AT52:BC52" si="188">average(SORTN(AI40:AI51,9,0,1,FALSE))</f>
        <v>0.09722222222</v>
      </c>
      <c r="AU52" s="6">
        <f t="shared" si="188"/>
        <v>0.4501666667</v>
      </c>
      <c r="AV52" s="6">
        <f t="shared" si="188"/>
        <v>0.6445</v>
      </c>
      <c r="AW52" s="6">
        <f t="shared" si="188"/>
        <v>0.7647777778</v>
      </c>
      <c r="AX52" s="6">
        <f t="shared" si="188"/>
        <v>0.4652888889</v>
      </c>
      <c r="AY52" s="6">
        <f t="shared" si="188"/>
        <v>0.5591</v>
      </c>
      <c r="AZ52" s="6">
        <f t="shared" si="188"/>
        <v>0.6393333333</v>
      </c>
      <c r="BA52" s="6">
        <f t="shared" si="188"/>
        <v>0.3677111111</v>
      </c>
      <c r="BB52" s="6">
        <f t="shared" si="188"/>
        <v>0.3527888889</v>
      </c>
      <c r="BC52" s="6">
        <f t="shared" si="188"/>
        <v>0.4056</v>
      </c>
    </row>
    <row r="53">
      <c r="A53" s="23">
        <v>38077.0</v>
      </c>
      <c r="B53" s="27">
        <v>0.0248</v>
      </c>
      <c r="C53" s="27">
        <v>-0.0253</v>
      </c>
      <c r="D53" s="27">
        <v>-0.0249</v>
      </c>
      <c r="E53" s="27">
        <v>-0.0367</v>
      </c>
      <c r="F53" s="27">
        <v>-0.0236</v>
      </c>
      <c r="G53" s="27">
        <v>0.0804</v>
      </c>
      <c r="H53" s="27">
        <v>-0.0394</v>
      </c>
      <c r="I53" s="27">
        <v>-0.0313</v>
      </c>
      <c r="J53" s="27">
        <v>-0.0139</v>
      </c>
      <c r="K53" s="27">
        <v>-0.0163</v>
      </c>
      <c r="L53" s="8"/>
      <c r="M53" s="6">
        <f t="shared" ref="M53:V53" si="189">M52+B53</f>
        <v>0.2321</v>
      </c>
      <c r="N53" s="6">
        <f t="shared" si="189"/>
        <v>0.1133</v>
      </c>
      <c r="O53" s="6">
        <f t="shared" si="189"/>
        <v>-0.3074</v>
      </c>
      <c r="P53" s="6">
        <f t="shared" si="189"/>
        <v>-0.4072</v>
      </c>
      <c r="Q53" s="6">
        <f t="shared" si="189"/>
        <v>-0.1992</v>
      </c>
      <c r="R53" s="6">
        <f t="shared" si="189"/>
        <v>-0.2617</v>
      </c>
      <c r="S53" s="6">
        <f t="shared" si="189"/>
        <v>-0.4087</v>
      </c>
      <c r="T53" s="6">
        <f t="shared" si="189"/>
        <v>-0.0871</v>
      </c>
      <c r="U53" s="6">
        <f t="shared" si="189"/>
        <v>-0.2206</v>
      </c>
      <c r="V53" s="6">
        <f t="shared" si="189"/>
        <v>-0.2044</v>
      </c>
      <c r="W53" s="8"/>
      <c r="X53" s="6">
        <f t="shared" ref="X53:AG53" si="190">max(X52, M53)</f>
        <v>0.2321</v>
      </c>
      <c r="Y53" s="6">
        <f t="shared" si="190"/>
        <v>0.3537</v>
      </c>
      <c r="Z53" s="6">
        <f t="shared" si="190"/>
        <v>0.1471</v>
      </c>
      <c r="AA53" s="6">
        <f t="shared" si="190"/>
        <v>0.1106</v>
      </c>
      <c r="AB53" s="6">
        <f t="shared" si="190"/>
        <v>0.1321</v>
      </c>
      <c r="AC53" s="6">
        <f t="shared" si="190"/>
        <v>0.011</v>
      </c>
      <c r="AD53" s="6">
        <f t="shared" si="190"/>
        <v>0.0985</v>
      </c>
      <c r="AE53" s="6">
        <f t="shared" si="190"/>
        <v>0.0674</v>
      </c>
      <c r="AF53" s="6">
        <f t="shared" si="190"/>
        <v>0.0049</v>
      </c>
      <c r="AG53" s="6">
        <f t="shared" si="190"/>
        <v>0.0217</v>
      </c>
      <c r="AH53" s="8"/>
      <c r="AI53" s="6">
        <f t="shared" ref="AI53:AR53" si="191">X53-M53</f>
        <v>0</v>
      </c>
      <c r="AJ53" s="6">
        <f t="shared" si="191"/>
        <v>0.2404</v>
      </c>
      <c r="AK53" s="6">
        <f t="shared" si="191"/>
        <v>0.4545</v>
      </c>
      <c r="AL53" s="6">
        <f t="shared" si="191"/>
        <v>0.5178</v>
      </c>
      <c r="AM53" s="6">
        <f t="shared" si="191"/>
        <v>0.3313</v>
      </c>
      <c r="AN53" s="6">
        <f t="shared" si="191"/>
        <v>0.2727</v>
      </c>
      <c r="AO53" s="6">
        <f t="shared" si="191"/>
        <v>0.5072</v>
      </c>
      <c r="AP53" s="6">
        <f t="shared" si="191"/>
        <v>0.1545</v>
      </c>
      <c r="AQ53" s="6">
        <f t="shared" si="191"/>
        <v>0.2255</v>
      </c>
      <c r="AR53" s="6">
        <f t="shared" si="191"/>
        <v>0.2261</v>
      </c>
      <c r="AS53" s="8"/>
      <c r="AT53" s="6">
        <f t="shared" ref="AT53:BC53" si="192">average(SORTN(AI41:AI52,9,0,1,FALSE))</f>
        <v>0.07856666667</v>
      </c>
      <c r="AU53" s="6">
        <f t="shared" si="192"/>
        <v>0.4291555556</v>
      </c>
      <c r="AV53" s="6">
        <f t="shared" si="192"/>
        <v>0.6173222222</v>
      </c>
      <c r="AW53" s="6">
        <f t="shared" si="192"/>
        <v>0.7191</v>
      </c>
      <c r="AX53" s="6">
        <f t="shared" si="192"/>
        <v>0.4472222222</v>
      </c>
      <c r="AY53" s="6">
        <f t="shared" si="192"/>
        <v>0.5319333333</v>
      </c>
      <c r="AZ53" s="6">
        <f t="shared" si="192"/>
        <v>0.6158111111</v>
      </c>
      <c r="BA53" s="6">
        <f t="shared" si="192"/>
        <v>0.3429888889</v>
      </c>
      <c r="BB53" s="6">
        <f t="shared" si="192"/>
        <v>0.3290333333</v>
      </c>
      <c r="BC53" s="6">
        <f t="shared" si="192"/>
        <v>0.3781</v>
      </c>
    </row>
    <row r="54">
      <c r="A54" s="23">
        <v>38107.0</v>
      </c>
      <c r="B54" s="27">
        <v>-0.0056</v>
      </c>
      <c r="C54" s="27">
        <v>-0.0408</v>
      </c>
      <c r="D54" s="27">
        <v>0.0132</v>
      </c>
      <c r="E54" s="27">
        <v>0.0298</v>
      </c>
      <c r="F54" s="27">
        <v>0.0395</v>
      </c>
      <c r="G54" s="27">
        <v>0.0033</v>
      </c>
      <c r="H54" s="27">
        <v>0.0203</v>
      </c>
      <c r="I54" s="27">
        <v>0.0139</v>
      </c>
      <c r="J54" s="27">
        <v>0.0291</v>
      </c>
      <c r="K54" s="27">
        <v>-0.0157</v>
      </c>
      <c r="L54" s="8"/>
      <c r="M54" s="6">
        <f t="shared" ref="M54:V54" si="193">M53+B54</f>
        <v>0.2265</v>
      </c>
      <c r="N54" s="6">
        <f t="shared" si="193"/>
        <v>0.0725</v>
      </c>
      <c r="O54" s="6">
        <f t="shared" si="193"/>
        <v>-0.2942</v>
      </c>
      <c r="P54" s="6">
        <f t="shared" si="193"/>
        <v>-0.3774</v>
      </c>
      <c r="Q54" s="6">
        <f t="shared" si="193"/>
        <v>-0.1597</v>
      </c>
      <c r="R54" s="6">
        <f t="shared" si="193"/>
        <v>-0.2584</v>
      </c>
      <c r="S54" s="6">
        <f t="shared" si="193"/>
        <v>-0.3884</v>
      </c>
      <c r="T54" s="6">
        <f t="shared" si="193"/>
        <v>-0.0732</v>
      </c>
      <c r="U54" s="6">
        <f t="shared" si="193"/>
        <v>-0.1915</v>
      </c>
      <c r="V54" s="6">
        <f t="shared" si="193"/>
        <v>-0.2201</v>
      </c>
      <c r="W54" s="8"/>
      <c r="X54" s="6">
        <f t="shared" ref="X54:AG54" si="194">max(X53, M54)</f>
        <v>0.2321</v>
      </c>
      <c r="Y54" s="6">
        <f t="shared" si="194"/>
        <v>0.3537</v>
      </c>
      <c r="Z54" s="6">
        <f t="shared" si="194"/>
        <v>0.1471</v>
      </c>
      <c r="AA54" s="6">
        <f t="shared" si="194"/>
        <v>0.1106</v>
      </c>
      <c r="AB54" s="6">
        <f t="shared" si="194"/>
        <v>0.1321</v>
      </c>
      <c r="AC54" s="6">
        <f t="shared" si="194"/>
        <v>0.011</v>
      </c>
      <c r="AD54" s="6">
        <f t="shared" si="194"/>
        <v>0.0985</v>
      </c>
      <c r="AE54" s="6">
        <f t="shared" si="194"/>
        <v>0.0674</v>
      </c>
      <c r="AF54" s="6">
        <f t="shared" si="194"/>
        <v>0.0049</v>
      </c>
      <c r="AG54" s="6">
        <f t="shared" si="194"/>
        <v>0.0217</v>
      </c>
      <c r="AH54" s="8"/>
      <c r="AI54" s="6">
        <f t="shared" ref="AI54:AR54" si="195">X54-M54</f>
        <v>0.0056</v>
      </c>
      <c r="AJ54" s="6">
        <f t="shared" si="195"/>
        <v>0.2812</v>
      </c>
      <c r="AK54" s="6">
        <f t="shared" si="195"/>
        <v>0.4413</v>
      </c>
      <c r="AL54" s="6">
        <f t="shared" si="195"/>
        <v>0.488</v>
      </c>
      <c r="AM54" s="6">
        <f t="shared" si="195"/>
        <v>0.2918</v>
      </c>
      <c r="AN54" s="6">
        <f t="shared" si="195"/>
        <v>0.2694</v>
      </c>
      <c r="AO54" s="6">
        <f t="shared" si="195"/>
        <v>0.4869</v>
      </c>
      <c r="AP54" s="6">
        <f t="shared" si="195"/>
        <v>0.1406</v>
      </c>
      <c r="AQ54" s="6">
        <f t="shared" si="195"/>
        <v>0.1964</v>
      </c>
      <c r="AR54" s="6">
        <f t="shared" si="195"/>
        <v>0.2418</v>
      </c>
      <c r="AS54" s="8"/>
      <c r="AT54" s="6">
        <f t="shared" ref="AT54:BC54" si="196">average(SORTN(AI42:AI53,9,0,1,FALSE))</f>
        <v>0.06355555556</v>
      </c>
      <c r="AU54" s="6">
        <f t="shared" si="196"/>
        <v>0.3999555556</v>
      </c>
      <c r="AV54" s="6">
        <f t="shared" si="196"/>
        <v>0.5806777778</v>
      </c>
      <c r="AW54" s="6">
        <f t="shared" si="196"/>
        <v>0.6635</v>
      </c>
      <c r="AX54" s="6">
        <f t="shared" si="196"/>
        <v>0.4185555556</v>
      </c>
      <c r="AY54" s="6">
        <f t="shared" si="196"/>
        <v>0.4988555556</v>
      </c>
      <c r="AZ54" s="6">
        <f t="shared" si="196"/>
        <v>0.5853333333</v>
      </c>
      <c r="BA54" s="6">
        <f t="shared" si="196"/>
        <v>0.3081333333</v>
      </c>
      <c r="BB54" s="6">
        <f t="shared" si="196"/>
        <v>0.3033111111</v>
      </c>
      <c r="BC54" s="6">
        <f t="shared" si="196"/>
        <v>0.3458777778</v>
      </c>
    </row>
    <row r="55">
      <c r="A55" s="23">
        <v>38138.0</v>
      </c>
      <c r="B55" s="27">
        <v>0.0181</v>
      </c>
      <c r="C55" s="27">
        <v>0.0186</v>
      </c>
      <c r="D55" s="27">
        <v>0.0096</v>
      </c>
      <c r="E55" s="27">
        <v>-0.0148</v>
      </c>
      <c r="F55" s="27">
        <v>-0.0103</v>
      </c>
      <c r="G55" s="27">
        <v>-0.0336</v>
      </c>
      <c r="H55" s="27">
        <v>9.0E-4</v>
      </c>
      <c r="I55" s="27">
        <v>-0.014</v>
      </c>
      <c r="J55" s="27">
        <v>-0.0117</v>
      </c>
      <c r="K55" s="27">
        <v>0.0128</v>
      </c>
      <c r="L55" s="8"/>
      <c r="M55" s="6">
        <f t="shared" ref="M55:V55" si="197">M54+B55</f>
        <v>0.2446</v>
      </c>
      <c r="N55" s="6">
        <f t="shared" si="197"/>
        <v>0.0911</v>
      </c>
      <c r="O55" s="6">
        <f t="shared" si="197"/>
        <v>-0.2846</v>
      </c>
      <c r="P55" s="6">
        <f t="shared" si="197"/>
        <v>-0.3922</v>
      </c>
      <c r="Q55" s="6">
        <f t="shared" si="197"/>
        <v>-0.17</v>
      </c>
      <c r="R55" s="6">
        <f t="shared" si="197"/>
        <v>-0.292</v>
      </c>
      <c r="S55" s="6">
        <f t="shared" si="197"/>
        <v>-0.3875</v>
      </c>
      <c r="T55" s="6">
        <f t="shared" si="197"/>
        <v>-0.0872</v>
      </c>
      <c r="U55" s="6">
        <f t="shared" si="197"/>
        <v>-0.2032</v>
      </c>
      <c r="V55" s="6">
        <f t="shared" si="197"/>
        <v>-0.2073</v>
      </c>
      <c r="W55" s="8"/>
      <c r="X55" s="6">
        <f t="shared" ref="X55:AG55" si="198">max(X54, M55)</f>
        <v>0.2446</v>
      </c>
      <c r="Y55" s="6">
        <f t="shared" si="198"/>
        <v>0.3537</v>
      </c>
      <c r="Z55" s="6">
        <f t="shared" si="198"/>
        <v>0.1471</v>
      </c>
      <c r="AA55" s="6">
        <f t="shared" si="198"/>
        <v>0.1106</v>
      </c>
      <c r="AB55" s="6">
        <f t="shared" si="198"/>
        <v>0.1321</v>
      </c>
      <c r="AC55" s="6">
        <f t="shared" si="198"/>
        <v>0.011</v>
      </c>
      <c r="AD55" s="6">
        <f t="shared" si="198"/>
        <v>0.0985</v>
      </c>
      <c r="AE55" s="6">
        <f t="shared" si="198"/>
        <v>0.0674</v>
      </c>
      <c r="AF55" s="6">
        <f t="shared" si="198"/>
        <v>0.0049</v>
      </c>
      <c r="AG55" s="6">
        <f t="shared" si="198"/>
        <v>0.0217</v>
      </c>
      <c r="AH55" s="8"/>
      <c r="AI55" s="6">
        <f t="shared" ref="AI55:AR55" si="199">X55-M55</f>
        <v>0</v>
      </c>
      <c r="AJ55" s="6">
        <f t="shared" si="199"/>
        <v>0.2626</v>
      </c>
      <c r="AK55" s="6">
        <f t="shared" si="199"/>
        <v>0.4317</v>
      </c>
      <c r="AL55" s="6">
        <f t="shared" si="199"/>
        <v>0.5028</v>
      </c>
      <c r="AM55" s="6">
        <f t="shared" si="199"/>
        <v>0.3021</v>
      </c>
      <c r="AN55" s="6">
        <f t="shared" si="199"/>
        <v>0.303</v>
      </c>
      <c r="AO55" s="6">
        <f t="shared" si="199"/>
        <v>0.486</v>
      </c>
      <c r="AP55" s="6">
        <f t="shared" si="199"/>
        <v>0.1546</v>
      </c>
      <c r="AQ55" s="6">
        <f t="shared" si="199"/>
        <v>0.2081</v>
      </c>
      <c r="AR55" s="6">
        <f t="shared" si="199"/>
        <v>0.229</v>
      </c>
      <c r="AS55" s="8"/>
      <c r="AT55" s="6">
        <f t="shared" ref="AT55:BC55" si="200">average(SORTN(AI43:AI54,9,0,1,FALSE))</f>
        <v>0.05247777778</v>
      </c>
      <c r="AU55" s="6">
        <f t="shared" si="200"/>
        <v>0.3743777778</v>
      </c>
      <c r="AV55" s="6">
        <f t="shared" si="200"/>
        <v>0.5559888889</v>
      </c>
      <c r="AW55" s="6">
        <f t="shared" si="200"/>
        <v>0.6287777778</v>
      </c>
      <c r="AX55" s="6">
        <f t="shared" si="200"/>
        <v>0.4002111111</v>
      </c>
      <c r="AY55" s="6">
        <f t="shared" si="200"/>
        <v>0.4649222222</v>
      </c>
      <c r="AZ55" s="6">
        <f t="shared" si="200"/>
        <v>0.5647888889</v>
      </c>
      <c r="BA55" s="6">
        <f t="shared" si="200"/>
        <v>0.2832444444</v>
      </c>
      <c r="BB55" s="6">
        <f t="shared" si="200"/>
        <v>0.2864888889</v>
      </c>
      <c r="BC55" s="6">
        <f t="shared" si="200"/>
        <v>0.3231888889</v>
      </c>
    </row>
    <row r="56">
      <c r="A56" s="23">
        <v>38168.0</v>
      </c>
      <c r="B56" s="27">
        <v>0.0228</v>
      </c>
      <c r="C56" s="27">
        <v>0.0241</v>
      </c>
      <c r="D56" s="27">
        <v>0.0219</v>
      </c>
      <c r="E56" s="27">
        <v>0.0329</v>
      </c>
      <c r="F56" s="27">
        <v>0.0379</v>
      </c>
      <c r="G56" s="27">
        <v>0.0404</v>
      </c>
      <c r="H56" s="27">
        <v>0.0223</v>
      </c>
      <c r="I56" s="27">
        <v>0.0164</v>
      </c>
      <c r="J56" s="27">
        <v>0.0112</v>
      </c>
      <c r="K56" s="27">
        <v>0.0184</v>
      </c>
      <c r="L56" s="8"/>
      <c r="M56" s="6">
        <f t="shared" ref="M56:V56" si="201">M55+B56</f>
        <v>0.2674</v>
      </c>
      <c r="N56" s="6">
        <f t="shared" si="201"/>
        <v>0.1152</v>
      </c>
      <c r="O56" s="6">
        <f t="shared" si="201"/>
        <v>-0.2627</v>
      </c>
      <c r="P56" s="6">
        <f t="shared" si="201"/>
        <v>-0.3593</v>
      </c>
      <c r="Q56" s="6">
        <f t="shared" si="201"/>
        <v>-0.1321</v>
      </c>
      <c r="R56" s="6">
        <f t="shared" si="201"/>
        <v>-0.2516</v>
      </c>
      <c r="S56" s="6">
        <f t="shared" si="201"/>
        <v>-0.3652</v>
      </c>
      <c r="T56" s="6">
        <f t="shared" si="201"/>
        <v>-0.0708</v>
      </c>
      <c r="U56" s="6">
        <f t="shared" si="201"/>
        <v>-0.192</v>
      </c>
      <c r="V56" s="6">
        <f t="shared" si="201"/>
        <v>-0.1889</v>
      </c>
      <c r="W56" s="8"/>
      <c r="X56" s="6">
        <f t="shared" ref="X56:AG56" si="202">max(X55, M56)</f>
        <v>0.2674</v>
      </c>
      <c r="Y56" s="6">
        <f t="shared" si="202"/>
        <v>0.3537</v>
      </c>
      <c r="Z56" s="6">
        <f t="shared" si="202"/>
        <v>0.1471</v>
      </c>
      <c r="AA56" s="6">
        <f t="shared" si="202"/>
        <v>0.1106</v>
      </c>
      <c r="AB56" s="6">
        <f t="shared" si="202"/>
        <v>0.1321</v>
      </c>
      <c r="AC56" s="6">
        <f t="shared" si="202"/>
        <v>0.011</v>
      </c>
      <c r="AD56" s="6">
        <f t="shared" si="202"/>
        <v>0.0985</v>
      </c>
      <c r="AE56" s="6">
        <f t="shared" si="202"/>
        <v>0.0674</v>
      </c>
      <c r="AF56" s="6">
        <f t="shared" si="202"/>
        <v>0.0049</v>
      </c>
      <c r="AG56" s="6">
        <f t="shared" si="202"/>
        <v>0.0217</v>
      </c>
      <c r="AH56" s="8"/>
      <c r="AI56" s="6">
        <f t="shared" ref="AI56:AR56" si="203">X56-M56</f>
        <v>0</v>
      </c>
      <c r="AJ56" s="6">
        <f t="shared" si="203"/>
        <v>0.2385</v>
      </c>
      <c r="AK56" s="6">
        <f t="shared" si="203"/>
        <v>0.4098</v>
      </c>
      <c r="AL56" s="6">
        <f t="shared" si="203"/>
        <v>0.4699</v>
      </c>
      <c r="AM56" s="6">
        <f t="shared" si="203"/>
        <v>0.2642</v>
      </c>
      <c r="AN56" s="6">
        <f t="shared" si="203"/>
        <v>0.2626</v>
      </c>
      <c r="AO56" s="6">
        <f t="shared" si="203"/>
        <v>0.4637</v>
      </c>
      <c r="AP56" s="6">
        <f t="shared" si="203"/>
        <v>0.1382</v>
      </c>
      <c r="AQ56" s="6">
        <f t="shared" si="203"/>
        <v>0.1969</v>
      </c>
      <c r="AR56" s="6">
        <f t="shared" si="203"/>
        <v>0.2106</v>
      </c>
      <c r="AS56" s="8"/>
      <c r="AT56" s="6">
        <f t="shared" ref="AT56:BC56" si="204">average(SORTN(AI44:AI55,9,0,1,FALSE))</f>
        <v>0.04005555556</v>
      </c>
      <c r="AU56" s="6">
        <f t="shared" si="204"/>
        <v>0.3510666667</v>
      </c>
      <c r="AV56" s="6">
        <f t="shared" si="204"/>
        <v>0.5329888889</v>
      </c>
      <c r="AW56" s="6">
        <f t="shared" si="204"/>
        <v>0.5956444444</v>
      </c>
      <c r="AX56" s="6">
        <f t="shared" si="204"/>
        <v>0.3866444444</v>
      </c>
      <c r="AY56" s="6">
        <f t="shared" si="204"/>
        <v>0.4334777778</v>
      </c>
      <c r="AZ56" s="6">
        <f t="shared" si="204"/>
        <v>0.5442777778</v>
      </c>
      <c r="BA56" s="6">
        <f t="shared" si="204"/>
        <v>0.2568111111</v>
      </c>
      <c r="BB56" s="6">
        <f t="shared" si="204"/>
        <v>0.2727444444</v>
      </c>
      <c r="BC56" s="6">
        <f t="shared" si="204"/>
        <v>0.3049777778</v>
      </c>
    </row>
    <row r="57">
      <c r="A57" s="23">
        <v>38199.0</v>
      </c>
      <c r="B57" s="27">
        <v>-0.0027</v>
      </c>
      <c r="C57" s="27">
        <v>-0.008</v>
      </c>
      <c r="D57" s="27">
        <v>-0.0208</v>
      </c>
      <c r="E57" s="27">
        <v>-0.0391</v>
      </c>
      <c r="F57" s="27">
        <v>-0.0141</v>
      </c>
      <c r="G57" s="27">
        <v>-0.0391</v>
      </c>
      <c r="H57" s="27">
        <v>-0.0364</v>
      </c>
      <c r="I57" s="27">
        <v>-0.0131</v>
      </c>
      <c r="J57" s="27">
        <v>-0.0126</v>
      </c>
      <c r="K57" s="27">
        <v>-0.0344</v>
      </c>
      <c r="L57" s="8"/>
      <c r="M57" s="6">
        <f t="shared" ref="M57:V57" si="205">M56+B57</f>
        <v>0.2647</v>
      </c>
      <c r="N57" s="6">
        <f t="shared" si="205"/>
        <v>0.1072</v>
      </c>
      <c r="O57" s="6">
        <f t="shared" si="205"/>
        <v>-0.2835</v>
      </c>
      <c r="P57" s="6">
        <f t="shared" si="205"/>
        <v>-0.3984</v>
      </c>
      <c r="Q57" s="6">
        <f t="shared" si="205"/>
        <v>-0.1462</v>
      </c>
      <c r="R57" s="6">
        <f t="shared" si="205"/>
        <v>-0.2907</v>
      </c>
      <c r="S57" s="6">
        <f t="shared" si="205"/>
        <v>-0.4016</v>
      </c>
      <c r="T57" s="6">
        <f t="shared" si="205"/>
        <v>-0.0839</v>
      </c>
      <c r="U57" s="6">
        <f t="shared" si="205"/>
        <v>-0.2046</v>
      </c>
      <c r="V57" s="6">
        <f t="shared" si="205"/>
        <v>-0.2233</v>
      </c>
      <c r="W57" s="8"/>
      <c r="X57" s="6">
        <f t="shared" ref="X57:AG57" si="206">max(X56, M57)</f>
        <v>0.2674</v>
      </c>
      <c r="Y57" s="6">
        <f t="shared" si="206"/>
        <v>0.3537</v>
      </c>
      <c r="Z57" s="6">
        <f t="shared" si="206"/>
        <v>0.1471</v>
      </c>
      <c r="AA57" s="6">
        <f t="shared" si="206"/>
        <v>0.1106</v>
      </c>
      <c r="AB57" s="6">
        <f t="shared" si="206"/>
        <v>0.1321</v>
      </c>
      <c r="AC57" s="6">
        <f t="shared" si="206"/>
        <v>0.011</v>
      </c>
      <c r="AD57" s="6">
        <f t="shared" si="206"/>
        <v>0.0985</v>
      </c>
      <c r="AE57" s="6">
        <f t="shared" si="206"/>
        <v>0.0674</v>
      </c>
      <c r="AF57" s="6">
        <f t="shared" si="206"/>
        <v>0.0049</v>
      </c>
      <c r="AG57" s="6">
        <f t="shared" si="206"/>
        <v>0.0217</v>
      </c>
      <c r="AH57" s="8"/>
      <c r="AI57" s="6">
        <f t="shared" ref="AI57:AR57" si="207">X57-M57</f>
        <v>0.0027</v>
      </c>
      <c r="AJ57" s="6">
        <f t="shared" si="207"/>
        <v>0.2465</v>
      </c>
      <c r="AK57" s="6">
        <f t="shared" si="207"/>
        <v>0.4306</v>
      </c>
      <c r="AL57" s="6">
        <f t="shared" si="207"/>
        <v>0.509</v>
      </c>
      <c r="AM57" s="6">
        <f t="shared" si="207"/>
        <v>0.2783</v>
      </c>
      <c r="AN57" s="6">
        <f t="shared" si="207"/>
        <v>0.3017</v>
      </c>
      <c r="AO57" s="6">
        <f t="shared" si="207"/>
        <v>0.5001</v>
      </c>
      <c r="AP57" s="6">
        <f t="shared" si="207"/>
        <v>0.1513</v>
      </c>
      <c r="AQ57" s="6">
        <f t="shared" si="207"/>
        <v>0.2095</v>
      </c>
      <c r="AR57" s="6">
        <f t="shared" si="207"/>
        <v>0.245</v>
      </c>
      <c r="AS57" s="8"/>
      <c r="AT57" s="6">
        <f t="shared" ref="AT57:BC57" si="208">average(SORTN(AI45:AI56,9,0,1,FALSE))</f>
        <v>0.0285</v>
      </c>
      <c r="AU57" s="6">
        <f t="shared" si="208"/>
        <v>0.3275666667</v>
      </c>
      <c r="AV57" s="6">
        <f t="shared" si="208"/>
        <v>0.5129</v>
      </c>
      <c r="AW57" s="6">
        <f t="shared" si="208"/>
        <v>0.5693444444</v>
      </c>
      <c r="AX57" s="6">
        <f t="shared" si="208"/>
        <v>0.3723666667</v>
      </c>
      <c r="AY57" s="6">
        <f t="shared" si="208"/>
        <v>0.4051333333</v>
      </c>
      <c r="AZ57" s="6">
        <f t="shared" si="208"/>
        <v>0.5272222222</v>
      </c>
      <c r="BA57" s="6">
        <f t="shared" si="208"/>
        <v>0.2367111111</v>
      </c>
      <c r="BB57" s="6">
        <f t="shared" si="208"/>
        <v>0.2584666667</v>
      </c>
      <c r="BC57" s="6">
        <f t="shared" si="208"/>
        <v>0.2877777778</v>
      </c>
    </row>
    <row r="58">
      <c r="A58" s="23">
        <v>38230.0</v>
      </c>
      <c r="B58" s="27">
        <v>0.0098</v>
      </c>
      <c r="C58" s="27">
        <v>-0.0084</v>
      </c>
      <c r="D58" s="27">
        <v>-0.011</v>
      </c>
      <c r="E58" s="27">
        <v>-0.0279</v>
      </c>
      <c r="F58" s="27">
        <v>-0.019</v>
      </c>
      <c r="G58" s="27">
        <v>-0.0082</v>
      </c>
      <c r="H58" s="27">
        <v>-0.0126</v>
      </c>
      <c r="I58" s="27">
        <v>-0.0079</v>
      </c>
      <c r="J58" s="27">
        <v>0.0166</v>
      </c>
      <c r="K58" s="27">
        <v>0.0046</v>
      </c>
      <c r="L58" s="8"/>
      <c r="M58" s="6">
        <f t="shared" ref="M58:V58" si="209">M57+B58</f>
        <v>0.2745</v>
      </c>
      <c r="N58" s="6">
        <f t="shared" si="209"/>
        <v>0.0988</v>
      </c>
      <c r="O58" s="6">
        <f t="shared" si="209"/>
        <v>-0.2945</v>
      </c>
      <c r="P58" s="6">
        <f t="shared" si="209"/>
        <v>-0.4263</v>
      </c>
      <c r="Q58" s="6">
        <f t="shared" si="209"/>
        <v>-0.1652</v>
      </c>
      <c r="R58" s="6">
        <f t="shared" si="209"/>
        <v>-0.2989</v>
      </c>
      <c r="S58" s="6">
        <f t="shared" si="209"/>
        <v>-0.4142</v>
      </c>
      <c r="T58" s="6">
        <f t="shared" si="209"/>
        <v>-0.0918</v>
      </c>
      <c r="U58" s="6">
        <f t="shared" si="209"/>
        <v>-0.188</v>
      </c>
      <c r="V58" s="6">
        <f t="shared" si="209"/>
        <v>-0.2187</v>
      </c>
      <c r="W58" s="8"/>
      <c r="X58" s="6">
        <f t="shared" ref="X58:AG58" si="210">max(X57, M58)</f>
        <v>0.2745</v>
      </c>
      <c r="Y58" s="6">
        <f t="shared" si="210"/>
        <v>0.3537</v>
      </c>
      <c r="Z58" s="6">
        <f t="shared" si="210"/>
        <v>0.1471</v>
      </c>
      <c r="AA58" s="6">
        <f t="shared" si="210"/>
        <v>0.1106</v>
      </c>
      <c r="AB58" s="6">
        <f t="shared" si="210"/>
        <v>0.1321</v>
      </c>
      <c r="AC58" s="6">
        <f t="shared" si="210"/>
        <v>0.011</v>
      </c>
      <c r="AD58" s="6">
        <f t="shared" si="210"/>
        <v>0.0985</v>
      </c>
      <c r="AE58" s="6">
        <f t="shared" si="210"/>
        <v>0.0674</v>
      </c>
      <c r="AF58" s="6">
        <f t="shared" si="210"/>
        <v>0.0049</v>
      </c>
      <c r="AG58" s="6">
        <f t="shared" si="210"/>
        <v>0.0217</v>
      </c>
      <c r="AH58" s="8"/>
      <c r="AI58" s="6">
        <f t="shared" ref="AI58:AR58" si="211">X58-M58</f>
        <v>0</v>
      </c>
      <c r="AJ58" s="6">
        <f t="shared" si="211"/>
        <v>0.2549</v>
      </c>
      <c r="AK58" s="6">
        <f t="shared" si="211"/>
        <v>0.4416</v>
      </c>
      <c r="AL58" s="6">
        <f t="shared" si="211"/>
        <v>0.5369</v>
      </c>
      <c r="AM58" s="6">
        <f t="shared" si="211"/>
        <v>0.2973</v>
      </c>
      <c r="AN58" s="6">
        <f t="shared" si="211"/>
        <v>0.3099</v>
      </c>
      <c r="AO58" s="6">
        <f t="shared" si="211"/>
        <v>0.5127</v>
      </c>
      <c r="AP58" s="6">
        <f t="shared" si="211"/>
        <v>0.1592</v>
      </c>
      <c r="AQ58" s="6">
        <f t="shared" si="211"/>
        <v>0.1929</v>
      </c>
      <c r="AR58" s="6">
        <f t="shared" si="211"/>
        <v>0.2404</v>
      </c>
      <c r="AS58" s="8"/>
      <c r="AT58" s="6">
        <f t="shared" ref="AT58:BC58" si="212">average(SORTN(AI46:AI57,9,0,1,FALSE))</f>
        <v>0.02074444444</v>
      </c>
      <c r="AU58" s="6">
        <f t="shared" si="212"/>
        <v>0.3085888889</v>
      </c>
      <c r="AV58" s="6">
        <f t="shared" si="212"/>
        <v>0.496</v>
      </c>
      <c r="AW58" s="6">
        <f t="shared" si="212"/>
        <v>0.5543444444</v>
      </c>
      <c r="AX58" s="6">
        <f t="shared" si="212"/>
        <v>0.3594222222</v>
      </c>
      <c r="AY58" s="6">
        <f t="shared" si="212"/>
        <v>0.3816111111</v>
      </c>
      <c r="AZ58" s="6">
        <f t="shared" si="212"/>
        <v>0.5188888889</v>
      </c>
      <c r="BA58" s="6">
        <f t="shared" si="212"/>
        <v>0.2205333333</v>
      </c>
      <c r="BB58" s="6">
        <f t="shared" si="212"/>
        <v>0.2476222222</v>
      </c>
      <c r="BC58" s="6">
        <f t="shared" si="212"/>
        <v>0.2747</v>
      </c>
    </row>
    <row r="59">
      <c r="A59" s="23">
        <v>38260.0</v>
      </c>
      <c r="B59" s="27">
        <v>0.0384</v>
      </c>
      <c r="C59" s="27">
        <v>0.0331</v>
      </c>
      <c r="D59" s="27">
        <v>0.0117</v>
      </c>
      <c r="E59" s="27">
        <v>0.0302</v>
      </c>
      <c r="F59" s="27">
        <v>0.0342</v>
      </c>
      <c r="G59" s="27">
        <v>-0.0191</v>
      </c>
      <c r="H59" s="27">
        <v>-4.0E-4</v>
      </c>
      <c r="I59" s="27">
        <v>0.0171</v>
      </c>
      <c r="J59" s="27">
        <v>0.0261</v>
      </c>
      <c r="K59" s="27">
        <v>0.0105</v>
      </c>
      <c r="L59" s="8"/>
      <c r="M59" s="6">
        <f t="shared" ref="M59:V59" si="213">M58+B59</f>
        <v>0.3129</v>
      </c>
      <c r="N59" s="6">
        <f t="shared" si="213"/>
        <v>0.1319</v>
      </c>
      <c r="O59" s="6">
        <f t="shared" si="213"/>
        <v>-0.2828</v>
      </c>
      <c r="P59" s="6">
        <f t="shared" si="213"/>
        <v>-0.3961</v>
      </c>
      <c r="Q59" s="6">
        <f t="shared" si="213"/>
        <v>-0.131</v>
      </c>
      <c r="R59" s="6">
        <f t="shared" si="213"/>
        <v>-0.318</v>
      </c>
      <c r="S59" s="6">
        <f t="shared" si="213"/>
        <v>-0.4146</v>
      </c>
      <c r="T59" s="6">
        <f t="shared" si="213"/>
        <v>-0.0747</v>
      </c>
      <c r="U59" s="6">
        <f t="shared" si="213"/>
        <v>-0.1619</v>
      </c>
      <c r="V59" s="6">
        <f t="shared" si="213"/>
        <v>-0.2082</v>
      </c>
      <c r="W59" s="8"/>
      <c r="X59" s="6">
        <f t="shared" ref="X59:AG59" si="214">max(X58, M59)</f>
        <v>0.3129</v>
      </c>
      <c r="Y59" s="6">
        <f t="shared" si="214"/>
        <v>0.3537</v>
      </c>
      <c r="Z59" s="6">
        <f t="shared" si="214"/>
        <v>0.1471</v>
      </c>
      <c r="AA59" s="6">
        <f t="shared" si="214"/>
        <v>0.1106</v>
      </c>
      <c r="AB59" s="6">
        <f t="shared" si="214"/>
        <v>0.1321</v>
      </c>
      <c r="AC59" s="6">
        <f t="shared" si="214"/>
        <v>0.011</v>
      </c>
      <c r="AD59" s="6">
        <f t="shared" si="214"/>
        <v>0.0985</v>
      </c>
      <c r="AE59" s="6">
        <f t="shared" si="214"/>
        <v>0.0674</v>
      </c>
      <c r="AF59" s="6">
        <f t="shared" si="214"/>
        <v>0.0049</v>
      </c>
      <c r="AG59" s="6">
        <f t="shared" si="214"/>
        <v>0.0217</v>
      </c>
      <c r="AH59" s="8"/>
      <c r="AI59" s="6">
        <f t="shared" ref="AI59:AR59" si="215">X59-M59</f>
        <v>0</v>
      </c>
      <c r="AJ59" s="6">
        <f t="shared" si="215"/>
        <v>0.2218</v>
      </c>
      <c r="AK59" s="6">
        <f t="shared" si="215"/>
        <v>0.4299</v>
      </c>
      <c r="AL59" s="6">
        <f t="shared" si="215"/>
        <v>0.5067</v>
      </c>
      <c r="AM59" s="6">
        <f t="shared" si="215"/>
        <v>0.2631</v>
      </c>
      <c r="AN59" s="6">
        <f t="shared" si="215"/>
        <v>0.329</v>
      </c>
      <c r="AO59" s="6">
        <f t="shared" si="215"/>
        <v>0.5131</v>
      </c>
      <c r="AP59" s="6">
        <f t="shared" si="215"/>
        <v>0.1421</v>
      </c>
      <c r="AQ59" s="6">
        <f t="shared" si="215"/>
        <v>0.1668</v>
      </c>
      <c r="AR59" s="6">
        <f t="shared" si="215"/>
        <v>0.2299</v>
      </c>
      <c r="AS59" s="8"/>
      <c r="AT59" s="6">
        <f t="shared" ref="AT59:BC59" si="216">average(SORTN(AI47:AI58,9,0,1,FALSE))</f>
        <v>0.01548888889</v>
      </c>
      <c r="AU59" s="6">
        <f t="shared" si="216"/>
        <v>0.2945666667</v>
      </c>
      <c r="AV59" s="6">
        <f t="shared" si="216"/>
        <v>0.4838333333</v>
      </c>
      <c r="AW59" s="6">
        <f t="shared" si="216"/>
        <v>0.5433444444</v>
      </c>
      <c r="AX59" s="6">
        <f t="shared" si="216"/>
        <v>0.3450555556</v>
      </c>
      <c r="AY59" s="6">
        <f t="shared" si="216"/>
        <v>0.3667666667</v>
      </c>
      <c r="AZ59" s="6">
        <f t="shared" si="216"/>
        <v>0.5171</v>
      </c>
      <c r="BA59" s="6">
        <f t="shared" si="216"/>
        <v>0.2063</v>
      </c>
      <c r="BB59" s="6">
        <f t="shared" si="216"/>
        <v>0.2376555556</v>
      </c>
      <c r="BC59" s="6">
        <f t="shared" si="216"/>
        <v>0.2631444444</v>
      </c>
    </row>
    <row r="60">
      <c r="A60" s="23">
        <v>38291.0</v>
      </c>
      <c r="B60" s="27">
        <v>0.028</v>
      </c>
      <c r="C60" s="27">
        <v>0.0244</v>
      </c>
      <c r="D60" s="27">
        <v>0.017</v>
      </c>
      <c r="E60" s="27">
        <v>0.016</v>
      </c>
      <c r="F60" s="27">
        <v>0.0331</v>
      </c>
      <c r="G60" s="27">
        <v>-0.0113</v>
      </c>
      <c r="H60" s="27">
        <v>0.0185</v>
      </c>
      <c r="I60" s="27">
        <v>0.0599</v>
      </c>
      <c r="J60" s="27">
        <v>0.0116</v>
      </c>
      <c r="K60" s="27">
        <v>0.0149</v>
      </c>
      <c r="L60" s="8"/>
      <c r="M60" s="6">
        <f t="shared" ref="M60:V60" si="217">M59+B60</f>
        <v>0.3409</v>
      </c>
      <c r="N60" s="6">
        <f t="shared" si="217"/>
        <v>0.1563</v>
      </c>
      <c r="O60" s="6">
        <f t="shared" si="217"/>
        <v>-0.2658</v>
      </c>
      <c r="P60" s="6">
        <f t="shared" si="217"/>
        <v>-0.3801</v>
      </c>
      <c r="Q60" s="6">
        <f t="shared" si="217"/>
        <v>-0.0979</v>
      </c>
      <c r="R60" s="6">
        <f t="shared" si="217"/>
        <v>-0.3293</v>
      </c>
      <c r="S60" s="6">
        <f t="shared" si="217"/>
        <v>-0.3961</v>
      </c>
      <c r="T60" s="6">
        <f t="shared" si="217"/>
        <v>-0.0148</v>
      </c>
      <c r="U60" s="6">
        <f t="shared" si="217"/>
        <v>-0.1503</v>
      </c>
      <c r="V60" s="6">
        <f t="shared" si="217"/>
        <v>-0.1933</v>
      </c>
      <c r="W60" s="8"/>
      <c r="X60" s="6">
        <f t="shared" ref="X60:AG60" si="218">max(X59, M60)</f>
        <v>0.3409</v>
      </c>
      <c r="Y60" s="6">
        <f t="shared" si="218"/>
        <v>0.3537</v>
      </c>
      <c r="Z60" s="6">
        <f t="shared" si="218"/>
        <v>0.1471</v>
      </c>
      <c r="AA60" s="6">
        <f t="shared" si="218"/>
        <v>0.1106</v>
      </c>
      <c r="AB60" s="6">
        <f t="shared" si="218"/>
        <v>0.1321</v>
      </c>
      <c r="AC60" s="6">
        <f t="shared" si="218"/>
        <v>0.011</v>
      </c>
      <c r="AD60" s="6">
        <f t="shared" si="218"/>
        <v>0.0985</v>
      </c>
      <c r="AE60" s="6">
        <f t="shared" si="218"/>
        <v>0.0674</v>
      </c>
      <c r="AF60" s="6">
        <f t="shared" si="218"/>
        <v>0.0049</v>
      </c>
      <c r="AG60" s="6">
        <f t="shared" si="218"/>
        <v>0.0217</v>
      </c>
      <c r="AH60" s="8"/>
      <c r="AI60" s="6">
        <f t="shared" ref="AI60:AR60" si="219">X60-M60</f>
        <v>0</v>
      </c>
      <c r="AJ60" s="6">
        <f t="shared" si="219"/>
        <v>0.1974</v>
      </c>
      <c r="AK60" s="6">
        <f t="shared" si="219"/>
        <v>0.4129</v>
      </c>
      <c r="AL60" s="6">
        <f t="shared" si="219"/>
        <v>0.4907</v>
      </c>
      <c r="AM60" s="6">
        <f t="shared" si="219"/>
        <v>0.23</v>
      </c>
      <c r="AN60" s="6">
        <f t="shared" si="219"/>
        <v>0.3403</v>
      </c>
      <c r="AO60" s="6">
        <f t="shared" si="219"/>
        <v>0.4946</v>
      </c>
      <c r="AP60" s="6">
        <f t="shared" si="219"/>
        <v>0.0822</v>
      </c>
      <c r="AQ60" s="6">
        <f t="shared" si="219"/>
        <v>0.1552</v>
      </c>
      <c r="AR60" s="6">
        <f t="shared" si="219"/>
        <v>0.215</v>
      </c>
      <c r="AS60" s="8"/>
      <c r="AT60" s="6">
        <f t="shared" ref="AT60:BC60" si="220">average(SORTN(AI48:AI59,9,0,1,FALSE))</f>
        <v>0.009466666667</v>
      </c>
      <c r="AU60" s="6">
        <f t="shared" si="220"/>
        <v>0.2777666667</v>
      </c>
      <c r="AV60" s="6">
        <f t="shared" si="220"/>
        <v>0.4645333333</v>
      </c>
      <c r="AW60" s="6">
        <f t="shared" si="220"/>
        <v>0.5218666667</v>
      </c>
      <c r="AX60" s="6">
        <f t="shared" si="220"/>
        <v>0.3277333333</v>
      </c>
      <c r="AY60" s="6">
        <f t="shared" si="220"/>
        <v>0.3556666667</v>
      </c>
      <c r="AZ60" s="6">
        <f t="shared" si="220"/>
        <v>0.5076111111</v>
      </c>
      <c r="BA60" s="6">
        <f t="shared" si="220"/>
        <v>0.1834</v>
      </c>
      <c r="BB60" s="6">
        <f t="shared" si="220"/>
        <v>0.2248555556</v>
      </c>
      <c r="BC60" s="6">
        <f t="shared" si="220"/>
        <v>0.2490888889</v>
      </c>
    </row>
    <row r="61">
      <c r="A61" s="23">
        <v>38321.0</v>
      </c>
      <c r="B61" s="27">
        <v>0.0435</v>
      </c>
      <c r="C61" s="27">
        <v>0.0145</v>
      </c>
      <c r="D61" s="27">
        <v>0.0139</v>
      </c>
      <c r="E61" s="27">
        <v>0.0415</v>
      </c>
      <c r="F61" s="27">
        <v>0.0335</v>
      </c>
      <c r="G61" s="27">
        <v>0.0148</v>
      </c>
      <c r="H61" s="27">
        <v>0.0205</v>
      </c>
      <c r="I61" s="27">
        <v>0.0353</v>
      </c>
      <c r="J61" s="27">
        <v>0.0206</v>
      </c>
      <c r="K61" s="27">
        <v>0.0406</v>
      </c>
      <c r="L61" s="8"/>
      <c r="M61" s="6">
        <f t="shared" ref="M61:V61" si="221">M60+B61</f>
        <v>0.3844</v>
      </c>
      <c r="N61" s="6">
        <f t="shared" si="221"/>
        <v>0.1708</v>
      </c>
      <c r="O61" s="6">
        <f t="shared" si="221"/>
        <v>-0.2519</v>
      </c>
      <c r="P61" s="6">
        <f t="shared" si="221"/>
        <v>-0.3386</v>
      </c>
      <c r="Q61" s="6">
        <f t="shared" si="221"/>
        <v>-0.0644</v>
      </c>
      <c r="R61" s="6">
        <f t="shared" si="221"/>
        <v>-0.3145</v>
      </c>
      <c r="S61" s="6">
        <f t="shared" si="221"/>
        <v>-0.3756</v>
      </c>
      <c r="T61" s="6">
        <f t="shared" si="221"/>
        <v>0.0205</v>
      </c>
      <c r="U61" s="6">
        <f t="shared" si="221"/>
        <v>-0.1297</v>
      </c>
      <c r="V61" s="6">
        <f t="shared" si="221"/>
        <v>-0.1527</v>
      </c>
      <c r="W61" s="8"/>
      <c r="X61" s="6">
        <f t="shared" ref="X61:AG61" si="222">max(X60, M61)</f>
        <v>0.3844</v>
      </c>
      <c r="Y61" s="6">
        <f t="shared" si="222"/>
        <v>0.3537</v>
      </c>
      <c r="Z61" s="6">
        <f t="shared" si="222"/>
        <v>0.1471</v>
      </c>
      <c r="AA61" s="6">
        <f t="shared" si="222"/>
        <v>0.1106</v>
      </c>
      <c r="AB61" s="6">
        <f t="shared" si="222"/>
        <v>0.1321</v>
      </c>
      <c r="AC61" s="6">
        <f t="shared" si="222"/>
        <v>0.011</v>
      </c>
      <c r="AD61" s="6">
        <f t="shared" si="222"/>
        <v>0.0985</v>
      </c>
      <c r="AE61" s="6">
        <f t="shared" si="222"/>
        <v>0.0674</v>
      </c>
      <c r="AF61" s="6">
        <f t="shared" si="222"/>
        <v>0.0049</v>
      </c>
      <c r="AG61" s="6">
        <f t="shared" si="222"/>
        <v>0.0217</v>
      </c>
      <c r="AH61" s="8"/>
      <c r="AI61" s="6">
        <f t="shared" ref="AI61:AR61" si="223">X61-M61</f>
        <v>0</v>
      </c>
      <c r="AJ61" s="6">
        <f t="shared" si="223"/>
        <v>0.1829</v>
      </c>
      <c r="AK61" s="6">
        <f t="shared" si="223"/>
        <v>0.399</v>
      </c>
      <c r="AL61" s="6">
        <f t="shared" si="223"/>
        <v>0.4492</v>
      </c>
      <c r="AM61" s="6">
        <f t="shared" si="223"/>
        <v>0.1965</v>
      </c>
      <c r="AN61" s="6">
        <f t="shared" si="223"/>
        <v>0.3255</v>
      </c>
      <c r="AO61" s="6">
        <f t="shared" si="223"/>
        <v>0.4741</v>
      </c>
      <c r="AP61" s="6">
        <f t="shared" si="223"/>
        <v>0.0469</v>
      </c>
      <c r="AQ61" s="6">
        <f t="shared" si="223"/>
        <v>0.1346</v>
      </c>
      <c r="AR61" s="6">
        <f t="shared" si="223"/>
        <v>0.1744</v>
      </c>
      <c r="AS61" s="8"/>
      <c r="AT61" s="6">
        <f t="shared" ref="AT61:BC61" si="224">average(SORTN(AI49:AI60,9,0,1,FALSE))</f>
        <v>0.007288888889</v>
      </c>
      <c r="AU61" s="6">
        <f t="shared" si="224"/>
        <v>0.2654666667</v>
      </c>
      <c r="AV61" s="6">
        <f t="shared" si="224"/>
        <v>0.4529555556</v>
      </c>
      <c r="AW61" s="6">
        <f t="shared" si="224"/>
        <v>0.5120555556</v>
      </c>
      <c r="AX61" s="6">
        <f t="shared" si="224"/>
        <v>0.3145555556</v>
      </c>
      <c r="AY61" s="6">
        <f t="shared" si="224"/>
        <v>0.3490555556</v>
      </c>
      <c r="AZ61" s="6">
        <f t="shared" si="224"/>
        <v>0.5030222222</v>
      </c>
      <c r="BA61" s="6">
        <f t="shared" si="224"/>
        <v>0.1681333333</v>
      </c>
      <c r="BB61" s="6">
        <f t="shared" si="224"/>
        <v>0.2170666667</v>
      </c>
      <c r="BC61" s="6">
        <f t="shared" si="224"/>
        <v>0.2403777778</v>
      </c>
    </row>
    <row r="62">
      <c r="A62" s="23">
        <v>38352.0</v>
      </c>
      <c r="B62" s="27">
        <v>0.0318</v>
      </c>
      <c r="C62" s="27">
        <v>0.0262</v>
      </c>
      <c r="D62" s="27">
        <v>0.018</v>
      </c>
      <c r="E62" s="27">
        <v>0.0304</v>
      </c>
      <c r="F62" s="27">
        <v>0.0544</v>
      </c>
      <c r="G62" s="27">
        <v>0.048</v>
      </c>
      <c r="H62" s="27">
        <v>0.0231</v>
      </c>
      <c r="I62" s="27">
        <v>0.0433</v>
      </c>
      <c r="J62" s="27">
        <v>0.028</v>
      </c>
      <c r="K62" s="27">
        <v>0.0346</v>
      </c>
      <c r="L62" s="8"/>
      <c r="M62" s="6">
        <f t="shared" ref="M62:V62" si="225">M61+B62</f>
        <v>0.4162</v>
      </c>
      <c r="N62" s="6">
        <f t="shared" si="225"/>
        <v>0.197</v>
      </c>
      <c r="O62" s="6">
        <f t="shared" si="225"/>
        <v>-0.2339</v>
      </c>
      <c r="P62" s="6">
        <f t="shared" si="225"/>
        <v>-0.3082</v>
      </c>
      <c r="Q62" s="6">
        <f t="shared" si="225"/>
        <v>-0.01</v>
      </c>
      <c r="R62" s="6">
        <f t="shared" si="225"/>
        <v>-0.2665</v>
      </c>
      <c r="S62" s="6">
        <f t="shared" si="225"/>
        <v>-0.3525</v>
      </c>
      <c r="T62" s="6">
        <f t="shared" si="225"/>
        <v>0.0638</v>
      </c>
      <c r="U62" s="6">
        <f t="shared" si="225"/>
        <v>-0.1017</v>
      </c>
      <c r="V62" s="6">
        <f t="shared" si="225"/>
        <v>-0.1181</v>
      </c>
      <c r="W62" s="8"/>
      <c r="X62" s="6">
        <f t="shared" ref="X62:AG62" si="226">max(X61, M62)</f>
        <v>0.4162</v>
      </c>
      <c r="Y62" s="6">
        <f t="shared" si="226"/>
        <v>0.3537</v>
      </c>
      <c r="Z62" s="6">
        <f t="shared" si="226"/>
        <v>0.1471</v>
      </c>
      <c r="AA62" s="6">
        <f t="shared" si="226"/>
        <v>0.1106</v>
      </c>
      <c r="AB62" s="6">
        <f t="shared" si="226"/>
        <v>0.1321</v>
      </c>
      <c r="AC62" s="6">
        <f t="shared" si="226"/>
        <v>0.011</v>
      </c>
      <c r="AD62" s="6">
        <f t="shared" si="226"/>
        <v>0.0985</v>
      </c>
      <c r="AE62" s="6">
        <f t="shared" si="226"/>
        <v>0.0674</v>
      </c>
      <c r="AF62" s="6">
        <f t="shared" si="226"/>
        <v>0.0049</v>
      </c>
      <c r="AG62" s="6">
        <f t="shared" si="226"/>
        <v>0.0217</v>
      </c>
      <c r="AH62" s="8"/>
      <c r="AI62" s="6">
        <f t="shared" ref="AI62:AR62" si="227">X62-M62</f>
        <v>0</v>
      </c>
      <c r="AJ62" s="6">
        <f t="shared" si="227"/>
        <v>0.1567</v>
      </c>
      <c r="AK62" s="6">
        <f t="shared" si="227"/>
        <v>0.381</v>
      </c>
      <c r="AL62" s="6">
        <f t="shared" si="227"/>
        <v>0.4188</v>
      </c>
      <c r="AM62" s="6">
        <f t="shared" si="227"/>
        <v>0.1421</v>
      </c>
      <c r="AN62" s="6">
        <f t="shared" si="227"/>
        <v>0.2775</v>
      </c>
      <c r="AO62" s="6">
        <f t="shared" si="227"/>
        <v>0.451</v>
      </c>
      <c r="AP62" s="6">
        <f t="shared" si="227"/>
        <v>0.0036</v>
      </c>
      <c r="AQ62" s="6">
        <f t="shared" si="227"/>
        <v>0.1066</v>
      </c>
      <c r="AR62" s="6">
        <f t="shared" si="227"/>
        <v>0.1398</v>
      </c>
      <c r="AS62" s="8"/>
      <c r="AT62" s="6">
        <f t="shared" ref="AT62:BC62" si="228">average(SORTN(AI50:AI61,9,0,1,FALSE))</f>
        <v>0.0025</v>
      </c>
      <c r="AU62" s="6">
        <f t="shared" si="228"/>
        <v>0.2530222222</v>
      </c>
      <c r="AV62" s="6">
        <f t="shared" si="228"/>
        <v>0.4435555556</v>
      </c>
      <c r="AW62" s="6">
        <f t="shared" si="228"/>
        <v>0.5035555556</v>
      </c>
      <c r="AX62" s="6">
        <f t="shared" si="228"/>
        <v>0.3050888889</v>
      </c>
      <c r="AY62" s="6">
        <f t="shared" si="228"/>
        <v>0.3369666667</v>
      </c>
      <c r="AZ62" s="6">
        <f t="shared" si="228"/>
        <v>0.4976111111</v>
      </c>
      <c r="BA62" s="6">
        <f t="shared" si="228"/>
        <v>0.1546222222</v>
      </c>
      <c r="BB62" s="6">
        <f t="shared" si="228"/>
        <v>0.2106666667</v>
      </c>
      <c r="BC62" s="6">
        <f t="shared" si="228"/>
        <v>0.2319777778</v>
      </c>
    </row>
    <row r="63">
      <c r="A63" s="23">
        <v>38383.0</v>
      </c>
      <c r="B63" s="27">
        <v>0.0189</v>
      </c>
      <c r="C63" s="27">
        <v>-0.0057</v>
      </c>
      <c r="D63" s="27">
        <v>0.0254</v>
      </c>
      <c r="E63" s="27">
        <v>0.002</v>
      </c>
      <c r="F63" s="27">
        <v>0.0186</v>
      </c>
      <c r="G63" s="27">
        <v>-0.0138</v>
      </c>
      <c r="H63" s="27">
        <v>0.0382</v>
      </c>
      <c r="I63" s="27">
        <v>0.0166</v>
      </c>
      <c r="J63" s="27">
        <v>0.0106</v>
      </c>
      <c r="K63" s="27">
        <v>-0.025</v>
      </c>
      <c r="L63" s="8"/>
      <c r="M63" s="6">
        <f t="shared" ref="M63:V63" si="229">M62+B63</f>
        <v>0.4351</v>
      </c>
      <c r="N63" s="6">
        <f t="shared" si="229"/>
        <v>0.1913</v>
      </c>
      <c r="O63" s="6">
        <f t="shared" si="229"/>
        <v>-0.2085</v>
      </c>
      <c r="P63" s="6">
        <f t="shared" si="229"/>
        <v>-0.3062</v>
      </c>
      <c r="Q63" s="6">
        <f t="shared" si="229"/>
        <v>0.0086</v>
      </c>
      <c r="R63" s="6">
        <f t="shared" si="229"/>
        <v>-0.2803</v>
      </c>
      <c r="S63" s="6">
        <f t="shared" si="229"/>
        <v>-0.3143</v>
      </c>
      <c r="T63" s="6">
        <f t="shared" si="229"/>
        <v>0.0804</v>
      </c>
      <c r="U63" s="6">
        <f t="shared" si="229"/>
        <v>-0.0911</v>
      </c>
      <c r="V63" s="6">
        <f t="shared" si="229"/>
        <v>-0.1431</v>
      </c>
      <c r="W63" s="8"/>
      <c r="X63" s="6">
        <f t="shared" ref="X63:AG63" si="230">max(X62, M63)</f>
        <v>0.4351</v>
      </c>
      <c r="Y63" s="6">
        <f t="shared" si="230"/>
        <v>0.3537</v>
      </c>
      <c r="Z63" s="6">
        <f t="shared" si="230"/>
        <v>0.1471</v>
      </c>
      <c r="AA63" s="6">
        <f t="shared" si="230"/>
        <v>0.1106</v>
      </c>
      <c r="AB63" s="6">
        <f t="shared" si="230"/>
        <v>0.1321</v>
      </c>
      <c r="AC63" s="6">
        <f t="shared" si="230"/>
        <v>0.011</v>
      </c>
      <c r="AD63" s="6">
        <f t="shared" si="230"/>
        <v>0.0985</v>
      </c>
      <c r="AE63" s="6">
        <f t="shared" si="230"/>
        <v>0.0804</v>
      </c>
      <c r="AF63" s="6">
        <f t="shared" si="230"/>
        <v>0.0049</v>
      </c>
      <c r="AG63" s="6">
        <f t="shared" si="230"/>
        <v>0.0217</v>
      </c>
      <c r="AH63" s="8"/>
      <c r="AI63" s="6">
        <f t="shared" ref="AI63:AR63" si="231">X63-M63</f>
        <v>0</v>
      </c>
      <c r="AJ63" s="6">
        <f t="shared" si="231"/>
        <v>0.1624</v>
      </c>
      <c r="AK63" s="6">
        <f t="shared" si="231"/>
        <v>0.3556</v>
      </c>
      <c r="AL63" s="6">
        <f t="shared" si="231"/>
        <v>0.4168</v>
      </c>
      <c r="AM63" s="6">
        <f t="shared" si="231"/>
        <v>0.1235</v>
      </c>
      <c r="AN63" s="6">
        <f t="shared" si="231"/>
        <v>0.2913</v>
      </c>
      <c r="AO63" s="6">
        <f t="shared" si="231"/>
        <v>0.4128</v>
      </c>
      <c r="AP63" s="6">
        <f t="shared" si="231"/>
        <v>0</v>
      </c>
      <c r="AQ63" s="6">
        <f t="shared" si="231"/>
        <v>0.096</v>
      </c>
      <c r="AR63" s="6">
        <f t="shared" si="231"/>
        <v>0.1648</v>
      </c>
      <c r="AS63" s="8"/>
      <c r="AT63" s="6">
        <f t="shared" ref="AT63:BC63" si="232">average(SORTN(AI51:AI62,9,0,1,FALSE))</f>
        <v>0.002344444444</v>
      </c>
      <c r="AU63" s="6">
        <f t="shared" si="232"/>
        <v>0.2451666667</v>
      </c>
      <c r="AV63" s="6">
        <f t="shared" si="232"/>
        <v>0.4363333333</v>
      </c>
      <c r="AW63" s="6">
        <f t="shared" si="232"/>
        <v>0.5006222222</v>
      </c>
      <c r="AX63" s="6">
        <f t="shared" si="232"/>
        <v>0.2949222222</v>
      </c>
      <c r="AY63" s="6">
        <f t="shared" si="232"/>
        <v>0.3247</v>
      </c>
      <c r="AZ63" s="6">
        <f t="shared" si="232"/>
        <v>0.4953444444</v>
      </c>
      <c r="BA63" s="6">
        <f t="shared" si="232"/>
        <v>0.1473666667</v>
      </c>
      <c r="BB63" s="6">
        <f t="shared" si="232"/>
        <v>0.205</v>
      </c>
      <c r="BC63" s="6">
        <f t="shared" si="232"/>
        <v>0.2288</v>
      </c>
    </row>
    <row r="64">
      <c r="A64" s="23">
        <v>38411.0</v>
      </c>
      <c r="B64" s="27">
        <v>0.0286</v>
      </c>
      <c r="C64" s="27">
        <v>0.0542</v>
      </c>
      <c r="D64" s="27">
        <v>0.0306</v>
      </c>
      <c r="E64" s="27">
        <v>0.0219</v>
      </c>
      <c r="F64" s="27">
        <v>0.0132</v>
      </c>
      <c r="G64" s="27">
        <v>0.0288</v>
      </c>
      <c r="H64" s="27">
        <v>0.0503</v>
      </c>
      <c r="I64" s="27">
        <v>0.0174</v>
      </c>
      <c r="J64" s="27">
        <v>0.027</v>
      </c>
      <c r="K64" s="27">
        <v>0.0202</v>
      </c>
      <c r="L64" s="8"/>
      <c r="M64" s="6">
        <f t="shared" ref="M64:V64" si="233">M63+B64</f>
        <v>0.4637</v>
      </c>
      <c r="N64" s="6">
        <f t="shared" si="233"/>
        <v>0.2455</v>
      </c>
      <c r="O64" s="6">
        <f t="shared" si="233"/>
        <v>-0.1779</v>
      </c>
      <c r="P64" s="6">
        <f t="shared" si="233"/>
        <v>-0.2843</v>
      </c>
      <c r="Q64" s="6">
        <f t="shared" si="233"/>
        <v>0.0218</v>
      </c>
      <c r="R64" s="6">
        <f t="shared" si="233"/>
        <v>-0.2515</v>
      </c>
      <c r="S64" s="6">
        <f t="shared" si="233"/>
        <v>-0.264</v>
      </c>
      <c r="T64" s="6">
        <f t="shared" si="233"/>
        <v>0.0978</v>
      </c>
      <c r="U64" s="6">
        <f t="shared" si="233"/>
        <v>-0.0641</v>
      </c>
      <c r="V64" s="6">
        <f t="shared" si="233"/>
        <v>-0.1229</v>
      </c>
      <c r="W64" s="8"/>
      <c r="X64" s="6">
        <f t="shared" ref="X64:AG64" si="234">max(X63, M64)</f>
        <v>0.4637</v>
      </c>
      <c r="Y64" s="6">
        <f t="shared" si="234"/>
        <v>0.3537</v>
      </c>
      <c r="Z64" s="6">
        <f t="shared" si="234"/>
        <v>0.1471</v>
      </c>
      <c r="AA64" s="6">
        <f t="shared" si="234"/>
        <v>0.1106</v>
      </c>
      <c r="AB64" s="6">
        <f t="shared" si="234"/>
        <v>0.1321</v>
      </c>
      <c r="AC64" s="6">
        <f t="shared" si="234"/>
        <v>0.011</v>
      </c>
      <c r="AD64" s="6">
        <f t="shared" si="234"/>
        <v>0.0985</v>
      </c>
      <c r="AE64" s="6">
        <f t="shared" si="234"/>
        <v>0.0978</v>
      </c>
      <c r="AF64" s="6">
        <f t="shared" si="234"/>
        <v>0.0049</v>
      </c>
      <c r="AG64" s="6">
        <f t="shared" si="234"/>
        <v>0.0217</v>
      </c>
      <c r="AH64" s="8"/>
      <c r="AI64" s="6">
        <f t="shared" ref="AI64:AR64" si="235">X64-M64</f>
        <v>0</v>
      </c>
      <c r="AJ64" s="6">
        <f t="shared" si="235"/>
        <v>0.1082</v>
      </c>
      <c r="AK64" s="6">
        <f t="shared" si="235"/>
        <v>0.325</v>
      </c>
      <c r="AL64" s="6">
        <f t="shared" si="235"/>
        <v>0.3949</v>
      </c>
      <c r="AM64" s="6">
        <f t="shared" si="235"/>
        <v>0.1103</v>
      </c>
      <c r="AN64" s="6">
        <f t="shared" si="235"/>
        <v>0.2625</v>
      </c>
      <c r="AO64" s="6">
        <f t="shared" si="235"/>
        <v>0.3625</v>
      </c>
      <c r="AP64" s="6">
        <f t="shared" si="235"/>
        <v>0</v>
      </c>
      <c r="AQ64" s="6">
        <f t="shared" si="235"/>
        <v>0.069</v>
      </c>
      <c r="AR64" s="6">
        <f t="shared" si="235"/>
        <v>0.1446</v>
      </c>
      <c r="AS64" s="8"/>
      <c r="AT64" s="6">
        <f t="shared" ref="AT64:BC64" si="236">average(SORTN(AI52:AI63,9,0,1,FALSE))</f>
        <v>0.0009222222222</v>
      </c>
      <c r="AU64" s="6">
        <f t="shared" si="236"/>
        <v>0.2398222222</v>
      </c>
      <c r="AV64" s="6">
        <f t="shared" si="236"/>
        <v>0.4313222222</v>
      </c>
      <c r="AW64" s="6">
        <f t="shared" si="236"/>
        <v>0.5003222222</v>
      </c>
      <c r="AX64" s="6">
        <f t="shared" si="236"/>
        <v>0.2850888889</v>
      </c>
      <c r="AY64" s="6">
        <f t="shared" si="236"/>
        <v>0.3145888889</v>
      </c>
      <c r="AZ64" s="6">
        <f t="shared" si="236"/>
        <v>0.4936111111</v>
      </c>
      <c r="BA64" s="6">
        <f t="shared" si="236"/>
        <v>0.1384333333</v>
      </c>
      <c r="BB64" s="6">
        <f t="shared" si="236"/>
        <v>0.1958777778</v>
      </c>
      <c r="BC64" s="6">
        <f t="shared" si="236"/>
        <v>0.2275111111</v>
      </c>
    </row>
    <row r="65">
      <c r="A65" s="23">
        <v>38442.0</v>
      </c>
      <c r="B65" s="27">
        <v>-0.0156</v>
      </c>
      <c r="C65" s="27">
        <v>-0.0021</v>
      </c>
      <c r="D65" s="27">
        <v>0.0078</v>
      </c>
      <c r="E65" s="27">
        <v>-0.0018</v>
      </c>
      <c r="F65" s="27">
        <v>0.0185</v>
      </c>
      <c r="G65" s="27">
        <v>0.0049</v>
      </c>
      <c r="H65" s="27">
        <v>-0.0175</v>
      </c>
      <c r="I65" s="27">
        <v>-0.0132</v>
      </c>
      <c r="J65" s="27">
        <v>-0.0078</v>
      </c>
      <c r="K65" s="27">
        <v>-0.0164</v>
      </c>
      <c r="L65" s="8"/>
      <c r="M65" s="6">
        <f t="shared" ref="M65:V65" si="237">M64+B65</f>
        <v>0.4481</v>
      </c>
      <c r="N65" s="6">
        <f t="shared" si="237"/>
        <v>0.2434</v>
      </c>
      <c r="O65" s="6">
        <f t="shared" si="237"/>
        <v>-0.1701</v>
      </c>
      <c r="P65" s="6">
        <f t="shared" si="237"/>
        <v>-0.2861</v>
      </c>
      <c r="Q65" s="6">
        <f t="shared" si="237"/>
        <v>0.0403</v>
      </c>
      <c r="R65" s="6">
        <f t="shared" si="237"/>
        <v>-0.2466</v>
      </c>
      <c r="S65" s="6">
        <f t="shared" si="237"/>
        <v>-0.2815</v>
      </c>
      <c r="T65" s="6">
        <f t="shared" si="237"/>
        <v>0.0846</v>
      </c>
      <c r="U65" s="6">
        <f t="shared" si="237"/>
        <v>-0.0719</v>
      </c>
      <c r="V65" s="6">
        <f t="shared" si="237"/>
        <v>-0.1393</v>
      </c>
      <c r="W65" s="8"/>
      <c r="X65" s="6">
        <f t="shared" ref="X65:AG65" si="238">max(X64, M65)</f>
        <v>0.4637</v>
      </c>
      <c r="Y65" s="6">
        <f t="shared" si="238"/>
        <v>0.3537</v>
      </c>
      <c r="Z65" s="6">
        <f t="shared" si="238"/>
        <v>0.1471</v>
      </c>
      <c r="AA65" s="6">
        <f t="shared" si="238"/>
        <v>0.1106</v>
      </c>
      <c r="AB65" s="6">
        <f t="shared" si="238"/>
        <v>0.1321</v>
      </c>
      <c r="AC65" s="6">
        <f t="shared" si="238"/>
        <v>0.011</v>
      </c>
      <c r="AD65" s="6">
        <f t="shared" si="238"/>
        <v>0.0985</v>
      </c>
      <c r="AE65" s="6">
        <f t="shared" si="238"/>
        <v>0.0978</v>
      </c>
      <c r="AF65" s="6">
        <f t="shared" si="238"/>
        <v>0.0049</v>
      </c>
      <c r="AG65" s="6">
        <f t="shared" si="238"/>
        <v>0.0217</v>
      </c>
      <c r="AH65" s="8"/>
      <c r="AI65" s="6">
        <f t="shared" ref="AI65:AR65" si="239">X65-M65</f>
        <v>0.0156</v>
      </c>
      <c r="AJ65" s="6">
        <f t="shared" si="239"/>
        <v>0.1103</v>
      </c>
      <c r="AK65" s="6">
        <f t="shared" si="239"/>
        <v>0.3172</v>
      </c>
      <c r="AL65" s="6">
        <f t="shared" si="239"/>
        <v>0.3967</v>
      </c>
      <c r="AM65" s="6">
        <f t="shared" si="239"/>
        <v>0.0918</v>
      </c>
      <c r="AN65" s="6">
        <f t="shared" si="239"/>
        <v>0.2576</v>
      </c>
      <c r="AO65" s="6">
        <f t="shared" si="239"/>
        <v>0.38</v>
      </c>
      <c r="AP65" s="6">
        <f t="shared" si="239"/>
        <v>0.0132</v>
      </c>
      <c r="AQ65" s="6">
        <f t="shared" si="239"/>
        <v>0.0768</v>
      </c>
      <c r="AR65" s="6">
        <f t="shared" si="239"/>
        <v>0.161</v>
      </c>
      <c r="AS65" s="8"/>
      <c r="AT65" s="6">
        <f t="shared" ref="AT65:BC65" si="240">average(SORTN(AI53:AI64,9,0,1,FALSE))</f>
        <v>0.0009222222222</v>
      </c>
      <c r="AU65" s="6">
        <f t="shared" si="240"/>
        <v>0.2362444444</v>
      </c>
      <c r="AV65" s="6">
        <f t="shared" si="240"/>
        <v>0.4279222222</v>
      </c>
      <c r="AW65" s="6">
        <f t="shared" si="240"/>
        <v>0.4967777778</v>
      </c>
      <c r="AX65" s="6">
        <f t="shared" si="240"/>
        <v>0.2727333333</v>
      </c>
      <c r="AY65" s="6">
        <f t="shared" si="240"/>
        <v>0.3056555556</v>
      </c>
      <c r="AZ65" s="6">
        <f t="shared" si="240"/>
        <v>0.4931555556</v>
      </c>
      <c r="BA65" s="6">
        <f t="shared" si="240"/>
        <v>0.1299555556</v>
      </c>
      <c r="BB65" s="6">
        <f t="shared" si="240"/>
        <v>0.1873222222</v>
      </c>
      <c r="BC65" s="6">
        <f t="shared" si="240"/>
        <v>0.2235777778</v>
      </c>
    </row>
    <row r="66">
      <c r="A66" s="23">
        <v>38472.0</v>
      </c>
      <c r="B66" s="27">
        <v>-0.0253</v>
      </c>
      <c r="C66" s="27">
        <v>-0.0191</v>
      </c>
      <c r="D66" s="27">
        <v>-0.0373</v>
      </c>
      <c r="E66" s="27">
        <v>-0.0396</v>
      </c>
      <c r="F66" s="27">
        <v>-0.0367</v>
      </c>
      <c r="G66" s="27">
        <v>-0.0444</v>
      </c>
      <c r="H66" s="27">
        <v>-0.0436</v>
      </c>
      <c r="I66" s="27">
        <v>-0.0253</v>
      </c>
      <c r="J66" s="27">
        <v>-0.021</v>
      </c>
      <c r="K66" s="27">
        <v>-0.0184</v>
      </c>
      <c r="L66" s="8"/>
      <c r="M66" s="6">
        <f t="shared" ref="M66:V66" si="241">M65+B66</f>
        <v>0.4228</v>
      </c>
      <c r="N66" s="6">
        <f t="shared" si="241"/>
        <v>0.2243</v>
      </c>
      <c r="O66" s="6">
        <f t="shared" si="241"/>
        <v>-0.2074</v>
      </c>
      <c r="P66" s="6">
        <f t="shared" si="241"/>
        <v>-0.3257</v>
      </c>
      <c r="Q66" s="6">
        <f t="shared" si="241"/>
        <v>0.0036</v>
      </c>
      <c r="R66" s="6">
        <f t="shared" si="241"/>
        <v>-0.291</v>
      </c>
      <c r="S66" s="6">
        <f t="shared" si="241"/>
        <v>-0.3251</v>
      </c>
      <c r="T66" s="6">
        <f t="shared" si="241"/>
        <v>0.0593</v>
      </c>
      <c r="U66" s="6">
        <f t="shared" si="241"/>
        <v>-0.0929</v>
      </c>
      <c r="V66" s="6">
        <f t="shared" si="241"/>
        <v>-0.1577</v>
      </c>
      <c r="W66" s="8"/>
      <c r="X66" s="6">
        <f t="shared" ref="X66:AG66" si="242">max(X65, M66)</f>
        <v>0.4637</v>
      </c>
      <c r="Y66" s="6">
        <f t="shared" si="242"/>
        <v>0.3537</v>
      </c>
      <c r="Z66" s="6">
        <f t="shared" si="242"/>
        <v>0.1471</v>
      </c>
      <c r="AA66" s="6">
        <f t="shared" si="242"/>
        <v>0.1106</v>
      </c>
      <c r="AB66" s="6">
        <f t="shared" si="242"/>
        <v>0.1321</v>
      </c>
      <c r="AC66" s="6">
        <f t="shared" si="242"/>
        <v>0.011</v>
      </c>
      <c r="AD66" s="6">
        <f t="shared" si="242"/>
        <v>0.0985</v>
      </c>
      <c r="AE66" s="6">
        <f t="shared" si="242"/>
        <v>0.0978</v>
      </c>
      <c r="AF66" s="6">
        <f t="shared" si="242"/>
        <v>0.0049</v>
      </c>
      <c r="AG66" s="6">
        <f t="shared" si="242"/>
        <v>0.0217</v>
      </c>
      <c r="AH66" s="8"/>
      <c r="AI66" s="6">
        <f t="shared" ref="AI66:AR66" si="243">X66-M66</f>
        <v>0.0409</v>
      </c>
      <c r="AJ66" s="6">
        <f t="shared" si="243"/>
        <v>0.1294</v>
      </c>
      <c r="AK66" s="6">
        <f t="shared" si="243"/>
        <v>0.3545</v>
      </c>
      <c r="AL66" s="6">
        <f t="shared" si="243"/>
        <v>0.4363</v>
      </c>
      <c r="AM66" s="6">
        <f t="shared" si="243"/>
        <v>0.1285</v>
      </c>
      <c r="AN66" s="6">
        <f t="shared" si="243"/>
        <v>0.302</v>
      </c>
      <c r="AO66" s="6">
        <f t="shared" si="243"/>
        <v>0.4236</v>
      </c>
      <c r="AP66" s="6">
        <f t="shared" si="243"/>
        <v>0.0385</v>
      </c>
      <c r="AQ66" s="6">
        <f t="shared" si="243"/>
        <v>0.0978</v>
      </c>
      <c r="AR66" s="6">
        <f t="shared" si="243"/>
        <v>0.1794</v>
      </c>
      <c r="AS66" s="8"/>
      <c r="AT66" s="6">
        <f t="shared" ref="AT66:BC66" si="244">average(SORTN(AI54:AI65,9,0,1,FALSE))</f>
        <v>0.002655555556</v>
      </c>
      <c r="AU66" s="6">
        <f t="shared" si="244"/>
        <v>0.2275777778</v>
      </c>
      <c r="AV66" s="6">
        <f t="shared" si="244"/>
        <v>0.4197555556</v>
      </c>
      <c r="AW66" s="6">
        <f t="shared" si="244"/>
        <v>0.4857777778</v>
      </c>
      <c r="AX66" s="6">
        <f t="shared" si="244"/>
        <v>0.2517111111</v>
      </c>
      <c r="AY66" s="6">
        <f t="shared" si="244"/>
        <v>0.3052888889</v>
      </c>
      <c r="AZ66" s="6">
        <f t="shared" si="244"/>
        <v>0.4869111111</v>
      </c>
      <c r="BA66" s="6">
        <f t="shared" si="244"/>
        <v>0.1142555556</v>
      </c>
      <c r="BB66" s="6">
        <f t="shared" si="244"/>
        <v>0.1741111111</v>
      </c>
      <c r="BC66" s="6">
        <f t="shared" si="244"/>
        <v>0.2167666667</v>
      </c>
    </row>
    <row r="67">
      <c r="A67" s="23">
        <v>38503.0</v>
      </c>
      <c r="B67" s="27">
        <v>0.0288</v>
      </c>
      <c r="C67" s="27">
        <v>0.0212</v>
      </c>
      <c r="D67" s="27">
        <v>0.067</v>
      </c>
      <c r="E67" s="27">
        <v>0.0657</v>
      </c>
      <c r="F67" s="27">
        <v>0.0324</v>
      </c>
      <c r="G67" s="27">
        <v>0.0179</v>
      </c>
      <c r="H67" s="27">
        <v>0.0511</v>
      </c>
      <c r="I67" s="27">
        <v>0.0498</v>
      </c>
      <c r="J67" s="27">
        <v>0.038</v>
      </c>
      <c r="K67" s="27">
        <v>0.0321</v>
      </c>
      <c r="L67" s="8"/>
      <c r="M67" s="6">
        <f t="shared" ref="M67:V67" si="245">M66+B67</f>
        <v>0.4516</v>
      </c>
      <c r="N67" s="6">
        <f t="shared" si="245"/>
        <v>0.2455</v>
      </c>
      <c r="O67" s="6">
        <f t="shared" si="245"/>
        <v>-0.1404</v>
      </c>
      <c r="P67" s="6">
        <f t="shared" si="245"/>
        <v>-0.26</v>
      </c>
      <c r="Q67" s="6">
        <f t="shared" si="245"/>
        <v>0.036</v>
      </c>
      <c r="R67" s="6">
        <f t="shared" si="245"/>
        <v>-0.2731</v>
      </c>
      <c r="S67" s="6">
        <f t="shared" si="245"/>
        <v>-0.274</v>
      </c>
      <c r="T67" s="6">
        <f t="shared" si="245"/>
        <v>0.1091</v>
      </c>
      <c r="U67" s="6">
        <f t="shared" si="245"/>
        <v>-0.0549</v>
      </c>
      <c r="V67" s="6">
        <f t="shared" si="245"/>
        <v>-0.1256</v>
      </c>
      <c r="W67" s="8"/>
      <c r="X67" s="6">
        <f t="shared" ref="X67:AG67" si="246">max(X66, M67)</f>
        <v>0.4637</v>
      </c>
      <c r="Y67" s="6">
        <f t="shared" si="246"/>
        <v>0.3537</v>
      </c>
      <c r="Z67" s="6">
        <f t="shared" si="246"/>
        <v>0.1471</v>
      </c>
      <c r="AA67" s="6">
        <f t="shared" si="246"/>
        <v>0.1106</v>
      </c>
      <c r="AB67" s="6">
        <f t="shared" si="246"/>
        <v>0.1321</v>
      </c>
      <c r="AC67" s="6">
        <f t="shared" si="246"/>
        <v>0.011</v>
      </c>
      <c r="AD67" s="6">
        <f t="shared" si="246"/>
        <v>0.0985</v>
      </c>
      <c r="AE67" s="6">
        <f t="shared" si="246"/>
        <v>0.1091</v>
      </c>
      <c r="AF67" s="6">
        <f t="shared" si="246"/>
        <v>0.0049</v>
      </c>
      <c r="AG67" s="6">
        <f t="shared" si="246"/>
        <v>0.0217</v>
      </c>
      <c r="AH67" s="8"/>
      <c r="AI67" s="6">
        <f t="shared" ref="AI67:AR67" si="247">X67-M67</f>
        <v>0.0121</v>
      </c>
      <c r="AJ67" s="6">
        <f t="shared" si="247"/>
        <v>0.1082</v>
      </c>
      <c r="AK67" s="6">
        <f t="shared" si="247"/>
        <v>0.2875</v>
      </c>
      <c r="AL67" s="6">
        <f t="shared" si="247"/>
        <v>0.3706</v>
      </c>
      <c r="AM67" s="6">
        <f t="shared" si="247"/>
        <v>0.0961</v>
      </c>
      <c r="AN67" s="6">
        <f t="shared" si="247"/>
        <v>0.2841</v>
      </c>
      <c r="AO67" s="6">
        <f t="shared" si="247"/>
        <v>0.3725</v>
      </c>
      <c r="AP67" s="6">
        <f t="shared" si="247"/>
        <v>0</v>
      </c>
      <c r="AQ67" s="6">
        <f t="shared" si="247"/>
        <v>0.0598</v>
      </c>
      <c r="AR67" s="6">
        <f t="shared" si="247"/>
        <v>0.1473</v>
      </c>
      <c r="AS67" s="8"/>
      <c r="AT67" s="6">
        <f t="shared" ref="AT67:BC67" si="248">average(SORTN(AI55:AI66,9,0,1,FALSE))</f>
        <v>0.006577777778</v>
      </c>
      <c r="AU67" s="6">
        <f t="shared" si="248"/>
        <v>0.2137444444</v>
      </c>
      <c r="AV67" s="6">
        <f t="shared" si="248"/>
        <v>0.4102333333</v>
      </c>
      <c r="AW67" s="6">
        <f t="shared" si="248"/>
        <v>0.4800333333</v>
      </c>
      <c r="AX67" s="6">
        <f t="shared" si="248"/>
        <v>0.2335666667</v>
      </c>
      <c r="AY67" s="6">
        <f t="shared" si="248"/>
        <v>0.3089111111</v>
      </c>
      <c r="AZ67" s="6">
        <f t="shared" si="248"/>
        <v>0.4798777778</v>
      </c>
      <c r="BA67" s="6">
        <f t="shared" si="248"/>
        <v>0.1029111111</v>
      </c>
      <c r="BB67" s="6">
        <f t="shared" si="248"/>
        <v>0.1631555556</v>
      </c>
      <c r="BC67" s="6">
        <f t="shared" si="248"/>
        <v>0.2098333333</v>
      </c>
    </row>
    <row r="68">
      <c r="A68" s="23">
        <v>38533.0</v>
      </c>
      <c r="B68" s="27">
        <v>0.0497</v>
      </c>
      <c r="C68" s="27">
        <v>0.0358</v>
      </c>
      <c r="D68" s="27">
        <v>0.0307</v>
      </c>
      <c r="E68" s="27">
        <v>0.0293</v>
      </c>
      <c r="F68" s="27">
        <v>0.0272</v>
      </c>
      <c r="G68" s="27">
        <v>0.0272</v>
      </c>
      <c r="H68" s="27">
        <v>0.0673</v>
      </c>
      <c r="I68" s="27">
        <v>0.0378</v>
      </c>
      <c r="J68" s="27">
        <v>0.033</v>
      </c>
      <c r="K68" s="27">
        <v>0.002</v>
      </c>
      <c r="L68" s="8"/>
      <c r="M68" s="6">
        <f t="shared" ref="M68:V68" si="249">M67+B68</f>
        <v>0.5013</v>
      </c>
      <c r="N68" s="6">
        <f t="shared" si="249"/>
        <v>0.2813</v>
      </c>
      <c r="O68" s="6">
        <f t="shared" si="249"/>
        <v>-0.1097</v>
      </c>
      <c r="P68" s="6">
        <f t="shared" si="249"/>
        <v>-0.2307</v>
      </c>
      <c r="Q68" s="6">
        <f t="shared" si="249"/>
        <v>0.0632</v>
      </c>
      <c r="R68" s="6">
        <f t="shared" si="249"/>
        <v>-0.2459</v>
      </c>
      <c r="S68" s="6">
        <f t="shared" si="249"/>
        <v>-0.2067</v>
      </c>
      <c r="T68" s="6">
        <f t="shared" si="249"/>
        <v>0.1469</v>
      </c>
      <c r="U68" s="6">
        <f t="shared" si="249"/>
        <v>-0.0219</v>
      </c>
      <c r="V68" s="6">
        <f t="shared" si="249"/>
        <v>-0.1236</v>
      </c>
      <c r="W68" s="8"/>
      <c r="X68" s="6">
        <f t="shared" ref="X68:AG68" si="250">max(X67, M68)</f>
        <v>0.5013</v>
      </c>
      <c r="Y68" s="6">
        <f t="shared" si="250"/>
        <v>0.3537</v>
      </c>
      <c r="Z68" s="6">
        <f t="shared" si="250"/>
        <v>0.1471</v>
      </c>
      <c r="AA68" s="6">
        <f t="shared" si="250"/>
        <v>0.1106</v>
      </c>
      <c r="AB68" s="6">
        <f t="shared" si="250"/>
        <v>0.1321</v>
      </c>
      <c r="AC68" s="6">
        <f t="shared" si="250"/>
        <v>0.011</v>
      </c>
      <c r="AD68" s="6">
        <f t="shared" si="250"/>
        <v>0.0985</v>
      </c>
      <c r="AE68" s="6">
        <f t="shared" si="250"/>
        <v>0.1469</v>
      </c>
      <c r="AF68" s="6">
        <f t="shared" si="250"/>
        <v>0.0049</v>
      </c>
      <c r="AG68" s="6">
        <f t="shared" si="250"/>
        <v>0.0217</v>
      </c>
      <c r="AH68" s="8"/>
      <c r="AI68" s="6">
        <f t="shared" ref="AI68:AR68" si="251">X68-M68</f>
        <v>0</v>
      </c>
      <c r="AJ68" s="6">
        <f t="shared" si="251"/>
        <v>0.0724</v>
      </c>
      <c r="AK68" s="6">
        <f t="shared" si="251"/>
        <v>0.2568</v>
      </c>
      <c r="AL68" s="6">
        <f t="shared" si="251"/>
        <v>0.3413</v>
      </c>
      <c r="AM68" s="6">
        <f t="shared" si="251"/>
        <v>0.0689</v>
      </c>
      <c r="AN68" s="6">
        <f t="shared" si="251"/>
        <v>0.2569</v>
      </c>
      <c r="AO68" s="6">
        <f t="shared" si="251"/>
        <v>0.3052</v>
      </c>
      <c r="AP68" s="6">
        <f t="shared" si="251"/>
        <v>0</v>
      </c>
      <c r="AQ68" s="6">
        <f t="shared" si="251"/>
        <v>0.0268</v>
      </c>
      <c r="AR68" s="6">
        <f t="shared" si="251"/>
        <v>0.1453</v>
      </c>
      <c r="AS68" s="8"/>
      <c r="AT68" s="6">
        <f t="shared" ref="AT68:BC68" si="252">average(SORTN(AI56:AI67,9,0,1,FALSE))</f>
        <v>0.007922222222</v>
      </c>
      <c r="AU68" s="6">
        <f t="shared" si="252"/>
        <v>0.1989444444</v>
      </c>
      <c r="AV68" s="6">
        <f t="shared" si="252"/>
        <v>0.4016555556</v>
      </c>
      <c r="AW68" s="6">
        <f t="shared" si="252"/>
        <v>0.4704777778</v>
      </c>
      <c r="AX68" s="6">
        <f t="shared" si="252"/>
        <v>0.2137222222</v>
      </c>
      <c r="AY68" s="6">
        <f t="shared" si="252"/>
        <v>0.3068111111</v>
      </c>
      <c r="AZ68" s="6">
        <f t="shared" si="252"/>
        <v>0.4717444444</v>
      </c>
      <c r="BA68" s="6">
        <f t="shared" si="252"/>
        <v>0.08613333333</v>
      </c>
      <c r="BB68" s="6">
        <f t="shared" si="252"/>
        <v>0.1507</v>
      </c>
      <c r="BC68" s="6">
        <f t="shared" si="252"/>
        <v>0.2022777778</v>
      </c>
    </row>
    <row r="69">
      <c r="A69" s="23">
        <v>38564.0</v>
      </c>
      <c r="B69" s="27">
        <v>0.0265</v>
      </c>
      <c r="C69" s="27">
        <v>0.0558</v>
      </c>
      <c r="D69" s="27">
        <v>0.0539</v>
      </c>
      <c r="E69" s="27">
        <v>0.0662</v>
      </c>
      <c r="F69" s="27">
        <v>0.0388</v>
      </c>
      <c r="G69" s="27">
        <v>0.0217</v>
      </c>
      <c r="H69" s="27">
        <v>0.0172</v>
      </c>
      <c r="I69" s="27">
        <v>0.0424</v>
      </c>
      <c r="J69" s="27">
        <v>0.0315</v>
      </c>
      <c r="K69" s="27">
        <v>0.0372</v>
      </c>
      <c r="L69" s="8"/>
      <c r="M69" s="6">
        <f t="shared" ref="M69:V69" si="253">M68+B69</f>
        <v>0.5278</v>
      </c>
      <c r="N69" s="6">
        <f t="shared" si="253"/>
        <v>0.3371</v>
      </c>
      <c r="O69" s="6">
        <f t="shared" si="253"/>
        <v>-0.0558</v>
      </c>
      <c r="P69" s="6">
        <f t="shared" si="253"/>
        <v>-0.1645</v>
      </c>
      <c r="Q69" s="6">
        <f t="shared" si="253"/>
        <v>0.102</v>
      </c>
      <c r="R69" s="6">
        <f t="shared" si="253"/>
        <v>-0.2242</v>
      </c>
      <c r="S69" s="6">
        <f t="shared" si="253"/>
        <v>-0.1895</v>
      </c>
      <c r="T69" s="6">
        <f t="shared" si="253"/>
        <v>0.1893</v>
      </c>
      <c r="U69" s="6">
        <f t="shared" si="253"/>
        <v>0.0096</v>
      </c>
      <c r="V69" s="6">
        <f t="shared" si="253"/>
        <v>-0.0864</v>
      </c>
      <c r="W69" s="8"/>
      <c r="X69" s="6">
        <f t="shared" ref="X69:AG69" si="254">max(X68, M69)</f>
        <v>0.5278</v>
      </c>
      <c r="Y69" s="6">
        <f t="shared" si="254"/>
        <v>0.3537</v>
      </c>
      <c r="Z69" s="6">
        <f t="shared" si="254"/>
        <v>0.1471</v>
      </c>
      <c r="AA69" s="6">
        <f t="shared" si="254"/>
        <v>0.1106</v>
      </c>
      <c r="AB69" s="6">
        <f t="shared" si="254"/>
        <v>0.1321</v>
      </c>
      <c r="AC69" s="6">
        <f t="shared" si="254"/>
        <v>0.011</v>
      </c>
      <c r="AD69" s="6">
        <f t="shared" si="254"/>
        <v>0.0985</v>
      </c>
      <c r="AE69" s="6">
        <f t="shared" si="254"/>
        <v>0.1893</v>
      </c>
      <c r="AF69" s="6">
        <f t="shared" si="254"/>
        <v>0.0096</v>
      </c>
      <c r="AG69" s="6">
        <f t="shared" si="254"/>
        <v>0.0217</v>
      </c>
      <c r="AH69" s="8"/>
      <c r="AI69" s="6">
        <f t="shared" ref="AI69:AR69" si="255">X69-M69</f>
        <v>0</v>
      </c>
      <c r="AJ69" s="6">
        <f t="shared" si="255"/>
        <v>0.0166</v>
      </c>
      <c r="AK69" s="6">
        <f t="shared" si="255"/>
        <v>0.2029</v>
      </c>
      <c r="AL69" s="6">
        <f t="shared" si="255"/>
        <v>0.2751</v>
      </c>
      <c r="AM69" s="6">
        <f t="shared" si="255"/>
        <v>0.0301</v>
      </c>
      <c r="AN69" s="6">
        <f t="shared" si="255"/>
        <v>0.2352</v>
      </c>
      <c r="AO69" s="6">
        <f t="shared" si="255"/>
        <v>0.288</v>
      </c>
      <c r="AP69" s="6">
        <f t="shared" si="255"/>
        <v>0</v>
      </c>
      <c r="AQ69" s="6">
        <f t="shared" si="255"/>
        <v>0</v>
      </c>
      <c r="AR69" s="6">
        <f t="shared" si="255"/>
        <v>0.1081</v>
      </c>
      <c r="AS69" s="8"/>
      <c r="AT69" s="6">
        <f t="shared" ref="AT69:BC69" si="256">average(SORTN(AI57:AI68,9,0,1,FALSE))</f>
        <v>0.007922222222</v>
      </c>
      <c r="AU69" s="6">
        <f t="shared" si="256"/>
        <v>0.1847</v>
      </c>
      <c r="AV69" s="6">
        <f t="shared" si="256"/>
        <v>0.3922333333</v>
      </c>
      <c r="AW69" s="6">
        <f t="shared" si="256"/>
        <v>0.4623444444</v>
      </c>
      <c r="AX69" s="6">
        <f t="shared" si="256"/>
        <v>0.1966222222</v>
      </c>
      <c r="AY69" s="6">
        <f t="shared" si="256"/>
        <v>0.3068111111</v>
      </c>
      <c r="AZ69" s="6">
        <f t="shared" si="256"/>
        <v>0.4624444444</v>
      </c>
      <c r="BA69" s="6">
        <f t="shared" si="256"/>
        <v>0.07077777778</v>
      </c>
      <c r="BB69" s="6">
        <f t="shared" si="256"/>
        <v>0.1373555556</v>
      </c>
      <c r="BC69" s="6">
        <f t="shared" si="256"/>
        <v>0.1952444444</v>
      </c>
    </row>
    <row r="70">
      <c r="A70" s="23">
        <v>38595.0</v>
      </c>
      <c r="B70" s="27">
        <v>0.0198</v>
      </c>
      <c r="C70" s="27">
        <v>0.0263</v>
      </c>
      <c r="D70" s="27">
        <v>-0.0096</v>
      </c>
      <c r="E70" s="27">
        <v>-0.0092</v>
      </c>
      <c r="F70" s="27">
        <v>-0.0069</v>
      </c>
      <c r="G70" s="27">
        <v>0.0604</v>
      </c>
      <c r="H70" s="27">
        <v>-0.0168</v>
      </c>
      <c r="I70" s="27">
        <v>-0.0124</v>
      </c>
      <c r="J70" s="27">
        <v>0.0081</v>
      </c>
      <c r="K70" s="27">
        <v>-0.0099</v>
      </c>
      <c r="L70" s="8"/>
      <c r="M70" s="6">
        <f t="shared" ref="M70:V70" si="257">M69+B70</f>
        <v>0.5476</v>
      </c>
      <c r="N70" s="6">
        <f t="shared" si="257"/>
        <v>0.3634</v>
      </c>
      <c r="O70" s="6">
        <f t="shared" si="257"/>
        <v>-0.0654</v>
      </c>
      <c r="P70" s="6">
        <f t="shared" si="257"/>
        <v>-0.1737</v>
      </c>
      <c r="Q70" s="6">
        <f t="shared" si="257"/>
        <v>0.0951</v>
      </c>
      <c r="R70" s="6">
        <f t="shared" si="257"/>
        <v>-0.1638</v>
      </c>
      <c r="S70" s="6">
        <f t="shared" si="257"/>
        <v>-0.2063</v>
      </c>
      <c r="T70" s="6">
        <f t="shared" si="257"/>
        <v>0.1769</v>
      </c>
      <c r="U70" s="6">
        <f t="shared" si="257"/>
        <v>0.0177</v>
      </c>
      <c r="V70" s="6">
        <f t="shared" si="257"/>
        <v>-0.0963</v>
      </c>
      <c r="W70" s="8"/>
      <c r="X70" s="6">
        <f t="shared" ref="X70:AG70" si="258">max(X69, M70)</f>
        <v>0.5476</v>
      </c>
      <c r="Y70" s="6">
        <f t="shared" si="258"/>
        <v>0.3634</v>
      </c>
      <c r="Z70" s="6">
        <f t="shared" si="258"/>
        <v>0.1471</v>
      </c>
      <c r="AA70" s="6">
        <f t="shared" si="258"/>
        <v>0.1106</v>
      </c>
      <c r="AB70" s="6">
        <f t="shared" si="258"/>
        <v>0.1321</v>
      </c>
      <c r="AC70" s="6">
        <f t="shared" si="258"/>
        <v>0.011</v>
      </c>
      <c r="AD70" s="6">
        <f t="shared" si="258"/>
        <v>0.0985</v>
      </c>
      <c r="AE70" s="6">
        <f t="shared" si="258"/>
        <v>0.1893</v>
      </c>
      <c r="AF70" s="6">
        <f t="shared" si="258"/>
        <v>0.0177</v>
      </c>
      <c r="AG70" s="6">
        <f t="shared" si="258"/>
        <v>0.0217</v>
      </c>
      <c r="AH70" s="8"/>
      <c r="AI70" s="6">
        <f t="shared" ref="AI70:AR70" si="259">X70-M70</f>
        <v>0</v>
      </c>
      <c r="AJ70" s="6">
        <f t="shared" si="259"/>
        <v>0</v>
      </c>
      <c r="AK70" s="6">
        <f t="shared" si="259"/>
        <v>0.2125</v>
      </c>
      <c r="AL70" s="6">
        <f t="shared" si="259"/>
        <v>0.2843</v>
      </c>
      <c r="AM70" s="6">
        <f t="shared" si="259"/>
        <v>0.037</v>
      </c>
      <c r="AN70" s="6">
        <f t="shared" si="259"/>
        <v>0.1748</v>
      </c>
      <c r="AO70" s="6">
        <f t="shared" si="259"/>
        <v>0.3048</v>
      </c>
      <c r="AP70" s="6">
        <f t="shared" si="259"/>
        <v>0.0124</v>
      </c>
      <c r="AQ70" s="6">
        <f t="shared" si="259"/>
        <v>0</v>
      </c>
      <c r="AR70" s="6">
        <f t="shared" si="259"/>
        <v>0.118</v>
      </c>
      <c r="AS70" s="8"/>
      <c r="AT70" s="6">
        <f t="shared" ref="AT70:BC70" si="260">average(SORTN(AI58:AI69,9,0,1,FALSE))</f>
        <v>0.007622222222</v>
      </c>
      <c r="AU70" s="6">
        <f t="shared" si="260"/>
        <v>0.1693333333</v>
      </c>
      <c r="AV70" s="6">
        <f t="shared" si="260"/>
        <v>0.3796333333</v>
      </c>
      <c r="AW70" s="6">
        <f t="shared" si="260"/>
        <v>0.4496666667</v>
      </c>
      <c r="AX70" s="6">
        <f t="shared" si="260"/>
        <v>0.1763777778</v>
      </c>
      <c r="AY70" s="6">
        <f t="shared" si="260"/>
        <v>0.3024555556</v>
      </c>
      <c r="AZ70" s="6">
        <f t="shared" si="260"/>
        <v>0.4482666667</v>
      </c>
      <c r="BA70" s="6">
        <f t="shared" si="260"/>
        <v>0.05396666667</v>
      </c>
      <c r="BB70" s="6">
        <f t="shared" si="260"/>
        <v>0.1217444444</v>
      </c>
      <c r="BC70" s="6">
        <f t="shared" si="260"/>
        <v>0.1841666667</v>
      </c>
    </row>
    <row r="71">
      <c r="A71" s="23">
        <v>38625.0</v>
      </c>
      <c r="B71" s="27">
        <v>0.0547</v>
      </c>
      <c r="C71" s="27">
        <v>0.0354</v>
      </c>
      <c r="D71" s="27">
        <v>0.0458</v>
      </c>
      <c r="E71" s="27">
        <v>0.0431</v>
      </c>
      <c r="F71" s="27">
        <v>0.0395</v>
      </c>
      <c r="G71" s="27">
        <v>0.1256</v>
      </c>
      <c r="H71" s="27">
        <v>0.0329</v>
      </c>
      <c r="I71" s="27">
        <v>0.0829</v>
      </c>
      <c r="J71" s="27">
        <v>0.0346</v>
      </c>
      <c r="K71" s="27">
        <v>0.0082</v>
      </c>
      <c r="L71" s="8"/>
      <c r="M71" s="6">
        <f t="shared" ref="M71:V71" si="261">M70+B71</f>
        <v>0.6023</v>
      </c>
      <c r="N71" s="6">
        <f t="shared" si="261"/>
        <v>0.3988</v>
      </c>
      <c r="O71" s="6">
        <f t="shared" si="261"/>
        <v>-0.0196</v>
      </c>
      <c r="P71" s="6">
        <f t="shared" si="261"/>
        <v>-0.1306</v>
      </c>
      <c r="Q71" s="6">
        <f t="shared" si="261"/>
        <v>0.1346</v>
      </c>
      <c r="R71" s="6">
        <f t="shared" si="261"/>
        <v>-0.0382</v>
      </c>
      <c r="S71" s="6">
        <f t="shared" si="261"/>
        <v>-0.1734</v>
      </c>
      <c r="T71" s="6">
        <f t="shared" si="261"/>
        <v>0.2598</v>
      </c>
      <c r="U71" s="6">
        <f t="shared" si="261"/>
        <v>0.0523</v>
      </c>
      <c r="V71" s="6">
        <f t="shared" si="261"/>
        <v>-0.0881</v>
      </c>
      <c r="W71" s="8"/>
      <c r="X71" s="6">
        <f t="shared" ref="X71:AG71" si="262">max(X70, M71)</f>
        <v>0.6023</v>
      </c>
      <c r="Y71" s="6">
        <f t="shared" si="262"/>
        <v>0.3988</v>
      </c>
      <c r="Z71" s="6">
        <f t="shared" si="262"/>
        <v>0.1471</v>
      </c>
      <c r="AA71" s="6">
        <f t="shared" si="262"/>
        <v>0.1106</v>
      </c>
      <c r="AB71" s="6">
        <f t="shared" si="262"/>
        <v>0.1346</v>
      </c>
      <c r="AC71" s="6">
        <f t="shared" si="262"/>
        <v>0.011</v>
      </c>
      <c r="AD71" s="6">
        <f t="shared" si="262"/>
        <v>0.0985</v>
      </c>
      <c r="AE71" s="6">
        <f t="shared" si="262"/>
        <v>0.2598</v>
      </c>
      <c r="AF71" s="6">
        <f t="shared" si="262"/>
        <v>0.0523</v>
      </c>
      <c r="AG71" s="6">
        <f t="shared" si="262"/>
        <v>0.0217</v>
      </c>
      <c r="AH71" s="8"/>
      <c r="AI71" s="6">
        <f t="shared" ref="AI71:AR71" si="263">X71-M71</f>
        <v>0</v>
      </c>
      <c r="AJ71" s="6">
        <f t="shared" si="263"/>
        <v>0</v>
      </c>
      <c r="AK71" s="6">
        <f t="shared" si="263"/>
        <v>0.1667</v>
      </c>
      <c r="AL71" s="6">
        <f t="shared" si="263"/>
        <v>0.2412</v>
      </c>
      <c r="AM71" s="6">
        <f t="shared" si="263"/>
        <v>0</v>
      </c>
      <c r="AN71" s="6">
        <f t="shared" si="263"/>
        <v>0.0492</v>
      </c>
      <c r="AO71" s="6">
        <f t="shared" si="263"/>
        <v>0.2719</v>
      </c>
      <c r="AP71" s="6">
        <f t="shared" si="263"/>
        <v>0</v>
      </c>
      <c r="AQ71" s="6">
        <f t="shared" si="263"/>
        <v>0</v>
      </c>
      <c r="AR71" s="6">
        <f t="shared" si="263"/>
        <v>0.1098</v>
      </c>
      <c r="AS71" s="8"/>
      <c r="AT71" s="6">
        <f t="shared" ref="AT71:BC71" si="264">average(SORTN(AI59:AI70,9,0,1,FALSE))</f>
        <v>0.007622222222</v>
      </c>
      <c r="AU71" s="6">
        <f t="shared" si="264"/>
        <v>0.1530333333</v>
      </c>
      <c r="AV71" s="6">
        <f t="shared" si="264"/>
        <v>0.3625111111</v>
      </c>
      <c r="AW71" s="6">
        <f t="shared" si="264"/>
        <v>0.4311888889</v>
      </c>
      <c r="AX71" s="6">
        <f t="shared" si="264"/>
        <v>0.1535444444</v>
      </c>
      <c r="AY71" s="6">
        <f t="shared" si="264"/>
        <v>0.2966444444</v>
      </c>
      <c r="AZ71" s="6">
        <f t="shared" si="264"/>
        <v>0.4315777778</v>
      </c>
      <c r="BA71" s="6">
        <f t="shared" si="264"/>
        <v>0.03765555556</v>
      </c>
      <c r="BB71" s="6">
        <f t="shared" si="264"/>
        <v>0.1069555556</v>
      </c>
      <c r="BC71" s="6">
        <f t="shared" si="264"/>
        <v>0.1735222222</v>
      </c>
    </row>
    <row r="72">
      <c r="A72" s="23">
        <v>38656.0</v>
      </c>
      <c r="B72" s="27">
        <v>-0.0415</v>
      </c>
      <c r="C72" s="27">
        <v>-0.057</v>
      </c>
      <c r="D72" s="27">
        <v>-0.0366</v>
      </c>
      <c r="E72" s="27">
        <v>-0.0245</v>
      </c>
      <c r="F72" s="27">
        <v>-0.0617</v>
      </c>
      <c r="G72" s="27">
        <v>0.0147</v>
      </c>
      <c r="H72" s="27">
        <v>-0.0147</v>
      </c>
      <c r="I72" s="27">
        <v>-0.0297</v>
      </c>
      <c r="J72" s="27">
        <v>-0.0311</v>
      </c>
      <c r="K72" s="27">
        <v>-0.0167</v>
      </c>
      <c r="L72" s="8"/>
      <c r="M72" s="6">
        <f t="shared" ref="M72:V72" si="265">M71+B72</f>
        <v>0.5608</v>
      </c>
      <c r="N72" s="6">
        <f t="shared" si="265"/>
        <v>0.3418</v>
      </c>
      <c r="O72" s="6">
        <f t="shared" si="265"/>
        <v>-0.0562</v>
      </c>
      <c r="P72" s="6">
        <f t="shared" si="265"/>
        <v>-0.1551</v>
      </c>
      <c r="Q72" s="6">
        <f t="shared" si="265"/>
        <v>0.0729</v>
      </c>
      <c r="R72" s="6">
        <f t="shared" si="265"/>
        <v>-0.0235</v>
      </c>
      <c r="S72" s="6">
        <f t="shared" si="265"/>
        <v>-0.1881</v>
      </c>
      <c r="T72" s="6">
        <f t="shared" si="265"/>
        <v>0.2301</v>
      </c>
      <c r="U72" s="6">
        <f t="shared" si="265"/>
        <v>0.0212</v>
      </c>
      <c r="V72" s="6">
        <f t="shared" si="265"/>
        <v>-0.1048</v>
      </c>
      <c r="W72" s="8"/>
      <c r="X72" s="6">
        <f t="shared" ref="X72:AG72" si="266">max(X71, M72)</f>
        <v>0.6023</v>
      </c>
      <c r="Y72" s="6">
        <f t="shared" si="266"/>
        <v>0.3988</v>
      </c>
      <c r="Z72" s="6">
        <f t="shared" si="266"/>
        <v>0.1471</v>
      </c>
      <c r="AA72" s="6">
        <f t="shared" si="266"/>
        <v>0.1106</v>
      </c>
      <c r="AB72" s="6">
        <f t="shared" si="266"/>
        <v>0.1346</v>
      </c>
      <c r="AC72" s="6">
        <f t="shared" si="266"/>
        <v>0.011</v>
      </c>
      <c r="AD72" s="6">
        <f t="shared" si="266"/>
        <v>0.0985</v>
      </c>
      <c r="AE72" s="6">
        <f t="shared" si="266"/>
        <v>0.2598</v>
      </c>
      <c r="AF72" s="6">
        <f t="shared" si="266"/>
        <v>0.0523</v>
      </c>
      <c r="AG72" s="6">
        <f t="shared" si="266"/>
        <v>0.0217</v>
      </c>
      <c r="AH72" s="8"/>
      <c r="AI72" s="6">
        <f t="shared" ref="AI72:AR72" si="267">X72-M72</f>
        <v>0.0415</v>
      </c>
      <c r="AJ72" s="6">
        <f t="shared" si="267"/>
        <v>0.057</v>
      </c>
      <c r="AK72" s="6">
        <f t="shared" si="267"/>
        <v>0.2033</v>
      </c>
      <c r="AL72" s="6">
        <f t="shared" si="267"/>
        <v>0.2657</v>
      </c>
      <c r="AM72" s="6">
        <f t="shared" si="267"/>
        <v>0.0617</v>
      </c>
      <c r="AN72" s="6">
        <f t="shared" si="267"/>
        <v>0.0345</v>
      </c>
      <c r="AO72" s="6">
        <f t="shared" si="267"/>
        <v>0.2866</v>
      </c>
      <c r="AP72" s="6">
        <f t="shared" si="267"/>
        <v>0.0297</v>
      </c>
      <c r="AQ72" s="6">
        <f t="shared" si="267"/>
        <v>0.0311</v>
      </c>
      <c r="AR72" s="6">
        <f t="shared" si="267"/>
        <v>0.1265</v>
      </c>
      <c r="AS72" s="8"/>
      <c r="AT72" s="6">
        <f t="shared" ref="AT72:BC72" si="268">average(SORTN(AI60:AI71,9,0,1,FALSE))</f>
        <v>0.007622222222</v>
      </c>
      <c r="AU72" s="6">
        <f t="shared" si="268"/>
        <v>0.1364333333</v>
      </c>
      <c r="AV72" s="6">
        <f t="shared" si="268"/>
        <v>0.3432777778</v>
      </c>
      <c r="AW72" s="6">
        <f t="shared" si="268"/>
        <v>0.4128111111</v>
      </c>
      <c r="AX72" s="6">
        <f t="shared" si="268"/>
        <v>0.1319666667</v>
      </c>
      <c r="AY72" s="6">
        <f t="shared" si="268"/>
        <v>0.2886333333</v>
      </c>
      <c r="AZ72" s="6">
        <f t="shared" si="268"/>
        <v>0.4084777778</v>
      </c>
      <c r="BA72" s="6">
        <f t="shared" si="268"/>
        <v>0.02186666667</v>
      </c>
      <c r="BB72" s="6">
        <f t="shared" si="268"/>
        <v>0.0914</v>
      </c>
      <c r="BC72" s="6">
        <f t="shared" si="268"/>
        <v>0.1635111111</v>
      </c>
    </row>
    <row r="73">
      <c r="A73" s="23">
        <v>38686.0</v>
      </c>
      <c r="B73" s="27">
        <v>0.0454</v>
      </c>
      <c r="C73" s="27">
        <v>0.044</v>
      </c>
      <c r="D73" s="27">
        <v>0.0328</v>
      </c>
      <c r="E73" s="27">
        <v>0.0517</v>
      </c>
      <c r="F73" s="27">
        <v>0.0396</v>
      </c>
      <c r="G73" s="27">
        <v>0.0718</v>
      </c>
      <c r="H73" s="27">
        <v>0.0685</v>
      </c>
      <c r="I73" s="27">
        <v>0.0101</v>
      </c>
      <c r="J73" s="27">
        <v>0.0275</v>
      </c>
      <c r="K73" s="27">
        <v>0.0396</v>
      </c>
      <c r="L73" s="8"/>
      <c r="M73" s="6">
        <f t="shared" ref="M73:V73" si="269">M72+B73</f>
        <v>0.6062</v>
      </c>
      <c r="N73" s="6">
        <f t="shared" si="269"/>
        <v>0.3858</v>
      </c>
      <c r="O73" s="6">
        <f t="shared" si="269"/>
        <v>-0.0234</v>
      </c>
      <c r="P73" s="6">
        <f t="shared" si="269"/>
        <v>-0.1034</v>
      </c>
      <c r="Q73" s="6">
        <f t="shared" si="269"/>
        <v>0.1125</v>
      </c>
      <c r="R73" s="6">
        <f t="shared" si="269"/>
        <v>0.0483</v>
      </c>
      <c r="S73" s="6">
        <f t="shared" si="269"/>
        <v>-0.1196</v>
      </c>
      <c r="T73" s="6">
        <f t="shared" si="269"/>
        <v>0.2402</v>
      </c>
      <c r="U73" s="6">
        <f t="shared" si="269"/>
        <v>0.0487</v>
      </c>
      <c r="V73" s="6">
        <f t="shared" si="269"/>
        <v>-0.0652</v>
      </c>
      <c r="W73" s="8"/>
      <c r="X73" s="6">
        <f t="shared" ref="X73:AG73" si="270">max(X72, M73)</f>
        <v>0.6062</v>
      </c>
      <c r="Y73" s="6">
        <f t="shared" si="270"/>
        <v>0.3988</v>
      </c>
      <c r="Z73" s="6">
        <f t="shared" si="270"/>
        <v>0.1471</v>
      </c>
      <c r="AA73" s="6">
        <f t="shared" si="270"/>
        <v>0.1106</v>
      </c>
      <c r="AB73" s="6">
        <f t="shared" si="270"/>
        <v>0.1346</v>
      </c>
      <c r="AC73" s="6">
        <f t="shared" si="270"/>
        <v>0.0483</v>
      </c>
      <c r="AD73" s="6">
        <f t="shared" si="270"/>
        <v>0.0985</v>
      </c>
      <c r="AE73" s="6">
        <f t="shared" si="270"/>
        <v>0.2598</v>
      </c>
      <c r="AF73" s="6">
        <f t="shared" si="270"/>
        <v>0.0523</v>
      </c>
      <c r="AG73" s="6">
        <f t="shared" si="270"/>
        <v>0.0217</v>
      </c>
      <c r="AH73" s="8"/>
      <c r="AI73" s="6">
        <f t="shared" ref="AI73:AR73" si="271">X73-M73</f>
        <v>0</v>
      </c>
      <c r="AJ73" s="6">
        <f t="shared" si="271"/>
        <v>0.013</v>
      </c>
      <c r="AK73" s="6">
        <f t="shared" si="271"/>
        <v>0.1705</v>
      </c>
      <c r="AL73" s="6">
        <f t="shared" si="271"/>
        <v>0.214</v>
      </c>
      <c r="AM73" s="6">
        <f t="shared" si="271"/>
        <v>0.0221</v>
      </c>
      <c r="AN73" s="6">
        <f t="shared" si="271"/>
        <v>0</v>
      </c>
      <c r="AO73" s="6">
        <f t="shared" si="271"/>
        <v>0.2181</v>
      </c>
      <c r="AP73" s="6">
        <f t="shared" si="271"/>
        <v>0.0196</v>
      </c>
      <c r="AQ73" s="6">
        <f t="shared" si="271"/>
        <v>0.0036</v>
      </c>
      <c r="AR73" s="6">
        <f t="shared" si="271"/>
        <v>0.0869</v>
      </c>
      <c r="AS73" s="8"/>
      <c r="AT73" s="6">
        <f t="shared" ref="AT73:BC73" si="272">average(SORTN(AI61:AI72,9,0,1,FALSE))</f>
        <v>0.01223333333</v>
      </c>
      <c r="AU73" s="6">
        <f t="shared" si="272"/>
        <v>0.1208333333</v>
      </c>
      <c r="AV73" s="6">
        <f t="shared" si="272"/>
        <v>0.3210111111</v>
      </c>
      <c r="AW73" s="6">
        <f t="shared" si="272"/>
        <v>0.3898777778</v>
      </c>
      <c r="AX73" s="6">
        <f t="shared" si="272"/>
        <v>0.1132666667</v>
      </c>
      <c r="AY73" s="6">
        <f t="shared" si="272"/>
        <v>0.2769555556</v>
      </c>
      <c r="AZ73" s="6">
        <f t="shared" si="272"/>
        <v>0.3873888889</v>
      </c>
      <c r="BA73" s="6">
        <f t="shared" si="272"/>
        <v>0.01603333333</v>
      </c>
      <c r="BB73" s="6">
        <f t="shared" si="272"/>
        <v>0.07761111111</v>
      </c>
      <c r="BC73" s="6">
        <f t="shared" si="272"/>
        <v>0.1536777778</v>
      </c>
    </row>
    <row r="74">
      <c r="A74" s="23">
        <v>38717.0</v>
      </c>
      <c r="B74" s="27">
        <v>0.0318</v>
      </c>
      <c r="C74" s="27">
        <v>0.0438</v>
      </c>
      <c r="D74" s="27">
        <v>0.0339</v>
      </c>
      <c r="E74" s="27">
        <v>0.0406</v>
      </c>
      <c r="F74" s="27">
        <v>0.0452</v>
      </c>
      <c r="G74" s="27">
        <v>0.071</v>
      </c>
      <c r="H74" s="27">
        <v>0.0495</v>
      </c>
      <c r="I74" s="27">
        <v>0.016</v>
      </c>
      <c r="J74" s="27">
        <v>0.037</v>
      </c>
      <c r="K74" s="27">
        <v>2.0E-4</v>
      </c>
      <c r="L74" s="8"/>
      <c r="M74" s="6">
        <f t="shared" ref="M74:V74" si="273">M73+B74</f>
        <v>0.638</v>
      </c>
      <c r="N74" s="6">
        <f t="shared" si="273"/>
        <v>0.4296</v>
      </c>
      <c r="O74" s="6">
        <f t="shared" si="273"/>
        <v>0.0105</v>
      </c>
      <c r="P74" s="6">
        <f t="shared" si="273"/>
        <v>-0.0628</v>
      </c>
      <c r="Q74" s="6">
        <f t="shared" si="273"/>
        <v>0.1577</v>
      </c>
      <c r="R74" s="6">
        <f t="shared" si="273"/>
        <v>0.1193</v>
      </c>
      <c r="S74" s="6">
        <f t="shared" si="273"/>
        <v>-0.0701</v>
      </c>
      <c r="T74" s="6">
        <f t="shared" si="273"/>
        <v>0.2562</v>
      </c>
      <c r="U74" s="6">
        <f t="shared" si="273"/>
        <v>0.0857</v>
      </c>
      <c r="V74" s="6">
        <f t="shared" si="273"/>
        <v>-0.065</v>
      </c>
      <c r="W74" s="8"/>
      <c r="X74" s="6">
        <f t="shared" ref="X74:AG74" si="274">max(X73, M74)</f>
        <v>0.638</v>
      </c>
      <c r="Y74" s="6">
        <f t="shared" si="274"/>
        <v>0.4296</v>
      </c>
      <c r="Z74" s="6">
        <f t="shared" si="274"/>
        <v>0.1471</v>
      </c>
      <c r="AA74" s="6">
        <f t="shared" si="274"/>
        <v>0.1106</v>
      </c>
      <c r="AB74" s="6">
        <f t="shared" si="274"/>
        <v>0.1577</v>
      </c>
      <c r="AC74" s="6">
        <f t="shared" si="274"/>
        <v>0.1193</v>
      </c>
      <c r="AD74" s="6">
        <f t="shared" si="274"/>
        <v>0.0985</v>
      </c>
      <c r="AE74" s="6">
        <f t="shared" si="274"/>
        <v>0.2598</v>
      </c>
      <c r="AF74" s="6">
        <f t="shared" si="274"/>
        <v>0.0857</v>
      </c>
      <c r="AG74" s="6">
        <f t="shared" si="274"/>
        <v>0.0217</v>
      </c>
      <c r="AH74" s="8"/>
      <c r="AI74" s="6">
        <f t="shared" ref="AI74:AR74" si="275">X74-M74</f>
        <v>0</v>
      </c>
      <c r="AJ74" s="6">
        <f t="shared" si="275"/>
        <v>0</v>
      </c>
      <c r="AK74" s="6">
        <f t="shared" si="275"/>
        <v>0.1366</v>
      </c>
      <c r="AL74" s="6">
        <f t="shared" si="275"/>
        <v>0.1734</v>
      </c>
      <c r="AM74" s="6">
        <f t="shared" si="275"/>
        <v>0</v>
      </c>
      <c r="AN74" s="6">
        <f t="shared" si="275"/>
        <v>0</v>
      </c>
      <c r="AO74" s="6">
        <f t="shared" si="275"/>
        <v>0.1686</v>
      </c>
      <c r="AP74" s="6">
        <f t="shared" si="275"/>
        <v>0.0036</v>
      </c>
      <c r="AQ74" s="6">
        <f t="shared" si="275"/>
        <v>0</v>
      </c>
      <c r="AR74" s="6">
        <f t="shared" si="275"/>
        <v>0.0867</v>
      </c>
      <c r="AS74" s="8"/>
      <c r="AT74" s="6">
        <f t="shared" ref="AT74:BC74" si="276">average(SORTN(AI62:AI73,9,0,1,FALSE))</f>
        <v>0.01223333333</v>
      </c>
      <c r="AU74" s="6">
        <f t="shared" si="276"/>
        <v>0.1023555556</v>
      </c>
      <c r="AV74" s="6">
        <f t="shared" si="276"/>
        <v>0.2992666667</v>
      </c>
      <c r="AW74" s="6">
        <f t="shared" si="276"/>
        <v>0.3705333333</v>
      </c>
      <c r="AX74" s="6">
        <f t="shared" si="276"/>
        <v>0.09554444444</v>
      </c>
      <c r="AY74" s="6">
        <f t="shared" si="276"/>
        <v>0.2602111111</v>
      </c>
      <c r="AZ74" s="6">
        <f t="shared" si="276"/>
        <v>0.3667111111</v>
      </c>
      <c r="BA74" s="6">
        <f t="shared" si="276"/>
        <v>0.013</v>
      </c>
      <c r="BB74" s="6">
        <f t="shared" si="276"/>
        <v>0.06305555556</v>
      </c>
      <c r="BC74" s="6">
        <f t="shared" si="276"/>
        <v>0.1474111111</v>
      </c>
    </row>
    <row r="75">
      <c r="A75" s="23">
        <v>38748.0</v>
      </c>
      <c r="B75" s="27">
        <v>0.0388</v>
      </c>
      <c r="C75" s="27">
        <v>0.0646</v>
      </c>
      <c r="D75" s="27">
        <v>0.0502</v>
      </c>
      <c r="E75" s="27">
        <v>0.0534</v>
      </c>
      <c r="F75" s="27">
        <v>0.022</v>
      </c>
      <c r="G75" s="27">
        <v>0.0418</v>
      </c>
      <c r="H75" s="27">
        <v>0.0194</v>
      </c>
      <c r="I75" s="27">
        <v>0.035</v>
      </c>
      <c r="J75" s="27">
        <v>0.0235</v>
      </c>
      <c r="K75" s="27">
        <v>0.027</v>
      </c>
      <c r="L75" s="8"/>
      <c r="M75" s="6">
        <f t="shared" ref="M75:V75" si="277">M74+B75</f>
        <v>0.6768</v>
      </c>
      <c r="N75" s="6">
        <f t="shared" si="277"/>
        <v>0.4942</v>
      </c>
      <c r="O75" s="6">
        <f t="shared" si="277"/>
        <v>0.0607</v>
      </c>
      <c r="P75" s="6">
        <f t="shared" si="277"/>
        <v>-0.0094</v>
      </c>
      <c r="Q75" s="6">
        <f t="shared" si="277"/>
        <v>0.1797</v>
      </c>
      <c r="R75" s="6">
        <f t="shared" si="277"/>
        <v>0.1611</v>
      </c>
      <c r="S75" s="6">
        <f t="shared" si="277"/>
        <v>-0.0507</v>
      </c>
      <c r="T75" s="6">
        <f t="shared" si="277"/>
        <v>0.2912</v>
      </c>
      <c r="U75" s="6">
        <f t="shared" si="277"/>
        <v>0.1092</v>
      </c>
      <c r="V75" s="6">
        <f t="shared" si="277"/>
        <v>-0.038</v>
      </c>
      <c r="W75" s="8"/>
      <c r="X75" s="6">
        <f t="shared" ref="X75:AG75" si="278">max(X74, M75)</f>
        <v>0.6768</v>
      </c>
      <c r="Y75" s="6">
        <f t="shared" si="278"/>
        <v>0.4942</v>
      </c>
      <c r="Z75" s="6">
        <f t="shared" si="278"/>
        <v>0.1471</v>
      </c>
      <c r="AA75" s="6">
        <f t="shared" si="278"/>
        <v>0.1106</v>
      </c>
      <c r="AB75" s="6">
        <f t="shared" si="278"/>
        <v>0.1797</v>
      </c>
      <c r="AC75" s="6">
        <f t="shared" si="278"/>
        <v>0.1611</v>
      </c>
      <c r="AD75" s="6">
        <f t="shared" si="278"/>
        <v>0.0985</v>
      </c>
      <c r="AE75" s="6">
        <f t="shared" si="278"/>
        <v>0.2912</v>
      </c>
      <c r="AF75" s="6">
        <f t="shared" si="278"/>
        <v>0.1092</v>
      </c>
      <c r="AG75" s="6">
        <f t="shared" si="278"/>
        <v>0.0217</v>
      </c>
      <c r="AH75" s="8"/>
      <c r="AI75" s="6">
        <f t="shared" ref="AI75:AR75" si="279">X75-M75</f>
        <v>0</v>
      </c>
      <c r="AJ75" s="6">
        <f t="shared" si="279"/>
        <v>0</v>
      </c>
      <c r="AK75" s="6">
        <f t="shared" si="279"/>
        <v>0.0864</v>
      </c>
      <c r="AL75" s="6">
        <f t="shared" si="279"/>
        <v>0.12</v>
      </c>
      <c r="AM75" s="6">
        <f t="shared" si="279"/>
        <v>0</v>
      </c>
      <c r="AN75" s="6">
        <f t="shared" si="279"/>
        <v>0</v>
      </c>
      <c r="AO75" s="6">
        <f t="shared" si="279"/>
        <v>0.1492</v>
      </c>
      <c r="AP75" s="6">
        <f t="shared" si="279"/>
        <v>0</v>
      </c>
      <c r="AQ75" s="6">
        <f t="shared" si="279"/>
        <v>0</v>
      </c>
      <c r="AR75" s="6">
        <f t="shared" si="279"/>
        <v>0.0597</v>
      </c>
      <c r="AS75" s="8"/>
      <c r="AT75" s="6">
        <f t="shared" ref="AT75:BC75" si="280">average(SORTN(AI63:AI74,9,0,1,FALSE))</f>
        <v>0.01223333333</v>
      </c>
      <c r="AU75" s="6">
        <f t="shared" si="280"/>
        <v>0.08638888889</v>
      </c>
      <c r="AV75" s="6">
        <f t="shared" si="280"/>
        <v>0.2794777778</v>
      </c>
      <c r="AW75" s="6">
        <f t="shared" si="280"/>
        <v>0.3535222222</v>
      </c>
      <c r="AX75" s="6">
        <f t="shared" si="280"/>
        <v>0.0831</v>
      </c>
      <c r="AY75" s="6">
        <f t="shared" si="280"/>
        <v>0.2348444444</v>
      </c>
      <c r="AZ75" s="6">
        <f t="shared" si="280"/>
        <v>0.3484444444</v>
      </c>
      <c r="BA75" s="6">
        <f t="shared" si="280"/>
        <v>0.013</v>
      </c>
      <c r="BB75" s="6">
        <f t="shared" si="280"/>
        <v>0.05121111111</v>
      </c>
      <c r="BC75" s="6">
        <f t="shared" si="280"/>
        <v>0.1440777778</v>
      </c>
    </row>
    <row r="76">
      <c r="A76" s="23">
        <v>38776.0</v>
      </c>
      <c r="B76" s="27">
        <v>0.0025</v>
      </c>
      <c r="C76" s="27">
        <v>-0.0229</v>
      </c>
      <c r="D76" s="27">
        <v>0.0073</v>
      </c>
      <c r="E76" s="27">
        <v>0.0237</v>
      </c>
      <c r="F76" s="27">
        <v>0.0277</v>
      </c>
      <c r="G76" s="27">
        <v>-0.019</v>
      </c>
      <c r="H76" s="27">
        <v>0.0389</v>
      </c>
      <c r="I76" s="27">
        <v>0.0568</v>
      </c>
      <c r="J76" s="27">
        <v>0.0082</v>
      </c>
      <c r="K76" s="27">
        <v>4.0E-4</v>
      </c>
      <c r="L76" s="8"/>
      <c r="M76" s="6">
        <f t="shared" ref="M76:V76" si="281">M75+B76</f>
        <v>0.6793</v>
      </c>
      <c r="N76" s="6">
        <f t="shared" si="281"/>
        <v>0.4713</v>
      </c>
      <c r="O76" s="6">
        <f t="shared" si="281"/>
        <v>0.068</v>
      </c>
      <c r="P76" s="6">
        <f t="shared" si="281"/>
        <v>0.0143</v>
      </c>
      <c r="Q76" s="6">
        <f t="shared" si="281"/>
        <v>0.2074</v>
      </c>
      <c r="R76" s="6">
        <f t="shared" si="281"/>
        <v>0.1421</v>
      </c>
      <c r="S76" s="6">
        <f t="shared" si="281"/>
        <v>-0.0118</v>
      </c>
      <c r="T76" s="6">
        <f t="shared" si="281"/>
        <v>0.348</v>
      </c>
      <c r="U76" s="6">
        <f t="shared" si="281"/>
        <v>0.1174</v>
      </c>
      <c r="V76" s="6">
        <f t="shared" si="281"/>
        <v>-0.0376</v>
      </c>
      <c r="W76" s="8"/>
      <c r="X76" s="6">
        <f t="shared" ref="X76:AG76" si="282">max(X75, M76)</f>
        <v>0.6793</v>
      </c>
      <c r="Y76" s="6">
        <f t="shared" si="282"/>
        <v>0.4942</v>
      </c>
      <c r="Z76" s="6">
        <f t="shared" si="282"/>
        <v>0.1471</v>
      </c>
      <c r="AA76" s="6">
        <f t="shared" si="282"/>
        <v>0.1106</v>
      </c>
      <c r="AB76" s="6">
        <f t="shared" si="282"/>
        <v>0.2074</v>
      </c>
      <c r="AC76" s="6">
        <f t="shared" si="282"/>
        <v>0.1611</v>
      </c>
      <c r="AD76" s="6">
        <f t="shared" si="282"/>
        <v>0.0985</v>
      </c>
      <c r="AE76" s="6">
        <f t="shared" si="282"/>
        <v>0.348</v>
      </c>
      <c r="AF76" s="6">
        <f t="shared" si="282"/>
        <v>0.1174</v>
      </c>
      <c r="AG76" s="6">
        <f t="shared" si="282"/>
        <v>0.0217</v>
      </c>
      <c r="AH76" s="8"/>
      <c r="AI76" s="6">
        <f t="shared" ref="AI76:AR76" si="283">X76-M76</f>
        <v>0</v>
      </c>
      <c r="AJ76" s="6">
        <f t="shared" si="283"/>
        <v>0.0229</v>
      </c>
      <c r="AK76" s="6">
        <f t="shared" si="283"/>
        <v>0.0791</v>
      </c>
      <c r="AL76" s="6">
        <f t="shared" si="283"/>
        <v>0.0963</v>
      </c>
      <c r="AM76" s="6">
        <f t="shared" si="283"/>
        <v>0</v>
      </c>
      <c r="AN76" s="6">
        <f t="shared" si="283"/>
        <v>0.019</v>
      </c>
      <c r="AO76" s="6">
        <f t="shared" si="283"/>
        <v>0.1103</v>
      </c>
      <c r="AP76" s="6">
        <f t="shared" si="283"/>
        <v>0</v>
      </c>
      <c r="AQ76" s="6">
        <f t="shared" si="283"/>
        <v>0</v>
      </c>
      <c r="AR76" s="6">
        <f t="shared" si="283"/>
        <v>0.0593</v>
      </c>
      <c r="AS76" s="8"/>
      <c r="AT76" s="6">
        <f t="shared" ref="AT76:BC76" si="284">average(SORTN(AI64:AI75,9,0,1,FALSE))</f>
        <v>0.01223333333</v>
      </c>
      <c r="AU76" s="6">
        <f t="shared" si="284"/>
        <v>0.06834444444</v>
      </c>
      <c r="AV76" s="6">
        <f t="shared" si="284"/>
        <v>0.2589111111</v>
      </c>
      <c r="AW76" s="6">
        <f t="shared" si="284"/>
        <v>0.3340111111</v>
      </c>
      <c r="AX76" s="6">
        <f t="shared" si="284"/>
        <v>0.07183333333</v>
      </c>
      <c r="AY76" s="6">
        <f t="shared" si="284"/>
        <v>0.2063111111</v>
      </c>
      <c r="AZ76" s="6">
        <f t="shared" si="284"/>
        <v>0.3327888889</v>
      </c>
      <c r="BA76" s="6">
        <f t="shared" si="284"/>
        <v>0.013</v>
      </c>
      <c r="BB76" s="6">
        <f t="shared" si="284"/>
        <v>0.04054444444</v>
      </c>
      <c r="BC76" s="6">
        <f t="shared" si="284"/>
        <v>0.1377777778</v>
      </c>
    </row>
    <row r="77">
      <c r="A77" s="23">
        <v>38807.0</v>
      </c>
      <c r="B77" s="27">
        <v>0.0457</v>
      </c>
      <c r="C77" s="27">
        <v>0.0407</v>
      </c>
      <c r="D77" s="27">
        <v>0.0433</v>
      </c>
      <c r="E77" s="27">
        <v>0.0286</v>
      </c>
      <c r="F77" s="27">
        <v>0.009</v>
      </c>
      <c r="G77" s="27">
        <v>0.0448</v>
      </c>
      <c r="H77" s="27">
        <v>0.0274</v>
      </c>
      <c r="I77" s="27">
        <v>0.0048</v>
      </c>
      <c r="J77" s="27">
        <v>0.0386</v>
      </c>
      <c r="K77" s="27">
        <v>0.0124</v>
      </c>
      <c r="L77" s="8"/>
      <c r="M77" s="6">
        <f t="shared" ref="M77:V77" si="285">M76+B77</f>
        <v>0.725</v>
      </c>
      <c r="N77" s="6">
        <f t="shared" si="285"/>
        <v>0.512</v>
      </c>
      <c r="O77" s="6">
        <f t="shared" si="285"/>
        <v>0.1113</v>
      </c>
      <c r="P77" s="6">
        <f t="shared" si="285"/>
        <v>0.0429</v>
      </c>
      <c r="Q77" s="6">
        <f t="shared" si="285"/>
        <v>0.2164</v>
      </c>
      <c r="R77" s="6">
        <f t="shared" si="285"/>
        <v>0.1869</v>
      </c>
      <c r="S77" s="6">
        <f t="shared" si="285"/>
        <v>0.0156</v>
      </c>
      <c r="T77" s="6">
        <f t="shared" si="285"/>
        <v>0.3528</v>
      </c>
      <c r="U77" s="6">
        <f t="shared" si="285"/>
        <v>0.156</v>
      </c>
      <c r="V77" s="6">
        <f t="shared" si="285"/>
        <v>-0.0252</v>
      </c>
      <c r="W77" s="8"/>
      <c r="X77" s="6">
        <f t="shared" ref="X77:AG77" si="286">max(X76, M77)</f>
        <v>0.725</v>
      </c>
      <c r="Y77" s="6">
        <f t="shared" si="286"/>
        <v>0.512</v>
      </c>
      <c r="Z77" s="6">
        <f t="shared" si="286"/>
        <v>0.1471</v>
      </c>
      <c r="AA77" s="6">
        <f t="shared" si="286"/>
        <v>0.1106</v>
      </c>
      <c r="AB77" s="6">
        <f t="shared" si="286"/>
        <v>0.2164</v>
      </c>
      <c r="AC77" s="6">
        <f t="shared" si="286"/>
        <v>0.1869</v>
      </c>
      <c r="AD77" s="6">
        <f t="shared" si="286"/>
        <v>0.0985</v>
      </c>
      <c r="AE77" s="6">
        <f t="shared" si="286"/>
        <v>0.3528</v>
      </c>
      <c r="AF77" s="6">
        <f t="shared" si="286"/>
        <v>0.156</v>
      </c>
      <c r="AG77" s="6">
        <f t="shared" si="286"/>
        <v>0.0217</v>
      </c>
      <c r="AH77" s="8"/>
      <c r="AI77" s="6">
        <f t="shared" ref="AI77:AR77" si="287">X77-M77</f>
        <v>0</v>
      </c>
      <c r="AJ77" s="6">
        <f t="shared" si="287"/>
        <v>0</v>
      </c>
      <c r="AK77" s="6">
        <f t="shared" si="287"/>
        <v>0.0358</v>
      </c>
      <c r="AL77" s="6">
        <f t="shared" si="287"/>
        <v>0.0677</v>
      </c>
      <c r="AM77" s="6">
        <f t="shared" si="287"/>
        <v>0</v>
      </c>
      <c r="AN77" s="6">
        <f t="shared" si="287"/>
        <v>0</v>
      </c>
      <c r="AO77" s="6">
        <f t="shared" si="287"/>
        <v>0.0829</v>
      </c>
      <c r="AP77" s="6">
        <f t="shared" si="287"/>
        <v>0</v>
      </c>
      <c r="AQ77" s="6">
        <f t="shared" si="287"/>
        <v>0</v>
      </c>
      <c r="AR77" s="6">
        <f t="shared" si="287"/>
        <v>0.0469</v>
      </c>
      <c r="AS77" s="8"/>
      <c r="AT77" s="6">
        <f t="shared" ref="AT77:BC77" si="288">average(SORTN(AI65:AI76,9,0,1,FALSE))</f>
        <v>0.01223333333</v>
      </c>
      <c r="AU77" s="6">
        <f t="shared" si="288"/>
        <v>0.05886666667</v>
      </c>
      <c r="AV77" s="6">
        <f t="shared" si="288"/>
        <v>0.2413222222</v>
      </c>
      <c r="AW77" s="6">
        <f t="shared" si="288"/>
        <v>0.3139111111</v>
      </c>
      <c r="AX77" s="6">
        <f t="shared" si="288"/>
        <v>0.05957777778</v>
      </c>
      <c r="AY77" s="6">
        <f t="shared" si="288"/>
        <v>0.1792555556</v>
      </c>
      <c r="AZ77" s="6">
        <f t="shared" si="288"/>
        <v>0.3167444444</v>
      </c>
      <c r="BA77" s="6">
        <f t="shared" si="288"/>
        <v>0.013</v>
      </c>
      <c r="BB77" s="6">
        <f t="shared" si="288"/>
        <v>0.03287777778</v>
      </c>
      <c r="BC77" s="6">
        <f t="shared" si="288"/>
        <v>0.1313666667</v>
      </c>
    </row>
    <row r="78">
      <c r="A78" s="23">
        <v>38837.0</v>
      </c>
      <c r="B78" s="27">
        <v>0.026</v>
      </c>
      <c r="C78" s="27">
        <v>0.0073</v>
      </c>
      <c r="D78" s="27">
        <v>-0.0066</v>
      </c>
      <c r="E78" s="27">
        <v>0.0079</v>
      </c>
      <c r="F78" s="27">
        <v>0.0023</v>
      </c>
      <c r="G78" s="27">
        <v>-0.0039</v>
      </c>
      <c r="H78" s="27">
        <v>-0.004</v>
      </c>
      <c r="I78" s="27">
        <v>0.0043</v>
      </c>
      <c r="J78" s="27">
        <v>0.0109</v>
      </c>
      <c r="K78" s="27">
        <v>0.0128</v>
      </c>
      <c r="L78" s="8"/>
      <c r="M78" s="6">
        <f t="shared" ref="M78:V78" si="289">M77+B78</f>
        <v>0.751</v>
      </c>
      <c r="N78" s="6">
        <f t="shared" si="289"/>
        <v>0.5193</v>
      </c>
      <c r="O78" s="6">
        <f t="shared" si="289"/>
        <v>0.1047</v>
      </c>
      <c r="P78" s="6">
        <f t="shared" si="289"/>
        <v>0.0508</v>
      </c>
      <c r="Q78" s="6">
        <f t="shared" si="289"/>
        <v>0.2187</v>
      </c>
      <c r="R78" s="6">
        <f t="shared" si="289"/>
        <v>0.183</v>
      </c>
      <c r="S78" s="6">
        <f t="shared" si="289"/>
        <v>0.0116</v>
      </c>
      <c r="T78" s="6">
        <f t="shared" si="289"/>
        <v>0.3571</v>
      </c>
      <c r="U78" s="6">
        <f t="shared" si="289"/>
        <v>0.1669</v>
      </c>
      <c r="V78" s="6">
        <f t="shared" si="289"/>
        <v>-0.0124</v>
      </c>
      <c r="W78" s="8"/>
      <c r="X78" s="6">
        <f t="shared" ref="X78:AG78" si="290">max(X77, M78)</f>
        <v>0.751</v>
      </c>
      <c r="Y78" s="6">
        <f t="shared" si="290"/>
        <v>0.5193</v>
      </c>
      <c r="Z78" s="6">
        <f t="shared" si="290"/>
        <v>0.1471</v>
      </c>
      <c r="AA78" s="6">
        <f t="shared" si="290"/>
        <v>0.1106</v>
      </c>
      <c r="AB78" s="6">
        <f t="shared" si="290"/>
        <v>0.2187</v>
      </c>
      <c r="AC78" s="6">
        <f t="shared" si="290"/>
        <v>0.1869</v>
      </c>
      <c r="AD78" s="6">
        <f t="shared" si="290"/>
        <v>0.0985</v>
      </c>
      <c r="AE78" s="6">
        <f t="shared" si="290"/>
        <v>0.3571</v>
      </c>
      <c r="AF78" s="6">
        <f t="shared" si="290"/>
        <v>0.1669</v>
      </c>
      <c r="AG78" s="6">
        <f t="shared" si="290"/>
        <v>0.0217</v>
      </c>
      <c r="AH78" s="8"/>
      <c r="AI78" s="6">
        <f t="shared" ref="AI78:AR78" si="291">X78-M78</f>
        <v>0</v>
      </c>
      <c r="AJ78" s="6">
        <f t="shared" si="291"/>
        <v>0</v>
      </c>
      <c r="AK78" s="6">
        <f t="shared" si="291"/>
        <v>0.0424</v>
      </c>
      <c r="AL78" s="6">
        <f t="shared" si="291"/>
        <v>0.0598</v>
      </c>
      <c r="AM78" s="6">
        <f t="shared" si="291"/>
        <v>0</v>
      </c>
      <c r="AN78" s="6">
        <f t="shared" si="291"/>
        <v>0.0039</v>
      </c>
      <c r="AO78" s="6">
        <f t="shared" si="291"/>
        <v>0.0869</v>
      </c>
      <c r="AP78" s="6">
        <f t="shared" si="291"/>
        <v>0</v>
      </c>
      <c r="AQ78" s="6">
        <f t="shared" si="291"/>
        <v>0</v>
      </c>
      <c r="AR78" s="6">
        <f t="shared" si="291"/>
        <v>0.0341</v>
      </c>
      <c r="AS78" s="8"/>
      <c r="AT78" s="6">
        <f t="shared" ref="AT78:BC78" si="292">average(SORTN(AI66:AI77,9,0,1,FALSE))</f>
        <v>0.0105</v>
      </c>
      <c r="AU78" s="6">
        <f t="shared" si="292"/>
        <v>0.04661111111</v>
      </c>
      <c r="AV78" s="6">
        <f t="shared" si="292"/>
        <v>0.2212555556</v>
      </c>
      <c r="AW78" s="6">
        <f t="shared" si="292"/>
        <v>0.2891</v>
      </c>
      <c r="AX78" s="6">
        <f t="shared" si="292"/>
        <v>0.04937777778</v>
      </c>
      <c r="AY78" s="6">
        <f t="shared" si="292"/>
        <v>0.1506333333</v>
      </c>
      <c r="AZ78" s="6">
        <f t="shared" si="292"/>
        <v>0.2932555556</v>
      </c>
      <c r="BA78" s="6">
        <f t="shared" si="292"/>
        <v>0.01153333333</v>
      </c>
      <c r="BB78" s="6">
        <f t="shared" si="292"/>
        <v>0.02434444444</v>
      </c>
      <c r="BC78" s="6">
        <f t="shared" si="292"/>
        <v>0.1231111111</v>
      </c>
    </row>
    <row r="79">
      <c r="A79" s="23">
        <v>38868.0</v>
      </c>
      <c r="B79" s="27">
        <v>-0.0496</v>
      </c>
      <c r="C79" s="27">
        <v>-0.0438</v>
      </c>
      <c r="D79" s="27">
        <v>-0.0377</v>
      </c>
      <c r="E79" s="27">
        <v>-0.059</v>
      </c>
      <c r="F79" s="27">
        <v>-0.023</v>
      </c>
      <c r="G79" s="27">
        <v>-0.0793</v>
      </c>
      <c r="H79" s="27">
        <v>-0.0606</v>
      </c>
      <c r="I79" s="27">
        <v>-0.0437</v>
      </c>
      <c r="J79" s="27">
        <v>-0.0474</v>
      </c>
      <c r="K79" s="27">
        <v>-0.0302</v>
      </c>
      <c r="L79" s="8"/>
      <c r="M79" s="6">
        <f t="shared" ref="M79:V79" si="293">M78+B79</f>
        <v>0.7014</v>
      </c>
      <c r="N79" s="6">
        <f t="shared" si="293"/>
        <v>0.4755</v>
      </c>
      <c r="O79" s="6">
        <f t="shared" si="293"/>
        <v>0.067</v>
      </c>
      <c r="P79" s="6">
        <f t="shared" si="293"/>
        <v>-0.0082</v>
      </c>
      <c r="Q79" s="6">
        <f t="shared" si="293"/>
        <v>0.1957</v>
      </c>
      <c r="R79" s="6">
        <f t="shared" si="293"/>
        <v>0.1037</v>
      </c>
      <c r="S79" s="6">
        <f t="shared" si="293"/>
        <v>-0.049</v>
      </c>
      <c r="T79" s="6">
        <f t="shared" si="293"/>
        <v>0.3134</v>
      </c>
      <c r="U79" s="6">
        <f t="shared" si="293"/>
        <v>0.1195</v>
      </c>
      <c r="V79" s="6">
        <f t="shared" si="293"/>
        <v>-0.0426</v>
      </c>
      <c r="W79" s="8"/>
      <c r="X79" s="6">
        <f t="shared" ref="X79:AG79" si="294">max(X78, M79)</f>
        <v>0.751</v>
      </c>
      <c r="Y79" s="6">
        <f t="shared" si="294"/>
        <v>0.5193</v>
      </c>
      <c r="Z79" s="6">
        <f t="shared" si="294"/>
        <v>0.1471</v>
      </c>
      <c r="AA79" s="6">
        <f t="shared" si="294"/>
        <v>0.1106</v>
      </c>
      <c r="AB79" s="6">
        <f t="shared" si="294"/>
        <v>0.2187</v>
      </c>
      <c r="AC79" s="6">
        <f t="shared" si="294"/>
        <v>0.1869</v>
      </c>
      <c r="AD79" s="6">
        <f t="shared" si="294"/>
        <v>0.0985</v>
      </c>
      <c r="AE79" s="6">
        <f t="shared" si="294"/>
        <v>0.3571</v>
      </c>
      <c r="AF79" s="6">
        <f t="shared" si="294"/>
        <v>0.1669</v>
      </c>
      <c r="AG79" s="6">
        <f t="shared" si="294"/>
        <v>0.0217</v>
      </c>
      <c r="AH79" s="8"/>
      <c r="AI79" s="6">
        <f t="shared" ref="AI79:AR79" si="295">X79-M79</f>
        <v>0.0496</v>
      </c>
      <c r="AJ79" s="6">
        <f t="shared" si="295"/>
        <v>0.0438</v>
      </c>
      <c r="AK79" s="6">
        <f t="shared" si="295"/>
        <v>0.0801</v>
      </c>
      <c r="AL79" s="6">
        <f t="shared" si="295"/>
        <v>0.1188</v>
      </c>
      <c r="AM79" s="6">
        <f t="shared" si="295"/>
        <v>0.023</v>
      </c>
      <c r="AN79" s="6">
        <f t="shared" si="295"/>
        <v>0.0832</v>
      </c>
      <c r="AO79" s="6">
        <f t="shared" si="295"/>
        <v>0.1475</v>
      </c>
      <c r="AP79" s="6">
        <f t="shared" si="295"/>
        <v>0.0437</v>
      </c>
      <c r="AQ79" s="6">
        <f t="shared" si="295"/>
        <v>0.0474</v>
      </c>
      <c r="AR79" s="6">
        <f t="shared" si="295"/>
        <v>0.0643</v>
      </c>
      <c r="AS79" s="8"/>
      <c r="AT79" s="6">
        <f t="shared" ref="AT79:BC79" si="296">average(SORTN(AI67:AI78,9,0,1,FALSE))</f>
        <v>0.005955555556</v>
      </c>
      <c r="AU79" s="6">
        <f t="shared" si="296"/>
        <v>0.03223333333</v>
      </c>
      <c r="AV79" s="6">
        <f t="shared" si="296"/>
        <v>0.1914666667</v>
      </c>
      <c r="AW79" s="6">
        <f t="shared" si="296"/>
        <v>0.2539555556</v>
      </c>
      <c r="AX79" s="6">
        <f t="shared" si="296"/>
        <v>0.0351</v>
      </c>
      <c r="AY79" s="6">
        <f t="shared" si="296"/>
        <v>0.1175111111</v>
      </c>
      <c r="AZ79" s="6">
        <f t="shared" si="296"/>
        <v>0.2627666667</v>
      </c>
      <c r="BA79" s="6">
        <f t="shared" si="296"/>
        <v>0.007255555556</v>
      </c>
      <c r="BB79" s="6">
        <f t="shared" si="296"/>
        <v>0.01347777778</v>
      </c>
      <c r="BC79" s="6">
        <f t="shared" si="296"/>
        <v>0.1098111111</v>
      </c>
    </row>
    <row r="80">
      <c r="A80" s="23">
        <v>38898.0</v>
      </c>
      <c r="B80" s="27">
        <v>0.0208</v>
      </c>
      <c r="C80" s="27">
        <v>-0.0062</v>
      </c>
      <c r="D80" s="27">
        <v>0.0148</v>
      </c>
      <c r="E80" s="27">
        <v>-0.0055</v>
      </c>
      <c r="F80" s="27">
        <v>0.0071</v>
      </c>
      <c r="G80" s="27">
        <v>0.0084</v>
      </c>
      <c r="H80" s="27">
        <v>0.0033</v>
      </c>
      <c r="I80" s="27">
        <v>0.018</v>
      </c>
      <c r="J80" s="27">
        <v>0.0219</v>
      </c>
      <c r="K80" s="27">
        <v>7.0E-4</v>
      </c>
      <c r="L80" s="8"/>
      <c r="M80" s="6">
        <f t="shared" ref="M80:V80" si="297">M79+B80</f>
        <v>0.7222</v>
      </c>
      <c r="N80" s="6">
        <f t="shared" si="297"/>
        <v>0.4693</v>
      </c>
      <c r="O80" s="6">
        <f t="shared" si="297"/>
        <v>0.0818</v>
      </c>
      <c r="P80" s="6">
        <f t="shared" si="297"/>
        <v>-0.0137</v>
      </c>
      <c r="Q80" s="6">
        <f t="shared" si="297"/>
        <v>0.2028</v>
      </c>
      <c r="R80" s="6">
        <f t="shared" si="297"/>
        <v>0.1121</v>
      </c>
      <c r="S80" s="6">
        <f t="shared" si="297"/>
        <v>-0.0457</v>
      </c>
      <c r="T80" s="6">
        <f t="shared" si="297"/>
        <v>0.3314</v>
      </c>
      <c r="U80" s="6">
        <f t="shared" si="297"/>
        <v>0.1414</v>
      </c>
      <c r="V80" s="6">
        <f t="shared" si="297"/>
        <v>-0.0419</v>
      </c>
      <c r="W80" s="8"/>
      <c r="X80" s="6">
        <f t="shared" ref="X80:AG80" si="298">max(X79, M80)</f>
        <v>0.751</v>
      </c>
      <c r="Y80" s="6">
        <f t="shared" si="298"/>
        <v>0.5193</v>
      </c>
      <c r="Z80" s="6">
        <f t="shared" si="298"/>
        <v>0.1471</v>
      </c>
      <c r="AA80" s="6">
        <f t="shared" si="298"/>
        <v>0.1106</v>
      </c>
      <c r="AB80" s="6">
        <f t="shared" si="298"/>
        <v>0.2187</v>
      </c>
      <c r="AC80" s="6">
        <f t="shared" si="298"/>
        <v>0.1869</v>
      </c>
      <c r="AD80" s="6">
        <f t="shared" si="298"/>
        <v>0.0985</v>
      </c>
      <c r="AE80" s="6">
        <f t="shared" si="298"/>
        <v>0.3571</v>
      </c>
      <c r="AF80" s="6">
        <f t="shared" si="298"/>
        <v>0.1669</v>
      </c>
      <c r="AG80" s="6">
        <f t="shared" si="298"/>
        <v>0.0217</v>
      </c>
      <c r="AH80" s="8"/>
      <c r="AI80" s="6">
        <f t="shared" ref="AI80:AR80" si="299">X80-M80</f>
        <v>0.0288</v>
      </c>
      <c r="AJ80" s="6">
        <f t="shared" si="299"/>
        <v>0.05</v>
      </c>
      <c r="AK80" s="6">
        <f t="shared" si="299"/>
        <v>0.0653</v>
      </c>
      <c r="AL80" s="6">
        <f t="shared" si="299"/>
        <v>0.1243</v>
      </c>
      <c r="AM80" s="6">
        <f t="shared" si="299"/>
        <v>0.0159</v>
      </c>
      <c r="AN80" s="6">
        <f t="shared" si="299"/>
        <v>0.0748</v>
      </c>
      <c r="AO80" s="6">
        <f t="shared" si="299"/>
        <v>0.1442</v>
      </c>
      <c r="AP80" s="6">
        <f t="shared" si="299"/>
        <v>0.0257</v>
      </c>
      <c r="AQ80" s="6">
        <f t="shared" si="299"/>
        <v>0.0255</v>
      </c>
      <c r="AR80" s="6">
        <f t="shared" si="299"/>
        <v>0.0636</v>
      </c>
      <c r="AS80" s="8"/>
      <c r="AT80" s="6">
        <f t="shared" ref="AT80:BC80" si="300">average(SORTN(AI68:AI79,9,0,1,FALSE))</f>
        <v>0.01012222222</v>
      </c>
      <c r="AU80" s="6">
        <f t="shared" si="300"/>
        <v>0.02507777778</v>
      </c>
      <c r="AV80" s="6">
        <f t="shared" si="300"/>
        <v>0.1684222222</v>
      </c>
      <c r="AW80" s="6">
        <f t="shared" si="300"/>
        <v>0.2259777778</v>
      </c>
      <c r="AX80" s="6">
        <f t="shared" si="300"/>
        <v>0.02697777778</v>
      </c>
      <c r="AY80" s="6">
        <f t="shared" si="300"/>
        <v>0.09518888889</v>
      </c>
      <c r="AZ80" s="6">
        <f t="shared" si="300"/>
        <v>0.2377666667</v>
      </c>
      <c r="BA80" s="6">
        <f t="shared" si="300"/>
        <v>0.01211111111</v>
      </c>
      <c r="BB80" s="6">
        <f t="shared" si="300"/>
        <v>0.0121</v>
      </c>
      <c r="BC80" s="6">
        <f t="shared" si="300"/>
        <v>0.1005888889</v>
      </c>
    </row>
    <row r="81">
      <c r="A81" s="23">
        <v>38929.0</v>
      </c>
      <c r="B81" s="27">
        <v>-0.0187</v>
      </c>
      <c r="C81" s="27">
        <v>0.0192</v>
      </c>
      <c r="D81" s="27">
        <v>0.0083</v>
      </c>
      <c r="E81" s="27">
        <v>-0.0015</v>
      </c>
      <c r="F81" s="27">
        <v>0.0065</v>
      </c>
      <c r="G81" s="27">
        <v>-0.0045</v>
      </c>
      <c r="H81" s="27">
        <v>0.0268</v>
      </c>
      <c r="I81" s="27">
        <v>0.0329</v>
      </c>
      <c r="J81" s="27">
        <v>0.0133</v>
      </c>
      <c r="K81" s="27">
        <v>0.003</v>
      </c>
      <c r="L81" s="8"/>
      <c r="M81" s="6">
        <f t="shared" ref="M81:V81" si="301">M80+B81</f>
        <v>0.7035</v>
      </c>
      <c r="N81" s="6">
        <f t="shared" si="301"/>
        <v>0.4885</v>
      </c>
      <c r="O81" s="6">
        <f t="shared" si="301"/>
        <v>0.0901</v>
      </c>
      <c r="P81" s="6">
        <f t="shared" si="301"/>
        <v>-0.0152</v>
      </c>
      <c r="Q81" s="6">
        <f t="shared" si="301"/>
        <v>0.2093</v>
      </c>
      <c r="R81" s="6">
        <f t="shared" si="301"/>
        <v>0.1076</v>
      </c>
      <c r="S81" s="6">
        <f t="shared" si="301"/>
        <v>-0.0189</v>
      </c>
      <c r="T81" s="6">
        <f t="shared" si="301"/>
        <v>0.3643</v>
      </c>
      <c r="U81" s="6">
        <f t="shared" si="301"/>
        <v>0.1547</v>
      </c>
      <c r="V81" s="6">
        <f t="shared" si="301"/>
        <v>-0.0389</v>
      </c>
      <c r="W81" s="8"/>
      <c r="X81" s="6">
        <f t="shared" ref="X81:AG81" si="302">max(X80, M81)</f>
        <v>0.751</v>
      </c>
      <c r="Y81" s="6">
        <f t="shared" si="302"/>
        <v>0.5193</v>
      </c>
      <c r="Z81" s="6">
        <f t="shared" si="302"/>
        <v>0.1471</v>
      </c>
      <c r="AA81" s="6">
        <f t="shared" si="302"/>
        <v>0.1106</v>
      </c>
      <c r="AB81" s="6">
        <f t="shared" si="302"/>
        <v>0.2187</v>
      </c>
      <c r="AC81" s="6">
        <f t="shared" si="302"/>
        <v>0.1869</v>
      </c>
      <c r="AD81" s="6">
        <f t="shared" si="302"/>
        <v>0.0985</v>
      </c>
      <c r="AE81" s="6">
        <f t="shared" si="302"/>
        <v>0.3643</v>
      </c>
      <c r="AF81" s="6">
        <f t="shared" si="302"/>
        <v>0.1669</v>
      </c>
      <c r="AG81" s="6">
        <f t="shared" si="302"/>
        <v>0.0217</v>
      </c>
      <c r="AH81" s="8"/>
      <c r="AI81" s="6">
        <f t="shared" ref="AI81:AR81" si="303">X81-M81</f>
        <v>0.0475</v>
      </c>
      <c r="AJ81" s="6">
        <f t="shared" si="303"/>
        <v>0.0308</v>
      </c>
      <c r="AK81" s="6">
        <f t="shared" si="303"/>
        <v>0.057</v>
      </c>
      <c r="AL81" s="6">
        <f t="shared" si="303"/>
        <v>0.1258</v>
      </c>
      <c r="AM81" s="6">
        <f t="shared" si="303"/>
        <v>0.0094</v>
      </c>
      <c r="AN81" s="6">
        <f t="shared" si="303"/>
        <v>0.0793</v>
      </c>
      <c r="AO81" s="6">
        <f t="shared" si="303"/>
        <v>0.1174</v>
      </c>
      <c r="AP81" s="6">
        <f t="shared" si="303"/>
        <v>0</v>
      </c>
      <c r="AQ81" s="6">
        <f t="shared" si="303"/>
        <v>0.0122</v>
      </c>
      <c r="AR81" s="6">
        <f t="shared" si="303"/>
        <v>0.0606</v>
      </c>
      <c r="AS81" s="8"/>
      <c r="AT81" s="6">
        <f t="shared" ref="AT81:BC81" si="304">average(SORTN(AI69:AI80,9,0,1,FALSE))</f>
        <v>0.01332222222</v>
      </c>
      <c r="AU81" s="6">
        <f t="shared" si="304"/>
        <v>0.02258888889</v>
      </c>
      <c r="AV81" s="6">
        <f t="shared" si="304"/>
        <v>0.1486777778</v>
      </c>
      <c r="AW81" s="6">
        <f t="shared" si="304"/>
        <v>0.2018666667</v>
      </c>
      <c r="AX81" s="6">
        <f t="shared" si="304"/>
        <v>0.02108888889</v>
      </c>
      <c r="AY81" s="6">
        <f t="shared" si="304"/>
        <v>0.07495555556</v>
      </c>
      <c r="AZ81" s="6">
        <f t="shared" si="304"/>
        <v>0.2198777778</v>
      </c>
      <c r="BA81" s="6">
        <f t="shared" si="304"/>
        <v>0.01496666667</v>
      </c>
      <c r="BB81" s="6">
        <f t="shared" si="304"/>
        <v>0.01195555556</v>
      </c>
      <c r="BC81" s="6">
        <f t="shared" si="304"/>
        <v>0.09151111111</v>
      </c>
    </row>
    <row r="82">
      <c r="A82" s="23">
        <v>38960.0</v>
      </c>
      <c r="B82" s="27">
        <v>0.0321</v>
      </c>
      <c r="C82" s="27">
        <v>0.0212</v>
      </c>
      <c r="D82" s="27">
        <v>0.0298</v>
      </c>
      <c r="E82" s="27">
        <v>0.0333</v>
      </c>
      <c r="F82" s="27">
        <v>0.0382</v>
      </c>
      <c r="G82" s="27">
        <v>0.0403</v>
      </c>
      <c r="H82" s="27">
        <v>0.0447</v>
      </c>
      <c r="I82" s="27">
        <v>0.0302</v>
      </c>
      <c r="J82" s="27">
        <v>0.0053</v>
      </c>
      <c r="K82" s="27">
        <v>0.0234</v>
      </c>
      <c r="L82" s="8"/>
      <c r="M82" s="6">
        <f t="shared" ref="M82:V82" si="305">M81+B82</f>
        <v>0.7356</v>
      </c>
      <c r="N82" s="6">
        <f t="shared" si="305"/>
        <v>0.5097</v>
      </c>
      <c r="O82" s="6">
        <f t="shared" si="305"/>
        <v>0.1199</v>
      </c>
      <c r="P82" s="6">
        <f t="shared" si="305"/>
        <v>0.0181</v>
      </c>
      <c r="Q82" s="6">
        <f t="shared" si="305"/>
        <v>0.2475</v>
      </c>
      <c r="R82" s="6">
        <f t="shared" si="305"/>
        <v>0.1479</v>
      </c>
      <c r="S82" s="6">
        <f t="shared" si="305"/>
        <v>0.0258</v>
      </c>
      <c r="T82" s="6">
        <f t="shared" si="305"/>
        <v>0.3945</v>
      </c>
      <c r="U82" s="6">
        <f t="shared" si="305"/>
        <v>0.16</v>
      </c>
      <c r="V82" s="6">
        <f t="shared" si="305"/>
        <v>-0.0155</v>
      </c>
      <c r="W82" s="8"/>
      <c r="X82" s="6">
        <f t="shared" ref="X82:AG82" si="306">max(X81, M82)</f>
        <v>0.751</v>
      </c>
      <c r="Y82" s="6">
        <f t="shared" si="306"/>
        <v>0.5193</v>
      </c>
      <c r="Z82" s="6">
        <f t="shared" si="306"/>
        <v>0.1471</v>
      </c>
      <c r="AA82" s="6">
        <f t="shared" si="306"/>
        <v>0.1106</v>
      </c>
      <c r="AB82" s="6">
        <f t="shared" si="306"/>
        <v>0.2475</v>
      </c>
      <c r="AC82" s="6">
        <f t="shared" si="306"/>
        <v>0.1869</v>
      </c>
      <c r="AD82" s="6">
        <f t="shared" si="306"/>
        <v>0.0985</v>
      </c>
      <c r="AE82" s="6">
        <f t="shared" si="306"/>
        <v>0.3945</v>
      </c>
      <c r="AF82" s="6">
        <f t="shared" si="306"/>
        <v>0.1669</v>
      </c>
      <c r="AG82" s="6">
        <f t="shared" si="306"/>
        <v>0.0217</v>
      </c>
      <c r="AH82" s="8"/>
      <c r="AI82" s="6">
        <f t="shared" ref="AI82:AR82" si="307">X82-M82</f>
        <v>0.0154</v>
      </c>
      <c r="AJ82" s="6">
        <f t="shared" si="307"/>
        <v>0.0096</v>
      </c>
      <c r="AK82" s="6">
        <f t="shared" si="307"/>
        <v>0.0272</v>
      </c>
      <c r="AL82" s="6">
        <f t="shared" si="307"/>
        <v>0.0925</v>
      </c>
      <c r="AM82" s="6">
        <f t="shared" si="307"/>
        <v>0</v>
      </c>
      <c r="AN82" s="6">
        <f t="shared" si="307"/>
        <v>0.039</v>
      </c>
      <c r="AO82" s="6">
        <f t="shared" si="307"/>
        <v>0.0727</v>
      </c>
      <c r="AP82" s="6">
        <f t="shared" si="307"/>
        <v>0</v>
      </c>
      <c r="AQ82" s="6">
        <f t="shared" si="307"/>
        <v>0.0069</v>
      </c>
      <c r="AR82" s="6">
        <f t="shared" si="307"/>
        <v>0.0372</v>
      </c>
      <c r="AS82" s="8"/>
      <c r="AT82" s="6">
        <f t="shared" ref="AT82:BC82" si="308">average(SORTN(AI70:AI81,9,0,1,FALSE))</f>
        <v>0.0186</v>
      </c>
      <c r="AU82" s="6">
        <f t="shared" si="308"/>
        <v>0.02416666667</v>
      </c>
      <c r="AV82" s="6">
        <f t="shared" si="308"/>
        <v>0.1333888889</v>
      </c>
      <c r="AW82" s="6">
        <f t="shared" si="308"/>
        <v>0.1852777778</v>
      </c>
      <c r="AX82" s="6">
        <f t="shared" si="308"/>
        <v>0.01878888889</v>
      </c>
      <c r="AY82" s="6">
        <f t="shared" si="308"/>
        <v>0.05763333333</v>
      </c>
      <c r="AZ82" s="6">
        <f t="shared" si="308"/>
        <v>0.2009222222</v>
      </c>
      <c r="BA82" s="6">
        <f t="shared" si="308"/>
        <v>0.01496666667</v>
      </c>
      <c r="BB82" s="6">
        <f t="shared" si="308"/>
        <v>0.01331111111</v>
      </c>
      <c r="BC82" s="6">
        <f t="shared" si="308"/>
        <v>0.08623333333</v>
      </c>
    </row>
    <row r="83">
      <c r="A83" s="23">
        <v>38990.0</v>
      </c>
      <c r="B83" s="27">
        <v>0.0084</v>
      </c>
      <c r="C83" s="27">
        <v>-0.0251</v>
      </c>
      <c r="D83" s="27">
        <v>0.0195</v>
      </c>
      <c r="E83" s="27">
        <v>0.0257</v>
      </c>
      <c r="F83" s="27">
        <v>0.009</v>
      </c>
      <c r="G83" s="27">
        <v>-0.0095</v>
      </c>
      <c r="H83" s="27">
        <v>0.0421</v>
      </c>
      <c r="I83" s="27">
        <v>0.0644</v>
      </c>
      <c r="J83" s="27">
        <v>0.0132</v>
      </c>
      <c r="K83" s="27">
        <v>0.0251</v>
      </c>
      <c r="L83" s="8"/>
      <c r="M83" s="6">
        <f t="shared" ref="M83:V83" si="309">M82+B83</f>
        <v>0.744</v>
      </c>
      <c r="N83" s="6">
        <f t="shared" si="309"/>
        <v>0.4846</v>
      </c>
      <c r="O83" s="6">
        <f t="shared" si="309"/>
        <v>0.1394</v>
      </c>
      <c r="P83" s="6">
        <f t="shared" si="309"/>
        <v>0.0438</v>
      </c>
      <c r="Q83" s="6">
        <f t="shared" si="309"/>
        <v>0.2565</v>
      </c>
      <c r="R83" s="6">
        <f t="shared" si="309"/>
        <v>0.1384</v>
      </c>
      <c r="S83" s="6">
        <f t="shared" si="309"/>
        <v>0.0679</v>
      </c>
      <c r="T83" s="6">
        <f t="shared" si="309"/>
        <v>0.4589</v>
      </c>
      <c r="U83" s="6">
        <f t="shared" si="309"/>
        <v>0.1732</v>
      </c>
      <c r="V83" s="6">
        <f t="shared" si="309"/>
        <v>0.0096</v>
      </c>
      <c r="W83" s="8"/>
      <c r="X83" s="6">
        <f t="shared" ref="X83:AG83" si="310">max(X82, M83)</f>
        <v>0.751</v>
      </c>
      <c r="Y83" s="6">
        <f t="shared" si="310"/>
        <v>0.5193</v>
      </c>
      <c r="Z83" s="6">
        <f t="shared" si="310"/>
        <v>0.1471</v>
      </c>
      <c r="AA83" s="6">
        <f t="shared" si="310"/>
        <v>0.1106</v>
      </c>
      <c r="AB83" s="6">
        <f t="shared" si="310"/>
        <v>0.2565</v>
      </c>
      <c r="AC83" s="6">
        <f t="shared" si="310"/>
        <v>0.1869</v>
      </c>
      <c r="AD83" s="6">
        <f t="shared" si="310"/>
        <v>0.0985</v>
      </c>
      <c r="AE83" s="6">
        <f t="shared" si="310"/>
        <v>0.4589</v>
      </c>
      <c r="AF83" s="6">
        <f t="shared" si="310"/>
        <v>0.1732</v>
      </c>
      <c r="AG83" s="6">
        <f t="shared" si="310"/>
        <v>0.0217</v>
      </c>
      <c r="AH83" s="8"/>
      <c r="AI83" s="6">
        <f t="shared" ref="AI83:AR83" si="311">X83-M83</f>
        <v>0.007</v>
      </c>
      <c r="AJ83" s="6">
        <f t="shared" si="311"/>
        <v>0.0347</v>
      </c>
      <c r="AK83" s="6">
        <f t="shared" si="311"/>
        <v>0.0077</v>
      </c>
      <c r="AL83" s="6">
        <f t="shared" si="311"/>
        <v>0.0668</v>
      </c>
      <c r="AM83" s="6">
        <f t="shared" si="311"/>
        <v>0</v>
      </c>
      <c r="AN83" s="6">
        <f t="shared" si="311"/>
        <v>0.0485</v>
      </c>
      <c r="AO83" s="6">
        <f t="shared" si="311"/>
        <v>0.0306</v>
      </c>
      <c r="AP83" s="6">
        <f t="shared" si="311"/>
        <v>0</v>
      </c>
      <c r="AQ83" s="6">
        <f t="shared" si="311"/>
        <v>0</v>
      </c>
      <c r="AR83" s="6">
        <f t="shared" si="311"/>
        <v>0.0121</v>
      </c>
      <c r="AS83" s="8"/>
      <c r="AT83" s="6">
        <f t="shared" ref="AT83:BC83" si="312">average(SORTN(AI71:AI82,9,0,1,FALSE))</f>
        <v>0.02031111111</v>
      </c>
      <c r="AU83" s="6">
        <f t="shared" si="312"/>
        <v>0.02523333333</v>
      </c>
      <c r="AV83" s="6">
        <f t="shared" si="312"/>
        <v>0.1161111111</v>
      </c>
      <c r="AW83" s="6">
        <f t="shared" si="312"/>
        <v>0.1643888889</v>
      </c>
      <c r="AX83" s="6">
        <f t="shared" si="312"/>
        <v>0.01467777778</v>
      </c>
      <c r="AY83" s="6">
        <f t="shared" si="312"/>
        <v>0.04254444444</v>
      </c>
      <c r="AZ83" s="6">
        <f t="shared" si="312"/>
        <v>0.1793111111</v>
      </c>
      <c r="BA83" s="6">
        <f t="shared" si="312"/>
        <v>0.01358888889</v>
      </c>
      <c r="BB83" s="6">
        <f t="shared" si="312"/>
        <v>0.01407777778</v>
      </c>
      <c r="BC83" s="6">
        <f t="shared" si="312"/>
        <v>0.07971111111</v>
      </c>
    </row>
    <row r="84">
      <c r="A84" s="23">
        <v>39021.0</v>
      </c>
      <c r="B84" s="27">
        <v>0.0436</v>
      </c>
      <c r="C84" s="27">
        <v>0.0523</v>
      </c>
      <c r="D84" s="27">
        <v>0.0192</v>
      </c>
      <c r="E84" s="27">
        <v>0.0422</v>
      </c>
      <c r="F84" s="27">
        <v>0.032</v>
      </c>
      <c r="G84" s="27">
        <v>0.0096</v>
      </c>
      <c r="H84" s="27">
        <v>-0.0033</v>
      </c>
      <c r="I84" s="27">
        <v>0.0658</v>
      </c>
      <c r="J84" s="27">
        <v>0.0283</v>
      </c>
      <c r="K84" s="27">
        <v>0.0339</v>
      </c>
      <c r="L84" s="8"/>
      <c r="M84" s="6">
        <f t="shared" ref="M84:V84" si="313">M83+B84</f>
        <v>0.7876</v>
      </c>
      <c r="N84" s="6">
        <f t="shared" si="313"/>
        <v>0.5369</v>
      </c>
      <c r="O84" s="6">
        <f t="shared" si="313"/>
        <v>0.1586</v>
      </c>
      <c r="P84" s="6">
        <f t="shared" si="313"/>
        <v>0.086</v>
      </c>
      <c r="Q84" s="6">
        <f t="shared" si="313"/>
        <v>0.2885</v>
      </c>
      <c r="R84" s="6">
        <f t="shared" si="313"/>
        <v>0.148</v>
      </c>
      <c r="S84" s="6">
        <f t="shared" si="313"/>
        <v>0.0646</v>
      </c>
      <c r="T84" s="6">
        <f t="shared" si="313"/>
        <v>0.5247</v>
      </c>
      <c r="U84" s="6">
        <f t="shared" si="313"/>
        <v>0.2015</v>
      </c>
      <c r="V84" s="6">
        <f t="shared" si="313"/>
        <v>0.0435</v>
      </c>
      <c r="W84" s="8"/>
      <c r="X84" s="6">
        <f t="shared" ref="X84:AG84" si="314">max(X83, M84)</f>
        <v>0.7876</v>
      </c>
      <c r="Y84" s="6">
        <f t="shared" si="314"/>
        <v>0.5369</v>
      </c>
      <c r="Z84" s="6">
        <f t="shared" si="314"/>
        <v>0.1586</v>
      </c>
      <c r="AA84" s="6">
        <f t="shared" si="314"/>
        <v>0.1106</v>
      </c>
      <c r="AB84" s="6">
        <f t="shared" si="314"/>
        <v>0.2885</v>
      </c>
      <c r="AC84" s="6">
        <f t="shared" si="314"/>
        <v>0.1869</v>
      </c>
      <c r="AD84" s="6">
        <f t="shared" si="314"/>
        <v>0.0985</v>
      </c>
      <c r="AE84" s="6">
        <f t="shared" si="314"/>
        <v>0.5247</v>
      </c>
      <c r="AF84" s="6">
        <f t="shared" si="314"/>
        <v>0.2015</v>
      </c>
      <c r="AG84" s="6">
        <f t="shared" si="314"/>
        <v>0.0435</v>
      </c>
      <c r="AH84" s="8"/>
      <c r="AI84" s="6">
        <f t="shared" ref="AI84:AR84" si="315">X84-M84</f>
        <v>0</v>
      </c>
      <c r="AJ84" s="6">
        <f t="shared" si="315"/>
        <v>0</v>
      </c>
      <c r="AK84" s="6">
        <f t="shared" si="315"/>
        <v>0</v>
      </c>
      <c r="AL84" s="6">
        <f t="shared" si="315"/>
        <v>0.0246</v>
      </c>
      <c r="AM84" s="6">
        <f t="shared" si="315"/>
        <v>0</v>
      </c>
      <c r="AN84" s="6">
        <f t="shared" si="315"/>
        <v>0.0389</v>
      </c>
      <c r="AO84" s="6">
        <f t="shared" si="315"/>
        <v>0.0339</v>
      </c>
      <c r="AP84" s="6">
        <f t="shared" si="315"/>
        <v>0</v>
      </c>
      <c r="AQ84" s="6">
        <f t="shared" si="315"/>
        <v>0</v>
      </c>
      <c r="AR84" s="6">
        <f t="shared" si="315"/>
        <v>0</v>
      </c>
      <c r="AS84" s="8"/>
      <c r="AT84" s="6">
        <f t="shared" ref="AT84:BC84" si="316">average(SORTN(AI72:AI83,9,0,1,FALSE))</f>
        <v>0.02108888889</v>
      </c>
      <c r="AU84" s="6">
        <f t="shared" si="316"/>
        <v>0.02908888889</v>
      </c>
      <c r="AV84" s="6">
        <f t="shared" si="316"/>
        <v>0.1023</v>
      </c>
      <c r="AW84" s="6">
        <f t="shared" si="316"/>
        <v>0.1478666667</v>
      </c>
      <c r="AX84" s="6">
        <f t="shared" si="316"/>
        <v>0.01467777778</v>
      </c>
      <c r="AY84" s="6">
        <f t="shared" si="316"/>
        <v>0.04246666667</v>
      </c>
      <c r="AZ84" s="6">
        <f t="shared" si="316"/>
        <v>0.1587555556</v>
      </c>
      <c r="BA84" s="6">
        <f t="shared" si="316"/>
        <v>0.01358888889</v>
      </c>
      <c r="BB84" s="6">
        <f t="shared" si="316"/>
        <v>0.01407777778</v>
      </c>
      <c r="BC84" s="6">
        <f t="shared" si="316"/>
        <v>0.07272222222</v>
      </c>
    </row>
    <row r="85">
      <c r="A85" s="23">
        <v>39051.0</v>
      </c>
      <c r="B85" s="27">
        <v>0.019</v>
      </c>
      <c r="C85" s="27">
        <v>0.0482</v>
      </c>
      <c r="D85" s="27">
        <v>6.0E-4</v>
      </c>
      <c r="E85" s="27">
        <v>0.0071</v>
      </c>
      <c r="F85" s="27">
        <v>0.016</v>
      </c>
      <c r="G85" s="27">
        <v>-0.0058</v>
      </c>
      <c r="H85" s="27">
        <v>-0.0109</v>
      </c>
      <c r="I85" s="27">
        <v>0.008</v>
      </c>
      <c r="J85" s="27">
        <v>-0.0068</v>
      </c>
      <c r="K85" s="27">
        <v>0.0191</v>
      </c>
      <c r="L85" s="8"/>
      <c r="M85" s="6">
        <f t="shared" ref="M85:V85" si="317">M84+B85</f>
        <v>0.8066</v>
      </c>
      <c r="N85" s="6">
        <f t="shared" si="317"/>
        <v>0.5851</v>
      </c>
      <c r="O85" s="6">
        <f t="shared" si="317"/>
        <v>0.1592</v>
      </c>
      <c r="P85" s="6">
        <f t="shared" si="317"/>
        <v>0.0931</v>
      </c>
      <c r="Q85" s="6">
        <f t="shared" si="317"/>
        <v>0.3045</v>
      </c>
      <c r="R85" s="6">
        <f t="shared" si="317"/>
        <v>0.1422</v>
      </c>
      <c r="S85" s="6">
        <f t="shared" si="317"/>
        <v>0.0537</v>
      </c>
      <c r="T85" s="6">
        <f t="shared" si="317"/>
        <v>0.5327</v>
      </c>
      <c r="U85" s="6">
        <f t="shared" si="317"/>
        <v>0.1947</v>
      </c>
      <c r="V85" s="6">
        <f t="shared" si="317"/>
        <v>0.0626</v>
      </c>
      <c r="W85" s="8"/>
      <c r="X85" s="6">
        <f t="shared" ref="X85:AG85" si="318">max(X84, M85)</f>
        <v>0.8066</v>
      </c>
      <c r="Y85" s="6">
        <f t="shared" si="318"/>
        <v>0.5851</v>
      </c>
      <c r="Z85" s="6">
        <f t="shared" si="318"/>
        <v>0.1592</v>
      </c>
      <c r="AA85" s="6">
        <f t="shared" si="318"/>
        <v>0.1106</v>
      </c>
      <c r="AB85" s="6">
        <f t="shared" si="318"/>
        <v>0.3045</v>
      </c>
      <c r="AC85" s="6">
        <f t="shared" si="318"/>
        <v>0.1869</v>
      </c>
      <c r="AD85" s="6">
        <f t="shared" si="318"/>
        <v>0.0985</v>
      </c>
      <c r="AE85" s="6">
        <f t="shared" si="318"/>
        <v>0.5327</v>
      </c>
      <c r="AF85" s="6">
        <f t="shared" si="318"/>
        <v>0.2015</v>
      </c>
      <c r="AG85" s="6">
        <f t="shared" si="318"/>
        <v>0.0626</v>
      </c>
      <c r="AH85" s="8"/>
      <c r="AI85" s="6">
        <f t="shared" ref="AI85:AR85" si="319">X85-M85</f>
        <v>0</v>
      </c>
      <c r="AJ85" s="6">
        <f t="shared" si="319"/>
        <v>0</v>
      </c>
      <c r="AK85" s="6">
        <f t="shared" si="319"/>
        <v>0</v>
      </c>
      <c r="AL85" s="6">
        <f t="shared" si="319"/>
        <v>0.0175</v>
      </c>
      <c r="AM85" s="6">
        <f t="shared" si="319"/>
        <v>0</v>
      </c>
      <c r="AN85" s="6">
        <f t="shared" si="319"/>
        <v>0.0447</v>
      </c>
      <c r="AO85" s="6">
        <f t="shared" si="319"/>
        <v>0.0448</v>
      </c>
      <c r="AP85" s="6">
        <f t="shared" si="319"/>
        <v>0</v>
      </c>
      <c r="AQ85" s="6">
        <f t="shared" si="319"/>
        <v>0.0068</v>
      </c>
      <c r="AR85" s="6">
        <f t="shared" si="319"/>
        <v>0</v>
      </c>
      <c r="AS85" s="8"/>
      <c r="AT85" s="6">
        <f t="shared" ref="AT85:BC85" si="320">average(SORTN(AI73:AI84,9,0,1,FALSE))</f>
        <v>0.01647777778</v>
      </c>
      <c r="AU85" s="6">
        <f t="shared" si="320"/>
        <v>0.02275555556</v>
      </c>
      <c r="AV85" s="6">
        <f t="shared" si="320"/>
        <v>0.08368888889</v>
      </c>
      <c r="AW85" s="6">
        <f t="shared" si="320"/>
        <v>0.1258666667</v>
      </c>
      <c r="AX85" s="6">
        <f t="shared" si="320"/>
        <v>0.007822222222</v>
      </c>
      <c r="AY85" s="6">
        <f t="shared" si="320"/>
        <v>0.04295555556</v>
      </c>
      <c r="AZ85" s="6">
        <f t="shared" si="320"/>
        <v>0.1361222222</v>
      </c>
      <c r="BA85" s="6">
        <f t="shared" si="320"/>
        <v>0.01028888889</v>
      </c>
      <c r="BB85" s="6">
        <f t="shared" si="320"/>
        <v>0.01062222222</v>
      </c>
      <c r="BC85" s="6">
        <f t="shared" si="320"/>
        <v>0.0628</v>
      </c>
    </row>
    <row r="86">
      <c r="A86" s="23">
        <v>39082.0</v>
      </c>
      <c r="B86" s="27">
        <v>0.0345</v>
      </c>
      <c r="C86" s="27">
        <v>0.0119</v>
      </c>
      <c r="D86" s="27">
        <v>0.0408</v>
      </c>
      <c r="E86" s="27">
        <v>0.0468</v>
      </c>
      <c r="F86" s="27">
        <v>0.0257</v>
      </c>
      <c r="G86" s="27">
        <v>0.0559</v>
      </c>
      <c r="H86" s="27">
        <v>0.044</v>
      </c>
      <c r="I86" s="27">
        <v>0.0218</v>
      </c>
      <c r="J86" s="27">
        <v>0.0306</v>
      </c>
      <c r="K86" s="27">
        <v>0.0117</v>
      </c>
      <c r="L86" s="8"/>
      <c r="M86" s="6">
        <f t="shared" ref="M86:V86" si="321">M85+B86</f>
        <v>0.8411</v>
      </c>
      <c r="N86" s="6">
        <f t="shared" si="321"/>
        <v>0.597</v>
      </c>
      <c r="O86" s="6">
        <f t="shared" si="321"/>
        <v>0.2</v>
      </c>
      <c r="P86" s="6">
        <f t="shared" si="321"/>
        <v>0.1399</v>
      </c>
      <c r="Q86" s="6">
        <f t="shared" si="321"/>
        <v>0.3302</v>
      </c>
      <c r="R86" s="6">
        <f t="shared" si="321"/>
        <v>0.1981</v>
      </c>
      <c r="S86" s="6">
        <f t="shared" si="321"/>
        <v>0.0977</v>
      </c>
      <c r="T86" s="6">
        <f t="shared" si="321"/>
        <v>0.5545</v>
      </c>
      <c r="U86" s="6">
        <f t="shared" si="321"/>
        <v>0.2253</v>
      </c>
      <c r="V86" s="6">
        <f t="shared" si="321"/>
        <v>0.0743</v>
      </c>
      <c r="W86" s="8"/>
      <c r="X86" s="6">
        <f t="shared" ref="X86:AG86" si="322">max(X85, M86)</f>
        <v>0.8411</v>
      </c>
      <c r="Y86" s="6">
        <f t="shared" si="322"/>
        <v>0.597</v>
      </c>
      <c r="Z86" s="6">
        <f t="shared" si="322"/>
        <v>0.2</v>
      </c>
      <c r="AA86" s="6">
        <f t="shared" si="322"/>
        <v>0.1399</v>
      </c>
      <c r="AB86" s="6">
        <f t="shared" si="322"/>
        <v>0.3302</v>
      </c>
      <c r="AC86" s="6">
        <f t="shared" si="322"/>
        <v>0.1981</v>
      </c>
      <c r="AD86" s="6">
        <f t="shared" si="322"/>
        <v>0.0985</v>
      </c>
      <c r="AE86" s="6">
        <f t="shared" si="322"/>
        <v>0.5545</v>
      </c>
      <c r="AF86" s="6">
        <f t="shared" si="322"/>
        <v>0.2253</v>
      </c>
      <c r="AG86" s="6">
        <f t="shared" si="322"/>
        <v>0.0743</v>
      </c>
      <c r="AH86" s="8"/>
      <c r="AI86" s="6">
        <f t="shared" ref="AI86:AR86" si="323">X86-M86</f>
        <v>0</v>
      </c>
      <c r="AJ86" s="6">
        <f t="shared" si="323"/>
        <v>0</v>
      </c>
      <c r="AK86" s="6">
        <f t="shared" si="323"/>
        <v>0</v>
      </c>
      <c r="AL86" s="6">
        <f t="shared" si="323"/>
        <v>0</v>
      </c>
      <c r="AM86" s="6">
        <f t="shared" si="323"/>
        <v>0</v>
      </c>
      <c r="AN86" s="6">
        <f t="shared" si="323"/>
        <v>0</v>
      </c>
      <c r="AO86" s="6">
        <f t="shared" si="323"/>
        <v>0.0008</v>
      </c>
      <c r="AP86" s="6">
        <f t="shared" si="323"/>
        <v>0</v>
      </c>
      <c r="AQ86" s="6">
        <f t="shared" si="323"/>
        <v>0</v>
      </c>
      <c r="AR86" s="6">
        <f t="shared" si="323"/>
        <v>0</v>
      </c>
      <c r="AS86" s="8"/>
      <c r="AT86" s="6">
        <f t="shared" ref="AT86:BC86" si="324">average(SORTN(AI74:AI85,9,0,1,FALSE))</f>
        <v>0.01647777778</v>
      </c>
      <c r="AU86" s="6">
        <f t="shared" si="324"/>
        <v>0.02131111111</v>
      </c>
      <c r="AV86" s="6">
        <f t="shared" si="324"/>
        <v>0.06776666667</v>
      </c>
      <c r="AW86" s="6">
        <f t="shared" si="324"/>
        <v>0.1095111111</v>
      </c>
      <c r="AX86" s="6">
        <f t="shared" si="324"/>
        <v>0.005366666667</v>
      </c>
      <c r="AY86" s="6">
        <f t="shared" si="324"/>
        <v>0.04792222222</v>
      </c>
      <c r="AZ86" s="6">
        <f t="shared" si="324"/>
        <v>0.1199666667</v>
      </c>
      <c r="BA86" s="6">
        <f t="shared" si="324"/>
        <v>0.008111111111</v>
      </c>
      <c r="BB86" s="6">
        <f t="shared" si="324"/>
        <v>0.01097777778</v>
      </c>
      <c r="BC86" s="6">
        <f t="shared" si="324"/>
        <v>0.05693333333</v>
      </c>
    </row>
    <row r="87">
      <c r="A87" s="23">
        <v>39113.0</v>
      </c>
      <c r="B87" s="27">
        <v>0.0198</v>
      </c>
      <c r="C87" s="27">
        <v>0.0114</v>
      </c>
      <c r="D87" s="27">
        <v>0.0117</v>
      </c>
      <c r="E87" s="27">
        <v>0.029</v>
      </c>
      <c r="F87" s="27">
        <v>0.0142</v>
      </c>
      <c r="G87" s="27">
        <v>0.0237</v>
      </c>
      <c r="H87" s="27">
        <v>0.0175</v>
      </c>
      <c r="I87" s="27">
        <v>0.0345</v>
      </c>
      <c r="J87" s="27">
        <v>-0.0017</v>
      </c>
      <c r="K87" s="27">
        <v>0.0178</v>
      </c>
      <c r="L87" s="8"/>
      <c r="M87" s="6">
        <f t="shared" ref="M87:V87" si="325">M86+B87</f>
        <v>0.8609</v>
      </c>
      <c r="N87" s="6">
        <f t="shared" si="325"/>
        <v>0.6084</v>
      </c>
      <c r="O87" s="6">
        <f t="shared" si="325"/>
        <v>0.2117</v>
      </c>
      <c r="P87" s="6">
        <f t="shared" si="325"/>
        <v>0.1689</v>
      </c>
      <c r="Q87" s="6">
        <f t="shared" si="325"/>
        <v>0.3444</v>
      </c>
      <c r="R87" s="6">
        <f t="shared" si="325"/>
        <v>0.2218</v>
      </c>
      <c r="S87" s="6">
        <f t="shared" si="325"/>
        <v>0.1152</v>
      </c>
      <c r="T87" s="6">
        <f t="shared" si="325"/>
        <v>0.589</v>
      </c>
      <c r="U87" s="6">
        <f t="shared" si="325"/>
        <v>0.2236</v>
      </c>
      <c r="V87" s="6">
        <f t="shared" si="325"/>
        <v>0.0921</v>
      </c>
      <c r="W87" s="8"/>
      <c r="X87" s="6">
        <f t="shared" ref="X87:AG87" si="326">max(X86, M87)</f>
        <v>0.8609</v>
      </c>
      <c r="Y87" s="6">
        <f t="shared" si="326"/>
        <v>0.6084</v>
      </c>
      <c r="Z87" s="6">
        <f t="shared" si="326"/>
        <v>0.2117</v>
      </c>
      <c r="AA87" s="6">
        <f t="shared" si="326"/>
        <v>0.1689</v>
      </c>
      <c r="AB87" s="6">
        <f t="shared" si="326"/>
        <v>0.3444</v>
      </c>
      <c r="AC87" s="6">
        <f t="shared" si="326"/>
        <v>0.2218</v>
      </c>
      <c r="AD87" s="6">
        <f t="shared" si="326"/>
        <v>0.1152</v>
      </c>
      <c r="AE87" s="6">
        <f t="shared" si="326"/>
        <v>0.589</v>
      </c>
      <c r="AF87" s="6">
        <f t="shared" si="326"/>
        <v>0.2253</v>
      </c>
      <c r="AG87" s="6">
        <f t="shared" si="326"/>
        <v>0.0921</v>
      </c>
      <c r="AH87" s="8"/>
      <c r="AI87" s="6">
        <f t="shared" ref="AI87:AR87" si="327">X87-M87</f>
        <v>0</v>
      </c>
      <c r="AJ87" s="6">
        <f t="shared" si="327"/>
        <v>0</v>
      </c>
      <c r="AK87" s="6">
        <f t="shared" si="327"/>
        <v>0</v>
      </c>
      <c r="AL87" s="6">
        <f t="shared" si="327"/>
        <v>0</v>
      </c>
      <c r="AM87" s="6">
        <f t="shared" si="327"/>
        <v>0</v>
      </c>
      <c r="AN87" s="6">
        <f t="shared" si="327"/>
        <v>0</v>
      </c>
      <c r="AO87" s="6">
        <f t="shared" si="327"/>
        <v>0</v>
      </c>
      <c r="AP87" s="6">
        <f t="shared" si="327"/>
        <v>0</v>
      </c>
      <c r="AQ87" s="6">
        <f t="shared" si="327"/>
        <v>0.0017</v>
      </c>
      <c r="AR87" s="6">
        <f t="shared" si="327"/>
        <v>0</v>
      </c>
      <c r="AS87" s="8"/>
      <c r="AT87" s="6">
        <f t="shared" ref="AT87:BC87" si="328">average(SORTN(AI75:AI86,9,0,1,FALSE))</f>
        <v>0.01647777778</v>
      </c>
      <c r="AU87" s="6">
        <f t="shared" si="328"/>
        <v>0.02131111111</v>
      </c>
      <c r="AV87" s="6">
        <f t="shared" si="328"/>
        <v>0.05344444444</v>
      </c>
      <c r="AW87" s="6">
        <f t="shared" si="328"/>
        <v>0.09688888889</v>
      </c>
      <c r="AX87" s="6">
        <f t="shared" si="328"/>
        <v>0.005366666667</v>
      </c>
      <c r="AY87" s="6">
        <f t="shared" si="328"/>
        <v>0.04792222222</v>
      </c>
      <c r="AZ87" s="6">
        <f t="shared" si="328"/>
        <v>0.1062111111</v>
      </c>
      <c r="BA87" s="6">
        <f t="shared" si="328"/>
        <v>0.007711111111</v>
      </c>
      <c r="BB87" s="6">
        <f t="shared" si="328"/>
        <v>0.01097777778</v>
      </c>
      <c r="BC87" s="6">
        <f t="shared" si="328"/>
        <v>0.04864444444</v>
      </c>
    </row>
    <row r="88">
      <c r="A88" s="23">
        <v>39141.0</v>
      </c>
      <c r="B88" s="27">
        <v>0.0165</v>
      </c>
      <c r="C88" s="27">
        <v>3.0E-4</v>
      </c>
      <c r="D88" s="27">
        <v>-0.0158</v>
      </c>
      <c r="E88" s="27">
        <v>-0.0073</v>
      </c>
      <c r="F88" s="27">
        <v>-0.0269</v>
      </c>
      <c r="G88" s="27">
        <v>0.019</v>
      </c>
      <c r="H88" s="27">
        <v>-0.015</v>
      </c>
      <c r="I88" s="27">
        <v>-0.0217</v>
      </c>
      <c r="J88" s="27">
        <v>-0.0026</v>
      </c>
      <c r="K88" s="27">
        <v>-0.019</v>
      </c>
      <c r="L88" s="8"/>
      <c r="M88" s="6">
        <f t="shared" ref="M88:V88" si="329">M87+B88</f>
        <v>0.8774</v>
      </c>
      <c r="N88" s="6">
        <f t="shared" si="329"/>
        <v>0.6087</v>
      </c>
      <c r="O88" s="6">
        <f t="shared" si="329"/>
        <v>0.1959</v>
      </c>
      <c r="P88" s="6">
        <f t="shared" si="329"/>
        <v>0.1616</v>
      </c>
      <c r="Q88" s="6">
        <f t="shared" si="329"/>
        <v>0.3175</v>
      </c>
      <c r="R88" s="6">
        <f t="shared" si="329"/>
        <v>0.2408</v>
      </c>
      <c r="S88" s="6">
        <f t="shared" si="329"/>
        <v>0.1002</v>
      </c>
      <c r="T88" s="6">
        <f t="shared" si="329"/>
        <v>0.5673</v>
      </c>
      <c r="U88" s="6">
        <f t="shared" si="329"/>
        <v>0.221</v>
      </c>
      <c r="V88" s="6">
        <f t="shared" si="329"/>
        <v>0.0731</v>
      </c>
      <c r="W88" s="8"/>
      <c r="X88" s="6">
        <f t="shared" ref="X88:AG88" si="330">max(X87, M88)</f>
        <v>0.8774</v>
      </c>
      <c r="Y88" s="6">
        <f t="shared" si="330"/>
        <v>0.6087</v>
      </c>
      <c r="Z88" s="6">
        <f t="shared" si="330"/>
        <v>0.2117</v>
      </c>
      <c r="AA88" s="6">
        <f t="shared" si="330"/>
        <v>0.1689</v>
      </c>
      <c r="AB88" s="6">
        <f t="shared" si="330"/>
        <v>0.3444</v>
      </c>
      <c r="AC88" s="6">
        <f t="shared" si="330"/>
        <v>0.2408</v>
      </c>
      <c r="AD88" s="6">
        <f t="shared" si="330"/>
        <v>0.1152</v>
      </c>
      <c r="AE88" s="6">
        <f t="shared" si="330"/>
        <v>0.589</v>
      </c>
      <c r="AF88" s="6">
        <f t="shared" si="330"/>
        <v>0.2253</v>
      </c>
      <c r="AG88" s="6">
        <f t="shared" si="330"/>
        <v>0.0921</v>
      </c>
      <c r="AH88" s="8"/>
      <c r="AI88" s="6">
        <f t="shared" ref="AI88:AR88" si="331">X88-M88</f>
        <v>0</v>
      </c>
      <c r="AJ88" s="6">
        <f t="shared" si="331"/>
        <v>0</v>
      </c>
      <c r="AK88" s="6">
        <f t="shared" si="331"/>
        <v>0.0158</v>
      </c>
      <c r="AL88" s="6">
        <f t="shared" si="331"/>
        <v>0.0073</v>
      </c>
      <c r="AM88" s="6">
        <f t="shared" si="331"/>
        <v>0.0269</v>
      </c>
      <c r="AN88" s="6">
        <f t="shared" si="331"/>
        <v>0</v>
      </c>
      <c r="AO88" s="6">
        <f t="shared" si="331"/>
        <v>0.015</v>
      </c>
      <c r="AP88" s="6">
        <f t="shared" si="331"/>
        <v>0.0217</v>
      </c>
      <c r="AQ88" s="6">
        <f t="shared" si="331"/>
        <v>0.0043</v>
      </c>
      <c r="AR88" s="6">
        <f t="shared" si="331"/>
        <v>0.019</v>
      </c>
      <c r="AS88" s="8"/>
      <c r="AT88" s="6">
        <f t="shared" ref="AT88:BC88" si="332">average(SORTN(AI76:AI87,9,0,1,FALSE))</f>
        <v>0.01647777778</v>
      </c>
      <c r="AU88" s="6">
        <f t="shared" si="332"/>
        <v>0.02131111111</v>
      </c>
      <c r="AV88" s="6">
        <f t="shared" si="332"/>
        <v>0.04384444444</v>
      </c>
      <c r="AW88" s="6">
        <f t="shared" si="332"/>
        <v>0.08628888889</v>
      </c>
      <c r="AX88" s="6">
        <f t="shared" si="332"/>
        <v>0.005366666667</v>
      </c>
      <c r="AY88" s="6">
        <f t="shared" si="332"/>
        <v>0.04792222222</v>
      </c>
      <c r="AZ88" s="6">
        <f t="shared" si="332"/>
        <v>0.0934</v>
      </c>
      <c r="BA88" s="6">
        <f t="shared" si="332"/>
        <v>0.007711111111</v>
      </c>
      <c r="BB88" s="6">
        <f t="shared" si="332"/>
        <v>0.01116666667</v>
      </c>
      <c r="BC88" s="6">
        <f t="shared" si="332"/>
        <v>0.04201111111</v>
      </c>
    </row>
    <row r="89">
      <c r="A89" s="23">
        <v>39172.0</v>
      </c>
      <c r="B89" s="27">
        <v>0.028</v>
      </c>
      <c r="C89" s="27">
        <v>0.0108</v>
      </c>
      <c r="D89" s="27">
        <v>0.0229</v>
      </c>
      <c r="E89" s="27">
        <v>0.0358</v>
      </c>
      <c r="F89" s="27">
        <v>0.0127</v>
      </c>
      <c r="G89" s="27">
        <v>-0.0162</v>
      </c>
      <c r="H89" s="27">
        <v>0.0637</v>
      </c>
      <c r="I89" s="27">
        <v>0.0223</v>
      </c>
      <c r="J89" s="27">
        <v>0.0323</v>
      </c>
      <c r="K89" s="27">
        <v>0.0104</v>
      </c>
      <c r="L89" s="8"/>
      <c r="M89" s="6">
        <f t="shared" ref="M89:V89" si="333">M88+B89</f>
        <v>0.9054</v>
      </c>
      <c r="N89" s="6">
        <f t="shared" si="333"/>
        <v>0.6195</v>
      </c>
      <c r="O89" s="6">
        <f t="shared" si="333"/>
        <v>0.2188</v>
      </c>
      <c r="P89" s="6">
        <f t="shared" si="333"/>
        <v>0.1974</v>
      </c>
      <c r="Q89" s="6">
        <f t="shared" si="333"/>
        <v>0.3302</v>
      </c>
      <c r="R89" s="6">
        <f t="shared" si="333"/>
        <v>0.2246</v>
      </c>
      <c r="S89" s="6">
        <f t="shared" si="333"/>
        <v>0.1639</v>
      </c>
      <c r="T89" s="6">
        <f t="shared" si="333"/>
        <v>0.5896</v>
      </c>
      <c r="U89" s="6">
        <f t="shared" si="333"/>
        <v>0.2533</v>
      </c>
      <c r="V89" s="6">
        <f t="shared" si="333"/>
        <v>0.0835</v>
      </c>
      <c r="W89" s="8"/>
      <c r="X89" s="6">
        <f t="shared" ref="X89:AG89" si="334">max(X88, M89)</f>
        <v>0.9054</v>
      </c>
      <c r="Y89" s="6">
        <f t="shared" si="334"/>
        <v>0.6195</v>
      </c>
      <c r="Z89" s="6">
        <f t="shared" si="334"/>
        <v>0.2188</v>
      </c>
      <c r="AA89" s="6">
        <f t="shared" si="334"/>
        <v>0.1974</v>
      </c>
      <c r="AB89" s="6">
        <f t="shared" si="334"/>
        <v>0.3444</v>
      </c>
      <c r="AC89" s="6">
        <f t="shared" si="334"/>
        <v>0.2408</v>
      </c>
      <c r="AD89" s="6">
        <f t="shared" si="334"/>
        <v>0.1639</v>
      </c>
      <c r="AE89" s="6">
        <f t="shared" si="334"/>
        <v>0.5896</v>
      </c>
      <c r="AF89" s="6">
        <f t="shared" si="334"/>
        <v>0.2533</v>
      </c>
      <c r="AG89" s="6">
        <f t="shared" si="334"/>
        <v>0.0921</v>
      </c>
      <c r="AH89" s="8"/>
      <c r="AI89" s="6">
        <f t="shared" ref="AI89:AR89" si="335">X89-M89</f>
        <v>0</v>
      </c>
      <c r="AJ89" s="6">
        <f t="shared" si="335"/>
        <v>0</v>
      </c>
      <c r="AK89" s="6">
        <f t="shared" si="335"/>
        <v>0</v>
      </c>
      <c r="AL89" s="6">
        <f t="shared" si="335"/>
        <v>0</v>
      </c>
      <c r="AM89" s="6">
        <f t="shared" si="335"/>
        <v>0.0142</v>
      </c>
      <c r="AN89" s="6">
        <f t="shared" si="335"/>
        <v>0.0162</v>
      </c>
      <c r="AO89" s="6">
        <f t="shared" si="335"/>
        <v>0</v>
      </c>
      <c r="AP89" s="6">
        <f t="shared" si="335"/>
        <v>0</v>
      </c>
      <c r="AQ89" s="6">
        <f t="shared" si="335"/>
        <v>0</v>
      </c>
      <c r="AR89" s="6">
        <f t="shared" si="335"/>
        <v>0.0086</v>
      </c>
      <c r="AS89" s="8"/>
      <c r="AT89" s="6">
        <f t="shared" ref="AT89:BC89" si="336">average(SORTN(AI77:AI88,9,0,1,FALSE))</f>
        <v>0.01647777778</v>
      </c>
      <c r="AU89" s="6">
        <f t="shared" si="336"/>
        <v>0.01876666667</v>
      </c>
      <c r="AV89" s="6">
        <f t="shared" si="336"/>
        <v>0.03681111111</v>
      </c>
      <c r="AW89" s="6">
        <f t="shared" si="336"/>
        <v>0.07753333333</v>
      </c>
      <c r="AX89" s="6">
        <f t="shared" si="336"/>
        <v>0.008355555556</v>
      </c>
      <c r="AY89" s="6">
        <f t="shared" si="336"/>
        <v>0.04581111111</v>
      </c>
      <c r="AZ89" s="6">
        <f t="shared" si="336"/>
        <v>0.08454444444</v>
      </c>
      <c r="BA89" s="6">
        <f t="shared" si="336"/>
        <v>0.01012222222</v>
      </c>
      <c r="BB89" s="6">
        <f t="shared" si="336"/>
        <v>0.01164444444</v>
      </c>
      <c r="BC89" s="6">
        <f t="shared" si="336"/>
        <v>0.03753333333</v>
      </c>
    </row>
    <row r="90">
      <c r="A90" s="23">
        <v>39202.0</v>
      </c>
      <c r="B90" s="27">
        <v>0.0286</v>
      </c>
      <c r="C90" s="27">
        <v>0.0159</v>
      </c>
      <c r="D90" s="27">
        <v>0.0548</v>
      </c>
      <c r="E90" s="27">
        <v>0.0676</v>
      </c>
      <c r="F90" s="27">
        <v>0.0499</v>
      </c>
      <c r="G90" s="27">
        <v>-0.0076</v>
      </c>
      <c r="H90" s="27">
        <v>0.0651</v>
      </c>
      <c r="I90" s="27">
        <v>-0.0124</v>
      </c>
      <c r="J90" s="27">
        <v>0.0242</v>
      </c>
      <c r="K90" s="27">
        <v>0.0426</v>
      </c>
      <c r="L90" s="8"/>
      <c r="M90" s="6">
        <f t="shared" ref="M90:V90" si="337">M89+B90</f>
        <v>0.934</v>
      </c>
      <c r="N90" s="6">
        <f t="shared" si="337"/>
        <v>0.6354</v>
      </c>
      <c r="O90" s="6">
        <f t="shared" si="337"/>
        <v>0.2736</v>
      </c>
      <c r="P90" s="6">
        <f t="shared" si="337"/>
        <v>0.265</v>
      </c>
      <c r="Q90" s="6">
        <f t="shared" si="337"/>
        <v>0.3801</v>
      </c>
      <c r="R90" s="6">
        <f t="shared" si="337"/>
        <v>0.217</v>
      </c>
      <c r="S90" s="6">
        <f t="shared" si="337"/>
        <v>0.229</v>
      </c>
      <c r="T90" s="6">
        <f t="shared" si="337"/>
        <v>0.5772</v>
      </c>
      <c r="U90" s="6">
        <f t="shared" si="337"/>
        <v>0.2775</v>
      </c>
      <c r="V90" s="6">
        <f t="shared" si="337"/>
        <v>0.1261</v>
      </c>
      <c r="W90" s="8"/>
      <c r="X90" s="6">
        <f t="shared" ref="X90:AG90" si="338">max(X89, M90)</f>
        <v>0.934</v>
      </c>
      <c r="Y90" s="6">
        <f t="shared" si="338"/>
        <v>0.6354</v>
      </c>
      <c r="Z90" s="6">
        <f t="shared" si="338"/>
        <v>0.2736</v>
      </c>
      <c r="AA90" s="6">
        <f t="shared" si="338"/>
        <v>0.265</v>
      </c>
      <c r="AB90" s="6">
        <f t="shared" si="338"/>
        <v>0.3801</v>
      </c>
      <c r="AC90" s="6">
        <f t="shared" si="338"/>
        <v>0.2408</v>
      </c>
      <c r="AD90" s="6">
        <f t="shared" si="338"/>
        <v>0.229</v>
      </c>
      <c r="AE90" s="6">
        <f t="shared" si="338"/>
        <v>0.5896</v>
      </c>
      <c r="AF90" s="6">
        <f t="shared" si="338"/>
        <v>0.2775</v>
      </c>
      <c r="AG90" s="6">
        <f t="shared" si="338"/>
        <v>0.1261</v>
      </c>
      <c r="AH90" s="8"/>
      <c r="AI90" s="6">
        <f t="shared" ref="AI90:AR90" si="339">X90-M90</f>
        <v>0</v>
      </c>
      <c r="AJ90" s="6">
        <f t="shared" si="339"/>
        <v>0</v>
      </c>
      <c r="AK90" s="6">
        <f t="shared" si="339"/>
        <v>0</v>
      </c>
      <c r="AL90" s="6">
        <f t="shared" si="339"/>
        <v>0</v>
      </c>
      <c r="AM90" s="6">
        <f t="shared" si="339"/>
        <v>0</v>
      </c>
      <c r="AN90" s="6">
        <f t="shared" si="339"/>
        <v>0.0238</v>
      </c>
      <c r="AO90" s="6">
        <f t="shared" si="339"/>
        <v>0</v>
      </c>
      <c r="AP90" s="6">
        <f t="shared" si="339"/>
        <v>0.0124</v>
      </c>
      <c r="AQ90" s="6">
        <f t="shared" si="339"/>
        <v>0</v>
      </c>
      <c r="AR90" s="6">
        <f t="shared" si="339"/>
        <v>0</v>
      </c>
      <c r="AS90" s="8"/>
      <c r="AT90" s="6">
        <f t="shared" ref="AT90:BC90" si="340">average(SORTN(AI78:AI89,9,0,1,FALSE))</f>
        <v>0.01647777778</v>
      </c>
      <c r="AU90" s="6">
        <f t="shared" si="340"/>
        <v>0.01876666667</v>
      </c>
      <c r="AV90" s="6">
        <f t="shared" si="340"/>
        <v>0.03283333333</v>
      </c>
      <c r="AW90" s="6">
        <f t="shared" si="340"/>
        <v>0.07082222222</v>
      </c>
      <c r="AX90" s="6">
        <f t="shared" si="340"/>
        <v>0.009933333333</v>
      </c>
      <c r="AY90" s="6">
        <f t="shared" si="340"/>
        <v>0.04761111111</v>
      </c>
      <c r="AZ90" s="6">
        <f t="shared" si="340"/>
        <v>0.077</v>
      </c>
      <c r="BA90" s="6">
        <f t="shared" si="340"/>
        <v>0.01012222222</v>
      </c>
      <c r="BB90" s="6">
        <f t="shared" si="340"/>
        <v>0.01164444444</v>
      </c>
      <c r="BC90" s="6">
        <f t="shared" si="340"/>
        <v>0.03327777778</v>
      </c>
    </row>
    <row r="91">
      <c r="A91" s="23">
        <v>39233.0</v>
      </c>
      <c r="B91" s="27">
        <v>0.0204</v>
      </c>
      <c r="C91" s="27">
        <v>0.0499</v>
      </c>
      <c r="D91" s="27">
        <v>0.0358</v>
      </c>
      <c r="E91" s="27">
        <v>0.0565</v>
      </c>
      <c r="F91" s="27">
        <v>0.001</v>
      </c>
      <c r="G91" s="27">
        <v>0.036</v>
      </c>
      <c r="H91" s="27">
        <v>0.0088</v>
      </c>
      <c r="I91" s="27">
        <v>0.0716</v>
      </c>
      <c r="J91" s="27">
        <v>0.0282</v>
      </c>
      <c r="K91" s="27">
        <v>0.0343</v>
      </c>
      <c r="L91" s="8"/>
      <c r="M91" s="6">
        <f t="shared" ref="M91:V91" si="341">M90+B91</f>
        <v>0.9544</v>
      </c>
      <c r="N91" s="6">
        <f t="shared" si="341"/>
        <v>0.6853</v>
      </c>
      <c r="O91" s="6">
        <f t="shared" si="341"/>
        <v>0.3094</v>
      </c>
      <c r="P91" s="6">
        <f t="shared" si="341"/>
        <v>0.3215</v>
      </c>
      <c r="Q91" s="6">
        <f t="shared" si="341"/>
        <v>0.3811</v>
      </c>
      <c r="R91" s="6">
        <f t="shared" si="341"/>
        <v>0.253</v>
      </c>
      <c r="S91" s="6">
        <f t="shared" si="341"/>
        <v>0.2378</v>
      </c>
      <c r="T91" s="6">
        <f t="shared" si="341"/>
        <v>0.6488</v>
      </c>
      <c r="U91" s="6">
        <f t="shared" si="341"/>
        <v>0.3057</v>
      </c>
      <c r="V91" s="6">
        <f t="shared" si="341"/>
        <v>0.1604</v>
      </c>
      <c r="W91" s="8"/>
      <c r="X91" s="6">
        <f t="shared" ref="X91:AG91" si="342">max(X90, M91)</f>
        <v>0.9544</v>
      </c>
      <c r="Y91" s="6">
        <f t="shared" si="342"/>
        <v>0.6853</v>
      </c>
      <c r="Z91" s="6">
        <f t="shared" si="342"/>
        <v>0.3094</v>
      </c>
      <c r="AA91" s="6">
        <f t="shared" si="342"/>
        <v>0.3215</v>
      </c>
      <c r="AB91" s="6">
        <f t="shared" si="342"/>
        <v>0.3811</v>
      </c>
      <c r="AC91" s="6">
        <f t="shared" si="342"/>
        <v>0.253</v>
      </c>
      <c r="AD91" s="6">
        <f t="shared" si="342"/>
        <v>0.2378</v>
      </c>
      <c r="AE91" s="6">
        <f t="shared" si="342"/>
        <v>0.6488</v>
      </c>
      <c r="AF91" s="6">
        <f t="shared" si="342"/>
        <v>0.3057</v>
      </c>
      <c r="AG91" s="6">
        <f t="shared" si="342"/>
        <v>0.1604</v>
      </c>
      <c r="AH91" s="8"/>
      <c r="AI91" s="6">
        <f t="shared" ref="AI91:AR91" si="343">X91-M91</f>
        <v>0</v>
      </c>
      <c r="AJ91" s="6">
        <f t="shared" si="343"/>
        <v>0</v>
      </c>
      <c r="AK91" s="6">
        <f t="shared" si="343"/>
        <v>0</v>
      </c>
      <c r="AL91" s="6">
        <f t="shared" si="343"/>
        <v>0</v>
      </c>
      <c r="AM91" s="6">
        <f t="shared" si="343"/>
        <v>0</v>
      </c>
      <c r="AN91" s="6">
        <f t="shared" si="343"/>
        <v>0</v>
      </c>
      <c r="AO91" s="6">
        <f t="shared" si="343"/>
        <v>0</v>
      </c>
      <c r="AP91" s="6">
        <f t="shared" si="343"/>
        <v>0</v>
      </c>
      <c r="AQ91" s="6">
        <f t="shared" si="343"/>
        <v>0</v>
      </c>
      <c r="AR91" s="6">
        <f t="shared" si="343"/>
        <v>0</v>
      </c>
      <c r="AS91" s="8"/>
      <c r="AT91" s="6">
        <f t="shared" ref="AT91:BC91" si="344">average(SORTN(AI79:AI90,9,0,1,FALSE))</f>
        <v>0.01647777778</v>
      </c>
      <c r="AU91" s="6">
        <f t="shared" si="344"/>
        <v>0.01876666667</v>
      </c>
      <c r="AV91" s="6">
        <f t="shared" si="344"/>
        <v>0.02812222222</v>
      </c>
      <c r="AW91" s="6">
        <f t="shared" si="344"/>
        <v>0.06417777778</v>
      </c>
      <c r="AX91" s="6">
        <f t="shared" si="344"/>
        <v>0.009933333333</v>
      </c>
      <c r="AY91" s="6">
        <f t="shared" si="344"/>
        <v>0.04982222222</v>
      </c>
      <c r="AZ91" s="6">
        <f t="shared" si="344"/>
        <v>0.06743333333</v>
      </c>
      <c r="BA91" s="6">
        <f t="shared" si="344"/>
        <v>0.0115</v>
      </c>
      <c r="BB91" s="6">
        <f t="shared" si="344"/>
        <v>0.01164444444</v>
      </c>
      <c r="BC91" s="6">
        <f t="shared" si="344"/>
        <v>0.02948888889</v>
      </c>
    </row>
    <row r="92">
      <c r="A92" s="23">
        <v>39263.0</v>
      </c>
      <c r="B92" s="27">
        <v>7.0E-4</v>
      </c>
      <c r="C92" s="27">
        <v>-0.0067</v>
      </c>
      <c r="D92" s="27">
        <v>-0.0089</v>
      </c>
      <c r="E92" s="27">
        <v>0.0151</v>
      </c>
      <c r="F92" s="27">
        <v>-0.0224</v>
      </c>
      <c r="G92" s="27">
        <v>0.0108</v>
      </c>
      <c r="H92" s="27">
        <v>-0.0061</v>
      </c>
      <c r="I92" s="27">
        <v>-0.028</v>
      </c>
      <c r="J92" s="27">
        <v>-0.0013</v>
      </c>
      <c r="K92" s="27">
        <v>-0.0171</v>
      </c>
      <c r="L92" s="8"/>
      <c r="M92" s="6">
        <f t="shared" ref="M92:V92" si="345">M91+B92</f>
        <v>0.9551</v>
      </c>
      <c r="N92" s="6">
        <f t="shared" si="345"/>
        <v>0.6786</v>
      </c>
      <c r="O92" s="6">
        <f t="shared" si="345"/>
        <v>0.3005</v>
      </c>
      <c r="P92" s="6">
        <f t="shared" si="345"/>
        <v>0.3366</v>
      </c>
      <c r="Q92" s="6">
        <f t="shared" si="345"/>
        <v>0.3587</v>
      </c>
      <c r="R92" s="6">
        <f t="shared" si="345"/>
        <v>0.2638</v>
      </c>
      <c r="S92" s="6">
        <f t="shared" si="345"/>
        <v>0.2317</v>
      </c>
      <c r="T92" s="6">
        <f t="shared" si="345"/>
        <v>0.6208</v>
      </c>
      <c r="U92" s="6">
        <f t="shared" si="345"/>
        <v>0.3044</v>
      </c>
      <c r="V92" s="6">
        <f t="shared" si="345"/>
        <v>0.1433</v>
      </c>
      <c r="W92" s="8"/>
      <c r="X92" s="6">
        <f t="shared" ref="X92:AG92" si="346">max(X91, M92)</f>
        <v>0.9551</v>
      </c>
      <c r="Y92" s="6">
        <f t="shared" si="346"/>
        <v>0.6853</v>
      </c>
      <c r="Z92" s="6">
        <f t="shared" si="346"/>
        <v>0.3094</v>
      </c>
      <c r="AA92" s="6">
        <f t="shared" si="346"/>
        <v>0.3366</v>
      </c>
      <c r="AB92" s="6">
        <f t="shared" si="346"/>
        <v>0.3811</v>
      </c>
      <c r="AC92" s="6">
        <f t="shared" si="346"/>
        <v>0.2638</v>
      </c>
      <c r="AD92" s="6">
        <f t="shared" si="346"/>
        <v>0.2378</v>
      </c>
      <c r="AE92" s="6">
        <f t="shared" si="346"/>
        <v>0.6488</v>
      </c>
      <c r="AF92" s="6">
        <f t="shared" si="346"/>
        <v>0.3057</v>
      </c>
      <c r="AG92" s="6">
        <f t="shared" si="346"/>
        <v>0.1604</v>
      </c>
      <c r="AH92" s="8"/>
      <c r="AI92" s="6">
        <f t="shared" ref="AI92:AR92" si="347">X92-M92</f>
        <v>0</v>
      </c>
      <c r="AJ92" s="6">
        <f t="shared" si="347"/>
        <v>0.0067</v>
      </c>
      <c r="AK92" s="6">
        <f t="shared" si="347"/>
        <v>0.0089</v>
      </c>
      <c r="AL92" s="6">
        <f t="shared" si="347"/>
        <v>0</v>
      </c>
      <c r="AM92" s="6">
        <f t="shared" si="347"/>
        <v>0.0224</v>
      </c>
      <c r="AN92" s="6">
        <f t="shared" si="347"/>
        <v>0</v>
      </c>
      <c r="AO92" s="6">
        <f t="shared" si="347"/>
        <v>0.0061</v>
      </c>
      <c r="AP92" s="6">
        <f t="shared" si="347"/>
        <v>0.028</v>
      </c>
      <c r="AQ92" s="6">
        <f t="shared" si="347"/>
        <v>0.0013</v>
      </c>
      <c r="AR92" s="6">
        <f t="shared" si="347"/>
        <v>0.0171</v>
      </c>
      <c r="AS92" s="8"/>
      <c r="AT92" s="6">
        <f t="shared" ref="AT92:BC92" si="348">average(SORTN(AI80:AI91,9,0,1,FALSE))</f>
        <v>0.01096666667</v>
      </c>
      <c r="AU92" s="6">
        <f t="shared" si="348"/>
        <v>0.0139</v>
      </c>
      <c r="AV92" s="6">
        <f t="shared" si="348"/>
        <v>0.01922222222</v>
      </c>
      <c r="AW92" s="6">
        <f t="shared" si="348"/>
        <v>0.05097777778</v>
      </c>
      <c r="AX92" s="6">
        <f t="shared" si="348"/>
        <v>0.007377777778</v>
      </c>
      <c r="AY92" s="6">
        <f t="shared" si="348"/>
        <v>0.04057777778</v>
      </c>
      <c r="AZ92" s="6">
        <f t="shared" si="348"/>
        <v>0.05104444444</v>
      </c>
      <c r="BA92" s="6">
        <f t="shared" si="348"/>
        <v>0.006644444444</v>
      </c>
      <c r="BB92" s="6">
        <f t="shared" si="348"/>
        <v>0.006377777778</v>
      </c>
      <c r="BC92" s="6">
        <f t="shared" si="348"/>
        <v>0.02234444444</v>
      </c>
    </row>
    <row r="93">
      <c r="A93" s="23">
        <v>39294.0</v>
      </c>
      <c r="B93" s="27">
        <v>-0.0233</v>
      </c>
      <c r="C93" s="27">
        <v>0.0012</v>
      </c>
      <c r="D93" s="27">
        <v>-0.0482</v>
      </c>
      <c r="E93" s="27">
        <v>-0.0493</v>
      </c>
      <c r="F93" s="27">
        <v>-0.0417</v>
      </c>
      <c r="G93" s="27">
        <v>-0.0374</v>
      </c>
      <c r="H93" s="27">
        <v>-0.014</v>
      </c>
      <c r="I93" s="27">
        <v>0.0048</v>
      </c>
      <c r="J93" s="27">
        <v>-0.0374</v>
      </c>
      <c r="K93" s="27">
        <v>-0.0312</v>
      </c>
      <c r="L93" s="8"/>
      <c r="M93" s="6">
        <f t="shared" ref="M93:V93" si="349">M92+B93</f>
        <v>0.9318</v>
      </c>
      <c r="N93" s="6">
        <f t="shared" si="349"/>
        <v>0.6798</v>
      </c>
      <c r="O93" s="6">
        <f t="shared" si="349"/>
        <v>0.2523</v>
      </c>
      <c r="P93" s="6">
        <f t="shared" si="349"/>
        <v>0.2873</v>
      </c>
      <c r="Q93" s="6">
        <f t="shared" si="349"/>
        <v>0.317</v>
      </c>
      <c r="R93" s="6">
        <f t="shared" si="349"/>
        <v>0.2264</v>
      </c>
      <c r="S93" s="6">
        <f t="shared" si="349"/>
        <v>0.2177</v>
      </c>
      <c r="T93" s="6">
        <f t="shared" si="349"/>
        <v>0.6256</v>
      </c>
      <c r="U93" s="6">
        <f t="shared" si="349"/>
        <v>0.267</v>
      </c>
      <c r="V93" s="6">
        <f t="shared" si="349"/>
        <v>0.1121</v>
      </c>
      <c r="W93" s="8"/>
      <c r="X93" s="6">
        <f t="shared" ref="X93:AG93" si="350">max(X92, M93)</f>
        <v>0.9551</v>
      </c>
      <c r="Y93" s="6">
        <f t="shared" si="350"/>
        <v>0.6853</v>
      </c>
      <c r="Z93" s="6">
        <f t="shared" si="350"/>
        <v>0.3094</v>
      </c>
      <c r="AA93" s="6">
        <f t="shared" si="350"/>
        <v>0.3366</v>
      </c>
      <c r="AB93" s="6">
        <f t="shared" si="350"/>
        <v>0.3811</v>
      </c>
      <c r="AC93" s="6">
        <f t="shared" si="350"/>
        <v>0.2638</v>
      </c>
      <c r="AD93" s="6">
        <f t="shared" si="350"/>
        <v>0.2378</v>
      </c>
      <c r="AE93" s="6">
        <f t="shared" si="350"/>
        <v>0.6488</v>
      </c>
      <c r="AF93" s="6">
        <f t="shared" si="350"/>
        <v>0.3057</v>
      </c>
      <c r="AG93" s="6">
        <f t="shared" si="350"/>
        <v>0.1604</v>
      </c>
      <c r="AH93" s="8"/>
      <c r="AI93" s="6">
        <f t="shared" ref="AI93:AR93" si="351">X93-M93</f>
        <v>0.0233</v>
      </c>
      <c r="AJ93" s="6">
        <f t="shared" si="351"/>
        <v>0.0055</v>
      </c>
      <c r="AK93" s="6">
        <f t="shared" si="351"/>
        <v>0.0571</v>
      </c>
      <c r="AL93" s="6">
        <f t="shared" si="351"/>
        <v>0.0493</v>
      </c>
      <c r="AM93" s="6">
        <f t="shared" si="351"/>
        <v>0.0641</v>
      </c>
      <c r="AN93" s="6">
        <f t="shared" si="351"/>
        <v>0.0374</v>
      </c>
      <c r="AO93" s="6">
        <f t="shared" si="351"/>
        <v>0.0201</v>
      </c>
      <c r="AP93" s="6">
        <f t="shared" si="351"/>
        <v>0.0232</v>
      </c>
      <c r="AQ93" s="6">
        <f t="shared" si="351"/>
        <v>0.0387</v>
      </c>
      <c r="AR93" s="6">
        <f t="shared" si="351"/>
        <v>0.0483</v>
      </c>
      <c r="AS93" s="8"/>
      <c r="AT93" s="6">
        <f t="shared" ref="AT93:BC93" si="352">average(SORTN(AI81:AI92,9,0,1,FALSE))</f>
        <v>0.007766666667</v>
      </c>
      <c r="AU93" s="6">
        <f t="shared" si="352"/>
        <v>0.009088888889</v>
      </c>
      <c r="AV93" s="6">
        <f t="shared" si="352"/>
        <v>0.01295555556</v>
      </c>
      <c r="AW93" s="6">
        <f t="shared" si="352"/>
        <v>0.03716666667</v>
      </c>
      <c r="AX93" s="6">
        <f t="shared" si="352"/>
        <v>0.0081</v>
      </c>
      <c r="AY93" s="6">
        <f t="shared" si="352"/>
        <v>0.03226666667</v>
      </c>
      <c r="AZ93" s="6">
        <f t="shared" si="352"/>
        <v>0.0357</v>
      </c>
      <c r="BA93" s="6">
        <f t="shared" si="352"/>
        <v>0.0069</v>
      </c>
      <c r="BB93" s="6">
        <f t="shared" si="352"/>
        <v>0.003688888889</v>
      </c>
      <c r="BC93" s="6">
        <f t="shared" si="352"/>
        <v>0.01717777778</v>
      </c>
    </row>
    <row r="94">
      <c r="A94" s="23">
        <v>39325.0</v>
      </c>
      <c r="B94" s="27">
        <v>0.0333</v>
      </c>
      <c r="C94" s="27">
        <v>-0.0092</v>
      </c>
      <c r="D94" s="27">
        <v>-0.0145</v>
      </c>
      <c r="E94" s="27">
        <v>0.0058</v>
      </c>
      <c r="F94" s="27">
        <v>-3.0E-4</v>
      </c>
      <c r="G94" s="27">
        <v>-0.055</v>
      </c>
      <c r="H94" s="27">
        <v>-0.0209</v>
      </c>
      <c r="I94" s="27">
        <v>-0.0162</v>
      </c>
      <c r="J94" s="27">
        <v>-0.001</v>
      </c>
      <c r="K94" s="27">
        <v>0.0146</v>
      </c>
      <c r="L94" s="8"/>
      <c r="M94" s="6">
        <f t="shared" ref="M94:V94" si="353">M93+B94</f>
        <v>0.9651</v>
      </c>
      <c r="N94" s="6">
        <f t="shared" si="353"/>
        <v>0.6706</v>
      </c>
      <c r="O94" s="6">
        <f t="shared" si="353"/>
        <v>0.2378</v>
      </c>
      <c r="P94" s="6">
        <f t="shared" si="353"/>
        <v>0.2931</v>
      </c>
      <c r="Q94" s="6">
        <f t="shared" si="353"/>
        <v>0.3167</v>
      </c>
      <c r="R94" s="6">
        <f t="shared" si="353"/>
        <v>0.1714</v>
      </c>
      <c r="S94" s="6">
        <f t="shared" si="353"/>
        <v>0.1968</v>
      </c>
      <c r="T94" s="6">
        <f t="shared" si="353"/>
        <v>0.6094</v>
      </c>
      <c r="U94" s="6">
        <f t="shared" si="353"/>
        <v>0.266</v>
      </c>
      <c r="V94" s="6">
        <f t="shared" si="353"/>
        <v>0.1267</v>
      </c>
      <c r="W94" s="8"/>
      <c r="X94" s="6">
        <f t="shared" ref="X94:AG94" si="354">max(X93, M94)</f>
        <v>0.9651</v>
      </c>
      <c r="Y94" s="6">
        <f t="shared" si="354"/>
        <v>0.6853</v>
      </c>
      <c r="Z94" s="6">
        <f t="shared" si="354"/>
        <v>0.3094</v>
      </c>
      <c r="AA94" s="6">
        <f t="shared" si="354"/>
        <v>0.3366</v>
      </c>
      <c r="AB94" s="6">
        <f t="shared" si="354"/>
        <v>0.3811</v>
      </c>
      <c r="AC94" s="6">
        <f t="shared" si="354"/>
        <v>0.2638</v>
      </c>
      <c r="AD94" s="6">
        <f t="shared" si="354"/>
        <v>0.2378</v>
      </c>
      <c r="AE94" s="6">
        <f t="shared" si="354"/>
        <v>0.6488</v>
      </c>
      <c r="AF94" s="6">
        <f t="shared" si="354"/>
        <v>0.3057</v>
      </c>
      <c r="AG94" s="6">
        <f t="shared" si="354"/>
        <v>0.1604</v>
      </c>
      <c r="AH94" s="8"/>
      <c r="AI94" s="6">
        <f t="shared" ref="AI94:AR94" si="355">X94-M94</f>
        <v>0</v>
      </c>
      <c r="AJ94" s="6">
        <f t="shared" si="355"/>
        <v>0.0147</v>
      </c>
      <c r="AK94" s="6">
        <f t="shared" si="355"/>
        <v>0.0716</v>
      </c>
      <c r="AL94" s="6">
        <f t="shared" si="355"/>
        <v>0.0435</v>
      </c>
      <c r="AM94" s="6">
        <f t="shared" si="355"/>
        <v>0.0644</v>
      </c>
      <c r="AN94" s="6">
        <f t="shared" si="355"/>
        <v>0.0924</v>
      </c>
      <c r="AO94" s="6">
        <f t="shared" si="355"/>
        <v>0.041</v>
      </c>
      <c r="AP94" s="6">
        <f t="shared" si="355"/>
        <v>0.0394</v>
      </c>
      <c r="AQ94" s="6">
        <f t="shared" si="355"/>
        <v>0.0397</v>
      </c>
      <c r="AR94" s="6">
        <f t="shared" si="355"/>
        <v>0.0337</v>
      </c>
      <c r="AS94" s="8"/>
      <c r="AT94" s="6">
        <f t="shared" ref="AT94:BC94" si="356">average(SORTN(AI82:AI93,9,0,1,FALSE))</f>
        <v>0.005077777778</v>
      </c>
      <c r="AU94" s="6">
        <f t="shared" si="356"/>
        <v>0.006277777778</v>
      </c>
      <c r="AV94" s="6">
        <f t="shared" si="356"/>
        <v>0.01296666667</v>
      </c>
      <c r="AW94" s="6">
        <f t="shared" si="356"/>
        <v>0.02866666667</v>
      </c>
      <c r="AX94" s="6">
        <f t="shared" si="356"/>
        <v>0.01417777778</v>
      </c>
      <c r="AY94" s="6">
        <f t="shared" si="356"/>
        <v>0.02761111111</v>
      </c>
      <c r="AZ94" s="6">
        <f t="shared" si="356"/>
        <v>0.02488888889</v>
      </c>
      <c r="BA94" s="6">
        <f t="shared" si="356"/>
        <v>0.009477777778</v>
      </c>
      <c r="BB94" s="6">
        <f t="shared" si="356"/>
        <v>0.006633333333</v>
      </c>
      <c r="BC94" s="6">
        <f t="shared" si="356"/>
        <v>0.01581111111</v>
      </c>
    </row>
    <row r="95">
      <c r="A95" s="23">
        <v>39355.0</v>
      </c>
      <c r="B95" s="27">
        <v>0.0557</v>
      </c>
      <c r="C95" s="27">
        <v>0.0312</v>
      </c>
      <c r="D95" s="27">
        <v>0.008</v>
      </c>
      <c r="E95" s="27">
        <v>0.0298</v>
      </c>
      <c r="F95" s="27">
        <v>-0.0055</v>
      </c>
      <c r="G95" s="27">
        <v>0.0155</v>
      </c>
      <c r="H95" s="27">
        <v>0.0357</v>
      </c>
      <c r="I95" s="27">
        <v>0.0092</v>
      </c>
      <c r="J95" s="27">
        <v>0.0258</v>
      </c>
      <c r="K95" s="27">
        <v>0.0375</v>
      </c>
      <c r="L95" s="8"/>
      <c r="M95" s="6">
        <f t="shared" ref="M95:V95" si="357">M94+B95</f>
        <v>1.0208</v>
      </c>
      <c r="N95" s="6">
        <f t="shared" si="357"/>
        <v>0.7018</v>
      </c>
      <c r="O95" s="6">
        <f t="shared" si="357"/>
        <v>0.2458</v>
      </c>
      <c r="P95" s="6">
        <f t="shared" si="357"/>
        <v>0.3229</v>
      </c>
      <c r="Q95" s="6">
        <f t="shared" si="357"/>
        <v>0.3112</v>
      </c>
      <c r="R95" s="6">
        <f t="shared" si="357"/>
        <v>0.1869</v>
      </c>
      <c r="S95" s="6">
        <f t="shared" si="357"/>
        <v>0.2325</v>
      </c>
      <c r="T95" s="6">
        <f t="shared" si="357"/>
        <v>0.6186</v>
      </c>
      <c r="U95" s="6">
        <f t="shared" si="357"/>
        <v>0.2918</v>
      </c>
      <c r="V95" s="6">
        <f t="shared" si="357"/>
        <v>0.1642</v>
      </c>
      <c r="W95" s="8"/>
      <c r="X95" s="6">
        <f t="shared" ref="X95:AG95" si="358">max(X94, M95)</f>
        <v>1.0208</v>
      </c>
      <c r="Y95" s="6">
        <f t="shared" si="358"/>
        <v>0.7018</v>
      </c>
      <c r="Z95" s="6">
        <f t="shared" si="358"/>
        <v>0.3094</v>
      </c>
      <c r="AA95" s="6">
        <f t="shared" si="358"/>
        <v>0.3366</v>
      </c>
      <c r="AB95" s="6">
        <f t="shared" si="358"/>
        <v>0.3811</v>
      </c>
      <c r="AC95" s="6">
        <f t="shared" si="358"/>
        <v>0.2638</v>
      </c>
      <c r="AD95" s="6">
        <f t="shared" si="358"/>
        <v>0.2378</v>
      </c>
      <c r="AE95" s="6">
        <f t="shared" si="358"/>
        <v>0.6488</v>
      </c>
      <c r="AF95" s="6">
        <f t="shared" si="358"/>
        <v>0.3057</v>
      </c>
      <c r="AG95" s="6">
        <f t="shared" si="358"/>
        <v>0.1642</v>
      </c>
      <c r="AH95" s="8"/>
      <c r="AI95" s="6">
        <f t="shared" ref="AI95:AR95" si="359">X95-M95</f>
        <v>0</v>
      </c>
      <c r="AJ95" s="6">
        <f t="shared" si="359"/>
        <v>0</v>
      </c>
      <c r="AK95" s="6">
        <f t="shared" si="359"/>
        <v>0.0636</v>
      </c>
      <c r="AL95" s="6">
        <f t="shared" si="359"/>
        <v>0.0137</v>
      </c>
      <c r="AM95" s="6">
        <f t="shared" si="359"/>
        <v>0.0699</v>
      </c>
      <c r="AN95" s="6">
        <f t="shared" si="359"/>
        <v>0.0769</v>
      </c>
      <c r="AO95" s="6">
        <f t="shared" si="359"/>
        <v>0.0053</v>
      </c>
      <c r="AP95" s="6">
        <f t="shared" si="359"/>
        <v>0.0302</v>
      </c>
      <c r="AQ95" s="6">
        <f t="shared" si="359"/>
        <v>0.0139</v>
      </c>
      <c r="AR95" s="6">
        <f t="shared" si="359"/>
        <v>0</v>
      </c>
      <c r="AS95" s="8"/>
      <c r="AT95" s="6">
        <f t="shared" ref="AT95:BC95" si="360">average(SORTN(AI83:AI94,9,0,1,FALSE))</f>
        <v>0.003366666667</v>
      </c>
      <c r="AU95" s="6">
        <f t="shared" si="360"/>
        <v>0.006844444444</v>
      </c>
      <c r="AV95" s="6">
        <f t="shared" si="360"/>
        <v>0.0179</v>
      </c>
      <c r="AW95" s="6">
        <f t="shared" si="360"/>
        <v>0.02322222222</v>
      </c>
      <c r="AX95" s="6">
        <f t="shared" si="360"/>
        <v>0.02133333333</v>
      </c>
      <c r="AY95" s="6">
        <f t="shared" si="360"/>
        <v>0.03354444444</v>
      </c>
      <c r="AZ95" s="6">
        <f t="shared" si="360"/>
        <v>0.02136666667</v>
      </c>
      <c r="BA95" s="6">
        <f t="shared" si="360"/>
        <v>0.01385555556</v>
      </c>
      <c r="BB95" s="6">
        <f t="shared" si="360"/>
        <v>0.01027777778</v>
      </c>
      <c r="BC95" s="6">
        <f t="shared" si="360"/>
        <v>0.01542222222</v>
      </c>
    </row>
    <row r="96">
      <c r="A96" s="23">
        <v>39386.0</v>
      </c>
      <c r="B96" s="27">
        <v>0.0268</v>
      </c>
      <c r="C96" s="27">
        <v>0.0453</v>
      </c>
      <c r="D96" s="27">
        <v>0.0206</v>
      </c>
      <c r="E96" s="27">
        <v>0.0287</v>
      </c>
      <c r="F96" s="27">
        <v>0.0191</v>
      </c>
      <c r="G96" s="27">
        <v>-0.0015</v>
      </c>
      <c r="H96" s="27">
        <v>0.0018</v>
      </c>
      <c r="I96" s="27">
        <v>0.0968</v>
      </c>
      <c r="J96" s="27">
        <v>0.0398</v>
      </c>
      <c r="K96" s="27">
        <v>0.0165</v>
      </c>
      <c r="L96" s="8"/>
      <c r="M96" s="6">
        <f t="shared" ref="M96:V96" si="361">M95+B96</f>
        <v>1.0476</v>
      </c>
      <c r="N96" s="6">
        <f t="shared" si="361"/>
        <v>0.7471</v>
      </c>
      <c r="O96" s="6">
        <f t="shared" si="361"/>
        <v>0.2664</v>
      </c>
      <c r="P96" s="6">
        <f t="shared" si="361"/>
        <v>0.3516</v>
      </c>
      <c r="Q96" s="6">
        <f t="shared" si="361"/>
        <v>0.3303</v>
      </c>
      <c r="R96" s="6">
        <f t="shared" si="361"/>
        <v>0.1854</v>
      </c>
      <c r="S96" s="6">
        <f t="shared" si="361"/>
        <v>0.2343</v>
      </c>
      <c r="T96" s="6">
        <f t="shared" si="361"/>
        <v>0.7154</v>
      </c>
      <c r="U96" s="6">
        <f t="shared" si="361"/>
        <v>0.3316</v>
      </c>
      <c r="V96" s="6">
        <f t="shared" si="361"/>
        <v>0.1807</v>
      </c>
      <c r="W96" s="8"/>
      <c r="X96" s="6">
        <f t="shared" ref="X96:AG96" si="362">max(X95, M96)</f>
        <v>1.0476</v>
      </c>
      <c r="Y96" s="6">
        <f t="shared" si="362"/>
        <v>0.7471</v>
      </c>
      <c r="Z96" s="6">
        <f t="shared" si="362"/>
        <v>0.3094</v>
      </c>
      <c r="AA96" s="6">
        <f t="shared" si="362"/>
        <v>0.3516</v>
      </c>
      <c r="AB96" s="6">
        <f t="shared" si="362"/>
        <v>0.3811</v>
      </c>
      <c r="AC96" s="6">
        <f t="shared" si="362"/>
        <v>0.2638</v>
      </c>
      <c r="AD96" s="6">
        <f t="shared" si="362"/>
        <v>0.2378</v>
      </c>
      <c r="AE96" s="6">
        <f t="shared" si="362"/>
        <v>0.7154</v>
      </c>
      <c r="AF96" s="6">
        <f t="shared" si="362"/>
        <v>0.3316</v>
      </c>
      <c r="AG96" s="6">
        <f t="shared" si="362"/>
        <v>0.1807</v>
      </c>
      <c r="AH96" s="8"/>
      <c r="AI96" s="6">
        <f t="shared" ref="AI96:AR96" si="363">X96-M96</f>
        <v>0</v>
      </c>
      <c r="AJ96" s="6">
        <f t="shared" si="363"/>
        <v>0</v>
      </c>
      <c r="AK96" s="6">
        <f t="shared" si="363"/>
        <v>0.043</v>
      </c>
      <c r="AL96" s="6">
        <f t="shared" si="363"/>
        <v>0</v>
      </c>
      <c r="AM96" s="6">
        <f t="shared" si="363"/>
        <v>0.0508</v>
      </c>
      <c r="AN96" s="6">
        <f t="shared" si="363"/>
        <v>0.0784</v>
      </c>
      <c r="AO96" s="6">
        <f t="shared" si="363"/>
        <v>0.0035</v>
      </c>
      <c r="AP96" s="6">
        <f t="shared" si="363"/>
        <v>0</v>
      </c>
      <c r="AQ96" s="6">
        <f t="shared" si="363"/>
        <v>0</v>
      </c>
      <c r="AR96" s="6">
        <f t="shared" si="363"/>
        <v>0</v>
      </c>
      <c r="AS96" s="8"/>
      <c r="AT96" s="6">
        <f t="shared" ref="AT96:BC96" si="364">average(SORTN(AI84:AI95,9,0,1,FALSE))</f>
        <v>0.002588888889</v>
      </c>
      <c r="AU96" s="6">
        <f t="shared" si="364"/>
        <v>0.002988888889</v>
      </c>
      <c r="AV96" s="6">
        <f t="shared" si="364"/>
        <v>0.02411111111</v>
      </c>
      <c r="AW96" s="6">
        <f t="shared" si="364"/>
        <v>0.01732222222</v>
      </c>
      <c r="AX96" s="6">
        <f t="shared" si="364"/>
        <v>0.0291</v>
      </c>
      <c r="AY96" s="6">
        <f t="shared" si="364"/>
        <v>0.0367</v>
      </c>
      <c r="AZ96" s="6">
        <f t="shared" si="364"/>
        <v>0.01855555556</v>
      </c>
      <c r="BA96" s="6">
        <f t="shared" si="364"/>
        <v>0.01721111111</v>
      </c>
      <c r="BB96" s="6">
        <f t="shared" si="364"/>
        <v>0.01182222222</v>
      </c>
      <c r="BC96" s="6">
        <f t="shared" si="364"/>
        <v>0.01407777778</v>
      </c>
    </row>
    <row r="97">
      <c r="A97" s="23">
        <v>39416.0</v>
      </c>
      <c r="B97" s="27">
        <v>-0.0313</v>
      </c>
      <c r="C97" s="27">
        <v>-0.0646</v>
      </c>
      <c r="D97" s="27">
        <v>-0.0304</v>
      </c>
      <c r="E97" s="27">
        <v>-0.0266</v>
      </c>
      <c r="F97" s="27">
        <v>-0.0301</v>
      </c>
      <c r="G97" s="27">
        <v>-0.0554</v>
      </c>
      <c r="H97" s="27">
        <v>-0.0514</v>
      </c>
      <c r="I97" s="27">
        <v>-0.0113</v>
      </c>
      <c r="J97" s="27">
        <v>-0.044</v>
      </c>
      <c r="K97" s="27">
        <v>-0.0429</v>
      </c>
      <c r="L97" s="8"/>
      <c r="M97" s="6">
        <f t="shared" ref="M97:V97" si="365">M96+B97</f>
        <v>1.0163</v>
      </c>
      <c r="N97" s="6">
        <f t="shared" si="365"/>
        <v>0.6825</v>
      </c>
      <c r="O97" s="6">
        <f t="shared" si="365"/>
        <v>0.236</v>
      </c>
      <c r="P97" s="6">
        <f t="shared" si="365"/>
        <v>0.325</v>
      </c>
      <c r="Q97" s="6">
        <f t="shared" si="365"/>
        <v>0.3002</v>
      </c>
      <c r="R97" s="6">
        <f t="shared" si="365"/>
        <v>0.13</v>
      </c>
      <c r="S97" s="6">
        <f t="shared" si="365"/>
        <v>0.1829</v>
      </c>
      <c r="T97" s="6">
        <f t="shared" si="365"/>
        <v>0.7041</v>
      </c>
      <c r="U97" s="6">
        <f t="shared" si="365"/>
        <v>0.2876</v>
      </c>
      <c r="V97" s="6">
        <f t="shared" si="365"/>
        <v>0.1378</v>
      </c>
      <c r="W97" s="8"/>
      <c r="X97" s="6">
        <f t="shared" ref="X97:AG97" si="366">max(X96, M97)</f>
        <v>1.0476</v>
      </c>
      <c r="Y97" s="6">
        <f t="shared" si="366"/>
        <v>0.7471</v>
      </c>
      <c r="Z97" s="6">
        <f t="shared" si="366"/>
        <v>0.3094</v>
      </c>
      <c r="AA97" s="6">
        <f t="shared" si="366"/>
        <v>0.3516</v>
      </c>
      <c r="AB97" s="6">
        <f t="shared" si="366"/>
        <v>0.3811</v>
      </c>
      <c r="AC97" s="6">
        <f t="shared" si="366"/>
        <v>0.2638</v>
      </c>
      <c r="AD97" s="6">
        <f t="shared" si="366"/>
        <v>0.2378</v>
      </c>
      <c r="AE97" s="6">
        <f t="shared" si="366"/>
        <v>0.7154</v>
      </c>
      <c r="AF97" s="6">
        <f t="shared" si="366"/>
        <v>0.3316</v>
      </c>
      <c r="AG97" s="6">
        <f t="shared" si="366"/>
        <v>0.1807</v>
      </c>
      <c r="AH97" s="8"/>
      <c r="AI97" s="6">
        <f t="shared" ref="AI97:AR97" si="367">X97-M97</f>
        <v>0.0313</v>
      </c>
      <c r="AJ97" s="6">
        <f t="shared" si="367"/>
        <v>0.0646</v>
      </c>
      <c r="AK97" s="6">
        <f t="shared" si="367"/>
        <v>0.0734</v>
      </c>
      <c r="AL97" s="6">
        <f t="shared" si="367"/>
        <v>0.0266</v>
      </c>
      <c r="AM97" s="6">
        <f t="shared" si="367"/>
        <v>0.0809</v>
      </c>
      <c r="AN97" s="6">
        <f t="shared" si="367"/>
        <v>0.1338</v>
      </c>
      <c r="AO97" s="6">
        <f t="shared" si="367"/>
        <v>0.0549</v>
      </c>
      <c r="AP97" s="6">
        <f t="shared" si="367"/>
        <v>0.0113</v>
      </c>
      <c r="AQ97" s="6">
        <f t="shared" si="367"/>
        <v>0.044</v>
      </c>
      <c r="AR97" s="6">
        <f t="shared" si="367"/>
        <v>0.0429</v>
      </c>
      <c r="AS97" s="8"/>
      <c r="AT97" s="6">
        <f t="shared" ref="AT97:BC97" si="368">average(SORTN(AI85:AI96,9,0,1,FALSE))</f>
        <v>0.002588888889</v>
      </c>
      <c r="AU97" s="6">
        <f t="shared" si="368"/>
        <v>0.002988888889</v>
      </c>
      <c r="AV97" s="6">
        <f t="shared" si="368"/>
        <v>0.02888888889</v>
      </c>
      <c r="AW97" s="6">
        <f t="shared" si="368"/>
        <v>0.01458888889</v>
      </c>
      <c r="AX97" s="6">
        <f t="shared" si="368"/>
        <v>0.03474444444</v>
      </c>
      <c r="AY97" s="6">
        <f t="shared" si="368"/>
        <v>0.04108888889</v>
      </c>
      <c r="AZ97" s="6">
        <f t="shared" si="368"/>
        <v>0.01517777778</v>
      </c>
      <c r="BA97" s="6">
        <f t="shared" si="368"/>
        <v>0.01721111111</v>
      </c>
      <c r="BB97" s="6">
        <f t="shared" si="368"/>
        <v>0.01182222222</v>
      </c>
      <c r="BC97" s="6">
        <f t="shared" si="368"/>
        <v>0.01407777778</v>
      </c>
    </row>
    <row r="98">
      <c r="A98" s="23">
        <v>39447.0</v>
      </c>
      <c r="B98" s="27">
        <v>-0.0288</v>
      </c>
      <c r="C98" s="27">
        <v>0.0141</v>
      </c>
      <c r="D98" s="27">
        <v>-0.0102</v>
      </c>
      <c r="E98" s="27">
        <v>0.0208</v>
      </c>
      <c r="F98" s="27">
        <v>-0.0107</v>
      </c>
      <c r="G98" s="27">
        <v>-0.0327</v>
      </c>
      <c r="H98" s="27">
        <v>0.0055</v>
      </c>
      <c r="I98" s="27">
        <v>-0.029</v>
      </c>
      <c r="J98" s="27">
        <v>0.0051</v>
      </c>
      <c r="K98" s="27">
        <v>-0.0062</v>
      </c>
      <c r="L98" s="8"/>
      <c r="M98" s="6">
        <f t="shared" ref="M98:V98" si="369">M97+B98</f>
        <v>0.9875</v>
      </c>
      <c r="N98" s="6">
        <f t="shared" si="369"/>
        <v>0.6966</v>
      </c>
      <c r="O98" s="6">
        <f t="shared" si="369"/>
        <v>0.2258</v>
      </c>
      <c r="P98" s="6">
        <f t="shared" si="369"/>
        <v>0.3458</v>
      </c>
      <c r="Q98" s="6">
        <f t="shared" si="369"/>
        <v>0.2895</v>
      </c>
      <c r="R98" s="6">
        <f t="shared" si="369"/>
        <v>0.0973</v>
      </c>
      <c r="S98" s="6">
        <f t="shared" si="369"/>
        <v>0.1884</v>
      </c>
      <c r="T98" s="6">
        <f t="shared" si="369"/>
        <v>0.6751</v>
      </c>
      <c r="U98" s="6">
        <f t="shared" si="369"/>
        <v>0.2927</v>
      </c>
      <c r="V98" s="6">
        <f t="shared" si="369"/>
        <v>0.1316</v>
      </c>
      <c r="W98" s="8"/>
      <c r="X98" s="6">
        <f t="shared" ref="X98:AG98" si="370">max(X97, M98)</f>
        <v>1.0476</v>
      </c>
      <c r="Y98" s="6">
        <f t="shared" si="370"/>
        <v>0.7471</v>
      </c>
      <c r="Z98" s="6">
        <f t="shared" si="370"/>
        <v>0.3094</v>
      </c>
      <c r="AA98" s="6">
        <f t="shared" si="370"/>
        <v>0.3516</v>
      </c>
      <c r="AB98" s="6">
        <f t="shared" si="370"/>
        <v>0.3811</v>
      </c>
      <c r="AC98" s="6">
        <f t="shared" si="370"/>
        <v>0.2638</v>
      </c>
      <c r="AD98" s="6">
        <f t="shared" si="370"/>
        <v>0.2378</v>
      </c>
      <c r="AE98" s="6">
        <f t="shared" si="370"/>
        <v>0.7154</v>
      </c>
      <c r="AF98" s="6">
        <f t="shared" si="370"/>
        <v>0.3316</v>
      </c>
      <c r="AG98" s="6">
        <f t="shared" si="370"/>
        <v>0.1807</v>
      </c>
      <c r="AH98" s="8"/>
      <c r="AI98" s="6">
        <f t="shared" ref="AI98:AR98" si="371">X98-M98</f>
        <v>0.0601</v>
      </c>
      <c r="AJ98" s="6">
        <f t="shared" si="371"/>
        <v>0.0505</v>
      </c>
      <c r="AK98" s="6">
        <f t="shared" si="371"/>
        <v>0.0836</v>
      </c>
      <c r="AL98" s="6">
        <f t="shared" si="371"/>
        <v>0.0058</v>
      </c>
      <c r="AM98" s="6">
        <f t="shared" si="371"/>
        <v>0.0916</v>
      </c>
      <c r="AN98" s="6">
        <f t="shared" si="371"/>
        <v>0.1665</v>
      </c>
      <c r="AO98" s="6">
        <f t="shared" si="371"/>
        <v>0.0494</v>
      </c>
      <c r="AP98" s="6">
        <f t="shared" si="371"/>
        <v>0.0403</v>
      </c>
      <c r="AQ98" s="6">
        <f t="shared" si="371"/>
        <v>0.0389</v>
      </c>
      <c r="AR98" s="6">
        <f t="shared" si="371"/>
        <v>0.0491</v>
      </c>
      <c r="AS98" s="8"/>
      <c r="AT98" s="6">
        <f t="shared" ref="AT98:BC98" si="372">average(SORTN(AI86:AI97,9,0,1,FALSE))</f>
        <v>0.006066666667</v>
      </c>
      <c r="AU98" s="6">
        <f t="shared" si="372"/>
        <v>0.01016666667</v>
      </c>
      <c r="AV98" s="6">
        <f t="shared" si="372"/>
        <v>0.03704444444</v>
      </c>
      <c r="AW98" s="6">
        <f t="shared" si="372"/>
        <v>0.0156</v>
      </c>
      <c r="AX98" s="6">
        <f t="shared" si="372"/>
        <v>0.04373333333</v>
      </c>
      <c r="AY98" s="6">
        <f t="shared" si="372"/>
        <v>0.05098888889</v>
      </c>
      <c r="AZ98" s="6">
        <f t="shared" si="372"/>
        <v>0.0163</v>
      </c>
      <c r="BA98" s="6">
        <f t="shared" si="372"/>
        <v>0.01846666667</v>
      </c>
      <c r="BB98" s="6">
        <f t="shared" si="372"/>
        <v>0.01595555556</v>
      </c>
      <c r="BC98" s="6">
        <f t="shared" si="372"/>
        <v>0.01884444444</v>
      </c>
    </row>
    <row r="99">
      <c r="A99" s="23">
        <v>39478.0</v>
      </c>
      <c r="B99" s="27">
        <v>-0.1068</v>
      </c>
      <c r="C99" s="27">
        <v>-0.0437</v>
      </c>
      <c r="D99" s="27">
        <v>-0.1317</v>
      </c>
      <c r="E99" s="27">
        <v>-0.1491</v>
      </c>
      <c r="F99" s="27">
        <v>-0.1085</v>
      </c>
      <c r="G99" s="27">
        <v>-0.0917</v>
      </c>
      <c r="H99" s="27">
        <v>-0.1294</v>
      </c>
      <c r="I99" s="27">
        <v>-0.131</v>
      </c>
      <c r="J99" s="27">
        <v>-0.0881</v>
      </c>
      <c r="K99" s="27">
        <v>-0.061</v>
      </c>
      <c r="L99" s="8"/>
      <c r="M99" s="6">
        <f t="shared" ref="M99:V99" si="373">M98+B99</f>
        <v>0.8807</v>
      </c>
      <c r="N99" s="6">
        <f t="shared" si="373"/>
        <v>0.6529</v>
      </c>
      <c r="O99" s="6">
        <f t="shared" si="373"/>
        <v>0.0941</v>
      </c>
      <c r="P99" s="6">
        <f t="shared" si="373"/>
        <v>0.1967</v>
      </c>
      <c r="Q99" s="6">
        <f t="shared" si="373"/>
        <v>0.181</v>
      </c>
      <c r="R99" s="6">
        <f t="shared" si="373"/>
        <v>0.0056</v>
      </c>
      <c r="S99" s="6">
        <f t="shared" si="373"/>
        <v>0.059</v>
      </c>
      <c r="T99" s="6">
        <f t="shared" si="373"/>
        <v>0.5441</v>
      </c>
      <c r="U99" s="6">
        <f t="shared" si="373"/>
        <v>0.2046</v>
      </c>
      <c r="V99" s="6">
        <f t="shared" si="373"/>
        <v>0.0706</v>
      </c>
      <c r="W99" s="8"/>
      <c r="X99" s="6">
        <f t="shared" ref="X99:AG99" si="374">max(X98, M99)</f>
        <v>1.0476</v>
      </c>
      <c r="Y99" s="6">
        <f t="shared" si="374"/>
        <v>0.7471</v>
      </c>
      <c r="Z99" s="6">
        <f t="shared" si="374"/>
        <v>0.3094</v>
      </c>
      <c r="AA99" s="6">
        <f t="shared" si="374"/>
        <v>0.3516</v>
      </c>
      <c r="AB99" s="6">
        <f t="shared" si="374"/>
        <v>0.3811</v>
      </c>
      <c r="AC99" s="6">
        <f t="shared" si="374"/>
        <v>0.2638</v>
      </c>
      <c r="AD99" s="6">
        <f t="shared" si="374"/>
        <v>0.2378</v>
      </c>
      <c r="AE99" s="6">
        <f t="shared" si="374"/>
        <v>0.7154</v>
      </c>
      <c r="AF99" s="6">
        <f t="shared" si="374"/>
        <v>0.3316</v>
      </c>
      <c r="AG99" s="6">
        <f t="shared" si="374"/>
        <v>0.1807</v>
      </c>
      <c r="AH99" s="8"/>
      <c r="AI99" s="6">
        <f t="shared" ref="AI99:AR99" si="375">X99-M99</f>
        <v>0.1669</v>
      </c>
      <c r="AJ99" s="6">
        <f t="shared" si="375"/>
        <v>0.0942</v>
      </c>
      <c r="AK99" s="6">
        <f t="shared" si="375"/>
        <v>0.2153</v>
      </c>
      <c r="AL99" s="6">
        <f t="shared" si="375"/>
        <v>0.1549</v>
      </c>
      <c r="AM99" s="6">
        <f t="shared" si="375"/>
        <v>0.2001</v>
      </c>
      <c r="AN99" s="6">
        <f t="shared" si="375"/>
        <v>0.2582</v>
      </c>
      <c r="AO99" s="6">
        <f t="shared" si="375"/>
        <v>0.1788</v>
      </c>
      <c r="AP99" s="6">
        <f t="shared" si="375"/>
        <v>0.1713</v>
      </c>
      <c r="AQ99" s="6">
        <f t="shared" si="375"/>
        <v>0.127</v>
      </c>
      <c r="AR99" s="6">
        <f t="shared" si="375"/>
        <v>0.1101</v>
      </c>
      <c r="AS99" s="8"/>
      <c r="AT99" s="6">
        <f t="shared" ref="AT99:BC99" si="376">average(SORTN(AI87:AI98,9,0,1,FALSE))</f>
        <v>0.01274444444</v>
      </c>
      <c r="AU99" s="6">
        <f t="shared" si="376"/>
        <v>0.01577777778</v>
      </c>
      <c r="AV99" s="6">
        <f t="shared" si="376"/>
        <v>0.04633333333</v>
      </c>
      <c r="AW99" s="6">
        <f t="shared" si="376"/>
        <v>0.01624444444</v>
      </c>
      <c r="AX99" s="6">
        <f t="shared" si="376"/>
        <v>0.05391111111</v>
      </c>
      <c r="AY99" s="6">
        <f t="shared" si="376"/>
        <v>0.06948888889</v>
      </c>
      <c r="AZ99" s="6">
        <f t="shared" si="376"/>
        <v>0.0217</v>
      </c>
      <c r="BA99" s="6">
        <f t="shared" si="376"/>
        <v>0.02294444444</v>
      </c>
      <c r="BB99" s="6">
        <f t="shared" si="376"/>
        <v>0.02027777778</v>
      </c>
      <c r="BC99" s="6">
        <f t="shared" si="376"/>
        <v>0.0243</v>
      </c>
    </row>
    <row r="100">
      <c r="A100" s="23">
        <v>39507.0</v>
      </c>
      <c r="B100" s="27">
        <v>-0.0176</v>
      </c>
      <c r="C100" s="27">
        <v>0.0313</v>
      </c>
      <c r="D100" s="27">
        <v>-0.0086</v>
      </c>
      <c r="E100" s="27">
        <v>-0.0119</v>
      </c>
      <c r="F100" s="27">
        <v>-0.0267</v>
      </c>
      <c r="G100" s="27">
        <v>-0.0141</v>
      </c>
      <c r="H100" s="27">
        <v>-0.0018</v>
      </c>
      <c r="I100" s="27">
        <v>-0.0061</v>
      </c>
      <c r="J100" s="27">
        <v>0.0035</v>
      </c>
      <c r="K100" s="27">
        <v>-0.0317</v>
      </c>
      <c r="L100" s="8"/>
      <c r="M100" s="6">
        <f t="shared" ref="M100:V100" si="377">M99+B100</f>
        <v>0.8631</v>
      </c>
      <c r="N100" s="6">
        <f t="shared" si="377"/>
        <v>0.6842</v>
      </c>
      <c r="O100" s="6">
        <f t="shared" si="377"/>
        <v>0.0855</v>
      </c>
      <c r="P100" s="6">
        <f t="shared" si="377"/>
        <v>0.1848</v>
      </c>
      <c r="Q100" s="6">
        <f t="shared" si="377"/>
        <v>0.1543</v>
      </c>
      <c r="R100" s="6">
        <f t="shared" si="377"/>
        <v>-0.0085</v>
      </c>
      <c r="S100" s="6">
        <f t="shared" si="377"/>
        <v>0.0572</v>
      </c>
      <c r="T100" s="6">
        <f t="shared" si="377"/>
        <v>0.538</v>
      </c>
      <c r="U100" s="6">
        <f t="shared" si="377"/>
        <v>0.2081</v>
      </c>
      <c r="V100" s="6">
        <f t="shared" si="377"/>
        <v>0.0389</v>
      </c>
      <c r="W100" s="8"/>
      <c r="X100" s="6">
        <f t="shared" ref="X100:AG100" si="378">max(X99, M100)</f>
        <v>1.0476</v>
      </c>
      <c r="Y100" s="6">
        <f t="shared" si="378"/>
        <v>0.7471</v>
      </c>
      <c r="Z100" s="6">
        <f t="shared" si="378"/>
        <v>0.3094</v>
      </c>
      <c r="AA100" s="6">
        <f t="shared" si="378"/>
        <v>0.3516</v>
      </c>
      <c r="AB100" s="6">
        <f t="shared" si="378"/>
        <v>0.3811</v>
      </c>
      <c r="AC100" s="6">
        <f t="shared" si="378"/>
        <v>0.2638</v>
      </c>
      <c r="AD100" s="6">
        <f t="shared" si="378"/>
        <v>0.2378</v>
      </c>
      <c r="AE100" s="6">
        <f t="shared" si="378"/>
        <v>0.7154</v>
      </c>
      <c r="AF100" s="6">
        <f t="shared" si="378"/>
        <v>0.3316</v>
      </c>
      <c r="AG100" s="6">
        <f t="shared" si="378"/>
        <v>0.1807</v>
      </c>
      <c r="AH100" s="8"/>
      <c r="AI100" s="6">
        <f t="shared" ref="AI100:AR100" si="379">X100-M100</f>
        <v>0.1845</v>
      </c>
      <c r="AJ100" s="6">
        <f t="shared" si="379"/>
        <v>0.0629</v>
      </c>
      <c r="AK100" s="6">
        <f t="shared" si="379"/>
        <v>0.2239</v>
      </c>
      <c r="AL100" s="6">
        <f t="shared" si="379"/>
        <v>0.1668</v>
      </c>
      <c r="AM100" s="6">
        <f t="shared" si="379"/>
        <v>0.2268</v>
      </c>
      <c r="AN100" s="6">
        <f t="shared" si="379"/>
        <v>0.2723</v>
      </c>
      <c r="AO100" s="6">
        <f t="shared" si="379"/>
        <v>0.1806</v>
      </c>
      <c r="AP100" s="6">
        <f t="shared" si="379"/>
        <v>0.1774</v>
      </c>
      <c r="AQ100" s="6">
        <f t="shared" si="379"/>
        <v>0.1235</v>
      </c>
      <c r="AR100" s="6">
        <f t="shared" si="379"/>
        <v>0.1418</v>
      </c>
      <c r="AS100" s="8"/>
      <c r="AT100" s="6">
        <f t="shared" ref="AT100:BC100" si="380">average(SORTN(AI88:AI99,9,0,1,FALSE))</f>
        <v>0.03128888889</v>
      </c>
      <c r="AU100" s="6">
        <f t="shared" si="380"/>
        <v>0.02624444444</v>
      </c>
      <c r="AV100" s="6">
        <f t="shared" si="380"/>
        <v>0.07025555556</v>
      </c>
      <c r="AW100" s="6">
        <f t="shared" si="380"/>
        <v>0.03345555556</v>
      </c>
      <c r="AX100" s="6">
        <f t="shared" si="380"/>
        <v>0.07456666667</v>
      </c>
      <c r="AY100" s="6">
        <f t="shared" si="380"/>
        <v>0.09817777778</v>
      </c>
      <c r="AZ100" s="6">
        <f t="shared" si="380"/>
        <v>0.04156666667</v>
      </c>
      <c r="BA100" s="6">
        <f t="shared" si="380"/>
        <v>0.04197777778</v>
      </c>
      <c r="BB100" s="6">
        <f t="shared" si="380"/>
        <v>0.0342</v>
      </c>
      <c r="BC100" s="6">
        <f t="shared" si="380"/>
        <v>0.03653333333</v>
      </c>
    </row>
    <row r="101">
      <c r="A101" s="23">
        <v>39538.0</v>
      </c>
      <c r="B101" s="27">
        <v>-0.0325</v>
      </c>
      <c r="C101" s="27">
        <v>-0.0103</v>
      </c>
      <c r="D101" s="27">
        <v>-0.0177</v>
      </c>
      <c r="E101" s="27">
        <v>-0.0315</v>
      </c>
      <c r="F101" s="27">
        <v>-0.0612</v>
      </c>
      <c r="G101" s="27">
        <v>-0.0821</v>
      </c>
      <c r="H101" s="27">
        <v>-0.0082</v>
      </c>
      <c r="I101" s="27">
        <v>0.008</v>
      </c>
      <c r="J101" s="27">
        <v>-0.0207</v>
      </c>
      <c r="K101" s="27">
        <v>-0.0042</v>
      </c>
      <c r="L101" s="8"/>
      <c r="M101" s="6">
        <f t="shared" ref="M101:V101" si="381">M100+B101</f>
        <v>0.8306</v>
      </c>
      <c r="N101" s="6">
        <f t="shared" si="381"/>
        <v>0.6739</v>
      </c>
      <c r="O101" s="6">
        <f t="shared" si="381"/>
        <v>0.0678</v>
      </c>
      <c r="P101" s="6">
        <f t="shared" si="381"/>
        <v>0.1533</v>
      </c>
      <c r="Q101" s="6">
        <f t="shared" si="381"/>
        <v>0.0931</v>
      </c>
      <c r="R101" s="6">
        <f t="shared" si="381"/>
        <v>-0.0906</v>
      </c>
      <c r="S101" s="6">
        <f t="shared" si="381"/>
        <v>0.049</v>
      </c>
      <c r="T101" s="6">
        <f t="shared" si="381"/>
        <v>0.546</v>
      </c>
      <c r="U101" s="6">
        <f t="shared" si="381"/>
        <v>0.1874</v>
      </c>
      <c r="V101" s="6">
        <f t="shared" si="381"/>
        <v>0.0347</v>
      </c>
      <c r="W101" s="8"/>
      <c r="X101" s="6">
        <f t="shared" ref="X101:AG101" si="382">max(X100, M101)</f>
        <v>1.0476</v>
      </c>
      <c r="Y101" s="6">
        <f t="shared" si="382"/>
        <v>0.7471</v>
      </c>
      <c r="Z101" s="6">
        <f t="shared" si="382"/>
        <v>0.3094</v>
      </c>
      <c r="AA101" s="6">
        <f t="shared" si="382"/>
        <v>0.3516</v>
      </c>
      <c r="AB101" s="6">
        <f t="shared" si="382"/>
        <v>0.3811</v>
      </c>
      <c r="AC101" s="6">
        <f t="shared" si="382"/>
        <v>0.2638</v>
      </c>
      <c r="AD101" s="6">
        <f t="shared" si="382"/>
        <v>0.2378</v>
      </c>
      <c r="AE101" s="6">
        <f t="shared" si="382"/>
        <v>0.7154</v>
      </c>
      <c r="AF101" s="6">
        <f t="shared" si="382"/>
        <v>0.3316</v>
      </c>
      <c r="AG101" s="6">
        <f t="shared" si="382"/>
        <v>0.1807</v>
      </c>
      <c r="AH101" s="8"/>
      <c r="AI101" s="6">
        <f t="shared" ref="AI101:AR101" si="383">X101-M101</f>
        <v>0.217</v>
      </c>
      <c r="AJ101" s="6">
        <f t="shared" si="383"/>
        <v>0.0732</v>
      </c>
      <c r="AK101" s="6">
        <f t="shared" si="383"/>
        <v>0.2416</v>
      </c>
      <c r="AL101" s="6">
        <f t="shared" si="383"/>
        <v>0.1983</v>
      </c>
      <c r="AM101" s="6">
        <f t="shared" si="383"/>
        <v>0.288</v>
      </c>
      <c r="AN101" s="6">
        <f t="shared" si="383"/>
        <v>0.3544</v>
      </c>
      <c r="AO101" s="6">
        <f t="shared" si="383"/>
        <v>0.1888</v>
      </c>
      <c r="AP101" s="6">
        <f t="shared" si="383"/>
        <v>0.1694</v>
      </c>
      <c r="AQ101" s="6">
        <f t="shared" si="383"/>
        <v>0.1442</v>
      </c>
      <c r="AR101" s="6">
        <f t="shared" si="383"/>
        <v>0.146</v>
      </c>
      <c r="AS101" s="8"/>
      <c r="AT101" s="6">
        <f t="shared" ref="AT101:BC101" si="384">average(SORTN(AI89:AI100,9,0,1,FALSE))</f>
        <v>0.05178888889</v>
      </c>
      <c r="AU101" s="6">
        <f t="shared" si="384"/>
        <v>0.03323333333</v>
      </c>
      <c r="AV101" s="6">
        <f t="shared" si="384"/>
        <v>0.09337777778</v>
      </c>
      <c r="AW101" s="6">
        <f t="shared" si="384"/>
        <v>0.05117777778</v>
      </c>
      <c r="AX101" s="6">
        <f t="shared" si="384"/>
        <v>0.09677777778</v>
      </c>
      <c r="AY101" s="6">
        <f t="shared" si="384"/>
        <v>0.1266333333</v>
      </c>
      <c r="AZ101" s="6">
        <f t="shared" si="384"/>
        <v>0.05996666667</v>
      </c>
      <c r="BA101" s="6">
        <f t="shared" si="384"/>
        <v>0.05927777778</v>
      </c>
      <c r="BB101" s="6">
        <f t="shared" si="384"/>
        <v>0.04744444444</v>
      </c>
      <c r="BC101" s="6">
        <f t="shared" si="384"/>
        <v>0.05017777778</v>
      </c>
    </row>
    <row r="102">
      <c r="A102" s="23">
        <v>39568.0</v>
      </c>
      <c r="B102" s="27">
        <v>0.0505</v>
      </c>
      <c r="C102" s="27">
        <v>0.0508</v>
      </c>
      <c r="D102" s="27">
        <v>0.0629</v>
      </c>
      <c r="E102" s="27">
        <v>0.0623</v>
      </c>
      <c r="F102" s="27">
        <v>0.0799</v>
      </c>
      <c r="G102" s="27">
        <v>0.1263</v>
      </c>
      <c r="H102" s="27">
        <v>0.0601</v>
      </c>
      <c r="I102" s="27">
        <v>0.0495</v>
      </c>
      <c r="J102" s="27">
        <v>0.0685</v>
      </c>
      <c r="K102" s="27">
        <v>0.0492</v>
      </c>
      <c r="L102" s="8"/>
      <c r="M102" s="6">
        <f t="shared" ref="M102:V102" si="385">M101+B102</f>
        <v>0.8811</v>
      </c>
      <c r="N102" s="6">
        <f t="shared" si="385"/>
        <v>0.7247</v>
      </c>
      <c r="O102" s="6">
        <f t="shared" si="385"/>
        <v>0.1307</v>
      </c>
      <c r="P102" s="6">
        <f t="shared" si="385"/>
        <v>0.2156</v>
      </c>
      <c r="Q102" s="6">
        <f t="shared" si="385"/>
        <v>0.173</v>
      </c>
      <c r="R102" s="6">
        <f t="shared" si="385"/>
        <v>0.0357</v>
      </c>
      <c r="S102" s="6">
        <f t="shared" si="385"/>
        <v>0.1091</v>
      </c>
      <c r="T102" s="6">
        <f t="shared" si="385"/>
        <v>0.5955</v>
      </c>
      <c r="U102" s="6">
        <f t="shared" si="385"/>
        <v>0.2559</v>
      </c>
      <c r="V102" s="6">
        <f t="shared" si="385"/>
        <v>0.0839</v>
      </c>
      <c r="W102" s="8"/>
      <c r="X102" s="6">
        <f t="shared" ref="X102:AG102" si="386">max(X101, M102)</f>
        <v>1.0476</v>
      </c>
      <c r="Y102" s="6">
        <f t="shared" si="386"/>
        <v>0.7471</v>
      </c>
      <c r="Z102" s="6">
        <f t="shared" si="386"/>
        <v>0.3094</v>
      </c>
      <c r="AA102" s="6">
        <f t="shared" si="386"/>
        <v>0.3516</v>
      </c>
      <c r="AB102" s="6">
        <f t="shared" si="386"/>
        <v>0.3811</v>
      </c>
      <c r="AC102" s="6">
        <f t="shared" si="386"/>
        <v>0.2638</v>
      </c>
      <c r="AD102" s="6">
        <f t="shared" si="386"/>
        <v>0.2378</v>
      </c>
      <c r="AE102" s="6">
        <f t="shared" si="386"/>
        <v>0.7154</v>
      </c>
      <c r="AF102" s="6">
        <f t="shared" si="386"/>
        <v>0.3316</v>
      </c>
      <c r="AG102" s="6">
        <f t="shared" si="386"/>
        <v>0.1807</v>
      </c>
      <c r="AH102" s="8"/>
      <c r="AI102" s="6">
        <f t="shared" ref="AI102:AR102" si="387">X102-M102</f>
        <v>0.1665</v>
      </c>
      <c r="AJ102" s="6">
        <f t="shared" si="387"/>
        <v>0.0224</v>
      </c>
      <c r="AK102" s="6">
        <f t="shared" si="387"/>
        <v>0.1787</v>
      </c>
      <c r="AL102" s="6">
        <f t="shared" si="387"/>
        <v>0.136</v>
      </c>
      <c r="AM102" s="6">
        <f t="shared" si="387"/>
        <v>0.2081</v>
      </c>
      <c r="AN102" s="6">
        <f t="shared" si="387"/>
        <v>0.2281</v>
      </c>
      <c r="AO102" s="6">
        <f t="shared" si="387"/>
        <v>0.1287</v>
      </c>
      <c r="AP102" s="6">
        <f t="shared" si="387"/>
        <v>0.1199</v>
      </c>
      <c r="AQ102" s="6">
        <f t="shared" si="387"/>
        <v>0.0757</v>
      </c>
      <c r="AR102" s="6">
        <f t="shared" si="387"/>
        <v>0.0968</v>
      </c>
      <c r="AS102" s="8"/>
      <c r="AT102" s="6">
        <f t="shared" ref="AT102:BC102" si="388">average(SORTN(AI90:AI101,9,0,1,FALSE))</f>
        <v>0.0759</v>
      </c>
      <c r="AU102" s="6">
        <f t="shared" si="388"/>
        <v>0.04136666667</v>
      </c>
      <c r="AV102" s="6">
        <f t="shared" si="388"/>
        <v>0.1192333333</v>
      </c>
      <c r="AW102" s="6">
        <f t="shared" si="388"/>
        <v>0.07321111111</v>
      </c>
      <c r="AX102" s="6">
        <f t="shared" si="388"/>
        <v>0.1262888889</v>
      </c>
      <c r="AY102" s="6">
        <f t="shared" si="388"/>
        <v>0.1633666667</v>
      </c>
      <c r="AZ102" s="6">
        <f t="shared" si="388"/>
        <v>0.08055555556</v>
      </c>
      <c r="BA102" s="6">
        <f t="shared" si="388"/>
        <v>0.07684444444</v>
      </c>
      <c r="BB102" s="6">
        <f t="shared" si="388"/>
        <v>0.06346666667</v>
      </c>
      <c r="BC102" s="6">
        <f t="shared" si="388"/>
        <v>0.06544444444</v>
      </c>
    </row>
    <row r="103">
      <c r="A103" s="23">
        <v>39599.0</v>
      </c>
      <c r="B103" s="27">
        <v>0.011</v>
      </c>
      <c r="C103" s="27">
        <v>0.0614</v>
      </c>
      <c r="D103" s="27">
        <v>0.023</v>
      </c>
      <c r="E103" s="27">
        <v>0.0176</v>
      </c>
      <c r="F103" s="27">
        <v>0.0013</v>
      </c>
      <c r="G103" s="27">
        <v>0.0355</v>
      </c>
      <c r="H103" s="27">
        <v>0.0064</v>
      </c>
      <c r="I103" s="27">
        <v>-0.0077</v>
      </c>
      <c r="J103" s="27">
        <v>-0.0038</v>
      </c>
      <c r="K103" s="27">
        <v>0.0153</v>
      </c>
      <c r="L103" s="8"/>
      <c r="M103" s="6">
        <f t="shared" ref="M103:V103" si="389">M102+B103</f>
        <v>0.8921</v>
      </c>
      <c r="N103" s="6">
        <f t="shared" si="389"/>
        <v>0.7861</v>
      </c>
      <c r="O103" s="6">
        <f t="shared" si="389"/>
        <v>0.1537</v>
      </c>
      <c r="P103" s="6">
        <f t="shared" si="389"/>
        <v>0.2332</v>
      </c>
      <c r="Q103" s="6">
        <f t="shared" si="389"/>
        <v>0.1743</v>
      </c>
      <c r="R103" s="6">
        <f t="shared" si="389"/>
        <v>0.0712</v>
      </c>
      <c r="S103" s="6">
        <f t="shared" si="389"/>
        <v>0.1155</v>
      </c>
      <c r="T103" s="6">
        <f t="shared" si="389"/>
        <v>0.5878</v>
      </c>
      <c r="U103" s="6">
        <f t="shared" si="389"/>
        <v>0.2521</v>
      </c>
      <c r="V103" s="6">
        <f t="shared" si="389"/>
        <v>0.0992</v>
      </c>
      <c r="W103" s="8"/>
      <c r="X103" s="6">
        <f t="shared" ref="X103:AG103" si="390">max(X102, M103)</f>
        <v>1.0476</v>
      </c>
      <c r="Y103" s="6">
        <f t="shared" si="390"/>
        <v>0.7861</v>
      </c>
      <c r="Z103" s="6">
        <f t="shared" si="390"/>
        <v>0.3094</v>
      </c>
      <c r="AA103" s="6">
        <f t="shared" si="390"/>
        <v>0.3516</v>
      </c>
      <c r="AB103" s="6">
        <f t="shared" si="390"/>
        <v>0.3811</v>
      </c>
      <c r="AC103" s="6">
        <f t="shared" si="390"/>
        <v>0.2638</v>
      </c>
      <c r="AD103" s="6">
        <f t="shared" si="390"/>
        <v>0.2378</v>
      </c>
      <c r="AE103" s="6">
        <f t="shared" si="390"/>
        <v>0.7154</v>
      </c>
      <c r="AF103" s="6">
        <f t="shared" si="390"/>
        <v>0.3316</v>
      </c>
      <c r="AG103" s="6">
        <f t="shared" si="390"/>
        <v>0.1807</v>
      </c>
      <c r="AH103" s="8"/>
      <c r="AI103" s="6">
        <f t="shared" ref="AI103:AR103" si="391">X103-M103</f>
        <v>0.1555</v>
      </c>
      <c r="AJ103" s="6">
        <f t="shared" si="391"/>
        <v>0</v>
      </c>
      <c r="AK103" s="6">
        <f t="shared" si="391"/>
        <v>0.1557</v>
      </c>
      <c r="AL103" s="6">
        <f t="shared" si="391"/>
        <v>0.1184</v>
      </c>
      <c r="AM103" s="6">
        <f t="shared" si="391"/>
        <v>0.2068</v>
      </c>
      <c r="AN103" s="6">
        <f t="shared" si="391"/>
        <v>0.1926</v>
      </c>
      <c r="AO103" s="6">
        <f t="shared" si="391"/>
        <v>0.1223</v>
      </c>
      <c r="AP103" s="6">
        <f t="shared" si="391"/>
        <v>0.1276</v>
      </c>
      <c r="AQ103" s="6">
        <f t="shared" si="391"/>
        <v>0.0795</v>
      </c>
      <c r="AR103" s="6">
        <f t="shared" si="391"/>
        <v>0.0815</v>
      </c>
      <c r="AS103" s="8"/>
      <c r="AT103" s="6">
        <f t="shared" ref="AT103:BC103" si="392">average(SORTN(AI91:AI102,9,0,1,FALSE))</f>
        <v>0.0944</v>
      </c>
      <c r="AU103" s="6">
        <f t="shared" si="392"/>
        <v>0.04385555556</v>
      </c>
      <c r="AV103" s="6">
        <f t="shared" si="392"/>
        <v>0.1343111111</v>
      </c>
      <c r="AW103" s="6">
        <f t="shared" si="392"/>
        <v>0.08832222222</v>
      </c>
      <c r="AX103" s="6">
        <f t="shared" si="392"/>
        <v>0.1437666667</v>
      </c>
      <c r="AY103" s="6">
        <f t="shared" si="392"/>
        <v>0.1845555556</v>
      </c>
      <c r="AZ103" s="6">
        <f t="shared" si="392"/>
        <v>0.09426666667</v>
      </c>
      <c r="BA103" s="6">
        <f t="shared" si="392"/>
        <v>0.08878888889</v>
      </c>
      <c r="BB103" s="6">
        <f t="shared" si="392"/>
        <v>0.07173333333</v>
      </c>
      <c r="BC103" s="6">
        <f t="shared" si="392"/>
        <v>0.0762</v>
      </c>
    </row>
    <row r="104">
      <c r="A104" s="23">
        <v>39629.0</v>
      </c>
      <c r="B104" s="27">
        <v>-0.0683</v>
      </c>
      <c r="C104" s="27">
        <v>-0.0161</v>
      </c>
      <c r="D104" s="27">
        <v>-0.1114</v>
      </c>
      <c r="E104" s="27">
        <v>-0.0921</v>
      </c>
      <c r="F104" s="27">
        <v>-0.1196</v>
      </c>
      <c r="G104" s="27">
        <v>-0.0642</v>
      </c>
      <c r="H104" s="27">
        <v>-0.1404</v>
      </c>
      <c r="I104" s="27">
        <v>-0.1165</v>
      </c>
      <c r="J104" s="27">
        <v>-0.0692</v>
      </c>
      <c r="K104" s="27">
        <v>-0.082</v>
      </c>
      <c r="L104" s="8"/>
      <c r="M104" s="6">
        <f t="shared" ref="M104:V104" si="393">M103+B104</f>
        <v>0.8238</v>
      </c>
      <c r="N104" s="6">
        <f t="shared" si="393"/>
        <v>0.77</v>
      </c>
      <c r="O104" s="6">
        <f t="shared" si="393"/>
        <v>0.0423</v>
      </c>
      <c r="P104" s="6">
        <f t="shared" si="393"/>
        <v>0.1411</v>
      </c>
      <c r="Q104" s="6">
        <f t="shared" si="393"/>
        <v>0.0547</v>
      </c>
      <c r="R104" s="6">
        <f t="shared" si="393"/>
        <v>0.007</v>
      </c>
      <c r="S104" s="6">
        <f t="shared" si="393"/>
        <v>-0.0249</v>
      </c>
      <c r="T104" s="6">
        <f t="shared" si="393"/>
        <v>0.4713</v>
      </c>
      <c r="U104" s="6">
        <f t="shared" si="393"/>
        <v>0.1829</v>
      </c>
      <c r="V104" s="6">
        <f t="shared" si="393"/>
        <v>0.0172</v>
      </c>
      <c r="W104" s="8"/>
      <c r="X104" s="6">
        <f t="shared" ref="X104:AG104" si="394">max(X103, M104)</f>
        <v>1.0476</v>
      </c>
      <c r="Y104" s="6">
        <f t="shared" si="394"/>
        <v>0.7861</v>
      </c>
      <c r="Z104" s="6">
        <f t="shared" si="394"/>
        <v>0.3094</v>
      </c>
      <c r="AA104" s="6">
        <f t="shared" si="394"/>
        <v>0.3516</v>
      </c>
      <c r="AB104" s="6">
        <f t="shared" si="394"/>
        <v>0.3811</v>
      </c>
      <c r="AC104" s="6">
        <f t="shared" si="394"/>
        <v>0.2638</v>
      </c>
      <c r="AD104" s="6">
        <f t="shared" si="394"/>
        <v>0.2378</v>
      </c>
      <c r="AE104" s="6">
        <f t="shared" si="394"/>
        <v>0.7154</v>
      </c>
      <c r="AF104" s="6">
        <f t="shared" si="394"/>
        <v>0.3316</v>
      </c>
      <c r="AG104" s="6">
        <f t="shared" si="394"/>
        <v>0.1807</v>
      </c>
      <c r="AH104" s="8"/>
      <c r="AI104" s="6">
        <f t="shared" ref="AI104:AR104" si="395">X104-M104</f>
        <v>0.2238</v>
      </c>
      <c r="AJ104" s="6">
        <f t="shared" si="395"/>
        <v>0.0161</v>
      </c>
      <c r="AK104" s="6">
        <f t="shared" si="395"/>
        <v>0.2671</v>
      </c>
      <c r="AL104" s="6">
        <f t="shared" si="395"/>
        <v>0.2105</v>
      </c>
      <c r="AM104" s="6">
        <f t="shared" si="395"/>
        <v>0.3264</v>
      </c>
      <c r="AN104" s="6">
        <f t="shared" si="395"/>
        <v>0.2568</v>
      </c>
      <c r="AO104" s="6">
        <f t="shared" si="395"/>
        <v>0.2627</v>
      </c>
      <c r="AP104" s="6">
        <f t="shared" si="395"/>
        <v>0.2441</v>
      </c>
      <c r="AQ104" s="6">
        <f t="shared" si="395"/>
        <v>0.1487</v>
      </c>
      <c r="AR104" s="6">
        <f t="shared" si="395"/>
        <v>0.1635</v>
      </c>
      <c r="AS104" s="8"/>
      <c r="AT104" s="6">
        <f t="shared" ref="AT104:BC104" si="396">average(SORTN(AI92:AI103,9,0,1,FALSE))</f>
        <v>0.1116777778</v>
      </c>
      <c r="AU104" s="6">
        <f t="shared" si="396"/>
        <v>0.04385555556</v>
      </c>
      <c r="AV104" s="6">
        <f t="shared" si="396"/>
        <v>0.1452666667</v>
      </c>
      <c r="AW104" s="6">
        <f t="shared" si="396"/>
        <v>0.1008333333</v>
      </c>
      <c r="AX104" s="6">
        <f t="shared" si="396"/>
        <v>0.1596222222</v>
      </c>
      <c r="AY104" s="6">
        <f t="shared" si="396"/>
        <v>0.1974111111</v>
      </c>
      <c r="AZ104" s="6">
        <f t="shared" si="396"/>
        <v>0.1071777778</v>
      </c>
      <c r="BA104" s="6">
        <f t="shared" si="396"/>
        <v>0.1003888889</v>
      </c>
      <c r="BB104" s="6">
        <f t="shared" si="396"/>
        <v>0.07902222222</v>
      </c>
      <c r="BC104" s="6">
        <f t="shared" si="396"/>
        <v>0.08335555556</v>
      </c>
    </row>
    <row r="105">
      <c r="A105" s="23">
        <v>39660.0</v>
      </c>
      <c r="B105" s="27">
        <v>-0.0513</v>
      </c>
      <c r="C105" s="27">
        <v>-0.0598</v>
      </c>
      <c r="D105" s="27">
        <v>-0.0102</v>
      </c>
      <c r="E105" s="27">
        <v>-8.0E-4</v>
      </c>
      <c r="F105" s="27">
        <v>-0.0359</v>
      </c>
      <c r="G105" s="27">
        <v>-0.0151</v>
      </c>
      <c r="H105" s="27">
        <v>-0.0305</v>
      </c>
      <c r="I105" s="27">
        <v>-2.0E-4</v>
      </c>
      <c r="J105" s="27">
        <v>-0.0365</v>
      </c>
      <c r="K105" s="27">
        <v>-0.0119</v>
      </c>
      <c r="L105" s="8"/>
      <c r="M105" s="6">
        <f t="shared" ref="M105:V105" si="397">M104+B105</f>
        <v>0.7725</v>
      </c>
      <c r="N105" s="6">
        <f t="shared" si="397"/>
        <v>0.7102</v>
      </c>
      <c r="O105" s="6">
        <f t="shared" si="397"/>
        <v>0.0321</v>
      </c>
      <c r="P105" s="6">
        <f t="shared" si="397"/>
        <v>0.1403</v>
      </c>
      <c r="Q105" s="6">
        <f t="shared" si="397"/>
        <v>0.0188</v>
      </c>
      <c r="R105" s="6">
        <f t="shared" si="397"/>
        <v>-0.0081</v>
      </c>
      <c r="S105" s="6">
        <f t="shared" si="397"/>
        <v>-0.0554</v>
      </c>
      <c r="T105" s="6">
        <f t="shared" si="397"/>
        <v>0.4711</v>
      </c>
      <c r="U105" s="6">
        <f t="shared" si="397"/>
        <v>0.1464</v>
      </c>
      <c r="V105" s="6">
        <f t="shared" si="397"/>
        <v>0.0053</v>
      </c>
      <c r="W105" s="8"/>
      <c r="X105" s="6">
        <f t="shared" ref="X105:AG105" si="398">max(X104, M105)</f>
        <v>1.0476</v>
      </c>
      <c r="Y105" s="6">
        <f t="shared" si="398"/>
        <v>0.7861</v>
      </c>
      <c r="Z105" s="6">
        <f t="shared" si="398"/>
        <v>0.3094</v>
      </c>
      <c r="AA105" s="6">
        <f t="shared" si="398"/>
        <v>0.3516</v>
      </c>
      <c r="AB105" s="6">
        <f t="shared" si="398"/>
        <v>0.3811</v>
      </c>
      <c r="AC105" s="6">
        <f t="shared" si="398"/>
        <v>0.2638</v>
      </c>
      <c r="AD105" s="6">
        <f t="shared" si="398"/>
        <v>0.2378</v>
      </c>
      <c r="AE105" s="6">
        <f t="shared" si="398"/>
        <v>0.7154</v>
      </c>
      <c r="AF105" s="6">
        <f t="shared" si="398"/>
        <v>0.3316</v>
      </c>
      <c r="AG105" s="6">
        <f t="shared" si="398"/>
        <v>0.1807</v>
      </c>
      <c r="AH105" s="8"/>
      <c r="AI105" s="6">
        <f t="shared" ref="AI105:AR105" si="399">X105-M105</f>
        <v>0.2751</v>
      </c>
      <c r="AJ105" s="6">
        <f t="shared" si="399"/>
        <v>0.0759</v>
      </c>
      <c r="AK105" s="6">
        <f t="shared" si="399"/>
        <v>0.2773</v>
      </c>
      <c r="AL105" s="6">
        <f t="shared" si="399"/>
        <v>0.2113</v>
      </c>
      <c r="AM105" s="6">
        <f t="shared" si="399"/>
        <v>0.3623</v>
      </c>
      <c r="AN105" s="6">
        <f t="shared" si="399"/>
        <v>0.2719</v>
      </c>
      <c r="AO105" s="6">
        <f t="shared" si="399"/>
        <v>0.2932</v>
      </c>
      <c r="AP105" s="6">
        <f t="shared" si="399"/>
        <v>0.2443</v>
      </c>
      <c r="AQ105" s="6">
        <f t="shared" si="399"/>
        <v>0.1852</v>
      </c>
      <c r="AR105" s="6">
        <f t="shared" si="399"/>
        <v>0.1754</v>
      </c>
      <c r="AS105" s="8"/>
      <c r="AT105" s="6">
        <f t="shared" ref="AT105:BC105" si="400">average(SORTN(AI93:AI104,9,0,1,FALSE))</f>
        <v>0.1365444444</v>
      </c>
      <c r="AU105" s="6">
        <f t="shared" si="400"/>
        <v>0.0449</v>
      </c>
      <c r="AV105" s="6">
        <f t="shared" si="400"/>
        <v>0.1678777778</v>
      </c>
      <c r="AW105" s="6">
        <f t="shared" si="400"/>
        <v>0.1227</v>
      </c>
      <c r="AX105" s="6">
        <f t="shared" si="400"/>
        <v>0.1887333333</v>
      </c>
      <c r="AY105" s="6">
        <f t="shared" si="400"/>
        <v>0.2172333333</v>
      </c>
      <c r="AZ105" s="6">
        <f t="shared" si="400"/>
        <v>0.1341333333</v>
      </c>
      <c r="BA105" s="6">
        <f t="shared" si="400"/>
        <v>0.1244</v>
      </c>
      <c r="BB105" s="6">
        <f t="shared" si="400"/>
        <v>0.09124444444</v>
      </c>
      <c r="BC105" s="6">
        <f t="shared" si="400"/>
        <v>0.09777777778</v>
      </c>
    </row>
    <row r="106">
      <c r="A106" s="23">
        <v>39691.0</v>
      </c>
      <c r="B106" s="27">
        <v>0.045</v>
      </c>
      <c r="C106" s="27">
        <v>0.013</v>
      </c>
      <c r="D106" s="27">
        <v>0.0228</v>
      </c>
      <c r="E106" s="27">
        <v>-0.005</v>
      </c>
      <c r="F106" s="27">
        <v>0.0139</v>
      </c>
      <c r="G106" s="27">
        <v>-0.0359</v>
      </c>
      <c r="H106" s="27">
        <v>0.0732</v>
      </c>
      <c r="I106" s="27">
        <v>-0.0146</v>
      </c>
      <c r="J106" s="27">
        <v>0.051</v>
      </c>
      <c r="K106" s="27">
        <v>0.0131</v>
      </c>
      <c r="L106" s="8"/>
      <c r="M106" s="6">
        <f t="shared" ref="M106:V106" si="401">M105+B106</f>
        <v>0.8175</v>
      </c>
      <c r="N106" s="6">
        <f t="shared" si="401"/>
        <v>0.7232</v>
      </c>
      <c r="O106" s="6">
        <f t="shared" si="401"/>
        <v>0.0549</v>
      </c>
      <c r="P106" s="6">
        <f t="shared" si="401"/>
        <v>0.1353</v>
      </c>
      <c r="Q106" s="6">
        <f t="shared" si="401"/>
        <v>0.0327</v>
      </c>
      <c r="R106" s="6">
        <f t="shared" si="401"/>
        <v>-0.044</v>
      </c>
      <c r="S106" s="6">
        <f t="shared" si="401"/>
        <v>0.0178</v>
      </c>
      <c r="T106" s="6">
        <f t="shared" si="401"/>
        <v>0.4565</v>
      </c>
      <c r="U106" s="6">
        <f t="shared" si="401"/>
        <v>0.1974</v>
      </c>
      <c r="V106" s="6">
        <f t="shared" si="401"/>
        <v>0.0184</v>
      </c>
      <c r="W106" s="8"/>
      <c r="X106" s="6">
        <f t="shared" ref="X106:AG106" si="402">max(X105, M106)</f>
        <v>1.0476</v>
      </c>
      <c r="Y106" s="6">
        <f t="shared" si="402"/>
        <v>0.7861</v>
      </c>
      <c r="Z106" s="6">
        <f t="shared" si="402"/>
        <v>0.3094</v>
      </c>
      <c r="AA106" s="6">
        <f t="shared" si="402"/>
        <v>0.3516</v>
      </c>
      <c r="AB106" s="6">
        <f t="shared" si="402"/>
        <v>0.3811</v>
      </c>
      <c r="AC106" s="6">
        <f t="shared" si="402"/>
        <v>0.2638</v>
      </c>
      <c r="AD106" s="6">
        <f t="shared" si="402"/>
        <v>0.2378</v>
      </c>
      <c r="AE106" s="6">
        <f t="shared" si="402"/>
        <v>0.7154</v>
      </c>
      <c r="AF106" s="6">
        <f t="shared" si="402"/>
        <v>0.3316</v>
      </c>
      <c r="AG106" s="6">
        <f t="shared" si="402"/>
        <v>0.1807</v>
      </c>
      <c r="AH106" s="8"/>
      <c r="AI106" s="6">
        <f t="shared" ref="AI106:AR106" si="403">X106-M106</f>
        <v>0.2301</v>
      </c>
      <c r="AJ106" s="6">
        <f t="shared" si="403"/>
        <v>0.0629</v>
      </c>
      <c r="AK106" s="6">
        <f t="shared" si="403"/>
        <v>0.2545</v>
      </c>
      <c r="AL106" s="6">
        <f t="shared" si="403"/>
        <v>0.2163</v>
      </c>
      <c r="AM106" s="6">
        <f t="shared" si="403"/>
        <v>0.3484</v>
      </c>
      <c r="AN106" s="6">
        <f t="shared" si="403"/>
        <v>0.3078</v>
      </c>
      <c r="AO106" s="6">
        <f t="shared" si="403"/>
        <v>0.22</v>
      </c>
      <c r="AP106" s="6">
        <f t="shared" si="403"/>
        <v>0.2589</v>
      </c>
      <c r="AQ106" s="6">
        <f t="shared" si="403"/>
        <v>0.1342</v>
      </c>
      <c r="AR106" s="6">
        <f t="shared" si="403"/>
        <v>0.1623</v>
      </c>
      <c r="AS106" s="8"/>
      <c r="AT106" s="6">
        <f t="shared" ref="AT106:BC106" si="404">average(SORTN(AI94:AI105,9,0,1,FALSE))</f>
        <v>0.1645222222</v>
      </c>
      <c r="AU106" s="6">
        <f t="shared" si="404"/>
        <v>0.05272222222</v>
      </c>
      <c r="AV106" s="6">
        <f t="shared" si="404"/>
        <v>0.1907333333</v>
      </c>
      <c r="AW106" s="6">
        <f t="shared" si="404"/>
        <v>0.1407</v>
      </c>
      <c r="AX106" s="6">
        <f t="shared" si="404"/>
        <v>0.2212222222</v>
      </c>
      <c r="AY106" s="6">
        <f t="shared" si="404"/>
        <v>0.2371777778</v>
      </c>
      <c r="AZ106" s="6">
        <f t="shared" si="404"/>
        <v>0.1621555556</v>
      </c>
      <c r="BA106" s="6">
        <f t="shared" si="404"/>
        <v>0.1481888889</v>
      </c>
      <c r="BB106" s="6">
        <f t="shared" si="404"/>
        <v>0.1075</v>
      </c>
      <c r="BC106" s="6">
        <f t="shared" si="404"/>
        <v>0.1119</v>
      </c>
    </row>
    <row r="107">
      <c r="A107" s="23">
        <v>39721.0</v>
      </c>
      <c r="B107" s="27">
        <v>-0.0988</v>
      </c>
      <c r="C107" s="27">
        <v>-0.1396</v>
      </c>
      <c r="D107" s="27">
        <v>-0.1018</v>
      </c>
      <c r="E107" s="27">
        <v>-0.1038</v>
      </c>
      <c r="F107" s="27">
        <v>-0.1071</v>
      </c>
      <c r="G107" s="27">
        <v>-0.1309</v>
      </c>
      <c r="H107" s="27">
        <v>-0.1495</v>
      </c>
      <c r="I107" s="27">
        <v>-0.0567</v>
      </c>
      <c r="J107" s="27">
        <v>-0.1287</v>
      </c>
      <c r="K107" s="27">
        <v>-0.0922</v>
      </c>
      <c r="L107" s="8"/>
      <c r="M107" s="6">
        <f t="shared" ref="M107:V107" si="405">M106+B107</f>
        <v>0.7187</v>
      </c>
      <c r="N107" s="6">
        <f t="shared" si="405"/>
        <v>0.5836</v>
      </c>
      <c r="O107" s="6">
        <f t="shared" si="405"/>
        <v>-0.0469</v>
      </c>
      <c r="P107" s="6">
        <f t="shared" si="405"/>
        <v>0.0315</v>
      </c>
      <c r="Q107" s="6">
        <f t="shared" si="405"/>
        <v>-0.0744</v>
      </c>
      <c r="R107" s="6">
        <f t="shared" si="405"/>
        <v>-0.1749</v>
      </c>
      <c r="S107" s="6">
        <f t="shared" si="405"/>
        <v>-0.1317</v>
      </c>
      <c r="T107" s="6">
        <f t="shared" si="405"/>
        <v>0.3998</v>
      </c>
      <c r="U107" s="6">
        <f t="shared" si="405"/>
        <v>0.0687</v>
      </c>
      <c r="V107" s="6">
        <f t="shared" si="405"/>
        <v>-0.0738</v>
      </c>
      <c r="W107" s="8"/>
      <c r="X107" s="6">
        <f t="shared" ref="X107:AG107" si="406">max(X106, M107)</f>
        <v>1.0476</v>
      </c>
      <c r="Y107" s="6">
        <f t="shared" si="406"/>
        <v>0.7861</v>
      </c>
      <c r="Z107" s="6">
        <f t="shared" si="406"/>
        <v>0.3094</v>
      </c>
      <c r="AA107" s="6">
        <f t="shared" si="406"/>
        <v>0.3516</v>
      </c>
      <c r="AB107" s="6">
        <f t="shared" si="406"/>
        <v>0.3811</v>
      </c>
      <c r="AC107" s="6">
        <f t="shared" si="406"/>
        <v>0.2638</v>
      </c>
      <c r="AD107" s="6">
        <f t="shared" si="406"/>
        <v>0.2378</v>
      </c>
      <c r="AE107" s="6">
        <f t="shared" si="406"/>
        <v>0.7154</v>
      </c>
      <c r="AF107" s="6">
        <f t="shared" si="406"/>
        <v>0.3316</v>
      </c>
      <c r="AG107" s="6">
        <f t="shared" si="406"/>
        <v>0.1807</v>
      </c>
      <c r="AH107" s="8"/>
      <c r="AI107" s="6">
        <f t="shared" ref="AI107:AR107" si="407">X107-M107</f>
        <v>0.3289</v>
      </c>
      <c r="AJ107" s="6">
        <f t="shared" si="407"/>
        <v>0.2025</v>
      </c>
      <c r="AK107" s="6">
        <f t="shared" si="407"/>
        <v>0.3563</v>
      </c>
      <c r="AL107" s="6">
        <f t="shared" si="407"/>
        <v>0.3201</v>
      </c>
      <c r="AM107" s="6">
        <f t="shared" si="407"/>
        <v>0.4555</v>
      </c>
      <c r="AN107" s="6">
        <f t="shared" si="407"/>
        <v>0.4387</v>
      </c>
      <c r="AO107" s="6">
        <f t="shared" si="407"/>
        <v>0.3695</v>
      </c>
      <c r="AP107" s="6">
        <f t="shared" si="407"/>
        <v>0.3156</v>
      </c>
      <c r="AQ107" s="6">
        <f t="shared" si="407"/>
        <v>0.2629</v>
      </c>
      <c r="AR107" s="6">
        <f t="shared" si="407"/>
        <v>0.2545</v>
      </c>
      <c r="AS107" s="8"/>
      <c r="AT107" s="6">
        <f t="shared" ref="AT107:BC107" si="408">average(SORTN(AI95:AI106,9,0,1,FALSE))</f>
        <v>0.1866111111</v>
      </c>
      <c r="AU107" s="6">
        <f t="shared" si="408"/>
        <v>0.05807777778</v>
      </c>
      <c r="AV107" s="6">
        <f t="shared" si="408"/>
        <v>0.2108555556</v>
      </c>
      <c r="AW107" s="6">
        <f t="shared" si="408"/>
        <v>0.1599</v>
      </c>
      <c r="AX107" s="6">
        <f t="shared" si="408"/>
        <v>0.2509444444</v>
      </c>
      <c r="AY107" s="6">
        <f t="shared" si="408"/>
        <v>0.2565111111</v>
      </c>
      <c r="AZ107" s="6">
        <f t="shared" si="408"/>
        <v>0.1811111111</v>
      </c>
      <c r="BA107" s="6">
        <f t="shared" si="408"/>
        <v>0.1725777778</v>
      </c>
      <c r="BB107" s="6">
        <f t="shared" si="408"/>
        <v>0.118</v>
      </c>
      <c r="BC107" s="6">
        <f t="shared" si="408"/>
        <v>0.1251666667</v>
      </c>
    </row>
    <row r="108">
      <c r="A108" s="23">
        <v>39752.0</v>
      </c>
      <c r="B108" s="27">
        <v>-0.1096</v>
      </c>
      <c r="C108" s="27">
        <v>-0.1651</v>
      </c>
      <c r="D108" s="27">
        <v>-0.1406</v>
      </c>
      <c r="E108" s="27">
        <v>-0.1467</v>
      </c>
      <c r="F108" s="27">
        <v>-0.1538</v>
      </c>
      <c r="G108" s="27">
        <v>-0.2105</v>
      </c>
      <c r="H108" s="27">
        <v>-0.1705</v>
      </c>
      <c r="I108" s="27">
        <v>-0.1727</v>
      </c>
      <c r="J108" s="27">
        <v>-0.106</v>
      </c>
      <c r="K108" s="27">
        <v>-0.1715</v>
      </c>
      <c r="L108" s="8"/>
      <c r="M108" s="6">
        <f t="shared" ref="M108:V108" si="409">M107+B108</f>
        <v>0.6091</v>
      </c>
      <c r="N108" s="6">
        <f t="shared" si="409"/>
        <v>0.4185</v>
      </c>
      <c r="O108" s="6">
        <f t="shared" si="409"/>
        <v>-0.1875</v>
      </c>
      <c r="P108" s="6">
        <f t="shared" si="409"/>
        <v>-0.1152</v>
      </c>
      <c r="Q108" s="6">
        <f t="shared" si="409"/>
        <v>-0.2282</v>
      </c>
      <c r="R108" s="6">
        <f t="shared" si="409"/>
        <v>-0.3854</v>
      </c>
      <c r="S108" s="6">
        <f t="shared" si="409"/>
        <v>-0.3022</v>
      </c>
      <c r="T108" s="6">
        <f t="shared" si="409"/>
        <v>0.2271</v>
      </c>
      <c r="U108" s="6">
        <f t="shared" si="409"/>
        <v>-0.0373</v>
      </c>
      <c r="V108" s="6">
        <f t="shared" si="409"/>
        <v>-0.2453</v>
      </c>
      <c r="W108" s="8"/>
      <c r="X108" s="6">
        <f t="shared" ref="X108:AG108" si="410">max(X107, M108)</f>
        <v>1.0476</v>
      </c>
      <c r="Y108" s="6">
        <f t="shared" si="410"/>
        <v>0.7861</v>
      </c>
      <c r="Z108" s="6">
        <f t="shared" si="410"/>
        <v>0.3094</v>
      </c>
      <c r="AA108" s="6">
        <f t="shared" si="410"/>
        <v>0.3516</v>
      </c>
      <c r="AB108" s="6">
        <f t="shared" si="410"/>
        <v>0.3811</v>
      </c>
      <c r="AC108" s="6">
        <f t="shared" si="410"/>
        <v>0.2638</v>
      </c>
      <c r="AD108" s="6">
        <f t="shared" si="410"/>
        <v>0.2378</v>
      </c>
      <c r="AE108" s="6">
        <f t="shared" si="410"/>
        <v>0.7154</v>
      </c>
      <c r="AF108" s="6">
        <f t="shared" si="410"/>
        <v>0.3316</v>
      </c>
      <c r="AG108" s="6">
        <f t="shared" si="410"/>
        <v>0.1807</v>
      </c>
      <c r="AH108" s="8"/>
      <c r="AI108" s="6">
        <f t="shared" ref="AI108:AR108" si="411">X108-M108</f>
        <v>0.4385</v>
      </c>
      <c r="AJ108" s="6">
        <f t="shared" si="411"/>
        <v>0.3676</v>
      </c>
      <c r="AK108" s="6">
        <f t="shared" si="411"/>
        <v>0.4969</v>
      </c>
      <c r="AL108" s="6">
        <f t="shared" si="411"/>
        <v>0.4668</v>
      </c>
      <c r="AM108" s="6">
        <f t="shared" si="411"/>
        <v>0.6093</v>
      </c>
      <c r="AN108" s="6">
        <f t="shared" si="411"/>
        <v>0.6492</v>
      </c>
      <c r="AO108" s="6">
        <f t="shared" si="411"/>
        <v>0.54</v>
      </c>
      <c r="AP108" s="6">
        <f t="shared" si="411"/>
        <v>0.4883</v>
      </c>
      <c r="AQ108" s="6">
        <f t="shared" si="411"/>
        <v>0.3689</v>
      </c>
      <c r="AR108" s="6">
        <f t="shared" si="411"/>
        <v>0.426</v>
      </c>
      <c r="AS108" s="8"/>
      <c r="AT108" s="6">
        <f t="shared" ref="AT108:BC108" si="412">average(SORTN(AI96:AI107,9,0,1,FALSE))</f>
        <v>0.2164777778</v>
      </c>
      <c r="AU108" s="6">
        <f t="shared" si="412"/>
        <v>0.07878888889</v>
      </c>
      <c r="AV108" s="6">
        <f t="shared" si="412"/>
        <v>0.2411555556</v>
      </c>
      <c r="AW108" s="6">
        <f t="shared" si="412"/>
        <v>0.1925111111</v>
      </c>
      <c r="AX108" s="6">
        <f t="shared" si="412"/>
        <v>0.2913777778</v>
      </c>
      <c r="AY108" s="6">
        <f t="shared" si="412"/>
        <v>0.2867555556</v>
      </c>
      <c r="AZ108" s="6">
        <f t="shared" si="412"/>
        <v>0.2160666667</v>
      </c>
      <c r="BA108" s="6">
        <f t="shared" si="412"/>
        <v>0.2031666667</v>
      </c>
      <c r="BB108" s="6">
        <f t="shared" si="412"/>
        <v>0.1423222222</v>
      </c>
      <c r="BC108" s="6">
        <f t="shared" si="412"/>
        <v>0.1479888889</v>
      </c>
    </row>
    <row r="109">
      <c r="A109" s="23">
        <v>39782.0</v>
      </c>
      <c r="B109" s="27">
        <v>-0.0636</v>
      </c>
      <c r="C109" s="27">
        <v>-0.0374</v>
      </c>
      <c r="D109" s="27">
        <v>-0.0567</v>
      </c>
      <c r="E109" s="27">
        <v>-0.0901</v>
      </c>
      <c r="F109" s="27">
        <v>-0.0576</v>
      </c>
      <c r="G109" s="27">
        <v>-0.0436</v>
      </c>
      <c r="H109" s="27">
        <v>-0.0588</v>
      </c>
      <c r="I109" s="27">
        <v>-0.0175</v>
      </c>
      <c r="J109" s="27">
        <v>-0.0148</v>
      </c>
      <c r="K109" s="27">
        <v>-0.0747</v>
      </c>
      <c r="L109" s="8"/>
      <c r="M109" s="6">
        <f t="shared" ref="M109:V109" si="413">M108+B109</f>
        <v>0.5455</v>
      </c>
      <c r="N109" s="6">
        <f t="shared" si="413"/>
        <v>0.3811</v>
      </c>
      <c r="O109" s="6">
        <f t="shared" si="413"/>
        <v>-0.2442</v>
      </c>
      <c r="P109" s="6">
        <f t="shared" si="413"/>
        <v>-0.2053</v>
      </c>
      <c r="Q109" s="6">
        <f t="shared" si="413"/>
        <v>-0.2858</v>
      </c>
      <c r="R109" s="6">
        <f t="shared" si="413"/>
        <v>-0.429</v>
      </c>
      <c r="S109" s="6">
        <f t="shared" si="413"/>
        <v>-0.361</v>
      </c>
      <c r="T109" s="6">
        <f t="shared" si="413"/>
        <v>0.2096</v>
      </c>
      <c r="U109" s="6">
        <f t="shared" si="413"/>
        <v>-0.0521</v>
      </c>
      <c r="V109" s="6">
        <f t="shared" si="413"/>
        <v>-0.32</v>
      </c>
      <c r="W109" s="8"/>
      <c r="X109" s="6">
        <f t="shared" ref="X109:AG109" si="414">max(X108, M109)</f>
        <v>1.0476</v>
      </c>
      <c r="Y109" s="6">
        <f t="shared" si="414"/>
        <v>0.7861</v>
      </c>
      <c r="Z109" s="6">
        <f t="shared" si="414"/>
        <v>0.3094</v>
      </c>
      <c r="AA109" s="6">
        <f t="shared" si="414"/>
        <v>0.3516</v>
      </c>
      <c r="AB109" s="6">
        <f t="shared" si="414"/>
        <v>0.3811</v>
      </c>
      <c r="AC109" s="6">
        <f t="shared" si="414"/>
        <v>0.2638</v>
      </c>
      <c r="AD109" s="6">
        <f t="shared" si="414"/>
        <v>0.2378</v>
      </c>
      <c r="AE109" s="6">
        <f t="shared" si="414"/>
        <v>0.7154</v>
      </c>
      <c r="AF109" s="6">
        <f t="shared" si="414"/>
        <v>0.3316</v>
      </c>
      <c r="AG109" s="6">
        <f t="shared" si="414"/>
        <v>0.1807</v>
      </c>
      <c r="AH109" s="8"/>
      <c r="AI109" s="6">
        <f t="shared" ref="AI109:AR109" si="415">X109-M109</f>
        <v>0.5021</v>
      </c>
      <c r="AJ109" s="6">
        <f t="shared" si="415"/>
        <v>0.405</v>
      </c>
      <c r="AK109" s="6">
        <f t="shared" si="415"/>
        <v>0.5536</v>
      </c>
      <c r="AL109" s="6">
        <f t="shared" si="415"/>
        <v>0.5569</v>
      </c>
      <c r="AM109" s="6">
        <f t="shared" si="415"/>
        <v>0.6669</v>
      </c>
      <c r="AN109" s="6">
        <f t="shared" si="415"/>
        <v>0.6928</v>
      </c>
      <c r="AO109" s="6">
        <f t="shared" si="415"/>
        <v>0.5988</v>
      </c>
      <c r="AP109" s="6">
        <f t="shared" si="415"/>
        <v>0.5058</v>
      </c>
      <c r="AQ109" s="6">
        <f t="shared" si="415"/>
        <v>0.3837</v>
      </c>
      <c r="AR109" s="6">
        <f t="shared" si="415"/>
        <v>0.5007</v>
      </c>
      <c r="AS109" s="8"/>
      <c r="AT109" s="6">
        <f t="shared" ref="AT109:BC109" si="416">average(SORTN(AI97:AI108,9,0,1,FALSE))</f>
        <v>0.2479222222</v>
      </c>
      <c r="AU109" s="6">
        <f t="shared" si="416"/>
        <v>0.1171444444</v>
      </c>
      <c r="AV109" s="6">
        <f t="shared" si="416"/>
        <v>0.2790666667</v>
      </c>
      <c r="AW109" s="6">
        <f t="shared" si="416"/>
        <v>0.2312222222</v>
      </c>
      <c r="AX109" s="6">
        <f t="shared" si="416"/>
        <v>0.3368444444</v>
      </c>
      <c r="AY109" s="6">
        <f t="shared" si="416"/>
        <v>0.3374888889</v>
      </c>
      <c r="AZ109" s="6">
        <f t="shared" si="416"/>
        <v>0.2624777778</v>
      </c>
      <c r="BA109" s="6">
        <f t="shared" si="416"/>
        <v>0.2441</v>
      </c>
      <c r="BB109" s="6">
        <f t="shared" si="416"/>
        <v>0.1749</v>
      </c>
      <c r="BC109" s="6">
        <f t="shared" si="416"/>
        <v>0.1862666667</v>
      </c>
    </row>
    <row r="110">
      <c r="A110" s="23">
        <v>39813.0</v>
      </c>
      <c r="B110" s="27">
        <v>-0.0074</v>
      </c>
      <c r="C110" s="27">
        <v>-0.0338</v>
      </c>
      <c r="D110" s="27">
        <v>-0.0093</v>
      </c>
      <c r="E110" s="27">
        <v>0.0297</v>
      </c>
      <c r="F110" s="27">
        <v>-0.0251</v>
      </c>
      <c r="G110" s="27">
        <v>0.0292</v>
      </c>
      <c r="H110" s="27">
        <v>-0.0028</v>
      </c>
      <c r="I110" s="27">
        <v>0.0325</v>
      </c>
      <c r="J110" s="27">
        <v>0.0366</v>
      </c>
      <c r="K110" s="27">
        <v>0.0121</v>
      </c>
      <c r="L110" s="8"/>
      <c r="M110" s="6">
        <f t="shared" ref="M110:V110" si="417">M109+B110</f>
        <v>0.5381</v>
      </c>
      <c r="N110" s="6">
        <f t="shared" si="417"/>
        <v>0.3473</v>
      </c>
      <c r="O110" s="6">
        <f t="shared" si="417"/>
        <v>-0.2535</v>
      </c>
      <c r="P110" s="6">
        <f t="shared" si="417"/>
        <v>-0.1756</v>
      </c>
      <c r="Q110" s="6">
        <f t="shared" si="417"/>
        <v>-0.3109</v>
      </c>
      <c r="R110" s="6">
        <f t="shared" si="417"/>
        <v>-0.3998</v>
      </c>
      <c r="S110" s="6">
        <f t="shared" si="417"/>
        <v>-0.3638</v>
      </c>
      <c r="T110" s="6">
        <f t="shared" si="417"/>
        <v>0.2421</v>
      </c>
      <c r="U110" s="6">
        <f t="shared" si="417"/>
        <v>-0.0155</v>
      </c>
      <c r="V110" s="6">
        <f t="shared" si="417"/>
        <v>-0.3079</v>
      </c>
      <c r="W110" s="8"/>
      <c r="X110" s="6">
        <f t="shared" ref="X110:AG110" si="418">max(X109, M110)</f>
        <v>1.0476</v>
      </c>
      <c r="Y110" s="6">
        <f t="shared" si="418"/>
        <v>0.7861</v>
      </c>
      <c r="Z110" s="6">
        <f t="shared" si="418"/>
        <v>0.3094</v>
      </c>
      <c r="AA110" s="6">
        <f t="shared" si="418"/>
        <v>0.3516</v>
      </c>
      <c r="AB110" s="6">
        <f t="shared" si="418"/>
        <v>0.3811</v>
      </c>
      <c r="AC110" s="6">
        <f t="shared" si="418"/>
        <v>0.2638</v>
      </c>
      <c r="AD110" s="6">
        <f t="shared" si="418"/>
        <v>0.2378</v>
      </c>
      <c r="AE110" s="6">
        <f t="shared" si="418"/>
        <v>0.7154</v>
      </c>
      <c r="AF110" s="6">
        <f t="shared" si="418"/>
        <v>0.3316</v>
      </c>
      <c r="AG110" s="6">
        <f t="shared" si="418"/>
        <v>0.1807</v>
      </c>
      <c r="AH110" s="8"/>
      <c r="AI110" s="6">
        <f t="shared" ref="AI110:AR110" si="419">X110-M110</f>
        <v>0.5095</v>
      </c>
      <c r="AJ110" s="6">
        <f t="shared" si="419"/>
        <v>0.4388</v>
      </c>
      <c r="AK110" s="6">
        <f t="shared" si="419"/>
        <v>0.5629</v>
      </c>
      <c r="AL110" s="6">
        <f t="shared" si="419"/>
        <v>0.5272</v>
      </c>
      <c r="AM110" s="6">
        <f t="shared" si="419"/>
        <v>0.692</v>
      </c>
      <c r="AN110" s="6">
        <f t="shared" si="419"/>
        <v>0.6636</v>
      </c>
      <c r="AO110" s="6">
        <f t="shared" si="419"/>
        <v>0.6016</v>
      </c>
      <c r="AP110" s="6">
        <f t="shared" si="419"/>
        <v>0.4733</v>
      </c>
      <c r="AQ110" s="6">
        <f t="shared" si="419"/>
        <v>0.3471</v>
      </c>
      <c r="AR110" s="6">
        <f t="shared" si="419"/>
        <v>0.4886</v>
      </c>
      <c r="AS110" s="8"/>
      <c r="AT110" s="6">
        <f t="shared" ref="AT110:BC110" si="420">average(SORTN(AI98:AI109,9,0,1,FALSE))</f>
        <v>0.2852111111</v>
      </c>
      <c r="AU110" s="6">
        <f t="shared" si="420"/>
        <v>0.1549666667</v>
      </c>
      <c r="AV110" s="6">
        <f t="shared" si="420"/>
        <v>0.3207222222</v>
      </c>
      <c r="AW110" s="6">
        <f t="shared" si="420"/>
        <v>0.2779888889</v>
      </c>
      <c r="AX110" s="6">
        <f t="shared" si="420"/>
        <v>0.3879666667</v>
      </c>
      <c r="AY110" s="6">
        <f t="shared" si="420"/>
        <v>0.3891222222</v>
      </c>
      <c r="AZ110" s="6">
        <f t="shared" si="420"/>
        <v>0.3147111111</v>
      </c>
      <c r="BA110" s="6">
        <f t="shared" si="420"/>
        <v>0.2861222222</v>
      </c>
      <c r="BB110" s="6">
        <f t="shared" si="420"/>
        <v>0.2087</v>
      </c>
      <c r="BC110" s="6">
        <f t="shared" si="420"/>
        <v>0.2311444444</v>
      </c>
    </row>
    <row r="111">
      <c r="A111" s="23">
        <v>39844.0</v>
      </c>
      <c r="B111" s="27">
        <v>-0.0482</v>
      </c>
      <c r="C111" s="27">
        <v>-0.0314</v>
      </c>
      <c r="D111" s="27">
        <v>-0.0701</v>
      </c>
      <c r="E111" s="27">
        <v>-0.0977</v>
      </c>
      <c r="F111" s="27">
        <v>-0.0663</v>
      </c>
      <c r="G111" s="27">
        <v>-0.0766</v>
      </c>
      <c r="H111" s="27">
        <v>-0.0054</v>
      </c>
      <c r="I111" s="27">
        <v>-0.0791</v>
      </c>
      <c r="J111" s="27">
        <v>-0.0648</v>
      </c>
      <c r="K111" s="27">
        <v>-0.0819</v>
      </c>
      <c r="L111" s="8"/>
      <c r="M111" s="6">
        <f t="shared" ref="M111:V111" si="421">M110+B111</f>
        <v>0.4899</v>
      </c>
      <c r="N111" s="6">
        <f t="shared" si="421"/>
        <v>0.3159</v>
      </c>
      <c r="O111" s="6">
        <f t="shared" si="421"/>
        <v>-0.3236</v>
      </c>
      <c r="P111" s="6">
        <f t="shared" si="421"/>
        <v>-0.2733</v>
      </c>
      <c r="Q111" s="6">
        <f t="shared" si="421"/>
        <v>-0.3772</v>
      </c>
      <c r="R111" s="6">
        <f t="shared" si="421"/>
        <v>-0.4764</v>
      </c>
      <c r="S111" s="6">
        <f t="shared" si="421"/>
        <v>-0.3692</v>
      </c>
      <c r="T111" s="6">
        <f t="shared" si="421"/>
        <v>0.163</v>
      </c>
      <c r="U111" s="6">
        <f t="shared" si="421"/>
        <v>-0.0803</v>
      </c>
      <c r="V111" s="6">
        <f t="shared" si="421"/>
        <v>-0.3898</v>
      </c>
      <c r="W111" s="8"/>
      <c r="X111" s="6">
        <f t="shared" ref="X111:AG111" si="422">max(X110, M111)</f>
        <v>1.0476</v>
      </c>
      <c r="Y111" s="6">
        <f t="shared" si="422"/>
        <v>0.7861</v>
      </c>
      <c r="Z111" s="6">
        <f t="shared" si="422"/>
        <v>0.3094</v>
      </c>
      <c r="AA111" s="6">
        <f t="shared" si="422"/>
        <v>0.3516</v>
      </c>
      <c r="AB111" s="6">
        <f t="shared" si="422"/>
        <v>0.3811</v>
      </c>
      <c r="AC111" s="6">
        <f t="shared" si="422"/>
        <v>0.2638</v>
      </c>
      <c r="AD111" s="6">
        <f t="shared" si="422"/>
        <v>0.2378</v>
      </c>
      <c r="AE111" s="6">
        <f t="shared" si="422"/>
        <v>0.7154</v>
      </c>
      <c r="AF111" s="6">
        <f t="shared" si="422"/>
        <v>0.3316</v>
      </c>
      <c r="AG111" s="6">
        <f t="shared" si="422"/>
        <v>0.1807</v>
      </c>
      <c r="AH111" s="8"/>
      <c r="AI111" s="6">
        <f t="shared" ref="AI111:AR111" si="423">X111-M111</f>
        <v>0.5577</v>
      </c>
      <c r="AJ111" s="6">
        <f t="shared" si="423"/>
        <v>0.4702</v>
      </c>
      <c r="AK111" s="6">
        <f t="shared" si="423"/>
        <v>0.633</v>
      </c>
      <c r="AL111" s="6">
        <f t="shared" si="423"/>
        <v>0.6249</v>
      </c>
      <c r="AM111" s="6">
        <f t="shared" si="423"/>
        <v>0.7583</v>
      </c>
      <c r="AN111" s="6">
        <f t="shared" si="423"/>
        <v>0.7402</v>
      </c>
      <c r="AO111" s="6">
        <f t="shared" si="423"/>
        <v>0.607</v>
      </c>
      <c r="AP111" s="6">
        <f t="shared" si="423"/>
        <v>0.5524</v>
      </c>
      <c r="AQ111" s="6">
        <f t="shared" si="423"/>
        <v>0.4119</v>
      </c>
      <c r="AR111" s="6">
        <f t="shared" si="423"/>
        <v>0.5705</v>
      </c>
      <c r="AS111" s="8"/>
      <c r="AT111" s="6">
        <f t="shared" ref="AT111:BC111" si="424">average(SORTN(AI99:AI110,9,0,1,FALSE))</f>
        <v>0.3232777778</v>
      </c>
      <c r="AU111" s="6">
        <f t="shared" si="424"/>
        <v>0.1981111111</v>
      </c>
      <c r="AV111" s="6">
        <f t="shared" si="424"/>
        <v>0.3593444444</v>
      </c>
      <c r="AW111" s="6">
        <f t="shared" si="424"/>
        <v>0.3193555556</v>
      </c>
      <c r="AX111" s="6">
        <f t="shared" si="424"/>
        <v>0.4417333333</v>
      </c>
      <c r="AY111" s="6">
        <f t="shared" si="424"/>
        <v>0.4343222222</v>
      </c>
      <c r="AZ111" s="6">
        <f t="shared" si="424"/>
        <v>0.3616888889</v>
      </c>
      <c r="BA111" s="6">
        <f t="shared" si="424"/>
        <v>0.3198888889</v>
      </c>
      <c r="BB111" s="6">
        <f t="shared" si="424"/>
        <v>0.2335444444</v>
      </c>
      <c r="BC111" s="6">
        <f t="shared" si="424"/>
        <v>0.2732</v>
      </c>
    </row>
    <row r="112">
      <c r="A112" s="23">
        <v>39872.0</v>
      </c>
      <c r="B112" s="27">
        <v>-0.0419</v>
      </c>
      <c r="C112" s="27">
        <v>-0.0647</v>
      </c>
      <c r="D112" s="27">
        <v>-0.0869</v>
      </c>
      <c r="E112" s="27">
        <v>-0.1176</v>
      </c>
      <c r="F112" s="27">
        <v>-0.1297</v>
      </c>
      <c r="G112" s="27">
        <v>-0.0454</v>
      </c>
      <c r="H112" s="27">
        <v>-0.1168</v>
      </c>
      <c r="I112" s="27">
        <v>-0.0985</v>
      </c>
      <c r="J112" s="27">
        <v>-0.0713</v>
      </c>
      <c r="K112" s="27">
        <v>-0.1035</v>
      </c>
      <c r="L112" s="8"/>
      <c r="M112" s="6">
        <f t="shared" ref="M112:V112" si="425">M111+B112</f>
        <v>0.448</v>
      </c>
      <c r="N112" s="6">
        <f t="shared" si="425"/>
        <v>0.2512</v>
      </c>
      <c r="O112" s="6">
        <f t="shared" si="425"/>
        <v>-0.4105</v>
      </c>
      <c r="P112" s="6">
        <f t="shared" si="425"/>
        <v>-0.3909</v>
      </c>
      <c r="Q112" s="6">
        <f t="shared" si="425"/>
        <v>-0.5069</v>
      </c>
      <c r="R112" s="6">
        <f t="shared" si="425"/>
        <v>-0.5218</v>
      </c>
      <c r="S112" s="6">
        <f t="shared" si="425"/>
        <v>-0.486</v>
      </c>
      <c r="T112" s="6">
        <f t="shared" si="425"/>
        <v>0.0645</v>
      </c>
      <c r="U112" s="6">
        <f t="shared" si="425"/>
        <v>-0.1516</v>
      </c>
      <c r="V112" s="6">
        <f t="shared" si="425"/>
        <v>-0.4933</v>
      </c>
      <c r="W112" s="8"/>
      <c r="X112" s="6">
        <f t="shared" ref="X112:AG112" si="426">max(X111, M112)</f>
        <v>1.0476</v>
      </c>
      <c r="Y112" s="6">
        <f t="shared" si="426"/>
        <v>0.7861</v>
      </c>
      <c r="Z112" s="6">
        <f t="shared" si="426"/>
        <v>0.3094</v>
      </c>
      <c r="AA112" s="6">
        <f t="shared" si="426"/>
        <v>0.3516</v>
      </c>
      <c r="AB112" s="6">
        <f t="shared" si="426"/>
        <v>0.3811</v>
      </c>
      <c r="AC112" s="6">
        <f t="shared" si="426"/>
        <v>0.2638</v>
      </c>
      <c r="AD112" s="6">
        <f t="shared" si="426"/>
        <v>0.2378</v>
      </c>
      <c r="AE112" s="6">
        <f t="shared" si="426"/>
        <v>0.7154</v>
      </c>
      <c r="AF112" s="6">
        <f t="shared" si="426"/>
        <v>0.3316</v>
      </c>
      <c r="AG112" s="6">
        <f t="shared" si="426"/>
        <v>0.1807</v>
      </c>
      <c r="AH112" s="8"/>
      <c r="AI112" s="6">
        <f t="shared" ref="AI112:AR112" si="427">X112-M112</f>
        <v>0.5996</v>
      </c>
      <c r="AJ112" s="6">
        <f t="shared" si="427"/>
        <v>0.5349</v>
      </c>
      <c r="AK112" s="6">
        <f t="shared" si="427"/>
        <v>0.7199</v>
      </c>
      <c r="AL112" s="6">
        <f t="shared" si="427"/>
        <v>0.7425</v>
      </c>
      <c r="AM112" s="6">
        <f t="shared" si="427"/>
        <v>0.888</v>
      </c>
      <c r="AN112" s="6">
        <f t="shared" si="427"/>
        <v>0.7856</v>
      </c>
      <c r="AO112" s="6">
        <f t="shared" si="427"/>
        <v>0.7238</v>
      </c>
      <c r="AP112" s="6">
        <f t="shared" si="427"/>
        <v>0.6509</v>
      </c>
      <c r="AQ112" s="6">
        <f t="shared" si="427"/>
        <v>0.4832</v>
      </c>
      <c r="AR112" s="6">
        <f t="shared" si="427"/>
        <v>0.674</v>
      </c>
      <c r="AS112" s="8"/>
      <c r="AT112" s="6">
        <f t="shared" ref="AT112:BC112" si="428">average(SORTN(AI100:AI111,9,0,1,FALSE))</f>
        <v>0.3647444444</v>
      </c>
      <c r="AU112" s="6">
        <f t="shared" si="428"/>
        <v>0.2398888889</v>
      </c>
      <c r="AV112" s="6">
        <f t="shared" si="428"/>
        <v>0.4048</v>
      </c>
      <c r="AW112" s="6">
        <f t="shared" si="428"/>
        <v>0.3702555556</v>
      </c>
      <c r="AX112" s="6">
        <f t="shared" si="428"/>
        <v>0.5007888889</v>
      </c>
      <c r="AY112" s="6">
        <f t="shared" si="428"/>
        <v>0.4878777778</v>
      </c>
      <c r="AZ112" s="6">
        <f t="shared" si="428"/>
        <v>0.4090666667</v>
      </c>
      <c r="BA112" s="6">
        <f t="shared" si="428"/>
        <v>0.3622333333</v>
      </c>
      <c r="BB112" s="6">
        <f t="shared" si="428"/>
        <v>0.2652</v>
      </c>
      <c r="BC112" s="6">
        <f t="shared" si="428"/>
        <v>0.3208333333</v>
      </c>
    </row>
    <row r="113">
      <c r="A113" s="23">
        <v>39903.0</v>
      </c>
      <c r="B113" s="27">
        <v>0.083</v>
      </c>
      <c r="C113" s="27">
        <v>0.0842</v>
      </c>
      <c r="D113" s="27">
        <v>0.0359</v>
      </c>
      <c r="E113" s="27">
        <v>0.058</v>
      </c>
      <c r="F113" s="27">
        <v>0.0233</v>
      </c>
      <c r="G113" s="27">
        <v>0.0313</v>
      </c>
      <c r="H113" s="27">
        <v>-0.0041</v>
      </c>
      <c r="I113" s="27">
        <v>0.0276</v>
      </c>
      <c r="J113" s="27">
        <v>0.0314</v>
      </c>
      <c r="K113" s="27">
        <v>0.085</v>
      </c>
      <c r="L113" s="8"/>
      <c r="M113" s="6">
        <f t="shared" ref="M113:V113" si="429">M112+B113</f>
        <v>0.531</v>
      </c>
      <c r="N113" s="6">
        <f t="shared" si="429"/>
        <v>0.3354</v>
      </c>
      <c r="O113" s="6">
        <f t="shared" si="429"/>
        <v>-0.3746</v>
      </c>
      <c r="P113" s="6">
        <f t="shared" si="429"/>
        <v>-0.3329</v>
      </c>
      <c r="Q113" s="6">
        <f t="shared" si="429"/>
        <v>-0.4836</v>
      </c>
      <c r="R113" s="6">
        <f t="shared" si="429"/>
        <v>-0.4905</v>
      </c>
      <c r="S113" s="6">
        <f t="shared" si="429"/>
        <v>-0.4901</v>
      </c>
      <c r="T113" s="6">
        <f t="shared" si="429"/>
        <v>0.0921</v>
      </c>
      <c r="U113" s="6">
        <f t="shared" si="429"/>
        <v>-0.1202</v>
      </c>
      <c r="V113" s="6">
        <f t="shared" si="429"/>
        <v>-0.4083</v>
      </c>
      <c r="W113" s="8"/>
      <c r="X113" s="6">
        <f t="shared" ref="X113:AG113" si="430">max(X112, M113)</f>
        <v>1.0476</v>
      </c>
      <c r="Y113" s="6">
        <f t="shared" si="430"/>
        <v>0.7861</v>
      </c>
      <c r="Z113" s="6">
        <f t="shared" si="430"/>
        <v>0.3094</v>
      </c>
      <c r="AA113" s="6">
        <f t="shared" si="430"/>
        <v>0.3516</v>
      </c>
      <c r="AB113" s="6">
        <f t="shared" si="430"/>
        <v>0.3811</v>
      </c>
      <c r="AC113" s="6">
        <f t="shared" si="430"/>
        <v>0.2638</v>
      </c>
      <c r="AD113" s="6">
        <f t="shared" si="430"/>
        <v>0.2378</v>
      </c>
      <c r="AE113" s="6">
        <f t="shared" si="430"/>
        <v>0.7154</v>
      </c>
      <c r="AF113" s="6">
        <f t="shared" si="430"/>
        <v>0.3316</v>
      </c>
      <c r="AG113" s="6">
        <f t="shared" si="430"/>
        <v>0.1807</v>
      </c>
      <c r="AH113" s="8"/>
      <c r="AI113" s="6">
        <f t="shared" ref="AI113:AR113" si="431">X113-M113</f>
        <v>0.5166</v>
      </c>
      <c r="AJ113" s="6">
        <f t="shared" si="431"/>
        <v>0.4507</v>
      </c>
      <c r="AK113" s="6">
        <f t="shared" si="431"/>
        <v>0.684</v>
      </c>
      <c r="AL113" s="6">
        <f t="shared" si="431"/>
        <v>0.6845</v>
      </c>
      <c r="AM113" s="6">
        <f t="shared" si="431"/>
        <v>0.8647</v>
      </c>
      <c r="AN113" s="6">
        <f t="shared" si="431"/>
        <v>0.7543</v>
      </c>
      <c r="AO113" s="6">
        <f t="shared" si="431"/>
        <v>0.7279</v>
      </c>
      <c r="AP113" s="6">
        <f t="shared" si="431"/>
        <v>0.6233</v>
      </c>
      <c r="AQ113" s="6">
        <f t="shared" si="431"/>
        <v>0.4518</v>
      </c>
      <c r="AR113" s="6">
        <f t="shared" si="431"/>
        <v>0.589</v>
      </c>
      <c r="AS113" s="8"/>
      <c r="AT113" s="6">
        <f t="shared" ref="AT113:BC113" si="432">average(SORTN(AI101:AI112,9,0,1,FALSE))</f>
        <v>0.4072555556</v>
      </c>
      <c r="AU113" s="6">
        <f t="shared" si="432"/>
        <v>0.2923333333</v>
      </c>
      <c r="AV113" s="6">
        <f t="shared" si="432"/>
        <v>0.4579444444</v>
      </c>
      <c r="AW113" s="6">
        <f t="shared" si="432"/>
        <v>0.4307222222</v>
      </c>
      <c r="AX113" s="6">
        <f t="shared" si="432"/>
        <v>0.5674555556</v>
      </c>
      <c r="AY113" s="6">
        <f t="shared" si="432"/>
        <v>0.5449111111</v>
      </c>
      <c r="AZ113" s="6">
        <f t="shared" si="432"/>
        <v>0.4685111111</v>
      </c>
      <c r="BA113" s="6">
        <f t="shared" si="432"/>
        <v>0.4148444444</v>
      </c>
      <c r="BB113" s="6">
        <f t="shared" si="432"/>
        <v>0.3039777778</v>
      </c>
      <c r="BC113" s="6">
        <f t="shared" si="432"/>
        <v>0.3795</v>
      </c>
    </row>
    <row r="114">
      <c r="A114" s="23">
        <v>39933.0</v>
      </c>
      <c r="B114" s="27">
        <v>0.0521</v>
      </c>
      <c r="C114" s="27">
        <v>0.0754</v>
      </c>
      <c r="D114" s="27">
        <v>0.1334</v>
      </c>
      <c r="E114" s="27">
        <v>0.1693</v>
      </c>
      <c r="F114" s="27">
        <v>0.1924</v>
      </c>
      <c r="G114" s="27">
        <v>0.092</v>
      </c>
      <c r="H114" s="27">
        <v>0.1277</v>
      </c>
      <c r="I114" s="27">
        <v>0.1665</v>
      </c>
      <c r="J114" s="27">
        <v>0.0892</v>
      </c>
      <c r="K114" s="27">
        <v>0.0955</v>
      </c>
      <c r="L114" s="8"/>
      <c r="M114" s="6">
        <f t="shared" ref="M114:V114" si="433">M113+B114</f>
        <v>0.5831</v>
      </c>
      <c r="N114" s="6">
        <f t="shared" si="433"/>
        <v>0.4108</v>
      </c>
      <c r="O114" s="6">
        <f t="shared" si="433"/>
        <v>-0.2412</v>
      </c>
      <c r="P114" s="6">
        <f t="shared" si="433"/>
        <v>-0.1636</v>
      </c>
      <c r="Q114" s="6">
        <f t="shared" si="433"/>
        <v>-0.2912</v>
      </c>
      <c r="R114" s="6">
        <f t="shared" si="433"/>
        <v>-0.3985</v>
      </c>
      <c r="S114" s="6">
        <f t="shared" si="433"/>
        <v>-0.3624</v>
      </c>
      <c r="T114" s="6">
        <f t="shared" si="433"/>
        <v>0.2586</v>
      </c>
      <c r="U114" s="6">
        <f t="shared" si="433"/>
        <v>-0.031</v>
      </c>
      <c r="V114" s="6">
        <f t="shared" si="433"/>
        <v>-0.3128</v>
      </c>
      <c r="W114" s="8"/>
      <c r="X114" s="6">
        <f t="shared" ref="X114:AG114" si="434">max(X113, M114)</f>
        <v>1.0476</v>
      </c>
      <c r="Y114" s="6">
        <f t="shared" si="434"/>
        <v>0.7861</v>
      </c>
      <c r="Z114" s="6">
        <f t="shared" si="434"/>
        <v>0.3094</v>
      </c>
      <c r="AA114" s="6">
        <f t="shared" si="434"/>
        <v>0.3516</v>
      </c>
      <c r="AB114" s="6">
        <f t="shared" si="434"/>
        <v>0.3811</v>
      </c>
      <c r="AC114" s="6">
        <f t="shared" si="434"/>
        <v>0.2638</v>
      </c>
      <c r="AD114" s="6">
        <f t="shared" si="434"/>
        <v>0.2378</v>
      </c>
      <c r="AE114" s="6">
        <f t="shared" si="434"/>
        <v>0.7154</v>
      </c>
      <c r="AF114" s="6">
        <f t="shared" si="434"/>
        <v>0.3316</v>
      </c>
      <c r="AG114" s="6">
        <f t="shared" si="434"/>
        <v>0.1807</v>
      </c>
      <c r="AH114" s="8"/>
      <c r="AI114" s="6">
        <f t="shared" ref="AI114:AR114" si="435">X114-M114</f>
        <v>0.4645</v>
      </c>
      <c r="AJ114" s="6">
        <f t="shared" si="435"/>
        <v>0.3753</v>
      </c>
      <c r="AK114" s="6">
        <f t="shared" si="435"/>
        <v>0.5506</v>
      </c>
      <c r="AL114" s="6">
        <f t="shared" si="435"/>
        <v>0.5152</v>
      </c>
      <c r="AM114" s="6">
        <f t="shared" si="435"/>
        <v>0.6723</v>
      </c>
      <c r="AN114" s="6">
        <f t="shared" si="435"/>
        <v>0.6623</v>
      </c>
      <c r="AO114" s="6">
        <f t="shared" si="435"/>
        <v>0.6002</v>
      </c>
      <c r="AP114" s="6">
        <f t="shared" si="435"/>
        <v>0.4568</v>
      </c>
      <c r="AQ114" s="6">
        <f t="shared" si="435"/>
        <v>0.3626</v>
      </c>
      <c r="AR114" s="6">
        <f t="shared" si="435"/>
        <v>0.4935</v>
      </c>
      <c r="AS114" s="8"/>
      <c r="AT114" s="6">
        <f t="shared" ref="AT114:BC114" si="436">average(SORTN(AI102:AI113,9,0,1,FALSE))</f>
        <v>0.4397888889</v>
      </c>
      <c r="AU114" s="6">
        <f t="shared" si="436"/>
        <v>0.3342777778</v>
      </c>
      <c r="AV114" s="6">
        <f t="shared" si="436"/>
        <v>0.5056666667</v>
      </c>
      <c r="AW114" s="6">
        <f t="shared" si="436"/>
        <v>0.4833888889</v>
      </c>
      <c r="AX114" s="6">
        <f t="shared" si="436"/>
        <v>0.6272666667</v>
      </c>
      <c r="AY114" s="6">
        <f t="shared" si="436"/>
        <v>0.5893444444</v>
      </c>
      <c r="AZ114" s="6">
        <f t="shared" si="436"/>
        <v>0.5249444444</v>
      </c>
      <c r="BA114" s="6">
        <f t="shared" si="436"/>
        <v>0.4569777778</v>
      </c>
      <c r="BB114" s="6">
        <f t="shared" si="436"/>
        <v>0.3381555556</v>
      </c>
      <c r="BC114" s="6">
        <f t="shared" si="436"/>
        <v>0.4269111111</v>
      </c>
    </row>
    <row r="115">
      <c r="A115" s="23">
        <v>39964.0</v>
      </c>
      <c r="B115" s="27">
        <v>0.009</v>
      </c>
      <c r="C115" s="27">
        <v>0.1178</v>
      </c>
      <c r="D115" s="27">
        <v>0.0496</v>
      </c>
      <c r="E115" s="27">
        <v>0.0262</v>
      </c>
      <c r="F115" s="27">
        <v>0.0575</v>
      </c>
      <c r="G115" s="27">
        <v>0.0702</v>
      </c>
      <c r="H115" s="27">
        <v>0.0539</v>
      </c>
      <c r="I115" s="27">
        <v>0.0557</v>
      </c>
      <c r="J115" s="27">
        <v>0.0462</v>
      </c>
      <c r="K115" s="27">
        <v>0.0542</v>
      </c>
      <c r="L115" s="8"/>
      <c r="M115" s="6">
        <f t="shared" ref="M115:V115" si="437">M114+B115</f>
        <v>0.5921</v>
      </c>
      <c r="N115" s="6">
        <f t="shared" si="437"/>
        <v>0.5286</v>
      </c>
      <c r="O115" s="6">
        <f t="shared" si="437"/>
        <v>-0.1916</v>
      </c>
      <c r="P115" s="6">
        <f t="shared" si="437"/>
        <v>-0.1374</v>
      </c>
      <c r="Q115" s="6">
        <f t="shared" si="437"/>
        <v>-0.2337</v>
      </c>
      <c r="R115" s="6">
        <f t="shared" si="437"/>
        <v>-0.3283</v>
      </c>
      <c r="S115" s="6">
        <f t="shared" si="437"/>
        <v>-0.3085</v>
      </c>
      <c r="T115" s="6">
        <f t="shared" si="437"/>
        <v>0.3143</v>
      </c>
      <c r="U115" s="6">
        <f t="shared" si="437"/>
        <v>0.0152</v>
      </c>
      <c r="V115" s="6">
        <f t="shared" si="437"/>
        <v>-0.2586</v>
      </c>
      <c r="W115" s="8"/>
      <c r="X115" s="6">
        <f t="shared" ref="X115:AG115" si="438">max(X114, M115)</f>
        <v>1.0476</v>
      </c>
      <c r="Y115" s="6">
        <f t="shared" si="438"/>
        <v>0.7861</v>
      </c>
      <c r="Z115" s="6">
        <f t="shared" si="438"/>
        <v>0.3094</v>
      </c>
      <c r="AA115" s="6">
        <f t="shared" si="438"/>
        <v>0.3516</v>
      </c>
      <c r="AB115" s="6">
        <f t="shared" si="438"/>
        <v>0.3811</v>
      </c>
      <c r="AC115" s="6">
        <f t="shared" si="438"/>
        <v>0.2638</v>
      </c>
      <c r="AD115" s="6">
        <f t="shared" si="438"/>
        <v>0.2378</v>
      </c>
      <c r="AE115" s="6">
        <f t="shared" si="438"/>
        <v>0.7154</v>
      </c>
      <c r="AF115" s="6">
        <f t="shared" si="438"/>
        <v>0.3316</v>
      </c>
      <c r="AG115" s="6">
        <f t="shared" si="438"/>
        <v>0.1807</v>
      </c>
      <c r="AH115" s="8"/>
      <c r="AI115" s="6">
        <f t="shared" ref="AI115:AR115" si="439">X115-M115</f>
        <v>0.4555</v>
      </c>
      <c r="AJ115" s="6">
        <f t="shared" si="439"/>
        <v>0.2575</v>
      </c>
      <c r="AK115" s="6">
        <f t="shared" si="439"/>
        <v>0.501</v>
      </c>
      <c r="AL115" s="6">
        <f t="shared" si="439"/>
        <v>0.489</v>
      </c>
      <c r="AM115" s="6">
        <f t="shared" si="439"/>
        <v>0.6148</v>
      </c>
      <c r="AN115" s="6">
        <f t="shared" si="439"/>
        <v>0.5921</v>
      </c>
      <c r="AO115" s="6">
        <f t="shared" si="439"/>
        <v>0.5463</v>
      </c>
      <c r="AP115" s="6">
        <f t="shared" si="439"/>
        <v>0.4011</v>
      </c>
      <c r="AQ115" s="6">
        <f t="shared" si="439"/>
        <v>0.3164</v>
      </c>
      <c r="AR115" s="6">
        <f t="shared" si="439"/>
        <v>0.4393</v>
      </c>
      <c r="AS115" s="8"/>
      <c r="AT115" s="6">
        <f t="shared" ref="AT115:BC115" si="440">average(SORTN(AI103:AI114,9,0,1,FALSE))</f>
        <v>0.4658333333</v>
      </c>
      <c r="AU115" s="6">
        <f t="shared" si="440"/>
        <v>0.3689888889</v>
      </c>
      <c r="AV115" s="6">
        <f t="shared" si="440"/>
        <v>0.5371666667</v>
      </c>
      <c r="AW115" s="6">
        <f t="shared" si="440"/>
        <v>0.5171555556</v>
      </c>
      <c r="AX115" s="6">
        <f t="shared" si="440"/>
        <v>0.6632555556</v>
      </c>
      <c r="AY115" s="6">
        <f t="shared" si="440"/>
        <v>0.6327222222</v>
      </c>
      <c r="AZ115" s="6">
        <f t="shared" si="440"/>
        <v>0.5624444444</v>
      </c>
      <c r="BA115" s="6">
        <f t="shared" si="440"/>
        <v>0.4805888889</v>
      </c>
      <c r="BB115" s="6">
        <f t="shared" si="440"/>
        <v>0.3619222222</v>
      </c>
      <c r="BC115" s="6">
        <f t="shared" si="440"/>
        <v>0.4635777778</v>
      </c>
    </row>
    <row r="116">
      <c r="A116" s="23">
        <v>39994.0</v>
      </c>
      <c r="B116" s="27">
        <v>0.0391</v>
      </c>
      <c r="C116" s="27">
        <v>0.002</v>
      </c>
      <c r="D116" s="27">
        <v>-0.0336</v>
      </c>
      <c r="E116" s="27">
        <v>-0.0255</v>
      </c>
      <c r="F116" s="27">
        <v>-0.0318</v>
      </c>
      <c r="G116" s="27">
        <v>0.0286</v>
      </c>
      <c r="H116" s="27">
        <v>-0.0038</v>
      </c>
      <c r="I116" s="27">
        <v>0.0499</v>
      </c>
      <c r="J116" s="27">
        <v>-0.0333</v>
      </c>
      <c r="K116" s="27">
        <v>0.0017</v>
      </c>
      <c r="L116" s="8"/>
      <c r="M116" s="6">
        <f t="shared" ref="M116:V116" si="441">M115+B116</f>
        <v>0.6312</v>
      </c>
      <c r="N116" s="6">
        <f t="shared" si="441"/>
        <v>0.5306</v>
      </c>
      <c r="O116" s="6">
        <f t="shared" si="441"/>
        <v>-0.2252</v>
      </c>
      <c r="P116" s="6">
        <f t="shared" si="441"/>
        <v>-0.1629</v>
      </c>
      <c r="Q116" s="6">
        <f t="shared" si="441"/>
        <v>-0.2655</v>
      </c>
      <c r="R116" s="6">
        <f t="shared" si="441"/>
        <v>-0.2997</v>
      </c>
      <c r="S116" s="6">
        <f t="shared" si="441"/>
        <v>-0.3123</v>
      </c>
      <c r="T116" s="6">
        <f t="shared" si="441"/>
        <v>0.3642</v>
      </c>
      <c r="U116" s="6">
        <f t="shared" si="441"/>
        <v>-0.0181</v>
      </c>
      <c r="V116" s="6">
        <f t="shared" si="441"/>
        <v>-0.2569</v>
      </c>
      <c r="W116" s="8"/>
      <c r="X116" s="6">
        <f t="shared" ref="X116:AG116" si="442">max(X115, M116)</f>
        <v>1.0476</v>
      </c>
      <c r="Y116" s="6">
        <f t="shared" si="442"/>
        <v>0.7861</v>
      </c>
      <c r="Z116" s="6">
        <f t="shared" si="442"/>
        <v>0.3094</v>
      </c>
      <c r="AA116" s="6">
        <f t="shared" si="442"/>
        <v>0.3516</v>
      </c>
      <c r="AB116" s="6">
        <f t="shared" si="442"/>
        <v>0.3811</v>
      </c>
      <c r="AC116" s="6">
        <f t="shared" si="442"/>
        <v>0.2638</v>
      </c>
      <c r="AD116" s="6">
        <f t="shared" si="442"/>
        <v>0.2378</v>
      </c>
      <c r="AE116" s="6">
        <f t="shared" si="442"/>
        <v>0.7154</v>
      </c>
      <c r="AF116" s="6">
        <f t="shared" si="442"/>
        <v>0.3316</v>
      </c>
      <c r="AG116" s="6">
        <f t="shared" si="442"/>
        <v>0.1807</v>
      </c>
      <c r="AH116" s="8"/>
      <c r="AI116" s="6">
        <f t="shared" ref="AI116:AR116" si="443">X116-M116</f>
        <v>0.4164</v>
      </c>
      <c r="AJ116" s="6">
        <f t="shared" si="443"/>
        <v>0.2555</v>
      </c>
      <c r="AK116" s="6">
        <f t="shared" si="443"/>
        <v>0.5346</v>
      </c>
      <c r="AL116" s="6">
        <f t="shared" si="443"/>
        <v>0.5145</v>
      </c>
      <c r="AM116" s="6">
        <f t="shared" si="443"/>
        <v>0.6466</v>
      </c>
      <c r="AN116" s="6">
        <f t="shared" si="443"/>
        <v>0.5635</v>
      </c>
      <c r="AO116" s="6">
        <f t="shared" si="443"/>
        <v>0.5501</v>
      </c>
      <c r="AP116" s="6">
        <f t="shared" si="443"/>
        <v>0.3512</v>
      </c>
      <c r="AQ116" s="6">
        <f t="shared" si="443"/>
        <v>0.3497</v>
      </c>
      <c r="AR116" s="6">
        <f t="shared" si="443"/>
        <v>0.4376</v>
      </c>
      <c r="AS116" s="8"/>
      <c r="AT116" s="6">
        <f t="shared" ref="AT116:BC116" si="444">average(SORTN(AI104:AI115,9,0,1,FALSE))</f>
        <v>0.4858777778</v>
      </c>
      <c r="AU116" s="6">
        <f t="shared" si="444"/>
        <v>0.3891666667</v>
      </c>
      <c r="AV116" s="6">
        <f t="shared" si="444"/>
        <v>0.5620222222</v>
      </c>
      <c r="AW116" s="6">
        <f t="shared" si="444"/>
        <v>0.5474555556</v>
      </c>
      <c r="AX116" s="6">
        <f t="shared" si="444"/>
        <v>0.6913111111</v>
      </c>
      <c r="AY116" s="6">
        <f t="shared" si="444"/>
        <v>0.6643111111</v>
      </c>
      <c r="AZ116" s="6">
        <f t="shared" si="444"/>
        <v>0.5905666667</v>
      </c>
      <c r="BA116" s="6">
        <f t="shared" si="444"/>
        <v>0.4963888889</v>
      </c>
      <c r="BB116" s="6">
        <f t="shared" si="444"/>
        <v>0.3765</v>
      </c>
      <c r="BC116" s="6">
        <f t="shared" si="444"/>
        <v>0.4929</v>
      </c>
    </row>
    <row r="117">
      <c r="A117" s="23">
        <v>40025.0</v>
      </c>
      <c r="B117" s="27">
        <v>0.072</v>
      </c>
      <c r="C117" s="27">
        <v>0.0423</v>
      </c>
      <c r="D117" s="27">
        <v>0.0934</v>
      </c>
      <c r="E117" s="27">
        <v>0.1059</v>
      </c>
      <c r="F117" s="27">
        <v>0.0719</v>
      </c>
      <c r="G117" s="27">
        <v>0.0288</v>
      </c>
      <c r="H117" s="27">
        <v>0.1316</v>
      </c>
      <c r="I117" s="27">
        <v>0.1283</v>
      </c>
      <c r="J117" s="27">
        <v>0.0854</v>
      </c>
      <c r="K117" s="27">
        <v>0.0749</v>
      </c>
      <c r="L117" s="8"/>
      <c r="M117" s="6">
        <f t="shared" ref="M117:V117" si="445">M116+B117</f>
        <v>0.7032</v>
      </c>
      <c r="N117" s="6">
        <f t="shared" si="445"/>
        <v>0.5729</v>
      </c>
      <c r="O117" s="6">
        <f t="shared" si="445"/>
        <v>-0.1318</v>
      </c>
      <c r="P117" s="6">
        <f t="shared" si="445"/>
        <v>-0.057</v>
      </c>
      <c r="Q117" s="6">
        <f t="shared" si="445"/>
        <v>-0.1936</v>
      </c>
      <c r="R117" s="6">
        <f t="shared" si="445"/>
        <v>-0.2709</v>
      </c>
      <c r="S117" s="6">
        <f t="shared" si="445"/>
        <v>-0.1807</v>
      </c>
      <c r="T117" s="6">
        <f t="shared" si="445"/>
        <v>0.4925</v>
      </c>
      <c r="U117" s="6">
        <f t="shared" si="445"/>
        <v>0.0673</v>
      </c>
      <c r="V117" s="6">
        <f t="shared" si="445"/>
        <v>-0.182</v>
      </c>
      <c r="W117" s="8"/>
      <c r="X117" s="6">
        <f t="shared" ref="X117:AG117" si="446">max(X116, M117)</f>
        <v>1.0476</v>
      </c>
      <c r="Y117" s="6">
        <f t="shared" si="446"/>
        <v>0.7861</v>
      </c>
      <c r="Z117" s="6">
        <f t="shared" si="446"/>
        <v>0.3094</v>
      </c>
      <c r="AA117" s="6">
        <f t="shared" si="446"/>
        <v>0.3516</v>
      </c>
      <c r="AB117" s="6">
        <f t="shared" si="446"/>
        <v>0.3811</v>
      </c>
      <c r="AC117" s="6">
        <f t="shared" si="446"/>
        <v>0.2638</v>
      </c>
      <c r="AD117" s="6">
        <f t="shared" si="446"/>
        <v>0.2378</v>
      </c>
      <c r="AE117" s="6">
        <f t="shared" si="446"/>
        <v>0.7154</v>
      </c>
      <c r="AF117" s="6">
        <f t="shared" si="446"/>
        <v>0.3316</v>
      </c>
      <c r="AG117" s="6">
        <f t="shared" si="446"/>
        <v>0.1807</v>
      </c>
      <c r="AH117" s="8"/>
      <c r="AI117" s="6">
        <f t="shared" ref="AI117:AR117" si="447">X117-M117</f>
        <v>0.3444</v>
      </c>
      <c r="AJ117" s="6">
        <f t="shared" si="447"/>
        <v>0.2132</v>
      </c>
      <c r="AK117" s="6">
        <f t="shared" si="447"/>
        <v>0.4412</v>
      </c>
      <c r="AL117" s="6">
        <f t="shared" si="447"/>
        <v>0.4086</v>
      </c>
      <c r="AM117" s="6">
        <f t="shared" si="447"/>
        <v>0.5747</v>
      </c>
      <c r="AN117" s="6">
        <f t="shared" si="447"/>
        <v>0.5347</v>
      </c>
      <c r="AO117" s="6">
        <f t="shared" si="447"/>
        <v>0.4185</v>
      </c>
      <c r="AP117" s="6">
        <f t="shared" si="447"/>
        <v>0.2229</v>
      </c>
      <c r="AQ117" s="6">
        <f t="shared" si="447"/>
        <v>0.2643</v>
      </c>
      <c r="AR117" s="6">
        <f t="shared" si="447"/>
        <v>0.3627</v>
      </c>
      <c r="AS117" s="8"/>
      <c r="AT117" s="6">
        <f t="shared" ref="AT117:BC117" si="448">average(SORTN(AI105:AI116,9,0,1,FALSE))</f>
        <v>0.4956</v>
      </c>
      <c r="AU117" s="6">
        <f t="shared" si="448"/>
        <v>0.3950555556</v>
      </c>
      <c r="AV117" s="6">
        <f t="shared" si="448"/>
        <v>0.5818333333</v>
      </c>
      <c r="AW117" s="6">
        <f t="shared" si="448"/>
        <v>0.5690555556</v>
      </c>
      <c r="AX117" s="6">
        <f t="shared" si="448"/>
        <v>0.7125444444</v>
      </c>
      <c r="AY117" s="6">
        <f t="shared" si="448"/>
        <v>0.6781777778</v>
      </c>
      <c r="AZ117" s="6">
        <f t="shared" si="448"/>
        <v>0.6106333333</v>
      </c>
      <c r="BA117" s="6">
        <f t="shared" si="448"/>
        <v>0.5003444444</v>
      </c>
      <c r="BB117" s="6">
        <f t="shared" si="448"/>
        <v>0.3861444444</v>
      </c>
      <c r="BC117" s="6">
        <f t="shared" si="448"/>
        <v>0.5132444444</v>
      </c>
    </row>
    <row r="118">
      <c r="A118" s="23">
        <v>40056.0</v>
      </c>
      <c r="B118" s="27">
        <v>0.0667</v>
      </c>
      <c r="C118" s="27">
        <v>0.001</v>
      </c>
      <c r="D118" s="27">
        <v>0.066</v>
      </c>
      <c r="E118" s="27">
        <v>0.0291</v>
      </c>
      <c r="F118" s="27">
        <v>0.0802</v>
      </c>
      <c r="G118" s="27">
        <v>0.0128</v>
      </c>
      <c r="H118" s="27">
        <v>0.0466</v>
      </c>
      <c r="I118" s="27">
        <v>0.0487</v>
      </c>
      <c r="J118" s="27">
        <v>0.0734</v>
      </c>
      <c r="K118" s="27">
        <v>0.0341</v>
      </c>
      <c r="L118" s="8"/>
      <c r="M118" s="6">
        <f t="shared" ref="M118:V118" si="449">M117+B118</f>
        <v>0.7699</v>
      </c>
      <c r="N118" s="6">
        <f t="shared" si="449"/>
        <v>0.5739</v>
      </c>
      <c r="O118" s="6">
        <f t="shared" si="449"/>
        <v>-0.0658</v>
      </c>
      <c r="P118" s="6">
        <f t="shared" si="449"/>
        <v>-0.0279</v>
      </c>
      <c r="Q118" s="6">
        <f t="shared" si="449"/>
        <v>-0.1134</v>
      </c>
      <c r="R118" s="6">
        <f t="shared" si="449"/>
        <v>-0.2581</v>
      </c>
      <c r="S118" s="6">
        <f t="shared" si="449"/>
        <v>-0.1341</v>
      </c>
      <c r="T118" s="6">
        <f t="shared" si="449"/>
        <v>0.5412</v>
      </c>
      <c r="U118" s="6">
        <f t="shared" si="449"/>
        <v>0.1407</v>
      </c>
      <c r="V118" s="6">
        <f t="shared" si="449"/>
        <v>-0.1479</v>
      </c>
      <c r="W118" s="8"/>
      <c r="X118" s="6">
        <f t="shared" ref="X118:AG118" si="450">max(X117, M118)</f>
        <v>1.0476</v>
      </c>
      <c r="Y118" s="6">
        <f t="shared" si="450"/>
        <v>0.7861</v>
      </c>
      <c r="Z118" s="6">
        <f t="shared" si="450"/>
        <v>0.3094</v>
      </c>
      <c r="AA118" s="6">
        <f t="shared" si="450"/>
        <v>0.3516</v>
      </c>
      <c r="AB118" s="6">
        <f t="shared" si="450"/>
        <v>0.3811</v>
      </c>
      <c r="AC118" s="6">
        <f t="shared" si="450"/>
        <v>0.2638</v>
      </c>
      <c r="AD118" s="6">
        <f t="shared" si="450"/>
        <v>0.2378</v>
      </c>
      <c r="AE118" s="6">
        <f t="shared" si="450"/>
        <v>0.7154</v>
      </c>
      <c r="AF118" s="6">
        <f t="shared" si="450"/>
        <v>0.3316</v>
      </c>
      <c r="AG118" s="6">
        <f t="shared" si="450"/>
        <v>0.1807</v>
      </c>
      <c r="AH118" s="8"/>
      <c r="AI118" s="6">
        <f t="shared" ref="AI118:AR118" si="451">X118-M118</f>
        <v>0.2777</v>
      </c>
      <c r="AJ118" s="6">
        <f t="shared" si="451"/>
        <v>0.2122</v>
      </c>
      <c r="AK118" s="6">
        <f t="shared" si="451"/>
        <v>0.3752</v>
      </c>
      <c r="AL118" s="6">
        <f t="shared" si="451"/>
        <v>0.3795</v>
      </c>
      <c r="AM118" s="6">
        <f t="shared" si="451"/>
        <v>0.4945</v>
      </c>
      <c r="AN118" s="6">
        <f t="shared" si="451"/>
        <v>0.5219</v>
      </c>
      <c r="AO118" s="6">
        <f t="shared" si="451"/>
        <v>0.3719</v>
      </c>
      <c r="AP118" s="6">
        <f t="shared" si="451"/>
        <v>0.1742</v>
      </c>
      <c r="AQ118" s="6">
        <f t="shared" si="451"/>
        <v>0.1909</v>
      </c>
      <c r="AR118" s="6">
        <f t="shared" si="451"/>
        <v>0.3286</v>
      </c>
      <c r="AS118" s="8"/>
      <c r="AT118" s="6">
        <f t="shared" ref="AT118:BC118" si="452">average(SORTN(AI106:AI117,9,0,1,FALSE))</f>
        <v>0.4956</v>
      </c>
      <c r="AU118" s="6">
        <f t="shared" si="452"/>
        <v>0.3950555556</v>
      </c>
      <c r="AV118" s="6">
        <f t="shared" si="452"/>
        <v>0.5818333333</v>
      </c>
      <c r="AW118" s="6">
        <f t="shared" si="452"/>
        <v>0.5690555556</v>
      </c>
      <c r="AX118" s="6">
        <f t="shared" si="452"/>
        <v>0.7125444444</v>
      </c>
      <c r="AY118" s="6">
        <f t="shared" si="452"/>
        <v>0.6781777778</v>
      </c>
      <c r="AZ118" s="6">
        <f t="shared" si="452"/>
        <v>0.6106333333</v>
      </c>
      <c r="BA118" s="6">
        <f t="shared" si="452"/>
        <v>0.5003444444</v>
      </c>
      <c r="BB118" s="6">
        <f t="shared" si="452"/>
        <v>0.3861444444</v>
      </c>
      <c r="BC118" s="6">
        <f t="shared" si="452"/>
        <v>0.5132444444</v>
      </c>
    </row>
    <row r="119">
      <c r="A119" s="23">
        <v>40086.0</v>
      </c>
      <c r="B119" s="27">
        <v>0.0664</v>
      </c>
      <c r="C119" s="27">
        <v>0.0478</v>
      </c>
      <c r="D119" s="27">
        <v>0.0418</v>
      </c>
      <c r="E119" s="27">
        <v>0.0391</v>
      </c>
      <c r="F119" s="27">
        <v>0.0522</v>
      </c>
      <c r="G119" s="27">
        <v>-0.051</v>
      </c>
      <c r="H119" s="27">
        <v>0.063</v>
      </c>
      <c r="I119" s="27">
        <v>0.0321</v>
      </c>
      <c r="J119" s="27">
        <v>0.0474</v>
      </c>
      <c r="K119" s="27">
        <v>0.0383</v>
      </c>
      <c r="L119" s="8"/>
      <c r="M119" s="6">
        <f t="shared" ref="M119:V119" si="453">M118+B119</f>
        <v>0.8363</v>
      </c>
      <c r="N119" s="6">
        <f t="shared" si="453"/>
        <v>0.6217</v>
      </c>
      <c r="O119" s="6">
        <f t="shared" si="453"/>
        <v>-0.024</v>
      </c>
      <c r="P119" s="6">
        <f t="shared" si="453"/>
        <v>0.0112</v>
      </c>
      <c r="Q119" s="6">
        <f t="shared" si="453"/>
        <v>-0.0612</v>
      </c>
      <c r="R119" s="6">
        <f t="shared" si="453"/>
        <v>-0.3091</v>
      </c>
      <c r="S119" s="6">
        <f t="shared" si="453"/>
        <v>-0.0711</v>
      </c>
      <c r="T119" s="6">
        <f t="shared" si="453"/>
        <v>0.5733</v>
      </c>
      <c r="U119" s="6">
        <f t="shared" si="453"/>
        <v>0.1881</v>
      </c>
      <c r="V119" s="6">
        <f t="shared" si="453"/>
        <v>-0.1096</v>
      </c>
      <c r="W119" s="8"/>
      <c r="X119" s="6">
        <f t="shared" ref="X119:AG119" si="454">max(X118, M119)</f>
        <v>1.0476</v>
      </c>
      <c r="Y119" s="6">
        <f t="shared" si="454"/>
        <v>0.7861</v>
      </c>
      <c r="Z119" s="6">
        <f t="shared" si="454"/>
        <v>0.3094</v>
      </c>
      <c r="AA119" s="6">
        <f t="shared" si="454"/>
        <v>0.3516</v>
      </c>
      <c r="AB119" s="6">
        <f t="shared" si="454"/>
        <v>0.3811</v>
      </c>
      <c r="AC119" s="6">
        <f t="shared" si="454"/>
        <v>0.2638</v>
      </c>
      <c r="AD119" s="6">
        <f t="shared" si="454"/>
        <v>0.2378</v>
      </c>
      <c r="AE119" s="6">
        <f t="shared" si="454"/>
        <v>0.7154</v>
      </c>
      <c r="AF119" s="6">
        <f t="shared" si="454"/>
        <v>0.3316</v>
      </c>
      <c r="AG119" s="6">
        <f t="shared" si="454"/>
        <v>0.1807</v>
      </c>
      <c r="AH119" s="8"/>
      <c r="AI119" s="6">
        <f t="shared" ref="AI119:AR119" si="455">X119-M119</f>
        <v>0.2113</v>
      </c>
      <c r="AJ119" s="6">
        <f t="shared" si="455"/>
        <v>0.1644</v>
      </c>
      <c r="AK119" s="6">
        <f t="shared" si="455"/>
        <v>0.3334</v>
      </c>
      <c r="AL119" s="6">
        <f t="shared" si="455"/>
        <v>0.3404</v>
      </c>
      <c r="AM119" s="6">
        <f t="shared" si="455"/>
        <v>0.4423</v>
      </c>
      <c r="AN119" s="6">
        <f t="shared" si="455"/>
        <v>0.5729</v>
      </c>
      <c r="AO119" s="6">
        <f t="shared" si="455"/>
        <v>0.3089</v>
      </c>
      <c r="AP119" s="6">
        <f t="shared" si="455"/>
        <v>0.1421</v>
      </c>
      <c r="AQ119" s="6">
        <f t="shared" si="455"/>
        <v>0.1435</v>
      </c>
      <c r="AR119" s="6">
        <f t="shared" si="455"/>
        <v>0.2903</v>
      </c>
      <c r="AS119" s="8"/>
      <c r="AT119" s="6">
        <f t="shared" ref="AT119:BC119" si="456">average(SORTN(AI107:AI118,9,0,1,FALSE))</f>
        <v>0.4956</v>
      </c>
      <c r="AU119" s="6">
        <f t="shared" si="456"/>
        <v>0.3950555556</v>
      </c>
      <c r="AV119" s="6">
        <f t="shared" si="456"/>
        <v>0.5818333333</v>
      </c>
      <c r="AW119" s="6">
        <f t="shared" si="456"/>
        <v>0.5690555556</v>
      </c>
      <c r="AX119" s="6">
        <f t="shared" si="456"/>
        <v>0.7125444444</v>
      </c>
      <c r="AY119" s="6">
        <f t="shared" si="456"/>
        <v>0.6781777778</v>
      </c>
      <c r="AZ119" s="6">
        <f t="shared" si="456"/>
        <v>0.6106333333</v>
      </c>
      <c r="BA119" s="6">
        <f t="shared" si="456"/>
        <v>0.5003444444</v>
      </c>
      <c r="BB119" s="6">
        <f t="shared" si="456"/>
        <v>0.3861444444</v>
      </c>
      <c r="BC119" s="6">
        <f t="shared" si="456"/>
        <v>0.5132444444</v>
      </c>
    </row>
    <row r="120">
      <c r="A120" s="23">
        <v>40117.0</v>
      </c>
      <c r="B120" s="27">
        <v>-0.0226</v>
      </c>
      <c r="C120" s="27">
        <v>-0.0483</v>
      </c>
      <c r="D120" s="27">
        <v>-0.0489</v>
      </c>
      <c r="E120" s="27">
        <v>-0.0487</v>
      </c>
      <c r="F120" s="27">
        <v>-0.0582</v>
      </c>
      <c r="G120" s="27">
        <v>-0.0144</v>
      </c>
      <c r="H120" s="27">
        <v>-0.0288</v>
      </c>
      <c r="I120" s="27">
        <v>-0.0174</v>
      </c>
      <c r="J120" s="27">
        <v>-0.0172</v>
      </c>
      <c r="K120" s="27">
        <v>-0.0197</v>
      </c>
      <c r="L120" s="8"/>
      <c r="M120" s="6">
        <f t="shared" ref="M120:V120" si="457">M119+B120</f>
        <v>0.8137</v>
      </c>
      <c r="N120" s="6">
        <f t="shared" si="457"/>
        <v>0.5734</v>
      </c>
      <c r="O120" s="6">
        <f t="shared" si="457"/>
        <v>-0.0729</v>
      </c>
      <c r="P120" s="6">
        <f t="shared" si="457"/>
        <v>-0.0375</v>
      </c>
      <c r="Q120" s="6">
        <f t="shared" si="457"/>
        <v>-0.1194</v>
      </c>
      <c r="R120" s="6">
        <f t="shared" si="457"/>
        <v>-0.3235</v>
      </c>
      <c r="S120" s="6">
        <f t="shared" si="457"/>
        <v>-0.0999</v>
      </c>
      <c r="T120" s="6">
        <f t="shared" si="457"/>
        <v>0.5559</v>
      </c>
      <c r="U120" s="6">
        <f t="shared" si="457"/>
        <v>0.1709</v>
      </c>
      <c r="V120" s="6">
        <f t="shared" si="457"/>
        <v>-0.1293</v>
      </c>
      <c r="W120" s="8"/>
      <c r="X120" s="6">
        <f t="shared" ref="X120:AG120" si="458">max(X119, M120)</f>
        <v>1.0476</v>
      </c>
      <c r="Y120" s="6">
        <f t="shared" si="458"/>
        <v>0.7861</v>
      </c>
      <c r="Z120" s="6">
        <f t="shared" si="458"/>
        <v>0.3094</v>
      </c>
      <c r="AA120" s="6">
        <f t="shared" si="458"/>
        <v>0.3516</v>
      </c>
      <c r="AB120" s="6">
        <f t="shared" si="458"/>
        <v>0.3811</v>
      </c>
      <c r="AC120" s="6">
        <f t="shared" si="458"/>
        <v>0.2638</v>
      </c>
      <c r="AD120" s="6">
        <f t="shared" si="458"/>
        <v>0.2378</v>
      </c>
      <c r="AE120" s="6">
        <f t="shared" si="458"/>
        <v>0.7154</v>
      </c>
      <c r="AF120" s="6">
        <f t="shared" si="458"/>
        <v>0.3316</v>
      </c>
      <c r="AG120" s="6">
        <f t="shared" si="458"/>
        <v>0.1807</v>
      </c>
      <c r="AH120" s="8"/>
      <c r="AI120" s="6">
        <f t="shared" ref="AI120:AR120" si="459">X120-M120</f>
        <v>0.2339</v>
      </c>
      <c r="AJ120" s="6">
        <f t="shared" si="459"/>
        <v>0.2127</v>
      </c>
      <c r="AK120" s="6">
        <f t="shared" si="459"/>
        <v>0.3823</v>
      </c>
      <c r="AL120" s="6">
        <f t="shared" si="459"/>
        <v>0.3891</v>
      </c>
      <c r="AM120" s="6">
        <f t="shared" si="459"/>
        <v>0.5005</v>
      </c>
      <c r="AN120" s="6">
        <f t="shared" si="459"/>
        <v>0.5873</v>
      </c>
      <c r="AO120" s="6">
        <f t="shared" si="459"/>
        <v>0.3377</v>
      </c>
      <c r="AP120" s="6">
        <f t="shared" si="459"/>
        <v>0.1595</v>
      </c>
      <c r="AQ120" s="6">
        <f t="shared" si="459"/>
        <v>0.1607</v>
      </c>
      <c r="AR120" s="6">
        <f t="shared" si="459"/>
        <v>0.31</v>
      </c>
      <c r="AS120" s="8"/>
      <c r="AT120" s="6">
        <f t="shared" ref="AT120:BC120" si="460">average(SORTN(AI108:AI119,9,0,1,FALSE))</f>
        <v>0.4956</v>
      </c>
      <c r="AU120" s="6">
        <f t="shared" si="460"/>
        <v>0.3950555556</v>
      </c>
      <c r="AV120" s="6">
        <f t="shared" si="460"/>
        <v>0.5818333333</v>
      </c>
      <c r="AW120" s="6">
        <f t="shared" si="460"/>
        <v>0.5690555556</v>
      </c>
      <c r="AX120" s="6">
        <f t="shared" si="460"/>
        <v>0.7125444444</v>
      </c>
      <c r="AY120" s="6">
        <f t="shared" si="460"/>
        <v>0.6792222222</v>
      </c>
      <c r="AZ120" s="6">
        <f t="shared" si="460"/>
        <v>0.6106333333</v>
      </c>
      <c r="BA120" s="6">
        <f t="shared" si="460"/>
        <v>0.5003444444</v>
      </c>
      <c r="BB120" s="6">
        <f t="shared" si="460"/>
        <v>0.3861444444</v>
      </c>
      <c r="BC120" s="6">
        <f t="shared" si="460"/>
        <v>0.5132444444</v>
      </c>
    </row>
    <row r="121">
      <c r="A121" s="23">
        <v>40147.0</v>
      </c>
      <c r="B121" s="27">
        <v>0.0178</v>
      </c>
      <c r="C121" s="27">
        <v>0.051</v>
      </c>
      <c r="D121" s="27">
        <v>0.0208</v>
      </c>
      <c r="E121" s="27">
        <v>0.0333</v>
      </c>
      <c r="F121" s="27">
        <v>-0.0046</v>
      </c>
      <c r="G121" s="27">
        <v>-0.0581</v>
      </c>
      <c r="H121" s="27">
        <v>0.0027</v>
      </c>
      <c r="I121" s="27">
        <v>0.0255</v>
      </c>
      <c r="J121" s="27">
        <v>0.0335</v>
      </c>
      <c r="K121" s="27">
        <v>0.0587</v>
      </c>
      <c r="L121" s="8"/>
      <c r="M121" s="6">
        <f t="shared" ref="M121:V121" si="461">M120+B121</f>
        <v>0.8315</v>
      </c>
      <c r="N121" s="6">
        <f t="shared" si="461"/>
        <v>0.6244</v>
      </c>
      <c r="O121" s="6">
        <f t="shared" si="461"/>
        <v>-0.0521</v>
      </c>
      <c r="P121" s="6">
        <f t="shared" si="461"/>
        <v>-0.0042</v>
      </c>
      <c r="Q121" s="6">
        <f t="shared" si="461"/>
        <v>-0.124</v>
      </c>
      <c r="R121" s="6">
        <f t="shared" si="461"/>
        <v>-0.3816</v>
      </c>
      <c r="S121" s="6">
        <f t="shared" si="461"/>
        <v>-0.0972</v>
      </c>
      <c r="T121" s="6">
        <f t="shared" si="461"/>
        <v>0.5814</v>
      </c>
      <c r="U121" s="6">
        <f t="shared" si="461"/>
        <v>0.2044</v>
      </c>
      <c r="V121" s="6">
        <f t="shared" si="461"/>
        <v>-0.0706</v>
      </c>
      <c r="W121" s="8"/>
      <c r="X121" s="6">
        <f t="shared" ref="X121:AG121" si="462">max(X120, M121)</f>
        <v>1.0476</v>
      </c>
      <c r="Y121" s="6">
        <f t="shared" si="462"/>
        <v>0.7861</v>
      </c>
      <c r="Z121" s="6">
        <f t="shared" si="462"/>
        <v>0.3094</v>
      </c>
      <c r="AA121" s="6">
        <f t="shared" si="462"/>
        <v>0.3516</v>
      </c>
      <c r="AB121" s="6">
        <f t="shared" si="462"/>
        <v>0.3811</v>
      </c>
      <c r="AC121" s="6">
        <f t="shared" si="462"/>
        <v>0.2638</v>
      </c>
      <c r="AD121" s="6">
        <f t="shared" si="462"/>
        <v>0.2378</v>
      </c>
      <c r="AE121" s="6">
        <f t="shared" si="462"/>
        <v>0.7154</v>
      </c>
      <c r="AF121" s="6">
        <f t="shared" si="462"/>
        <v>0.3316</v>
      </c>
      <c r="AG121" s="6">
        <f t="shared" si="462"/>
        <v>0.1807</v>
      </c>
      <c r="AH121" s="8"/>
      <c r="AI121" s="6">
        <f t="shared" ref="AI121:AR121" si="463">X121-M121</f>
        <v>0.2161</v>
      </c>
      <c r="AJ121" s="6">
        <f t="shared" si="463"/>
        <v>0.1617</v>
      </c>
      <c r="AK121" s="6">
        <f t="shared" si="463"/>
        <v>0.3615</v>
      </c>
      <c r="AL121" s="6">
        <f t="shared" si="463"/>
        <v>0.3558</v>
      </c>
      <c r="AM121" s="6">
        <f t="shared" si="463"/>
        <v>0.5051</v>
      </c>
      <c r="AN121" s="6">
        <f t="shared" si="463"/>
        <v>0.6454</v>
      </c>
      <c r="AO121" s="6">
        <f t="shared" si="463"/>
        <v>0.335</v>
      </c>
      <c r="AP121" s="6">
        <f t="shared" si="463"/>
        <v>0.134</v>
      </c>
      <c r="AQ121" s="6">
        <f t="shared" si="463"/>
        <v>0.1272</v>
      </c>
      <c r="AR121" s="6">
        <f t="shared" si="463"/>
        <v>0.2513</v>
      </c>
      <c r="AS121" s="8"/>
      <c r="AT121" s="6">
        <f t="shared" ref="AT121:BC121" si="464">average(SORTN(AI109:AI120,9,0,1,FALSE))</f>
        <v>0.4851444444</v>
      </c>
      <c r="AU121" s="6">
        <f t="shared" si="464"/>
        <v>0.3779</v>
      </c>
      <c r="AV121" s="6">
        <f t="shared" si="464"/>
        <v>0.5756444444</v>
      </c>
      <c r="AW121" s="6">
        <f t="shared" si="464"/>
        <v>0.5625888889</v>
      </c>
      <c r="AX121" s="6">
        <f t="shared" si="464"/>
        <v>0.7087</v>
      </c>
      <c r="AY121" s="6">
        <f t="shared" si="464"/>
        <v>0.6723444444</v>
      </c>
      <c r="AZ121" s="6">
        <f t="shared" si="464"/>
        <v>0.5971333333</v>
      </c>
      <c r="BA121" s="6">
        <f t="shared" si="464"/>
        <v>0.4708555556</v>
      </c>
      <c r="BB121" s="6">
        <f t="shared" si="464"/>
        <v>0.3745222222</v>
      </c>
      <c r="BC121" s="6">
        <f t="shared" si="464"/>
        <v>0.5062111111</v>
      </c>
    </row>
    <row r="122">
      <c r="A122" s="23">
        <v>40178.0</v>
      </c>
      <c r="B122" s="27">
        <v>0.0351</v>
      </c>
      <c r="C122" s="27">
        <v>0.0252</v>
      </c>
      <c r="D122" s="27">
        <v>0.0712</v>
      </c>
      <c r="E122" s="27">
        <v>0.0591</v>
      </c>
      <c r="F122" s="27">
        <v>0.0577</v>
      </c>
      <c r="G122" s="27">
        <v>0.0891</v>
      </c>
      <c r="H122" s="27">
        <v>0.0855</v>
      </c>
      <c r="I122" s="27">
        <v>0.0241</v>
      </c>
      <c r="J122" s="27">
        <v>0.043</v>
      </c>
      <c r="K122" s="27">
        <v>0.0201</v>
      </c>
      <c r="L122" s="8"/>
      <c r="M122" s="6">
        <f t="shared" ref="M122:V122" si="465">M121+B122</f>
        <v>0.8666</v>
      </c>
      <c r="N122" s="6">
        <f t="shared" si="465"/>
        <v>0.6496</v>
      </c>
      <c r="O122" s="6">
        <f t="shared" si="465"/>
        <v>0.0191</v>
      </c>
      <c r="P122" s="6">
        <f t="shared" si="465"/>
        <v>0.0549</v>
      </c>
      <c r="Q122" s="6">
        <f t="shared" si="465"/>
        <v>-0.0663</v>
      </c>
      <c r="R122" s="6">
        <f t="shared" si="465"/>
        <v>-0.2925</v>
      </c>
      <c r="S122" s="6">
        <f t="shared" si="465"/>
        <v>-0.0117</v>
      </c>
      <c r="T122" s="6">
        <f t="shared" si="465"/>
        <v>0.6055</v>
      </c>
      <c r="U122" s="6">
        <f t="shared" si="465"/>
        <v>0.2474</v>
      </c>
      <c r="V122" s="6">
        <f t="shared" si="465"/>
        <v>-0.0505</v>
      </c>
      <c r="W122" s="8"/>
      <c r="X122" s="6">
        <f t="shared" ref="X122:AG122" si="466">max(X121, M122)</f>
        <v>1.0476</v>
      </c>
      <c r="Y122" s="6">
        <f t="shared" si="466"/>
        <v>0.7861</v>
      </c>
      <c r="Z122" s="6">
        <f t="shared" si="466"/>
        <v>0.3094</v>
      </c>
      <c r="AA122" s="6">
        <f t="shared" si="466"/>
        <v>0.3516</v>
      </c>
      <c r="AB122" s="6">
        <f t="shared" si="466"/>
        <v>0.3811</v>
      </c>
      <c r="AC122" s="6">
        <f t="shared" si="466"/>
        <v>0.2638</v>
      </c>
      <c r="AD122" s="6">
        <f t="shared" si="466"/>
        <v>0.2378</v>
      </c>
      <c r="AE122" s="6">
        <f t="shared" si="466"/>
        <v>0.7154</v>
      </c>
      <c r="AF122" s="6">
        <f t="shared" si="466"/>
        <v>0.3316</v>
      </c>
      <c r="AG122" s="6">
        <f t="shared" si="466"/>
        <v>0.1807</v>
      </c>
      <c r="AH122" s="8"/>
      <c r="AI122" s="6">
        <f t="shared" ref="AI122:AR122" si="467">X122-M122</f>
        <v>0.181</v>
      </c>
      <c r="AJ122" s="6">
        <f t="shared" si="467"/>
        <v>0.1365</v>
      </c>
      <c r="AK122" s="6">
        <f t="shared" si="467"/>
        <v>0.2903</v>
      </c>
      <c r="AL122" s="6">
        <f t="shared" si="467"/>
        <v>0.2967</v>
      </c>
      <c r="AM122" s="6">
        <f t="shared" si="467"/>
        <v>0.4474</v>
      </c>
      <c r="AN122" s="6">
        <f t="shared" si="467"/>
        <v>0.5563</v>
      </c>
      <c r="AO122" s="6">
        <f t="shared" si="467"/>
        <v>0.2495</v>
      </c>
      <c r="AP122" s="6">
        <f t="shared" si="467"/>
        <v>0.1099</v>
      </c>
      <c r="AQ122" s="6">
        <f t="shared" si="467"/>
        <v>0.0842</v>
      </c>
      <c r="AR122" s="6">
        <f t="shared" si="467"/>
        <v>0.2312</v>
      </c>
      <c r="AS122" s="8"/>
      <c r="AT122" s="6">
        <f t="shared" ref="AT122:BC122" si="468">average(SORTN(AI110:AI121,9,0,1,FALSE))</f>
        <v>0.4602111111</v>
      </c>
      <c r="AU122" s="6">
        <f t="shared" si="468"/>
        <v>0.3565333333</v>
      </c>
      <c r="AV122" s="6">
        <f t="shared" si="468"/>
        <v>0.5566111111</v>
      </c>
      <c r="AW122" s="6">
        <f t="shared" si="468"/>
        <v>0.5439444444</v>
      </c>
      <c r="AX122" s="6">
        <f t="shared" si="468"/>
        <v>0.6907222222</v>
      </c>
      <c r="AY122" s="6">
        <f t="shared" si="468"/>
        <v>0.6670777778</v>
      </c>
      <c r="AZ122" s="6">
        <f t="shared" si="468"/>
        <v>0.5719222222</v>
      </c>
      <c r="BA122" s="6">
        <f t="shared" si="468"/>
        <v>0.4340111111</v>
      </c>
      <c r="BB122" s="6">
        <f t="shared" si="468"/>
        <v>0.3531</v>
      </c>
      <c r="BC122" s="6">
        <f t="shared" si="468"/>
        <v>0.4870888889</v>
      </c>
    </row>
    <row r="123">
      <c r="A123" s="57">
        <v>40209.0</v>
      </c>
      <c r="B123" s="58">
        <v>-0.059</v>
      </c>
      <c r="C123" s="58">
        <v>-0.059</v>
      </c>
      <c r="D123" s="58">
        <v>-0.0441</v>
      </c>
      <c r="E123" s="58">
        <v>-0.0575</v>
      </c>
      <c r="F123" s="58">
        <v>-0.0551</v>
      </c>
      <c r="G123" s="58">
        <v>-0.0077</v>
      </c>
      <c r="H123" s="58">
        <v>-0.0044</v>
      </c>
      <c r="I123" s="58">
        <v>-0.0889</v>
      </c>
      <c r="J123" s="58">
        <v>-0.0407</v>
      </c>
      <c r="K123" s="58">
        <v>-0.0354</v>
      </c>
      <c r="L123" s="8"/>
      <c r="M123" s="6">
        <f t="shared" ref="M123:V123" si="469">M122+B123</f>
        <v>0.8076</v>
      </c>
      <c r="N123" s="6">
        <f t="shared" si="469"/>
        <v>0.5906</v>
      </c>
      <c r="O123" s="6">
        <f t="shared" si="469"/>
        <v>-0.025</v>
      </c>
      <c r="P123" s="6">
        <f t="shared" si="469"/>
        <v>-0.0026</v>
      </c>
      <c r="Q123" s="6">
        <f t="shared" si="469"/>
        <v>-0.1214</v>
      </c>
      <c r="R123" s="6">
        <f t="shared" si="469"/>
        <v>-0.3002</v>
      </c>
      <c r="S123" s="6">
        <f t="shared" si="469"/>
        <v>-0.0161</v>
      </c>
      <c r="T123" s="6">
        <f t="shared" si="469"/>
        <v>0.5166</v>
      </c>
      <c r="U123" s="6">
        <f t="shared" si="469"/>
        <v>0.2067</v>
      </c>
      <c r="V123" s="6">
        <f t="shared" si="469"/>
        <v>-0.0859</v>
      </c>
      <c r="W123" s="8"/>
      <c r="X123" s="6">
        <f t="shared" ref="X123:AG123" si="470">max(X122, M123)</f>
        <v>1.0476</v>
      </c>
      <c r="Y123" s="6">
        <f t="shared" si="470"/>
        <v>0.7861</v>
      </c>
      <c r="Z123" s="6">
        <f t="shared" si="470"/>
        <v>0.3094</v>
      </c>
      <c r="AA123" s="6">
        <f t="shared" si="470"/>
        <v>0.3516</v>
      </c>
      <c r="AB123" s="6">
        <f t="shared" si="470"/>
        <v>0.3811</v>
      </c>
      <c r="AC123" s="6">
        <f t="shared" si="470"/>
        <v>0.2638</v>
      </c>
      <c r="AD123" s="6">
        <f t="shared" si="470"/>
        <v>0.2378</v>
      </c>
      <c r="AE123" s="6">
        <f t="shared" si="470"/>
        <v>0.7154</v>
      </c>
      <c r="AF123" s="6">
        <f t="shared" si="470"/>
        <v>0.3316</v>
      </c>
      <c r="AG123" s="6">
        <f t="shared" si="470"/>
        <v>0.1807</v>
      </c>
      <c r="AH123" s="8"/>
      <c r="AI123" s="59">
        <f t="shared" ref="AI123:AR123" si="471">X123-M123</f>
        <v>0.24</v>
      </c>
      <c r="AJ123" s="59">
        <f t="shared" si="471"/>
        <v>0.1955</v>
      </c>
      <c r="AK123" s="59">
        <f t="shared" si="471"/>
        <v>0.3344</v>
      </c>
      <c r="AL123" s="59">
        <f t="shared" si="471"/>
        <v>0.3542</v>
      </c>
      <c r="AM123" s="59">
        <f t="shared" si="471"/>
        <v>0.5025</v>
      </c>
      <c r="AN123" s="59">
        <f t="shared" si="471"/>
        <v>0.564</v>
      </c>
      <c r="AO123" s="59">
        <f t="shared" si="471"/>
        <v>0.2539</v>
      </c>
      <c r="AP123" s="59">
        <f t="shared" si="471"/>
        <v>0.1988</v>
      </c>
      <c r="AQ123" s="59">
        <f t="shared" si="471"/>
        <v>0.1249</v>
      </c>
      <c r="AR123" s="59">
        <f t="shared" si="471"/>
        <v>0.2666</v>
      </c>
      <c r="AS123" s="8"/>
      <c r="AT123" s="6">
        <f t="shared" ref="AT123:BC123" si="472">average(SORTN(AI111:AI122,6,0,1,FALSE))</f>
        <v>0.5017166667</v>
      </c>
      <c r="AU123" s="6">
        <f t="shared" si="472"/>
        <v>0.3906833333</v>
      </c>
      <c r="AV123" s="6">
        <f t="shared" si="472"/>
        <v>0.60385</v>
      </c>
      <c r="AW123" s="6">
        <f t="shared" si="472"/>
        <v>0.5951</v>
      </c>
      <c r="AX123" s="6">
        <f t="shared" si="472"/>
        <v>0.7407833333</v>
      </c>
      <c r="AY123" s="6">
        <f t="shared" si="472"/>
        <v>0.69665</v>
      </c>
      <c r="AZ123" s="6">
        <f t="shared" si="472"/>
        <v>0.6258833333</v>
      </c>
      <c r="BA123" s="6">
        <f t="shared" si="472"/>
        <v>0.50595</v>
      </c>
      <c r="BB123" s="6">
        <f t="shared" si="472"/>
        <v>0.3959333333</v>
      </c>
      <c r="BC123" s="6">
        <f t="shared" si="472"/>
        <v>0.5339833333</v>
      </c>
      <c r="BD123" s="60"/>
    </row>
    <row r="124">
      <c r="A124" s="23">
        <v>40237.0</v>
      </c>
      <c r="B124" s="27">
        <v>0.0261</v>
      </c>
      <c r="C124" s="27">
        <v>0.049</v>
      </c>
      <c r="D124" s="27">
        <v>-0.0049</v>
      </c>
      <c r="E124" s="27">
        <v>-0.0042</v>
      </c>
      <c r="F124" s="27">
        <v>-0.0384</v>
      </c>
      <c r="G124" s="27">
        <v>-0.0087</v>
      </c>
      <c r="H124" s="27">
        <v>-0.0281</v>
      </c>
      <c r="I124" s="27">
        <v>-0.0557</v>
      </c>
      <c r="J124" s="27">
        <v>0.0372</v>
      </c>
      <c r="K124" s="27">
        <v>0.0302</v>
      </c>
      <c r="L124" s="8"/>
      <c r="M124" s="6">
        <f t="shared" ref="M124:V124" si="473">M123+B124</f>
        <v>0.8337</v>
      </c>
      <c r="N124" s="6">
        <f t="shared" si="473"/>
        <v>0.6396</v>
      </c>
      <c r="O124" s="6">
        <f t="shared" si="473"/>
        <v>-0.0299</v>
      </c>
      <c r="P124" s="6">
        <f t="shared" si="473"/>
        <v>-0.0068</v>
      </c>
      <c r="Q124" s="6">
        <f t="shared" si="473"/>
        <v>-0.1598</v>
      </c>
      <c r="R124" s="6">
        <f t="shared" si="473"/>
        <v>-0.3089</v>
      </c>
      <c r="S124" s="6">
        <f t="shared" si="473"/>
        <v>-0.0442</v>
      </c>
      <c r="T124" s="6">
        <f t="shared" si="473"/>
        <v>0.4609</v>
      </c>
      <c r="U124" s="6">
        <f t="shared" si="473"/>
        <v>0.2439</v>
      </c>
      <c r="V124" s="6">
        <f t="shared" si="473"/>
        <v>-0.0557</v>
      </c>
      <c r="W124" s="8"/>
      <c r="X124" s="6">
        <f t="shared" ref="X124:AG124" si="474">max(X123, M124)</f>
        <v>1.0476</v>
      </c>
      <c r="Y124" s="6">
        <f t="shared" si="474"/>
        <v>0.7861</v>
      </c>
      <c r="Z124" s="6">
        <f t="shared" si="474"/>
        <v>0.3094</v>
      </c>
      <c r="AA124" s="6">
        <f t="shared" si="474"/>
        <v>0.3516</v>
      </c>
      <c r="AB124" s="6">
        <f t="shared" si="474"/>
        <v>0.3811</v>
      </c>
      <c r="AC124" s="6">
        <f t="shared" si="474"/>
        <v>0.2638</v>
      </c>
      <c r="AD124" s="6">
        <f t="shared" si="474"/>
        <v>0.2378</v>
      </c>
      <c r="AE124" s="6">
        <f t="shared" si="474"/>
        <v>0.7154</v>
      </c>
      <c r="AF124" s="6">
        <f t="shared" si="474"/>
        <v>0.3316</v>
      </c>
      <c r="AG124" s="6">
        <f t="shared" si="474"/>
        <v>0.1807</v>
      </c>
      <c r="AH124" s="8"/>
      <c r="AI124" s="6">
        <f t="shared" ref="AI124:AR124" si="475">X124-M124</f>
        <v>0.2139</v>
      </c>
      <c r="AJ124" s="6">
        <f t="shared" si="475"/>
        <v>0.1465</v>
      </c>
      <c r="AK124" s="6">
        <f t="shared" si="475"/>
        <v>0.3393</v>
      </c>
      <c r="AL124" s="6">
        <f t="shared" si="475"/>
        <v>0.3584</v>
      </c>
      <c r="AM124" s="6">
        <f t="shared" si="475"/>
        <v>0.5409</v>
      </c>
      <c r="AN124" s="6">
        <f t="shared" si="475"/>
        <v>0.5727</v>
      </c>
      <c r="AO124" s="6">
        <f t="shared" si="475"/>
        <v>0.282</v>
      </c>
      <c r="AP124" s="6">
        <f t="shared" si="475"/>
        <v>0.2545</v>
      </c>
      <c r="AQ124" s="6">
        <f t="shared" si="475"/>
        <v>0.0877</v>
      </c>
      <c r="AR124" s="6">
        <f t="shared" si="475"/>
        <v>0.2364</v>
      </c>
      <c r="AS124" s="8"/>
      <c r="AT124" s="6">
        <f t="shared" ref="AT124:BC124" si="476">average(SORTN(AI112:AI123,6,0,1,FALSE))</f>
        <v>0.4661666667</v>
      </c>
      <c r="AU124" s="6">
        <f t="shared" si="476"/>
        <v>0.34785</v>
      </c>
      <c r="AV124" s="6">
        <f t="shared" si="476"/>
        <v>0.5718833333</v>
      </c>
      <c r="AW124" s="6">
        <f t="shared" si="476"/>
        <v>0.55905</v>
      </c>
      <c r="AX124" s="6">
        <f t="shared" si="476"/>
        <v>0.7101833333</v>
      </c>
      <c r="AY124" s="6">
        <f t="shared" si="476"/>
        <v>0.6711666667</v>
      </c>
      <c r="AZ124" s="6">
        <f t="shared" si="476"/>
        <v>0.5944666667</v>
      </c>
      <c r="BA124" s="6">
        <f t="shared" si="476"/>
        <v>0.4510333333</v>
      </c>
      <c r="BB124" s="6">
        <f t="shared" si="476"/>
        <v>0.3713333333</v>
      </c>
      <c r="BC124" s="6">
        <f t="shared" si="476"/>
        <v>0.49935</v>
      </c>
    </row>
    <row r="125">
      <c r="A125" s="23">
        <v>40268.0</v>
      </c>
      <c r="B125" s="27">
        <v>0.0569</v>
      </c>
      <c r="C125" s="27">
        <v>0.0392</v>
      </c>
      <c r="D125" s="27">
        <v>0.0713</v>
      </c>
      <c r="E125" s="27">
        <v>0.0998</v>
      </c>
      <c r="F125" s="27">
        <v>0.082</v>
      </c>
      <c r="G125" s="27">
        <v>0.1046</v>
      </c>
      <c r="H125" s="27">
        <v>0.084</v>
      </c>
      <c r="I125" s="27">
        <v>0.044</v>
      </c>
      <c r="J125" s="27">
        <v>0.0635</v>
      </c>
      <c r="K125" s="27">
        <v>0.0594</v>
      </c>
      <c r="L125" s="8"/>
      <c r="M125" s="6">
        <f t="shared" ref="M125:V125" si="477">M124+B125</f>
        <v>0.8906</v>
      </c>
      <c r="N125" s="6">
        <f t="shared" si="477"/>
        <v>0.6788</v>
      </c>
      <c r="O125" s="6">
        <f t="shared" si="477"/>
        <v>0.0414</v>
      </c>
      <c r="P125" s="6">
        <f t="shared" si="477"/>
        <v>0.093</v>
      </c>
      <c r="Q125" s="6">
        <f t="shared" si="477"/>
        <v>-0.0778</v>
      </c>
      <c r="R125" s="6">
        <f t="shared" si="477"/>
        <v>-0.2043</v>
      </c>
      <c r="S125" s="6">
        <f t="shared" si="477"/>
        <v>0.0398</v>
      </c>
      <c r="T125" s="6">
        <f t="shared" si="477"/>
        <v>0.5049</v>
      </c>
      <c r="U125" s="6">
        <f t="shared" si="477"/>
        <v>0.3074</v>
      </c>
      <c r="V125" s="6">
        <f t="shared" si="477"/>
        <v>0.0037</v>
      </c>
      <c r="W125" s="8"/>
      <c r="X125" s="6">
        <f t="shared" ref="X125:AG125" si="478">max(X124, M125)</f>
        <v>1.0476</v>
      </c>
      <c r="Y125" s="6">
        <f t="shared" si="478"/>
        <v>0.7861</v>
      </c>
      <c r="Z125" s="6">
        <f t="shared" si="478"/>
        <v>0.3094</v>
      </c>
      <c r="AA125" s="6">
        <f t="shared" si="478"/>
        <v>0.3516</v>
      </c>
      <c r="AB125" s="6">
        <f t="shared" si="478"/>
        <v>0.3811</v>
      </c>
      <c r="AC125" s="6">
        <f t="shared" si="478"/>
        <v>0.2638</v>
      </c>
      <c r="AD125" s="6">
        <f t="shared" si="478"/>
        <v>0.2378</v>
      </c>
      <c r="AE125" s="6">
        <f t="shared" si="478"/>
        <v>0.7154</v>
      </c>
      <c r="AF125" s="6">
        <f t="shared" si="478"/>
        <v>0.3316</v>
      </c>
      <c r="AG125" s="6">
        <f t="shared" si="478"/>
        <v>0.1807</v>
      </c>
      <c r="AH125" s="8"/>
      <c r="AI125" s="6">
        <f t="shared" ref="AI125:AR125" si="479">X125-M125</f>
        <v>0.157</v>
      </c>
      <c r="AJ125" s="6">
        <f t="shared" si="479"/>
        <v>0.1073</v>
      </c>
      <c r="AK125" s="6">
        <f t="shared" si="479"/>
        <v>0.268</v>
      </c>
      <c r="AL125" s="6">
        <f t="shared" si="479"/>
        <v>0.2586</v>
      </c>
      <c r="AM125" s="6">
        <f t="shared" si="479"/>
        <v>0.4589</v>
      </c>
      <c r="AN125" s="6">
        <f t="shared" si="479"/>
        <v>0.4681</v>
      </c>
      <c r="AO125" s="6">
        <f t="shared" si="479"/>
        <v>0.198</v>
      </c>
      <c r="AP125" s="6">
        <f t="shared" si="479"/>
        <v>0.2105</v>
      </c>
      <c r="AQ125" s="6">
        <f t="shared" si="479"/>
        <v>0.0242</v>
      </c>
      <c r="AR125" s="6">
        <f t="shared" si="479"/>
        <v>0.177</v>
      </c>
      <c r="AS125" s="8"/>
      <c r="AT125" s="6">
        <f t="shared" ref="AT125:BC125" si="480">average(SORTN(AI113:AI124,6,0,1,FALSE))</f>
        <v>0.4125166667</v>
      </c>
      <c r="AU125" s="6">
        <f t="shared" si="480"/>
        <v>0.29415</v>
      </c>
      <c r="AV125" s="6">
        <f t="shared" si="480"/>
        <v>0.5156166667</v>
      </c>
      <c r="AW125" s="6">
        <f t="shared" si="480"/>
        <v>0.50015</v>
      </c>
      <c r="AX125" s="6">
        <f t="shared" si="480"/>
        <v>0.6523333333</v>
      </c>
      <c r="AY125" s="6">
        <f t="shared" si="480"/>
        <v>0.6357166667</v>
      </c>
      <c r="AZ125" s="6">
        <f t="shared" si="480"/>
        <v>0.5358166667</v>
      </c>
      <c r="BA125" s="6">
        <f t="shared" si="480"/>
        <v>0.3849666667</v>
      </c>
      <c r="BB125" s="6">
        <f t="shared" si="480"/>
        <v>0.3226166667</v>
      </c>
      <c r="BC125" s="6">
        <f t="shared" si="480"/>
        <v>0.4417833333</v>
      </c>
    </row>
    <row r="126">
      <c r="A126" s="23">
        <v>40298.0</v>
      </c>
      <c r="B126" s="27">
        <v>-0.0195</v>
      </c>
      <c r="C126" s="27">
        <v>0.0125</v>
      </c>
      <c r="D126" s="27">
        <v>-0.0341</v>
      </c>
      <c r="E126" s="27">
        <v>-0.0025</v>
      </c>
      <c r="F126" s="27">
        <v>-0.0525</v>
      </c>
      <c r="G126" s="27">
        <v>0.0046</v>
      </c>
      <c r="H126" s="27">
        <v>0.0121</v>
      </c>
      <c r="I126" s="27">
        <v>-0.0314</v>
      </c>
      <c r="J126" s="27">
        <v>-0.0201</v>
      </c>
      <c r="K126" s="27">
        <v>0.0157</v>
      </c>
      <c r="L126" s="8"/>
      <c r="M126" s="6">
        <f t="shared" ref="M126:V126" si="481">M125+B126</f>
        <v>0.8711</v>
      </c>
      <c r="N126" s="6">
        <f t="shared" si="481"/>
        <v>0.6913</v>
      </c>
      <c r="O126" s="6">
        <f t="shared" si="481"/>
        <v>0.0073</v>
      </c>
      <c r="P126" s="6">
        <f t="shared" si="481"/>
        <v>0.0905</v>
      </c>
      <c r="Q126" s="6">
        <f t="shared" si="481"/>
        <v>-0.1303</v>
      </c>
      <c r="R126" s="6">
        <f t="shared" si="481"/>
        <v>-0.1997</v>
      </c>
      <c r="S126" s="6">
        <f t="shared" si="481"/>
        <v>0.0519</v>
      </c>
      <c r="T126" s="6">
        <f t="shared" si="481"/>
        <v>0.4735</v>
      </c>
      <c r="U126" s="6">
        <f t="shared" si="481"/>
        <v>0.2873</v>
      </c>
      <c r="V126" s="6">
        <f t="shared" si="481"/>
        <v>0.0194</v>
      </c>
      <c r="W126" s="8"/>
      <c r="X126" s="6">
        <f t="shared" ref="X126:AG126" si="482">max(X125, M126)</f>
        <v>1.0476</v>
      </c>
      <c r="Y126" s="6">
        <f t="shared" si="482"/>
        <v>0.7861</v>
      </c>
      <c r="Z126" s="6">
        <f t="shared" si="482"/>
        <v>0.3094</v>
      </c>
      <c r="AA126" s="6">
        <f t="shared" si="482"/>
        <v>0.3516</v>
      </c>
      <c r="AB126" s="6">
        <f t="shared" si="482"/>
        <v>0.3811</v>
      </c>
      <c r="AC126" s="6">
        <f t="shared" si="482"/>
        <v>0.2638</v>
      </c>
      <c r="AD126" s="6">
        <f t="shared" si="482"/>
        <v>0.2378</v>
      </c>
      <c r="AE126" s="6">
        <f t="shared" si="482"/>
        <v>0.7154</v>
      </c>
      <c r="AF126" s="6">
        <f t="shared" si="482"/>
        <v>0.3316</v>
      </c>
      <c r="AG126" s="6">
        <f t="shared" si="482"/>
        <v>0.1807</v>
      </c>
      <c r="AH126" s="8"/>
      <c r="AI126" s="6">
        <f t="shared" ref="AI126:AR126" si="483">X126-M126</f>
        <v>0.1765</v>
      </c>
      <c r="AJ126" s="6">
        <f t="shared" si="483"/>
        <v>0.0948</v>
      </c>
      <c r="AK126" s="6">
        <f t="shared" si="483"/>
        <v>0.3021</v>
      </c>
      <c r="AL126" s="6">
        <f t="shared" si="483"/>
        <v>0.2611</v>
      </c>
      <c r="AM126" s="6">
        <f t="shared" si="483"/>
        <v>0.5114</v>
      </c>
      <c r="AN126" s="6">
        <f t="shared" si="483"/>
        <v>0.4635</v>
      </c>
      <c r="AO126" s="6">
        <f t="shared" si="483"/>
        <v>0.1859</v>
      </c>
      <c r="AP126" s="6">
        <f t="shared" si="483"/>
        <v>0.2419</v>
      </c>
      <c r="AQ126" s="6">
        <f t="shared" si="483"/>
        <v>0.0443</v>
      </c>
      <c r="AR126" s="6">
        <f t="shared" si="483"/>
        <v>0.1613</v>
      </c>
      <c r="AS126" s="8"/>
      <c r="AT126" s="6">
        <f t="shared" ref="AT126:BC126" si="484">average(SORTN(AI114:AI125,6,0,1,FALSE))</f>
        <v>0.3664166667</v>
      </c>
      <c r="AU126" s="6">
        <f t="shared" si="484"/>
        <v>0.2544</v>
      </c>
      <c r="AV126" s="6">
        <f t="shared" si="484"/>
        <v>0.46415</v>
      </c>
      <c r="AW126" s="6">
        <f t="shared" si="484"/>
        <v>0.4493166667</v>
      </c>
      <c r="AX126" s="6">
        <f t="shared" si="484"/>
        <v>0.5924</v>
      </c>
      <c r="AY126" s="6">
        <f t="shared" si="484"/>
        <v>0.60545</v>
      </c>
      <c r="AZ126" s="6">
        <f t="shared" si="484"/>
        <v>0.4707833333</v>
      </c>
      <c r="BA126" s="6">
        <f t="shared" si="484"/>
        <v>0.3161666667</v>
      </c>
      <c r="BB126" s="6">
        <f t="shared" si="484"/>
        <v>0.2741</v>
      </c>
      <c r="BC126" s="6">
        <f t="shared" si="484"/>
        <v>0.3952833333</v>
      </c>
    </row>
    <row r="127">
      <c r="A127" s="23">
        <v>40329.0</v>
      </c>
      <c r="B127" s="27">
        <v>-0.0756</v>
      </c>
      <c r="C127" s="27">
        <v>-0.0353</v>
      </c>
      <c r="D127" s="27">
        <v>-0.0589</v>
      </c>
      <c r="E127" s="27">
        <v>-0.0338</v>
      </c>
      <c r="F127" s="27">
        <v>-0.0783</v>
      </c>
      <c r="G127" s="27">
        <v>-0.11</v>
      </c>
      <c r="H127" s="27">
        <v>-0.0473</v>
      </c>
      <c r="I127" s="27">
        <v>-0.0965</v>
      </c>
      <c r="J127" s="27">
        <v>-0.0612</v>
      </c>
      <c r="K127" s="27">
        <v>-0.0812</v>
      </c>
      <c r="L127" s="8"/>
      <c r="M127" s="6">
        <f t="shared" ref="M127:V127" si="485">M126+B127</f>
        <v>0.7955</v>
      </c>
      <c r="N127" s="6">
        <f t="shared" si="485"/>
        <v>0.656</v>
      </c>
      <c r="O127" s="6">
        <f t="shared" si="485"/>
        <v>-0.0516</v>
      </c>
      <c r="P127" s="6">
        <f t="shared" si="485"/>
        <v>0.0567</v>
      </c>
      <c r="Q127" s="6">
        <f t="shared" si="485"/>
        <v>-0.2086</v>
      </c>
      <c r="R127" s="6">
        <f t="shared" si="485"/>
        <v>-0.3097</v>
      </c>
      <c r="S127" s="6">
        <f t="shared" si="485"/>
        <v>0.0046</v>
      </c>
      <c r="T127" s="6">
        <f t="shared" si="485"/>
        <v>0.377</v>
      </c>
      <c r="U127" s="6">
        <f t="shared" si="485"/>
        <v>0.2261</v>
      </c>
      <c r="V127" s="6">
        <f t="shared" si="485"/>
        <v>-0.0618</v>
      </c>
      <c r="W127" s="8"/>
      <c r="X127" s="6">
        <f t="shared" ref="X127:AG127" si="486">max(X126, M127)</f>
        <v>1.0476</v>
      </c>
      <c r="Y127" s="6">
        <f t="shared" si="486"/>
        <v>0.7861</v>
      </c>
      <c r="Z127" s="6">
        <f t="shared" si="486"/>
        <v>0.3094</v>
      </c>
      <c r="AA127" s="6">
        <f t="shared" si="486"/>
        <v>0.3516</v>
      </c>
      <c r="AB127" s="6">
        <f t="shared" si="486"/>
        <v>0.3811</v>
      </c>
      <c r="AC127" s="6">
        <f t="shared" si="486"/>
        <v>0.2638</v>
      </c>
      <c r="AD127" s="6">
        <f t="shared" si="486"/>
        <v>0.2378</v>
      </c>
      <c r="AE127" s="6">
        <f t="shared" si="486"/>
        <v>0.7154</v>
      </c>
      <c r="AF127" s="6">
        <f t="shared" si="486"/>
        <v>0.3316</v>
      </c>
      <c r="AG127" s="6">
        <f t="shared" si="486"/>
        <v>0.1807</v>
      </c>
      <c r="AH127" s="8"/>
      <c r="AI127" s="6">
        <f t="shared" ref="AI127:AR127" si="487">X127-M127</f>
        <v>0.2521</v>
      </c>
      <c r="AJ127" s="6">
        <f t="shared" si="487"/>
        <v>0.1301</v>
      </c>
      <c r="AK127" s="6">
        <f t="shared" si="487"/>
        <v>0.361</v>
      </c>
      <c r="AL127" s="6">
        <f t="shared" si="487"/>
        <v>0.2949</v>
      </c>
      <c r="AM127" s="6">
        <f t="shared" si="487"/>
        <v>0.5897</v>
      </c>
      <c r="AN127" s="6">
        <f t="shared" si="487"/>
        <v>0.5735</v>
      </c>
      <c r="AO127" s="6">
        <f t="shared" si="487"/>
        <v>0.2332</v>
      </c>
      <c r="AP127" s="6">
        <f t="shared" si="487"/>
        <v>0.3384</v>
      </c>
      <c r="AQ127" s="6">
        <f t="shared" si="487"/>
        <v>0.1055</v>
      </c>
      <c r="AR127" s="6">
        <f t="shared" si="487"/>
        <v>0.2425</v>
      </c>
      <c r="AS127" s="8"/>
      <c r="AT127" s="6">
        <f t="shared" ref="AT127:BC127" si="488">average(SORTN(AI115:AI126,6,0,1,FALSE))</f>
        <v>0.3279833333</v>
      </c>
      <c r="AU127" s="6">
        <f t="shared" si="488"/>
        <v>0.2244333333</v>
      </c>
      <c r="AV127" s="6">
        <f t="shared" si="488"/>
        <v>0.4326333333</v>
      </c>
      <c r="AW127" s="6">
        <f t="shared" si="488"/>
        <v>0.4231833333</v>
      </c>
      <c r="AX127" s="6">
        <f t="shared" si="488"/>
        <v>0.5655833333</v>
      </c>
      <c r="AY127" s="6">
        <f t="shared" si="488"/>
        <v>0.5890666667</v>
      </c>
      <c r="AZ127" s="6">
        <f t="shared" si="488"/>
        <v>0.4265833333</v>
      </c>
      <c r="BA127" s="6">
        <f t="shared" si="488"/>
        <v>0.28035</v>
      </c>
      <c r="BB127" s="6">
        <f t="shared" si="488"/>
        <v>0.2375833333</v>
      </c>
      <c r="BC127" s="6">
        <f t="shared" si="488"/>
        <v>0.3614166667</v>
      </c>
    </row>
    <row r="128">
      <c r="A128" s="23">
        <v>40359.0</v>
      </c>
      <c r="B128" s="27">
        <v>-0.0288</v>
      </c>
      <c r="C128" s="27">
        <v>-0.0402</v>
      </c>
      <c r="D128" s="27">
        <v>-0.0138</v>
      </c>
      <c r="E128" s="27">
        <v>-5.0E-4</v>
      </c>
      <c r="F128" s="27">
        <v>-0.008</v>
      </c>
      <c r="G128" s="27">
        <v>-0.0474</v>
      </c>
      <c r="H128" s="27">
        <v>-0.0051</v>
      </c>
      <c r="I128" s="27">
        <v>-1.0E-4</v>
      </c>
      <c r="J128" s="27">
        <v>-0.0505</v>
      </c>
      <c r="K128" s="27">
        <v>-0.0536</v>
      </c>
      <c r="L128" s="8"/>
      <c r="M128" s="6">
        <f t="shared" ref="M128:V128" si="489">M127+B128</f>
        <v>0.7667</v>
      </c>
      <c r="N128" s="6">
        <f t="shared" si="489"/>
        <v>0.6158</v>
      </c>
      <c r="O128" s="6">
        <f t="shared" si="489"/>
        <v>-0.0654</v>
      </c>
      <c r="P128" s="6">
        <f t="shared" si="489"/>
        <v>0.0562</v>
      </c>
      <c r="Q128" s="6">
        <f t="shared" si="489"/>
        <v>-0.2166</v>
      </c>
      <c r="R128" s="6">
        <f t="shared" si="489"/>
        <v>-0.3571</v>
      </c>
      <c r="S128" s="6">
        <f t="shared" si="489"/>
        <v>-0.0005</v>
      </c>
      <c r="T128" s="6">
        <f t="shared" si="489"/>
        <v>0.3769</v>
      </c>
      <c r="U128" s="6">
        <f t="shared" si="489"/>
        <v>0.1756</v>
      </c>
      <c r="V128" s="6">
        <f t="shared" si="489"/>
        <v>-0.1154</v>
      </c>
      <c r="W128" s="8"/>
      <c r="X128" s="6">
        <f t="shared" ref="X128:AG128" si="490">max(X127, M128)</f>
        <v>1.0476</v>
      </c>
      <c r="Y128" s="6">
        <f t="shared" si="490"/>
        <v>0.7861</v>
      </c>
      <c r="Z128" s="6">
        <f t="shared" si="490"/>
        <v>0.3094</v>
      </c>
      <c r="AA128" s="6">
        <f t="shared" si="490"/>
        <v>0.3516</v>
      </c>
      <c r="AB128" s="6">
        <f t="shared" si="490"/>
        <v>0.3811</v>
      </c>
      <c r="AC128" s="6">
        <f t="shared" si="490"/>
        <v>0.2638</v>
      </c>
      <c r="AD128" s="6">
        <f t="shared" si="490"/>
        <v>0.2378</v>
      </c>
      <c r="AE128" s="6">
        <f t="shared" si="490"/>
        <v>0.7154</v>
      </c>
      <c r="AF128" s="6">
        <f t="shared" si="490"/>
        <v>0.3316</v>
      </c>
      <c r="AG128" s="6">
        <f t="shared" si="490"/>
        <v>0.1807</v>
      </c>
      <c r="AH128" s="8"/>
      <c r="AI128" s="6">
        <f t="shared" ref="AI128:AR128" si="491">X128-M128</f>
        <v>0.2809</v>
      </c>
      <c r="AJ128" s="6">
        <f t="shared" si="491"/>
        <v>0.1703</v>
      </c>
      <c r="AK128" s="6">
        <f t="shared" si="491"/>
        <v>0.3748</v>
      </c>
      <c r="AL128" s="6">
        <f t="shared" si="491"/>
        <v>0.2954</v>
      </c>
      <c r="AM128" s="6">
        <f t="shared" si="491"/>
        <v>0.5977</v>
      </c>
      <c r="AN128" s="6">
        <f t="shared" si="491"/>
        <v>0.6209</v>
      </c>
      <c r="AO128" s="6">
        <f t="shared" si="491"/>
        <v>0.2383</v>
      </c>
      <c r="AP128" s="6">
        <f t="shared" si="491"/>
        <v>0.3385</v>
      </c>
      <c r="AQ128" s="6">
        <f t="shared" si="491"/>
        <v>0.156</v>
      </c>
      <c r="AR128" s="6">
        <f t="shared" si="491"/>
        <v>0.2961</v>
      </c>
      <c r="AS128" s="8"/>
      <c r="AT128" s="6">
        <f t="shared" ref="AT128:BC128" si="492">average(SORTN(AI116:AI127,6,0,1,FALSE))</f>
        <v>0.2940833333</v>
      </c>
      <c r="AU128" s="6">
        <f t="shared" si="492"/>
        <v>0.2089166667</v>
      </c>
      <c r="AV128" s="6">
        <f t="shared" si="492"/>
        <v>0.4093</v>
      </c>
      <c r="AW128" s="6">
        <f t="shared" si="492"/>
        <v>0.4009833333</v>
      </c>
      <c r="AX128" s="6">
        <f t="shared" si="492"/>
        <v>0.5614</v>
      </c>
      <c r="AY128" s="6">
        <f t="shared" si="492"/>
        <v>0.5859666667</v>
      </c>
      <c r="AZ128" s="6">
        <f t="shared" si="492"/>
        <v>0.3870166667</v>
      </c>
      <c r="BA128" s="6">
        <f t="shared" si="492"/>
        <v>0.2699</v>
      </c>
      <c r="BB128" s="6">
        <f t="shared" si="492"/>
        <v>0.20605</v>
      </c>
      <c r="BC128" s="6">
        <f t="shared" si="492"/>
        <v>0.3326333333</v>
      </c>
    </row>
    <row r="129">
      <c r="A129" s="23">
        <v>40390.0</v>
      </c>
      <c r="B129" s="27">
        <v>0.0468</v>
      </c>
      <c r="C129" s="27">
        <v>0.0384</v>
      </c>
      <c r="D129" s="27">
        <v>0.0567</v>
      </c>
      <c r="E129" s="27">
        <v>0.0295</v>
      </c>
      <c r="F129" s="27">
        <v>0.089</v>
      </c>
      <c r="G129" s="27">
        <v>0.0142</v>
      </c>
      <c r="H129" s="27">
        <v>0.0434</v>
      </c>
      <c r="I129" s="27">
        <v>0.1467</v>
      </c>
      <c r="J129" s="27">
        <v>0.0712</v>
      </c>
      <c r="K129" s="27">
        <v>0.0695</v>
      </c>
      <c r="L129" s="8"/>
      <c r="M129" s="6">
        <f t="shared" ref="M129:V129" si="493">M128+B129</f>
        <v>0.8135</v>
      </c>
      <c r="N129" s="6">
        <f t="shared" si="493"/>
        <v>0.6542</v>
      </c>
      <c r="O129" s="6">
        <f t="shared" si="493"/>
        <v>-0.0087</v>
      </c>
      <c r="P129" s="6">
        <f t="shared" si="493"/>
        <v>0.0857</v>
      </c>
      <c r="Q129" s="6">
        <f t="shared" si="493"/>
        <v>-0.1276</v>
      </c>
      <c r="R129" s="6">
        <f t="shared" si="493"/>
        <v>-0.3429</v>
      </c>
      <c r="S129" s="6">
        <f t="shared" si="493"/>
        <v>0.0429</v>
      </c>
      <c r="T129" s="6">
        <f t="shared" si="493"/>
        <v>0.5236</v>
      </c>
      <c r="U129" s="6">
        <f t="shared" si="493"/>
        <v>0.2468</v>
      </c>
      <c r="V129" s="6">
        <f t="shared" si="493"/>
        <v>-0.0459</v>
      </c>
      <c r="W129" s="8"/>
      <c r="X129" s="6">
        <f t="shared" ref="X129:AG129" si="494">max(X128, M129)</f>
        <v>1.0476</v>
      </c>
      <c r="Y129" s="6">
        <f t="shared" si="494"/>
        <v>0.7861</v>
      </c>
      <c r="Z129" s="6">
        <f t="shared" si="494"/>
        <v>0.3094</v>
      </c>
      <c r="AA129" s="6">
        <f t="shared" si="494"/>
        <v>0.3516</v>
      </c>
      <c r="AB129" s="6">
        <f t="shared" si="494"/>
        <v>0.3811</v>
      </c>
      <c r="AC129" s="6">
        <f t="shared" si="494"/>
        <v>0.2638</v>
      </c>
      <c r="AD129" s="6">
        <f t="shared" si="494"/>
        <v>0.2378</v>
      </c>
      <c r="AE129" s="6">
        <f t="shared" si="494"/>
        <v>0.7154</v>
      </c>
      <c r="AF129" s="6">
        <f t="shared" si="494"/>
        <v>0.3316</v>
      </c>
      <c r="AG129" s="6">
        <f t="shared" si="494"/>
        <v>0.1807</v>
      </c>
      <c r="AH129" s="8"/>
      <c r="AI129" s="6">
        <f t="shared" ref="AI129:AR129" si="495">X129-M129</f>
        <v>0.2341</v>
      </c>
      <c r="AJ129" s="6">
        <f t="shared" si="495"/>
        <v>0.1319</v>
      </c>
      <c r="AK129" s="6">
        <f t="shared" si="495"/>
        <v>0.3181</v>
      </c>
      <c r="AL129" s="6">
        <f t="shared" si="495"/>
        <v>0.2659</v>
      </c>
      <c r="AM129" s="6">
        <f t="shared" si="495"/>
        <v>0.5087</v>
      </c>
      <c r="AN129" s="6">
        <f t="shared" si="495"/>
        <v>0.6067</v>
      </c>
      <c r="AO129" s="6">
        <f t="shared" si="495"/>
        <v>0.1949</v>
      </c>
      <c r="AP129" s="6">
        <f t="shared" si="495"/>
        <v>0.1918</v>
      </c>
      <c r="AQ129" s="6">
        <f t="shared" si="495"/>
        <v>0.0848</v>
      </c>
      <c r="AR129" s="6">
        <f t="shared" si="495"/>
        <v>0.2266</v>
      </c>
      <c r="AS129" s="8"/>
      <c r="AT129" s="6">
        <f t="shared" ref="AT129:BC129" si="496">average(SORTN(AI117:AI128,6,0,1,FALSE))</f>
        <v>0.2715</v>
      </c>
      <c r="AU129" s="6">
        <f t="shared" si="496"/>
        <v>0.1947166667</v>
      </c>
      <c r="AV129" s="6">
        <f t="shared" si="496"/>
        <v>0.3826666667</v>
      </c>
      <c r="AW129" s="6">
        <f t="shared" si="496"/>
        <v>0.3742666667</v>
      </c>
      <c r="AX129" s="6">
        <f t="shared" si="496"/>
        <v>0.55325</v>
      </c>
      <c r="AY129" s="6">
        <f t="shared" si="496"/>
        <v>0.59545</v>
      </c>
      <c r="AZ129" s="6">
        <f t="shared" si="496"/>
        <v>0.3423333333</v>
      </c>
      <c r="BA129" s="6">
        <f t="shared" si="496"/>
        <v>0.2677833333</v>
      </c>
      <c r="BB129" s="6">
        <f t="shared" si="496"/>
        <v>0.1737666667</v>
      </c>
      <c r="BC129" s="6">
        <f t="shared" si="496"/>
        <v>0.30905</v>
      </c>
    </row>
    <row r="130">
      <c r="A130" s="23">
        <v>40421.0</v>
      </c>
      <c r="B130" s="27">
        <v>-0.0143</v>
      </c>
      <c r="C130" s="27">
        <v>0.0152</v>
      </c>
      <c r="D130" s="27">
        <v>-0.0373</v>
      </c>
      <c r="E130" s="27">
        <v>-0.0357</v>
      </c>
      <c r="F130" s="27">
        <v>-0.0513</v>
      </c>
      <c r="G130" s="27">
        <v>-0.0532</v>
      </c>
      <c r="H130" s="27">
        <v>-0.0508</v>
      </c>
      <c r="I130" s="27">
        <v>-0.0314</v>
      </c>
      <c r="J130" s="27">
        <v>-0.0012</v>
      </c>
      <c r="K130" s="27">
        <v>-0.0451</v>
      </c>
      <c r="L130" s="8"/>
      <c r="M130" s="6">
        <f t="shared" ref="M130:V130" si="497">M129+B130</f>
        <v>0.7992</v>
      </c>
      <c r="N130" s="6">
        <f t="shared" si="497"/>
        <v>0.6694</v>
      </c>
      <c r="O130" s="6">
        <f t="shared" si="497"/>
        <v>-0.046</v>
      </c>
      <c r="P130" s="6">
        <f t="shared" si="497"/>
        <v>0.05</v>
      </c>
      <c r="Q130" s="6">
        <f t="shared" si="497"/>
        <v>-0.1789</v>
      </c>
      <c r="R130" s="6">
        <f t="shared" si="497"/>
        <v>-0.3961</v>
      </c>
      <c r="S130" s="6">
        <f t="shared" si="497"/>
        <v>-0.0079</v>
      </c>
      <c r="T130" s="6">
        <f t="shared" si="497"/>
        <v>0.4922</v>
      </c>
      <c r="U130" s="6">
        <f t="shared" si="497"/>
        <v>0.2456</v>
      </c>
      <c r="V130" s="6">
        <f t="shared" si="497"/>
        <v>-0.091</v>
      </c>
      <c r="W130" s="8"/>
      <c r="X130" s="6">
        <f t="shared" ref="X130:AG130" si="498">max(X129, M130)</f>
        <v>1.0476</v>
      </c>
      <c r="Y130" s="6">
        <f t="shared" si="498"/>
        <v>0.7861</v>
      </c>
      <c r="Z130" s="6">
        <f t="shared" si="498"/>
        <v>0.3094</v>
      </c>
      <c r="AA130" s="6">
        <f t="shared" si="498"/>
        <v>0.3516</v>
      </c>
      <c r="AB130" s="6">
        <f t="shared" si="498"/>
        <v>0.3811</v>
      </c>
      <c r="AC130" s="6">
        <f t="shared" si="498"/>
        <v>0.2638</v>
      </c>
      <c r="AD130" s="6">
        <f t="shared" si="498"/>
        <v>0.2378</v>
      </c>
      <c r="AE130" s="6">
        <f t="shared" si="498"/>
        <v>0.7154</v>
      </c>
      <c r="AF130" s="6">
        <f t="shared" si="498"/>
        <v>0.3316</v>
      </c>
      <c r="AG130" s="6">
        <f t="shared" si="498"/>
        <v>0.1807</v>
      </c>
      <c r="AH130" s="8"/>
      <c r="AI130" s="6">
        <f t="shared" ref="AI130:AR130" si="499">X130-M130</f>
        <v>0.2484</v>
      </c>
      <c r="AJ130" s="6">
        <f t="shared" si="499"/>
        <v>0.1167</v>
      </c>
      <c r="AK130" s="6">
        <f t="shared" si="499"/>
        <v>0.3554</v>
      </c>
      <c r="AL130" s="6">
        <f t="shared" si="499"/>
        <v>0.3016</v>
      </c>
      <c r="AM130" s="6">
        <f t="shared" si="499"/>
        <v>0.56</v>
      </c>
      <c r="AN130" s="6">
        <f t="shared" si="499"/>
        <v>0.6599</v>
      </c>
      <c r="AO130" s="6">
        <f t="shared" si="499"/>
        <v>0.2457</v>
      </c>
      <c r="AP130" s="6">
        <f t="shared" si="499"/>
        <v>0.2232</v>
      </c>
      <c r="AQ130" s="6">
        <f t="shared" si="499"/>
        <v>0.086</v>
      </c>
      <c r="AR130" s="6">
        <f t="shared" si="499"/>
        <v>0.2717</v>
      </c>
      <c r="AS130" s="8"/>
      <c r="AT130" s="6">
        <f t="shared" ref="AT130:BC130" si="500">average(SORTN(AI118:AI129,6,0,1,FALSE))</f>
        <v>0.2531166667</v>
      </c>
      <c r="AU130" s="6">
        <f t="shared" si="500"/>
        <v>0.1861333333</v>
      </c>
      <c r="AV130" s="6">
        <f t="shared" si="500"/>
        <v>0.3656833333</v>
      </c>
      <c r="AW130" s="6">
        <f t="shared" si="500"/>
        <v>0.3629</v>
      </c>
      <c r="AX130" s="6">
        <f t="shared" si="500"/>
        <v>0.54225</v>
      </c>
      <c r="AY130" s="6">
        <f t="shared" si="500"/>
        <v>0.6011166667</v>
      </c>
      <c r="AZ130" s="6">
        <f t="shared" si="500"/>
        <v>0.3149</v>
      </c>
      <c r="BA130" s="6">
        <f t="shared" si="500"/>
        <v>0.2637666667</v>
      </c>
      <c r="BB130" s="6">
        <f t="shared" si="500"/>
        <v>0.1505333333</v>
      </c>
      <c r="BC130" s="6">
        <f t="shared" si="500"/>
        <v>0.2904833333</v>
      </c>
    </row>
    <row r="131">
      <c r="A131" s="23">
        <v>40451.0</v>
      </c>
      <c r="B131" s="27">
        <v>0.0451</v>
      </c>
      <c r="C131" s="27">
        <v>0.0367</v>
      </c>
      <c r="D131" s="27">
        <v>0.0658</v>
      </c>
      <c r="E131" s="27">
        <v>0.0543</v>
      </c>
      <c r="F131" s="27">
        <v>0.0401</v>
      </c>
      <c r="G131" s="27">
        <v>0.041</v>
      </c>
      <c r="H131" s="27">
        <v>0.0533</v>
      </c>
      <c r="I131" s="27">
        <v>0.0295</v>
      </c>
      <c r="J131" s="27">
        <v>0.0628</v>
      </c>
      <c r="K131" s="27">
        <v>0.0904</v>
      </c>
      <c r="L131" s="8"/>
      <c r="M131" s="6">
        <f t="shared" ref="M131:V131" si="501">M130+B131</f>
        <v>0.8443</v>
      </c>
      <c r="N131" s="6">
        <f t="shared" si="501"/>
        <v>0.7061</v>
      </c>
      <c r="O131" s="6">
        <f t="shared" si="501"/>
        <v>0.0198</v>
      </c>
      <c r="P131" s="6">
        <f t="shared" si="501"/>
        <v>0.1043</v>
      </c>
      <c r="Q131" s="6">
        <f t="shared" si="501"/>
        <v>-0.1388</v>
      </c>
      <c r="R131" s="6">
        <f t="shared" si="501"/>
        <v>-0.3551</v>
      </c>
      <c r="S131" s="6">
        <f t="shared" si="501"/>
        <v>0.0454</v>
      </c>
      <c r="T131" s="6">
        <f t="shared" si="501"/>
        <v>0.5217</v>
      </c>
      <c r="U131" s="6">
        <f t="shared" si="501"/>
        <v>0.3084</v>
      </c>
      <c r="V131" s="6">
        <f t="shared" si="501"/>
        <v>-0.0006</v>
      </c>
      <c r="W131" s="8"/>
      <c r="X131" s="6">
        <f t="shared" ref="X131:AG131" si="502">max(X130, M131)</f>
        <v>1.0476</v>
      </c>
      <c r="Y131" s="6">
        <f t="shared" si="502"/>
        <v>0.7861</v>
      </c>
      <c r="Z131" s="6">
        <f t="shared" si="502"/>
        <v>0.3094</v>
      </c>
      <c r="AA131" s="6">
        <f t="shared" si="502"/>
        <v>0.3516</v>
      </c>
      <c r="AB131" s="6">
        <f t="shared" si="502"/>
        <v>0.3811</v>
      </c>
      <c r="AC131" s="6">
        <f t="shared" si="502"/>
        <v>0.2638</v>
      </c>
      <c r="AD131" s="6">
        <f t="shared" si="502"/>
        <v>0.2378</v>
      </c>
      <c r="AE131" s="6">
        <f t="shared" si="502"/>
        <v>0.7154</v>
      </c>
      <c r="AF131" s="6">
        <f t="shared" si="502"/>
        <v>0.3316</v>
      </c>
      <c r="AG131" s="6">
        <f t="shared" si="502"/>
        <v>0.1807</v>
      </c>
      <c r="AH131" s="8"/>
      <c r="AI131" s="6">
        <f t="shared" ref="AI131:AR131" si="503">X131-M131</f>
        <v>0.2033</v>
      </c>
      <c r="AJ131" s="6">
        <f t="shared" si="503"/>
        <v>0.08</v>
      </c>
      <c r="AK131" s="6">
        <f t="shared" si="503"/>
        <v>0.2896</v>
      </c>
      <c r="AL131" s="6">
        <f t="shared" si="503"/>
        <v>0.2473</v>
      </c>
      <c r="AM131" s="6">
        <f t="shared" si="503"/>
        <v>0.5199</v>
      </c>
      <c r="AN131" s="6">
        <f t="shared" si="503"/>
        <v>0.6189</v>
      </c>
      <c r="AO131" s="6">
        <f t="shared" si="503"/>
        <v>0.1924</v>
      </c>
      <c r="AP131" s="6">
        <f t="shared" si="503"/>
        <v>0.1937</v>
      </c>
      <c r="AQ131" s="6">
        <f t="shared" si="503"/>
        <v>0.0232</v>
      </c>
      <c r="AR131" s="6">
        <f t="shared" si="503"/>
        <v>0.1813</v>
      </c>
      <c r="AS131" s="8"/>
      <c r="AT131" s="6">
        <f t="shared" ref="AT131:BC131" si="504">average(SORTN(AI119:AI130,6,0,1,FALSE))</f>
        <v>0.2482333333</v>
      </c>
      <c r="AU131" s="6">
        <f t="shared" si="504"/>
        <v>0.1751833333</v>
      </c>
      <c r="AV131" s="6">
        <f t="shared" si="504"/>
        <v>0.3623833333</v>
      </c>
      <c r="AW131" s="6">
        <f t="shared" si="504"/>
        <v>0.3499166667</v>
      </c>
      <c r="AX131" s="6">
        <f t="shared" si="504"/>
        <v>0.5514</v>
      </c>
      <c r="AY131" s="6">
        <f t="shared" si="504"/>
        <v>0.6156166667</v>
      </c>
      <c r="AZ131" s="6">
        <f t="shared" si="504"/>
        <v>0.2945</v>
      </c>
      <c r="BA131" s="6">
        <f t="shared" si="504"/>
        <v>0.2678333333</v>
      </c>
      <c r="BB131" s="6">
        <f t="shared" si="504"/>
        <v>0.1363</v>
      </c>
      <c r="BC131" s="6">
        <f t="shared" si="504"/>
        <v>0.281</v>
      </c>
    </row>
    <row r="132">
      <c r="A132" s="23">
        <v>40482.0</v>
      </c>
      <c r="B132" s="27">
        <v>0.0161</v>
      </c>
      <c r="C132" s="27">
        <v>0.0228</v>
      </c>
      <c r="D132" s="27">
        <v>0.0322</v>
      </c>
      <c r="E132" s="27">
        <v>0.0589</v>
      </c>
      <c r="F132" s="27">
        <v>0.0451</v>
      </c>
      <c r="G132" s="27">
        <v>-0.0161</v>
      </c>
      <c r="H132" s="27">
        <v>-0.001</v>
      </c>
      <c r="I132" s="27">
        <v>0.028</v>
      </c>
      <c r="J132" s="27">
        <v>0.0245</v>
      </c>
      <c r="K132" s="27">
        <v>0.039</v>
      </c>
      <c r="L132" s="8"/>
      <c r="M132" s="6">
        <f t="shared" ref="M132:V132" si="505">M131+B132</f>
        <v>0.8604</v>
      </c>
      <c r="N132" s="6">
        <f t="shared" si="505"/>
        <v>0.7289</v>
      </c>
      <c r="O132" s="6">
        <f t="shared" si="505"/>
        <v>0.052</v>
      </c>
      <c r="P132" s="6">
        <f t="shared" si="505"/>
        <v>0.1632</v>
      </c>
      <c r="Q132" s="6">
        <f t="shared" si="505"/>
        <v>-0.0937</v>
      </c>
      <c r="R132" s="6">
        <f t="shared" si="505"/>
        <v>-0.3712</v>
      </c>
      <c r="S132" s="6">
        <f t="shared" si="505"/>
        <v>0.0444</v>
      </c>
      <c r="T132" s="6">
        <f t="shared" si="505"/>
        <v>0.5497</v>
      </c>
      <c r="U132" s="6">
        <f t="shared" si="505"/>
        <v>0.3329</v>
      </c>
      <c r="V132" s="6">
        <f t="shared" si="505"/>
        <v>0.0384</v>
      </c>
      <c r="W132" s="8"/>
      <c r="X132" s="6">
        <f t="shared" ref="X132:AG132" si="506">max(X131, M132)</f>
        <v>1.0476</v>
      </c>
      <c r="Y132" s="6">
        <f t="shared" si="506"/>
        <v>0.7861</v>
      </c>
      <c r="Z132" s="6">
        <f t="shared" si="506"/>
        <v>0.3094</v>
      </c>
      <c r="AA132" s="6">
        <f t="shared" si="506"/>
        <v>0.3516</v>
      </c>
      <c r="AB132" s="6">
        <f t="shared" si="506"/>
        <v>0.3811</v>
      </c>
      <c r="AC132" s="6">
        <f t="shared" si="506"/>
        <v>0.2638</v>
      </c>
      <c r="AD132" s="6">
        <f t="shared" si="506"/>
        <v>0.2378</v>
      </c>
      <c r="AE132" s="6">
        <f t="shared" si="506"/>
        <v>0.7154</v>
      </c>
      <c r="AF132" s="6">
        <f t="shared" si="506"/>
        <v>0.3329</v>
      </c>
      <c r="AG132" s="6">
        <f t="shared" si="506"/>
        <v>0.1807</v>
      </c>
      <c r="AH132" s="8"/>
      <c r="AI132" s="6">
        <f t="shared" ref="AI132:AR132" si="507">X132-M132</f>
        <v>0.1872</v>
      </c>
      <c r="AJ132" s="6">
        <f t="shared" si="507"/>
        <v>0.0572</v>
      </c>
      <c r="AK132" s="6">
        <f t="shared" si="507"/>
        <v>0.2574</v>
      </c>
      <c r="AL132" s="6">
        <f t="shared" si="507"/>
        <v>0.1884</v>
      </c>
      <c r="AM132" s="6">
        <f t="shared" si="507"/>
        <v>0.4748</v>
      </c>
      <c r="AN132" s="6">
        <f t="shared" si="507"/>
        <v>0.635</v>
      </c>
      <c r="AO132" s="6">
        <f t="shared" si="507"/>
        <v>0.1934</v>
      </c>
      <c r="AP132" s="6">
        <f t="shared" si="507"/>
        <v>0.1657</v>
      </c>
      <c r="AQ132" s="6">
        <f t="shared" si="507"/>
        <v>0</v>
      </c>
      <c r="AR132" s="6">
        <f t="shared" si="507"/>
        <v>0.1423</v>
      </c>
      <c r="AS132" s="8"/>
      <c r="AT132" s="6">
        <f t="shared" ref="AT132:BC132" si="508">average(SORTN(AI120:AI131,6,0,1,FALSE))</f>
        <v>0.2482333333</v>
      </c>
      <c r="AU132" s="6">
        <f t="shared" si="508"/>
        <v>0.1705333333</v>
      </c>
      <c r="AV132" s="6">
        <f t="shared" si="508"/>
        <v>0.3623833333</v>
      </c>
      <c r="AW132" s="6">
        <f t="shared" si="508"/>
        <v>0.3426333333</v>
      </c>
      <c r="AX132" s="6">
        <f t="shared" si="508"/>
        <v>0.5532666667</v>
      </c>
      <c r="AY132" s="6">
        <f t="shared" si="508"/>
        <v>0.6231833333</v>
      </c>
      <c r="AZ132" s="6">
        <f t="shared" si="508"/>
        <v>0.2839666667</v>
      </c>
      <c r="BA132" s="6">
        <f t="shared" si="508"/>
        <v>0.2678333333</v>
      </c>
      <c r="BB132" s="6">
        <f t="shared" si="508"/>
        <v>0.127</v>
      </c>
      <c r="BC132" s="6">
        <f t="shared" si="508"/>
        <v>0.2730333333</v>
      </c>
    </row>
    <row r="133">
      <c r="A133" s="23">
        <v>40512.0</v>
      </c>
      <c r="B133" s="27">
        <v>-0.0134</v>
      </c>
      <c r="C133" s="27">
        <v>0.0197</v>
      </c>
      <c r="D133" s="27">
        <v>-0.0492</v>
      </c>
      <c r="E133" s="27">
        <v>0.0135</v>
      </c>
      <c r="F133" s="27">
        <v>-0.0997</v>
      </c>
      <c r="G133" s="27">
        <v>0.0618</v>
      </c>
      <c r="H133" s="27">
        <v>-0.0356</v>
      </c>
      <c r="I133" s="27">
        <v>-0.1505</v>
      </c>
      <c r="J133" s="27">
        <v>-0.0239</v>
      </c>
      <c r="K133" s="27">
        <v>4.0E-4</v>
      </c>
      <c r="L133" s="8"/>
      <c r="M133" s="6">
        <f t="shared" ref="M133:V133" si="509">M132+B133</f>
        <v>0.847</v>
      </c>
      <c r="N133" s="6">
        <f t="shared" si="509"/>
        <v>0.7486</v>
      </c>
      <c r="O133" s="6">
        <f t="shared" si="509"/>
        <v>0.0028</v>
      </c>
      <c r="P133" s="6">
        <f t="shared" si="509"/>
        <v>0.1767</v>
      </c>
      <c r="Q133" s="6">
        <f t="shared" si="509"/>
        <v>-0.1934</v>
      </c>
      <c r="R133" s="6">
        <f t="shared" si="509"/>
        <v>-0.3094</v>
      </c>
      <c r="S133" s="6">
        <f t="shared" si="509"/>
        <v>0.0088</v>
      </c>
      <c r="T133" s="6">
        <f t="shared" si="509"/>
        <v>0.3992</v>
      </c>
      <c r="U133" s="6">
        <f t="shared" si="509"/>
        <v>0.309</v>
      </c>
      <c r="V133" s="6">
        <f t="shared" si="509"/>
        <v>0.0388</v>
      </c>
      <c r="W133" s="8"/>
      <c r="X133" s="6">
        <f t="shared" ref="X133:AG133" si="510">max(X132, M133)</f>
        <v>1.0476</v>
      </c>
      <c r="Y133" s="6">
        <f t="shared" si="510"/>
        <v>0.7861</v>
      </c>
      <c r="Z133" s="6">
        <f t="shared" si="510"/>
        <v>0.3094</v>
      </c>
      <c r="AA133" s="6">
        <f t="shared" si="510"/>
        <v>0.3516</v>
      </c>
      <c r="AB133" s="6">
        <f t="shared" si="510"/>
        <v>0.3811</v>
      </c>
      <c r="AC133" s="6">
        <f t="shared" si="510"/>
        <v>0.2638</v>
      </c>
      <c r="AD133" s="6">
        <f t="shared" si="510"/>
        <v>0.2378</v>
      </c>
      <c r="AE133" s="6">
        <f t="shared" si="510"/>
        <v>0.7154</v>
      </c>
      <c r="AF133" s="6">
        <f t="shared" si="510"/>
        <v>0.3329</v>
      </c>
      <c r="AG133" s="6">
        <f t="shared" si="510"/>
        <v>0.1807</v>
      </c>
      <c r="AH133" s="8"/>
      <c r="AI133" s="6">
        <f t="shared" ref="AI133:AR133" si="511">X133-M133</f>
        <v>0.2006</v>
      </c>
      <c r="AJ133" s="6">
        <f t="shared" si="511"/>
        <v>0.0375</v>
      </c>
      <c r="AK133" s="6">
        <f t="shared" si="511"/>
        <v>0.3066</v>
      </c>
      <c r="AL133" s="6">
        <f t="shared" si="511"/>
        <v>0.1749</v>
      </c>
      <c r="AM133" s="6">
        <f t="shared" si="511"/>
        <v>0.5745</v>
      </c>
      <c r="AN133" s="6">
        <f t="shared" si="511"/>
        <v>0.5732</v>
      </c>
      <c r="AO133" s="6">
        <f t="shared" si="511"/>
        <v>0.229</v>
      </c>
      <c r="AP133" s="6">
        <f t="shared" si="511"/>
        <v>0.3162</v>
      </c>
      <c r="AQ133" s="6">
        <f t="shared" si="511"/>
        <v>0.0239</v>
      </c>
      <c r="AR133" s="6">
        <f t="shared" si="511"/>
        <v>0.1419</v>
      </c>
      <c r="AS133" s="8"/>
      <c r="AT133" s="6">
        <f t="shared" ref="AT133:BC133" si="512">average(SORTN(AI121:AI132,6,0,1,FALSE))</f>
        <v>0.2452666667</v>
      </c>
      <c r="AU133" s="6">
        <f t="shared" si="512"/>
        <v>0.1570666667</v>
      </c>
      <c r="AV133" s="6">
        <f t="shared" si="512"/>
        <v>0.3544</v>
      </c>
      <c r="AW133" s="6">
        <f t="shared" si="512"/>
        <v>0.3270166667</v>
      </c>
      <c r="AX133" s="6">
        <f t="shared" si="512"/>
        <v>0.5532666667</v>
      </c>
      <c r="AY133" s="6">
        <f t="shared" si="512"/>
        <v>0.6311333333</v>
      </c>
      <c r="AZ133" s="6">
        <f t="shared" si="512"/>
        <v>0.2674</v>
      </c>
      <c r="BA133" s="6">
        <f t="shared" si="512"/>
        <v>0.2678333333</v>
      </c>
      <c r="BB133" s="6">
        <f t="shared" si="512"/>
        <v>0.11455</v>
      </c>
      <c r="BC133" s="6">
        <f t="shared" si="512"/>
        <v>0.2607666667</v>
      </c>
    </row>
    <row r="134">
      <c r="A134" s="23">
        <v>40543.0</v>
      </c>
      <c r="B134" s="27">
        <v>0.0345</v>
      </c>
      <c r="C134" s="27">
        <v>0.0416</v>
      </c>
      <c r="D134" s="27">
        <v>0.055</v>
      </c>
      <c r="E134" s="27">
        <v>0.0383</v>
      </c>
      <c r="F134" s="27">
        <v>0.0556</v>
      </c>
      <c r="G134" s="27">
        <v>0.042</v>
      </c>
      <c r="H134" s="27">
        <v>0.0759</v>
      </c>
      <c r="I134" s="27">
        <v>0.0635</v>
      </c>
      <c r="J134" s="27">
        <v>0.0673</v>
      </c>
      <c r="K134" s="27">
        <v>0.0664</v>
      </c>
      <c r="L134" s="8"/>
      <c r="M134" s="6">
        <f t="shared" ref="M134:V134" si="513">M133+B134</f>
        <v>0.8815</v>
      </c>
      <c r="N134" s="6">
        <f t="shared" si="513"/>
        <v>0.7902</v>
      </c>
      <c r="O134" s="6">
        <f t="shared" si="513"/>
        <v>0.0578</v>
      </c>
      <c r="P134" s="6">
        <f t="shared" si="513"/>
        <v>0.215</v>
      </c>
      <c r="Q134" s="6">
        <f t="shared" si="513"/>
        <v>-0.1378</v>
      </c>
      <c r="R134" s="6">
        <f t="shared" si="513"/>
        <v>-0.2674</v>
      </c>
      <c r="S134" s="6">
        <f t="shared" si="513"/>
        <v>0.0847</v>
      </c>
      <c r="T134" s="6">
        <f t="shared" si="513"/>
        <v>0.4627</v>
      </c>
      <c r="U134" s="6">
        <f t="shared" si="513"/>
        <v>0.3763</v>
      </c>
      <c r="V134" s="6">
        <f t="shared" si="513"/>
        <v>0.1052</v>
      </c>
      <c r="W134" s="8"/>
      <c r="X134" s="6">
        <f t="shared" ref="X134:AG134" si="514">max(X133, M134)</f>
        <v>1.0476</v>
      </c>
      <c r="Y134" s="6">
        <f t="shared" si="514"/>
        <v>0.7902</v>
      </c>
      <c r="Z134" s="6">
        <f t="shared" si="514"/>
        <v>0.3094</v>
      </c>
      <c r="AA134" s="6">
        <f t="shared" si="514"/>
        <v>0.3516</v>
      </c>
      <c r="AB134" s="6">
        <f t="shared" si="514"/>
        <v>0.3811</v>
      </c>
      <c r="AC134" s="6">
        <f t="shared" si="514"/>
        <v>0.2638</v>
      </c>
      <c r="AD134" s="6">
        <f t="shared" si="514"/>
        <v>0.2378</v>
      </c>
      <c r="AE134" s="6">
        <f t="shared" si="514"/>
        <v>0.7154</v>
      </c>
      <c r="AF134" s="6">
        <f t="shared" si="514"/>
        <v>0.3763</v>
      </c>
      <c r="AG134" s="6">
        <f t="shared" si="514"/>
        <v>0.1807</v>
      </c>
      <c r="AH134" s="8"/>
      <c r="AI134" s="6">
        <f t="shared" ref="AI134:AR134" si="515">X134-M134</f>
        <v>0.1661</v>
      </c>
      <c r="AJ134" s="6">
        <f t="shared" si="515"/>
        <v>0</v>
      </c>
      <c r="AK134" s="6">
        <f t="shared" si="515"/>
        <v>0.2516</v>
      </c>
      <c r="AL134" s="6">
        <f t="shared" si="515"/>
        <v>0.1366</v>
      </c>
      <c r="AM134" s="6">
        <f t="shared" si="515"/>
        <v>0.5189</v>
      </c>
      <c r="AN134" s="6">
        <f t="shared" si="515"/>
        <v>0.5312</v>
      </c>
      <c r="AO134" s="6">
        <f t="shared" si="515"/>
        <v>0.1531</v>
      </c>
      <c r="AP134" s="6">
        <f t="shared" si="515"/>
        <v>0.2527</v>
      </c>
      <c r="AQ134" s="6">
        <f t="shared" si="515"/>
        <v>0</v>
      </c>
      <c r="AR134" s="6">
        <f t="shared" si="515"/>
        <v>0.0755</v>
      </c>
      <c r="AS134" s="8"/>
      <c r="AT134" s="6">
        <f t="shared" ref="AT134:BC134" si="516">average(SORTN(AI122:AI133,6,0,1,FALSE))</f>
        <v>0.2449</v>
      </c>
      <c r="AU134" s="6">
        <f t="shared" si="516"/>
        <v>0.1518</v>
      </c>
      <c r="AV134" s="6">
        <f t="shared" si="516"/>
        <v>0.3471666667</v>
      </c>
      <c r="AW134" s="6">
        <f t="shared" si="516"/>
        <v>0.3168666667</v>
      </c>
      <c r="AX134" s="6">
        <f t="shared" si="516"/>
        <v>0.5637833333</v>
      </c>
      <c r="AY134" s="6">
        <f t="shared" si="516"/>
        <v>0.61915</v>
      </c>
      <c r="AZ134" s="6">
        <f t="shared" si="516"/>
        <v>0.2504333333</v>
      </c>
      <c r="BA134" s="6">
        <f t="shared" si="516"/>
        <v>0.28545</v>
      </c>
      <c r="BB134" s="6">
        <f t="shared" si="516"/>
        <v>0.1074833333</v>
      </c>
      <c r="BC134" s="6">
        <f t="shared" si="516"/>
        <v>0.2574166667</v>
      </c>
    </row>
    <row r="135">
      <c r="A135" s="23">
        <v>40574.0</v>
      </c>
      <c r="B135" s="27">
        <v>0.0047</v>
      </c>
      <c r="C135" s="27">
        <v>0.0107</v>
      </c>
      <c r="D135" s="27">
        <v>0.0465</v>
      </c>
      <c r="E135" s="27">
        <v>0.0205</v>
      </c>
      <c r="F135" s="27">
        <v>0.0874</v>
      </c>
      <c r="G135" s="27">
        <v>0.0115</v>
      </c>
      <c r="H135" s="27">
        <v>0.0212</v>
      </c>
      <c r="I135" s="27">
        <v>0.1115</v>
      </c>
      <c r="J135" s="27">
        <v>-0.0032</v>
      </c>
      <c r="K135" s="27">
        <v>0.0237</v>
      </c>
      <c r="L135" s="8"/>
      <c r="M135" s="6">
        <f t="shared" ref="M135:V135" si="517">M134+B135</f>
        <v>0.8862</v>
      </c>
      <c r="N135" s="6">
        <f t="shared" si="517"/>
        <v>0.8009</v>
      </c>
      <c r="O135" s="6">
        <f t="shared" si="517"/>
        <v>0.1043</v>
      </c>
      <c r="P135" s="6">
        <f t="shared" si="517"/>
        <v>0.2355</v>
      </c>
      <c r="Q135" s="6">
        <f t="shared" si="517"/>
        <v>-0.0504</v>
      </c>
      <c r="R135" s="6">
        <f t="shared" si="517"/>
        <v>-0.2559</v>
      </c>
      <c r="S135" s="6">
        <f t="shared" si="517"/>
        <v>0.1059</v>
      </c>
      <c r="T135" s="6">
        <f t="shared" si="517"/>
        <v>0.5742</v>
      </c>
      <c r="U135" s="6">
        <f t="shared" si="517"/>
        <v>0.3731</v>
      </c>
      <c r="V135" s="6">
        <f t="shared" si="517"/>
        <v>0.1289</v>
      </c>
      <c r="W135" s="8"/>
      <c r="X135" s="6">
        <f t="shared" ref="X135:AG135" si="518">max(X134, M135)</f>
        <v>1.0476</v>
      </c>
      <c r="Y135" s="6">
        <f t="shared" si="518"/>
        <v>0.8009</v>
      </c>
      <c r="Z135" s="6">
        <f t="shared" si="518"/>
        <v>0.3094</v>
      </c>
      <c r="AA135" s="6">
        <f t="shared" si="518"/>
        <v>0.3516</v>
      </c>
      <c r="AB135" s="6">
        <f t="shared" si="518"/>
        <v>0.3811</v>
      </c>
      <c r="AC135" s="6">
        <f t="shared" si="518"/>
        <v>0.2638</v>
      </c>
      <c r="AD135" s="6">
        <f t="shared" si="518"/>
        <v>0.2378</v>
      </c>
      <c r="AE135" s="6">
        <f t="shared" si="518"/>
        <v>0.7154</v>
      </c>
      <c r="AF135" s="6">
        <f t="shared" si="518"/>
        <v>0.3763</v>
      </c>
      <c r="AG135" s="6">
        <f t="shared" si="518"/>
        <v>0.1807</v>
      </c>
      <c r="AH135" s="8"/>
      <c r="AI135" s="6">
        <f t="shared" ref="AI135:AR135" si="519">X135-M135</f>
        <v>0.1614</v>
      </c>
      <c r="AJ135" s="6">
        <f t="shared" si="519"/>
        <v>0</v>
      </c>
      <c r="AK135" s="6">
        <f t="shared" si="519"/>
        <v>0.2051</v>
      </c>
      <c r="AL135" s="6">
        <f t="shared" si="519"/>
        <v>0.1161</v>
      </c>
      <c r="AM135" s="6">
        <f t="shared" si="519"/>
        <v>0.4315</v>
      </c>
      <c r="AN135" s="6">
        <f t="shared" si="519"/>
        <v>0.5197</v>
      </c>
      <c r="AO135" s="6">
        <f t="shared" si="519"/>
        <v>0.1319</v>
      </c>
      <c r="AP135" s="6">
        <f t="shared" si="519"/>
        <v>0.1412</v>
      </c>
      <c r="AQ135" s="6">
        <f t="shared" si="519"/>
        <v>0.0032</v>
      </c>
      <c r="AR135" s="6">
        <f t="shared" si="519"/>
        <v>0.0518</v>
      </c>
      <c r="AS135" s="8"/>
      <c r="AT135" s="6">
        <f t="shared" ref="AT135:BC135" si="520">average(SORTN(AI123:AI134,6,0,1,FALSE))</f>
        <v>0.2449</v>
      </c>
      <c r="AU135" s="6">
        <f t="shared" si="520"/>
        <v>0.1485</v>
      </c>
      <c r="AV135" s="6">
        <f t="shared" si="520"/>
        <v>0.3471666667</v>
      </c>
      <c r="AW135" s="6">
        <f t="shared" si="520"/>
        <v>0.3117333333</v>
      </c>
      <c r="AX135" s="6">
        <f t="shared" si="520"/>
        <v>0.5637833333</v>
      </c>
      <c r="AY135" s="6">
        <f t="shared" si="520"/>
        <v>0.61915</v>
      </c>
      <c r="AZ135" s="6">
        <f t="shared" si="520"/>
        <v>0.2470166667</v>
      </c>
      <c r="BA135" s="6">
        <f t="shared" si="520"/>
        <v>0.2903666667</v>
      </c>
      <c r="BB135" s="6">
        <f t="shared" si="520"/>
        <v>0.1074833333</v>
      </c>
      <c r="BC135" s="6">
        <f t="shared" si="520"/>
        <v>0.25665</v>
      </c>
    </row>
    <row r="136">
      <c r="A136" s="23">
        <v>40602.0</v>
      </c>
      <c r="B136" s="27">
        <v>0.024</v>
      </c>
      <c r="C136" s="27">
        <v>0.0451</v>
      </c>
      <c r="D136" s="27">
        <v>0.0272</v>
      </c>
      <c r="E136" s="27">
        <v>0.0273</v>
      </c>
      <c r="F136" s="27">
        <v>0.0204</v>
      </c>
      <c r="G136" s="27">
        <v>0.0456</v>
      </c>
      <c r="H136" s="27">
        <v>0.0311</v>
      </c>
      <c r="I136" s="27">
        <v>0.0011</v>
      </c>
      <c r="J136" s="27">
        <v>0.0272</v>
      </c>
      <c r="K136" s="27">
        <v>0.0329</v>
      </c>
      <c r="L136" s="8"/>
      <c r="M136" s="6">
        <f t="shared" ref="M136:V136" si="521">M135+B136</f>
        <v>0.9102</v>
      </c>
      <c r="N136" s="6">
        <f t="shared" si="521"/>
        <v>0.846</v>
      </c>
      <c r="O136" s="6">
        <f t="shared" si="521"/>
        <v>0.1315</v>
      </c>
      <c r="P136" s="6">
        <f t="shared" si="521"/>
        <v>0.2628</v>
      </c>
      <c r="Q136" s="6">
        <f t="shared" si="521"/>
        <v>-0.03</v>
      </c>
      <c r="R136" s="6">
        <f t="shared" si="521"/>
        <v>-0.2103</v>
      </c>
      <c r="S136" s="6">
        <f t="shared" si="521"/>
        <v>0.137</v>
      </c>
      <c r="T136" s="6">
        <f t="shared" si="521"/>
        <v>0.5753</v>
      </c>
      <c r="U136" s="6">
        <f t="shared" si="521"/>
        <v>0.4003</v>
      </c>
      <c r="V136" s="6">
        <f t="shared" si="521"/>
        <v>0.1618</v>
      </c>
      <c r="W136" s="8"/>
      <c r="X136" s="6">
        <f t="shared" ref="X136:AG136" si="522">max(X135, M136)</f>
        <v>1.0476</v>
      </c>
      <c r="Y136" s="6">
        <f t="shared" si="522"/>
        <v>0.846</v>
      </c>
      <c r="Z136" s="6">
        <f t="shared" si="522"/>
        <v>0.3094</v>
      </c>
      <c r="AA136" s="6">
        <f t="shared" si="522"/>
        <v>0.3516</v>
      </c>
      <c r="AB136" s="6">
        <f t="shared" si="522"/>
        <v>0.3811</v>
      </c>
      <c r="AC136" s="6">
        <f t="shared" si="522"/>
        <v>0.2638</v>
      </c>
      <c r="AD136" s="6">
        <f t="shared" si="522"/>
        <v>0.2378</v>
      </c>
      <c r="AE136" s="6">
        <f t="shared" si="522"/>
        <v>0.7154</v>
      </c>
      <c r="AF136" s="6">
        <f t="shared" si="522"/>
        <v>0.4003</v>
      </c>
      <c r="AG136" s="6">
        <f t="shared" si="522"/>
        <v>0.1807</v>
      </c>
      <c r="AH136" s="8"/>
      <c r="AI136" s="6">
        <f t="shared" ref="AI136:AR136" si="523">X136-M136</f>
        <v>0.1374</v>
      </c>
      <c r="AJ136" s="6">
        <f t="shared" si="523"/>
        <v>0</v>
      </c>
      <c r="AK136" s="6">
        <f t="shared" si="523"/>
        <v>0.1779</v>
      </c>
      <c r="AL136" s="6">
        <f t="shared" si="523"/>
        <v>0.0888</v>
      </c>
      <c r="AM136" s="6">
        <f t="shared" si="523"/>
        <v>0.4111</v>
      </c>
      <c r="AN136" s="6">
        <f t="shared" si="523"/>
        <v>0.4741</v>
      </c>
      <c r="AO136" s="6">
        <f t="shared" si="523"/>
        <v>0.1008</v>
      </c>
      <c r="AP136" s="6">
        <f t="shared" si="523"/>
        <v>0.1401</v>
      </c>
      <c r="AQ136" s="6">
        <f t="shared" si="523"/>
        <v>0</v>
      </c>
      <c r="AR136" s="6">
        <f t="shared" si="523"/>
        <v>0.0189</v>
      </c>
      <c r="AS136" s="8"/>
      <c r="AT136" s="6">
        <f t="shared" ref="AT136:BC136" si="524">average(SORTN(AI124:AI135,6,0,1,FALSE))</f>
        <v>0.2387833333</v>
      </c>
      <c r="AU136" s="6">
        <f t="shared" si="524"/>
        <v>0.1338</v>
      </c>
      <c r="AV136" s="6">
        <f t="shared" si="524"/>
        <v>0.3425333333</v>
      </c>
      <c r="AW136" s="6">
        <f t="shared" si="524"/>
        <v>0.2962166667</v>
      </c>
      <c r="AX136" s="6">
        <f t="shared" si="524"/>
        <v>0.5637833333</v>
      </c>
      <c r="AY136" s="6">
        <f t="shared" si="524"/>
        <v>0.61915</v>
      </c>
      <c r="AZ136" s="6">
        <f t="shared" si="524"/>
        <v>0.2377</v>
      </c>
      <c r="BA136" s="6">
        <f t="shared" si="524"/>
        <v>0.2903666667</v>
      </c>
      <c r="BB136" s="6">
        <f t="shared" si="524"/>
        <v>0.09405</v>
      </c>
      <c r="BC136" s="6">
        <f t="shared" si="524"/>
        <v>0.2424333333</v>
      </c>
    </row>
    <row r="137">
      <c r="A137" s="23">
        <v>40633.0</v>
      </c>
      <c r="B137" s="27">
        <v>0.0063</v>
      </c>
      <c r="C137" s="27">
        <v>-0.0023</v>
      </c>
      <c r="D137" s="27">
        <v>-0.0276</v>
      </c>
      <c r="E137" s="27">
        <v>-0.0308</v>
      </c>
      <c r="F137" s="27">
        <v>-0.0308</v>
      </c>
      <c r="G137" s="27">
        <v>-0.0807</v>
      </c>
      <c r="H137" s="27">
        <v>-0.008</v>
      </c>
      <c r="I137" s="27">
        <v>-0.0346</v>
      </c>
      <c r="J137" s="27">
        <v>-0.01</v>
      </c>
      <c r="K137" s="27">
        <v>7.0E-4</v>
      </c>
      <c r="L137" s="8"/>
      <c r="M137" s="6">
        <f t="shared" ref="M137:V137" si="525">M136+B137</f>
        <v>0.9165</v>
      </c>
      <c r="N137" s="6">
        <f t="shared" si="525"/>
        <v>0.8437</v>
      </c>
      <c r="O137" s="6">
        <f t="shared" si="525"/>
        <v>0.1039</v>
      </c>
      <c r="P137" s="6">
        <f t="shared" si="525"/>
        <v>0.232</v>
      </c>
      <c r="Q137" s="6">
        <f t="shared" si="525"/>
        <v>-0.0608</v>
      </c>
      <c r="R137" s="6">
        <f t="shared" si="525"/>
        <v>-0.291</v>
      </c>
      <c r="S137" s="6">
        <f t="shared" si="525"/>
        <v>0.129</v>
      </c>
      <c r="T137" s="6">
        <f t="shared" si="525"/>
        <v>0.5407</v>
      </c>
      <c r="U137" s="6">
        <f t="shared" si="525"/>
        <v>0.3903</v>
      </c>
      <c r="V137" s="6">
        <f t="shared" si="525"/>
        <v>0.1625</v>
      </c>
      <c r="W137" s="8"/>
      <c r="X137" s="6">
        <f t="shared" ref="X137:AG137" si="526">max(X136, M137)</f>
        <v>1.0476</v>
      </c>
      <c r="Y137" s="6">
        <f t="shared" si="526"/>
        <v>0.846</v>
      </c>
      <c r="Z137" s="6">
        <f t="shared" si="526"/>
        <v>0.3094</v>
      </c>
      <c r="AA137" s="6">
        <f t="shared" si="526"/>
        <v>0.3516</v>
      </c>
      <c r="AB137" s="6">
        <f t="shared" si="526"/>
        <v>0.3811</v>
      </c>
      <c r="AC137" s="6">
        <f t="shared" si="526"/>
        <v>0.2638</v>
      </c>
      <c r="AD137" s="6">
        <f t="shared" si="526"/>
        <v>0.2378</v>
      </c>
      <c r="AE137" s="6">
        <f t="shared" si="526"/>
        <v>0.7154</v>
      </c>
      <c r="AF137" s="6">
        <f t="shared" si="526"/>
        <v>0.4003</v>
      </c>
      <c r="AG137" s="6">
        <f t="shared" si="526"/>
        <v>0.1807</v>
      </c>
      <c r="AH137" s="8"/>
      <c r="AI137" s="6">
        <f t="shared" ref="AI137:AR137" si="527">X137-M137</f>
        <v>0.1311</v>
      </c>
      <c r="AJ137" s="6">
        <f t="shared" si="527"/>
        <v>0.0023</v>
      </c>
      <c r="AK137" s="6">
        <f t="shared" si="527"/>
        <v>0.2055</v>
      </c>
      <c r="AL137" s="6">
        <f t="shared" si="527"/>
        <v>0.1196</v>
      </c>
      <c r="AM137" s="6">
        <f t="shared" si="527"/>
        <v>0.4419</v>
      </c>
      <c r="AN137" s="6">
        <f t="shared" si="527"/>
        <v>0.5548</v>
      </c>
      <c r="AO137" s="6">
        <f t="shared" si="527"/>
        <v>0.1088</v>
      </c>
      <c r="AP137" s="6">
        <f t="shared" si="527"/>
        <v>0.1747</v>
      </c>
      <c r="AQ137" s="6">
        <f t="shared" si="527"/>
        <v>0.01</v>
      </c>
      <c r="AR137" s="6">
        <f t="shared" si="527"/>
        <v>0.0182</v>
      </c>
      <c r="AS137" s="8"/>
      <c r="AT137" s="6">
        <f t="shared" ref="AT137:BC137" si="528">average(SORTN(AI125:AI136,6,0,1,FALSE))</f>
        <v>0.2365666667</v>
      </c>
      <c r="AU137" s="6">
        <f t="shared" si="528"/>
        <v>0.1251833333</v>
      </c>
      <c r="AV137" s="6">
        <f t="shared" si="528"/>
        <v>0.3363333333</v>
      </c>
      <c r="AW137" s="6">
        <f t="shared" si="528"/>
        <v>0.2795833333</v>
      </c>
      <c r="AX137" s="6">
        <f t="shared" si="528"/>
        <v>0.5601166667</v>
      </c>
      <c r="AY137" s="6">
        <f t="shared" si="528"/>
        <v>0.61915</v>
      </c>
      <c r="AZ137" s="6">
        <f t="shared" si="528"/>
        <v>0.2231833333</v>
      </c>
      <c r="BA137" s="6">
        <f t="shared" si="528"/>
        <v>0.28515</v>
      </c>
      <c r="BB137" s="6">
        <f t="shared" si="528"/>
        <v>0.08346666667</v>
      </c>
      <c r="BC137" s="6">
        <f t="shared" si="528"/>
        <v>0.2325333333</v>
      </c>
    </row>
    <row r="138">
      <c r="A138" s="23">
        <v>40663.0</v>
      </c>
      <c r="B138" s="27">
        <v>-5.0E-4</v>
      </c>
      <c r="C138" s="27">
        <v>-0.0132</v>
      </c>
      <c r="D138" s="27">
        <v>0.0319</v>
      </c>
      <c r="E138" s="27">
        <v>0.0632</v>
      </c>
      <c r="F138" s="27">
        <v>0.0365</v>
      </c>
      <c r="G138" s="27">
        <v>-0.0174</v>
      </c>
      <c r="H138" s="27">
        <v>-0.0115</v>
      </c>
      <c r="I138" s="27">
        <v>0.0327</v>
      </c>
      <c r="J138" s="27">
        <v>0.0291</v>
      </c>
      <c r="K138" s="27">
        <v>0.0303</v>
      </c>
      <c r="L138" s="8"/>
      <c r="M138" s="6">
        <f t="shared" ref="M138:V138" si="529">M137+B138</f>
        <v>0.916</v>
      </c>
      <c r="N138" s="6">
        <f t="shared" si="529"/>
        <v>0.8305</v>
      </c>
      <c r="O138" s="6">
        <f t="shared" si="529"/>
        <v>0.1358</v>
      </c>
      <c r="P138" s="6">
        <f t="shared" si="529"/>
        <v>0.2952</v>
      </c>
      <c r="Q138" s="6">
        <f t="shared" si="529"/>
        <v>-0.0243</v>
      </c>
      <c r="R138" s="6">
        <f t="shared" si="529"/>
        <v>-0.3084</v>
      </c>
      <c r="S138" s="6">
        <f t="shared" si="529"/>
        <v>0.1175</v>
      </c>
      <c r="T138" s="6">
        <f t="shared" si="529"/>
        <v>0.5734</v>
      </c>
      <c r="U138" s="6">
        <f t="shared" si="529"/>
        <v>0.4194</v>
      </c>
      <c r="V138" s="6">
        <f t="shared" si="529"/>
        <v>0.1928</v>
      </c>
      <c r="W138" s="8"/>
      <c r="X138" s="6">
        <f t="shared" ref="X138:AG138" si="530">max(X137, M138)</f>
        <v>1.0476</v>
      </c>
      <c r="Y138" s="6">
        <f t="shared" si="530"/>
        <v>0.846</v>
      </c>
      <c r="Z138" s="6">
        <f t="shared" si="530"/>
        <v>0.3094</v>
      </c>
      <c r="AA138" s="6">
        <f t="shared" si="530"/>
        <v>0.3516</v>
      </c>
      <c r="AB138" s="6">
        <f t="shared" si="530"/>
        <v>0.3811</v>
      </c>
      <c r="AC138" s="6">
        <f t="shared" si="530"/>
        <v>0.2638</v>
      </c>
      <c r="AD138" s="6">
        <f t="shared" si="530"/>
        <v>0.2378</v>
      </c>
      <c r="AE138" s="6">
        <f t="shared" si="530"/>
        <v>0.7154</v>
      </c>
      <c r="AF138" s="6">
        <f t="shared" si="530"/>
        <v>0.4194</v>
      </c>
      <c r="AG138" s="6">
        <f t="shared" si="530"/>
        <v>0.1928</v>
      </c>
      <c r="AH138" s="8"/>
      <c r="AI138" s="6">
        <f t="shared" ref="AI138:AR138" si="531">X138-M138</f>
        <v>0.1316</v>
      </c>
      <c r="AJ138" s="6">
        <f t="shared" si="531"/>
        <v>0.0155</v>
      </c>
      <c r="AK138" s="6">
        <f t="shared" si="531"/>
        <v>0.1736</v>
      </c>
      <c r="AL138" s="6">
        <f t="shared" si="531"/>
        <v>0.0564</v>
      </c>
      <c r="AM138" s="6">
        <f t="shared" si="531"/>
        <v>0.4054</v>
      </c>
      <c r="AN138" s="6">
        <f t="shared" si="531"/>
        <v>0.5722</v>
      </c>
      <c r="AO138" s="6">
        <f t="shared" si="531"/>
        <v>0.1203</v>
      </c>
      <c r="AP138" s="6">
        <f t="shared" si="531"/>
        <v>0.142</v>
      </c>
      <c r="AQ138" s="6">
        <f t="shared" si="531"/>
        <v>0</v>
      </c>
      <c r="AR138" s="6">
        <f t="shared" si="531"/>
        <v>0</v>
      </c>
      <c r="AS138" s="8"/>
      <c r="AT138" s="6">
        <f t="shared" ref="AT138:BC138" si="532">average(SORTN(AI126:AI137,6,0,1,FALSE))</f>
        <v>0.2365666667</v>
      </c>
      <c r="AU138" s="6">
        <f t="shared" si="532"/>
        <v>0.1206333333</v>
      </c>
      <c r="AV138" s="6">
        <f t="shared" si="532"/>
        <v>0.3363333333</v>
      </c>
      <c r="AW138" s="6">
        <f t="shared" si="532"/>
        <v>0.2777</v>
      </c>
      <c r="AX138" s="6">
        <f t="shared" si="532"/>
        <v>0.5601166667</v>
      </c>
      <c r="AY138" s="6">
        <f t="shared" si="532"/>
        <v>0.61915</v>
      </c>
      <c r="AZ138" s="6">
        <f t="shared" si="532"/>
        <v>0.2224166667</v>
      </c>
      <c r="BA138" s="6">
        <f t="shared" si="532"/>
        <v>0.28515</v>
      </c>
      <c r="BB138" s="6">
        <f t="shared" si="532"/>
        <v>0.08341666667</v>
      </c>
      <c r="BC138" s="6">
        <f t="shared" si="532"/>
        <v>0.2299166667</v>
      </c>
    </row>
    <row r="139">
      <c r="A139" s="23">
        <v>40694.0</v>
      </c>
      <c r="B139" s="27">
        <v>-0.0245</v>
      </c>
      <c r="C139" s="27">
        <v>-0.0101</v>
      </c>
      <c r="D139" s="27">
        <v>-0.006</v>
      </c>
      <c r="E139" s="27">
        <v>-0.0324</v>
      </c>
      <c r="F139" s="27">
        <v>-0.0433</v>
      </c>
      <c r="G139" s="27">
        <v>-0.0151</v>
      </c>
      <c r="H139" s="27">
        <v>-0.018</v>
      </c>
      <c r="I139" s="27">
        <v>-0.0255</v>
      </c>
      <c r="J139" s="27">
        <v>-0.0087</v>
      </c>
      <c r="K139" s="27">
        <v>-0.0115</v>
      </c>
      <c r="L139" s="8"/>
      <c r="M139" s="6">
        <f t="shared" ref="M139:V139" si="533">M138+B139</f>
        <v>0.8915</v>
      </c>
      <c r="N139" s="6">
        <f t="shared" si="533"/>
        <v>0.8204</v>
      </c>
      <c r="O139" s="6">
        <f t="shared" si="533"/>
        <v>0.1298</v>
      </c>
      <c r="P139" s="6">
        <f t="shared" si="533"/>
        <v>0.2628</v>
      </c>
      <c r="Q139" s="6">
        <f t="shared" si="533"/>
        <v>-0.0676</v>
      </c>
      <c r="R139" s="6">
        <f t="shared" si="533"/>
        <v>-0.3235</v>
      </c>
      <c r="S139" s="6">
        <f t="shared" si="533"/>
        <v>0.0995</v>
      </c>
      <c r="T139" s="6">
        <f t="shared" si="533"/>
        <v>0.5479</v>
      </c>
      <c r="U139" s="6">
        <f t="shared" si="533"/>
        <v>0.4107</v>
      </c>
      <c r="V139" s="6">
        <f t="shared" si="533"/>
        <v>0.1813</v>
      </c>
      <c r="W139" s="8"/>
      <c r="X139" s="6">
        <f t="shared" ref="X139:AG139" si="534">max(X138, M139)</f>
        <v>1.0476</v>
      </c>
      <c r="Y139" s="6">
        <f t="shared" si="534"/>
        <v>0.846</v>
      </c>
      <c r="Z139" s="6">
        <f t="shared" si="534"/>
        <v>0.3094</v>
      </c>
      <c r="AA139" s="6">
        <f t="shared" si="534"/>
        <v>0.3516</v>
      </c>
      <c r="AB139" s="6">
        <f t="shared" si="534"/>
        <v>0.3811</v>
      </c>
      <c r="AC139" s="6">
        <f t="shared" si="534"/>
        <v>0.2638</v>
      </c>
      <c r="AD139" s="6">
        <f t="shared" si="534"/>
        <v>0.2378</v>
      </c>
      <c r="AE139" s="6">
        <f t="shared" si="534"/>
        <v>0.7154</v>
      </c>
      <c r="AF139" s="6">
        <f t="shared" si="534"/>
        <v>0.4194</v>
      </c>
      <c r="AG139" s="6">
        <f t="shared" si="534"/>
        <v>0.1928</v>
      </c>
      <c r="AH139" s="8"/>
      <c r="AI139" s="6">
        <f t="shared" ref="AI139:AR139" si="535">X139-M139</f>
        <v>0.1561</v>
      </c>
      <c r="AJ139" s="6">
        <f t="shared" si="535"/>
        <v>0.0256</v>
      </c>
      <c r="AK139" s="6">
        <f t="shared" si="535"/>
        <v>0.1796</v>
      </c>
      <c r="AL139" s="6">
        <f t="shared" si="535"/>
        <v>0.0888</v>
      </c>
      <c r="AM139" s="6">
        <f t="shared" si="535"/>
        <v>0.4487</v>
      </c>
      <c r="AN139" s="6">
        <f t="shared" si="535"/>
        <v>0.5873</v>
      </c>
      <c r="AO139" s="6">
        <f t="shared" si="535"/>
        <v>0.1383</v>
      </c>
      <c r="AP139" s="6">
        <f t="shared" si="535"/>
        <v>0.1675</v>
      </c>
      <c r="AQ139" s="6">
        <f t="shared" si="535"/>
        <v>0.0087</v>
      </c>
      <c r="AR139" s="6">
        <f t="shared" si="535"/>
        <v>0.0115</v>
      </c>
      <c r="AS139" s="8"/>
      <c r="AT139" s="6">
        <f t="shared" ref="AT139:BC139" si="536">average(SORTN(AI127:AI138,6,0,1,FALSE))</f>
        <v>0.2365666667</v>
      </c>
      <c r="AU139" s="6">
        <f t="shared" si="536"/>
        <v>0.1143666667</v>
      </c>
      <c r="AV139" s="6">
        <f t="shared" si="536"/>
        <v>0.33425</v>
      </c>
      <c r="AW139" s="6">
        <f t="shared" si="536"/>
        <v>0.2655833333</v>
      </c>
      <c r="AX139" s="6">
        <f t="shared" si="536"/>
        <v>0.5601166667</v>
      </c>
      <c r="AY139" s="6">
        <f t="shared" si="536"/>
        <v>0.61915</v>
      </c>
      <c r="AZ139" s="6">
        <f t="shared" si="536"/>
        <v>0.2224166667</v>
      </c>
      <c r="BA139" s="6">
        <f t="shared" si="536"/>
        <v>0.2771166667</v>
      </c>
      <c r="BB139" s="6">
        <f t="shared" si="536"/>
        <v>0.0799</v>
      </c>
      <c r="BC139" s="6">
        <f t="shared" si="536"/>
        <v>0.22675</v>
      </c>
    </row>
    <row r="140">
      <c r="A140" s="23">
        <v>40724.0</v>
      </c>
      <c r="B140" s="27">
        <v>-0.0152</v>
      </c>
      <c r="C140" s="27">
        <v>-0.0324</v>
      </c>
      <c r="D140" s="27">
        <v>-0.0029</v>
      </c>
      <c r="E140" s="27">
        <v>0.0111</v>
      </c>
      <c r="F140" s="27">
        <v>-0.0384</v>
      </c>
      <c r="G140" s="27">
        <v>0.0087</v>
      </c>
      <c r="H140" s="27">
        <v>-0.0369</v>
      </c>
      <c r="I140" s="27">
        <v>-0.0113</v>
      </c>
      <c r="J140" s="27">
        <v>-0.0043</v>
      </c>
      <c r="K140" s="27">
        <v>-0.0174</v>
      </c>
      <c r="L140" s="8"/>
      <c r="M140" s="6">
        <f t="shared" ref="M140:V140" si="537">M139+B140</f>
        <v>0.8763</v>
      </c>
      <c r="N140" s="6">
        <f t="shared" si="537"/>
        <v>0.788</v>
      </c>
      <c r="O140" s="6">
        <f t="shared" si="537"/>
        <v>0.1269</v>
      </c>
      <c r="P140" s="6">
        <f t="shared" si="537"/>
        <v>0.2739</v>
      </c>
      <c r="Q140" s="6">
        <f t="shared" si="537"/>
        <v>-0.106</v>
      </c>
      <c r="R140" s="6">
        <f t="shared" si="537"/>
        <v>-0.3148</v>
      </c>
      <c r="S140" s="6">
        <f t="shared" si="537"/>
        <v>0.0626</v>
      </c>
      <c r="T140" s="6">
        <f t="shared" si="537"/>
        <v>0.5366</v>
      </c>
      <c r="U140" s="6">
        <f t="shared" si="537"/>
        <v>0.4064</v>
      </c>
      <c r="V140" s="6">
        <f t="shared" si="537"/>
        <v>0.1639</v>
      </c>
      <c r="W140" s="8"/>
      <c r="X140" s="6">
        <f t="shared" ref="X140:AG140" si="538">max(X139, M140)</f>
        <v>1.0476</v>
      </c>
      <c r="Y140" s="6">
        <f t="shared" si="538"/>
        <v>0.846</v>
      </c>
      <c r="Z140" s="6">
        <f t="shared" si="538"/>
        <v>0.3094</v>
      </c>
      <c r="AA140" s="6">
        <f t="shared" si="538"/>
        <v>0.3516</v>
      </c>
      <c r="AB140" s="6">
        <f t="shared" si="538"/>
        <v>0.3811</v>
      </c>
      <c r="AC140" s="6">
        <f t="shared" si="538"/>
        <v>0.2638</v>
      </c>
      <c r="AD140" s="6">
        <f t="shared" si="538"/>
        <v>0.2378</v>
      </c>
      <c r="AE140" s="6">
        <f t="shared" si="538"/>
        <v>0.7154</v>
      </c>
      <c r="AF140" s="6">
        <f t="shared" si="538"/>
        <v>0.4194</v>
      </c>
      <c r="AG140" s="6">
        <f t="shared" si="538"/>
        <v>0.1928</v>
      </c>
      <c r="AH140" s="8"/>
      <c r="AI140" s="6">
        <f t="shared" ref="AI140:AR140" si="539">X140-M140</f>
        <v>0.1713</v>
      </c>
      <c r="AJ140" s="6">
        <f t="shared" si="539"/>
        <v>0.058</v>
      </c>
      <c r="AK140" s="6">
        <f t="shared" si="539"/>
        <v>0.1825</v>
      </c>
      <c r="AL140" s="6">
        <f t="shared" si="539"/>
        <v>0.0777</v>
      </c>
      <c r="AM140" s="6">
        <f t="shared" si="539"/>
        <v>0.4871</v>
      </c>
      <c r="AN140" s="6">
        <f t="shared" si="539"/>
        <v>0.5786</v>
      </c>
      <c r="AO140" s="6">
        <f t="shared" si="539"/>
        <v>0.1752</v>
      </c>
      <c r="AP140" s="6">
        <f t="shared" si="539"/>
        <v>0.1788</v>
      </c>
      <c r="AQ140" s="6">
        <f t="shared" si="539"/>
        <v>0.013</v>
      </c>
      <c r="AR140" s="6">
        <f t="shared" si="539"/>
        <v>0.0289</v>
      </c>
      <c r="AS140" s="8"/>
      <c r="AT140" s="6">
        <f t="shared" ref="AT140:BC140" si="540">average(SORTN(AI128:AI139,6,0,1,FALSE))</f>
        <v>0.22575</v>
      </c>
      <c r="AU140" s="6">
        <f t="shared" si="540"/>
        <v>0.09893333333</v>
      </c>
      <c r="AV140" s="6">
        <f t="shared" si="540"/>
        <v>0.3169833333</v>
      </c>
      <c r="AW140" s="6">
        <f t="shared" si="540"/>
        <v>0.2455833333</v>
      </c>
      <c r="AX140" s="6">
        <f t="shared" si="540"/>
        <v>0.5466166667</v>
      </c>
      <c r="AY140" s="6">
        <f t="shared" si="540"/>
        <v>0.62145</v>
      </c>
      <c r="AZ140" s="6">
        <f t="shared" si="540"/>
        <v>0.2156166667</v>
      </c>
      <c r="BA140" s="6">
        <f t="shared" si="540"/>
        <v>0.2526833333</v>
      </c>
      <c r="BB140" s="6">
        <f t="shared" si="540"/>
        <v>0.06398333333</v>
      </c>
      <c r="BC140" s="6">
        <f t="shared" si="540"/>
        <v>0.2099833333</v>
      </c>
    </row>
    <row r="141">
      <c r="A141" s="23">
        <v>40755.0</v>
      </c>
      <c r="B141" s="27">
        <v>-0.0468</v>
      </c>
      <c r="C141" s="27">
        <v>-0.0326</v>
      </c>
      <c r="D141" s="27">
        <v>-0.073</v>
      </c>
      <c r="E141" s="27">
        <v>-0.0304</v>
      </c>
      <c r="F141" s="27">
        <v>-0.0845</v>
      </c>
      <c r="G141" s="27">
        <v>-0.0103</v>
      </c>
      <c r="H141" s="27">
        <v>-0.0349</v>
      </c>
      <c r="I141" s="27">
        <v>-0.0654</v>
      </c>
      <c r="J141" s="27">
        <v>-0.0213</v>
      </c>
      <c r="K141" s="27">
        <v>-0.0198</v>
      </c>
      <c r="L141" s="8"/>
      <c r="M141" s="6">
        <f t="shared" ref="M141:V141" si="541">M140+B141</f>
        <v>0.8295</v>
      </c>
      <c r="N141" s="6">
        <f t="shared" si="541"/>
        <v>0.7554</v>
      </c>
      <c r="O141" s="6">
        <f t="shared" si="541"/>
        <v>0.0539</v>
      </c>
      <c r="P141" s="6">
        <f t="shared" si="541"/>
        <v>0.2435</v>
      </c>
      <c r="Q141" s="6">
        <f t="shared" si="541"/>
        <v>-0.1905</v>
      </c>
      <c r="R141" s="6">
        <f t="shared" si="541"/>
        <v>-0.3251</v>
      </c>
      <c r="S141" s="6">
        <f t="shared" si="541"/>
        <v>0.0277</v>
      </c>
      <c r="T141" s="6">
        <f t="shared" si="541"/>
        <v>0.4712</v>
      </c>
      <c r="U141" s="6">
        <f t="shared" si="541"/>
        <v>0.3851</v>
      </c>
      <c r="V141" s="6">
        <f t="shared" si="541"/>
        <v>0.1441</v>
      </c>
      <c r="W141" s="8"/>
      <c r="X141" s="6">
        <f t="shared" ref="X141:AG141" si="542">max(X140, M141)</f>
        <v>1.0476</v>
      </c>
      <c r="Y141" s="6">
        <f t="shared" si="542"/>
        <v>0.846</v>
      </c>
      <c r="Z141" s="6">
        <f t="shared" si="542"/>
        <v>0.3094</v>
      </c>
      <c r="AA141" s="6">
        <f t="shared" si="542"/>
        <v>0.3516</v>
      </c>
      <c r="AB141" s="6">
        <f t="shared" si="542"/>
        <v>0.3811</v>
      </c>
      <c r="AC141" s="6">
        <f t="shared" si="542"/>
        <v>0.2638</v>
      </c>
      <c r="AD141" s="6">
        <f t="shared" si="542"/>
        <v>0.2378</v>
      </c>
      <c r="AE141" s="6">
        <f t="shared" si="542"/>
        <v>0.7154</v>
      </c>
      <c r="AF141" s="6">
        <f t="shared" si="542"/>
        <v>0.4194</v>
      </c>
      <c r="AG141" s="6">
        <f t="shared" si="542"/>
        <v>0.1928</v>
      </c>
      <c r="AH141" s="8"/>
      <c r="AI141" s="6">
        <f t="shared" ref="AI141:AR141" si="543">X141-M141</f>
        <v>0.2181</v>
      </c>
      <c r="AJ141" s="6">
        <f t="shared" si="543"/>
        <v>0.0906</v>
      </c>
      <c r="AK141" s="6">
        <f t="shared" si="543"/>
        <v>0.2555</v>
      </c>
      <c r="AL141" s="6">
        <f t="shared" si="543"/>
        <v>0.1081</v>
      </c>
      <c r="AM141" s="6">
        <f t="shared" si="543"/>
        <v>0.5716</v>
      </c>
      <c r="AN141" s="6">
        <f t="shared" si="543"/>
        <v>0.5889</v>
      </c>
      <c r="AO141" s="6">
        <f t="shared" si="543"/>
        <v>0.2101</v>
      </c>
      <c r="AP141" s="6">
        <f t="shared" si="543"/>
        <v>0.2442</v>
      </c>
      <c r="AQ141" s="6">
        <f t="shared" si="543"/>
        <v>0.0343</v>
      </c>
      <c r="AR141" s="6">
        <f t="shared" si="543"/>
        <v>0.0487</v>
      </c>
      <c r="AS141" s="8"/>
      <c r="AT141" s="6">
        <f t="shared" ref="AT141:BC141" si="544">average(SORTN(AI129:AI140,6,0,1,FALSE))</f>
        <v>0.2074833333</v>
      </c>
      <c r="AU141" s="6">
        <f t="shared" si="544"/>
        <v>0.08021666667</v>
      </c>
      <c r="AV141" s="6">
        <f t="shared" si="544"/>
        <v>0.29645</v>
      </c>
      <c r="AW141" s="6">
        <f t="shared" si="544"/>
        <v>0.2191166667</v>
      </c>
      <c r="AX141" s="6">
        <f t="shared" si="544"/>
        <v>0.5281833333</v>
      </c>
      <c r="AY141" s="6">
        <f t="shared" si="544"/>
        <v>0.6144</v>
      </c>
      <c r="AZ141" s="6">
        <f t="shared" si="544"/>
        <v>0.2051</v>
      </c>
      <c r="BA141" s="6">
        <f t="shared" si="544"/>
        <v>0.2260666667</v>
      </c>
      <c r="BB141" s="6">
        <f t="shared" si="544"/>
        <v>0.04015</v>
      </c>
      <c r="BC141" s="6">
        <f t="shared" si="544"/>
        <v>0.1732166667</v>
      </c>
    </row>
    <row r="142">
      <c r="A142" s="23">
        <v>40786.0</v>
      </c>
      <c r="B142" s="27">
        <v>-0.0196</v>
      </c>
      <c r="C142" s="27">
        <v>-0.0117</v>
      </c>
      <c r="D142" s="27">
        <v>-0.1091</v>
      </c>
      <c r="E142" s="27">
        <v>-0.1874</v>
      </c>
      <c r="F142" s="27">
        <v>-0.1487</v>
      </c>
      <c r="G142" s="27">
        <v>-0.0898</v>
      </c>
      <c r="H142" s="27">
        <v>-0.0978</v>
      </c>
      <c r="I142" s="27">
        <v>-0.0883</v>
      </c>
      <c r="J142" s="27">
        <v>-0.0656</v>
      </c>
      <c r="K142" s="27">
        <v>-0.056</v>
      </c>
      <c r="L142" s="8"/>
      <c r="M142" s="6">
        <f t="shared" ref="M142:V142" si="545">M141+B142</f>
        <v>0.8099</v>
      </c>
      <c r="N142" s="6">
        <f t="shared" si="545"/>
        <v>0.7437</v>
      </c>
      <c r="O142" s="6">
        <f t="shared" si="545"/>
        <v>-0.0552</v>
      </c>
      <c r="P142" s="6">
        <f t="shared" si="545"/>
        <v>0.0561</v>
      </c>
      <c r="Q142" s="6">
        <f t="shared" si="545"/>
        <v>-0.3392</v>
      </c>
      <c r="R142" s="6">
        <f t="shared" si="545"/>
        <v>-0.4149</v>
      </c>
      <c r="S142" s="6">
        <f t="shared" si="545"/>
        <v>-0.0701</v>
      </c>
      <c r="T142" s="6">
        <f t="shared" si="545"/>
        <v>0.3829</v>
      </c>
      <c r="U142" s="6">
        <f t="shared" si="545"/>
        <v>0.3195</v>
      </c>
      <c r="V142" s="6">
        <f t="shared" si="545"/>
        <v>0.0881</v>
      </c>
      <c r="W142" s="8"/>
      <c r="X142" s="6">
        <f t="shared" ref="X142:AG142" si="546">max(X141, M142)</f>
        <v>1.0476</v>
      </c>
      <c r="Y142" s="6">
        <f t="shared" si="546"/>
        <v>0.846</v>
      </c>
      <c r="Z142" s="6">
        <f t="shared" si="546"/>
        <v>0.3094</v>
      </c>
      <c r="AA142" s="6">
        <f t="shared" si="546"/>
        <v>0.3516</v>
      </c>
      <c r="AB142" s="6">
        <f t="shared" si="546"/>
        <v>0.3811</v>
      </c>
      <c r="AC142" s="6">
        <f t="shared" si="546"/>
        <v>0.2638</v>
      </c>
      <c r="AD142" s="6">
        <f t="shared" si="546"/>
        <v>0.2378</v>
      </c>
      <c r="AE142" s="6">
        <f t="shared" si="546"/>
        <v>0.7154</v>
      </c>
      <c r="AF142" s="6">
        <f t="shared" si="546"/>
        <v>0.4194</v>
      </c>
      <c r="AG142" s="6">
        <f t="shared" si="546"/>
        <v>0.1928</v>
      </c>
      <c r="AH142" s="8"/>
      <c r="AI142" s="6">
        <f t="shared" ref="AI142:AR142" si="547">X142-M142</f>
        <v>0.2377</v>
      </c>
      <c r="AJ142" s="6">
        <f t="shared" si="547"/>
        <v>0.1023</v>
      </c>
      <c r="AK142" s="6">
        <f t="shared" si="547"/>
        <v>0.3646</v>
      </c>
      <c r="AL142" s="6">
        <f t="shared" si="547"/>
        <v>0.2955</v>
      </c>
      <c r="AM142" s="6">
        <f t="shared" si="547"/>
        <v>0.7203</v>
      </c>
      <c r="AN142" s="6">
        <f t="shared" si="547"/>
        <v>0.6787</v>
      </c>
      <c r="AO142" s="6">
        <f t="shared" si="547"/>
        <v>0.3079</v>
      </c>
      <c r="AP142" s="6">
        <f t="shared" si="547"/>
        <v>0.3325</v>
      </c>
      <c r="AQ142" s="6">
        <f t="shared" si="547"/>
        <v>0.0999</v>
      </c>
      <c r="AR142" s="6">
        <f t="shared" si="547"/>
        <v>0.1047</v>
      </c>
      <c r="AS142" s="8"/>
      <c r="AT142" s="6">
        <f t="shared" ref="AT142:BC142" si="548">average(SORTN(AI130:AI141,6,0,1,FALSE))</f>
        <v>0.2048166667</v>
      </c>
      <c r="AU142" s="6">
        <f t="shared" si="548"/>
        <v>0.07333333333</v>
      </c>
      <c r="AV142" s="6">
        <f t="shared" si="548"/>
        <v>0.2860166667</v>
      </c>
      <c r="AW142" s="6">
        <f t="shared" si="548"/>
        <v>0.1947333333</v>
      </c>
      <c r="AX142" s="6">
        <f t="shared" si="548"/>
        <v>0.5386666667</v>
      </c>
      <c r="AY142" s="6">
        <f t="shared" si="548"/>
        <v>0.6114333333</v>
      </c>
      <c r="AZ142" s="6">
        <f t="shared" si="548"/>
        <v>0.2076333333</v>
      </c>
      <c r="BA142" s="6">
        <f t="shared" si="548"/>
        <v>0.2348</v>
      </c>
      <c r="BB142" s="6">
        <f t="shared" si="548"/>
        <v>0.03173333333</v>
      </c>
      <c r="BC142" s="6">
        <f t="shared" si="548"/>
        <v>0.1440833333</v>
      </c>
    </row>
    <row r="143">
      <c r="A143" s="23">
        <v>40816.0</v>
      </c>
      <c r="B143" s="27">
        <v>-0.0592</v>
      </c>
      <c r="C143" s="27">
        <v>-0.0849</v>
      </c>
      <c r="D143" s="27">
        <v>-0.083</v>
      </c>
      <c r="E143" s="27">
        <v>-0.0537</v>
      </c>
      <c r="F143" s="27">
        <v>-0.0459</v>
      </c>
      <c r="G143" s="27">
        <v>-0.008</v>
      </c>
      <c r="H143" s="27">
        <v>-0.0303</v>
      </c>
      <c r="I143" s="27">
        <v>-0.0147</v>
      </c>
      <c r="J143" s="27">
        <v>-0.0466</v>
      </c>
      <c r="K143" s="27">
        <v>-0.0724</v>
      </c>
      <c r="L143" s="8"/>
      <c r="M143" s="6">
        <f t="shared" ref="M143:V143" si="549">M142+B143</f>
        <v>0.7507</v>
      </c>
      <c r="N143" s="6">
        <f t="shared" si="549"/>
        <v>0.6588</v>
      </c>
      <c r="O143" s="6">
        <f t="shared" si="549"/>
        <v>-0.1382</v>
      </c>
      <c r="P143" s="6">
        <f t="shared" si="549"/>
        <v>0.0024</v>
      </c>
      <c r="Q143" s="6">
        <f t="shared" si="549"/>
        <v>-0.3851</v>
      </c>
      <c r="R143" s="6">
        <f t="shared" si="549"/>
        <v>-0.4229</v>
      </c>
      <c r="S143" s="6">
        <f t="shared" si="549"/>
        <v>-0.1004</v>
      </c>
      <c r="T143" s="6">
        <f t="shared" si="549"/>
        <v>0.3682</v>
      </c>
      <c r="U143" s="6">
        <f t="shared" si="549"/>
        <v>0.2729</v>
      </c>
      <c r="V143" s="6">
        <f t="shared" si="549"/>
        <v>0.0157</v>
      </c>
      <c r="W143" s="8"/>
      <c r="X143" s="6">
        <f t="shared" ref="X143:AG143" si="550">max(X142, M143)</f>
        <v>1.0476</v>
      </c>
      <c r="Y143" s="6">
        <f t="shared" si="550"/>
        <v>0.846</v>
      </c>
      <c r="Z143" s="6">
        <f t="shared" si="550"/>
        <v>0.3094</v>
      </c>
      <c r="AA143" s="6">
        <f t="shared" si="550"/>
        <v>0.3516</v>
      </c>
      <c r="AB143" s="6">
        <f t="shared" si="550"/>
        <v>0.3811</v>
      </c>
      <c r="AC143" s="6">
        <f t="shared" si="550"/>
        <v>0.2638</v>
      </c>
      <c r="AD143" s="6">
        <f t="shared" si="550"/>
        <v>0.2378</v>
      </c>
      <c r="AE143" s="6">
        <f t="shared" si="550"/>
        <v>0.7154</v>
      </c>
      <c r="AF143" s="6">
        <f t="shared" si="550"/>
        <v>0.4194</v>
      </c>
      <c r="AG143" s="6">
        <f t="shared" si="550"/>
        <v>0.1928</v>
      </c>
      <c r="AH143" s="8"/>
      <c r="AI143" s="6">
        <f t="shared" ref="AI143:AR143" si="551">X143-M143</f>
        <v>0.2969</v>
      </c>
      <c r="AJ143" s="6">
        <f t="shared" si="551"/>
        <v>0.1872</v>
      </c>
      <c r="AK143" s="6">
        <f t="shared" si="551"/>
        <v>0.4476</v>
      </c>
      <c r="AL143" s="6">
        <f t="shared" si="551"/>
        <v>0.3492</v>
      </c>
      <c r="AM143" s="6">
        <f t="shared" si="551"/>
        <v>0.7662</v>
      </c>
      <c r="AN143" s="6">
        <f t="shared" si="551"/>
        <v>0.6867</v>
      </c>
      <c r="AO143" s="6">
        <f t="shared" si="551"/>
        <v>0.3382</v>
      </c>
      <c r="AP143" s="6">
        <f t="shared" si="551"/>
        <v>0.3472</v>
      </c>
      <c r="AQ143" s="6">
        <f t="shared" si="551"/>
        <v>0.1465</v>
      </c>
      <c r="AR143" s="6">
        <f t="shared" si="551"/>
        <v>0.1771</v>
      </c>
      <c r="AS143" s="8"/>
      <c r="AT143" s="6">
        <f t="shared" ref="AT143:BC143" si="552">average(SORTN(AI131:AI142,6,0,1,FALSE))</f>
        <v>0.2030333333</v>
      </c>
      <c r="AU143" s="6">
        <f t="shared" si="552"/>
        <v>0.07093333333</v>
      </c>
      <c r="AV143" s="6">
        <f t="shared" si="552"/>
        <v>0.28755</v>
      </c>
      <c r="AW143" s="6">
        <f t="shared" si="552"/>
        <v>0.1937166667</v>
      </c>
      <c r="AX143" s="6">
        <f t="shared" si="552"/>
        <v>0.5653833333</v>
      </c>
      <c r="AY143" s="6">
        <f t="shared" si="552"/>
        <v>0.6145666667</v>
      </c>
      <c r="AZ143" s="6">
        <f t="shared" si="552"/>
        <v>0.218</v>
      </c>
      <c r="BA143" s="6">
        <f t="shared" si="552"/>
        <v>0.2530166667</v>
      </c>
      <c r="BB143" s="6">
        <f t="shared" si="552"/>
        <v>0.03405</v>
      </c>
      <c r="BC143" s="6">
        <f t="shared" si="552"/>
        <v>0.11625</v>
      </c>
    </row>
    <row r="144">
      <c r="A144" s="23">
        <v>40847.0</v>
      </c>
      <c r="B144" s="27">
        <v>0.0719</v>
      </c>
      <c r="C144" s="27">
        <v>0.0525</v>
      </c>
      <c r="D144" s="27">
        <v>0.0857</v>
      </c>
      <c r="E144" s="27">
        <v>0.1168</v>
      </c>
      <c r="F144" s="27">
        <v>0.0922</v>
      </c>
      <c r="G144" s="27">
        <v>0.0091</v>
      </c>
      <c r="H144" s="27">
        <v>0.0873</v>
      </c>
      <c r="I144" s="27">
        <v>0.0461</v>
      </c>
      <c r="J144" s="27">
        <v>0.0815</v>
      </c>
      <c r="K144" s="27">
        <v>0.1094</v>
      </c>
      <c r="L144" s="8"/>
      <c r="M144" s="6">
        <f t="shared" ref="M144:V144" si="553">M143+B144</f>
        <v>0.8226</v>
      </c>
      <c r="N144" s="6">
        <f t="shared" si="553"/>
        <v>0.7113</v>
      </c>
      <c r="O144" s="6">
        <f t="shared" si="553"/>
        <v>-0.0525</v>
      </c>
      <c r="P144" s="6">
        <f t="shared" si="553"/>
        <v>0.1192</v>
      </c>
      <c r="Q144" s="6">
        <f t="shared" si="553"/>
        <v>-0.2929</v>
      </c>
      <c r="R144" s="6">
        <f t="shared" si="553"/>
        <v>-0.4138</v>
      </c>
      <c r="S144" s="6">
        <f t="shared" si="553"/>
        <v>-0.0131</v>
      </c>
      <c r="T144" s="6">
        <f t="shared" si="553"/>
        <v>0.4143</v>
      </c>
      <c r="U144" s="6">
        <f t="shared" si="553"/>
        <v>0.3544</v>
      </c>
      <c r="V144" s="6">
        <f t="shared" si="553"/>
        <v>0.1251</v>
      </c>
      <c r="W144" s="8"/>
      <c r="X144" s="6">
        <f t="shared" ref="X144:AG144" si="554">max(X143, M144)</f>
        <v>1.0476</v>
      </c>
      <c r="Y144" s="6">
        <f t="shared" si="554"/>
        <v>0.846</v>
      </c>
      <c r="Z144" s="6">
        <f t="shared" si="554"/>
        <v>0.3094</v>
      </c>
      <c r="AA144" s="6">
        <f t="shared" si="554"/>
        <v>0.3516</v>
      </c>
      <c r="AB144" s="6">
        <f t="shared" si="554"/>
        <v>0.3811</v>
      </c>
      <c r="AC144" s="6">
        <f t="shared" si="554"/>
        <v>0.2638</v>
      </c>
      <c r="AD144" s="6">
        <f t="shared" si="554"/>
        <v>0.2378</v>
      </c>
      <c r="AE144" s="6">
        <f t="shared" si="554"/>
        <v>0.7154</v>
      </c>
      <c r="AF144" s="6">
        <f t="shared" si="554"/>
        <v>0.4194</v>
      </c>
      <c r="AG144" s="6">
        <f t="shared" si="554"/>
        <v>0.1928</v>
      </c>
      <c r="AH144" s="8"/>
      <c r="AI144" s="6">
        <f t="shared" ref="AI144:AR144" si="555">X144-M144</f>
        <v>0.225</v>
      </c>
      <c r="AJ144" s="6">
        <f t="shared" si="555"/>
        <v>0.1347</v>
      </c>
      <c r="AK144" s="6">
        <f t="shared" si="555"/>
        <v>0.3619</v>
      </c>
      <c r="AL144" s="6">
        <f t="shared" si="555"/>
        <v>0.2324</v>
      </c>
      <c r="AM144" s="6">
        <f t="shared" si="555"/>
        <v>0.674</v>
      </c>
      <c r="AN144" s="6">
        <f t="shared" si="555"/>
        <v>0.6776</v>
      </c>
      <c r="AO144" s="6">
        <f t="shared" si="555"/>
        <v>0.2509</v>
      </c>
      <c r="AP144" s="6">
        <f t="shared" si="555"/>
        <v>0.3011</v>
      </c>
      <c r="AQ144" s="6">
        <f t="shared" si="555"/>
        <v>0.065</v>
      </c>
      <c r="AR144" s="6">
        <f t="shared" si="555"/>
        <v>0.0677</v>
      </c>
      <c r="AS144" s="8"/>
      <c r="AT144" s="6">
        <f t="shared" ref="AT144:BC144" si="556">average(SORTN(AI132:AI143,6,0,1,FALSE))</f>
        <v>0.2186333333</v>
      </c>
      <c r="AU144" s="6">
        <f t="shared" si="556"/>
        <v>0.0888</v>
      </c>
      <c r="AV144" s="6">
        <f t="shared" si="556"/>
        <v>0.3138833333</v>
      </c>
      <c r="AW144" s="6">
        <f t="shared" si="556"/>
        <v>0.2107</v>
      </c>
      <c r="AX144" s="6">
        <f t="shared" si="556"/>
        <v>0.6064333333</v>
      </c>
      <c r="AY144" s="6">
        <f t="shared" si="556"/>
        <v>0.6258666667</v>
      </c>
      <c r="AZ144" s="6">
        <f t="shared" si="556"/>
        <v>0.2423</v>
      </c>
      <c r="BA144" s="6">
        <f t="shared" si="556"/>
        <v>0.2786</v>
      </c>
      <c r="BB144" s="6">
        <f t="shared" si="556"/>
        <v>0.0546</v>
      </c>
      <c r="BC144" s="6">
        <f t="shared" si="556"/>
        <v>0.11555</v>
      </c>
    </row>
    <row r="145">
      <c r="A145" s="23">
        <v>40877.0</v>
      </c>
      <c r="B145" s="27">
        <v>-0.0365</v>
      </c>
      <c r="C145" s="27">
        <v>-0.0041</v>
      </c>
      <c r="D145" s="27">
        <v>-0.026</v>
      </c>
      <c r="E145" s="27">
        <v>-0.0074</v>
      </c>
      <c r="F145" s="27">
        <v>-0.037</v>
      </c>
      <c r="G145" s="27">
        <v>-0.0483</v>
      </c>
      <c r="H145" s="27">
        <v>-0.0235</v>
      </c>
      <c r="I145" s="27">
        <v>-0.05</v>
      </c>
      <c r="J145" s="27">
        <v>-0.0015</v>
      </c>
      <c r="K145" s="27">
        <v>-0.0036</v>
      </c>
      <c r="L145" s="8"/>
      <c r="M145" s="6">
        <f t="shared" ref="M145:V145" si="557">M144+B145</f>
        <v>0.7861</v>
      </c>
      <c r="N145" s="6">
        <f t="shared" si="557"/>
        <v>0.7072</v>
      </c>
      <c r="O145" s="6">
        <f t="shared" si="557"/>
        <v>-0.0785</v>
      </c>
      <c r="P145" s="6">
        <f t="shared" si="557"/>
        <v>0.1118</v>
      </c>
      <c r="Q145" s="6">
        <f t="shared" si="557"/>
        <v>-0.3299</v>
      </c>
      <c r="R145" s="6">
        <f t="shared" si="557"/>
        <v>-0.4621</v>
      </c>
      <c r="S145" s="6">
        <f t="shared" si="557"/>
        <v>-0.0366</v>
      </c>
      <c r="T145" s="6">
        <f t="shared" si="557"/>
        <v>0.3643</v>
      </c>
      <c r="U145" s="6">
        <f t="shared" si="557"/>
        <v>0.3529</v>
      </c>
      <c r="V145" s="6">
        <f t="shared" si="557"/>
        <v>0.1215</v>
      </c>
      <c r="W145" s="8"/>
      <c r="X145" s="6">
        <f t="shared" ref="X145:AG145" si="558">max(X144, M145)</f>
        <v>1.0476</v>
      </c>
      <c r="Y145" s="6">
        <f t="shared" si="558"/>
        <v>0.846</v>
      </c>
      <c r="Z145" s="6">
        <f t="shared" si="558"/>
        <v>0.3094</v>
      </c>
      <c r="AA145" s="6">
        <f t="shared" si="558"/>
        <v>0.3516</v>
      </c>
      <c r="AB145" s="6">
        <f t="shared" si="558"/>
        <v>0.3811</v>
      </c>
      <c r="AC145" s="6">
        <f t="shared" si="558"/>
        <v>0.2638</v>
      </c>
      <c r="AD145" s="6">
        <f t="shared" si="558"/>
        <v>0.2378</v>
      </c>
      <c r="AE145" s="6">
        <f t="shared" si="558"/>
        <v>0.7154</v>
      </c>
      <c r="AF145" s="6">
        <f t="shared" si="558"/>
        <v>0.4194</v>
      </c>
      <c r="AG145" s="6">
        <f t="shared" si="558"/>
        <v>0.1928</v>
      </c>
      <c r="AH145" s="8"/>
      <c r="AI145" s="6">
        <f t="shared" ref="AI145:AR145" si="559">X145-M145</f>
        <v>0.2615</v>
      </c>
      <c r="AJ145" s="6">
        <f t="shared" si="559"/>
        <v>0.1388</v>
      </c>
      <c r="AK145" s="6">
        <f t="shared" si="559"/>
        <v>0.3879</v>
      </c>
      <c r="AL145" s="6">
        <f t="shared" si="559"/>
        <v>0.2398</v>
      </c>
      <c r="AM145" s="6">
        <f t="shared" si="559"/>
        <v>0.711</v>
      </c>
      <c r="AN145" s="6">
        <f t="shared" si="559"/>
        <v>0.7259</v>
      </c>
      <c r="AO145" s="6">
        <f t="shared" si="559"/>
        <v>0.2744</v>
      </c>
      <c r="AP145" s="6">
        <f t="shared" si="559"/>
        <v>0.3511</v>
      </c>
      <c r="AQ145" s="6">
        <f t="shared" si="559"/>
        <v>0.0665</v>
      </c>
      <c r="AR145" s="6">
        <f t="shared" si="559"/>
        <v>0.0713</v>
      </c>
      <c r="AS145" s="8"/>
      <c r="AT145" s="6">
        <f t="shared" ref="AT145:BC145" si="560">average(SORTN(AI133:AI144,6,0,1,FALSE))</f>
        <v>0.2249333333</v>
      </c>
      <c r="AU145" s="6">
        <f t="shared" si="560"/>
        <v>0.1017166667</v>
      </c>
      <c r="AV145" s="6">
        <f t="shared" si="560"/>
        <v>0.3313</v>
      </c>
      <c r="AW145" s="6">
        <f t="shared" si="560"/>
        <v>0.2180333333</v>
      </c>
      <c r="AX145" s="6">
        <f t="shared" si="560"/>
        <v>0.6375833333</v>
      </c>
      <c r="AY145" s="6">
        <f t="shared" si="560"/>
        <v>0.6329666667</v>
      </c>
      <c r="AZ145" s="6">
        <f t="shared" si="560"/>
        <v>0.2518833333</v>
      </c>
      <c r="BA145" s="6">
        <f t="shared" si="560"/>
        <v>0.2989833333</v>
      </c>
      <c r="BB145" s="6">
        <f t="shared" si="560"/>
        <v>0.06376666667</v>
      </c>
      <c r="BC145" s="6">
        <f t="shared" si="560"/>
        <v>0.1031166667</v>
      </c>
    </row>
    <row r="146">
      <c r="A146" s="23">
        <v>40908.0</v>
      </c>
      <c r="B146" s="27">
        <v>-0.0136</v>
      </c>
      <c r="C146" s="27">
        <v>-0.021</v>
      </c>
      <c r="D146" s="27">
        <v>0.0035</v>
      </c>
      <c r="E146" s="27">
        <v>-0.0309</v>
      </c>
      <c r="F146" s="27">
        <v>-0.0101</v>
      </c>
      <c r="G146" s="27">
        <v>-6.0E-4</v>
      </c>
      <c r="H146" s="27">
        <v>0.0373</v>
      </c>
      <c r="I146" s="27">
        <v>0.0167</v>
      </c>
      <c r="J146" s="27">
        <v>0.0128</v>
      </c>
      <c r="K146" s="27">
        <v>0.0089</v>
      </c>
      <c r="L146" s="8"/>
      <c r="M146" s="6">
        <f t="shared" ref="M146:V146" si="561">M145+B146</f>
        <v>0.7725</v>
      </c>
      <c r="N146" s="6">
        <f t="shared" si="561"/>
        <v>0.6862</v>
      </c>
      <c r="O146" s="6">
        <f t="shared" si="561"/>
        <v>-0.075</v>
      </c>
      <c r="P146" s="6">
        <f t="shared" si="561"/>
        <v>0.0809</v>
      </c>
      <c r="Q146" s="6">
        <f t="shared" si="561"/>
        <v>-0.34</v>
      </c>
      <c r="R146" s="6">
        <f t="shared" si="561"/>
        <v>-0.4627</v>
      </c>
      <c r="S146" s="6">
        <f t="shared" si="561"/>
        <v>0.0007</v>
      </c>
      <c r="T146" s="6">
        <f t="shared" si="561"/>
        <v>0.381</v>
      </c>
      <c r="U146" s="6">
        <f t="shared" si="561"/>
        <v>0.3657</v>
      </c>
      <c r="V146" s="6">
        <f t="shared" si="561"/>
        <v>0.1304</v>
      </c>
      <c r="W146" s="8"/>
      <c r="X146" s="6">
        <f t="shared" ref="X146:AG146" si="562">max(X145, M146)</f>
        <v>1.0476</v>
      </c>
      <c r="Y146" s="6">
        <f t="shared" si="562"/>
        <v>0.846</v>
      </c>
      <c r="Z146" s="6">
        <f t="shared" si="562"/>
        <v>0.3094</v>
      </c>
      <c r="AA146" s="6">
        <f t="shared" si="562"/>
        <v>0.3516</v>
      </c>
      <c r="AB146" s="6">
        <f t="shared" si="562"/>
        <v>0.3811</v>
      </c>
      <c r="AC146" s="6">
        <f t="shared" si="562"/>
        <v>0.2638</v>
      </c>
      <c r="AD146" s="6">
        <f t="shared" si="562"/>
        <v>0.2378</v>
      </c>
      <c r="AE146" s="6">
        <f t="shared" si="562"/>
        <v>0.7154</v>
      </c>
      <c r="AF146" s="6">
        <f t="shared" si="562"/>
        <v>0.4194</v>
      </c>
      <c r="AG146" s="6">
        <f t="shared" si="562"/>
        <v>0.1928</v>
      </c>
      <c r="AH146" s="8"/>
      <c r="AI146" s="6">
        <f t="shared" ref="AI146:AR146" si="563">X146-M146</f>
        <v>0.2751</v>
      </c>
      <c r="AJ146" s="6">
        <f t="shared" si="563"/>
        <v>0.1598</v>
      </c>
      <c r="AK146" s="6">
        <f t="shared" si="563"/>
        <v>0.3844</v>
      </c>
      <c r="AL146" s="6">
        <f t="shared" si="563"/>
        <v>0.2707</v>
      </c>
      <c r="AM146" s="6">
        <f t="shared" si="563"/>
        <v>0.7211</v>
      </c>
      <c r="AN146" s="6">
        <f t="shared" si="563"/>
        <v>0.7265</v>
      </c>
      <c r="AO146" s="6">
        <f t="shared" si="563"/>
        <v>0.2371</v>
      </c>
      <c r="AP146" s="6">
        <f t="shared" si="563"/>
        <v>0.3344</v>
      </c>
      <c r="AQ146" s="6">
        <f t="shared" si="563"/>
        <v>0.0537</v>
      </c>
      <c r="AR146" s="6">
        <f t="shared" si="563"/>
        <v>0.0624</v>
      </c>
      <c r="AS146" s="8"/>
      <c r="AT146" s="6">
        <f t="shared" ref="AT146:BC146" si="564">average(SORTN(AI134:AI145,6,0,1,FALSE))</f>
        <v>0.2350833333</v>
      </c>
      <c r="AU146" s="6">
        <f t="shared" si="564"/>
        <v>0.1186</v>
      </c>
      <c r="AV146" s="6">
        <f t="shared" si="564"/>
        <v>0.34485</v>
      </c>
      <c r="AW146" s="6">
        <f t="shared" si="564"/>
        <v>0.22885</v>
      </c>
      <c r="AX146" s="6">
        <f t="shared" si="564"/>
        <v>0.6603333333</v>
      </c>
      <c r="AY146" s="6">
        <f t="shared" si="564"/>
        <v>0.6575166667</v>
      </c>
      <c r="AZ146" s="6">
        <f t="shared" si="564"/>
        <v>0.25945</v>
      </c>
      <c r="BA146" s="6">
        <f t="shared" si="564"/>
        <v>0.3048</v>
      </c>
      <c r="BB146" s="6">
        <f t="shared" si="564"/>
        <v>0.07086666667</v>
      </c>
      <c r="BC146" s="6">
        <f t="shared" si="564"/>
        <v>0.09135</v>
      </c>
    </row>
    <row r="147">
      <c r="A147" s="23">
        <v>40939.0</v>
      </c>
      <c r="B147" s="27">
        <v>0.0498</v>
      </c>
      <c r="C147" s="27">
        <v>0.0432</v>
      </c>
      <c r="D147" s="27">
        <v>0.0463</v>
      </c>
      <c r="E147" s="27">
        <v>0.0964</v>
      </c>
      <c r="F147" s="27">
        <v>0.0548</v>
      </c>
      <c r="G147" s="27">
        <v>0.0358</v>
      </c>
      <c r="H147" s="27">
        <v>0.0231</v>
      </c>
      <c r="I147" s="27">
        <v>0.0025</v>
      </c>
      <c r="J147" s="27">
        <v>0.0196</v>
      </c>
      <c r="K147" s="27">
        <v>0.0467</v>
      </c>
      <c r="L147" s="8"/>
      <c r="M147" s="6">
        <f t="shared" ref="M147:V147" si="565">M146+B147</f>
        <v>0.8223</v>
      </c>
      <c r="N147" s="6">
        <f t="shared" si="565"/>
        <v>0.7294</v>
      </c>
      <c r="O147" s="6">
        <f t="shared" si="565"/>
        <v>-0.0287</v>
      </c>
      <c r="P147" s="6">
        <f t="shared" si="565"/>
        <v>0.1773</v>
      </c>
      <c r="Q147" s="6">
        <f t="shared" si="565"/>
        <v>-0.2852</v>
      </c>
      <c r="R147" s="6">
        <f t="shared" si="565"/>
        <v>-0.4269</v>
      </c>
      <c r="S147" s="6">
        <f t="shared" si="565"/>
        <v>0.0238</v>
      </c>
      <c r="T147" s="6">
        <f t="shared" si="565"/>
        <v>0.3835</v>
      </c>
      <c r="U147" s="6">
        <f t="shared" si="565"/>
        <v>0.3853</v>
      </c>
      <c r="V147" s="6">
        <f t="shared" si="565"/>
        <v>0.1771</v>
      </c>
      <c r="W147" s="8"/>
      <c r="X147" s="6">
        <f t="shared" ref="X147:AG147" si="566">max(X146, M147)</f>
        <v>1.0476</v>
      </c>
      <c r="Y147" s="6">
        <f t="shared" si="566"/>
        <v>0.846</v>
      </c>
      <c r="Z147" s="6">
        <f t="shared" si="566"/>
        <v>0.3094</v>
      </c>
      <c r="AA147" s="6">
        <f t="shared" si="566"/>
        <v>0.3516</v>
      </c>
      <c r="AB147" s="6">
        <f t="shared" si="566"/>
        <v>0.3811</v>
      </c>
      <c r="AC147" s="6">
        <f t="shared" si="566"/>
        <v>0.2638</v>
      </c>
      <c r="AD147" s="6">
        <f t="shared" si="566"/>
        <v>0.2378</v>
      </c>
      <c r="AE147" s="6">
        <f t="shared" si="566"/>
        <v>0.7154</v>
      </c>
      <c r="AF147" s="6">
        <f t="shared" si="566"/>
        <v>0.4194</v>
      </c>
      <c r="AG147" s="6">
        <f t="shared" si="566"/>
        <v>0.1928</v>
      </c>
      <c r="AH147" s="8"/>
      <c r="AI147" s="6">
        <f t="shared" ref="AI147:AR147" si="567">X147-M147</f>
        <v>0.2253</v>
      </c>
      <c r="AJ147" s="6">
        <f t="shared" si="567"/>
        <v>0.1166</v>
      </c>
      <c r="AK147" s="6">
        <f t="shared" si="567"/>
        <v>0.3381</v>
      </c>
      <c r="AL147" s="6">
        <f t="shared" si="567"/>
        <v>0.1743</v>
      </c>
      <c r="AM147" s="6">
        <f t="shared" si="567"/>
        <v>0.6663</v>
      </c>
      <c r="AN147" s="6">
        <f t="shared" si="567"/>
        <v>0.6907</v>
      </c>
      <c r="AO147" s="6">
        <f t="shared" si="567"/>
        <v>0.214</v>
      </c>
      <c r="AP147" s="6">
        <f t="shared" si="567"/>
        <v>0.3319</v>
      </c>
      <c r="AQ147" s="6">
        <f t="shared" si="567"/>
        <v>0.0341</v>
      </c>
      <c r="AR147" s="6">
        <f t="shared" si="567"/>
        <v>0.0157</v>
      </c>
      <c r="AS147" s="8"/>
      <c r="AT147" s="6">
        <f t="shared" ref="AT147:BC147" si="568">average(SORTN(AI135:AI146,6,0,1,FALSE))</f>
        <v>0.2523833333</v>
      </c>
      <c r="AU147" s="6">
        <f t="shared" si="568"/>
        <v>0.1355666667</v>
      </c>
      <c r="AV147" s="6">
        <f t="shared" si="568"/>
        <v>0.3669833333</v>
      </c>
      <c r="AW147" s="6">
        <f t="shared" si="568"/>
        <v>0.2512</v>
      </c>
      <c r="AX147" s="6">
        <f t="shared" si="568"/>
        <v>0.6940333333</v>
      </c>
      <c r="AY147" s="6">
        <f t="shared" si="568"/>
        <v>0.6807166667</v>
      </c>
      <c r="AZ147" s="6">
        <f t="shared" si="568"/>
        <v>0.2697666667</v>
      </c>
      <c r="BA147" s="6">
        <f t="shared" si="568"/>
        <v>0.3184166667</v>
      </c>
      <c r="BB147" s="6">
        <f t="shared" si="568"/>
        <v>0.07765</v>
      </c>
      <c r="BC147" s="6">
        <f t="shared" si="568"/>
        <v>0.08916666667</v>
      </c>
    </row>
    <row r="148">
      <c r="A148" s="23">
        <v>40968.0</v>
      </c>
      <c r="B148" s="27">
        <v>0.0133</v>
      </c>
      <c r="C148" s="27">
        <v>0.017</v>
      </c>
      <c r="D148" s="27">
        <v>0.0482</v>
      </c>
      <c r="E148" s="27">
        <v>0.0608</v>
      </c>
      <c r="F148" s="27">
        <v>0.0277</v>
      </c>
      <c r="G148" s="27">
        <v>0.1151</v>
      </c>
      <c r="H148" s="27">
        <v>0.0216</v>
      </c>
      <c r="I148" s="27">
        <v>-0.004</v>
      </c>
      <c r="J148" s="27">
        <v>0.0393</v>
      </c>
      <c r="K148" s="27">
        <v>0.0433</v>
      </c>
      <c r="L148" s="8"/>
      <c r="M148" s="6">
        <f t="shared" ref="M148:V148" si="569">M147+B148</f>
        <v>0.8356</v>
      </c>
      <c r="N148" s="6">
        <f t="shared" si="569"/>
        <v>0.7464</v>
      </c>
      <c r="O148" s="6">
        <f t="shared" si="569"/>
        <v>0.0195</v>
      </c>
      <c r="P148" s="6">
        <f t="shared" si="569"/>
        <v>0.2381</v>
      </c>
      <c r="Q148" s="6">
        <f t="shared" si="569"/>
        <v>-0.2575</v>
      </c>
      <c r="R148" s="6">
        <f t="shared" si="569"/>
        <v>-0.3118</v>
      </c>
      <c r="S148" s="6">
        <f t="shared" si="569"/>
        <v>0.0454</v>
      </c>
      <c r="T148" s="6">
        <f t="shared" si="569"/>
        <v>0.3795</v>
      </c>
      <c r="U148" s="6">
        <f t="shared" si="569"/>
        <v>0.4246</v>
      </c>
      <c r="V148" s="6">
        <f t="shared" si="569"/>
        <v>0.2204</v>
      </c>
      <c r="W148" s="8"/>
      <c r="X148" s="6">
        <f t="shared" ref="X148:AG148" si="570">max(X147, M148)</f>
        <v>1.0476</v>
      </c>
      <c r="Y148" s="6">
        <f t="shared" si="570"/>
        <v>0.846</v>
      </c>
      <c r="Z148" s="6">
        <f t="shared" si="570"/>
        <v>0.3094</v>
      </c>
      <c r="AA148" s="6">
        <f t="shared" si="570"/>
        <v>0.3516</v>
      </c>
      <c r="AB148" s="6">
        <f t="shared" si="570"/>
        <v>0.3811</v>
      </c>
      <c r="AC148" s="6">
        <f t="shared" si="570"/>
        <v>0.2638</v>
      </c>
      <c r="AD148" s="6">
        <f t="shared" si="570"/>
        <v>0.2378</v>
      </c>
      <c r="AE148" s="6">
        <f t="shared" si="570"/>
        <v>0.7154</v>
      </c>
      <c r="AF148" s="6">
        <f t="shared" si="570"/>
        <v>0.4246</v>
      </c>
      <c r="AG148" s="6">
        <f t="shared" si="570"/>
        <v>0.2204</v>
      </c>
      <c r="AH148" s="8"/>
      <c r="AI148" s="6">
        <f t="shared" ref="AI148:AR148" si="571">X148-M148</f>
        <v>0.212</v>
      </c>
      <c r="AJ148" s="6">
        <f t="shared" si="571"/>
        <v>0.0996</v>
      </c>
      <c r="AK148" s="6">
        <f t="shared" si="571"/>
        <v>0.2899</v>
      </c>
      <c r="AL148" s="6">
        <f t="shared" si="571"/>
        <v>0.1135</v>
      </c>
      <c r="AM148" s="6">
        <f t="shared" si="571"/>
        <v>0.6386</v>
      </c>
      <c r="AN148" s="6">
        <f t="shared" si="571"/>
        <v>0.5756</v>
      </c>
      <c r="AO148" s="6">
        <f t="shared" si="571"/>
        <v>0.1924</v>
      </c>
      <c r="AP148" s="6">
        <f t="shared" si="571"/>
        <v>0.3359</v>
      </c>
      <c r="AQ148" s="6">
        <f t="shared" si="571"/>
        <v>0</v>
      </c>
      <c r="AR148" s="6">
        <f t="shared" si="571"/>
        <v>0</v>
      </c>
      <c r="AS148" s="8"/>
      <c r="AT148" s="6">
        <f t="shared" ref="AT148:BC148" si="572">average(SORTN(AI136:AI147,6,0,1,FALSE))</f>
        <v>0.2535833333</v>
      </c>
      <c r="AU148" s="6">
        <f t="shared" si="572"/>
        <v>0.1399</v>
      </c>
      <c r="AV148" s="6">
        <f t="shared" si="572"/>
        <v>0.38075</v>
      </c>
      <c r="AW148" s="6">
        <f t="shared" si="572"/>
        <v>0.2603166667</v>
      </c>
      <c r="AX148" s="6">
        <f t="shared" si="572"/>
        <v>0.7098166667</v>
      </c>
      <c r="AY148" s="6">
        <f t="shared" si="572"/>
        <v>0.6976833333</v>
      </c>
      <c r="AZ148" s="6">
        <f t="shared" si="572"/>
        <v>0.2704166667</v>
      </c>
      <c r="BA148" s="6">
        <f t="shared" si="572"/>
        <v>0.3330333333</v>
      </c>
      <c r="BB148" s="6">
        <f t="shared" si="572"/>
        <v>0.07765</v>
      </c>
      <c r="BC148" s="6">
        <f t="shared" si="572"/>
        <v>0.08865</v>
      </c>
    </row>
    <row r="149">
      <c r="A149" s="23">
        <v>40999.0</v>
      </c>
      <c r="B149" s="27">
        <v>0.0136</v>
      </c>
      <c r="C149" s="27">
        <v>-0.0158</v>
      </c>
      <c r="D149" s="27">
        <v>-0.0025</v>
      </c>
      <c r="E149" s="27">
        <v>0.0134</v>
      </c>
      <c r="F149" s="27">
        <v>-0.0207</v>
      </c>
      <c r="G149" s="27">
        <v>0.0311</v>
      </c>
      <c r="H149" s="27">
        <v>0.0139</v>
      </c>
      <c r="I149" s="27">
        <v>-0.0561</v>
      </c>
      <c r="J149" s="27">
        <v>-0.0121</v>
      </c>
      <c r="K149" s="27">
        <v>0.0315</v>
      </c>
      <c r="L149" s="8"/>
      <c r="M149" s="6">
        <f t="shared" ref="M149:V149" si="573">M148+B149</f>
        <v>0.8492</v>
      </c>
      <c r="N149" s="6">
        <f t="shared" si="573"/>
        <v>0.7306</v>
      </c>
      <c r="O149" s="6">
        <f t="shared" si="573"/>
        <v>0.017</v>
      </c>
      <c r="P149" s="6">
        <f t="shared" si="573"/>
        <v>0.2515</v>
      </c>
      <c r="Q149" s="6">
        <f t="shared" si="573"/>
        <v>-0.2782</v>
      </c>
      <c r="R149" s="6">
        <f t="shared" si="573"/>
        <v>-0.2807</v>
      </c>
      <c r="S149" s="6">
        <f t="shared" si="573"/>
        <v>0.0593</v>
      </c>
      <c r="T149" s="6">
        <f t="shared" si="573"/>
        <v>0.3234</v>
      </c>
      <c r="U149" s="6">
        <f t="shared" si="573"/>
        <v>0.4125</v>
      </c>
      <c r="V149" s="6">
        <f t="shared" si="573"/>
        <v>0.2519</v>
      </c>
      <c r="W149" s="8"/>
      <c r="X149" s="6">
        <f t="shared" ref="X149:AG149" si="574">max(X148, M149)</f>
        <v>1.0476</v>
      </c>
      <c r="Y149" s="6">
        <f t="shared" si="574"/>
        <v>0.846</v>
      </c>
      <c r="Z149" s="6">
        <f t="shared" si="574"/>
        <v>0.3094</v>
      </c>
      <c r="AA149" s="6">
        <f t="shared" si="574"/>
        <v>0.3516</v>
      </c>
      <c r="AB149" s="6">
        <f t="shared" si="574"/>
        <v>0.3811</v>
      </c>
      <c r="AC149" s="6">
        <f t="shared" si="574"/>
        <v>0.2638</v>
      </c>
      <c r="AD149" s="6">
        <f t="shared" si="574"/>
        <v>0.2378</v>
      </c>
      <c r="AE149" s="6">
        <f t="shared" si="574"/>
        <v>0.7154</v>
      </c>
      <c r="AF149" s="6">
        <f t="shared" si="574"/>
        <v>0.4246</v>
      </c>
      <c r="AG149" s="6">
        <f t="shared" si="574"/>
        <v>0.2519</v>
      </c>
      <c r="AH149" s="8"/>
      <c r="AI149" s="6">
        <f t="shared" ref="AI149:AR149" si="575">X149-M149</f>
        <v>0.1984</v>
      </c>
      <c r="AJ149" s="6">
        <f t="shared" si="575"/>
        <v>0.1154</v>
      </c>
      <c r="AK149" s="6">
        <f t="shared" si="575"/>
        <v>0.2924</v>
      </c>
      <c r="AL149" s="6">
        <f t="shared" si="575"/>
        <v>0.1001</v>
      </c>
      <c r="AM149" s="6">
        <f t="shared" si="575"/>
        <v>0.6593</v>
      </c>
      <c r="AN149" s="6">
        <f t="shared" si="575"/>
        <v>0.5445</v>
      </c>
      <c r="AO149" s="6">
        <f t="shared" si="575"/>
        <v>0.1785</v>
      </c>
      <c r="AP149" s="6">
        <f t="shared" si="575"/>
        <v>0.392</v>
      </c>
      <c r="AQ149" s="6">
        <f t="shared" si="575"/>
        <v>0.0121</v>
      </c>
      <c r="AR149" s="6">
        <f t="shared" si="575"/>
        <v>0</v>
      </c>
      <c r="AS149" s="8"/>
      <c r="AT149" s="6">
        <f t="shared" ref="AT149:BC149" si="576">average(SORTN(AI137:AI148,6,0,1,FALSE))</f>
        <v>0.2535833333</v>
      </c>
      <c r="AU149" s="6">
        <f t="shared" si="576"/>
        <v>0.1399</v>
      </c>
      <c r="AV149" s="6">
        <f t="shared" si="576"/>
        <v>0.38075</v>
      </c>
      <c r="AW149" s="6">
        <f t="shared" si="576"/>
        <v>0.2603166667</v>
      </c>
      <c r="AX149" s="6">
        <f t="shared" si="576"/>
        <v>0.7098166667</v>
      </c>
      <c r="AY149" s="6">
        <f t="shared" si="576"/>
        <v>0.6976833333</v>
      </c>
      <c r="AZ149" s="6">
        <f t="shared" si="576"/>
        <v>0.2704166667</v>
      </c>
      <c r="BA149" s="6">
        <f t="shared" si="576"/>
        <v>0.3388333333</v>
      </c>
      <c r="BB149" s="6">
        <f t="shared" si="576"/>
        <v>0.07765</v>
      </c>
      <c r="BC149" s="6">
        <f t="shared" si="576"/>
        <v>0.08865</v>
      </c>
    </row>
    <row r="150">
      <c r="A150" s="23">
        <v>41029.0</v>
      </c>
      <c r="B150" s="27">
        <v>0.0144</v>
      </c>
      <c r="C150" s="27">
        <v>-0.0066</v>
      </c>
      <c r="D150" s="27">
        <v>-0.0543</v>
      </c>
      <c r="E150" s="27">
        <v>-0.0258</v>
      </c>
      <c r="F150" s="27">
        <v>-0.0789</v>
      </c>
      <c r="G150" s="27">
        <v>-0.0608</v>
      </c>
      <c r="H150" s="27">
        <v>-0.036</v>
      </c>
      <c r="I150" s="27">
        <v>-0.1193</v>
      </c>
      <c r="J150" s="27">
        <v>-0.0034</v>
      </c>
      <c r="K150" s="27">
        <v>-0.0064</v>
      </c>
      <c r="L150" s="8"/>
      <c r="M150" s="6">
        <f t="shared" ref="M150:V150" si="577">M149+B150</f>
        <v>0.8636</v>
      </c>
      <c r="N150" s="6">
        <f t="shared" si="577"/>
        <v>0.724</v>
      </c>
      <c r="O150" s="6">
        <f t="shared" si="577"/>
        <v>-0.0373</v>
      </c>
      <c r="P150" s="6">
        <f t="shared" si="577"/>
        <v>0.2257</v>
      </c>
      <c r="Q150" s="6">
        <f t="shared" si="577"/>
        <v>-0.3571</v>
      </c>
      <c r="R150" s="6">
        <f t="shared" si="577"/>
        <v>-0.3415</v>
      </c>
      <c r="S150" s="6">
        <f t="shared" si="577"/>
        <v>0.0233</v>
      </c>
      <c r="T150" s="6">
        <f t="shared" si="577"/>
        <v>0.2041</v>
      </c>
      <c r="U150" s="6">
        <f t="shared" si="577"/>
        <v>0.4091</v>
      </c>
      <c r="V150" s="6">
        <f t="shared" si="577"/>
        <v>0.2455</v>
      </c>
      <c r="W150" s="8"/>
      <c r="X150" s="6">
        <f t="shared" ref="X150:AG150" si="578">max(X149, M150)</f>
        <v>1.0476</v>
      </c>
      <c r="Y150" s="6">
        <f t="shared" si="578"/>
        <v>0.846</v>
      </c>
      <c r="Z150" s="6">
        <f t="shared" si="578"/>
        <v>0.3094</v>
      </c>
      <c r="AA150" s="6">
        <f t="shared" si="578"/>
        <v>0.3516</v>
      </c>
      <c r="AB150" s="6">
        <f t="shared" si="578"/>
        <v>0.3811</v>
      </c>
      <c r="AC150" s="6">
        <f t="shared" si="578"/>
        <v>0.2638</v>
      </c>
      <c r="AD150" s="6">
        <f t="shared" si="578"/>
        <v>0.2378</v>
      </c>
      <c r="AE150" s="6">
        <f t="shared" si="578"/>
        <v>0.7154</v>
      </c>
      <c r="AF150" s="6">
        <f t="shared" si="578"/>
        <v>0.4246</v>
      </c>
      <c r="AG150" s="6">
        <f t="shared" si="578"/>
        <v>0.2519</v>
      </c>
      <c r="AH150" s="8"/>
      <c r="AI150" s="6">
        <f t="shared" ref="AI150:AR150" si="579">X150-M150</f>
        <v>0.184</v>
      </c>
      <c r="AJ150" s="6">
        <f t="shared" si="579"/>
        <v>0.122</v>
      </c>
      <c r="AK150" s="6">
        <f t="shared" si="579"/>
        <v>0.3467</v>
      </c>
      <c r="AL150" s="6">
        <f t="shared" si="579"/>
        <v>0.1259</v>
      </c>
      <c r="AM150" s="6">
        <f t="shared" si="579"/>
        <v>0.7382</v>
      </c>
      <c r="AN150" s="6">
        <f t="shared" si="579"/>
        <v>0.6053</v>
      </c>
      <c r="AO150" s="6">
        <f t="shared" si="579"/>
        <v>0.2145</v>
      </c>
      <c r="AP150" s="6">
        <f t="shared" si="579"/>
        <v>0.5113</v>
      </c>
      <c r="AQ150" s="6">
        <f t="shared" si="579"/>
        <v>0.0155</v>
      </c>
      <c r="AR150" s="6">
        <f t="shared" si="579"/>
        <v>0.0064</v>
      </c>
      <c r="AS150" s="8"/>
      <c r="AT150" s="6">
        <f t="shared" ref="AT150:BC150" si="580">average(SORTN(AI138:AI149,6,0,1,FALSE))</f>
        <v>0.2535833333</v>
      </c>
      <c r="AU150" s="6">
        <f t="shared" si="580"/>
        <v>0.1420833333</v>
      </c>
      <c r="AV150" s="6">
        <f t="shared" si="580"/>
        <v>0.38075</v>
      </c>
      <c r="AW150" s="6">
        <f t="shared" si="580"/>
        <v>0.2603166667</v>
      </c>
      <c r="AX150" s="6">
        <f t="shared" si="580"/>
        <v>0.7098166667</v>
      </c>
      <c r="AY150" s="6">
        <f t="shared" si="580"/>
        <v>0.6976833333</v>
      </c>
      <c r="AZ150" s="6">
        <f t="shared" si="580"/>
        <v>0.2704166667</v>
      </c>
      <c r="BA150" s="6">
        <f t="shared" si="580"/>
        <v>0.34885</v>
      </c>
      <c r="BB150" s="6">
        <f t="shared" si="580"/>
        <v>0.07765</v>
      </c>
      <c r="BC150" s="6">
        <f t="shared" si="580"/>
        <v>0.08865</v>
      </c>
    </row>
    <row r="151">
      <c r="A151" s="23">
        <v>41060.0</v>
      </c>
      <c r="B151" s="27">
        <v>-0.0655</v>
      </c>
      <c r="C151" s="27">
        <v>-0.0643</v>
      </c>
      <c r="D151" s="27">
        <v>-0.0503</v>
      </c>
      <c r="E151" s="27">
        <v>-0.0762</v>
      </c>
      <c r="F151" s="27">
        <v>-0.103</v>
      </c>
      <c r="G151" s="27">
        <v>-0.1056</v>
      </c>
      <c r="H151" s="27">
        <v>-0.0416</v>
      </c>
      <c r="I151" s="27">
        <v>-0.1154</v>
      </c>
      <c r="J151" s="27">
        <v>-0.066</v>
      </c>
      <c r="K151" s="27">
        <v>-0.0622</v>
      </c>
      <c r="L151" s="8"/>
      <c r="M151" s="6">
        <f t="shared" ref="M151:V151" si="581">M150+B151</f>
        <v>0.7981</v>
      </c>
      <c r="N151" s="6">
        <f t="shared" si="581"/>
        <v>0.6597</v>
      </c>
      <c r="O151" s="6">
        <f t="shared" si="581"/>
        <v>-0.0876</v>
      </c>
      <c r="P151" s="6">
        <f t="shared" si="581"/>
        <v>0.1495</v>
      </c>
      <c r="Q151" s="6">
        <f t="shared" si="581"/>
        <v>-0.4601</v>
      </c>
      <c r="R151" s="6">
        <f t="shared" si="581"/>
        <v>-0.4471</v>
      </c>
      <c r="S151" s="6">
        <f t="shared" si="581"/>
        <v>-0.0183</v>
      </c>
      <c r="T151" s="6">
        <f t="shared" si="581"/>
        <v>0.0887</v>
      </c>
      <c r="U151" s="6">
        <f t="shared" si="581"/>
        <v>0.3431</v>
      </c>
      <c r="V151" s="6">
        <f t="shared" si="581"/>
        <v>0.1833</v>
      </c>
      <c r="W151" s="8"/>
      <c r="X151" s="6">
        <f t="shared" ref="X151:AG151" si="582">max(X150, M151)</f>
        <v>1.0476</v>
      </c>
      <c r="Y151" s="6">
        <f t="shared" si="582"/>
        <v>0.846</v>
      </c>
      <c r="Z151" s="6">
        <f t="shared" si="582"/>
        <v>0.3094</v>
      </c>
      <c r="AA151" s="6">
        <f t="shared" si="582"/>
        <v>0.3516</v>
      </c>
      <c r="AB151" s="6">
        <f t="shared" si="582"/>
        <v>0.3811</v>
      </c>
      <c r="AC151" s="6">
        <f t="shared" si="582"/>
        <v>0.2638</v>
      </c>
      <c r="AD151" s="6">
        <f t="shared" si="582"/>
        <v>0.2378</v>
      </c>
      <c r="AE151" s="6">
        <f t="shared" si="582"/>
        <v>0.7154</v>
      </c>
      <c r="AF151" s="6">
        <f t="shared" si="582"/>
        <v>0.4246</v>
      </c>
      <c r="AG151" s="6">
        <f t="shared" si="582"/>
        <v>0.2519</v>
      </c>
      <c r="AH151" s="8"/>
      <c r="AI151" s="6">
        <f t="shared" ref="AI151:AR151" si="583">X151-M151</f>
        <v>0.2495</v>
      </c>
      <c r="AJ151" s="6">
        <f t="shared" si="583"/>
        <v>0.1863</v>
      </c>
      <c r="AK151" s="6">
        <f t="shared" si="583"/>
        <v>0.397</v>
      </c>
      <c r="AL151" s="6">
        <f t="shared" si="583"/>
        <v>0.2021</v>
      </c>
      <c r="AM151" s="6">
        <f t="shared" si="583"/>
        <v>0.8412</v>
      </c>
      <c r="AN151" s="6">
        <f t="shared" si="583"/>
        <v>0.7109</v>
      </c>
      <c r="AO151" s="6">
        <f t="shared" si="583"/>
        <v>0.2561</v>
      </c>
      <c r="AP151" s="6">
        <f t="shared" si="583"/>
        <v>0.6267</v>
      </c>
      <c r="AQ151" s="6">
        <f t="shared" si="583"/>
        <v>0.0815</v>
      </c>
      <c r="AR151" s="6">
        <f t="shared" si="583"/>
        <v>0.0686</v>
      </c>
      <c r="AS151" s="8"/>
      <c r="AT151" s="6">
        <f t="shared" ref="AT151:BC151" si="584">average(SORTN(AI139:AI150,6,0,1,FALSE))</f>
        <v>0.2535833333</v>
      </c>
      <c r="AU151" s="6">
        <f t="shared" si="584"/>
        <v>0.1431833333</v>
      </c>
      <c r="AV151" s="6">
        <f t="shared" si="584"/>
        <v>0.3821833333</v>
      </c>
      <c r="AW151" s="6">
        <f t="shared" si="584"/>
        <v>0.2603166667</v>
      </c>
      <c r="AX151" s="6">
        <f t="shared" si="584"/>
        <v>0.7218</v>
      </c>
      <c r="AY151" s="6">
        <f t="shared" si="584"/>
        <v>0.6976833333</v>
      </c>
      <c r="AZ151" s="6">
        <f t="shared" si="584"/>
        <v>0.2705</v>
      </c>
      <c r="BA151" s="6">
        <f t="shared" si="584"/>
        <v>0.37865</v>
      </c>
      <c r="BB151" s="6">
        <f t="shared" si="584"/>
        <v>0.07765</v>
      </c>
      <c r="BC151" s="6">
        <f t="shared" si="584"/>
        <v>0.08865</v>
      </c>
    </row>
    <row r="152">
      <c r="A152" s="23">
        <v>41090.0</v>
      </c>
      <c r="B152" s="27">
        <v>0.012</v>
      </c>
      <c r="C152" s="27">
        <v>0.0123</v>
      </c>
      <c r="D152" s="27">
        <v>0.063</v>
      </c>
      <c r="E152" s="27">
        <v>0.021</v>
      </c>
      <c r="F152" s="27">
        <v>0.1169</v>
      </c>
      <c r="G152" s="27">
        <v>0.0699</v>
      </c>
      <c r="H152" s="27">
        <v>0.0548</v>
      </c>
      <c r="I152" s="27">
        <v>0.1784</v>
      </c>
      <c r="J152" s="27">
        <v>0.051</v>
      </c>
      <c r="K152" s="27">
        <v>0.039</v>
      </c>
      <c r="L152" s="8"/>
      <c r="M152" s="6">
        <f t="shared" ref="M152:V152" si="585">M151+B152</f>
        <v>0.8101</v>
      </c>
      <c r="N152" s="6">
        <f t="shared" si="585"/>
        <v>0.672</v>
      </c>
      <c r="O152" s="6">
        <f t="shared" si="585"/>
        <v>-0.0246</v>
      </c>
      <c r="P152" s="6">
        <f t="shared" si="585"/>
        <v>0.1705</v>
      </c>
      <c r="Q152" s="6">
        <f t="shared" si="585"/>
        <v>-0.3432</v>
      </c>
      <c r="R152" s="6">
        <f t="shared" si="585"/>
        <v>-0.3772</v>
      </c>
      <c r="S152" s="6">
        <f t="shared" si="585"/>
        <v>0.0365</v>
      </c>
      <c r="T152" s="6">
        <f t="shared" si="585"/>
        <v>0.2671</v>
      </c>
      <c r="U152" s="6">
        <f t="shared" si="585"/>
        <v>0.3941</v>
      </c>
      <c r="V152" s="6">
        <f t="shared" si="585"/>
        <v>0.2223</v>
      </c>
      <c r="W152" s="8"/>
      <c r="X152" s="6">
        <f t="shared" ref="X152:AG152" si="586">max(X151, M152)</f>
        <v>1.0476</v>
      </c>
      <c r="Y152" s="6">
        <f t="shared" si="586"/>
        <v>0.846</v>
      </c>
      <c r="Z152" s="6">
        <f t="shared" si="586"/>
        <v>0.3094</v>
      </c>
      <c r="AA152" s="6">
        <f t="shared" si="586"/>
        <v>0.3516</v>
      </c>
      <c r="AB152" s="6">
        <f t="shared" si="586"/>
        <v>0.3811</v>
      </c>
      <c r="AC152" s="6">
        <f t="shared" si="586"/>
        <v>0.2638</v>
      </c>
      <c r="AD152" s="6">
        <f t="shared" si="586"/>
        <v>0.2378</v>
      </c>
      <c r="AE152" s="6">
        <f t="shared" si="586"/>
        <v>0.7154</v>
      </c>
      <c r="AF152" s="6">
        <f t="shared" si="586"/>
        <v>0.4246</v>
      </c>
      <c r="AG152" s="6">
        <f t="shared" si="586"/>
        <v>0.2519</v>
      </c>
      <c r="AH152" s="8"/>
      <c r="AI152" s="6">
        <f t="shared" ref="AI152:AR152" si="587">X152-M152</f>
        <v>0.2375</v>
      </c>
      <c r="AJ152" s="6">
        <f t="shared" si="587"/>
        <v>0.174</v>
      </c>
      <c r="AK152" s="6">
        <f t="shared" si="587"/>
        <v>0.334</v>
      </c>
      <c r="AL152" s="6">
        <f t="shared" si="587"/>
        <v>0.1811</v>
      </c>
      <c r="AM152" s="6">
        <f t="shared" si="587"/>
        <v>0.7243</v>
      </c>
      <c r="AN152" s="6">
        <f t="shared" si="587"/>
        <v>0.641</v>
      </c>
      <c r="AO152" s="6">
        <f t="shared" si="587"/>
        <v>0.2013</v>
      </c>
      <c r="AP152" s="6">
        <f t="shared" si="587"/>
        <v>0.4483</v>
      </c>
      <c r="AQ152" s="6">
        <f t="shared" si="587"/>
        <v>0.0305</v>
      </c>
      <c r="AR152" s="6">
        <f t="shared" si="587"/>
        <v>0.0296</v>
      </c>
      <c r="AS152" s="8"/>
      <c r="AT152" s="6">
        <f t="shared" ref="AT152:BC152" si="588">average(SORTN(AI140:AI151,6,0,1,FALSE))</f>
        <v>0.2576666667</v>
      </c>
      <c r="AU152" s="6">
        <f t="shared" si="588"/>
        <v>0.1548</v>
      </c>
      <c r="AV152" s="6">
        <f t="shared" si="588"/>
        <v>0.3905666667</v>
      </c>
      <c r="AW152" s="6">
        <f t="shared" si="588"/>
        <v>0.26495</v>
      </c>
      <c r="AX152" s="6">
        <f t="shared" si="588"/>
        <v>0.7496666667</v>
      </c>
      <c r="AY152" s="6">
        <f t="shared" si="588"/>
        <v>0.7032333333</v>
      </c>
      <c r="AZ152" s="6">
        <f t="shared" si="588"/>
        <v>0.2774333333</v>
      </c>
      <c r="BA152" s="6">
        <f t="shared" si="588"/>
        <v>0.4273666667</v>
      </c>
      <c r="BB152" s="6">
        <f t="shared" si="588"/>
        <v>0.08551666667</v>
      </c>
      <c r="BC152" s="6">
        <f t="shared" si="588"/>
        <v>0.09196666667</v>
      </c>
    </row>
    <row r="153">
      <c r="A153" s="23">
        <v>41121.0</v>
      </c>
      <c r="B153" s="27">
        <v>0.0466</v>
      </c>
      <c r="C153" s="27">
        <v>0.0046</v>
      </c>
      <c r="D153" s="27">
        <v>0.0307</v>
      </c>
      <c r="E153" s="27">
        <v>0.0564</v>
      </c>
      <c r="F153" s="27">
        <v>-0.0257</v>
      </c>
      <c r="G153" s="27">
        <v>-0.0446</v>
      </c>
      <c r="H153" s="27">
        <v>0.0666</v>
      </c>
      <c r="I153" s="27">
        <v>-0.0429</v>
      </c>
      <c r="J153" s="27">
        <v>0.0128</v>
      </c>
      <c r="K153" s="27">
        <v>0.0132</v>
      </c>
      <c r="L153" s="8"/>
      <c r="M153" s="6">
        <f t="shared" ref="M153:V153" si="589">M152+B153</f>
        <v>0.8567</v>
      </c>
      <c r="N153" s="6">
        <f t="shared" si="589"/>
        <v>0.6766</v>
      </c>
      <c r="O153" s="6">
        <f t="shared" si="589"/>
        <v>0.0061</v>
      </c>
      <c r="P153" s="6">
        <f t="shared" si="589"/>
        <v>0.2269</v>
      </c>
      <c r="Q153" s="6">
        <f t="shared" si="589"/>
        <v>-0.3689</v>
      </c>
      <c r="R153" s="6">
        <f t="shared" si="589"/>
        <v>-0.4218</v>
      </c>
      <c r="S153" s="6">
        <f t="shared" si="589"/>
        <v>0.1031</v>
      </c>
      <c r="T153" s="6">
        <f t="shared" si="589"/>
        <v>0.2242</v>
      </c>
      <c r="U153" s="6">
        <f t="shared" si="589"/>
        <v>0.4069</v>
      </c>
      <c r="V153" s="6">
        <f t="shared" si="589"/>
        <v>0.2355</v>
      </c>
      <c r="W153" s="8"/>
      <c r="X153" s="6">
        <f t="shared" ref="X153:AG153" si="590">max(X152, M153)</f>
        <v>1.0476</v>
      </c>
      <c r="Y153" s="6">
        <f t="shared" si="590"/>
        <v>0.846</v>
      </c>
      <c r="Z153" s="6">
        <f t="shared" si="590"/>
        <v>0.3094</v>
      </c>
      <c r="AA153" s="6">
        <f t="shared" si="590"/>
        <v>0.3516</v>
      </c>
      <c r="AB153" s="6">
        <f t="shared" si="590"/>
        <v>0.3811</v>
      </c>
      <c r="AC153" s="6">
        <f t="shared" si="590"/>
        <v>0.2638</v>
      </c>
      <c r="AD153" s="6">
        <f t="shared" si="590"/>
        <v>0.2378</v>
      </c>
      <c r="AE153" s="6">
        <f t="shared" si="590"/>
        <v>0.7154</v>
      </c>
      <c r="AF153" s="6">
        <f t="shared" si="590"/>
        <v>0.4246</v>
      </c>
      <c r="AG153" s="6">
        <f t="shared" si="590"/>
        <v>0.2519</v>
      </c>
      <c r="AH153" s="8"/>
      <c r="AI153" s="6">
        <f t="shared" ref="AI153:AR153" si="591">X153-M153</f>
        <v>0.1909</v>
      </c>
      <c r="AJ153" s="6">
        <f t="shared" si="591"/>
        <v>0.1694</v>
      </c>
      <c r="AK153" s="6">
        <f t="shared" si="591"/>
        <v>0.3033</v>
      </c>
      <c r="AL153" s="6">
        <f t="shared" si="591"/>
        <v>0.1247</v>
      </c>
      <c r="AM153" s="6">
        <f t="shared" si="591"/>
        <v>0.75</v>
      </c>
      <c r="AN153" s="6">
        <f t="shared" si="591"/>
        <v>0.6856</v>
      </c>
      <c r="AO153" s="6">
        <f t="shared" si="591"/>
        <v>0.1347</v>
      </c>
      <c r="AP153" s="6">
        <f t="shared" si="591"/>
        <v>0.4912</v>
      </c>
      <c r="AQ153" s="6">
        <f t="shared" si="591"/>
        <v>0.0177</v>
      </c>
      <c r="AR153" s="6">
        <f t="shared" si="591"/>
        <v>0.0164</v>
      </c>
      <c r="AS153" s="8"/>
      <c r="AT153" s="6">
        <f t="shared" ref="AT153:BC153" si="592">average(SORTN(AI141:AI152,6,0,1,FALSE))</f>
        <v>0.2597</v>
      </c>
      <c r="AU153" s="6">
        <f t="shared" si="592"/>
        <v>0.1634666667</v>
      </c>
      <c r="AV153" s="6">
        <f t="shared" si="592"/>
        <v>0.3905666667</v>
      </c>
      <c r="AW153" s="6">
        <f t="shared" si="592"/>
        <v>0.26495</v>
      </c>
      <c r="AX153" s="6">
        <f t="shared" si="592"/>
        <v>0.7518833333</v>
      </c>
      <c r="AY153" s="6">
        <f t="shared" si="592"/>
        <v>0.7032333333</v>
      </c>
      <c r="AZ153" s="6">
        <f t="shared" si="592"/>
        <v>0.2774333333</v>
      </c>
      <c r="BA153" s="6">
        <f t="shared" si="592"/>
        <v>0.4461</v>
      </c>
      <c r="BB153" s="6">
        <f t="shared" si="592"/>
        <v>0.08551666667</v>
      </c>
      <c r="BC153" s="6">
        <f t="shared" si="592"/>
        <v>0.09196666667</v>
      </c>
    </row>
    <row r="154">
      <c r="A154" s="23">
        <v>41152.0</v>
      </c>
      <c r="B154" s="27">
        <v>0.0201</v>
      </c>
      <c r="C154" s="27">
        <v>0.0264</v>
      </c>
      <c r="D154" s="27">
        <v>0.0342</v>
      </c>
      <c r="E154" s="27">
        <v>0.0279</v>
      </c>
      <c r="F154" s="27">
        <v>0.0839</v>
      </c>
      <c r="G154" s="27">
        <v>-0.0047</v>
      </c>
      <c r="H154" s="27">
        <v>0.018</v>
      </c>
      <c r="I154" s="27">
        <v>0.1059</v>
      </c>
      <c r="J154" s="27">
        <v>0.0197</v>
      </c>
      <c r="K154" s="27">
        <v>0.0227</v>
      </c>
      <c r="L154" s="8"/>
      <c r="M154" s="6">
        <f t="shared" ref="M154:V154" si="593">M153+B154</f>
        <v>0.8768</v>
      </c>
      <c r="N154" s="6">
        <f t="shared" si="593"/>
        <v>0.703</v>
      </c>
      <c r="O154" s="6">
        <f t="shared" si="593"/>
        <v>0.0403</v>
      </c>
      <c r="P154" s="6">
        <f t="shared" si="593"/>
        <v>0.2548</v>
      </c>
      <c r="Q154" s="6">
        <f t="shared" si="593"/>
        <v>-0.285</v>
      </c>
      <c r="R154" s="6">
        <f t="shared" si="593"/>
        <v>-0.4265</v>
      </c>
      <c r="S154" s="6">
        <f t="shared" si="593"/>
        <v>0.1211</v>
      </c>
      <c r="T154" s="6">
        <f t="shared" si="593"/>
        <v>0.3301</v>
      </c>
      <c r="U154" s="6">
        <f t="shared" si="593"/>
        <v>0.4266</v>
      </c>
      <c r="V154" s="6">
        <f t="shared" si="593"/>
        <v>0.2582</v>
      </c>
      <c r="W154" s="8"/>
      <c r="X154" s="6">
        <f t="shared" ref="X154:AG154" si="594">max(X153, M154)</f>
        <v>1.0476</v>
      </c>
      <c r="Y154" s="6">
        <f t="shared" si="594"/>
        <v>0.846</v>
      </c>
      <c r="Z154" s="6">
        <f t="shared" si="594"/>
        <v>0.3094</v>
      </c>
      <c r="AA154" s="6">
        <f t="shared" si="594"/>
        <v>0.3516</v>
      </c>
      <c r="AB154" s="6">
        <f t="shared" si="594"/>
        <v>0.3811</v>
      </c>
      <c r="AC154" s="6">
        <f t="shared" si="594"/>
        <v>0.2638</v>
      </c>
      <c r="AD154" s="6">
        <f t="shared" si="594"/>
        <v>0.2378</v>
      </c>
      <c r="AE154" s="6">
        <f t="shared" si="594"/>
        <v>0.7154</v>
      </c>
      <c r="AF154" s="6">
        <f t="shared" si="594"/>
        <v>0.4266</v>
      </c>
      <c r="AG154" s="6">
        <f t="shared" si="594"/>
        <v>0.2582</v>
      </c>
      <c r="AH154" s="8"/>
      <c r="AI154" s="6">
        <f t="shared" ref="AI154:AR154" si="595">X154-M154</f>
        <v>0.1708</v>
      </c>
      <c r="AJ154" s="6">
        <f t="shared" si="595"/>
        <v>0.143</v>
      </c>
      <c r="AK154" s="6">
        <f t="shared" si="595"/>
        <v>0.2691</v>
      </c>
      <c r="AL154" s="6">
        <f t="shared" si="595"/>
        <v>0.0968</v>
      </c>
      <c r="AM154" s="6">
        <f t="shared" si="595"/>
        <v>0.6661</v>
      </c>
      <c r="AN154" s="6">
        <f t="shared" si="595"/>
        <v>0.6903</v>
      </c>
      <c r="AO154" s="6">
        <f t="shared" si="595"/>
        <v>0.1167</v>
      </c>
      <c r="AP154" s="6">
        <f t="shared" si="595"/>
        <v>0.3853</v>
      </c>
      <c r="AQ154" s="6">
        <f t="shared" si="595"/>
        <v>0</v>
      </c>
      <c r="AR154" s="6">
        <f t="shared" si="595"/>
        <v>0</v>
      </c>
      <c r="AS154" s="8"/>
      <c r="AT154" s="6">
        <f t="shared" ref="AT154:BC154" si="596">average(SORTN(AI142:AI153,6,0,1,FALSE))</f>
        <v>0.2597</v>
      </c>
      <c r="AU154" s="6">
        <f t="shared" si="596"/>
        <v>0.16925</v>
      </c>
      <c r="AV154" s="6">
        <f t="shared" si="596"/>
        <v>0.3905666667</v>
      </c>
      <c r="AW154" s="6">
        <f t="shared" si="596"/>
        <v>0.26495</v>
      </c>
      <c r="AX154" s="6">
        <f t="shared" si="596"/>
        <v>0.7568333333</v>
      </c>
      <c r="AY154" s="6">
        <f t="shared" si="596"/>
        <v>0.7043833333</v>
      </c>
      <c r="AZ154" s="6">
        <f t="shared" si="596"/>
        <v>0.2774333333</v>
      </c>
      <c r="BA154" s="6">
        <f t="shared" si="596"/>
        <v>0.4701</v>
      </c>
      <c r="BB154" s="6">
        <f t="shared" si="596"/>
        <v>0.08551666667</v>
      </c>
      <c r="BC154" s="6">
        <f t="shared" si="596"/>
        <v>0.09196666667</v>
      </c>
    </row>
    <row r="155">
      <c r="A155" s="23">
        <v>41182.0</v>
      </c>
      <c r="B155" s="27">
        <v>0.0199</v>
      </c>
      <c r="C155" s="27">
        <v>0.0337</v>
      </c>
      <c r="D155" s="27">
        <v>-0.0081</v>
      </c>
      <c r="E155" s="27">
        <v>0.035</v>
      </c>
      <c r="F155" s="27">
        <v>0.0039</v>
      </c>
      <c r="G155" s="27">
        <v>0.0175</v>
      </c>
      <c r="H155" s="27">
        <v>-0.0084</v>
      </c>
      <c r="I155" s="27">
        <v>0.0357</v>
      </c>
      <c r="J155" s="27">
        <v>0.0068</v>
      </c>
      <c r="K155" s="27">
        <v>0.025</v>
      </c>
      <c r="L155" s="8"/>
      <c r="M155" s="6">
        <f t="shared" ref="M155:V155" si="597">M154+B155</f>
        <v>0.8967</v>
      </c>
      <c r="N155" s="6">
        <f t="shared" si="597"/>
        <v>0.7367</v>
      </c>
      <c r="O155" s="6">
        <f t="shared" si="597"/>
        <v>0.0322</v>
      </c>
      <c r="P155" s="6">
        <f t="shared" si="597"/>
        <v>0.2898</v>
      </c>
      <c r="Q155" s="6">
        <f t="shared" si="597"/>
        <v>-0.2811</v>
      </c>
      <c r="R155" s="6">
        <f t="shared" si="597"/>
        <v>-0.409</v>
      </c>
      <c r="S155" s="6">
        <f t="shared" si="597"/>
        <v>0.1127</v>
      </c>
      <c r="T155" s="6">
        <f t="shared" si="597"/>
        <v>0.3658</v>
      </c>
      <c r="U155" s="6">
        <f t="shared" si="597"/>
        <v>0.4334</v>
      </c>
      <c r="V155" s="6">
        <f t="shared" si="597"/>
        <v>0.2832</v>
      </c>
      <c r="W155" s="8"/>
      <c r="X155" s="6">
        <f t="shared" ref="X155:AG155" si="598">max(X154, M155)</f>
        <v>1.0476</v>
      </c>
      <c r="Y155" s="6">
        <f t="shared" si="598"/>
        <v>0.846</v>
      </c>
      <c r="Z155" s="6">
        <f t="shared" si="598"/>
        <v>0.3094</v>
      </c>
      <c r="AA155" s="6">
        <f t="shared" si="598"/>
        <v>0.3516</v>
      </c>
      <c r="AB155" s="6">
        <f t="shared" si="598"/>
        <v>0.3811</v>
      </c>
      <c r="AC155" s="6">
        <f t="shared" si="598"/>
        <v>0.2638</v>
      </c>
      <c r="AD155" s="6">
        <f t="shared" si="598"/>
        <v>0.2378</v>
      </c>
      <c r="AE155" s="6">
        <f t="shared" si="598"/>
        <v>0.7154</v>
      </c>
      <c r="AF155" s="6">
        <f t="shared" si="598"/>
        <v>0.4334</v>
      </c>
      <c r="AG155" s="6">
        <f t="shared" si="598"/>
        <v>0.2832</v>
      </c>
      <c r="AH155" s="8"/>
      <c r="AI155" s="6">
        <f t="shared" ref="AI155:AR155" si="599">X155-M155</f>
        <v>0.1509</v>
      </c>
      <c r="AJ155" s="6">
        <f t="shared" si="599"/>
        <v>0.1093</v>
      </c>
      <c r="AK155" s="6">
        <f t="shared" si="599"/>
        <v>0.2772</v>
      </c>
      <c r="AL155" s="6">
        <f t="shared" si="599"/>
        <v>0.0618</v>
      </c>
      <c r="AM155" s="6">
        <f t="shared" si="599"/>
        <v>0.6622</v>
      </c>
      <c r="AN155" s="6">
        <f t="shared" si="599"/>
        <v>0.6728</v>
      </c>
      <c r="AO155" s="6">
        <f t="shared" si="599"/>
        <v>0.1251</v>
      </c>
      <c r="AP155" s="6">
        <f t="shared" si="599"/>
        <v>0.3496</v>
      </c>
      <c r="AQ155" s="6">
        <f t="shared" si="599"/>
        <v>0</v>
      </c>
      <c r="AR155" s="6">
        <f t="shared" si="599"/>
        <v>0</v>
      </c>
      <c r="AS155" s="8"/>
      <c r="AT155" s="6">
        <f t="shared" ref="AT155:BC155" si="600">average(SORTN(AI143:AI154,6,0,1,FALSE))</f>
        <v>0.2576333333</v>
      </c>
      <c r="AU155" s="6">
        <f t="shared" si="600"/>
        <v>0.16995</v>
      </c>
      <c r="AV155" s="6">
        <f t="shared" si="600"/>
        <v>0.3875833333</v>
      </c>
      <c r="AW155" s="6">
        <f t="shared" si="600"/>
        <v>0.2458833333</v>
      </c>
      <c r="AX155" s="6">
        <f t="shared" si="600"/>
        <v>0.7568333333</v>
      </c>
      <c r="AY155" s="6">
        <f t="shared" si="600"/>
        <v>0.7051666667</v>
      </c>
      <c r="AZ155" s="6">
        <f t="shared" si="600"/>
        <v>0.2618666667</v>
      </c>
      <c r="BA155" s="6">
        <f t="shared" si="600"/>
        <v>0.4758</v>
      </c>
      <c r="BB155" s="6">
        <f t="shared" si="600"/>
        <v>0.07455</v>
      </c>
      <c r="BC155" s="6">
        <f t="shared" si="600"/>
        <v>0.07945</v>
      </c>
    </row>
    <row r="156">
      <c r="A156" s="23">
        <v>41213.0</v>
      </c>
      <c r="B156" s="27">
        <v>0.0294</v>
      </c>
      <c r="C156" s="27">
        <v>0.012</v>
      </c>
      <c r="D156" s="27">
        <v>0.0196</v>
      </c>
      <c r="E156" s="27">
        <v>0.0093</v>
      </c>
      <c r="F156" s="27">
        <v>0.0261</v>
      </c>
      <c r="G156" s="27">
        <v>0.0081</v>
      </c>
      <c r="H156" s="27">
        <v>0.0255</v>
      </c>
      <c r="I156" s="27">
        <v>0.0218</v>
      </c>
      <c r="J156" s="27">
        <v>0.0087</v>
      </c>
      <c r="K156" s="27">
        <v>-0.0185</v>
      </c>
      <c r="L156" s="8"/>
      <c r="M156" s="6">
        <f t="shared" ref="M156:V156" si="601">M155+B156</f>
        <v>0.9261</v>
      </c>
      <c r="N156" s="6">
        <f t="shared" si="601"/>
        <v>0.7487</v>
      </c>
      <c r="O156" s="6">
        <f t="shared" si="601"/>
        <v>0.0518</v>
      </c>
      <c r="P156" s="6">
        <f t="shared" si="601"/>
        <v>0.2991</v>
      </c>
      <c r="Q156" s="6">
        <f t="shared" si="601"/>
        <v>-0.255</v>
      </c>
      <c r="R156" s="6">
        <f t="shared" si="601"/>
        <v>-0.4009</v>
      </c>
      <c r="S156" s="6">
        <f t="shared" si="601"/>
        <v>0.1382</v>
      </c>
      <c r="T156" s="6">
        <f t="shared" si="601"/>
        <v>0.3876</v>
      </c>
      <c r="U156" s="6">
        <f t="shared" si="601"/>
        <v>0.4421</v>
      </c>
      <c r="V156" s="6">
        <f t="shared" si="601"/>
        <v>0.2647</v>
      </c>
      <c r="W156" s="8"/>
      <c r="X156" s="6">
        <f t="shared" ref="X156:AG156" si="602">max(X155, M156)</f>
        <v>1.0476</v>
      </c>
      <c r="Y156" s="6">
        <f t="shared" si="602"/>
        <v>0.846</v>
      </c>
      <c r="Z156" s="6">
        <f t="shared" si="602"/>
        <v>0.3094</v>
      </c>
      <c r="AA156" s="6">
        <f t="shared" si="602"/>
        <v>0.3516</v>
      </c>
      <c r="AB156" s="6">
        <f t="shared" si="602"/>
        <v>0.3811</v>
      </c>
      <c r="AC156" s="6">
        <f t="shared" si="602"/>
        <v>0.2638</v>
      </c>
      <c r="AD156" s="6">
        <f t="shared" si="602"/>
        <v>0.2378</v>
      </c>
      <c r="AE156" s="6">
        <f t="shared" si="602"/>
        <v>0.7154</v>
      </c>
      <c r="AF156" s="6">
        <f t="shared" si="602"/>
        <v>0.4421</v>
      </c>
      <c r="AG156" s="6">
        <f t="shared" si="602"/>
        <v>0.2832</v>
      </c>
      <c r="AH156" s="8"/>
      <c r="AI156" s="6">
        <f t="shared" ref="AI156:AR156" si="603">X156-M156</f>
        <v>0.1215</v>
      </c>
      <c r="AJ156" s="6">
        <f t="shared" si="603"/>
        <v>0.0973</v>
      </c>
      <c r="AK156" s="6">
        <f t="shared" si="603"/>
        <v>0.2576</v>
      </c>
      <c r="AL156" s="6">
        <f t="shared" si="603"/>
        <v>0.0525</v>
      </c>
      <c r="AM156" s="6">
        <f t="shared" si="603"/>
        <v>0.6361</v>
      </c>
      <c r="AN156" s="6">
        <f t="shared" si="603"/>
        <v>0.6647</v>
      </c>
      <c r="AO156" s="6">
        <f t="shared" si="603"/>
        <v>0.0996</v>
      </c>
      <c r="AP156" s="6">
        <f t="shared" si="603"/>
        <v>0.3278</v>
      </c>
      <c r="AQ156" s="6">
        <f t="shared" si="603"/>
        <v>0</v>
      </c>
      <c r="AR156" s="6">
        <f t="shared" si="603"/>
        <v>0.0185</v>
      </c>
      <c r="AS156" s="8"/>
      <c r="AT156" s="6">
        <f t="shared" ref="AT156:BC156" si="604">average(SORTN(AI144:AI155,6,0,1,FALSE))</f>
        <v>0.24565</v>
      </c>
      <c r="AU156" s="6">
        <f t="shared" si="604"/>
        <v>0.1618833333</v>
      </c>
      <c r="AV156" s="6">
        <f t="shared" si="604"/>
        <v>0.3693333333</v>
      </c>
      <c r="AW156" s="6">
        <f t="shared" si="604"/>
        <v>0.2167333333</v>
      </c>
      <c r="AX156" s="6">
        <f t="shared" si="604"/>
        <v>0.7476333333</v>
      </c>
      <c r="AY156" s="6">
        <f t="shared" si="604"/>
        <v>0.7049833333</v>
      </c>
      <c r="AZ156" s="6">
        <f t="shared" si="604"/>
        <v>0.2411666667</v>
      </c>
      <c r="BA156" s="6">
        <f t="shared" si="604"/>
        <v>0.4758</v>
      </c>
      <c r="BB156" s="6">
        <f t="shared" si="604"/>
        <v>0.05521666667</v>
      </c>
      <c r="BC156" s="6">
        <f t="shared" si="604"/>
        <v>0.05266666667</v>
      </c>
    </row>
    <row r="157">
      <c r="A157" s="23">
        <v>41243.0</v>
      </c>
      <c r="B157" s="27">
        <v>0.0053</v>
      </c>
      <c r="C157" s="27">
        <v>-0.0109</v>
      </c>
      <c r="D157" s="27">
        <v>0.0381</v>
      </c>
      <c r="E157" s="27">
        <v>0.0223</v>
      </c>
      <c r="F157" s="27">
        <v>0.0169</v>
      </c>
      <c r="G157" s="27">
        <v>0.0563</v>
      </c>
      <c r="H157" s="27">
        <v>0.0275</v>
      </c>
      <c r="I157" s="27">
        <v>0.0146</v>
      </c>
      <c r="J157" s="27">
        <v>0.0195</v>
      </c>
      <c r="K157" s="27">
        <v>0.0056</v>
      </c>
      <c r="L157" s="8"/>
      <c r="M157" s="6">
        <f t="shared" ref="M157:V157" si="605">M156+B157</f>
        <v>0.9314</v>
      </c>
      <c r="N157" s="6">
        <f t="shared" si="605"/>
        <v>0.7378</v>
      </c>
      <c r="O157" s="6">
        <f t="shared" si="605"/>
        <v>0.0899</v>
      </c>
      <c r="P157" s="6">
        <f t="shared" si="605"/>
        <v>0.3214</v>
      </c>
      <c r="Q157" s="6">
        <f t="shared" si="605"/>
        <v>-0.2381</v>
      </c>
      <c r="R157" s="6">
        <f t="shared" si="605"/>
        <v>-0.3446</v>
      </c>
      <c r="S157" s="6">
        <f t="shared" si="605"/>
        <v>0.1657</v>
      </c>
      <c r="T157" s="6">
        <f t="shared" si="605"/>
        <v>0.4022</v>
      </c>
      <c r="U157" s="6">
        <f t="shared" si="605"/>
        <v>0.4616</v>
      </c>
      <c r="V157" s="6">
        <f t="shared" si="605"/>
        <v>0.2703</v>
      </c>
      <c r="W157" s="8"/>
      <c r="X157" s="6">
        <f t="shared" ref="X157:AG157" si="606">max(X156, M157)</f>
        <v>1.0476</v>
      </c>
      <c r="Y157" s="6">
        <f t="shared" si="606"/>
        <v>0.846</v>
      </c>
      <c r="Z157" s="6">
        <f t="shared" si="606"/>
        <v>0.3094</v>
      </c>
      <c r="AA157" s="6">
        <f t="shared" si="606"/>
        <v>0.3516</v>
      </c>
      <c r="AB157" s="6">
        <f t="shared" si="606"/>
        <v>0.3811</v>
      </c>
      <c r="AC157" s="6">
        <f t="shared" si="606"/>
        <v>0.2638</v>
      </c>
      <c r="AD157" s="6">
        <f t="shared" si="606"/>
        <v>0.2378</v>
      </c>
      <c r="AE157" s="6">
        <f t="shared" si="606"/>
        <v>0.7154</v>
      </c>
      <c r="AF157" s="6">
        <f t="shared" si="606"/>
        <v>0.4616</v>
      </c>
      <c r="AG157" s="6">
        <f t="shared" si="606"/>
        <v>0.2832</v>
      </c>
      <c r="AH157" s="8"/>
      <c r="AI157" s="6">
        <f t="shared" ref="AI157:AR157" si="607">X157-M157</f>
        <v>0.1162</v>
      </c>
      <c r="AJ157" s="6">
        <f t="shared" si="607"/>
        <v>0.1082</v>
      </c>
      <c r="AK157" s="6">
        <f t="shared" si="607"/>
        <v>0.2195</v>
      </c>
      <c r="AL157" s="6">
        <f t="shared" si="607"/>
        <v>0.0302</v>
      </c>
      <c r="AM157" s="6">
        <f t="shared" si="607"/>
        <v>0.6192</v>
      </c>
      <c r="AN157" s="6">
        <f t="shared" si="607"/>
        <v>0.6084</v>
      </c>
      <c r="AO157" s="6">
        <f t="shared" si="607"/>
        <v>0.0721</v>
      </c>
      <c r="AP157" s="6">
        <f t="shared" si="607"/>
        <v>0.3132</v>
      </c>
      <c r="AQ157" s="6">
        <f t="shared" si="607"/>
        <v>0</v>
      </c>
      <c r="AR157" s="6">
        <f t="shared" si="607"/>
        <v>0.0129</v>
      </c>
      <c r="AS157" s="8"/>
      <c r="AT157" s="6">
        <f t="shared" ref="AT157:BC157" si="608">average(SORTN(AI145:AI156,6,0,1,FALSE))</f>
        <v>0.2434833333</v>
      </c>
      <c r="AU157" s="6">
        <f t="shared" si="608"/>
        <v>0.1618833333</v>
      </c>
      <c r="AV157" s="6">
        <f t="shared" si="608"/>
        <v>0.3646833333</v>
      </c>
      <c r="AW157" s="6">
        <f t="shared" si="608"/>
        <v>0.1989833333</v>
      </c>
      <c r="AX157" s="6">
        <f t="shared" si="608"/>
        <v>0.7476333333</v>
      </c>
      <c r="AY157" s="6">
        <f t="shared" si="608"/>
        <v>0.7049833333</v>
      </c>
      <c r="AZ157" s="6">
        <f t="shared" si="608"/>
        <v>0.2329</v>
      </c>
      <c r="BA157" s="6">
        <f t="shared" si="608"/>
        <v>0.4758</v>
      </c>
      <c r="BB157" s="6">
        <f t="shared" si="608"/>
        <v>0.04733333333</v>
      </c>
      <c r="BC157" s="6">
        <f t="shared" si="608"/>
        <v>0.04446666667</v>
      </c>
    </row>
    <row r="158">
      <c r="A158" s="23">
        <v>41274.0</v>
      </c>
      <c r="B158" s="27">
        <v>0.0342</v>
      </c>
      <c r="C158" s="27">
        <v>0.0177</v>
      </c>
      <c r="D158" s="27">
        <v>0.0218</v>
      </c>
      <c r="E158" s="27">
        <v>0.0262</v>
      </c>
      <c r="F158" s="27">
        <v>0.022</v>
      </c>
      <c r="G158" s="27">
        <v>0.1041</v>
      </c>
      <c r="H158" s="27">
        <v>0.0136</v>
      </c>
      <c r="I158" s="27">
        <v>0.0315</v>
      </c>
      <c r="J158" s="27">
        <v>0.0063</v>
      </c>
      <c r="K158" s="27">
        <v>0.0087</v>
      </c>
      <c r="L158" s="8"/>
      <c r="M158" s="6">
        <f t="shared" ref="M158:V158" si="609">M157+B158</f>
        <v>0.9656</v>
      </c>
      <c r="N158" s="6">
        <f t="shared" si="609"/>
        <v>0.7555</v>
      </c>
      <c r="O158" s="6">
        <f t="shared" si="609"/>
        <v>0.1117</v>
      </c>
      <c r="P158" s="6">
        <f t="shared" si="609"/>
        <v>0.3476</v>
      </c>
      <c r="Q158" s="6">
        <f t="shared" si="609"/>
        <v>-0.2161</v>
      </c>
      <c r="R158" s="6">
        <f t="shared" si="609"/>
        <v>-0.2405</v>
      </c>
      <c r="S158" s="6">
        <f t="shared" si="609"/>
        <v>0.1793</v>
      </c>
      <c r="T158" s="6">
        <f t="shared" si="609"/>
        <v>0.4337</v>
      </c>
      <c r="U158" s="6">
        <f t="shared" si="609"/>
        <v>0.4679</v>
      </c>
      <c r="V158" s="6">
        <f t="shared" si="609"/>
        <v>0.279</v>
      </c>
      <c r="W158" s="8"/>
      <c r="X158" s="6">
        <f t="shared" ref="X158:AG158" si="610">max(X157, M158)</f>
        <v>1.0476</v>
      </c>
      <c r="Y158" s="6">
        <f t="shared" si="610"/>
        <v>0.846</v>
      </c>
      <c r="Z158" s="6">
        <f t="shared" si="610"/>
        <v>0.3094</v>
      </c>
      <c r="AA158" s="6">
        <f t="shared" si="610"/>
        <v>0.3516</v>
      </c>
      <c r="AB158" s="6">
        <f t="shared" si="610"/>
        <v>0.3811</v>
      </c>
      <c r="AC158" s="6">
        <f t="shared" si="610"/>
        <v>0.2638</v>
      </c>
      <c r="AD158" s="6">
        <f t="shared" si="610"/>
        <v>0.2378</v>
      </c>
      <c r="AE158" s="6">
        <f t="shared" si="610"/>
        <v>0.7154</v>
      </c>
      <c r="AF158" s="6">
        <f t="shared" si="610"/>
        <v>0.4679</v>
      </c>
      <c r="AG158" s="6">
        <f t="shared" si="610"/>
        <v>0.2832</v>
      </c>
      <c r="AH158" s="8"/>
      <c r="AI158" s="6">
        <f t="shared" ref="AI158:AR158" si="611">X158-M158</f>
        <v>0.082</v>
      </c>
      <c r="AJ158" s="6">
        <f t="shared" si="611"/>
        <v>0.0905</v>
      </c>
      <c r="AK158" s="6">
        <f t="shared" si="611"/>
        <v>0.1977</v>
      </c>
      <c r="AL158" s="6">
        <f t="shared" si="611"/>
        <v>0.004</v>
      </c>
      <c r="AM158" s="6">
        <f t="shared" si="611"/>
        <v>0.5972</v>
      </c>
      <c r="AN158" s="6">
        <f t="shared" si="611"/>
        <v>0.5043</v>
      </c>
      <c r="AO158" s="6">
        <f t="shared" si="611"/>
        <v>0.0585</v>
      </c>
      <c r="AP158" s="6">
        <f t="shared" si="611"/>
        <v>0.2817</v>
      </c>
      <c r="AQ158" s="6">
        <f t="shared" si="611"/>
        <v>0</v>
      </c>
      <c r="AR158" s="6">
        <f t="shared" si="611"/>
        <v>0.0042</v>
      </c>
      <c r="AS158" s="8"/>
      <c r="AT158" s="6">
        <f t="shared" ref="AT158:BC158" si="612">average(SORTN(AI146:AI157,6,0,1,FALSE))</f>
        <v>0.2329666667</v>
      </c>
      <c r="AU158" s="6">
        <f t="shared" si="612"/>
        <v>0.1590833333</v>
      </c>
      <c r="AV158" s="6">
        <f t="shared" si="612"/>
        <v>0.3505833333</v>
      </c>
      <c r="AW158" s="6">
        <f t="shared" si="612"/>
        <v>0.1798</v>
      </c>
      <c r="AX158" s="6">
        <f t="shared" si="612"/>
        <v>0.7401833333</v>
      </c>
      <c r="AY158" s="6">
        <f t="shared" si="612"/>
        <v>0.6961333333</v>
      </c>
      <c r="AZ158" s="6">
        <f t="shared" si="612"/>
        <v>0.2192333333</v>
      </c>
      <c r="BA158" s="6">
        <f t="shared" si="612"/>
        <v>0.4758</v>
      </c>
      <c r="BB158" s="6">
        <f t="shared" si="612"/>
        <v>0.03883333333</v>
      </c>
      <c r="BC158" s="6">
        <f t="shared" si="612"/>
        <v>0.0352</v>
      </c>
    </row>
    <row r="159">
      <c r="A159" s="23">
        <v>41305.0</v>
      </c>
      <c r="B159" s="27">
        <v>0.0502</v>
      </c>
      <c r="C159" s="27">
        <v>0.0213</v>
      </c>
      <c r="D159" s="27">
        <v>0.0255</v>
      </c>
      <c r="E159" s="27">
        <v>0.0234</v>
      </c>
      <c r="F159" s="27">
        <v>0.0579</v>
      </c>
      <c r="G159" s="27">
        <v>0.0942</v>
      </c>
      <c r="H159" s="27">
        <v>0.0492</v>
      </c>
      <c r="I159" s="27">
        <v>0.0358</v>
      </c>
      <c r="J159" s="27">
        <v>0.065</v>
      </c>
      <c r="K159" s="27">
        <v>0.0525</v>
      </c>
      <c r="L159" s="8"/>
      <c r="M159" s="6">
        <f t="shared" ref="M159:V159" si="613">M158+B159</f>
        <v>1.0158</v>
      </c>
      <c r="N159" s="6">
        <f t="shared" si="613"/>
        <v>0.7768</v>
      </c>
      <c r="O159" s="6">
        <f t="shared" si="613"/>
        <v>0.1372</v>
      </c>
      <c r="P159" s="6">
        <f t="shared" si="613"/>
        <v>0.371</v>
      </c>
      <c r="Q159" s="6">
        <f t="shared" si="613"/>
        <v>-0.1582</v>
      </c>
      <c r="R159" s="6">
        <f t="shared" si="613"/>
        <v>-0.1463</v>
      </c>
      <c r="S159" s="6">
        <f t="shared" si="613"/>
        <v>0.2285</v>
      </c>
      <c r="T159" s="6">
        <f t="shared" si="613"/>
        <v>0.4695</v>
      </c>
      <c r="U159" s="6">
        <f t="shared" si="613"/>
        <v>0.5329</v>
      </c>
      <c r="V159" s="6">
        <f t="shared" si="613"/>
        <v>0.3315</v>
      </c>
      <c r="W159" s="8"/>
      <c r="X159" s="6">
        <f t="shared" ref="X159:AG159" si="614">max(X158, M159)</f>
        <v>1.0476</v>
      </c>
      <c r="Y159" s="6">
        <f t="shared" si="614"/>
        <v>0.846</v>
      </c>
      <c r="Z159" s="6">
        <f t="shared" si="614"/>
        <v>0.3094</v>
      </c>
      <c r="AA159" s="6">
        <f t="shared" si="614"/>
        <v>0.371</v>
      </c>
      <c r="AB159" s="6">
        <f t="shared" si="614"/>
        <v>0.3811</v>
      </c>
      <c r="AC159" s="6">
        <f t="shared" si="614"/>
        <v>0.2638</v>
      </c>
      <c r="AD159" s="6">
        <f t="shared" si="614"/>
        <v>0.2378</v>
      </c>
      <c r="AE159" s="6">
        <f t="shared" si="614"/>
        <v>0.7154</v>
      </c>
      <c r="AF159" s="6">
        <f t="shared" si="614"/>
        <v>0.5329</v>
      </c>
      <c r="AG159" s="6">
        <f t="shared" si="614"/>
        <v>0.3315</v>
      </c>
      <c r="AH159" s="8"/>
      <c r="AI159" s="6">
        <f t="shared" ref="AI159:AR159" si="615">X159-M159</f>
        <v>0.0318</v>
      </c>
      <c r="AJ159" s="6">
        <f t="shared" si="615"/>
        <v>0.0692</v>
      </c>
      <c r="AK159" s="6">
        <f t="shared" si="615"/>
        <v>0.1722</v>
      </c>
      <c r="AL159" s="6">
        <f t="shared" si="615"/>
        <v>0</v>
      </c>
      <c r="AM159" s="6">
        <f t="shared" si="615"/>
        <v>0.5393</v>
      </c>
      <c r="AN159" s="6">
        <f t="shared" si="615"/>
        <v>0.4101</v>
      </c>
      <c r="AO159" s="6">
        <f t="shared" si="615"/>
        <v>0.0093</v>
      </c>
      <c r="AP159" s="6">
        <f t="shared" si="615"/>
        <v>0.2459</v>
      </c>
      <c r="AQ159" s="6">
        <f t="shared" si="615"/>
        <v>0</v>
      </c>
      <c r="AR159" s="6">
        <f t="shared" si="615"/>
        <v>0</v>
      </c>
      <c r="AS159" s="8"/>
      <c r="AT159" s="6">
        <f t="shared" ref="AT159:BC159" si="616">average(SORTN(AI147:AI158,6,0,1,FALSE))</f>
        <v>0.2189333333</v>
      </c>
      <c r="AU159" s="6">
        <f t="shared" si="616"/>
        <v>0.1518833333</v>
      </c>
      <c r="AV159" s="6">
        <f t="shared" si="616"/>
        <v>0.33525</v>
      </c>
      <c r="AW159" s="6">
        <f t="shared" si="616"/>
        <v>0.1536</v>
      </c>
      <c r="AX159" s="6">
        <f t="shared" si="616"/>
        <v>0.7310166667</v>
      </c>
      <c r="AY159" s="6">
        <f t="shared" si="616"/>
        <v>0.6858333333</v>
      </c>
      <c r="AZ159" s="6">
        <f t="shared" si="616"/>
        <v>0.2094666667</v>
      </c>
      <c r="BA159" s="6">
        <f t="shared" si="616"/>
        <v>0.4758</v>
      </c>
      <c r="BB159" s="6">
        <f t="shared" si="616"/>
        <v>0.0319</v>
      </c>
      <c r="BC159" s="6">
        <f t="shared" si="616"/>
        <v>0.02695</v>
      </c>
    </row>
    <row r="160">
      <c r="A160" s="23">
        <v>41333.0</v>
      </c>
      <c r="B160" s="27">
        <v>0.0586</v>
      </c>
      <c r="C160" s="27">
        <v>0.0145</v>
      </c>
      <c r="D160" s="27">
        <v>0.0032</v>
      </c>
      <c r="E160" s="27">
        <v>-0.0024</v>
      </c>
      <c r="F160" s="27">
        <v>-0.0924</v>
      </c>
      <c r="G160" s="27">
        <v>0.0379</v>
      </c>
      <c r="H160" s="27">
        <v>-0.0302</v>
      </c>
      <c r="I160" s="27">
        <v>-0.0226</v>
      </c>
      <c r="J160" s="27">
        <v>0.0184</v>
      </c>
      <c r="K160" s="27">
        <v>0.0121</v>
      </c>
      <c r="L160" s="8"/>
      <c r="M160" s="6">
        <f t="shared" ref="M160:V160" si="617">M159+B160</f>
        <v>1.0744</v>
      </c>
      <c r="N160" s="6">
        <f t="shared" si="617"/>
        <v>0.7913</v>
      </c>
      <c r="O160" s="6">
        <f t="shared" si="617"/>
        <v>0.1404</v>
      </c>
      <c r="P160" s="6">
        <f t="shared" si="617"/>
        <v>0.3686</v>
      </c>
      <c r="Q160" s="6">
        <f t="shared" si="617"/>
        <v>-0.2506</v>
      </c>
      <c r="R160" s="6">
        <f t="shared" si="617"/>
        <v>-0.1084</v>
      </c>
      <c r="S160" s="6">
        <f t="shared" si="617"/>
        <v>0.1983</v>
      </c>
      <c r="T160" s="6">
        <f t="shared" si="617"/>
        <v>0.4469</v>
      </c>
      <c r="U160" s="6">
        <f t="shared" si="617"/>
        <v>0.5513</v>
      </c>
      <c r="V160" s="6">
        <f t="shared" si="617"/>
        <v>0.3436</v>
      </c>
      <c r="W160" s="8"/>
      <c r="X160" s="6">
        <f t="shared" ref="X160:AG160" si="618">max(X159, M160)</f>
        <v>1.0744</v>
      </c>
      <c r="Y160" s="6">
        <f t="shared" si="618"/>
        <v>0.846</v>
      </c>
      <c r="Z160" s="6">
        <f t="shared" si="618"/>
        <v>0.3094</v>
      </c>
      <c r="AA160" s="6">
        <f t="shared" si="618"/>
        <v>0.371</v>
      </c>
      <c r="AB160" s="6">
        <f t="shared" si="618"/>
        <v>0.3811</v>
      </c>
      <c r="AC160" s="6">
        <f t="shared" si="618"/>
        <v>0.2638</v>
      </c>
      <c r="AD160" s="6">
        <f t="shared" si="618"/>
        <v>0.2378</v>
      </c>
      <c r="AE160" s="6">
        <f t="shared" si="618"/>
        <v>0.7154</v>
      </c>
      <c r="AF160" s="6">
        <f t="shared" si="618"/>
        <v>0.5513</v>
      </c>
      <c r="AG160" s="6">
        <f t="shared" si="618"/>
        <v>0.3436</v>
      </c>
      <c r="AH160" s="8"/>
      <c r="AI160" s="6">
        <f t="shared" ref="AI160:AR160" si="619">X160-M160</f>
        <v>0</v>
      </c>
      <c r="AJ160" s="6">
        <f t="shared" si="619"/>
        <v>0.0547</v>
      </c>
      <c r="AK160" s="6">
        <f t="shared" si="619"/>
        <v>0.169</v>
      </c>
      <c r="AL160" s="6">
        <f t="shared" si="619"/>
        <v>0.0024</v>
      </c>
      <c r="AM160" s="6">
        <f t="shared" si="619"/>
        <v>0.6317</v>
      </c>
      <c r="AN160" s="6">
        <f t="shared" si="619"/>
        <v>0.3722</v>
      </c>
      <c r="AO160" s="6">
        <f t="shared" si="619"/>
        <v>0.0395</v>
      </c>
      <c r="AP160" s="6">
        <f t="shared" si="619"/>
        <v>0.2685</v>
      </c>
      <c r="AQ160" s="6">
        <f t="shared" si="619"/>
        <v>0</v>
      </c>
      <c r="AR160" s="6">
        <f t="shared" si="619"/>
        <v>0</v>
      </c>
      <c r="AS160" s="8"/>
      <c r="AT160" s="6">
        <f t="shared" ref="AT160:BC160" si="620">average(SORTN(AI148:AI159,6,0,1,FALSE))</f>
        <v>0.21205</v>
      </c>
      <c r="AU160" s="6">
        <f t="shared" si="620"/>
        <v>0.1516833333</v>
      </c>
      <c r="AV160" s="6">
        <f t="shared" si="620"/>
        <v>0.3272166667</v>
      </c>
      <c r="AW160" s="6">
        <f t="shared" si="620"/>
        <v>0.1412333333</v>
      </c>
      <c r="AX160" s="6">
        <f t="shared" si="620"/>
        <v>0.7303333333</v>
      </c>
      <c r="AY160" s="6">
        <f t="shared" si="620"/>
        <v>0.67755</v>
      </c>
      <c r="AZ160" s="6">
        <f t="shared" si="620"/>
        <v>0.19625</v>
      </c>
      <c r="BA160" s="6">
        <f t="shared" si="620"/>
        <v>0.4758</v>
      </c>
      <c r="BB160" s="6">
        <f t="shared" si="620"/>
        <v>0.02621666667</v>
      </c>
      <c r="BC160" s="6">
        <f t="shared" si="620"/>
        <v>0.0254</v>
      </c>
    </row>
    <row r="161">
      <c r="A161" s="23">
        <v>41364.0</v>
      </c>
      <c r="B161" s="27">
        <v>-0.0231</v>
      </c>
      <c r="C161" s="27">
        <v>-0.0066</v>
      </c>
      <c r="D161" s="27">
        <v>0.0036</v>
      </c>
      <c r="E161" s="27">
        <v>0.0075</v>
      </c>
      <c r="F161" s="27">
        <v>-0.0351</v>
      </c>
      <c r="G161" s="27">
        <v>0.0695</v>
      </c>
      <c r="H161" s="27">
        <v>0.0333</v>
      </c>
      <c r="I161" s="27">
        <v>-0.0424</v>
      </c>
      <c r="J161" s="27">
        <v>0.0116</v>
      </c>
      <c r="K161" s="27">
        <v>0.0372</v>
      </c>
      <c r="L161" s="8"/>
      <c r="M161" s="6">
        <f t="shared" ref="M161:V161" si="621">M160+B161</f>
        <v>1.0513</v>
      </c>
      <c r="N161" s="6">
        <f t="shared" si="621"/>
        <v>0.7847</v>
      </c>
      <c r="O161" s="6">
        <f t="shared" si="621"/>
        <v>0.144</v>
      </c>
      <c r="P161" s="6">
        <f t="shared" si="621"/>
        <v>0.3761</v>
      </c>
      <c r="Q161" s="6">
        <f t="shared" si="621"/>
        <v>-0.2857</v>
      </c>
      <c r="R161" s="6">
        <f t="shared" si="621"/>
        <v>-0.0389</v>
      </c>
      <c r="S161" s="6">
        <f t="shared" si="621"/>
        <v>0.2316</v>
      </c>
      <c r="T161" s="6">
        <f t="shared" si="621"/>
        <v>0.4045</v>
      </c>
      <c r="U161" s="6">
        <f t="shared" si="621"/>
        <v>0.5629</v>
      </c>
      <c r="V161" s="6">
        <f t="shared" si="621"/>
        <v>0.3808</v>
      </c>
      <c r="W161" s="8"/>
      <c r="X161" s="6">
        <f t="shared" ref="X161:AG161" si="622">max(X160, M161)</f>
        <v>1.0744</v>
      </c>
      <c r="Y161" s="6">
        <f t="shared" si="622"/>
        <v>0.846</v>
      </c>
      <c r="Z161" s="6">
        <f t="shared" si="622"/>
        <v>0.3094</v>
      </c>
      <c r="AA161" s="6">
        <f t="shared" si="622"/>
        <v>0.3761</v>
      </c>
      <c r="AB161" s="6">
        <f t="shared" si="622"/>
        <v>0.3811</v>
      </c>
      <c r="AC161" s="6">
        <f t="shared" si="622"/>
        <v>0.2638</v>
      </c>
      <c r="AD161" s="6">
        <f t="shared" si="622"/>
        <v>0.2378</v>
      </c>
      <c r="AE161" s="6">
        <f t="shared" si="622"/>
        <v>0.7154</v>
      </c>
      <c r="AF161" s="6">
        <f t="shared" si="622"/>
        <v>0.5629</v>
      </c>
      <c r="AG161" s="6">
        <f t="shared" si="622"/>
        <v>0.3808</v>
      </c>
      <c r="AH161" s="8"/>
      <c r="AI161" s="6">
        <f t="shared" ref="AI161:AR161" si="623">X161-M161</f>
        <v>0.0231</v>
      </c>
      <c r="AJ161" s="6">
        <f t="shared" si="623"/>
        <v>0.0613</v>
      </c>
      <c r="AK161" s="6">
        <f t="shared" si="623"/>
        <v>0.1654</v>
      </c>
      <c r="AL161" s="6">
        <f t="shared" si="623"/>
        <v>0</v>
      </c>
      <c r="AM161" s="6">
        <f t="shared" si="623"/>
        <v>0.6668</v>
      </c>
      <c r="AN161" s="6">
        <f t="shared" si="623"/>
        <v>0.3027</v>
      </c>
      <c r="AO161" s="6">
        <f t="shared" si="623"/>
        <v>0.0062</v>
      </c>
      <c r="AP161" s="6">
        <f t="shared" si="623"/>
        <v>0.3109</v>
      </c>
      <c r="AQ161" s="6">
        <f t="shared" si="623"/>
        <v>0</v>
      </c>
      <c r="AR161" s="6">
        <f t="shared" si="623"/>
        <v>0</v>
      </c>
      <c r="AS161" s="8"/>
      <c r="AT161" s="6">
        <f t="shared" ref="AT161:BC161" si="624">average(SORTN(AI149:AI160,6,0,1,FALSE))</f>
        <v>0.2051833333</v>
      </c>
      <c r="AU161" s="6">
        <f t="shared" si="624"/>
        <v>0.1516833333</v>
      </c>
      <c r="AV161" s="6">
        <f t="shared" si="624"/>
        <v>0.3251</v>
      </c>
      <c r="AW161" s="6">
        <f t="shared" si="624"/>
        <v>0.13845</v>
      </c>
      <c r="AX161" s="6">
        <f t="shared" si="624"/>
        <v>0.7303333333</v>
      </c>
      <c r="AY161" s="6">
        <f t="shared" si="624"/>
        <v>0.67755</v>
      </c>
      <c r="AZ161" s="6">
        <f t="shared" si="624"/>
        <v>0.1850333333</v>
      </c>
      <c r="BA161" s="6">
        <f t="shared" si="624"/>
        <v>0.4758</v>
      </c>
      <c r="BB161" s="6">
        <f t="shared" si="624"/>
        <v>0.02621666667</v>
      </c>
      <c r="BC161" s="6">
        <f t="shared" si="624"/>
        <v>0.0254</v>
      </c>
    </row>
    <row r="162">
      <c r="A162" s="23">
        <v>41394.0</v>
      </c>
      <c r="B162" s="27">
        <v>0.0512</v>
      </c>
      <c r="C162" s="27">
        <v>-0.0246</v>
      </c>
      <c r="D162" s="27">
        <v>0.0317</v>
      </c>
      <c r="E162" s="27">
        <v>0.012</v>
      </c>
      <c r="F162" s="27">
        <v>0.0897</v>
      </c>
      <c r="G162" s="27">
        <v>0.127</v>
      </c>
      <c r="H162" s="27">
        <v>0.0088</v>
      </c>
      <c r="I162" s="27">
        <v>0.0744</v>
      </c>
      <c r="J162" s="27">
        <v>0.0057</v>
      </c>
      <c r="K162" s="27">
        <v>0.0194</v>
      </c>
      <c r="L162" s="8"/>
      <c r="M162" s="6">
        <f t="shared" ref="M162:V162" si="625">M161+B162</f>
        <v>1.1025</v>
      </c>
      <c r="N162" s="6">
        <f t="shared" si="625"/>
        <v>0.7601</v>
      </c>
      <c r="O162" s="6">
        <f t="shared" si="625"/>
        <v>0.1757</v>
      </c>
      <c r="P162" s="6">
        <f t="shared" si="625"/>
        <v>0.3881</v>
      </c>
      <c r="Q162" s="6">
        <f t="shared" si="625"/>
        <v>-0.196</v>
      </c>
      <c r="R162" s="6">
        <f t="shared" si="625"/>
        <v>0.0881</v>
      </c>
      <c r="S162" s="6">
        <f t="shared" si="625"/>
        <v>0.2404</v>
      </c>
      <c r="T162" s="6">
        <f t="shared" si="625"/>
        <v>0.4789</v>
      </c>
      <c r="U162" s="6">
        <f t="shared" si="625"/>
        <v>0.5686</v>
      </c>
      <c r="V162" s="6">
        <f t="shared" si="625"/>
        <v>0.4002</v>
      </c>
      <c r="W162" s="8"/>
      <c r="X162" s="6">
        <f t="shared" ref="X162:AG162" si="626">max(X161, M162)</f>
        <v>1.1025</v>
      </c>
      <c r="Y162" s="6">
        <f t="shared" si="626"/>
        <v>0.846</v>
      </c>
      <c r="Z162" s="6">
        <f t="shared" si="626"/>
        <v>0.3094</v>
      </c>
      <c r="AA162" s="6">
        <f t="shared" si="626"/>
        <v>0.3881</v>
      </c>
      <c r="AB162" s="6">
        <f t="shared" si="626"/>
        <v>0.3811</v>
      </c>
      <c r="AC162" s="6">
        <f t="shared" si="626"/>
        <v>0.2638</v>
      </c>
      <c r="AD162" s="6">
        <f t="shared" si="626"/>
        <v>0.2404</v>
      </c>
      <c r="AE162" s="6">
        <f t="shared" si="626"/>
        <v>0.7154</v>
      </c>
      <c r="AF162" s="6">
        <f t="shared" si="626"/>
        <v>0.5686</v>
      </c>
      <c r="AG162" s="6">
        <f t="shared" si="626"/>
        <v>0.4002</v>
      </c>
      <c r="AH162" s="8"/>
      <c r="AI162" s="6">
        <f t="shared" ref="AI162:AR162" si="627">X162-M162</f>
        <v>0</v>
      </c>
      <c r="AJ162" s="6">
        <f t="shared" si="627"/>
        <v>0.0859</v>
      </c>
      <c r="AK162" s="6">
        <f t="shared" si="627"/>
        <v>0.1337</v>
      </c>
      <c r="AL162" s="6">
        <f t="shared" si="627"/>
        <v>0</v>
      </c>
      <c r="AM162" s="6">
        <f t="shared" si="627"/>
        <v>0.5771</v>
      </c>
      <c r="AN162" s="6">
        <f t="shared" si="627"/>
        <v>0.1757</v>
      </c>
      <c r="AO162" s="6">
        <f t="shared" si="627"/>
        <v>0</v>
      </c>
      <c r="AP162" s="6">
        <f t="shared" si="627"/>
        <v>0.2365</v>
      </c>
      <c r="AQ162" s="6">
        <f t="shared" si="627"/>
        <v>0</v>
      </c>
      <c r="AR162" s="6">
        <f t="shared" si="627"/>
        <v>0</v>
      </c>
      <c r="AS162" s="8"/>
      <c r="AT162" s="6">
        <f t="shared" ref="AT162:BC162" si="628">average(SORTN(AI150:AI161,6,0,1,FALSE))</f>
        <v>0.1972666667</v>
      </c>
      <c r="AU162" s="6">
        <f t="shared" si="628"/>
        <v>0.1506666667</v>
      </c>
      <c r="AV162" s="6">
        <f t="shared" si="628"/>
        <v>0.3212166667</v>
      </c>
      <c r="AW162" s="6">
        <f t="shared" si="628"/>
        <v>0.1320666667</v>
      </c>
      <c r="AX162" s="6">
        <f t="shared" si="628"/>
        <v>0.7311</v>
      </c>
      <c r="AY162" s="6">
        <f t="shared" si="628"/>
        <v>0.67755</v>
      </c>
      <c r="AZ162" s="6">
        <f t="shared" si="628"/>
        <v>0.1747333333</v>
      </c>
      <c r="BA162" s="6">
        <f t="shared" si="628"/>
        <v>0.4687333333</v>
      </c>
      <c r="BB162" s="6">
        <f t="shared" si="628"/>
        <v>0.0242</v>
      </c>
      <c r="BC162" s="6">
        <f t="shared" si="628"/>
        <v>0.0254</v>
      </c>
    </row>
    <row r="163">
      <c r="A163" s="23">
        <v>41425.0</v>
      </c>
      <c r="B163" s="27">
        <v>-0.0483</v>
      </c>
      <c r="C163" s="27">
        <v>0.0221</v>
      </c>
      <c r="D163" s="27">
        <v>0.0361</v>
      </c>
      <c r="E163" s="27">
        <v>0.0488</v>
      </c>
      <c r="F163" s="27">
        <v>0.0309</v>
      </c>
      <c r="G163" s="27">
        <v>-0.0221</v>
      </c>
      <c r="H163" s="27">
        <v>0.0477</v>
      </c>
      <c r="I163" s="27">
        <v>-0.012</v>
      </c>
      <c r="J163" s="27">
        <v>0.0278</v>
      </c>
      <c r="K163" s="27">
        <v>0.0203</v>
      </c>
      <c r="L163" s="8"/>
      <c r="M163" s="6">
        <f t="shared" ref="M163:V163" si="629">M162+B163</f>
        <v>1.0542</v>
      </c>
      <c r="N163" s="6">
        <f t="shared" si="629"/>
        <v>0.7822</v>
      </c>
      <c r="O163" s="6">
        <f t="shared" si="629"/>
        <v>0.2118</v>
      </c>
      <c r="P163" s="6">
        <f t="shared" si="629"/>
        <v>0.4369</v>
      </c>
      <c r="Q163" s="6">
        <f t="shared" si="629"/>
        <v>-0.1651</v>
      </c>
      <c r="R163" s="6">
        <f t="shared" si="629"/>
        <v>0.066</v>
      </c>
      <c r="S163" s="6">
        <f t="shared" si="629"/>
        <v>0.2881</v>
      </c>
      <c r="T163" s="6">
        <f t="shared" si="629"/>
        <v>0.4669</v>
      </c>
      <c r="U163" s="6">
        <f t="shared" si="629"/>
        <v>0.5964</v>
      </c>
      <c r="V163" s="6">
        <f t="shared" si="629"/>
        <v>0.4205</v>
      </c>
      <c r="W163" s="8"/>
      <c r="X163" s="6">
        <f t="shared" ref="X163:AG163" si="630">max(X162, M163)</f>
        <v>1.1025</v>
      </c>
      <c r="Y163" s="6">
        <f t="shared" si="630"/>
        <v>0.846</v>
      </c>
      <c r="Z163" s="6">
        <f t="shared" si="630"/>
        <v>0.3094</v>
      </c>
      <c r="AA163" s="6">
        <f t="shared" si="630"/>
        <v>0.4369</v>
      </c>
      <c r="AB163" s="6">
        <f t="shared" si="630"/>
        <v>0.3811</v>
      </c>
      <c r="AC163" s="6">
        <f t="shared" si="630"/>
        <v>0.2638</v>
      </c>
      <c r="AD163" s="6">
        <f t="shared" si="630"/>
        <v>0.2881</v>
      </c>
      <c r="AE163" s="6">
        <f t="shared" si="630"/>
        <v>0.7154</v>
      </c>
      <c r="AF163" s="6">
        <f t="shared" si="630"/>
        <v>0.5964</v>
      </c>
      <c r="AG163" s="6">
        <f t="shared" si="630"/>
        <v>0.4205</v>
      </c>
      <c r="AH163" s="8"/>
      <c r="AI163" s="6">
        <f t="shared" ref="AI163:AR163" si="631">X163-M163</f>
        <v>0.0483</v>
      </c>
      <c r="AJ163" s="6">
        <f t="shared" si="631"/>
        <v>0.0638</v>
      </c>
      <c r="AK163" s="6">
        <f t="shared" si="631"/>
        <v>0.0976</v>
      </c>
      <c r="AL163" s="6">
        <f t="shared" si="631"/>
        <v>0</v>
      </c>
      <c r="AM163" s="6">
        <f t="shared" si="631"/>
        <v>0.5462</v>
      </c>
      <c r="AN163" s="6">
        <f t="shared" si="631"/>
        <v>0.1978</v>
      </c>
      <c r="AO163" s="6">
        <f t="shared" si="631"/>
        <v>0</v>
      </c>
      <c r="AP163" s="6">
        <f t="shared" si="631"/>
        <v>0.2485</v>
      </c>
      <c r="AQ163" s="6">
        <f t="shared" si="631"/>
        <v>0</v>
      </c>
      <c r="AR163" s="6">
        <f t="shared" si="631"/>
        <v>0</v>
      </c>
      <c r="AS163" s="8"/>
      <c r="AT163" s="6">
        <f t="shared" ref="AT163:BC163" si="632">average(SORTN(AI151:AI162,6,0,1,FALSE))</f>
        <v>0.18685</v>
      </c>
      <c r="AU163" s="6">
        <f t="shared" si="632"/>
        <v>0.1483666667</v>
      </c>
      <c r="AV163" s="6">
        <f t="shared" si="632"/>
        <v>0.3063666667</v>
      </c>
      <c r="AW163" s="6">
        <f t="shared" si="632"/>
        <v>0.1198333333</v>
      </c>
      <c r="AX163" s="6">
        <f t="shared" si="632"/>
        <v>0.7184333333</v>
      </c>
      <c r="AY163" s="6">
        <f t="shared" si="632"/>
        <v>0.67755</v>
      </c>
      <c r="AZ163" s="6">
        <f t="shared" si="632"/>
        <v>0.1555833333</v>
      </c>
      <c r="BA163" s="6">
        <f t="shared" si="632"/>
        <v>0.43815</v>
      </c>
      <c r="BB163" s="6">
        <f t="shared" si="632"/>
        <v>0.02161666667</v>
      </c>
      <c r="BC163" s="6">
        <f t="shared" si="632"/>
        <v>0.02503333333</v>
      </c>
    </row>
    <row r="164">
      <c r="A164" s="23">
        <v>41455.0</v>
      </c>
      <c r="B164" s="27">
        <v>-0.0201</v>
      </c>
      <c r="C164" s="27">
        <v>-0.0363</v>
      </c>
      <c r="D164" s="27">
        <v>-0.0512</v>
      </c>
      <c r="E164" s="27">
        <v>-0.0441</v>
      </c>
      <c r="F164" s="27">
        <v>-0.1134</v>
      </c>
      <c r="G164" s="27">
        <v>0.001</v>
      </c>
      <c r="H164" s="27">
        <v>-0.0388</v>
      </c>
      <c r="I164" s="27">
        <v>-0.0753</v>
      </c>
      <c r="J164" s="27">
        <v>-0.0524</v>
      </c>
      <c r="K164" s="27">
        <v>-0.0138</v>
      </c>
      <c r="L164" s="8"/>
      <c r="M164" s="6">
        <f t="shared" ref="M164:V164" si="633">M163+B164</f>
        <v>1.0341</v>
      </c>
      <c r="N164" s="6">
        <f t="shared" si="633"/>
        <v>0.7459</v>
      </c>
      <c r="O164" s="6">
        <f t="shared" si="633"/>
        <v>0.1606</v>
      </c>
      <c r="P164" s="6">
        <f t="shared" si="633"/>
        <v>0.3928</v>
      </c>
      <c r="Q164" s="6">
        <f t="shared" si="633"/>
        <v>-0.2785</v>
      </c>
      <c r="R164" s="6">
        <f t="shared" si="633"/>
        <v>0.067</v>
      </c>
      <c r="S164" s="6">
        <f t="shared" si="633"/>
        <v>0.2493</v>
      </c>
      <c r="T164" s="6">
        <f t="shared" si="633"/>
        <v>0.3916</v>
      </c>
      <c r="U164" s="6">
        <f t="shared" si="633"/>
        <v>0.544</v>
      </c>
      <c r="V164" s="6">
        <f t="shared" si="633"/>
        <v>0.4067</v>
      </c>
      <c r="W164" s="8"/>
      <c r="X164" s="6">
        <f t="shared" ref="X164:AG164" si="634">max(X163, M164)</f>
        <v>1.1025</v>
      </c>
      <c r="Y164" s="6">
        <f t="shared" si="634"/>
        <v>0.846</v>
      </c>
      <c r="Z164" s="6">
        <f t="shared" si="634"/>
        <v>0.3094</v>
      </c>
      <c r="AA164" s="6">
        <f t="shared" si="634"/>
        <v>0.4369</v>
      </c>
      <c r="AB164" s="6">
        <f t="shared" si="634"/>
        <v>0.3811</v>
      </c>
      <c r="AC164" s="6">
        <f t="shared" si="634"/>
        <v>0.2638</v>
      </c>
      <c r="AD164" s="6">
        <f t="shared" si="634"/>
        <v>0.2881</v>
      </c>
      <c r="AE164" s="6">
        <f t="shared" si="634"/>
        <v>0.7154</v>
      </c>
      <c r="AF164" s="6">
        <f t="shared" si="634"/>
        <v>0.5964</v>
      </c>
      <c r="AG164" s="6">
        <f t="shared" si="634"/>
        <v>0.4205</v>
      </c>
      <c r="AH164" s="8"/>
      <c r="AI164" s="6">
        <f t="shared" ref="AI164:AR164" si="635">X164-M164</f>
        <v>0.0684</v>
      </c>
      <c r="AJ164" s="6">
        <f t="shared" si="635"/>
        <v>0.1001</v>
      </c>
      <c r="AK164" s="6">
        <f t="shared" si="635"/>
        <v>0.1488</v>
      </c>
      <c r="AL164" s="6">
        <f t="shared" si="635"/>
        <v>0.0441</v>
      </c>
      <c r="AM164" s="6">
        <f t="shared" si="635"/>
        <v>0.6596</v>
      </c>
      <c r="AN164" s="6">
        <f t="shared" si="635"/>
        <v>0.1968</v>
      </c>
      <c r="AO164" s="6">
        <f t="shared" si="635"/>
        <v>0.0388</v>
      </c>
      <c r="AP164" s="6">
        <f t="shared" si="635"/>
        <v>0.3238</v>
      </c>
      <c r="AQ164" s="6">
        <f t="shared" si="635"/>
        <v>0.0524</v>
      </c>
      <c r="AR164" s="6">
        <f t="shared" si="635"/>
        <v>0.0138</v>
      </c>
      <c r="AS164" s="8"/>
      <c r="AT164" s="6">
        <f t="shared" ref="AT164:BC164" si="636">average(SORTN(AI152:AI163,6,0,1,FALSE))</f>
        <v>0.1646333333</v>
      </c>
      <c r="AU164" s="6">
        <f t="shared" si="636"/>
        <v>0.1335333333</v>
      </c>
      <c r="AV164" s="6">
        <f t="shared" si="636"/>
        <v>0.2767833333</v>
      </c>
      <c r="AW164" s="6">
        <f t="shared" si="636"/>
        <v>0.09118333333</v>
      </c>
      <c r="AX164" s="6">
        <f t="shared" si="636"/>
        <v>0.68425</v>
      </c>
      <c r="AY164" s="6">
        <f t="shared" si="636"/>
        <v>0.6604666667</v>
      </c>
      <c r="AZ164" s="6">
        <f t="shared" si="636"/>
        <v>0.1249166667</v>
      </c>
      <c r="BA164" s="6">
        <f t="shared" si="636"/>
        <v>0.3859</v>
      </c>
      <c r="BB164" s="6">
        <f t="shared" si="636"/>
        <v>0.008033333333</v>
      </c>
      <c r="BC164" s="6">
        <f t="shared" si="636"/>
        <v>0.0136</v>
      </c>
    </row>
    <row r="165">
      <c r="A165" s="23">
        <v>41486.0</v>
      </c>
      <c r="B165" s="27">
        <v>0.0488</v>
      </c>
      <c r="C165" s="27">
        <v>0.0304</v>
      </c>
      <c r="D165" s="27">
        <v>0.068</v>
      </c>
      <c r="E165" s="27">
        <v>0.0424</v>
      </c>
      <c r="F165" s="27">
        <v>0.0799</v>
      </c>
      <c r="G165" s="27">
        <v>-0.0039</v>
      </c>
      <c r="H165" s="27">
        <v>0.0754</v>
      </c>
      <c r="I165" s="27">
        <v>0.1036</v>
      </c>
      <c r="J165" s="27">
        <v>0.0663</v>
      </c>
      <c r="K165" s="27">
        <v>0.0522</v>
      </c>
      <c r="L165" s="8"/>
      <c r="M165" s="6">
        <f t="shared" ref="M165:V165" si="637">M164+B165</f>
        <v>1.0829</v>
      </c>
      <c r="N165" s="6">
        <f t="shared" si="637"/>
        <v>0.7763</v>
      </c>
      <c r="O165" s="6">
        <f t="shared" si="637"/>
        <v>0.2286</v>
      </c>
      <c r="P165" s="6">
        <f t="shared" si="637"/>
        <v>0.4352</v>
      </c>
      <c r="Q165" s="6">
        <f t="shared" si="637"/>
        <v>-0.1986</v>
      </c>
      <c r="R165" s="6">
        <f t="shared" si="637"/>
        <v>0.0631</v>
      </c>
      <c r="S165" s="6">
        <f t="shared" si="637"/>
        <v>0.3247</v>
      </c>
      <c r="T165" s="6">
        <f t="shared" si="637"/>
        <v>0.4952</v>
      </c>
      <c r="U165" s="6">
        <f t="shared" si="637"/>
        <v>0.6103</v>
      </c>
      <c r="V165" s="6">
        <f t="shared" si="637"/>
        <v>0.4589</v>
      </c>
      <c r="W165" s="8"/>
      <c r="X165" s="6">
        <f t="shared" ref="X165:AG165" si="638">max(X164, M165)</f>
        <v>1.1025</v>
      </c>
      <c r="Y165" s="6">
        <f t="shared" si="638"/>
        <v>0.846</v>
      </c>
      <c r="Z165" s="6">
        <f t="shared" si="638"/>
        <v>0.3094</v>
      </c>
      <c r="AA165" s="6">
        <f t="shared" si="638"/>
        <v>0.4369</v>
      </c>
      <c r="AB165" s="6">
        <f t="shared" si="638"/>
        <v>0.3811</v>
      </c>
      <c r="AC165" s="6">
        <f t="shared" si="638"/>
        <v>0.2638</v>
      </c>
      <c r="AD165" s="6">
        <f t="shared" si="638"/>
        <v>0.3247</v>
      </c>
      <c r="AE165" s="6">
        <f t="shared" si="638"/>
        <v>0.7154</v>
      </c>
      <c r="AF165" s="6">
        <f t="shared" si="638"/>
        <v>0.6103</v>
      </c>
      <c r="AG165" s="6">
        <f t="shared" si="638"/>
        <v>0.4589</v>
      </c>
      <c r="AH165" s="8"/>
      <c r="AI165" s="6">
        <f t="shared" ref="AI165:AR165" si="639">X165-M165</f>
        <v>0.0196</v>
      </c>
      <c r="AJ165" s="6">
        <f t="shared" si="639"/>
        <v>0.0697</v>
      </c>
      <c r="AK165" s="6">
        <f t="shared" si="639"/>
        <v>0.0808</v>
      </c>
      <c r="AL165" s="6">
        <f t="shared" si="639"/>
        <v>0.0017</v>
      </c>
      <c r="AM165" s="6">
        <f t="shared" si="639"/>
        <v>0.5797</v>
      </c>
      <c r="AN165" s="6">
        <f t="shared" si="639"/>
        <v>0.2007</v>
      </c>
      <c r="AO165" s="6">
        <f t="shared" si="639"/>
        <v>0</v>
      </c>
      <c r="AP165" s="6">
        <f t="shared" si="639"/>
        <v>0.2202</v>
      </c>
      <c r="AQ165" s="6">
        <f t="shared" si="639"/>
        <v>0</v>
      </c>
      <c r="AR165" s="6">
        <f t="shared" si="639"/>
        <v>0</v>
      </c>
      <c r="AS165" s="8"/>
      <c r="AT165" s="6">
        <f t="shared" ref="AT165:BC165" si="640">average(SORTN(AI153:AI164,6,0,1,FALSE))</f>
        <v>0.1387166667</v>
      </c>
      <c r="AU165" s="6">
        <f t="shared" si="640"/>
        <v>0.1212166667</v>
      </c>
      <c r="AV165" s="6">
        <f t="shared" si="640"/>
        <v>0.2540666667</v>
      </c>
      <c r="AW165" s="6">
        <f t="shared" si="640"/>
        <v>0.06835</v>
      </c>
      <c r="AX165" s="6">
        <f t="shared" si="640"/>
        <v>0.6734666667</v>
      </c>
      <c r="AY165" s="6">
        <f t="shared" si="640"/>
        <v>0.6376833333</v>
      </c>
      <c r="AZ165" s="6">
        <f t="shared" si="640"/>
        <v>0.1011166667</v>
      </c>
      <c r="BA165" s="6">
        <f t="shared" si="640"/>
        <v>0.36515</v>
      </c>
      <c r="BB165" s="6">
        <f t="shared" si="640"/>
        <v>0.01168333333</v>
      </c>
      <c r="BC165" s="6">
        <f t="shared" si="640"/>
        <v>0.01096666667</v>
      </c>
    </row>
    <row r="166">
      <c r="A166" s="23">
        <v>41517.0</v>
      </c>
      <c r="B166" s="27">
        <v>0.023</v>
      </c>
      <c r="C166" s="27">
        <v>0.0163</v>
      </c>
      <c r="D166" s="27">
        <v>-0.0157</v>
      </c>
      <c r="E166" s="27">
        <v>-0.0191</v>
      </c>
      <c r="F166" s="27">
        <v>0.0157</v>
      </c>
      <c r="G166" s="27">
        <v>-0.0239</v>
      </c>
      <c r="H166" s="27">
        <v>-0.005</v>
      </c>
      <c r="I166" s="27">
        <v>-0.0182</v>
      </c>
      <c r="J166" s="27">
        <v>-0.0241</v>
      </c>
      <c r="K166" s="27">
        <v>-0.0282</v>
      </c>
      <c r="L166" s="8"/>
      <c r="M166" s="6">
        <f t="shared" ref="M166:V166" si="641">M165+B166</f>
        <v>1.1059</v>
      </c>
      <c r="N166" s="6">
        <f t="shared" si="641"/>
        <v>0.7926</v>
      </c>
      <c r="O166" s="6">
        <f t="shared" si="641"/>
        <v>0.2129</v>
      </c>
      <c r="P166" s="6">
        <f t="shared" si="641"/>
        <v>0.4161</v>
      </c>
      <c r="Q166" s="6">
        <f t="shared" si="641"/>
        <v>-0.1829</v>
      </c>
      <c r="R166" s="6">
        <f t="shared" si="641"/>
        <v>0.0392</v>
      </c>
      <c r="S166" s="6">
        <f t="shared" si="641"/>
        <v>0.3197</v>
      </c>
      <c r="T166" s="6">
        <f t="shared" si="641"/>
        <v>0.477</v>
      </c>
      <c r="U166" s="6">
        <f t="shared" si="641"/>
        <v>0.5862</v>
      </c>
      <c r="V166" s="6">
        <f t="shared" si="641"/>
        <v>0.4307</v>
      </c>
      <c r="W166" s="8"/>
      <c r="X166" s="6">
        <f t="shared" ref="X166:AG166" si="642">max(X165, M166)</f>
        <v>1.1059</v>
      </c>
      <c r="Y166" s="6">
        <f t="shared" si="642"/>
        <v>0.846</v>
      </c>
      <c r="Z166" s="6">
        <f t="shared" si="642"/>
        <v>0.3094</v>
      </c>
      <c r="AA166" s="6">
        <f t="shared" si="642"/>
        <v>0.4369</v>
      </c>
      <c r="AB166" s="6">
        <f t="shared" si="642"/>
        <v>0.3811</v>
      </c>
      <c r="AC166" s="6">
        <f t="shared" si="642"/>
        <v>0.2638</v>
      </c>
      <c r="AD166" s="6">
        <f t="shared" si="642"/>
        <v>0.3247</v>
      </c>
      <c r="AE166" s="6">
        <f t="shared" si="642"/>
        <v>0.7154</v>
      </c>
      <c r="AF166" s="6">
        <f t="shared" si="642"/>
        <v>0.6103</v>
      </c>
      <c r="AG166" s="6">
        <f t="shared" si="642"/>
        <v>0.4589</v>
      </c>
      <c r="AH166" s="8"/>
      <c r="AI166" s="6">
        <f t="shared" ref="AI166:AR166" si="643">X166-M166</f>
        <v>0</v>
      </c>
      <c r="AJ166" s="6">
        <f t="shared" si="643"/>
        <v>0.0534</v>
      </c>
      <c r="AK166" s="6">
        <f t="shared" si="643"/>
        <v>0.0965</v>
      </c>
      <c r="AL166" s="6">
        <f t="shared" si="643"/>
        <v>0.0208</v>
      </c>
      <c r="AM166" s="6">
        <f t="shared" si="643"/>
        <v>0.564</v>
      </c>
      <c r="AN166" s="6">
        <f t="shared" si="643"/>
        <v>0.2246</v>
      </c>
      <c r="AO166" s="6">
        <f t="shared" si="643"/>
        <v>0.005</v>
      </c>
      <c r="AP166" s="6">
        <f t="shared" si="643"/>
        <v>0.2384</v>
      </c>
      <c r="AQ166" s="6">
        <f t="shared" si="643"/>
        <v>0.0241</v>
      </c>
      <c r="AR166" s="6">
        <f t="shared" si="643"/>
        <v>0.0282</v>
      </c>
      <c r="AS166" s="8"/>
      <c r="AT166" s="6">
        <f t="shared" ref="AT166:BC166" si="644">average(SORTN(AI154:AI165,6,0,1,FALSE))</f>
        <v>0.1183</v>
      </c>
      <c r="AU166" s="6">
        <f t="shared" si="644"/>
        <v>0.1080666667</v>
      </c>
      <c r="AV166" s="6">
        <f t="shared" si="644"/>
        <v>0.2322166667</v>
      </c>
      <c r="AW166" s="6">
        <f t="shared" si="644"/>
        <v>0.04823333333</v>
      </c>
      <c r="AX166" s="6">
        <f t="shared" si="644"/>
        <v>0.65375</v>
      </c>
      <c r="AY166" s="6">
        <f t="shared" si="644"/>
        <v>0.5917666667</v>
      </c>
      <c r="AZ166" s="6">
        <f t="shared" si="644"/>
        <v>0.08525</v>
      </c>
      <c r="BA166" s="6">
        <f t="shared" si="644"/>
        <v>0.3351</v>
      </c>
      <c r="BB166" s="6">
        <f t="shared" si="644"/>
        <v>0.008733333333</v>
      </c>
      <c r="BC166" s="6">
        <f t="shared" si="644"/>
        <v>0.008233333333</v>
      </c>
    </row>
    <row r="167">
      <c r="A167" s="23">
        <v>41547.0</v>
      </c>
      <c r="B167" s="27">
        <v>0.0213</v>
      </c>
      <c r="C167" s="27">
        <v>0.0125</v>
      </c>
      <c r="D167" s="27">
        <v>0.0544</v>
      </c>
      <c r="E167" s="27">
        <v>0.0585</v>
      </c>
      <c r="F167" s="27">
        <v>0.0473</v>
      </c>
      <c r="G167" s="27">
        <v>0.0842</v>
      </c>
      <c r="H167" s="27">
        <v>0.0301</v>
      </c>
      <c r="I167" s="27">
        <v>0.1136</v>
      </c>
      <c r="J167" s="27">
        <v>0.0085</v>
      </c>
      <c r="K167" s="27">
        <v>0.0326</v>
      </c>
      <c r="L167" s="8"/>
      <c r="M167" s="6">
        <f t="shared" ref="M167:V167" si="645">M166+B167</f>
        <v>1.1272</v>
      </c>
      <c r="N167" s="6">
        <f t="shared" si="645"/>
        <v>0.8051</v>
      </c>
      <c r="O167" s="6">
        <f t="shared" si="645"/>
        <v>0.2673</v>
      </c>
      <c r="P167" s="6">
        <f t="shared" si="645"/>
        <v>0.4746</v>
      </c>
      <c r="Q167" s="6">
        <f t="shared" si="645"/>
        <v>-0.1356</v>
      </c>
      <c r="R167" s="6">
        <f t="shared" si="645"/>
        <v>0.1234</v>
      </c>
      <c r="S167" s="6">
        <f t="shared" si="645"/>
        <v>0.3498</v>
      </c>
      <c r="T167" s="6">
        <f t="shared" si="645"/>
        <v>0.5906</v>
      </c>
      <c r="U167" s="6">
        <f t="shared" si="645"/>
        <v>0.5947</v>
      </c>
      <c r="V167" s="6">
        <f t="shared" si="645"/>
        <v>0.4633</v>
      </c>
      <c r="W167" s="8"/>
      <c r="X167" s="6">
        <f t="shared" ref="X167:AG167" si="646">max(X166, M167)</f>
        <v>1.1272</v>
      </c>
      <c r="Y167" s="6">
        <f t="shared" si="646"/>
        <v>0.846</v>
      </c>
      <c r="Z167" s="6">
        <f t="shared" si="646"/>
        <v>0.3094</v>
      </c>
      <c r="AA167" s="6">
        <f t="shared" si="646"/>
        <v>0.4746</v>
      </c>
      <c r="AB167" s="6">
        <f t="shared" si="646"/>
        <v>0.3811</v>
      </c>
      <c r="AC167" s="6">
        <f t="shared" si="646"/>
        <v>0.2638</v>
      </c>
      <c r="AD167" s="6">
        <f t="shared" si="646"/>
        <v>0.3498</v>
      </c>
      <c r="AE167" s="6">
        <f t="shared" si="646"/>
        <v>0.7154</v>
      </c>
      <c r="AF167" s="6">
        <f t="shared" si="646"/>
        <v>0.6103</v>
      </c>
      <c r="AG167" s="6">
        <f t="shared" si="646"/>
        <v>0.4633</v>
      </c>
      <c r="AH167" s="8"/>
      <c r="AI167" s="6">
        <f t="shared" ref="AI167:AR167" si="647">X167-M167</f>
        <v>0</v>
      </c>
      <c r="AJ167" s="6">
        <f t="shared" si="647"/>
        <v>0.0409</v>
      </c>
      <c r="AK167" s="6">
        <f t="shared" si="647"/>
        <v>0.0421</v>
      </c>
      <c r="AL167" s="6">
        <f t="shared" si="647"/>
        <v>0</v>
      </c>
      <c r="AM167" s="6">
        <f t="shared" si="647"/>
        <v>0.5167</v>
      </c>
      <c r="AN167" s="6">
        <f t="shared" si="647"/>
        <v>0.1404</v>
      </c>
      <c r="AO167" s="6">
        <f t="shared" si="647"/>
        <v>0</v>
      </c>
      <c r="AP167" s="6">
        <f t="shared" si="647"/>
        <v>0.1248</v>
      </c>
      <c r="AQ167" s="6">
        <f t="shared" si="647"/>
        <v>0.0156</v>
      </c>
      <c r="AR167" s="6">
        <f t="shared" si="647"/>
        <v>0</v>
      </c>
      <c r="AS167" s="8"/>
      <c r="AT167" s="6">
        <f t="shared" ref="AT167:BC167" si="648">average(SORTN(AI155:AI166,6,0,1,FALSE))</f>
        <v>0.09788333333</v>
      </c>
      <c r="AU167" s="6">
        <f t="shared" si="648"/>
        <v>0.09855</v>
      </c>
      <c r="AV167" s="6">
        <f t="shared" si="648"/>
        <v>0.2155333333</v>
      </c>
      <c r="AW167" s="6">
        <f t="shared" si="648"/>
        <v>0.03556666667</v>
      </c>
      <c r="AX167" s="6">
        <f t="shared" si="648"/>
        <v>0.6459333333</v>
      </c>
      <c r="AY167" s="6">
        <f t="shared" si="648"/>
        <v>0.53875</v>
      </c>
      <c r="AZ167" s="6">
        <f t="shared" si="648"/>
        <v>0.07226666667</v>
      </c>
      <c r="BA167" s="6">
        <f t="shared" si="648"/>
        <v>0.3178333333</v>
      </c>
      <c r="BB167" s="6">
        <f t="shared" si="648"/>
        <v>0.01275</v>
      </c>
      <c r="BC167" s="6">
        <f t="shared" si="648"/>
        <v>0.01293333333</v>
      </c>
    </row>
    <row r="168">
      <c r="A168" s="23">
        <v>41578.0</v>
      </c>
      <c r="B168" s="27">
        <v>0.0424</v>
      </c>
      <c r="C168" s="27">
        <v>0.0479</v>
      </c>
      <c r="D168" s="27">
        <v>0.036</v>
      </c>
      <c r="E168" s="27">
        <v>0.0526</v>
      </c>
      <c r="F168" s="27">
        <v>0.1146</v>
      </c>
      <c r="G168" s="27">
        <v>-1.0E-4</v>
      </c>
      <c r="H168" s="27">
        <v>0.0432</v>
      </c>
      <c r="I168" s="27">
        <v>0.0876</v>
      </c>
      <c r="J168" s="27">
        <v>0.0433</v>
      </c>
      <c r="K168" s="27">
        <v>0.044</v>
      </c>
      <c r="L168" s="8"/>
      <c r="M168" s="6">
        <f t="shared" ref="M168:V168" si="649">M167+B168</f>
        <v>1.1696</v>
      </c>
      <c r="N168" s="6">
        <f t="shared" si="649"/>
        <v>0.853</v>
      </c>
      <c r="O168" s="6">
        <f t="shared" si="649"/>
        <v>0.3033</v>
      </c>
      <c r="P168" s="6">
        <f t="shared" si="649"/>
        <v>0.5272</v>
      </c>
      <c r="Q168" s="6">
        <f t="shared" si="649"/>
        <v>-0.021</v>
      </c>
      <c r="R168" s="6">
        <f t="shared" si="649"/>
        <v>0.1233</v>
      </c>
      <c r="S168" s="6">
        <f t="shared" si="649"/>
        <v>0.393</v>
      </c>
      <c r="T168" s="6">
        <f t="shared" si="649"/>
        <v>0.6782</v>
      </c>
      <c r="U168" s="6">
        <f t="shared" si="649"/>
        <v>0.638</v>
      </c>
      <c r="V168" s="6">
        <f t="shared" si="649"/>
        <v>0.5073</v>
      </c>
      <c r="W168" s="8"/>
      <c r="X168" s="6">
        <f t="shared" ref="X168:AG168" si="650">max(X167, M168)</f>
        <v>1.1696</v>
      </c>
      <c r="Y168" s="6">
        <f t="shared" si="650"/>
        <v>0.853</v>
      </c>
      <c r="Z168" s="6">
        <f t="shared" si="650"/>
        <v>0.3094</v>
      </c>
      <c r="AA168" s="6">
        <f t="shared" si="650"/>
        <v>0.5272</v>
      </c>
      <c r="AB168" s="6">
        <f t="shared" si="650"/>
        <v>0.3811</v>
      </c>
      <c r="AC168" s="6">
        <f t="shared" si="650"/>
        <v>0.2638</v>
      </c>
      <c r="AD168" s="6">
        <f t="shared" si="650"/>
        <v>0.393</v>
      </c>
      <c r="AE168" s="6">
        <f t="shared" si="650"/>
        <v>0.7154</v>
      </c>
      <c r="AF168" s="6">
        <f t="shared" si="650"/>
        <v>0.638</v>
      </c>
      <c r="AG168" s="6">
        <f t="shared" si="650"/>
        <v>0.5073</v>
      </c>
      <c r="AH168" s="8"/>
      <c r="AI168" s="6">
        <f t="shared" ref="AI168:AR168" si="651">X168-M168</f>
        <v>0</v>
      </c>
      <c r="AJ168" s="6">
        <f t="shared" si="651"/>
        <v>0</v>
      </c>
      <c r="AK168" s="6">
        <f t="shared" si="651"/>
        <v>0.0061</v>
      </c>
      <c r="AL168" s="6">
        <f t="shared" si="651"/>
        <v>0</v>
      </c>
      <c r="AM168" s="6">
        <f t="shared" si="651"/>
        <v>0.4021</v>
      </c>
      <c r="AN168" s="6">
        <f t="shared" si="651"/>
        <v>0.1405</v>
      </c>
      <c r="AO168" s="6">
        <f t="shared" si="651"/>
        <v>0</v>
      </c>
      <c r="AP168" s="6">
        <f t="shared" si="651"/>
        <v>0.0372</v>
      </c>
      <c r="AQ168" s="6">
        <f t="shared" si="651"/>
        <v>0</v>
      </c>
      <c r="AR168" s="6">
        <f t="shared" si="651"/>
        <v>0</v>
      </c>
      <c r="AS168" s="8"/>
      <c r="AT168" s="6">
        <f t="shared" ref="AT168:BC168" si="652">average(SORTN(AI156:AI167,6,0,1,FALSE))</f>
        <v>0.07803333333</v>
      </c>
      <c r="AU168" s="6">
        <f t="shared" si="652"/>
        <v>0.09195</v>
      </c>
      <c r="AV168" s="6">
        <f t="shared" si="652"/>
        <v>0.1969</v>
      </c>
      <c r="AW168" s="6">
        <f t="shared" si="652"/>
        <v>0.02566666667</v>
      </c>
      <c r="AX168" s="6">
        <f t="shared" si="652"/>
        <v>0.6351</v>
      </c>
      <c r="AY168" s="6">
        <f t="shared" si="652"/>
        <v>0.4770666667</v>
      </c>
      <c r="AZ168" s="6">
        <f t="shared" si="652"/>
        <v>0.05296666667</v>
      </c>
      <c r="BA168" s="6">
        <f t="shared" si="652"/>
        <v>0.3043166667</v>
      </c>
      <c r="BB168" s="6">
        <f t="shared" si="652"/>
        <v>0.01535</v>
      </c>
      <c r="BC168" s="6">
        <f t="shared" si="652"/>
        <v>0.01293333333</v>
      </c>
    </row>
    <row r="169">
      <c r="A169" s="23">
        <v>41608.0</v>
      </c>
      <c r="B169" s="27">
        <v>-0.0094</v>
      </c>
      <c r="C169" s="27">
        <v>0.006</v>
      </c>
      <c r="D169" s="27">
        <v>9.0E-4</v>
      </c>
      <c r="E169" s="27">
        <v>0.041</v>
      </c>
      <c r="F169" s="27">
        <v>-0.0198</v>
      </c>
      <c r="G169" s="27">
        <v>0.0589</v>
      </c>
      <c r="H169" s="27">
        <v>0.0126</v>
      </c>
      <c r="I169" s="27">
        <v>-0.0045</v>
      </c>
      <c r="J169" s="27">
        <v>-0.0093</v>
      </c>
      <c r="K169" s="27">
        <v>0.0278</v>
      </c>
      <c r="L169" s="8"/>
      <c r="M169" s="6">
        <f t="shared" ref="M169:V169" si="653">M168+B169</f>
        <v>1.1602</v>
      </c>
      <c r="N169" s="6">
        <f t="shared" si="653"/>
        <v>0.859</v>
      </c>
      <c r="O169" s="6">
        <f t="shared" si="653"/>
        <v>0.3042</v>
      </c>
      <c r="P169" s="6">
        <f t="shared" si="653"/>
        <v>0.5682</v>
      </c>
      <c r="Q169" s="6">
        <f t="shared" si="653"/>
        <v>-0.0408</v>
      </c>
      <c r="R169" s="6">
        <f t="shared" si="653"/>
        <v>0.1822</v>
      </c>
      <c r="S169" s="6">
        <f t="shared" si="653"/>
        <v>0.4056</v>
      </c>
      <c r="T169" s="6">
        <f t="shared" si="653"/>
        <v>0.6737</v>
      </c>
      <c r="U169" s="6">
        <f t="shared" si="653"/>
        <v>0.6287</v>
      </c>
      <c r="V169" s="6">
        <f t="shared" si="653"/>
        <v>0.5351</v>
      </c>
      <c r="W169" s="8"/>
      <c r="X169" s="6">
        <f t="shared" ref="X169:AG169" si="654">max(X168, M169)</f>
        <v>1.1696</v>
      </c>
      <c r="Y169" s="6">
        <f t="shared" si="654"/>
        <v>0.859</v>
      </c>
      <c r="Z169" s="6">
        <f t="shared" si="654"/>
        <v>0.3094</v>
      </c>
      <c r="AA169" s="6">
        <f t="shared" si="654"/>
        <v>0.5682</v>
      </c>
      <c r="AB169" s="6">
        <f t="shared" si="654"/>
        <v>0.3811</v>
      </c>
      <c r="AC169" s="6">
        <f t="shared" si="654"/>
        <v>0.2638</v>
      </c>
      <c r="AD169" s="6">
        <f t="shared" si="654"/>
        <v>0.4056</v>
      </c>
      <c r="AE169" s="6">
        <f t="shared" si="654"/>
        <v>0.7154</v>
      </c>
      <c r="AF169" s="6">
        <f t="shared" si="654"/>
        <v>0.638</v>
      </c>
      <c r="AG169" s="6">
        <f t="shared" si="654"/>
        <v>0.5351</v>
      </c>
      <c r="AH169" s="8"/>
      <c r="AI169" s="6">
        <f t="shared" ref="AI169:AR169" si="655">X169-M169</f>
        <v>0.0094</v>
      </c>
      <c r="AJ169" s="6">
        <f t="shared" si="655"/>
        <v>0</v>
      </c>
      <c r="AK169" s="6">
        <f t="shared" si="655"/>
        <v>0.0052</v>
      </c>
      <c r="AL169" s="6">
        <f t="shared" si="655"/>
        <v>0</v>
      </c>
      <c r="AM169" s="6">
        <f t="shared" si="655"/>
        <v>0.4219</v>
      </c>
      <c r="AN169" s="6">
        <f t="shared" si="655"/>
        <v>0.0816</v>
      </c>
      <c r="AO169" s="6">
        <f t="shared" si="655"/>
        <v>0</v>
      </c>
      <c r="AP169" s="6">
        <f t="shared" si="655"/>
        <v>0.0417</v>
      </c>
      <c r="AQ169" s="6">
        <f t="shared" si="655"/>
        <v>0.0093</v>
      </c>
      <c r="AR169" s="6">
        <f t="shared" si="655"/>
        <v>0</v>
      </c>
      <c r="AS169" s="8"/>
      <c r="AT169" s="6">
        <f t="shared" ref="AT169:BC169" si="656">average(SORTN(AI157:AI168,6,0,1,FALSE))</f>
        <v>0.06163333333</v>
      </c>
      <c r="AU169" s="6">
        <f t="shared" si="656"/>
        <v>0.08726666667</v>
      </c>
      <c r="AV169" s="6">
        <f t="shared" si="656"/>
        <v>0.1787666667</v>
      </c>
      <c r="AW169" s="6">
        <f t="shared" si="656"/>
        <v>0.0172</v>
      </c>
      <c r="AX169" s="6">
        <f t="shared" si="656"/>
        <v>0.6257</v>
      </c>
      <c r="AY169" s="6">
        <f t="shared" si="656"/>
        <v>0.4037166667</v>
      </c>
      <c r="AZ169" s="6">
        <f t="shared" si="656"/>
        <v>0.0374</v>
      </c>
      <c r="BA169" s="6">
        <f t="shared" si="656"/>
        <v>0.2911</v>
      </c>
      <c r="BB169" s="6">
        <f t="shared" si="656"/>
        <v>0.01535</v>
      </c>
      <c r="BC169" s="6">
        <f t="shared" si="656"/>
        <v>0.00985</v>
      </c>
    </row>
    <row r="170">
      <c r="A170" s="23">
        <v>41639.0</v>
      </c>
      <c r="B170" s="27">
        <v>0.0033</v>
      </c>
      <c r="C170" s="27">
        <v>0.0198</v>
      </c>
      <c r="D170" s="27">
        <v>0.0043</v>
      </c>
      <c r="E170" s="27">
        <v>0.0156</v>
      </c>
      <c r="F170" s="27">
        <v>-0.0049</v>
      </c>
      <c r="G170" s="27">
        <v>0.0351</v>
      </c>
      <c r="H170" s="27">
        <v>0.0103</v>
      </c>
      <c r="I170" s="27">
        <v>0.0107</v>
      </c>
      <c r="J170" s="27">
        <v>0.0161</v>
      </c>
      <c r="K170" s="27">
        <v>0.0263</v>
      </c>
      <c r="L170" s="8"/>
      <c r="M170" s="6">
        <f t="shared" ref="M170:V170" si="657">M169+B170</f>
        <v>1.1635</v>
      </c>
      <c r="N170" s="6">
        <f t="shared" si="657"/>
        <v>0.8788</v>
      </c>
      <c r="O170" s="6">
        <f t="shared" si="657"/>
        <v>0.3085</v>
      </c>
      <c r="P170" s="6">
        <f t="shared" si="657"/>
        <v>0.5838</v>
      </c>
      <c r="Q170" s="6">
        <f t="shared" si="657"/>
        <v>-0.0457</v>
      </c>
      <c r="R170" s="6">
        <f t="shared" si="657"/>
        <v>0.2173</v>
      </c>
      <c r="S170" s="6">
        <f t="shared" si="657"/>
        <v>0.4159</v>
      </c>
      <c r="T170" s="6">
        <f t="shared" si="657"/>
        <v>0.6844</v>
      </c>
      <c r="U170" s="6">
        <f t="shared" si="657"/>
        <v>0.6448</v>
      </c>
      <c r="V170" s="6">
        <f t="shared" si="657"/>
        <v>0.5614</v>
      </c>
      <c r="W170" s="8"/>
      <c r="X170" s="6">
        <f t="shared" ref="X170:AG170" si="658">max(X169, M170)</f>
        <v>1.1696</v>
      </c>
      <c r="Y170" s="6">
        <f t="shared" si="658"/>
        <v>0.8788</v>
      </c>
      <c r="Z170" s="6">
        <f t="shared" si="658"/>
        <v>0.3094</v>
      </c>
      <c r="AA170" s="6">
        <f t="shared" si="658"/>
        <v>0.5838</v>
      </c>
      <c r="AB170" s="6">
        <f t="shared" si="658"/>
        <v>0.3811</v>
      </c>
      <c r="AC170" s="6">
        <f t="shared" si="658"/>
        <v>0.2638</v>
      </c>
      <c r="AD170" s="6">
        <f t="shared" si="658"/>
        <v>0.4159</v>
      </c>
      <c r="AE170" s="6">
        <f t="shared" si="658"/>
        <v>0.7154</v>
      </c>
      <c r="AF170" s="6">
        <f t="shared" si="658"/>
        <v>0.6448</v>
      </c>
      <c r="AG170" s="6">
        <f t="shared" si="658"/>
        <v>0.5614</v>
      </c>
      <c r="AH170" s="8"/>
      <c r="AI170" s="6">
        <f t="shared" ref="AI170:AR170" si="659">X170-M170</f>
        <v>0.0061</v>
      </c>
      <c r="AJ170" s="6">
        <f t="shared" si="659"/>
        <v>0</v>
      </c>
      <c r="AK170" s="6">
        <f t="shared" si="659"/>
        <v>0.0009</v>
      </c>
      <c r="AL170" s="6">
        <f t="shared" si="659"/>
        <v>0</v>
      </c>
      <c r="AM170" s="6">
        <f t="shared" si="659"/>
        <v>0.4268</v>
      </c>
      <c r="AN170" s="6">
        <f t="shared" si="659"/>
        <v>0.0465</v>
      </c>
      <c r="AO170" s="6">
        <f t="shared" si="659"/>
        <v>0</v>
      </c>
      <c r="AP170" s="6">
        <f t="shared" si="659"/>
        <v>0.031</v>
      </c>
      <c r="AQ170" s="6">
        <f t="shared" si="659"/>
        <v>0</v>
      </c>
      <c r="AR170" s="6">
        <f t="shared" si="659"/>
        <v>0</v>
      </c>
      <c r="AS170" s="8"/>
      <c r="AT170" s="6">
        <f t="shared" ref="AT170:BC170" si="660">average(SORTN(AI158:AI169,6,0,1,FALSE))</f>
        <v>0.04553333333</v>
      </c>
      <c r="AU170" s="6">
        <f t="shared" si="660"/>
        <v>0.07986666667</v>
      </c>
      <c r="AV170" s="6">
        <f t="shared" si="660"/>
        <v>0.1644666667</v>
      </c>
      <c r="AW170" s="6">
        <f t="shared" si="660"/>
        <v>0.01216666667</v>
      </c>
      <c r="AX170" s="6">
        <f t="shared" si="660"/>
        <v>0.6186833333</v>
      </c>
      <c r="AY170" s="6">
        <f t="shared" si="660"/>
        <v>0.3357666667</v>
      </c>
      <c r="AZ170" s="6">
        <f t="shared" si="660"/>
        <v>0.02621666667</v>
      </c>
      <c r="BA170" s="6">
        <f t="shared" si="660"/>
        <v>0.2798833333</v>
      </c>
      <c r="BB170" s="6">
        <f t="shared" si="660"/>
        <v>0.0169</v>
      </c>
      <c r="BC170" s="6">
        <f t="shared" si="660"/>
        <v>0.0077</v>
      </c>
    </row>
    <row r="171">
      <c r="A171" s="23">
        <v>41670.0</v>
      </c>
      <c r="B171" s="27">
        <v>-0.0302</v>
      </c>
      <c r="C171" s="27">
        <v>0.0059</v>
      </c>
      <c r="D171" s="27">
        <v>-0.0287</v>
      </c>
      <c r="E171" s="27">
        <v>-0.0286</v>
      </c>
      <c r="F171" s="27">
        <v>0.0272</v>
      </c>
      <c r="G171" s="27">
        <v>-0.0671</v>
      </c>
      <c r="H171" s="27">
        <v>-0.0372</v>
      </c>
      <c r="I171" s="27">
        <v>0.0014</v>
      </c>
      <c r="J171" s="27">
        <v>-0.0355</v>
      </c>
      <c r="K171" s="27">
        <v>-0.0342</v>
      </c>
      <c r="L171" s="8"/>
      <c r="M171" s="6">
        <f t="shared" ref="M171:V171" si="661">M170+B171</f>
        <v>1.1333</v>
      </c>
      <c r="N171" s="6">
        <f t="shared" si="661"/>
        <v>0.8847</v>
      </c>
      <c r="O171" s="6">
        <f t="shared" si="661"/>
        <v>0.2798</v>
      </c>
      <c r="P171" s="6">
        <f t="shared" si="661"/>
        <v>0.5552</v>
      </c>
      <c r="Q171" s="6">
        <f t="shared" si="661"/>
        <v>-0.0185</v>
      </c>
      <c r="R171" s="6">
        <f t="shared" si="661"/>
        <v>0.1502</v>
      </c>
      <c r="S171" s="6">
        <f t="shared" si="661"/>
        <v>0.3787</v>
      </c>
      <c r="T171" s="6">
        <f t="shared" si="661"/>
        <v>0.6858</v>
      </c>
      <c r="U171" s="6">
        <f t="shared" si="661"/>
        <v>0.6093</v>
      </c>
      <c r="V171" s="6">
        <f t="shared" si="661"/>
        <v>0.5272</v>
      </c>
      <c r="W171" s="8"/>
      <c r="X171" s="6">
        <f t="shared" ref="X171:AG171" si="662">max(X170, M171)</f>
        <v>1.1696</v>
      </c>
      <c r="Y171" s="6">
        <f t="shared" si="662"/>
        <v>0.8847</v>
      </c>
      <c r="Z171" s="6">
        <f t="shared" si="662"/>
        <v>0.3094</v>
      </c>
      <c r="AA171" s="6">
        <f t="shared" si="662"/>
        <v>0.5838</v>
      </c>
      <c r="AB171" s="6">
        <f t="shared" si="662"/>
        <v>0.3811</v>
      </c>
      <c r="AC171" s="6">
        <f t="shared" si="662"/>
        <v>0.2638</v>
      </c>
      <c r="AD171" s="6">
        <f t="shared" si="662"/>
        <v>0.4159</v>
      </c>
      <c r="AE171" s="6">
        <f t="shared" si="662"/>
        <v>0.7154</v>
      </c>
      <c r="AF171" s="6">
        <f t="shared" si="662"/>
        <v>0.6448</v>
      </c>
      <c r="AG171" s="6">
        <f t="shared" si="662"/>
        <v>0.5614</v>
      </c>
      <c r="AH171" s="8"/>
      <c r="AI171" s="6">
        <f t="shared" ref="AI171:AR171" si="663">X171-M171</f>
        <v>0.0363</v>
      </c>
      <c r="AJ171" s="6">
        <f t="shared" si="663"/>
        <v>0</v>
      </c>
      <c r="AK171" s="6">
        <f t="shared" si="663"/>
        <v>0.0296</v>
      </c>
      <c r="AL171" s="6">
        <f t="shared" si="663"/>
        <v>0.0286</v>
      </c>
      <c r="AM171" s="6">
        <f t="shared" si="663"/>
        <v>0.3996</v>
      </c>
      <c r="AN171" s="6">
        <f t="shared" si="663"/>
        <v>0.1136</v>
      </c>
      <c r="AO171" s="6">
        <f t="shared" si="663"/>
        <v>0.0372</v>
      </c>
      <c r="AP171" s="6">
        <f t="shared" si="663"/>
        <v>0.0296</v>
      </c>
      <c r="AQ171" s="6">
        <f t="shared" si="663"/>
        <v>0.0355</v>
      </c>
      <c r="AR171" s="6">
        <f t="shared" si="663"/>
        <v>0.0342</v>
      </c>
      <c r="AS171" s="8"/>
      <c r="AT171" s="6">
        <f t="shared" ref="AT171:BC171" si="664">average(SORTN(AI159:AI170,6,0,1,FALSE))</f>
        <v>0.03343333333</v>
      </c>
      <c r="AU171" s="6">
        <f t="shared" si="664"/>
        <v>0.075</v>
      </c>
      <c r="AV171" s="6">
        <f t="shared" si="664"/>
        <v>0.1477833333</v>
      </c>
      <c r="AW171" s="6">
        <f t="shared" si="664"/>
        <v>0.0115</v>
      </c>
      <c r="AX171" s="6">
        <f t="shared" si="664"/>
        <v>0.61315</v>
      </c>
      <c r="AY171" s="6">
        <f t="shared" si="664"/>
        <v>0.2846833333</v>
      </c>
      <c r="AZ171" s="6">
        <f t="shared" si="664"/>
        <v>0.01646666667</v>
      </c>
      <c r="BA171" s="6">
        <f t="shared" si="664"/>
        <v>0.2726666667</v>
      </c>
      <c r="BB171" s="6">
        <f t="shared" si="664"/>
        <v>0.0169</v>
      </c>
      <c r="BC171" s="6">
        <f t="shared" si="664"/>
        <v>0.007</v>
      </c>
    </row>
    <row r="172">
      <c r="A172" s="23">
        <v>41698.0</v>
      </c>
      <c r="B172" s="27">
        <v>0.0503</v>
      </c>
      <c r="C172" s="27">
        <v>0.0368</v>
      </c>
      <c r="D172" s="27">
        <v>0.059</v>
      </c>
      <c r="E172" s="27">
        <v>0.0418</v>
      </c>
      <c r="F172" s="27">
        <v>0.046</v>
      </c>
      <c r="G172" s="27">
        <v>-0.0045</v>
      </c>
      <c r="H172" s="27">
        <v>0.0354</v>
      </c>
      <c r="I172" s="27">
        <v>0.0199</v>
      </c>
      <c r="J172" s="27">
        <v>0.0495</v>
      </c>
      <c r="K172" s="27">
        <v>0.0463</v>
      </c>
      <c r="L172" s="8"/>
      <c r="M172" s="6">
        <f t="shared" ref="M172:V172" si="665">M171+B172</f>
        <v>1.1836</v>
      </c>
      <c r="N172" s="6">
        <f t="shared" si="665"/>
        <v>0.9215</v>
      </c>
      <c r="O172" s="6">
        <f t="shared" si="665"/>
        <v>0.3388</v>
      </c>
      <c r="P172" s="6">
        <f t="shared" si="665"/>
        <v>0.597</v>
      </c>
      <c r="Q172" s="6">
        <f t="shared" si="665"/>
        <v>0.0275</v>
      </c>
      <c r="R172" s="6">
        <f t="shared" si="665"/>
        <v>0.1457</v>
      </c>
      <c r="S172" s="6">
        <f t="shared" si="665"/>
        <v>0.4141</v>
      </c>
      <c r="T172" s="6">
        <f t="shared" si="665"/>
        <v>0.7057</v>
      </c>
      <c r="U172" s="6">
        <f t="shared" si="665"/>
        <v>0.6588</v>
      </c>
      <c r="V172" s="6">
        <f t="shared" si="665"/>
        <v>0.5735</v>
      </c>
      <c r="W172" s="8"/>
      <c r="X172" s="6">
        <f t="shared" ref="X172:AG172" si="666">max(X171, M172)</f>
        <v>1.1836</v>
      </c>
      <c r="Y172" s="6">
        <f t="shared" si="666"/>
        <v>0.9215</v>
      </c>
      <c r="Z172" s="6">
        <f t="shared" si="666"/>
        <v>0.3388</v>
      </c>
      <c r="AA172" s="6">
        <f t="shared" si="666"/>
        <v>0.597</v>
      </c>
      <c r="AB172" s="6">
        <f t="shared" si="666"/>
        <v>0.3811</v>
      </c>
      <c r="AC172" s="6">
        <f t="shared" si="666"/>
        <v>0.2638</v>
      </c>
      <c r="AD172" s="6">
        <f t="shared" si="666"/>
        <v>0.4159</v>
      </c>
      <c r="AE172" s="6">
        <f t="shared" si="666"/>
        <v>0.7154</v>
      </c>
      <c r="AF172" s="6">
        <f t="shared" si="666"/>
        <v>0.6588</v>
      </c>
      <c r="AG172" s="6">
        <f t="shared" si="666"/>
        <v>0.5735</v>
      </c>
      <c r="AH172" s="8"/>
      <c r="AI172" s="6">
        <f t="shared" ref="AI172:AR172" si="667">X172-M172</f>
        <v>0</v>
      </c>
      <c r="AJ172" s="6">
        <f t="shared" si="667"/>
        <v>0</v>
      </c>
      <c r="AK172" s="6">
        <f t="shared" si="667"/>
        <v>0</v>
      </c>
      <c r="AL172" s="6">
        <f t="shared" si="667"/>
        <v>0</v>
      </c>
      <c r="AM172" s="6">
        <f t="shared" si="667"/>
        <v>0.3536</v>
      </c>
      <c r="AN172" s="6">
        <f t="shared" si="667"/>
        <v>0.1181</v>
      </c>
      <c r="AO172" s="6">
        <f t="shared" si="667"/>
        <v>0.0018</v>
      </c>
      <c r="AP172" s="6">
        <f t="shared" si="667"/>
        <v>0.0097</v>
      </c>
      <c r="AQ172" s="6">
        <f t="shared" si="667"/>
        <v>0</v>
      </c>
      <c r="AR172" s="6">
        <f t="shared" si="667"/>
        <v>0</v>
      </c>
      <c r="AS172" s="8"/>
      <c r="AT172" s="6">
        <f t="shared" ref="AT172:BC172" si="668">average(SORTN(AI160:AI171,6,0,1,FALSE))</f>
        <v>0.03418333333</v>
      </c>
      <c r="AU172" s="6">
        <f t="shared" si="668"/>
        <v>0.07258333333</v>
      </c>
      <c r="AV172" s="6">
        <f t="shared" si="668"/>
        <v>0.1351666667</v>
      </c>
      <c r="AW172" s="6">
        <f t="shared" si="668"/>
        <v>0.01626666667</v>
      </c>
      <c r="AX172" s="6">
        <f t="shared" si="668"/>
        <v>0.61315</v>
      </c>
      <c r="AY172" s="6">
        <f t="shared" si="668"/>
        <v>0.2491333333</v>
      </c>
      <c r="AZ172" s="6">
        <f t="shared" si="668"/>
        <v>0.02111666667</v>
      </c>
      <c r="BA172" s="6">
        <f t="shared" si="668"/>
        <v>0.2711</v>
      </c>
      <c r="BB172" s="6">
        <f t="shared" si="668"/>
        <v>0.02281666667</v>
      </c>
      <c r="BC172" s="6">
        <f t="shared" si="668"/>
        <v>0.0127</v>
      </c>
    </row>
    <row r="173">
      <c r="A173" s="23">
        <v>41729.0</v>
      </c>
      <c r="B173" s="27">
        <v>0.0038</v>
      </c>
      <c r="C173" s="27">
        <v>0.0116</v>
      </c>
      <c r="D173" s="27">
        <v>3.0E-4</v>
      </c>
      <c r="E173" s="27">
        <v>-0.0154</v>
      </c>
      <c r="F173" s="27">
        <v>0.0663</v>
      </c>
      <c r="G173" s="27">
        <v>-0.0026</v>
      </c>
      <c r="H173" s="27">
        <v>0.0135</v>
      </c>
      <c r="I173" s="27">
        <v>0.0257</v>
      </c>
      <c r="J173" s="27">
        <v>-0.0267</v>
      </c>
      <c r="K173" s="27">
        <v>0.0064</v>
      </c>
      <c r="L173" s="8"/>
      <c r="M173" s="6">
        <f t="shared" ref="M173:V173" si="669">M172+B173</f>
        <v>1.1874</v>
      </c>
      <c r="N173" s="6">
        <f t="shared" si="669"/>
        <v>0.9331</v>
      </c>
      <c r="O173" s="6">
        <f t="shared" si="669"/>
        <v>0.3391</v>
      </c>
      <c r="P173" s="6">
        <f t="shared" si="669"/>
        <v>0.5816</v>
      </c>
      <c r="Q173" s="6">
        <f t="shared" si="669"/>
        <v>0.0938</v>
      </c>
      <c r="R173" s="6">
        <f t="shared" si="669"/>
        <v>0.1431</v>
      </c>
      <c r="S173" s="6">
        <f t="shared" si="669"/>
        <v>0.4276</v>
      </c>
      <c r="T173" s="6">
        <f t="shared" si="669"/>
        <v>0.7314</v>
      </c>
      <c r="U173" s="6">
        <f t="shared" si="669"/>
        <v>0.6321</v>
      </c>
      <c r="V173" s="6">
        <f t="shared" si="669"/>
        <v>0.5799</v>
      </c>
      <c r="W173" s="8"/>
      <c r="X173" s="6">
        <f t="shared" ref="X173:AG173" si="670">max(X172, M173)</f>
        <v>1.1874</v>
      </c>
      <c r="Y173" s="6">
        <f t="shared" si="670"/>
        <v>0.9331</v>
      </c>
      <c r="Z173" s="6">
        <f t="shared" si="670"/>
        <v>0.3391</v>
      </c>
      <c r="AA173" s="6">
        <f t="shared" si="670"/>
        <v>0.597</v>
      </c>
      <c r="AB173" s="6">
        <f t="shared" si="670"/>
        <v>0.3811</v>
      </c>
      <c r="AC173" s="6">
        <f t="shared" si="670"/>
        <v>0.2638</v>
      </c>
      <c r="AD173" s="6">
        <f t="shared" si="670"/>
        <v>0.4276</v>
      </c>
      <c r="AE173" s="6">
        <f t="shared" si="670"/>
        <v>0.7314</v>
      </c>
      <c r="AF173" s="6">
        <f t="shared" si="670"/>
        <v>0.6588</v>
      </c>
      <c r="AG173" s="6">
        <f t="shared" si="670"/>
        <v>0.5799</v>
      </c>
      <c r="AH173" s="8"/>
      <c r="AI173" s="6">
        <f t="shared" ref="AI173:AR173" si="671">X173-M173</f>
        <v>0</v>
      </c>
      <c r="AJ173" s="6">
        <f t="shared" si="671"/>
        <v>0</v>
      </c>
      <c r="AK173" s="6">
        <f t="shared" si="671"/>
        <v>0</v>
      </c>
      <c r="AL173" s="6">
        <f t="shared" si="671"/>
        <v>0.0154</v>
      </c>
      <c r="AM173" s="6">
        <f t="shared" si="671"/>
        <v>0.2873</v>
      </c>
      <c r="AN173" s="6">
        <f t="shared" si="671"/>
        <v>0.1207</v>
      </c>
      <c r="AO173" s="6">
        <f t="shared" si="671"/>
        <v>0</v>
      </c>
      <c r="AP173" s="6">
        <f t="shared" si="671"/>
        <v>0</v>
      </c>
      <c r="AQ173" s="6">
        <f t="shared" si="671"/>
        <v>0.0267</v>
      </c>
      <c r="AR173" s="6">
        <f t="shared" si="671"/>
        <v>0</v>
      </c>
      <c r="AS173" s="8"/>
      <c r="AT173" s="6">
        <f t="shared" ref="AT173:BC173" si="672">average(SORTN(AI161:AI172,6,0,1,FALSE))</f>
        <v>0.03418333333</v>
      </c>
      <c r="AU173" s="6">
        <f t="shared" si="672"/>
        <v>0.07236666667</v>
      </c>
      <c r="AV173" s="6">
        <f t="shared" si="672"/>
        <v>0.1204666667</v>
      </c>
      <c r="AW173" s="6">
        <f t="shared" si="672"/>
        <v>0.01586666667</v>
      </c>
      <c r="AX173" s="6">
        <f t="shared" si="672"/>
        <v>0.5989</v>
      </c>
      <c r="AY173" s="6">
        <f t="shared" si="672"/>
        <v>0.2163833333</v>
      </c>
      <c r="AZ173" s="6">
        <f t="shared" si="672"/>
        <v>0.01483333333</v>
      </c>
      <c r="BA173" s="6">
        <f t="shared" si="672"/>
        <v>0.26305</v>
      </c>
      <c r="BB173" s="6">
        <f t="shared" si="672"/>
        <v>0.02281666667</v>
      </c>
      <c r="BC173" s="6">
        <f t="shared" si="672"/>
        <v>0.0127</v>
      </c>
    </row>
    <row r="174">
      <c r="A174" s="23">
        <v>41759.0</v>
      </c>
      <c r="B174" s="27">
        <v>0.019</v>
      </c>
      <c r="C174" s="27">
        <v>0.0232</v>
      </c>
      <c r="D174" s="27">
        <v>0.0222</v>
      </c>
      <c r="E174" s="27">
        <v>0.0025</v>
      </c>
      <c r="F174" s="27">
        <v>0.0099</v>
      </c>
      <c r="G174" s="27">
        <v>-0.0337</v>
      </c>
      <c r="H174" s="27">
        <v>-0.0218</v>
      </c>
      <c r="I174" s="27">
        <v>0.0235</v>
      </c>
      <c r="J174" s="27">
        <v>0.0321</v>
      </c>
      <c r="K174" s="27">
        <v>0.0057</v>
      </c>
      <c r="L174" s="8"/>
      <c r="M174" s="6">
        <f t="shared" ref="M174:V174" si="673">M173+B174</f>
        <v>1.2064</v>
      </c>
      <c r="N174" s="6">
        <f t="shared" si="673"/>
        <v>0.9563</v>
      </c>
      <c r="O174" s="6">
        <f t="shared" si="673"/>
        <v>0.3613</v>
      </c>
      <c r="P174" s="6">
        <f t="shared" si="673"/>
        <v>0.5841</v>
      </c>
      <c r="Q174" s="6">
        <f t="shared" si="673"/>
        <v>0.1037</v>
      </c>
      <c r="R174" s="6">
        <f t="shared" si="673"/>
        <v>0.1094</v>
      </c>
      <c r="S174" s="6">
        <f t="shared" si="673"/>
        <v>0.4058</v>
      </c>
      <c r="T174" s="6">
        <f t="shared" si="673"/>
        <v>0.7549</v>
      </c>
      <c r="U174" s="6">
        <f t="shared" si="673"/>
        <v>0.6642</v>
      </c>
      <c r="V174" s="6">
        <f t="shared" si="673"/>
        <v>0.5856</v>
      </c>
      <c r="W174" s="8"/>
      <c r="X174" s="6">
        <f t="shared" ref="X174:AG174" si="674">max(X173, M174)</f>
        <v>1.2064</v>
      </c>
      <c r="Y174" s="6">
        <f t="shared" si="674"/>
        <v>0.9563</v>
      </c>
      <c r="Z174" s="6">
        <f t="shared" si="674"/>
        <v>0.3613</v>
      </c>
      <c r="AA174" s="6">
        <f t="shared" si="674"/>
        <v>0.597</v>
      </c>
      <c r="AB174" s="6">
        <f t="shared" si="674"/>
        <v>0.3811</v>
      </c>
      <c r="AC174" s="6">
        <f t="shared" si="674"/>
        <v>0.2638</v>
      </c>
      <c r="AD174" s="6">
        <f t="shared" si="674"/>
        <v>0.4276</v>
      </c>
      <c r="AE174" s="6">
        <f t="shared" si="674"/>
        <v>0.7549</v>
      </c>
      <c r="AF174" s="6">
        <f t="shared" si="674"/>
        <v>0.6642</v>
      </c>
      <c r="AG174" s="6">
        <f t="shared" si="674"/>
        <v>0.5856</v>
      </c>
      <c r="AH174" s="8"/>
      <c r="AI174" s="6">
        <f t="shared" ref="AI174:AR174" si="675">X174-M174</f>
        <v>0</v>
      </c>
      <c r="AJ174" s="6">
        <f t="shared" si="675"/>
        <v>0</v>
      </c>
      <c r="AK174" s="6">
        <f t="shared" si="675"/>
        <v>0</v>
      </c>
      <c r="AL174" s="6">
        <f t="shared" si="675"/>
        <v>0.0129</v>
      </c>
      <c r="AM174" s="6">
        <f t="shared" si="675"/>
        <v>0.2774</v>
      </c>
      <c r="AN174" s="6">
        <f t="shared" si="675"/>
        <v>0.1544</v>
      </c>
      <c r="AO174" s="6">
        <f t="shared" si="675"/>
        <v>0.0218</v>
      </c>
      <c r="AP174" s="6">
        <f t="shared" si="675"/>
        <v>0</v>
      </c>
      <c r="AQ174" s="6">
        <f t="shared" si="675"/>
        <v>0</v>
      </c>
      <c r="AR174" s="6">
        <f t="shared" si="675"/>
        <v>0</v>
      </c>
      <c r="AS174" s="8"/>
      <c r="AT174" s="6">
        <f t="shared" ref="AT174:BC174" si="676">average(SORTN(AI162:AI173,6,0,1,FALSE))</f>
        <v>0.03135</v>
      </c>
      <c r="AU174" s="6">
        <f t="shared" si="676"/>
        <v>0.06896666667</v>
      </c>
      <c r="AV174" s="6">
        <f t="shared" si="676"/>
        <v>0.09991666667</v>
      </c>
      <c r="AW174" s="6">
        <f t="shared" si="676"/>
        <v>0.01843333333</v>
      </c>
      <c r="AX174" s="6">
        <f t="shared" si="676"/>
        <v>0.5738833333</v>
      </c>
      <c r="AY174" s="6">
        <f t="shared" si="676"/>
        <v>0.18935</v>
      </c>
      <c r="AZ174" s="6">
        <f t="shared" si="676"/>
        <v>0.0138</v>
      </c>
      <c r="BA174" s="6">
        <f t="shared" si="676"/>
        <v>0.2320333333</v>
      </c>
      <c r="BB174" s="6">
        <f t="shared" si="676"/>
        <v>0.02726666667</v>
      </c>
      <c r="BC174" s="6">
        <f t="shared" si="676"/>
        <v>0.0127</v>
      </c>
    </row>
    <row r="175">
      <c r="A175" s="23">
        <v>41790.0</v>
      </c>
      <c r="B175" s="27">
        <v>0.0065</v>
      </c>
      <c r="C175" s="27">
        <v>-0.0028</v>
      </c>
      <c r="D175" s="27">
        <v>0.0198</v>
      </c>
      <c r="E175" s="27">
        <v>0.0309</v>
      </c>
      <c r="F175" s="27">
        <v>0.005</v>
      </c>
      <c r="G175" s="27">
        <v>0.0365</v>
      </c>
      <c r="H175" s="27">
        <v>0.0279</v>
      </c>
      <c r="I175" s="27">
        <v>0.0404</v>
      </c>
      <c r="J175" s="27">
        <v>0.0148</v>
      </c>
      <c r="K175" s="27">
        <v>0.0232</v>
      </c>
      <c r="L175" s="8"/>
      <c r="M175" s="6">
        <f t="shared" ref="M175:V175" si="677">M174+B175</f>
        <v>1.2129</v>
      </c>
      <c r="N175" s="6">
        <f t="shared" si="677"/>
        <v>0.9535</v>
      </c>
      <c r="O175" s="6">
        <f t="shared" si="677"/>
        <v>0.3811</v>
      </c>
      <c r="P175" s="6">
        <f t="shared" si="677"/>
        <v>0.615</v>
      </c>
      <c r="Q175" s="6">
        <f t="shared" si="677"/>
        <v>0.1087</v>
      </c>
      <c r="R175" s="6">
        <f t="shared" si="677"/>
        <v>0.1459</v>
      </c>
      <c r="S175" s="6">
        <f t="shared" si="677"/>
        <v>0.4337</v>
      </c>
      <c r="T175" s="6">
        <f t="shared" si="677"/>
        <v>0.7953</v>
      </c>
      <c r="U175" s="6">
        <f t="shared" si="677"/>
        <v>0.679</v>
      </c>
      <c r="V175" s="6">
        <f t="shared" si="677"/>
        <v>0.6088</v>
      </c>
      <c r="W175" s="8"/>
      <c r="X175" s="6">
        <f t="shared" ref="X175:AG175" si="678">max(X174, M175)</f>
        <v>1.2129</v>
      </c>
      <c r="Y175" s="6">
        <f t="shared" si="678"/>
        <v>0.9563</v>
      </c>
      <c r="Z175" s="6">
        <f t="shared" si="678"/>
        <v>0.3811</v>
      </c>
      <c r="AA175" s="6">
        <f t="shared" si="678"/>
        <v>0.615</v>
      </c>
      <c r="AB175" s="6">
        <f t="shared" si="678"/>
        <v>0.3811</v>
      </c>
      <c r="AC175" s="6">
        <f t="shared" si="678"/>
        <v>0.2638</v>
      </c>
      <c r="AD175" s="6">
        <f t="shared" si="678"/>
        <v>0.4337</v>
      </c>
      <c r="AE175" s="6">
        <f t="shared" si="678"/>
        <v>0.7953</v>
      </c>
      <c r="AF175" s="6">
        <f t="shared" si="678"/>
        <v>0.679</v>
      </c>
      <c r="AG175" s="6">
        <f t="shared" si="678"/>
        <v>0.6088</v>
      </c>
      <c r="AH175" s="8"/>
      <c r="AI175" s="6">
        <f t="shared" ref="AI175:AR175" si="679">X175-M175</f>
        <v>0</v>
      </c>
      <c r="AJ175" s="6">
        <f t="shared" si="679"/>
        <v>0.0028</v>
      </c>
      <c r="AK175" s="6">
        <f t="shared" si="679"/>
        <v>0</v>
      </c>
      <c r="AL175" s="6">
        <f t="shared" si="679"/>
        <v>0</v>
      </c>
      <c r="AM175" s="6">
        <f t="shared" si="679"/>
        <v>0.2724</v>
      </c>
      <c r="AN175" s="6">
        <f t="shared" si="679"/>
        <v>0.1179</v>
      </c>
      <c r="AO175" s="6">
        <f t="shared" si="679"/>
        <v>0</v>
      </c>
      <c r="AP175" s="6">
        <f t="shared" si="679"/>
        <v>0</v>
      </c>
      <c r="AQ175" s="6">
        <f t="shared" si="679"/>
        <v>0</v>
      </c>
      <c r="AR175" s="6">
        <f t="shared" si="679"/>
        <v>0</v>
      </c>
      <c r="AS175" s="8"/>
      <c r="AT175" s="6">
        <f t="shared" ref="AT175:BC175" si="680">average(SORTN(AI163:AI174,6,0,1,FALSE))</f>
        <v>0.03135</v>
      </c>
      <c r="AU175" s="6">
        <f t="shared" si="680"/>
        <v>0.05465</v>
      </c>
      <c r="AV175" s="6">
        <f t="shared" si="680"/>
        <v>0.08256666667</v>
      </c>
      <c r="AW175" s="6">
        <f t="shared" si="680"/>
        <v>0.02058333333</v>
      </c>
      <c r="AX175" s="6">
        <f t="shared" si="680"/>
        <v>0.5488333333</v>
      </c>
      <c r="AY175" s="6">
        <f t="shared" si="680"/>
        <v>0.1858</v>
      </c>
      <c r="AZ175" s="6">
        <f t="shared" si="680"/>
        <v>0.01743333333</v>
      </c>
      <c r="BA175" s="6">
        <f t="shared" si="680"/>
        <v>0.1995666667</v>
      </c>
      <c r="BB175" s="6">
        <f t="shared" si="680"/>
        <v>0.02726666667</v>
      </c>
      <c r="BC175" s="6">
        <f t="shared" si="680"/>
        <v>0.0127</v>
      </c>
    </row>
    <row r="176">
      <c r="A176" s="23">
        <v>41820.0</v>
      </c>
      <c r="B176" s="27">
        <v>-0.016</v>
      </c>
      <c r="C176" s="27">
        <v>0.0393</v>
      </c>
      <c r="D176" s="27">
        <v>-0.0179</v>
      </c>
      <c r="E176" s="27">
        <v>-0.0099</v>
      </c>
      <c r="F176" s="27">
        <v>-0.0094</v>
      </c>
      <c r="G176" s="27">
        <v>0.0479</v>
      </c>
      <c r="H176" s="27">
        <v>0.0062</v>
      </c>
      <c r="I176" s="27">
        <v>0.0132</v>
      </c>
      <c r="J176" s="27">
        <v>-0.0128</v>
      </c>
      <c r="K176" s="27">
        <v>0.0209</v>
      </c>
      <c r="L176" s="8"/>
      <c r="M176" s="6">
        <f t="shared" ref="M176:V176" si="681">M175+B176</f>
        <v>1.1969</v>
      </c>
      <c r="N176" s="6">
        <f t="shared" si="681"/>
        <v>0.9928</v>
      </c>
      <c r="O176" s="6">
        <f t="shared" si="681"/>
        <v>0.3632</v>
      </c>
      <c r="P176" s="6">
        <f t="shared" si="681"/>
        <v>0.6051</v>
      </c>
      <c r="Q176" s="6">
        <f t="shared" si="681"/>
        <v>0.0993</v>
      </c>
      <c r="R176" s="6">
        <f t="shared" si="681"/>
        <v>0.1938</v>
      </c>
      <c r="S176" s="6">
        <f t="shared" si="681"/>
        <v>0.4399</v>
      </c>
      <c r="T176" s="6">
        <f t="shared" si="681"/>
        <v>0.8085</v>
      </c>
      <c r="U176" s="6">
        <f t="shared" si="681"/>
        <v>0.6662</v>
      </c>
      <c r="V176" s="6">
        <f t="shared" si="681"/>
        <v>0.6297</v>
      </c>
      <c r="W176" s="8"/>
      <c r="X176" s="6">
        <f t="shared" ref="X176:AG176" si="682">max(X175, M176)</f>
        <v>1.2129</v>
      </c>
      <c r="Y176" s="6">
        <f t="shared" si="682"/>
        <v>0.9928</v>
      </c>
      <c r="Z176" s="6">
        <f t="shared" si="682"/>
        <v>0.3811</v>
      </c>
      <c r="AA176" s="6">
        <f t="shared" si="682"/>
        <v>0.615</v>
      </c>
      <c r="AB176" s="6">
        <f t="shared" si="682"/>
        <v>0.3811</v>
      </c>
      <c r="AC176" s="6">
        <f t="shared" si="682"/>
        <v>0.2638</v>
      </c>
      <c r="AD176" s="6">
        <f t="shared" si="682"/>
        <v>0.4399</v>
      </c>
      <c r="AE176" s="6">
        <f t="shared" si="682"/>
        <v>0.8085</v>
      </c>
      <c r="AF176" s="6">
        <f t="shared" si="682"/>
        <v>0.679</v>
      </c>
      <c r="AG176" s="6">
        <f t="shared" si="682"/>
        <v>0.6297</v>
      </c>
      <c r="AH176" s="8"/>
      <c r="AI176" s="6">
        <f t="shared" ref="AI176:AR176" si="683">X176-M176</f>
        <v>0.016</v>
      </c>
      <c r="AJ176" s="6">
        <f t="shared" si="683"/>
        <v>0</v>
      </c>
      <c r="AK176" s="6">
        <f t="shared" si="683"/>
        <v>0.0179</v>
      </c>
      <c r="AL176" s="6">
        <f t="shared" si="683"/>
        <v>0.0099</v>
      </c>
      <c r="AM176" s="6">
        <f t="shared" si="683"/>
        <v>0.2818</v>
      </c>
      <c r="AN176" s="6">
        <f t="shared" si="683"/>
        <v>0.07</v>
      </c>
      <c r="AO176" s="6">
        <f t="shared" si="683"/>
        <v>0</v>
      </c>
      <c r="AP176" s="6">
        <f t="shared" si="683"/>
        <v>0</v>
      </c>
      <c r="AQ176" s="6">
        <f t="shared" si="683"/>
        <v>0.0128</v>
      </c>
      <c r="AR176" s="6">
        <f t="shared" si="683"/>
        <v>0</v>
      </c>
      <c r="AS176" s="8"/>
      <c r="AT176" s="6">
        <f t="shared" ref="AT176:BC176" si="684">average(SORTN(AI164:AI175,6,0,1,FALSE))</f>
        <v>0.0233</v>
      </c>
      <c r="AU176" s="6">
        <f t="shared" si="684"/>
        <v>0.04448333333</v>
      </c>
      <c r="AV176" s="6">
        <f t="shared" si="684"/>
        <v>0.06731666667</v>
      </c>
      <c r="AW176" s="6">
        <f t="shared" si="684"/>
        <v>0.02058333333</v>
      </c>
      <c r="AX176" s="6">
        <f t="shared" si="684"/>
        <v>0.5281166667</v>
      </c>
      <c r="AY176" s="6">
        <f t="shared" si="684"/>
        <v>0.1762333333</v>
      </c>
      <c r="AZ176" s="6">
        <f t="shared" si="684"/>
        <v>0.01743333333</v>
      </c>
      <c r="BA176" s="6">
        <f t="shared" si="684"/>
        <v>0.16435</v>
      </c>
      <c r="BB176" s="6">
        <f t="shared" si="684"/>
        <v>0.02726666667</v>
      </c>
      <c r="BC176" s="6">
        <f t="shared" si="684"/>
        <v>0.0127</v>
      </c>
    </row>
    <row r="177">
      <c r="A177" s="23">
        <v>41851.0</v>
      </c>
      <c r="B177" s="27">
        <v>0.0443</v>
      </c>
      <c r="C177" s="27">
        <v>0.0213</v>
      </c>
      <c r="D177" s="27">
        <v>-0.0384</v>
      </c>
      <c r="E177" s="27">
        <v>-0.0426</v>
      </c>
      <c r="F177" s="27">
        <v>-0.0317</v>
      </c>
      <c r="G177" s="27">
        <v>0.021</v>
      </c>
      <c r="H177" s="27">
        <v>-0.031</v>
      </c>
      <c r="I177" s="27">
        <v>-0.0095</v>
      </c>
      <c r="J177" s="27">
        <v>0.0</v>
      </c>
      <c r="K177" s="27">
        <v>-0.0144</v>
      </c>
      <c r="L177" s="8"/>
      <c r="M177" s="6">
        <f t="shared" ref="M177:V177" si="685">M176+B177</f>
        <v>1.2412</v>
      </c>
      <c r="N177" s="6">
        <f t="shared" si="685"/>
        <v>1.0141</v>
      </c>
      <c r="O177" s="6">
        <f t="shared" si="685"/>
        <v>0.3248</v>
      </c>
      <c r="P177" s="6">
        <f t="shared" si="685"/>
        <v>0.5625</v>
      </c>
      <c r="Q177" s="6">
        <f t="shared" si="685"/>
        <v>0.0676</v>
      </c>
      <c r="R177" s="6">
        <f t="shared" si="685"/>
        <v>0.2148</v>
      </c>
      <c r="S177" s="6">
        <f t="shared" si="685"/>
        <v>0.4089</v>
      </c>
      <c r="T177" s="6">
        <f t="shared" si="685"/>
        <v>0.799</v>
      </c>
      <c r="U177" s="6">
        <f t="shared" si="685"/>
        <v>0.6662</v>
      </c>
      <c r="V177" s="6">
        <f t="shared" si="685"/>
        <v>0.6153</v>
      </c>
      <c r="W177" s="8"/>
      <c r="X177" s="6">
        <f t="shared" ref="X177:AG177" si="686">max(X176, M177)</f>
        <v>1.2412</v>
      </c>
      <c r="Y177" s="6">
        <f t="shared" si="686"/>
        <v>1.0141</v>
      </c>
      <c r="Z177" s="6">
        <f t="shared" si="686"/>
        <v>0.3811</v>
      </c>
      <c r="AA177" s="6">
        <f t="shared" si="686"/>
        <v>0.615</v>
      </c>
      <c r="AB177" s="6">
        <f t="shared" si="686"/>
        <v>0.3811</v>
      </c>
      <c r="AC177" s="6">
        <f t="shared" si="686"/>
        <v>0.2638</v>
      </c>
      <c r="AD177" s="6">
        <f t="shared" si="686"/>
        <v>0.4399</v>
      </c>
      <c r="AE177" s="6">
        <f t="shared" si="686"/>
        <v>0.8085</v>
      </c>
      <c r="AF177" s="6">
        <f t="shared" si="686"/>
        <v>0.679</v>
      </c>
      <c r="AG177" s="6">
        <f t="shared" si="686"/>
        <v>0.6297</v>
      </c>
      <c r="AH177" s="8"/>
      <c r="AI177" s="6">
        <f t="shared" ref="AI177:AR177" si="687">X177-M177</f>
        <v>0</v>
      </c>
      <c r="AJ177" s="6">
        <f t="shared" si="687"/>
        <v>0</v>
      </c>
      <c r="AK177" s="6">
        <f t="shared" si="687"/>
        <v>0.0563</v>
      </c>
      <c r="AL177" s="6">
        <f t="shared" si="687"/>
        <v>0.0525</v>
      </c>
      <c r="AM177" s="6">
        <f t="shared" si="687"/>
        <v>0.3135</v>
      </c>
      <c r="AN177" s="6">
        <f t="shared" si="687"/>
        <v>0.049</v>
      </c>
      <c r="AO177" s="6">
        <f t="shared" si="687"/>
        <v>0.031</v>
      </c>
      <c r="AP177" s="6">
        <f t="shared" si="687"/>
        <v>0.0095</v>
      </c>
      <c r="AQ177" s="6">
        <f t="shared" si="687"/>
        <v>0.0128</v>
      </c>
      <c r="AR177" s="6">
        <f t="shared" si="687"/>
        <v>0.0144</v>
      </c>
      <c r="AS177" s="8"/>
      <c r="AT177" s="6">
        <f t="shared" ref="AT177:BC177" si="688">average(SORTN(AI165:AI176,6,0,1,FALSE))</f>
        <v>0.01456666667</v>
      </c>
      <c r="AU177" s="6">
        <f t="shared" si="688"/>
        <v>0.0278</v>
      </c>
      <c r="AV177" s="6">
        <f t="shared" si="688"/>
        <v>0.0455</v>
      </c>
      <c r="AW177" s="6">
        <f t="shared" si="688"/>
        <v>0.01488333333</v>
      </c>
      <c r="AX177" s="6">
        <f t="shared" si="688"/>
        <v>0.4852</v>
      </c>
      <c r="AY177" s="6">
        <f t="shared" si="688"/>
        <v>0.16355</v>
      </c>
      <c r="AZ177" s="6">
        <f t="shared" si="688"/>
        <v>0.01096666667</v>
      </c>
      <c r="BA177" s="6">
        <f t="shared" si="688"/>
        <v>0.11555</v>
      </c>
      <c r="BB177" s="6">
        <f t="shared" si="688"/>
        <v>0.02066666667</v>
      </c>
      <c r="BC177" s="6">
        <f t="shared" si="688"/>
        <v>0.0104</v>
      </c>
    </row>
    <row r="178">
      <c r="A178" s="23">
        <v>41882.0</v>
      </c>
      <c r="B178" s="27">
        <v>0.0043</v>
      </c>
      <c r="C178" s="27">
        <v>0.0187</v>
      </c>
      <c r="D178" s="27">
        <v>0.0271</v>
      </c>
      <c r="E178" s="27">
        <v>0.0067</v>
      </c>
      <c r="F178" s="27">
        <v>-0.0071</v>
      </c>
      <c r="G178" s="27">
        <v>-0.0117</v>
      </c>
      <c r="H178" s="27">
        <v>0.0367</v>
      </c>
      <c r="I178" s="27">
        <v>0.0022</v>
      </c>
      <c r="J178" s="27">
        <v>0.0204</v>
      </c>
      <c r="K178" s="27">
        <v>0.0395</v>
      </c>
      <c r="L178" s="8"/>
      <c r="M178" s="6">
        <f t="shared" ref="M178:V178" si="689">M177+B178</f>
        <v>1.2455</v>
      </c>
      <c r="N178" s="6">
        <f t="shared" si="689"/>
        <v>1.0328</v>
      </c>
      <c r="O178" s="6">
        <f t="shared" si="689"/>
        <v>0.3519</v>
      </c>
      <c r="P178" s="6">
        <f t="shared" si="689"/>
        <v>0.5692</v>
      </c>
      <c r="Q178" s="6">
        <f t="shared" si="689"/>
        <v>0.0605</v>
      </c>
      <c r="R178" s="6">
        <f t="shared" si="689"/>
        <v>0.2031</v>
      </c>
      <c r="S178" s="6">
        <f t="shared" si="689"/>
        <v>0.4456</v>
      </c>
      <c r="T178" s="6">
        <f t="shared" si="689"/>
        <v>0.8012</v>
      </c>
      <c r="U178" s="6">
        <f t="shared" si="689"/>
        <v>0.6866</v>
      </c>
      <c r="V178" s="6">
        <f t="shared" si="689"/>
        <v>0.6548</v>
      </c>
      <c r="W178" s="8"/>
      <c r="X178" s="6">
        <f t="shared" ref="X178:AG178" si="690">max(X177, M178)</f>
        <v>1.2455</v>
      </c>
      <c r="Y178" s="6">
        <f t="shared" si="690"/>
        <v>1.0328</v>
      </c>
      <c r="Z178" s="6">
        <f t="shared" si="690"/>
        <v>0.3811</v>
      </c>
      <c r="AA178" s="6">
        <f t="shared" si="690"/>
        <v>0.615</v>
      </c>
      <c r="AB178" s="6">
        <f t="shared" si="690"/>
        <v>0.3811</v>
      </c>
      <c r="AC178" s="6">
        <f t="shared" si="690"/>
        <v>0.2638</v>
      </c>
      <c r="AD178" s="6">
        <f t="shared" si="690"/>
        <v>0.4456</v>
      </c>
      <c r="AE178" s="6">
        <f t="shared" si="690"/>
        <v>0.8085</v>
      </c>
      <c r="AF178" s="6">
        <f t="shared" si="690"/>
        <v>0.6866</v>
      </c>
      <c r="AG178" s="6">
        <f t="shared" si="690"/>
        <v>0.6548</v>
      </c>
      <c r="AH178" s="8"/>
      <c r="AI178" s="6">
        <f t="shared" ref="AI178:AR178" si="691">X178-M178</f>
        <v>0</v>
      </c>
      <c r="AJ178" s="6">
        <f t="shared" si="691"/>
        <v>0</v>
      </c>
      <c r="AK178" s="6">
        <f t="shared" si="691"/>
        <v>0.0292</v>
      </c>
      <c r="AL178" s="6">
        <f t="shared" si="691"/>
        <v>0.0458</v>
      </c>
      <c r="AM178" s="6">
        <f t="shared" si="691"/>
        <v>0.3206</v>
      </c>
      <c r="AN178" s="6">
        <f t="shared" si="691"/>
        <v>0.0607</v>
      </c>
      <c r="AO178" s="6">
        <f t="shared" si="691"/>
        <v>0</v>
      </c>
      <c r="AP178" s="6">
        <f t="shared" si="691"/>
        <v>0.0073</v>
      </c>
      <c r="AQ178" s="6">
        <f t="shared" si="691"/>
        <v>0</v>
      </c>
      <c r="AR178" s="6">
        <f t="shared" si="691"/>
        <v>0</v>
      </c>
      <c r="AS178" s="8"/>
      <c r="AT178" s="6">
        <f t="shared" ref="AT178:BC178" si="692">average(SORTN(AI166:AI177,6,0,1,FALSE))</f>
        <v>0.0113</v>
      </c>
      <c r="AU178" s="6">
        <f t="shared" si="692"/>
        <v>0.01618333333</v>
      </c>
      <c r="AV178" s="6">
        <f t="shared" si="692"/>
        <v>0.04141666667</v>
      </c>
      <c r="AW178" s="6">
        <f t="shared" si="692"/>
        <v>0.02335</v>
      </c>
      <c r="AX178" s="6">
        <f t="shared" si="692"/>
        <v>0.4551833333</v>
      </c>
      <c r="AY178" s="6">
        <f t="shared" si="692"/>
        <v>0.1497833333</v>
      </c>
      <c r="AZ178" s="6">
        <f t="shared" si="692"/>
        <v>0.01613333333</v>
      </c>
      <c r="BA178" s="6">
        <f t="shared" si="692"/>
        <v>0.08378333333</v>
      </c>
      <c r="BB178" s="6">
        <f t="shared" si="692"/>
        <v>0.02125</v>
      </c>
      <c r="BC178" s="6">
        <f t="shared" si="692"/>
        <v>0.0128</v>
      </c>
    </row>
    <row r="179">
      <c r="A179" s="23">
        <v>41912.0</v>
      </c>
      <c r="B179" s="27">
        <v>-0.0531</v>
      </c>
      <c r="C179" s="27">
        <v>-0.0366</v>
      </c>
      <c r="D179" s="27">
        <v>0.0055</v>
      </c>
      <c r="E179" s="27">
        <v>-0.001</v>
      </c>
      <c r="F179" s="27">
        <v>0.029</v>
      </c>
      <c r="G179" s="27">
        <v>0.0496</v>
      </c>
      <c r="H179" s="27">
        <v>0.0283</v>
      </c>
      <c r="I179" s="27">
        <v>0.0102</v>
      </c>
      <c r="J179" s="27">
        <v>-0.0289</v>
      </c>
      <c r="K179" s="27">
        <v>-0.0161</v>
      </c>
      <c r="L179" s="8"/>
      <c r="M179" s="6">
        <f t="shared" ref="M179:V179" si="693">M178+B179</f>
        <v>1.1924</v>
      </c>
      <c r="N179" s="6">
        <f t="shared" si="693"/>
        <v>0.9962</v>
      </c>
      <c r="O179" s="6">
        <f t="shared" si="693"/>
        <v>0.3574</v>
      </c>
      <c r="P179" s="6">
        <f t="shared" si="693"/>
        <v>0.5682</v>
      </c>
      <c r="Q179" s="6">
        <f t="shared" si="693"/>
        <v>0.0895</v>
      </c>
      <c r="R179" s="6">
        <f t="shared" si="693"/>
        <v>0.2527</v>
      </c>
      <c r="S179" s="6">
        <f t="shared" si="693"/>
        <v>0.4739</v>
      </c>
      <c r="T179" s="6">
        <f t="shared" si="693"/>
        <v>0.8114</v>
      </c>
      <c r="U179" s="6">
        <f t="shared" si="693"/>
        <v>0.6577</v>
      </c>
      <c r="V179" s="6">
        <f t="shared" si="693"/>
        <v>0.6387</v>
      </c>
      <c r="W179" s="8"/>
      <c r="X179" s="6">
        <f t="shared" ref="X179:AG179" si="694">max(X178, M179)</f>
        <v>1.2455</v>
      </c>
      <c r="Y179" s="6">
        <f t="shared" si="694"/>
        <v>1.0328</v>
      </c>
      <c r="Z179" s="6">
        <f t="shared" si="694"/>
        <v>0.3811</v>
      </c>
      <c r="AA179" s="6">
        <f t="shared" si="694"/>
        <v>0.615</v>
      </c>
      <c r="AB179" s="6">
        <f t="shared" si="694"/>
        <v>0.3811</v>
      </c>
      <c r="AC179" s="6">
        <f t="shared" si="694"/>
        <v>0.2638</v>
      </c>
      <c r="AD179" s="6">
        <f t="shared" si="694"/>
        <v>0.4739</v>
      </c>
      <c r="AE179" s="6">
        <f t="shared" si="694"/>
        <v>0.8114</v>
      </c>
      <c r="AF179" s="6">
        <f t="shared" si="694"/>
        <v>0.6866</v>
      </c>
      <c r="AG179" s="6">
        <f t="shared" si="694"/>
        <v>0.6548</v>
      </c>
      <c r="AH179" s="8"/>
      <c r="AI179" s="6">
        <f t="shared" ref="AI179:AR179" si="695">X179-M179</f>
        <v>0.0531</v>
      </c>
      <c r="AJ179" s="6">
        <f t="shared" si="695"/>
        <v>0.0366</v>
      </c>
      <c r="AK179" s="6">
        <f t="shared" si="695"/>
        <v>0.0237</v>
      </c>
      <c r="AL179" s="6">
        <f t="shared" si="695"/>
        <v>0.0468</v>
      </c>
      <c r="AM179" s="6">
        <f t="shared" si="695"/>
        <v>0.2916</v>
      </c>
      <c r="AN179" s="6">
        <f t="shared" si="695"/>
        <v>0.0111</v>
      </c>
      <c r="AO179" s="6">
        <f t="shared" si="695"/>
        <v>0</v>
      </c>
      <c r="AP179" s="6">
        <f t="shared" si="695"/>
        <v>0</v>
      </c>
      <c r="AQ179" s="6">
        <f t="shared" si="695"/>
        <v>0.0289</v>
      </c>
      <c r="AR179" s="6">
        <f t="shared" si="695"/>
        <v>0.0161</v>
      </c>
      <c r="AS179" s="8"/>
      <c r="AT179" s="6">
        <f t="shared" ref="AT179:BC179" si="696">average(SORTN(AI167:AI178,6,0,1,FALSE))</f>
        <v>0.0113</v>
      </c>
      <c r="AU179" s="6">
        <f t="shared" si="696"/>
        <v>0.007283333333</v>
      </c>
      <c r="AV179" s="6">
        <f t="shared" si="696"/>
        <v>0.0302</v>
      </c>
      <c r="AW179" s="6">
        <f t="shared" si="696"/>
        <v>0.02751666667</v>
      </c>
      <c r="AX179" s="6">
        <f t="shared" si="696"/>
        <v>0.4201166667</v>
      </c>
      <c r="AY179" s="6">
        <f t="shared" si="696"/>
        <v>0.132</v>
      </c>
      <c r="AZ179" s="6">
        <f t="shared" si="696"/>
        <v>0.0153</v>
      </c>
      <c r="BA179" s="6">
        <f t="shared" si="696"/>
        <v>0.04566666667</v>
      </c>
      <c r="BB179" s="6">
        <f t="shared" si="696"/>
        <v>0.01878333333</v>
      </c>
      <c r="BC179" s="6">
        <f t="shared" si="696"/>
        <v>0.0081</v>
      </c>
    </row>
    <row r="180">
      <c r="A180" s="23">
        <v>41943.0</v>
      </c>
      <c r="B180" s="27">
        <v>0.0481</v>
      </c>
      <c r="C180" s="27">
        <v>-0.0201</v>
      </c>
      <c r="D180" s="27">
        <v>-0.0362</v>
      </c>
      <c r="E180" s="27">
        <v>-0.0121</v>
      </c>
      <c r="F180" s="27">
        <v>-0.0505</v>
      </c>
      <c r="G180" s="27">
        <v>0.0087</v>
      </c>
      <c r="H180" s="27">
        <v>-0.0136</v>
      </c>
      <c r="I180" s="27">
        <v>-0.0314</v>
      </c>
      <c r="J180" s="27">
        <v>-0.0104</v>
      </c>
      <c r="K180" s="27">
        <v>0.0238</v>
      </c>
      <c r="L180" s="8"/>
      <c r="M180" s="6">
        <f t="shared" ref="M180:V180" si="697">M179+B180</f>
        <v>1.2405</v>
      </c>
      <c r="N180" s="6">
        <f t="shared" si="697"/>
        <v>0.9761</v>
      </c>
      <c r="O180" s="6">
        <f t="shared" si="697"/>
        <v>0.3212</v>
      </c>
      <c r="P180" s="6">
        <f t="shared" si="697"/>
        <v>0.5561</v>
      </c>
      <c r="Q180" s="6">
        <f t="shared" si="697"/>
        <v>0.039</v>
      </c>
      <c r="R180" s="6">
        <f t="shared" si="697"/>
        <v>0.2614</v>
      </c>
      <c r="S180" s="6">
        <f t="shared" si="697"/>
        <v>0.4603</v>
      </c>
      <c r="T180" s="6">
        <f t="shared" si="697"/>
        <v>0.78</v>
      </c>
      <c r="U180" s="6">
        <f t="shared" si="697"/>
        <v>0.6473</v>
      </c>
      <c r="V180" s="6">
        <f t="shared" si="697"/>
        <v>0.6625</v>
      </c>
      <c r="W180" s="8"/>
      <c r="X180" s="6">
        <f t="shared" ref="X180:AG180" si="698">max(X179, M180)</f>
        <v>1.2455</v>
      </c>
      <c r="Y180" s="6">
        <f t="shared" si="698"/>
        <v>1.0328</v>
      </c>
      <c r="Z180" s="6">
        <f t="shared" si="698"/>
        <v>0.3811</v>
      </c>
      <c r="AA180" s="6">
        <f t="shared" si="698"/>
        <v>0.615</v>
      </c>
      <c r="AB180" s="6">
        <f t="shared" si="698"/>
        <v>0.3811</v>
      </c>
      <c r="AC180" s="6">
        <f t="shared" si="698"/>
        <v>0.2638</v>
      </c>
      <c r="AD180" s="6">
        <f t="shared" si="698"/>
        <v>0.4739</v>
      </c>
      <c r="AE180" s="6">
        <f t="shared" si="698"/>
        <v>0.8114</v>
      </c>
      <c r="AF180" s="6">
        <f t="shared" si="698"/>
        <v>0.6866</v>
      </c>
      <c r="AG180" s="6">
        <f t="shared" si="698"/>
        <v>0.6625</v>
      </c>
      <c r="AH180" s="8"/>
      <c r="AI180" s="6">
        <f t="shared" ref="AI180:AR180" si="699">X180-M180</f>
        <v>0.005</v>
      </c>
      <c r="AJ180" s="6">
        <f t="shared" si="699"/>
        <v>0.0567</v>
      </c>
      <c r="AK180" s="6">
        <f t="shared" si="699"/>
        <v>0.0599</v>
      </c>
      <c r="AL180" s="6">
        <f t="shared" si="699"/>
        <v>0.0589</v>
      </c>
      <c r="AM180" s="6">
        <f t="shared" si="699"/>
        <v>0.3421</v>
      </c>
      <c r="AN180" s="6">
        <f t="shared" si="699"/>
        <v>0.0024</v>
      </c>
      <c r="AO180" s="6">
        <f t="shared" si="699"/>
        <v>0.0136</v>
      </c>
      <c r="AP180" s="6">
        <f t="shared" si="699"/>
        <v>0.0314</v>
      </c>
      <c r="AQ180" s="6">
        <f t="shared" si="699"/>
        <v>0.0393</v>
      </c>
      <c r="AR180" s="6">
        <f t="shared" si="699"/>
        <v>0</v>
      </c>
      <c r="AS180" s="8"/>
      <c r="AT180" s="6">
        <f t="shared" ref="AT180:BC180" si="700">average(SORTN(AI168:AI179,6,0,1,FALSE))</f>
        <v>0.02015</v>
      </c>
      <c r="AU180" s="6">
        <f t="shared" si="700"/>
        <v>0.006566666667</v>
      </c>
      <c r="AV180" s="6">
        <f t="shared" si="700"/>
        <v>0.02713333333</v>
      </c>
      <c r="AW180" s="6">
        <f t="shared" si="700"/>
        <v>0.03366666667</v>
      </c>
      <c r="AX180" s="6">
        <f t="shared" si="700"/>
        <v>0.3874333333</v>
      </c>
      <c r="AY180" s="6">
        <f t="shared" si="700"/>
        <v>0.1275333333</v>
      </c>
      <c r="AZ180" s="6">
        <f t="shared" si="700"/>
        <v>0.0153</v>
      </c>
      <c r="BA180" s="6">
        <f t="shared" si="700"/>
        <v>0.02645</v>
      </c>
      <c r="BB180" s="6">
        <f t="shared" si="700"/>
        <v>0.021</v>
      </c>
      <c r="BC180" s="6">
        <f t="shared" si="700"/>
        <v>0.01078333333</v>
      </c>
    </row>
    <row r="181">
      <c r="A181" s="23">
        <v>41973.0</v>
      </c>
      <c r="B181" s="27">
        <v>-0.0349</v>
      </c>
      <c r="C181" s="27">
        <v>0.0114</v>
      </c>
      <c r="D181" s="27">
        <v>0.04</v>
      </c>
      <c r="E181" s="27">
        <v>0.069</v>
      </c>
      <c r="F181" s="27">
        <v>0.0059</v>
      </c>
      <c r="G181" s="27">
        <v>0.062</v>
      </c>
      <c r="H181" s="27">
        <v>0.0607</v>
      </c>
      <c r="I181" s="27">
        <v>0.0349</v>
      </c>
      <c r="J181" s="27">
        <v>0.0295</v>
      </c>
      <c r="K181" s="27">
        <v>0.0258</v>
      </c>
      <c r="L181" s="8"/>
      <c r="M181" s="6">
        <f t="shared" ref="M181:V181" si="701">M180+B181</f>
        <v>1.2056</v>
      </c>
      <c r="N181" s="6">
        <f t="shared" si="701"/>
        <v>0.9875</v>
      </c>
      <c r="O181" s="6">
        <f t="shared" si="701"/>
        <v>0.3612</v>
      </c>
      <c r="P181" s="6">
        <f t="shared" si="701"/>
        <v>0.6251</v>
      </c>
      <c r="Q181" s="6">
        <f t="shared" si="701"/>
        <v>0.0449</v>
      </c>
      <c r="R181" s="6">
        <f t="shared" si="701"/>
        <v>0.3234</v>
      </c>
      <c r="S181" s="6">
        <f t="shared" si="701"/>
        <v>0.521</v>
      </c>
      <c r="T181" s="6">
        <f t="shared" si="701"/>
        <v>0.8149</v>
      </c>
      <c r="U181" s="6">
        <f t="shared" si="701"/>
        <v>0.6768</v>
      </c>
      <c r="V181" s="6">
        <f t="shared" si="701"/>
        <v>0.6883</v>
      </c>
      <c r="W181" s="8"/>
      <c r="X181" s="6">
        <f t="shared" ref="X181:AG181" si="702">max(X180, M181)</f>
        <v>1.2455</v>
      </c>
      <c r="Y181" s="6">
        <f t="shared" si="702"/>
        <v>1.0328</v>
      </c>
      <c r="Z181" s="6">
        <f t="shared" si="702"/>
        <v>0.3811</v>
      </c>
      <c r="AA181" s="6">
        <f t="shared" si="702"/>
        <v>0.6251</v>
      </c>
      <c r="AB181" s="6">
        <f t="shared" si="702"/>
        <v>0.3811</v>
      </c>
      <c r="AC181" s="6">
        <f t="shared" si="702"/>
        <v>0.3234</v>
      </c>
      <c r="AD181" s="6">
        <f t="shared" si="702"/>
        <v>0.521</v>
      </c>
      <c r="AE181" s="6">
        <f t="shared" si="702"/>
        <v>0.8149</v>
      </c>
      <c r="AF181" s="6">
        <f t="shared" si="702"/>
        <v>0.6866</v>
      </c>
      <c r="AG181" s="6">
        <f t="shared" si="702"/>
        <v>0.6883</v>
      </c>
      <c r="AH181" s="8"/>
      <c r="AI181" s="6">
        <f t="shared" ref="AI181:AR181" si="703">X181-M181</f>
        <v>0.0399</v>
      </c>
      <c r="AJ181" s="6">
        <f t="shared" si="703"/>
        <v>0.0453</v>
      </c>
      <c r="AK181" s="6">
        <f t="shared" si="703"/>
        <v>0.0199</v>
      </c>
      <c r="AL181" s="6">
        <f t="shared" si="703"/>
        <v>0</v>
      </c>
      <c r="AM181" s="6">
        <f t="shared" si="703"/>
        <v>0.3362</v>
      </c>
      <c r="AN181" s="6">
        <f t="shared" si="703"/>
        <v>0</v>
      </c>
      <c r="AO181" s="6">
        <f t="shared" si="703"/>
        <v>0</v>
      </c>
      <c r="AP181" s="6">
        <f t="shared" si="703"/>
        <v>0</v>
      </c>
      <c r="AQ181" s="6">
        <f t="shared" si="703"/>
        <v>0.0098</v>
      </c>
      <c r="AR181" s="6">
        <f t="shared" si="703"/>
        <v>0</v>
      </c>
      <c r="AS181" s="8"/>
      <c r="AT181" s="6">
        <f t="shared" ref="AT181:BC181" si="704">average(SORTN(AI169:AI180,6,0,1,FALSE))</f>
        <v>0.02098333333</v>
      </c>
      <c r="AU181" s="6">
        <f t="shared" si="704"/>
        <v>0.01601666667</v>
      </c>
      <c r="AV181" s="6">
        <f t="shared" si="704"/>
        <v>0.0361</v>
      </c>
      <c r="AW181" s="6">
        <f t="shared" si="704"/>
        <v>0.04133333333</v>
      </c>
      <c r="AX181" s="6">
        <f t="shared" si="704"/>
        <v>0.3774333333</v>
      </c>
      <c r="AY181" s="6">
        <f t="shared" si="704"/>
        <v>0.1177166667</v>
      </c>
      <c r="AZ181" s="6">
        <f t="shared" si="704"/>
        <v>0.01756666667</v>
      </c>
      <c r="BA181" s="6">
        <f t="shared" si="704"/>
        <v>0.02548333333</v>
      </c>
      <c r="BB181" s="6">
        <f t="shared" si="704"/>
        <v>0.026</v>
      </c>
      <c r="BC181" s="6">
        <f t="shared" si="704"/>
        <v>0.01078333333</v>
      </c>
    </row>
    <row r="182">
      <c r="A182" s="23">
        <v>42004.0</v>
      </c>
      <c r="B182" s="27">
        <v>0.0188</v>
      </c>
      <c r="C182" s="27">
        <v>-0.0043</v>
      </c>
      <c r="D182" s="27">
        <v>-0.0216</v>
      </c>
      <c r="E182" s="27">
        <v>-0.0153</v>
      </c>
      <c r="F182" s="27">
        <v>-0.0535</v>
      </c>
      <c r="G182" s="27">
        <v>-0.0041</v>
      </c>
      <c r="H182" s="27">
        <v>-0.0049</v>
      </c>
      <c r="I182" s="27">
        <v>-0.0442</v>
      </c>
      <c r="J182" s="27">
        <v>-0.0227</v>
      </c>
      <c r="K182" s="27">
        <v>-0.0035</v>
      </c>
      <c r="L182" s="8"/>
      <c r="M182" s="6">
        <f t="shared" ref="M182:V182" si="705">M181+B182</f>
        <v>1.2244</v>
      </c>
      <c r="N182" s="6">
        <f t="shared" si="705"/>
        <v>0.9832</v>
      </c>
      <c r="O182" s="6">
        <f t="shared" si="705"/>
        <v>0.3396</v>
      </c>
      <c r="P182" s="6">
        <f t="shared" si="705"/>
        <v>0.6098</v>
      </c>
      <c r="Q182" s="6">
        <f t="shared" si="705"/>
        <v>-0.0086</v>
      </c>
      <c r="R182" s="6">
        <f t="shared" si="705"/>
        <v>0.3193</v>
      </c>
      <c r="S182" s="6">
        <f t="shared" si="705"/>
        <v>0.5161</v>
      </c>
      <c r="T182" s="6">
        <f t="shared" si="705"/>
        <v>0.7707</v>
      </c>
      <c r="U182" s="6">
        <f t="shared" si="705"/>
        <v>0.6541</v>
      </c>
      <c r="V182" s="6">
        <f t="shared" si="705"/>
        <v>0.6848</v>
      </c>
      <c r="W182" s="8"/>
      <c r="X182" s="6">
        <f t="shared" ref="X182:AG182" si="706">max(X181, M182)</f>
        <v>1.2455</v>
      </c>
      <c r="Y182" s="6">
        <f t="shared" si="706"/>
        <v>1.0328</v>
      </c>
      <c r="Z182" s="6">
        <f t="shared" si="706"/>
        <v>0.3811</v>
      </c>
      <c r="AA182" s="6">
        <f t="shared" si="706"/>
        <v>0.6251</v>
      </c>
      <c r="AB182" s="6">
        <f t="shared" si="706"/>
        <v>0.3811</v>
      </c>
      <c r="AC182" s="6">
        <f t="shared" si="706"/>
        <v>0.3234</v>
      </c>
      <c r="AD182" s="6">
        <f t="shared" si="706"/>
        <v>0.521</v>
      </c>
      <c r="AE182" s="6">
        <f t="shared" si="706"/>
        <v>0.8149</v>
      </c>
      <c r="AF182" s="6">
        <f t="shared" si="706"/>
        <v>0.6866</v>
      </c>
      <c r="AG182" s="6">
        <f t="shared" si="706"/>
        <v>0.6883</v>
      </c>
      <c r="AH182" s="8"/>
      <c r="AI182" s="6">
        <f t="shared" ref="AI182:AR182" si="707">X182-M182</f>
        <v>0.0211</v>
      </c>
      <c r="AJ182" s="6">
        <f t="shared" si="707"/>
        <v>0.0496</v>
      </c>
      <c r="AK182" s="6">
        <f t="shared" si="707"/>
        <v>0.0415</v>
      </c>
      <c r="AL182" s="6">
        <f t="shared" si="707"/>
        <v>0.0153</v>
      </c>
      <c r="AM182" s="6">
        <f t="shared" si="707"/>
        <v>0.3897</v>
      </c>
      <c r="AN182" s="6">
        <f t="shared" si="707"/>
        <v>0.0041</v>
      </c>
      <c r="AO182" s="6">
        <f t="shared" si="707"/>
        <v>0.0049</v>
      </c>
      <c r="AP182" s="6">
        <f t="shared" si="707"/>
        <v>0.0442</v>
      </c>
      <c r="AQ182" s="6">
        <f t="shared" si="707"/>
        <v>0.0325</v>
      </c>
      <c r="AR182" s="6">
        <f t="shared" si="707"/>
        <v>0.0035</v>
      </c>
      <c r="AS182" s="8"/>
      <c r="AT182" s="6">
        <f t="shared" ref="AT182:BC182" si="708">average(SORTN(AI170:AI181,6,0,1,FALSE))</f>
        <v>0.02606666667</v>
      </c>
      <c r="AU182" s="6">
        <f t="shared" si="708"/>
        <v>0.02356666667</v>
      </c>
      <c r="AV182" s="6">
        <f t="shared" si="708"/>
        <v>0.03643333333</v>
      </c>
      <c r="AW182" s="6">
        <f t="shared" si="708"/>
        <v>0.04133333333</v>
      </c>
      <c r="AX182" s="6">
        <f t="shared" si="708"/>
        <v>0.36315</v>
      </c>
      <c r="AY182" s="6">
        <f t="shared" si="708"/>
        <v>0.1157833333</v>
      </c>
      <c r="AZ182" s="6">
        <f t="shared" si="708"/>
        <v>0.01756666667</v>
      </c>
      <c r="BA182" s="6">
        <f t="shared" si="708"/>
        <v>0.01975</v>
      </c>
      <c r="BB182" s="6">
        <f t="shared" si="708"/>
        <v>0.026</v>
      </c>
      <c r="BC182" s="6">
        <f t="shared" si="708"/>
        <v>0.01078333333</v>
      </c>
    </row>
    <row r="183">
      <c r="A183" s="23">
        <v>42035.0</v>
      </c>
      <c r="B183" s="27">
        <v>0.0322</v>
      </c>
      <c r="C183" s="27">
        <v>0.0034</v>
      </c>
      <c r="D183" s="27">
        <v>0.08</v>
      </c>
      <c r="E183" s="27">
        <v>0.0913</v>
      </c>
      <c r="F183" s="27">
        <v>0.0725</v>
      </c>
      <c r="G183" s="27">
        <v>0.0026</v>
      </c>
      <c r="H183" s="27">
        <v>0.0737</v>
      </c>
      <c r="I183" s="27">
        <v>0.0033</v>
      </c>
      <c r="J183" s="27">
        <v>0.0277</v>
      </c>
      <c r="K183" s="27">
        <v>-0.0285</v>
      </c>
      <c r="L183" s="8"/>
      <c r="M183" s="6">
        <f t="shared" ref="M183:V183" si="709">M182+B183</f>
        <v>1.2566</v>
      </c>
      <c r="N183" s="6">
        <f t="shared" si="709"/>
        <v>0.9866</v>
      </c>
      <c r="O183" s="6">
        <f t="shared" si="709"/>
        <v>0.4196</v>
      </c>
      <c r="P183" s="6">
        <f t="shared" si="709"/>
        <v>0.7011</v>
      </c>
      <c r="Q183" s="6">
        <f t="shared" si="709"/>
        <v>0.0639</v>
      </c>
      <c r="R183" s="6">
        <f t="shared" si="709"/>
        <v>0.3219</v>
      </c>
      <c r="S183" s="6">
        <f t="shared" si="709"/>
        <v>0.5898</v>
      </c>
      <c r="T183" s="6">
        <f t="shared" si="709"/>
        <v>0.774</v>
      </c>
      <c r="U183" s="6">
        <f t="shared" si="709"/>
        <v>0.6818</v>
      </c>
      <c r="V183" s="6">
        <f t="shared" si="709"/>
        <v>0.6563</v>
      </c>
      <c r="W183" s="8"/>
      <c r="X183" s="6">
        <f t="shared" ref="X183:AG183" si="710">max(X182, M183)</f>
        <v>1.2566</v>
      </c>
      <c r="Y183" s="6">
        <f t="shared" si="710"/>
        <v>1.0328</v>
      </c>
      <c r="Z183" s="6">
        <f t="shared" si="710"/>
        <v>0.4196</v>
      </c>
      <c r="AA183" s="6">
        <f t="shared" si="710"/>
        <v>0.7011</v>
      </c>
      <c r="AB183" s="6">
        <f t="shared" si="710"/>
        <v>0.3811</v>
      </c>
      <c r="AC183" s="6">
        <f t="shared" si="710"/>
        <v>0.3234</v>
      </c>
      <c r="AD183" s="6">
        <f t="shared" si="710"/>
        <v>0.5898</v>
      </c>
      <c r="AE183" s="6">
        <f t="shared" si="710"/>
        <v>0.8149</v>
      </c>
      <c r="AF183" s="6">
        <f t="shared" si="710"/>
        <v>0.6866</v>
      </c>
      <c r="AG183" s="6">
        <f t="shared" si="710"/>
        <v>0.6883</v>
      </c>
      <c r="AH183" s="8"/>
      <c r="AI183" s="6">
        <f t="shared" ref="AI183:AR183" si="711">X183-M183</f>
        <v>0</v>
      </c>
      <c r="AJ183" s="6">
        <f t="shared" si="711"/>
        <v>0.0462</v>
      </c>
      <c r="AK183" s="6">
        <f t="shared" si="711"/>
        <v>0</v>
      </c>
      <c r="AL183" s="6">
        <f t="shared" si="711"/>
        <v>0</v>
      </c>
      <c r="AM183" s="6">
        <f t="shared" si="711"/>
        <v>0.3172</v>
      </c>
      <c r="AN183" s="6">
        <f t="shared" si="711"/>
        <v>0.0015</v>
      </c>
      <c r="AO183" s="6">
        <f t="shared" si="711"/>
        <v>0</v>
      </c>
      <c r="AP183" s="6">
        <f t="shared" si="711"/>
        <v>0.0409</v>
      </c>
      <c r="AQ183" s="6">
        <f t="shared" si="711"/>
        <v>0.0048</v>
      </c>
      <c r="AR183" s="6">
        <f t="shared" si="711"/>
        <v>0.032</v>
      </c>
      <c r="AS183" s="8"/>
      <c r="AT183" s="6">
        <f t="shared" ref="AT183:BC183" si="712">average(SORTN(AI171:AI182,6,0,1,FALSE))</f>
        <v>0.02856666667</v>
      </c>
      <c r="AU183" s="6">
        <f t="shared" si="712"/>
        <v>0.03183333333</v>
      </c>
      <c r="AV183" s="6">
        <f t="shared" si="712"/>
        <v>0.04003333333</v>
      </c>
      <c r="AW183" s="6">
        <f t="shared" si="712"/>
        <v>0.04133333333</v>
      </c>
      <c r="AX183" s="6">
        <f t="shared" si="712"/>
        <v>0.3569666667</v>
      </c>
      <c r="AY183" s="6">
        <f t="shared" si="712"/>
        <v>0.1157833333</v>
      </c>
      <c r="AZ183" s="6">
        <f t="shared" si="712"/>
        <v>0.01838333333</v>
      </c>
      <c r="BA183" s="6">
        <f t="shared" si="712"/>
        <v>0.02195</v>
      </c>
      <c r="BB183" s="6">
        <f t="shared" si="712"/>
        <v>0.02928333333</v>
      </c>
      <c r="BC183" s="6">
        <f t="shared" si="712"/>
        <v>0.01136666667</v>
      </c>
    </row>
    <row r="184">
      <c r="A184" s="23">
        <v>42063.0</v>
      </c>
      <c r="B184" s="27">
        <v>0.0709</v>
      </c>
      <c r="C184" s="27">
        <v>0.0432</v>
      </c>
      <c r="D184" s="27">
        <v>0.0718</v>
      </c>
      <c r="E184" s="27">
        <v>0.0672</v>
      </c>
      <c r="F184" s="27">
        <v>0.0903</v>
      </c>
      <c r="G184" s="27">
        <v>0.0795</v>
      </c>
      <c r="H184" s="27">
        <v>0.073</v>
      </c>
      <c r="I184" s="27">
        <v>0.078</v>
      </c>
      <c r="J184" s="27">
        <v>0.0328</v>
      </c>
      <c r="K184" s="27">
        <v>0.0577</v>
      </c>
      <c r="L184" s="8"/>
      <c r="M184" s="6">
        <f t="shared" ref="M184:V184" si="713">M183+B184</f>
        <v>1.3275</v>
      </c>
      <c r="N184" s="6">
        <f t="shared" si="713"/>
        <v>1.0298</v>
      </c>
      <c r="O184" s="6">
        <f t="shared" si="713"/>
        <v>0.4914</v>
      </c>
      <c r="P184" s="6">
        <f t="shared" si="713"/>
        <v>0.7683</v>
      </c>
      <c r="Q184" s="6">
        <f t="shared" si="713"/>
        <v>0.1542</v>
      </c>
      <c r="R184" s="6">
        <f t="shared" si="713"/>
        <v>0.4014</v>
      </c>
      <c r="S184" s="6">
        <f t="shared" si="713"/>
        <v>0.6628</v>
      </c>
      <c r="T184" s="6">
        <f t="shared" si="713"/>
        <v>0.852</v>
      </c>
      <c r="U184" s="6">
        <f t="shared" si="713"/>
        <v>0.7146</v>
      </c>
      <c r="V184" s="6">
        <f t="shared" si="713"/>
        <v>0.714</v>
      </c>
      <c r="W184" s="8"/>
      <c r="X184" s="6">
        <f t="shared" ref="X184:AG184" si="714">max(X183, M184)</f>
        <v>1.3275</v>
      </c>
      <c r="Y184" s="6">
        <f t="shared" si="714"/>
        <v>1.0328</v>
      </c>
      <c r="Z184" s="6">
        <f t="shared" si="714"/>
        <v>0.4914</v>
      </c>
      <c r="AA184" s="6">
        <f t="shared" si="714"/>
        <v>0.7683</v>
      </c>
      <c r="AB184" s="6">
        <f t="shared" si="714"/>
        <v>0.3811</v>
      </c>
      <c r="AC184" s="6">
        <f t="shared" si="714"/>
        <v>0.4014</v>
      </c>
      <c r="AD184" s="6">
        <f t="shared" si="714"/>
        <v>0.6628</v>
      </c>
      <c r="AE184" s="6">
        <f t="shared" si="714"/>
        <v>0.852</v>
      </c>
      <c r="AF184" s="6">
        <f t="shared" si="714"/>
        <v>0.7146</v>
      </c>
      <c r="AG184" s="6">
        <f t="shared" si="714"/>
        <v>0.714</v>
      </c>
      <c r="AH184" s="8"/>
      <c r="AI184" s="6">
        <f t="shared" ref="AI184:AR184" si="715">X184-M184</f>
        <v>0</v>
      </c>
      <c r="AJ184" s="6">
        <f t="shared" si="715"/>
        <v>0.003</v>
      </c>
      <c r="AK184" s="6">
        <f t="shared" si="715"/>
        <v>0</v>
      </c>
      <c r="AL184" s="6">
        <f t="shared" si="715"/>
        <v>0</v>
      </c>
      <c r="AM184" s="6">
        <f t="shared" si="715"/>
        <v>0.2269</v>
      </c>
      <c r="AN184" s="6">
        <f t="shared" si="715"/>
        <v>0</v>
      </c>
      <c r="AO184" s="6">
        <f t="shared" si="715"/>
        <v>0</v>
      </c>
      <c r="AP184" s="6">
        <f t="shared" si="715"/>
        <v>0</v>
      </c>
      <c r="AQ184" s="6">
        <f t="shared" si="715"/>
        <v>0</v>
      </c>
      <c r="AR184" s="6">
        <f t="shared" si="715"/>
        <v>0</v>
      </c>
      <c r="AS184" s="8"/>
      <c r="AT184" s="6">
        <f t="shared" ref="AT184:BC184" si="716">average(SORTN(AI172:AI183,6,0,1,FALSE))</f>
        <v>0.02251666667</v>
      </c>
      <c r="AU184" s="6">
        <f t="shared" si="716"/>
        <v>0.03953333333</v>
      </c>
      <c r="AV184" s="6">
        <f t="shared" si="716"/>
        <v>0.03841666667</v>
      </c>
      <c r="AW184" s="6">
        <f t="shared" si="716"/>
        <v>0.03911666667</v>
      </c>
      <c r="AX184" s="6">
        <f t="shared" si="716"/>
        <v>0.3432333333</v>
      </c>
      <c r="AY184" s="6">
        <f t="shared" si="716"/>
        <v>0.1069666667</v>
      </c>
      <c r="AZ184" s="6">
        <f t="shared" si="716"/>
        <v>0.01218333333</v>
      </c>
      <c r="BA184" s="6">
        <f t="shared" si="716"/>
        <v>0.02383333333</v>
      </c>
      <c r="BB184" s="6">
        <f t="shared" si="716"/>
        <v>0.0255</v>
      </c>
      <c r="BC184" s="6">
        <f t="shared" si="716"/>
        <v>0.011</v>
      </c>
    </row>
    <row r="185">
      <c r="A185" s="23">
        <v>42094.0</v>
      </c>
      <c r="B185" s="27">
        <v>-9.0E-4</v>
      </c>
      <c r="C185" s="27">
        <v>-0.0186</v>
      </c>
      <c r="D185" s="27">
        <v>0.019</v>
      </c>
      <c r="E185" s="27">
        <v>0.0476</v>
      </c>
      <c r="F185" s="27">
        <v>0.0294</v>
      </c>
      <c r="G185" s="27">
        <v>0.0197</v>
      </c>
      <c r="H185" s="27">
        <v>0.0259</v>
      </c>
      <c r="I185" s="27">
        <v>0.0357</v>
      </c>
      <c r="J185" s="27">
        <v>-0.0199</v>
      </c>
      <c r="K185" s="27">
        <v>-0.0149</v>
      </c>
      <c r="L185" s="8"/>
      <c r="M185" s="6">
        <f t="shared" ref="M185:V185" si="717">M184+B185</f>
        <v>1.3266</v>
      </c>
      <c r="N185" s="6">
        <f t="shared" si="717"/>
        <v>1.0112</v>
      </c>
      <c r="O185" s="6">
        <f t="shared" si="717"/>
        <v>0.5104</v>
      </c>
      <c r="P185" s="6">
        <f t="shared" si="717"/>
        <v>0.8159</v>
      </c>
      <c r="Q185" s="6">
        <f t="shared" si="717"/>
        <v>0.1836</v>
      </c>
      <c r="R185" s="6">
        <f t="shared" si="717"/>
        <v>0.4211</v>
      </c>
      <c r="S185" s="6">
        <f t="shared" si="717"/>
        <v>0.6887</v>
      </c>
      <c r="T185" s="6">
        <f t="shared" si="717"/>
        <v>0.8877</v>
      </c>
      <c r="U185" s="6">
        <f t="shared" si="717"/>
        <v>0.6947</v>
      </c>
      <c r="V185" s="6">
        <f t="shared" si="717"/>
        <v>0.6991</v>
      </c>
      <c r="W185" s="8"/>
      <c r="X185" s="6">
        <f t="shared" ref="X185:AG185" si="718">max(X184, M185)</f>
        <v>1.3275</v>
      </c>
      <c r="Y185" s="6">
        <f t="shared" si="718"/>
        <v>1.0328</v>
      </c>
      <c r="Z185" s="6">
        <f t="shared" si="718"/>
        <v>0.5104</v>
      </c>
      <c r="AA185" s="6">
        <f t="shared" si="718"/>
        <v>0.8159</v>
      </c>
      <c r="AB185" s="6">
        <f t="shared" si="718"/>
        <v>0.3811</v>
      </c>
      <c r="AC185" s="6">
        <f t="shared" si="718"/>
        <v>0.4211</v>
      </c>
      <c r="AD185" s="6">
        <f t="shared" si="718"/>
        <v>0.6887</v>
      </c>
      <c r="AE185" s="6">
        <f t="shared" si="718"/>
        <v>0.8877</v>
      </c>
      <c r="AF185" s="6">
        <f t="shared" si="718"/>
        <v>0.7146</v>
      </c>
      <c r="AG185" s="6">
        <f t="shared" si="718"/>
        <v>0.714</v>
      </c>
      <c r="AH185" s="8"/>
      <c r="AI185" s="6">
        <f t="shared" ref="AI185:AR185" si="719">X185-M185</f>
        <v>0.0009</v>
      </c>
      <c r="AJ185" s="6">
        <f t="shared" si="719"/>
        <v>0.0216</v>
      </c>
      <c r="AK185" s="6">
        <f t="shared" si="719"/>
        <v>0</v>
      </c>
      <c r="AL185" s="6">
        <f t="shared" si="719"/>
        <v>0</v>
      </c>
      <c r="AM185" s="6">
        <f t="shared" si="719"/>
        <v>0.1975</v>
      </c>
      <c r="AN185" s="6">
        <f t="shared" si="719"/>
        <v>0</v>
      </c>
      <c r="AO185" s="6">
        <f t="shared" si="719"/>
        <v>0</v>
      </c>
      <c r="AP185" s="6">
        <f t="shared" si="719"/>
        <v>0</v>
      </c>
      <c r="AQ185" s="6">
        <f t="shared" si="719"/>
        <v>0.0199</v>
      </c>
      <c r="AR185" s="6">
        <f t="shared" si="719"/>
        <v>0.0149</v>
      </c>
      <c r="AS185" s="8"/>
      <c r="AT185" s="6">
        <f t="shared" ref="AT185:BC185" si="720">average(SORTN(AI173:AI184,6,0,1,FALSE))</f>
        <v>0.02251666667</v>
      </c>
      <c r="AU185" s="6">
        <f t="shared" si="720"/>
        <v>0.03956666667</v>
      </c>
      <c r="AV185" s="6">
        <f t="shared" si="720"/>
        <v>0.03841666667</v>
      </c>
      <c r="AW185" s="6">
        <f t="shared" si="720"/>
        <v>0.03911666667</v>
      </c>
      <c r="AX185" s="6">
        <f t="shared" si="720"/>
        <v>0.33655</v>
      </c>
      <c r="AY185" s="6">
        <f t="shared" si="720"/>
        <v>0.09545</v>
      </c>
      <c r="AZ185" s="6">
        <f t="shared" si="720"/>
        <v>0.01188333333</v>
      </c>
      <c r="BA185" s="6">
        <f t="shared" si="720"/>
        <v>0.02221666667</v>
      </c>
      <c r="BB185" s="6">
        <f t="shared" si="720"/>
        <v>0.0255</v>
      </c>
      <c r="BC185" s="6">
        <f t="shared" si="720"/>
        <v>0.011</v>
      </c>
    </row>
    <row r="186">
      <c r="A186" s="23">
        <v>42124.0</v>
      </c>
      <c r="B186" s="27">
        <v>-0.0202</v>
      </c>
      <c r="C186" s="27">
        <v>0.0226</v>
      </c>
      <c r="D186" s="27">
        <v>0.007</v>
      </c>
      <c r="E186" s="27">
        <v>-0.0438</v>
      </c>
      <c r="F186" s="27">
        <v>-0.0019</v>
      </c>
      <c r="G186" s="27">
        <v>0.0333</v>
      </c>
      <c r="H186" s="27">
        <v>-0.0025</v>
      </c>
      <c r="I186" s="27">
        <v>-0.0081</v>
      </c>
      <c r="J186" s="27">
        <v>0.0329</v>
      </c>
      <c r="K186" s="27">
        <v>0.0088</v>
      </c>
      <c r="L186" s="8"/>
      <c r="M186" s="6">
        <f t="shared" ref="M186:V186" si="721">M185+B186</f>
        <v>1.3064</v>
      </c>
      <c r="N186" s="6">
        <f t="shared" si="721"/>
        <v>1.0338</v>
      </c>
      <c r="O186" s="6">
        <f t="shared" si="721"/>
        <v>0.5174</v>
      </c>
      <c r="P186" s="6">
        <f t="shared" si="721"/>
        <v>0.7721</v>
      </c>
      <c r="Q186" s="6">
        <f t="shared" si="721"/>
        <v>0.1817</v>
      </c>
      <c r="R186" s="6">
        <f t="shared" si="721"/>
        <v>0.4544</v>
      </c>
      <c r="S186" s="6">
        <f t="shared" si="721"/>
        <v>0.6862</v>
      </c>
      <c r="T186" s="6">
        <f t="shared" si="721"/>
        <v>0.8796</v>
      </c>
      <c r="U186" s="6">
        <f t="shared" si="721"/>
        <v>0.7276</v>
      </c>
      <c r="V186" s="6">
        <f t="shared" si="721"/>
        <v>0.7079</v>
      </c>
      <c r="W186" s="8"/>
      <c r="X186" s="6">
        <f t="shared" ref="X186:AG186" si="722">max(X185, M186)</f>
        <v>1.3275</v>
      </c>
      <c r="Y186" s="6">
        <f t="shared" si="722"/>
        <v>1.0338</v>
      </c>
      <c r="Z186" s="6">
        <f t="shared" si="722"/>
        <v>0.5174</v>
      </c>
      <c r="AA186" s="6">
        <f t="shared" si="722"/>
        <v>0.8159</v>
      </c>
      <c r="AB186" s="6">
        <f t="shared" si="722"/>
        <v>0.3811</v>
      </c>
      <c r="AC186" s="6">
        <f t="shared" si="722"/>
        <v>0.4544</v>
      </c>
      <c r="AD186" s="6">
        <f t="shared" si="722"/>
        <v>0.6887</v>
      </c>
      <c r="AE186" s="6">
        <f t="shared" si="722"/>
        <v>0.8877</v>
      </c>
      <c r="AF186" s="6">
        <f t="shared" si="722"/>
        <v>0.7276</v>
      </c>
      <c r="AG186" s="6">
        <f t="shared" si="722"/>
        <v>0.714</v>
      </c>
      <c r="AH186" s="8"/>
      <c r="AI186" s="6">
        <f t="shared" ref="AI186:AR186" si="723">X186-M186</f>
        <v>0.0211</v>
      </c>
      <c r="AJ186" s="6">
        <f t="shared" si="723"/>
        <v>0</v>
      </c>
      <c r="AK186" s="6">
        <f t="shared" si="723"/>
        <v>0</v>
      </c>
      <c r="AL186" s="6">
        <f t="shared" si="723"/>
        <v>0.0438</v>
      </c>
      <c r="AM186" s="6">
        <f t="shared" si="723"/>
        <v>0.1994</v>
      </c>
      <c r="AN186" s="6">
        <f t="shared" si="723"/>
        <v>0</v>
      </c>
      <c r="AO186" s="6">
        <f t="shared" si="723"/>
        <v>0.0025</v>
      </c>
      <c r="AP186" s="6">
        <f t="shared" si="723"/>
        <v>0.0081</v>
      </c>
      <c r="AQ186" s="6">
        <f t="shared" si="723"/>
        <v>0</v>
      </c>
      <c r="AR186" s="6">
        <f t="shared" si="723"/>
        <v>0.0061</v>
      </c>
      <c r="AS186" s="8"/>
      <c r="AT186" s="6">
        <f t="shared" ref="AT186:BC186" si="724">average(SORTN(AI174:AI185,6,0,1,FALSE))</f>
        <v>0.02266666667</v>
      </c>
      <c r="AU186" s="6">
        <f t="shared" si="724"/>
        <v>0.04266666667</v>
      </c>
      <c r="AV186" s="6">
        <f t="shared" si="724"/>
        <v>0.03841666667</v>
      </c>
      <c r="AW186" s="6">
        <f t="shared" si="724"/>
        <v>0.0387</v>
      </c>
      <c r="AX186" s="6">
        <f t="shared" si="724"/>
        <v>0.33655</v>
      </c>
      <c r="AY186" s="6">
        <f t="shared" si="724"/>
        <v>0.07718333333</v>
      </c>
      <c r="AZ186" s="6">
        <f t="shared" si="724"/>
        <v>0.01188333333</v>
      </c>
      <c r="BA186" s="6">
        <f t="shared" si="724"/>
        <v>0.02221666667</v>
      </c>
      <c r="BB186" s="6">
        <f t="shared" si="724"/>
        <v>0.02436666667</v>
      </c>
      <c r="BC186" s="6">
        <f t="shared" si="724"/>
        <v>0.01348333333</v>
      </c>
    </row>
    <row r="187">
      <c r="A187" s="23">
        <v>42155.0</v>
      </c>
      <c r="B187" s="27">
        <v>0.0021</v>
      </c>
      <c r="C187" s="27">
        <v>-0.0162</v>
      </c>
      <c r="D187" s="27">
        <v>0.0023</v>
      </c>
      <c r="E187" s="27">
        <v>-0.0069</v>
      </c>
      <c r="F187" s="27">
        <v>0.0322</v>
      </c>
      <c r="G187" s="27">
        <v>0.0506</v>
      </c>
      <c r="H187" s="27">
        <v>0.0311</v>
      </c>
      <c r="I187" s="27">
        <v>-0.0115</v>
      </c>
      <c r="J187" s="27">
        <v>0.0059</v>
      </c>
      <c r="K187" s="27">
        <v>0.0127</v>
      </c>
      <c r="L187" s="8"/>
      <c r="M187" s="6">
        <f t="shared" ref="M187:V187" si="725">M186+B187</f>
        <v>1.3085</v>
      </c>
      <c r="N187" s="6">
        <f t="shared" si="725"/>
        <v>1.0176</v>
      </c>
      <c r="O187" s="6">
        <f t="shared" si="725"/>
        <v>0.5197</v>
      </c>
      <c r="P187" s="6">
        <f t="shared" si="725"/>
        <v>0.7652</v>
      </c>
      <c r="Q187" s="6">
        <f t="shared" si="725"/>
        <v>0.2139</v>
      </c>
      <c r="R187" s="6">
        <f t="shared" si="725"/>
        <v>0.505</v>
      </c>
      <c r="S187" s="6">
        <f t="shared" si="725"/>
        <v>0.7173</v>
      </c>
      <c r="T187" s="6">
        <f t="shared" si="725"/>
        <v>0.8681</v>
      </c>
      <c r="U187" s="6">
        <f t="shared" si="725"/>
        <v>0.7335</v>
      </c>
      <c r="V187" s="6">
        <f t="shared" si="725"/>
        <v>0.7206</v>
      </c>
      <c r="W187" s="8"/>
      <c r="X187" s="6">
        <f t="shared" ref="X187:AG187" si="726">max(X186, M187)</f>
        <v>1.3275</v>
      </c>
      <c r="Y187" s="6">
        <f t="shared" si="726"/>
        <v>1.0338</v>
      </c>
      <c r="Z187" s="6">
        <f t="shared" si="726"/>
        <v>0.5197</v>
      </c>
      <c r="AA187" s="6">
        <f t="shared" si="726"/>
        <v>0.8159</v>
      </c>
      <c r="AB187" s="6">
        <f t="shared" si="726"/>
        <v>0.3811</v>
      </c>
      <c r="AC187" s="6">
        <f t="shared" si="726"/>
        <v>0.505</v>
      </c>
      <c r="AD187" s="6">
        <f t="shared" si="726"/>
        <v>0.7173</v>
      </c>
      <c r="AE187" s="6">
        <f t="shared" si="726"/>
        <v>0.8877</v>
      </c>
      <c r="AF187" s="6">
        <f t="shared" si="726"/>
        <v>0.7335</v>
      </c>
      <c r="AG187" s="6">
        <f t="shared" si="726"/>
        <v>0.7206</v>
      </c>
      <c r="AH187" s="8"/>
      <c r="AI187" s="6">
        <f t="shared" ref="AI187:AR187" si="727">X187-M187</f>
        <v>0.019</v>
      </c>
      <c r="AJ187" s="6">
        <f t="shared" si="727"/>
        <v>0.0162</v>
      </c>
      <c r="AK187" s="6">
        <f t="shared" si="727"/>
        <v>0</v>
      </c>
      <c r="AL187" s="6">
        <f t="shared" si="727"/>
        <v>0.0507</v>
      </c>
      <c r="AM187" s="6">
        <f t="shared" si="727"/>
        <v>0.1672</v>
      </c>
      <c r="AN187" s="6">
        <f t="shared" si="727"/>
        <v>0</v>
      </c>
      <c r="AO187" s="6">
        <f t="shared" si="727"/>
        <v>0</v>
      </c>
      <c r="AP187" s="6">
        <f t="shared" si="727"/>
        <v>0.0196</v>
      </c>
      <c r="AQ187" s="6">
        <f t="shared" si="727"/>
        <v>0</v>
      </c>
      <c r="AR187" s="6">
        <f t="shared" si="727"/>
        <v>0</v>
      </c>
      <c r="AS187" s="8"/>
      <c r="AT187" s="6">
        <f t="shared" ref="AT187:BC187" si="728">average(SORTN(AI175:AI186,6,0,1,FALSE))</f>
        <v>0.02603333333</v>
      </c>
      <c r="AU187" s="6">
        <f t="shared" si="728"/>
        <v>0.04266666667</v>
      </c>
      <c r="AV187" s="6">
        <f t="shared" si="728"/>
        <v>0.03841666667</v>
      </c>
      <c r="AW187" s="6">
        <f t="shared" si="728"/>
        <v>0.04385</v>
      </c>
      <c r="AX187" s="6">
        <f t="shared" si="728"/>
        <v>0.33655</v>
      </c>
      <c r="AY187" s="6">
        <f t="shared" si="728"/>
        <v>0.05213333333</v>
      </c>
      <c r="AZ187" s="6">
        <f t="shared" si="728"/>
        <v>0.008666666667</v>
      </c>
      <c r="BA187" s="6">
        <f t="shared" si="728"/>
        <v>0.02356666667</v>
      </c>
      <c r="BB187" s="6">
        <f t="shared" si="728"/>
        <v>0.02436666667</v>
      </c>
      <c r="BC187" s="6">
        <f t="shared" si="728"/>
        <v>0.0145</v>
      </c>
    </row>
    <row r="188">
      <c r="A188" s="23">
        <v>42185.0</v>
      </c>
      <c r="B188" s="27">
        <v>-0.0503</v>
      </c>
      <c r="C188" s="27">
        <v>-0.0293</v>
      </c>
      <c r="D188" s="27">
        <v>-0.0421</v>
      </c>
      <c r="E188" s="27">
        <v>-0.0417</v>
      </c>
      <c r="F188" s="27">
        <v>-0.041</v>
      </c>
      <c r="G188" s="27">
        <v>-0.0307</v>
      </c>
      <c r="H188" s="27">
        <v>-0.0365</v>
      </c>
      <c r="I188" s="27">
        <v>-0.037</v>
      </c>
      <c r="J188" s="27">
        <v>-0.0643</v>
      </c>
      <c r="K188" s="27">
        <v>-0.0194</v>
      </c>
      <c r="L188" s="8"/>
      <c r="M188" s="6">
        <f t="shared" ref="M188:V188" si="729">M187+B188</f>
        <v>1.2582</v>
      </c>
      <c r="N188" s="6">
        <f t="shared" si="729"/>
        <v>0.9883</v>
      </c>
      <c r="O188" s="6">
        <f t="shared" si="729"/>
        <v>0.4776</v>
      </c>
      <c r="P188" s="6">
        <f t="shared" si="729"/>
        <v>0.7235</v>
      </c>
      <c r="Q188" s="6">
        <f t="shared" si="729"/>
        <v>0.1729</v>
      </c>
      <c r="R188" s="6">
        <f t="shared" si="729"/>
        <v>0.4743</v>
      </c>
      <c r="S188" s="6">
        <f t="shared" si="729"/>
        <v>0.6808</v>
      </c>
      <c r="T188" s="6">
        <f t="shared" si="729"/>
        <v>0.8311</v>
      </c>
      <c r="U188" s="6">
        <f t="shared" si="729"/>
        <v>0.6692</v>
      </c>
      <c r="V188" s="6">
        <f t="shared" si="729"/>
        <v>0.7012</v>
      </c>
      <c r="W188" s="8"/>
      <c r="X188" s="6">
        <f t="shared" ref="X188:AG188" si="730">max(X187, M188)</f>
        <v>1.3275</v>
      </c>
      <c r="Y188" s="6">
        <f t="shared" si="730"/>
        <v>1.0338</v>
      </c>
      <c r="Z188" s="6">
        <f t="shared" si="730"/>
        <v>0.5197</v>
      </c>
      <c r="AA188" s="6">
        <f t="shared" si="730"/>
        <v>0.8159</v>
      </c>
      <c r="AB188" s="6">
        <f t="shared" si="730"/>
        <v>0.3811</v>
      </c>
      <c r="AC188" s="6">
        <f t="shared" si="730"/>
        <v>0.505</v>
      </c>
      <c r="AD188" s="6">
        <f t="shared" si="730"/>
        <v>0.7173</v>
      </c>
      <c r="AE188" s="6">
        <f t="shared" si="730"/>
        <v>0.8877</v>
      </c>
      <c r="AF188" s="6">
        <f t="shared" si="730"/>
        <v>0.7335</v>
      </c>
      <c r="AG188" s="6">
        <f t="shared" si="730"/>
        <v>0.7206</v>
      </c>
      <c r="AH188" s="8"/>
      <c r="AI188" s="6">
        <f t="shared" ref="AI188:AR188" si="731">X188-M188</f>
        <v>0.0693</v>
      </c>
      <c r="AJ188" s="6">
        <f t="shared" si="731"/>
        <v>0.0455</v>
      </c>
      <c r="AK188" s="6">
        <f t="shared" si="731"/>
        <v>0.0421</v>
      </c>
      <c r="AL188" s="6">
        <f t="shared" si="731"/>
        <v>0.0924</v>
      </c>
      <c r="AM188" s="6">
        <f t="shared" si="731"/>
        <v>0.2082</v>
      </c>
      <c r="AN188" s="6">
        <f t="shared" si="731"/>
        <v>0.0307</v>
      </c>
      <c r="AO188" s="6">
        <f t="shared" si="731"/>
        <v>0.0365</v>
      </c>
      <c r="AP188" s="6">
        <f t="shared" si="731"/>
        <v>0.0566</v>
      </c>
      <c r="AQ188" s="6">
        <f t="shared" si="731"/>
        <v>0.0643</v>
      </c>
      <c r="AR188" s="6">
        <f t="shared" si="731"/>
        <v>0.0194</v>
      </c>
      <c r="AS188" s="8"/>
      <c r="AT188" s="6">
        <f t="shared" ref="AT188:BC188" si="732">average(SORTN(AI176:AI187,6,0,1,FALSE))</f>
        <v>0.02836666667</v>
      </c>
      <c r="AU188" s="6">
        <f t="shared" si="732"/>
        <v>0.04266666667</v>
      </c>
      <c r="AV188" s="6">
        <f t="shared" si="732"/>
        <v>0.03841666667</v>
      </c>
      <c r="AW188" s="6">
        <f t="shared" si="732"/>
        <v>0.04975</v>
      </c>
      <c r="AX188" s="6">
        <f t="shared" si="732"/>
        <v>0.33655</v>
      </c>
      <c r="AY188" s="6">
        <f t="shared" si="732"/>
        <v>0.03288333333</v>
      </c>
      <c r="AZ188" s="6">
        <f t="shared" si="732"/>
        <v>0.008666666667</v>
      </c>
      <c r="BA188" s="6">
        <f t="shared" si="732"/>
        <v>0.02561666667</v>
      </c>
      <c r="BB188" s="6">
        <f t="shared" si="732"/>
        <v>0.02436666667</v>
      </c>
      <c r="BC188" s="6">
        <f t="shared" si="732"/>
        <v>0.0145</v>
      </c>
    </row>
    <row r="189">
      <c r="A189" s="23">
        <v>42216.0</v>
      </c>
      <c r="B189" s="27">
        <v>0.0444</v>
      </c>
      <c r="C189" s="27">
        <v>0.0038</v>
      </c>
      <c r="D189" s="27">
        <v>0.0584</v>
      </c>
      <c r="E189" s="27">
        <v>0.0356</v>
      </c>
      <c r="F189" s="27">
        <v>0.0502</v>
      </c>
      <c r="G189" s="27">
        <v>0.0173</v>
      </c>
      <c r="H189" s="27">
        <v>0.052</v>
      </c>
      <c r="I189" s="27">
        <v>0.0455</v>
      </c>
      <c r="J189" s="27">
        <v>0.0253</v>
      </c>
      <c r="K189" s="27">
        <v>0.0195</v>
      </c>
      <c r="L189" s="8"/>
      <c r="M189" s="6">
        <f t="shared" ref="M189:V189" si="733">M188+B189</f>
        <v>1.3026</v>
      </c>
      <c r="N189" s="6">
        <f t="shared" si="733"/>
        <v>0.9921</v>
      </c>
      <c r="O189" s="6">
        <f t="shared" si="733"/>
        <v>0.536</v>
      </c>
      <c r="P189" s="6">
        <f t="shared" si="733"/>
        <v>0.7591</v>
      </c>
      <c r="Q189" s="6">
        <f t="shared" si="733"/>
        <v>0.2231</v>
      </c>
      <c r="R189" s="6">
        <f t="shared" si="733"/>
        <v>0.4916</v>
      </c>
      <c r="S189" s="6">
        <f t="shared" si="733"/>
        <v>0.7328</v>
      </c>
      <c r="T189" s="6">
        <f t="shared" si="733"/>
        <v>0.8766</v>
      </c>
      <c r="U189" s="6">
        <f t="shared" si="733"/>
        <v>0.6945</v>
      </c>
      <c r="V189" s="6">
        <f t="shared" si="733"/>
        <v>0.7207</v>
      </c>
      <c r="W189" s="8"/>
      <c r="X189" s="6">
        <f t="shared" ref="X189:AG189" si="734">max(X188, M189)</f>
        <v>1.3275</v>
      </c>
      <c r="Y189" s="6">
        <f t="shared" si="734"/>
        <v>1.0338</v>
      </c>
      <c r="Z189" s="6">
        <f t="shared" si="734"/>
        <v>0.536</v>
      </c>
      <c r="AA189" s="6">
        <f t="shared" si="734"/>
        <v>0.8159</v>
      </c>
      <c r="AB189" s="6">
        <f t="shared" si="734"/>
        <v>0.3811</v>
      </c>
      <c r="AC189" s="6">
        <f t="shared" si="734"/>
        <v>0.505</v>
      </c>
      <c r="AD189" s="6">
        <f t="shared" si="734"/>
        <v>0.7328</v>
      </c>
      <c r="AE189" s="6">
        <f t="shared" si="734"/>
        <v>0.8877</v>
      </c>
      <c r="AF189" s="6">
        <f t="shared" si="734"/>
        <v>0.7335</v>
      </c>
      <c r="AG189" s="6">
        <f t="shared" si="734"/>
        <v>0.7207</v>
      </c>
      <c r="AH189" s="8"/>
      <c r="AI189" s="6">
        <f t="shared" ref="AI189:AR189" si="735">X189-M189</f>
        <v>0.0249</v>
      </c>
      <c r="AJ189" s="6">
        <f t="shared" si="735"/>
        <v>0.0417</v>
      </c>
      <c r="AK189" s="6">
        <f t="shared" si="735"/>
        <v>0</v>
      </c>
      <c r="AL189" s="6">
        <f t="shared" si="735"/>
        <v>0.0568</v>
      </c>
      <c r="AM189" s="6">
        <f t="shared" si="735"/>
        <v>0.158</v>
      </c>
      <c r="AN189" s="6">
        <f t="shared" si="735"/>
        <v>0.0134</v>
      </c>
      <c r="AO189" s="6">
        <f t="shared" si="735"/>
        <v>0</v>
      </c>
      <c r="AP189" s="6">
        <f t="shared" si="735"/>
        <v>0.0111</v>
      </c>
      <c r="AQ189" s="6">
        <f t="shared" si="735"/>
        <v>0.039</v>
      </c>
      <c r="AR189" s="6">
        <f t="shared" si="735"/>
        <v>0</v>
      </c>
      <c r="AS189" s="8"/>
      <c r="AT189" s="6">
        <f t="shared" ref="AT189:BC189" si="736">average(SORTN(AI177:AI188,6,0,1,FALSE))</f>
        <v>0.03725</v>
      </c>
      <c r="AU189" s="6">
        <f t="shared" si="736"/>
        <v>0.04665</v>
      </c>
      <c r="AV189" s="6">
        <f t="shared" si="736"/>
        <v>0.04211666667</v>
      </c>
      <c r="AW189" s="6">
        <f t="shared" si="736"/>
        <v>0.05785</v>
      </c>
      <c r="AX189" s="6">
        <f t="shared" si="736"/>
        <v>0.33655</v>
      </c>
      <c r="AY189" s="6">
        <f t="shared" si="736"/>
        <v>0.02633333333</v>
      </c>
      <c r="AZ189" s="6">
        <f t="shared" si="736"/>
        <v>0.01475</v>
      </c>
      <c r="BA189" s="6">
        <f t="shared" si="736"/>
        <v>0.0337</v>
      </c>
      <c r="BB189" s="6">
        <f t="shared" si="736"/>
        <v>0.03295</v>
      </c>
      <c r="BC189" s="6">
        <f t="shared" si="736"/>
        <v>0.01715</v>
      </c>
    </row>
    <row r="190">
      <c r="A190" s="23">
        <v>42247.0</v>
      </c>
      <c r="B190" s="27">
        <v>-0.0825</v>
      </c>
      <c r="C190" s="27">
        <v>-0.0433</v>
      </c>
      <c r="D190" s="27">
        <v>-0.0833</v>
      </c>
      <c r="E190" s="27">
        <v>-0.088</v>
      </c>
      <c r="F190" s="27">
        <v>-0.0664</v>
      </c>
      <c r="G190" s="27">
        <v>-0.0787</v>
      </c>
      <c r="H190" s="27">
        <v>-0.0957</v>
      </c>
      <c r="I190" s="27">
        <v>-0.0852</v>
      </c>
      <c r="J190" s="27">
        <v>-0.0608</v>
      </c>
      <c r="K190" s="27">
        <v>-0.0613</v>
      </c>
      <c r="L190" s="8"/>
      <c r="M190" s="6">
        <f t="shared" ref="M190:V190" si="737">M189+B190</f>
        <v>1.2201</v>
      </c>
      <c r="N190" s="6">
        <f t="shared" si="737"/>
        <v>0.9488</v>
      </c>
      <c r="O190" s="6">
        <f t="shared" si="737"/>
        <v>0.4527</v>
      </c>
      <c r="P190" s="6">
        <f t="shared" si="737"/>
        <v>0.6711</v>
      </c>
      <c r="Q190" s="6">
        <f t="shared" si="737"/>
        <v>0.1567</v>
      </c>
      <c r="R190" s="6">
        <f t="shared" si="737"/>
        <v>0.4129</v>
      </c>
      <c r="S190" s="6">
        <f t="shared" si="737"/>
        <v>0.6371</v>
      </c>
      <c r="T190" s="6">
        <f t="shared" si="737"/>
        <v>0.7914</v>
      </c>
      <c r="U190" s="6">
        <f t="shared" si="737"/>
        <v>0.6337</v>
      </c>
      <c r="V190" s="6">
        <f t="shared" si="737"/>
        <v>0.6594</v>
      </c>
      <c r="W190" s="8"/>
      <c r="X190" s="6">
        <f t="shared" ref="X190:AG190" si="738">max(X189, M190)</f>
        <v>1.3275</v>
      </c>
      <c r="Y190" s="6">
        <f t="shared" si="738"/>
        <v>1.0338</v>
      </c>
      <c r="Z190" s="6">
        <f t="shared" si="738"/>
        <v>0.536</v>
      </c>
      <c r="AA190" s="6">
        <f t="shared" si="738"/>
        <v>0.8159</v>
      </c>
      <c r="AB190" s="6">
        <f t="shared" si="738"/>
        <v>0.3811</v>
      </c>
      <c r="AC190" s="6">
        <f t="shared" si="738"/>
        <v>0.505</v>
      </c>
      <c r="AD190" s="6">
        <f t="shared" si="738"/>
        <v>0.7328</v>
      </c>
      <c r="AE190" s="6">
        <f t="shared" si="738"/>
        <v>0.8877</v>
      </c>
      <c r="AF190" s="6">
        <f t="shared" si="738"/>
        <v>0.7335</v>
      </c>
      <c r="AG190" s="6">
        <f t="shared" si="738"/>
        <v>0.7207</v>
      </c>
      <c r="AH190" s="8"/>
      <c r="AI190" s="6">
        <f t="shared" ref="AI190:AR190" si="739">X190-M190</f>
        <v>0.1074</v>
      </c>
      <c r="AJ190" s="6">
        <f t="shared" si="739"/>
        <v>0.085</v>
      </c>
      <c r="AK190" s="6">
        <f t="shared" si="739"/>
        <v>0.0833</v>
      </c>
      <c r="AL190" s="6">
        <f t="shared" si="739"/>
        <v>0.1448</v>
      </c>
      <c r="AM190" s="6">
        <f t="shared" si="739"/>
        <v>0.2244</v>
      </c>
      <c r="AN190" s="6">
        <f t="shared" si="739"/>
        <v>0.0921</v>
      </c>
      <c r="AO190" s="6">
        <f t="shared" si="739"/>
        <v>0.0957</v>
      </c>
      <c r="AP190" s="6">
        <f t="shared" si="739"/>
        <v>0.0963</v>
      </c>
      <c r="AQ190" s="6">
        <f t="shared" si="739"/>
        <v>0.0998</v>
      </c>
      <c r="AR190" s="6">
        <f t="shared" si="739"/>
        <v>0.0613</v>
      </c>
      <c r="AS190" s="8"/>
      <c r="AT190" s="6">
        <f t="shared" ref="AT190:BC190" si="740">average(SORTN(AI178:AI189,6,0,1,FALSE))</f>
        <v>0.03823333333</v>
      </c>
      <c r="AU190" s="6">
        <f t="shared" si="740"/>
        <v>0.0475</v>
      </c>
      <c r="AV190" s="6">
        <f t="shared" si="740"/>
        <v>0.03605</v>
      </c>
      <c r="AW190" s="6">
        <f t="shared" si="740"/>
        <v>0.05856666667</v>
      </c>
      <c r="AX190" s="6">
        <f t="shared" si="740"/>
        <v>0.3329</v>
      </c>
      <c r="AY190" s="6">
        <f t="shared" si="740"/>
        <v>0.0204</v>
      </c>
      <c r="AZ190" s="6">
        <f t="shared" si="740"/>
        <v>0.009583333333</v>
      </c>
      <c r="BA190" s="6">
        <f t="shared" si="740"/>
        <v>0.03396666667</v>
      </c>
      <c r="BB190" s="6">
        <f t="shared" si="740"/>
        <v>0.03731666667</v>
      </c>
      <c r="BC190" s="6">
        <f t="shared" si="740"/>
        <v>0.01533333333</v>
      </c>
    </row>
    <row r="191">
      <c r="A191" s="23">
        <v>42277.0</v>
      </c>
      <c r="B191" s="27">
        <v>-0.0329</v>
      </c>
      <c r="C191" s="27">
        <v>-0.0398</v>
      </c>
      <c r="D191" s="27">
        <v>-0.0376</v>
      </c>
      <c r="E191" s="27">
        <v>-0.0582</v>
      </c>
      <c r="F191" s="27">
        <v>-0.0262</v>
      </c>
      <c r="G191" s="27">
        <v>-0.0779</v>
      </c>
      <c r="H191" s="27">
        <v>-0.0441</v>
      </c>
      <c r="I191" s="27">
        <v>-0.0724</v>
      </c>
      <c r="J191" s="27">
        <v>-0.0299</v>
      </c>
      <c r="K191" s="27">
        <v>-0.027</v>
      </c>
      <c r="L191" s="8"/>
      <c r="M191" s="6">
        <f t="shared" ref="M191:V191" si="741">M190+B191</f>
        <v>1.1872</v>
      </c>
      <c r="N191" s="6">
        <f t="shared" si="741"/>
        <v>0.909</v>
      </c>
      <c r="O191" s="6">
        <f t="shared" si="741"/>
        <v>0.4151</v>
      </c>
      <c r="P191" s="6">
        <f t="shared" si="741"/>
        <v>0.6129</v>
      </c>
      <c r="Q191" s="6">
        <f t="shared" si="741"/>
        <v>0.1305</v>
      </c>
      <c r="R191" s="6">
        <f t="shared" si="741"/>
        <v>0.335</v>
      </c>
      <c r="S191" s="6">
        <f t="shared" si="741"/>
        <v>0.593</v>
      </c>
      <c r="T191" s="6">
        <f t="shared" si="741"/>
        <v>0.719</v>
      </c>
      <c r="U191" s="6">
        <f t="shared" si="741"/>
        <v>0.6038</v>
      </c>
      <c r="V191" s="6">
        <f t="shared" si="741"/>
        <v>0.6324</v>
      </c>
      <c r="W191" s="8"/>
      <c r="X191" s="6">
        <f t="shared" ref="X191:AG191" si="742">max(X190, M191)</f>
        <v>1.3275</v>
      </c>
      <c r="Y191" s="6">
        <f t="shared" si="742"/>
        <v>1.0338</v>
      </c>
      <c r="Z191" s="6">
        <f t="shared" si="742"/>
        <v>0.536</v>
      </c>
      <c r="AA191" s="6">
        <f t="shared" si="742"/>
        <v>0.8159</v>
      </c>
      <c r="AB191" s="6">
        <f t="shared" si="742"/>
        <v>0.3811</v>
      </c>
      <c r="AC191" s="6">
        <f t="shared" si="742"/>
        <v>0.505</v>
      </c>
      <c r="AD191" s="6">
        <f t="shared" si="742"/>
        <v>0.7328</v>
      </c>
      <c r="AE191" s="6">
        <f t="shared" si="742"/>
        <v>0.8877</v>
      </c>
      <c r="AF191" s="6">
        <f t="shared" si="742"/>
        <v>0.7335</v>
      </c>
      <c r="AG191" s="6">
        <f t="shared" si="742"/>
        <v>0.7207</v>
      </c>
      <c r="AH191" s="8"/>
      <c r="AI191" s="6">
        <f t="shared" ref="AI191:AR191" si="743">X191-M191</f>
        <v>0.1403</v>
      </c>
      <c r="AJ191" s="6">
        <f t="shared" si="743"/>
        <v>0.1248</v>
      </c>
      <c r="AK191" s="6">
        <f t="shared" si="743"/>
        <v>0.1209</v>
      </c>
      <c r="AL191" s="6">
        <f t="shared" si="743"/>
        <v>0.203</v>
      </c>
      <c r="AM191" s="6">
        <f t="shared" si="743"/>
        <v>0.2506</v>
      </c>
      <c r="AN191" s="6">
        <f t="shared" si="743"/>
        <v>0.17</v>
      </c>
      <c r="AO191" s="6">
        <f t="shared" si="743"/>
        <v>0.1398</v>
      </c>
      <c r="AP191" s="6">
        <f t="shared" si="743"/>
        <v>0.1687</v>
      </c>
      <c r="AQ191" s="6">
        <f t="shared" si="743"/>
        <v>0.1297</v>
      </c>
      <c r="AR191" s="6">
        <f t="shared" si="743"/>
        <v>0.0883</v>
      </c>
      <c r="AS191" s="8"/>
      <c r="AT191" s="6">
        <f t="shared" ref="AT191:BC191" si="744">average(SORTN(AI179:AI190,6,0,1,FALSE))</f>
        <v>0.05261666667</v>
      </c>
      <c r="AU191" s="6">
        <f t="shared" si="744"/>
        <v>0.05471666667</v>
      </c>
      <c r="AV191" s="6">
        <f t="shared" si="744"/>
        <v>0.04506666667</v>
      </c>
      <c r="AW191" s="6">
        <f t="shared" si="744"/>
        <v>0.07506666667</v>
      </c>
      <c r="AX191" s="6">
        <f t="shared" si="744"/>
        <v>0.3172833333</v>
      </c>
      <c r="AY191" s="6">
        <f t="shared" si="744"/>
        <v>0.02563333333</v>
      </c>
      <c r="AZ191" s="6">
        <f t="shared" si="744"/>
        <v>0.02553333333</v>
      </c>
      <c r="BA191" s="6">
        <f t="shared" si="744"/>
        <v>0.04816666667</v>
      </c>
      <c r="BB191" s="6">
        <f t="shared" si="744"/>
        <v>0.05063333333</v>
      </c>
      <c r="BC191" s="6">
        <f t="shared" si="744"/>
        <v>0.02496666667</v>
      </c>
    </row>
    <row r="192">
      <c r="A192" s="23">
        <v>42308.0</v>
      </c>
      <c r="B192" s="27">
        <v>0.0418</v>
      </c>
      <c r="C192" s="27">
        <v>0.0167</v>
      </c>
      <c r="D192" s="27">
        <v>0.0952</v>
      </c>
      <c r="E192" s="27">
        <v>0.1178</v>
      </c>
      <c r="F192" s="27">
        <v>0.0562</v>
      </c>
      <c r="G192" s="27">
        <v>0.1093</v>
      </c>
      <c r="H192" s="27">
        <v>0.0918</v>
      </c>
      <c r="I192" s="27">
        <v>0.0827</v>
      </c>
      <c r="J192" s="27">
        <v>0.0523</v>
      </c>
      <c r="K192" s="27">
        <v>0.0821</v>
      </c>
      <c r="L192" s="8"/>
      <c r="M192" s="6">
        <f t="shared" ref="M192:V192" si="745">M191+B192</f>
        <v>1.229</v>
      </c>
      <c r="N192" s="6">
        <f t="shared" si="745"/>
        <v>0.9257</v>
      </c>
      <c r="O192" s="6">
        <f t="shared" si="745"/>
        <v>0.5103</v>
      </c>
      <c r="P192" s="6">
        <f t="shared" si="745"/>
        <v>0.7307</v>
      </c>
      <c r="Q192" s="6">
        <f t="shared" si="745"/>
        <v>0.1867</v>
      </c>
      <c r="R192" s="6">
        <f t="shared" si="745"/>
        <v>0.4443</v>
      </c>
      <c r="S192" s="6">
        <f t="shared" si="745"/>
        <v>0.6848</v>
      </c>
      <c r="T192" s="6">
        <f t="shared" si="745"/>
        <v>0.8017</v>
      </c>
      <c r="U192" s="6">
        <f t="shared" si="745"/>
        <v>0.6561</v>
      </c>
      <c r="V192" s="6">
        <f t="shared" si="745"/>
        <v>0.7145</v>
      </c>
      <c r="W192" s="8"/>
      <c r="X192" s="6">
        <f t="shared" ref="X192:AG192" si="746">max(X191, M192)</f>
        <v>1.3275</v>
      </c>
      <c r="Y192" s="6">
        <f t="shared" si="746"/>
        <v>1.0338</v>
      </c>
      <c r="Z192" s="6">
        <f t="shared" si="746"/>
        <v>0.536</v>
      </c>
      <c r="AA192" s="6">
        <f t="shared" si="746"/>
        <v>0.8159</v>
      </c>
      <c r="AB192" s="6">
        <f t="shared" si="746"/>
        <v>0.3811</v>
      </c>
      <c r="AC192" s="6">
        <f t="shared" si="746"/>
        <v>0.505</v>
      </c>
      <c r="AD192" s="6">
        <f t="shared" si="746"/>
        <v>0.7328</v>
      </c>
      <c r="AE192" s="6">
        <f t="shared" si="746"/>
        <v>0.8877</v>
      </c>
      <c r="AF192" s="6">
        <f t="shared" si="746"/>
        <v>0.7335</v>
      </c>
      <c r="AG192" s="6">
        <f t="shared" si="746"/>
        <v>0.7207</v>
      </c>
      <c r="AH192" s="8"/>
      <c r="AI192" s="6">
        <f t="shared" ref="AI192:AR192" si="747">X192-M192</f>
        <v>0.0985</v>
      </c>
      <c r="AJ192" s="6">
        <f t="shared" si="747"/>
        <v>0.1081</v>
      </c>
      <c r="AK192" s="6">
        <f t="shared" si="747"/>
        <v>0.0257</v>
      </c>
      <c r="AL192" s="6">
        <f t="shared" si="747"/>
        <v>0.0852</v>
      </c>
      <c r="AM192" s="6">
        <f t="shared" si="747"/>
        <v>0.1944</v>
      </c>
      <c r="AN192" s="6">
        <f t="shared" si="747"/>
        <v>0.0607</v>
      </c>
      <c r="AO192" s="6">
        <f t="shared" si="747"/>
        <v>0.048</v>
      </c>
      <c r="AP192" s="6">
        <f t="shared" si="747"/>
        <v>0.086</v>
      </c>
      <c r="AQ192" s="6">
        <f t="shared" si="747"/>
        <v>0.0774</v>
      </c>
      <c r="AR192" s="6">
        <f t="shared" si="747"/>
        <v>0.0062</v>
      </c>
      <c r="AS192" s="8"/>
      <c r="AT192" s="6">
        <f t="shared" ref="AT192:BC192" si="748">average(SORTN(AI180:AI191,6,0,1,FALSE))</f>
        <v>0.06715</v>
      </c>
      <c r="AU192" s="6">
        <f t="shared" si="748"/>
        <v>0.06796666667</v>
      </c>
      <c r="AV192" s="6">
        <f t="shared" si="748"/>
        <v>0.06126666667</v>
      </c>
      <c r="AW192" s="6">
        <f t="shared" si="748"/>
        <v>0.1011</v>
      </c>
      <c r="AX192" s="6">
        <f t="shared" si="748"/>
        <v>0.31045</v>
      </c>
      <c r="AY192" s="6">
        <f t="shared" si="748"/>
        <v>0.05211666667</v>
      </c>
      <c r="AZ192" s="6">
        <f t="shared" si="748"/>
        <v>0.04883333333</v>
      </c>
      <c r="BA192" s="6">
        <f t="shared" si="748"/>
        <v>0.07301666667</v>
      </c>
      <c r="BB192" s="6">
        <f t="shared" si="748"/>
        <v>0.06743333333</v>
      </c>
      <c r="BC192" s="6">
        <f t="shared" si="748"/>
        <v>0.037</v>
      </c>
    </row>
    <row r="193">
      <c r="A193" s="23">
        <v>42338.0</v>
      </c>
      <c r="B193" s="27">
        <v>-0.0072</v>
      </c>
      <c r="C193" s="27">
        <v>-0.0026</v>
      </c>
      <c r="D193" s="27">
        <v>0.015</v>
      </c>
      <c r="E193" s="27">
        <v>0.046</v>
      </c>
      <c r="F193" s="27">
        <v>0.0125</v>
      </c>
      <c r="G193" s="27">
        <v>0.0114</v>
      </c>
      <c r="H193" s="27">
        <v>0.0262</v>
      </c>
      <c r="I193" s="27">
        <v>0.0084</v>
      </c>
      <c r="J193" s="27">
        <v>0.0025</v>
      </c>
      <c r="K193" s="27">
        <v>0.0028</v>
      </c>
      <c r="L193" s="8"/>
      <c r="M193" s="6">
        <f t="shared" ref="M193:V193" si="749">M192+B193</f>
        <v>1.2218</v>
      </c>
      <c r="N193" s="6">
        <f t="shared" si="749"/>
        <v>0.9231</v>
      </c>
      <c r="O193" s="6">
        <f t="shared" si="749"/>
        <v>0.5253</v>
      </c>
      <c r="P193" s="6">
        <f t="shared" si="749"/>
        <v>0.7767</v>
      </c>
      <c r="Q193" s="6">
        <f t="shared" si="749"/>
        <v>0.1992</v>
      </c>
      <c r="R193" s="6">
        <f t="shared" si="749"/>
        <v>0.4557</v>
      </c>
      <c r="S193" s="6">
        <f t="shared" si="749"/>
        <v>0.711</v>
      </c>
      <c r="T193" s="6">
        <f t="shared" si="749"/>
        <v>0.8101</v>
      </c>
      <c r="U193" s="6">
        <f t="shared" si="749"/>
        <v>0.6586</v>
      </c>
      <c r="V193" s="6">
        <f t="shared" si="749"/>
        <v>0.7173</v>
      </c>
      <c r="W193" s="8"/>
      <c r="X193" s="6">
        <f t="shared" ref="X193:AG193" si="750">max(X192, M193)</f>
        <v>1.3275</v>
      </c>
      <c r="Y193" s="6">
        <f t="shared" si="750"/>
        <v>1.0338</v>
      </c>
      <c r="Z193" s="6">
        <f t="shared" si="750"/>
        <v>0.536</v>
      </c>
      <c r="AA193" s="6">
        <f t="shared" si="750"/>
        <v>0.8159</v>
      </c>
      <c r="AB193" s="6">
        <f t="shared" si="750"/>
        <v>0.3811</v>
      </c>
      <c r="AC193" s="6">
        <f t="shared" si="750"/>
        <v>0.505</v>
      </c>
      <c r="AD193" s="6">
        <f t="shared" si="750"/>
        <v>0.7328</v>
      </c>
      <c r="AE193" s="6">
        <f t="shared" si="750"/>
        <v>0.8877</v>
      </c>
      <c r="AF193" s="6">
        <f t="shared" si="750"/>
        <v>0.7335</v>
      </c>
      <c r="AG193" s="6">
        <f t="shared" si="750"/>
        <v>0.7207</v>
      </c>
      <c r="AH193" s="8"/>
      <c r="AI193" s="6">
        <f t="shared" ref="AI193:AR193" si="751">X193-M193</f>
        <v>0.1057</v>
      </c>
      <c r="AJ193" s="6">
        <f t="shared" si="751"/>
        <v>0.1107</v>
      </c>
      <c r="AK193" s="6">
        <f t="shared" si="751"/>
        <v>0.0107</v>
      </c>
      <c r="AL193" s="6">
        <f t="shared" si="751"/>
        <v>0.0392</v>
      </c>
      <c r="AM193" s="6">
        <f t="shared" si="751"/>
        <v>0.1819</v>
      </c>
      <c r="AN193" s="6">
        <f t="shared" si="751"/>
        <v>0.0493</v>
      </c>
      <c r="AO193" s="6">
        <f t="shared" si="751"/>
        <v>0.0218</v>
      </c>
      <c r="AP193" s="6">
        <f t="shared" si="751"/>
        <v>0.0776</v>
      </c>
      <c r="AQ193" s="6">
        <f t="shared" si="751"/>
        <v>0.0749</v>
      </c>
      <c r="AR193" s="6">
        <f t="shared" si="751"/>
        <v>0.0034</v>
      </c>
      <c r="AS193" s="8"/>
      <c r="AT193" s="6">
        <f t="shared" ref="AT193:BC193" si="752">average(SORTN(AI181:AI192,6,0,1,FALSE))</f>
        <v>0.08005</v>
      </c>
      <c r="AU193" s="6">
        <f t="shared" si="752"/>
        <v>0.07653333333</v>
      </c>
      <c r="AV193" s="6">
        <f t="shared" si="752"/>
        <v>0.05556666667</v>
      </c>
      <c r="AW193" s="6">
        <f t="shared" si="752"/>
        <v>0.1054833333</v>
      </c>
      <c r="AX193" s="6">
        <f t="shared" si="752"/>
        <v>0.2908333333</v>
      </c>
      <c r="AY193" s="6">
        <f t="shared" si="752"/>
        <v>0.06183333333</v>
      </c>
      <c r="AZ193" s="6">
        <f t="shared" si="752"/>
        <v>0.05456666667</v>
      </c>
      <c r="BA193" s="6">
        <f t="shared" si="752"/>
        <v>0.08211666667</v>
      </c>
      <c r="BB193" s="6">
        <f t="shared" si="752"/>
        <v>0.07378333333</v>
      </c>
      <c r="BC193" s="6">
        <f t="shared" si="752"/>
        <v>0.03701666667</v>
      </c>
    </row>
    <row r="194">
      <c r="A194" s="23">
        <v>42369.0</v>
      </c>
      <c r="B194" s="27">
        <v>0.0262</v>
      </c>
      <c r="C194" s="27">
        <v>-0.0304</v>
      </c>
      <c r="D194" s="27">
        <v>-0.0602</v>
      </c>
      <c r="E194" s="27">
        <v>-0.0535</v>
      </c>
      <c r="F194" s="27">
        <v>-0.0613</v>
      </c>
      <c r="G194" s="27">
        <v>-0.0209</v>
      </c>
      <c r="H194" s="27">
        <v>-0.0529</v>
      </c>
      <c r="I194" s="27">
        <v>-0.0828</v>
      </c>
      <c r="J194" s="27">
        <v>-0.0187</v>
      </c>
      <c r="K194" s="27">
        <v>-0.0173</v>
      </c>
      <c r="L194" s="8"/>
      <c r="M194" s="6">
        <f t="shared" ref="M194:V194" si="753">M193+B194</f>
        <v>1.248</v>
      </c>
      <c r="N194" s="6">
        <f t="shared" si="753"/>
        <v>0.8927</v>
      </c>
      <c r="O194" s="6">
        <f t="shared" si="753"/>
        <v>0.4651</v>
      </c>
      <c r="P194" s="6">
        <f t="shared" si="753"/>
        <v>0.7232</v>
      </c>
      <c r="Q194" s="6">
        <f t="shared" si="753"/>
        <v>0.1379</v>
      </c>
      <c r="R194" s="6">
        <f t="shared" si="753"/>
        <v>0.4348</v>
      </c>
      <c r="S194" s="6">
        <f t="shared" si="753"/>
        <v>0.6581</v>
      </c>
      <c r="T194" s="6">
        <f t="shared" si="753"/>
        <v>0.7273</v>
      </c>
      <c r="U194" s="6">
        <f t="shared" si="753"/>
        <v>0.6399</v>
      </c>
      <c r="V194" s="6">
        <f t="shared" si="753"/>
        <v>0.7</v>
      </c>
      <c r="W194" s="8"/>
      <c r="X194" s="6">
        <f t="shared" ref="X194:AG194" si="754">max(X193, M194)</f>
        <v>1.3275</v>
      </c>
      <c r="Y194" s="6">
        <f t="shared" si="754"/>
        <v>1.0338</v>
      </c>
      <c r="Z194" s="6">
        <f t="shared" si="754"/>
        <v>0.536</v>
      </c>
      <c r="AA194" s="6">
        <f t="shared" si="754"/>
        <v>0.8159</v>
      </c>
      <c r="AB194" s="6">
        <f t="shared" si="754"/>
        <v>0.3811</v>
      </c>
      <c r="AC194" s="6">
        <f t="shared" si="754"/>
        <v>0.505</v>
      </c>
      <c r="AD194" s="6">
        <f t="shared" si="754"/>
        <v>0.7328</v>
      </c>
      <c r="AE194" s="6">
        <f t="shared" si="754"/>
        <v>0.8877</v>
      </c>
      <c r="AF194" s="6">
        <f t="shared" si="754"/>
        <v>0.7335</v>
      </c>
      <c r="AG194" s="6">
        <f t="shared" si="754"/>
        <v>0.7207</v>
      </c>
      <c r="AH194" s="8"/>
      <c r="AI194" s="6">
        <f t="shared" ref="AI194:AR194" si="755">X194-M194</f>
        <v>0.0795</v>
      </c>
      <c r="AJ194" s="6">
        <f t="shared" si="755"/>
        <v>0.1411</v>
      </c>
      <c r="AK194" s="6">
        <f t="shared" si="755"/>
        <v>0.0709</v>
      </c>
      <c r="AL194" s="6">
        <f t="shared" si="755"/>
        <v>0.0927</v>
      </c>
      <c r="AM194" s="6">
        <f t="shared" si="755"/>
        <v>0.2432</v>
      </c>
      <c r="AN194" s="6">
        <f t="shared" si="755"/>
        <v>0.0702</v>
      </c>
      <c r="AO194" s="6">
        <f t="shared" si="755"/>
        <v>0.0747</v>
      </c>
      <c r="AP194" s="6">
        <f t="shared" si="755"/>
        <v>0.1604</v>
      </c>
      <c r="AQ194" s="6">
        <f t="shared" si="755"/>
        <v>0.0936</v>
      </c>
      <c r="AR194" s="6">
        <f t="shared" si="755"/>
        <v>0.0207</v>
      </c>
      <c r="AS194" s="8"/>
      <c r="AT194" s="6">
        <f t="shared" ref="AT194:BC194" si="756">average(SORTN(AI182:AI193,6,0,1,FALSE))</f>
        <v>0.09101666667</v>
      </c>
      <c r="AU194" s="6">
        <f t="shared" si="756"/>
        <v>0.0874</v>
      </c>
      <c r="AV194" s="6">
        <f t="shared" si="756"/>
        <v>0.05403333333</v>
      </c>
      <c r="AW194" s="6">
        <f t="shared" si="756"/>
        <v>0.1054833333</v>
      </c>
      <c r="AX194" s="6">
        <f t="shared" si="756"/>
        <v>0.2695</v>
      </c>
      <c r="AY194" s="6">
        <f t="shared" si="756"/>
        <v>0.06936666667</v>
      </c>
      <c r="AZ194" s="6">
        <f t="shared" si="756"/>
        <v>0.05778333333</v>
      </c>
      <c r="BA194" s="6">
        <f t="shared" si="756"/>
        <v>0.08823333333</v>
      </c>
      <c r="BB194" s="6">
        <f t="shared" si="756"/>
        <v>0.08085</v>
      </c>
      <c r="BC194" s="6">
        <f t="shared" si="756"/>
        <v>0.03701666667</v>
      </c>
    </row>
    <row r="195">
      <c r="A195" s="23">
        <v>42400.0</v>
      </c>
      <c r="B195" s="27">
        <v>-0.0592</v>
      </c>
      <c r="C195" s="27">
        <v>-0.0124</v>
      </c>
      <c r="D195" s="27">
        <v>-0.0418</v>
      </c>
      <c r="E195" s="27">
        <v>-0.0857</v>
      </c>
      <c r="F195" s="27">
        <v>-0.1322</v>
      </c>
      <c r="G195" s="27">
        <v>-0.0764</v>
      </c>
      <c r="H195" s="27">
        <v>-0.0243</v>
      </c>
      <c r="I195" s="27">
        <v>-0.0746</v>
      </c>
      <c r="J195" s="27">
        <v>-0.0236</v>
      </c>
      <c r="K195" s="27">
        <v>-0.0535</v>
      </c>
      <c r="L195" s="8"/>
      <c r="M195" s="6">
        <f t="shared" ref="M195:V195" si="757">M194+B195</f>
        <v>1.1888</v>
      </c>
      <c r="N195" s="6">
        <f t="shared" si="757"/>
        <v>0.8803</v>
      </c>
      <c r="O195" s="6">
        <f t="shared" si="757"/>
        <v>0.4233</v>
      </c>
      <c r="P195" s="6">
        <f t="shared" si="757"/>
        <v>0.6375</v>
      </c>
      <c r="Q195" s="6">
        <f t="shared" si="757"/>
        <v>0.0057</v>
      </c>
      <c r="R195" s="6">
        <f t="shared" si="757"/>
        <v>0.3584</v>
      </c>
      <c r="S195" s="6">
        <f t="shared" si="757"/>
        <v>0.6338</v>
      </c>
      <c r="T195" s="6">
        <f t="shared" si="757"/>
        <v>0.6527</v>
      </c>
      <c r="U195" s="6">
        <f t="shared" si="757"/>
        <v>0.6163</v>
      </c>
      <c r="V195" s="6">
        <f t="shared" si="757"/>
        <v>0.6465</v>
      </c>
      <c r="W195" s="8"/>
      <c r="X195" s="6">
        <f t="shared" ref="X195:AG195" si="758">max(X194, M195)</f>
        <v>1.3275</v>
      </c>
      <c r="Y195" s="6">
        <f t="shared" si="758"/>
        <v>1.0338</v>
      </c>
      <c r="Z195" s="6">
        <f t="shared" si="758"/>
        <v>0.536</v>
      </c>
      <c r="AA195" s="6">
        <f t="shared" si="758"/>
        <v>0.8159</v>
      </c>
      <c r="AB195" s="6">
        <f t="shared" si="758"/>
        <v>0.3811</v>
      </c>
      <c r="AC195" s="6">
        <f t="shared" si="758"/>
        <v>0.505</v>
      </c>
      <c r="AD195" s="6">
        <f t="shared" si="758"/>
        <v>0.7328</v>
      </c>
      <c r="AE195" s="6">
        <f t="shared" si="758"/>
        <v>0.8877</v>
      </c>
      <c r="AF195" s="6">
        <f t="shared" si="758"/>
        <v>0.7335</v>
      </c>
      <c r="AG195" s="6">
        <f t="shared" si="758"/>
        <v>0.7207</v>
      </c>
      <c r="AH195" s="8"/>
      <c r="AI195" s="6">
        <f t="shared" ref="AI195:AR195" si="759">X195-M195</f>
        <v>0.1387</v>
      </c>
      <c r="AJ195" s="6">
        <f t="shared" si="759"/>
        <v>0.1535</v>
      </c>
      <c r="AK195" s="6">
        <f t="shared" si="759"/>
        <v>0.1127</v>
      </c>
      <c r="AL195" s="6">
        <f t="shared" si="759"/>
        <v>0.1784</v>
      </c>
      <c r="AM195" s="6">
        <f t="shared" si="759"/>
        <v>0.3754</v>
      </c>
      <c r="AN195" s="6">
        <f t="shared" si="759"/>
        <v>0.1466</v>
      </c>
      <c r="AO195" s="6">
        <f t="shared" si="759"/>
        <v>0.099</v>
      </c>
      <c r="AP195" s="6">
        <f t="shared" si="759"/>
        <v>0.235</v>
      </c>
      <c r="AQ195" s="6">
        <f t="shared" si="759"/>
        <v>0.1172</v>
      </c>
      <c r="AR195" s="6">
        <f t="shared" si="759"/>
        <v>0.0742</v>
      </c>
      <c r="AS195" s="8"/>
      <c r="AT195" s="6">
        <f t="shared" ref="AT195:BC195" si="760">average(SORTN(AI183:AI194,6,0,1,FALSE))</f>
        <v>0.1001166667</v>
      </c>
      <c r="AU195" s="6">
        <f t="shared" si="760"/>
        <v>0.10265</v>
      </c>
      <c r="AV195" s="6">
        <f t="shared" si="760"/>
        <v>0.05893333333</v>
      </c>
      <c r="AW195" s="6">
        <f t="shared" si="760"/>
        <v>0.1124833333</v>
      </c>
      <c r="AX195" s="6">
        <f t="shared" si="760"/>
        <v>0.2450833333</v>
      </c>
      <c r="AY195" s="6">
        <f t="shared" si="760"/>
        <v>0.07883333333</v>
      </c>
      <c r="AZ195" s="6">
        <f t="shared" si="760"/>
        <v>0.06941666667</v>
      </c>
      <c r="BA195" s="6">
        <f t="shared" si="760"/>
        <v>0.1076</v>
      </c>
      <c r="BB195" s="6">
        <f t="shared" si="760"/>
        <v>0.08995</v>
      </c>
      <c r="BC195" s="6">
        <f t="shared" si="760"/>
        <v>0.03943333333</v>
      </c>
    </row>
    <row r="196">
      <c r="A196" s="23">
        <v>42429.0</v>
      </c>
      <c r="B196" s="27">
        <v>-0.0189</v>
      </c>
      <c r="C196" s="27">
        <v>-8.0E-4</v>
      </c>
      <c r="D196" s="27">
        <v>-0.0149</v>
      </c>
      <c r="E196" s="27">
        <v>-0.0298</v>
      </c>
      <c r="F196" s="27">
        <v>-0.056</v>
      </c>
      <c r="G196" s="27">
        <v>-0.0932</v>
      </c>
      <c r="H196" s="27">
        <v>-0.0191</v>
      </c>
      <c r="I196" s="27">
        <v>-0.0403</v>
      </c>
      <c r="J196" s="27">
        <v>0.009</v>
      </c>
      <c r="K196" s="27">
        <v>-0.0029</v>
      </c>
      <c r="L196" s="8"/>
      <c r="M196" s="6">
        <f t="shared" ref="M196:V196" si="761">M195+B196</f>
        <v>1.1699</v>
      </c>
      <c r="N196" s="6">
        <f t="shared" si="761"/>
        <v>0.8795</v>
      </c>
      <c r="O196" s="6">
        <f t="shared" si="761"/>
        <v>0.4084</v>
      </c>
      <c r="P196" s="6">
        <f t="shared" si="761"/>
        <v>0.6077</v>
      </c>
      <c r="Q196" s="6">
        <f t="shared" si="761"/>
        <v>-0.0503</v>
      </c>
      <c r="R196" s="6">
        <f t="shared" si="761"/>
        <v>0.2652</v>
      </c>
      <c r="S196" s="6">
        <f t="shared" si="761"/>
        <v>0.6147</v>
      </c>
      <c r="T196" s="6">
        <f t="shared" si="761"/>
        <v>0.6124</v>
      </c>
      <c r="U196" s="6">
        <f t="shared" si="761"/>
        <v>0.6253</v>
      </c>
      <c r="V196" s="6">
        <f t="shared" si="761"/>
        <v>0.6436</v>
      </c>
      <c r="W196" s="8"/>
      <c r="X196" s="6">
        <f t="shared" ref="X196:AG196" si="762">max(X195, M196)</f>
        <v>1.3275</v>
      </c>
      <c r="Y196" s="6">
        <f t="shared" si="762"/>
        <v>1.0338</v>
      </c>
      <c r="Z196" s="6">
        <f t="shared" si="762"/>
        <v>0.536</v>
      </c>
      <c r="AA196" s="6">
        <f t="shared" si="762"/>
        <v>0.8159</v>
      </c>
      <c r="AB196" s="6">
        <f t="shared" si="762"/>
        <v>0.3811</v>
      </c>
      <c r="AC196" s="6">
        <f t="shared" si="762"/>
        <v>0.505</v>
      </c>
      <c r="AD196" s="6">
        <f t="shared" si="762"/>
        <v>0.7328</v>
      </c>
      <c r="AE196" s="6">
        <f t="shared" si="762"/>
        <v>0.8877</v>
      </c>
      <c r="AF196" s="6">
        <f t="shared" si="762"/>
        <v>0.7335</v>
      </c>
      <c r="AG196" s="6">
        <f t="shared" si="762"/>
        <v>0.7207</v>
      </c>
      <c r="AH196" s="8"/>
      <c r="AI196" s="6">
        <f t="shared" ref="AI196:AR196" si="763">X196-M196</f>
        <v>0.1576</v>
      </c>
      <c r="AJ196" s="6">
        <f t="shared" si="763"/>
        <v>0.1543</v>
      </c>
      <c r="AK196" s="6">
        <f t="shared" si="763"/>
        <v>0.1276</v>
      </c>
      <c r="AL196" s="6">
        <f t="shared" si="763"/>
        <v>0.2082</v>
      </c>
      <c r="AM196" s="6">
        <f t="shared" si="763"/>
        <v>0.4314</v>
      </c>
      <c r="AN196" s="6">
        <f t="shared" si="763"/>
        <v>0.2398</v>
      </c>
      <c r="AO196" s="6">
        <f t="shared" si="763"/>
        <v>0.1181</v>
      </c>
      <c r="AP196" s="6">
        <f t="shared" si="763"/>
        <v>0.2753</v>
      </c>
      <c r="AQ196" s="6">
        <f t="shared" si="763"/>
        <v>0.1082</v>
      </c>
      <c r="AR196" s="6">
        <f t="shared" si="763"/>
        <v>0.0771</v>
      </c>
      <c r="AS196" s="8"/>
      <c r="AT196" s="6">
        <f t="shared" ref="AT196:BC196" si="764">average(SORTN(AI184:AI195,6,0,1,FALSE))</f>
        <v>0.1116833333</v>
      </c>
      <c r="AU196" s="6">
        <f t="shared" si="764"/>
        <v>0.1205333333</v>
      </c>
      <c r="AV196" s="6">
        <f t="shared" si="764"/>
        <v>0.07593333333</v>
      </c>
      <c r="AW196" s="6">
        <f t="shared" si="764"/>
        <v>0.13275</v>
      </c>
      <c r="AX196" s="6">
        <f t="shared" si="764"/>
        <v>0.2547833333</v>
      </c>
      <c r="AY196" s="6">
        <f t="shared" si="764"/>
        <v>0.09815</v>
      </c>
      <c r="AZ196" s="6">
        <f t="shared" si="764"/>
        <v>0.08228333333</v>
      </c>
      <c r="BA196" s="6">
        <f t="shared" si="764"/>
        <v>0.1373333333</v>
      </c>
      <c r="BB196" s="6">
        <f t="shared" si="764"/>
        <v>0.09876666667</v>
      </c>
      <c r="BC196" s="6">
        <f t="shared" si="764"/>
        <v>0.04646666667</v>
      </c>
    </row>
    <row r="197">
      <c r="A197" s="23">
        <v>42460.0</v>
      </c>
      <c r="B197" s="27">
        <v>0.0461</v>
      </c>
      <c r="C197" s="27">
        <v>0.05</v>
      </c>
      <c r="D197" s="27">
        <v>0.0111</v>
      </c>
      <c r="E197" s="27">
        <v>0.0477</v>
      </c>
      <c r="F197" s="27">
        <v>0.0279</v>
      </c>
      <c r="G197" s="27">
        <v>0.0444</v>
      </c>
      <c r="H197" s="27">
        <v>0.0312</v>
      </c>
      <c r="I197" s="27">
        <v>0.0296</v>
      </c>
      <c r="J197" s="27">
        <v>0.0165</v>
      </c>
      <c r="K197" s="27">
        <v>0.0678</v>
      </c>
      <c r="L197" s="8"/>
      <c r="M197" s="6">
        <f t="shared" ref="M197:V197" si="765">M196+B197</f>
        <v>1.216</v>
      </c>
      <c r="N197" s="6">
        <f t="shared" si="765"/>
        <v>0.9295</v>
      </c>
      <c r="O197" s="6">
        <f t="shared" si="765"/>
        <v>0.4195</v>
      </c>
      <c r="P197" s="6">
        <f t="shared" si="765"/>
        <v>0.6554</v>
      </c>
      <c r="Q197" s="6">
        <f t="shared" si="765"/>
        <v>-0.0224</v>
      </c>
      <c r="R197" s="6">
        <f t="shared" si="765"/>
        <v>0.3096</v>
      </c>
      <c r="S197" s="6">
        <f t="shared" si="765"/>
        <v>0.6459</v>
      </c>
      <c r="T197" s="6">
        <f t="shared" si="765"/>
        <v>0.642</v>
      </c>
      <c r="U197" s="6">
        <f t="shared" si="765"/>
        <v>0.6418</v>
      </c>
      <c r="V197" s="6">
        <f t="shared" si="765"/>
        <v>0.7114</v>
      </c>
      <c r="W197" s="8"/>
      <c r="X197" s="6">
        <f t="shared" ref="X197:AG197" si="766">max(X196, M197)</f>
        <v>1.3275</v>
      </c>
      <c r="Y197" s="6">
        <f t="shared" si="766"/>
        <v>1.0338</v>
      </c>
      <c r="Z197" s="6">
        <f t="shared" si="766"/>
        <v>0.536</v>
      </c>
      <c r="AA197" s="6">
        <f t="shared" si="766"/>
        <v>0.8159</v>
      </c>
      <c r="AB197" s="6">
        <f t="shared" si="766"/>
        <v>0.3811</v>
      </c>
      <c r="AC197" s="6">
        <f t="shared" si="766"/>
        <v>0.505</v>
      </c>
      <c r="AD197" s="6">
        <f t="shared" si="766"/>
        <v>0.7328</v>
      </c>
      <c r="AE197" s="6">
        <f t="shared" si="766"/>
        <v>0.8877</v>
      </c>
      <c r="AF197" s="6">
        <f t="shared" si="766"/>
        <v>0.7335</v>
      </c>
      <c r="AG197" s="6">
        <f t="shared" si="766"/>
        <v>0.7207</v>
      </c>
      <c r="AH197" s="8"/>
      <c r="AI197" s="6">
        <f t="shared" ref="AI197:AR197" si="767">X197-M197</f>
        <v>0.1115</v>
      </c>
      <c r="AJ197" s="6">
        <f t="shared" si="767"/>
        <v>0.1043</v>
      </c>
      <c r="AK197" s="6">
        <f t="shared" si="767"/>
        <v>0.1165</v>
      </c>
      <c r="AL197" s="6">
        <f t="shared" si="767"/>
        <v>0.1605</v>
      </c>
      <c r="AM197" s="6">
        <f t="shared" si="767"/>
        <v>0.4035</v>
      </c>
      <c r="AN197" s="6">
        <f t="shared" si="767"/>
        <v>0.1954</v>
      </c>
      <c r="AO197" s="6">
        <f t="shared" si="767"/>
        <v>0.0869</v>
      </c>
      <c r="AP197" s="6">
        <f t="shared" si="767"/>
        <v>0.2457</v>
      </c>
      <c r="AQ197" s="6">
        <f t="shared" si="767"/>
        <v>0.0917</v>
      </c>
      <c r="AR197" s="6">
        <f t="shared" si="767"/>
        <v>0.0093</v>
      </c>
      <c r="AS197" s="8"/>
      <c r="AT197" s="6">
        <f t="shared" ref="AT197:BC197" si="768">average(SORTN(AI185:AI196,6,0,1,FALSE))</f>
        <v>0.1247</v>
      </c>
      <c r="AU197" s="6">
        <f t="shared" si="768"/>
        <v>0.1320833333</v>
      </c>
      <c r="AV197" s="6">
        <f t="shared" si="768"/>
        <v>0.09291666667</v>
      </c>
      <c r="AW197" s="6">
        <f t="shared" si="768"/>
        <v>0.15325</v>
      </c>
      <c r="AX197" s="6">
        <f t="shared" si="768"/>
        <v>0.2888666667</v>
      </c>
      <c r="AY197" s="6">
        <f t="shared" si="768"/>
        <v>0.1299</v>
      </c>
      <c r="AZ197" s="6">
        <f t="shared" si="768"/>
        <v>0.09588333333</v>
      </c>
      <c r="BA197" s="6">
        <f t="shared" si="768"/>
        <v>0.1702833333</v>
      </c>
      <c r="BB197" s="6">
        <f t="shared" si="768"/>
        <v>0.1043166667</v>
      </c>
      <c r="BC197" s="6">
        <f t="shared" si="768"/>
        <v>0.05683333333</v>
      </c>
    </row>
    <row r="198">
      <c r="A198" s="23">
        <v>42490.0</v>
      </c>
      <c r="B198" s="27">
        <v>0.0368</v>
      </c>
      <c r="C198" s="27">
        <v>0.0332</v>
      </c>
      <c r="D198" s="27">
        <v>0.013</v>
      </c>
      <c r="E198" s="27">
        <v>0.0059</v>
      </c>
      <c r="F198" s="27">
        <v>0.0227</v>
      </c>
      <c r="G198" s="27">
        <v>-0.0038</v>
      </c>
      <c r="H198" s="27">
        <v>-0.0042</v>
      </c>
      <c r="I198" s="27">
        <v>0.0464</v>
      </c>
      <c r="J198" s="27">
        <v>0.0151</v>
      </c>
      <c r="K198" s="27">
        <v>0.0046</v>
      </c>
      <c r="L198" s="8"/>
      <c r="M198" s="6">
        <f t="shared" ref="M198:V198" si="769">M197+B198</f>
        <v>1.2528</v>
      </c>
      <c r="N198" s="6">
        <f t="shared" si="769"/>
        <v>0.9627</v>
      </c>
      <c r="O198" s="6">
        <f t="shared" si="769"/>
        <v>0.4325</v>
      </c>
      <c r="P198" s="6">
        <f t="shared" si="769"/>
        <v>0.6613</v>
      </c>
      <c r="Q198" s="6">
        <f t="shared" si="769"/>
        <v>0.0003</v>
      </c>
      <c r="R198" s="6">
        <f t="shared" si="769"/>
        <v>0.3058</v>
      </c>
      <c r="S198" s="6">
        <f t="shared" si="769"/>
        <v>0.6417</v>
      </c>
      <c r="T198" s="6">
        <f t="shared" si="769"/>
        <v>0.6884</v>
      </c>
      <c r="U198" s="6">
        <f t="shared" si="769"/>
        <v>0.6569</v>
      </c>
      <c r="V198" s="6">
        <f t="shared" si="769"/>
        <v>0.716</v>
      </c>
      <c r="W198" s="8"/>
      <c r="X198" s="6">
        <f t="shared" ref="X198:AG198" si="770">max(X197, M198)</f>
        <v>1.3275</v>
      </c>
      <c r="Y198" s="6">
        <f t="shared" si="770"/>
        <v>1.0338</v>
      </c>
      <c r="Z198" s="6">
        <f t="shared" si="770"/>
        <v>0.536</v>
      </c>
      <c r="AA198" s="6">
        <f t="shared" si="770"/>
        <v>0.8159</v>
      </c>
      <c r="AB198" s="6">
        <f t="shared" si="770"/>
        <v>0.3811</v>
      </c>
      <c r="AC198" s="6">
        <f t="shared" si="770"/>
        <v>0.505</v>
      </c>
      <c r="AD198" s="6">
        <f t="shared" si="770"/>
        <v>0.7328</v>
      </c>
      <c r="AE198" s="6">
        <f t="shared" si="770"/>
        <v>0.8877</v>
      </c>
      <c r="AF198" s="6">
        <f t="shared" si="770"/>
        <v>0.7335</v>
      </c>
      <c r="AG198" s="6">
        <f t="shared" si="770"/>
        <v>0.7207</v>
      </c>
      <c r="AH198" s="8"/>
      <c r="AI198" s="6">
        <f t="shared" ref="AI198:AR198" si="771">X198-M198</f>
        <v>0.0747</v>
      </c>
      <c r="AJ198" s="6">
        <f t="shared" si="771"/>
        <v>0.0711</v>
      </c>
      <c r="AK198" s="6">
        <f t="shared" si="771"/>
        <v>0.1035</v>
      </c>
      <c r="AL198" s="6">
        <f t="shared" si="771"/>
        <v>0.1546</v>
      </c>
      <c r="AM198" s="6">
        <f t="shared" si="771"/>
        <v>0.3808</v>
      </c>
      <c r="AN198" s="6">
        <f t="shared" si="771"/>
        <v>0.1992</v>
      </c>
      <c r="AO198" s="6">
        <f t="shared" si="771"/>
        <v>0.0911</v>
      </c>
      <c r="AP198" s="6">
        <f t="shared" si="771"/>
        <v>0.1993</v>
      </c>
      <c r="AQ198" s="6">
        <f t="shared" si="771"/>
        <v>0.0766</v>
      </c>
      <c r="AR198" s="6">
        <f t="shared" si="771"/>
        <v>0.0047</v>
      </c>
      <c r="AS198" s="8"/>
      <c r="AT198" s="6">
        <f t="shared" ref="AT198:BC198" si="772">average(SORTN(AI186:AI197,6,0,1,FALSE))</f>
        <v>0.1268666667</v>
      </c>
      <c r="AU198" s="6">
        <f t="shared" si="772"/>
        <v>0.1320833333</v>
      </c>
      <c r="AV198" s="6">
        <f t="shared" si="772"/>
        <v>0.1053166667</v>
      </c>
      <c r="AW198" s="6">
        <f t="shared" si="772"/>
        <v>0.1646</v>
      </c>
      <c r="AX198" s="6">
        <f t="shared" si="772"/>
        <v>0.3214166667</v>
      </c>
      <c r="AY198" s="6">
        <f t="shared" si="772"/>
        <v>0.15235</v>
      </c>
      <c r="AZ198" s="6">
        <f t="shared" si="772"/>
        <v>0.1023666667</v>
      </c>
      <c r="BA198" s="6">
        <f t="shared" si="772"/>
        <v>0.1969</v>
      </c>
      <c r="BB198" s="6">
        <f t="shared" si="772"/>
        <v>0.1067</v>
      </c>
      <c r="BC198" s="6">
        <f t="shared" si="772"/>
        <v>0.05683333333</v>
      </c>
    </row>
    <row r="199">
      <c r="A199" s="23">
        <v>42521.0</v>
      </c>
      <c r="B199" s="27">
        <v>0.0282</v>
      </c>
      <c r="C199" s="27">
        <v>0.0083</v>
      </c>
      <c r="D199" s="27">
        <v>0.027</v>
      </c>
      <c r="E199" s="27">
        <v>0.0189</v>
      </c>
      <c r="F199" s="27">
        <v>-0.013</v>
      </c>
      <c r="G199" s="27">
        <v>0.0258</v>
      </c>
      <c r="H199" s="27">
        <v>0.0399</v>
      </c>
      <c r="I199" s="27">
        <v>0.0026</v>
      </c>
      <c r="J199" s="27">
        <v>0.0016</v>
      </c>
      <c r="K199" s="27">
        <v>0.0176</v>
      </c>
      <c r="L199" s="8"/>
      <c r="M199" s="6">
        <f t="shared" ref="M199:V199" si="773">M198+B199</f>
        <v>1.281</v>
      </c>
      <c r="N199" s="6">
        <f t="shared" si="773"/>
        <v>0.971</v>
      </c>
      <c r="O199" s="6">
        <f t="shared" si="773"/>
        <v>0.4595</v>
      </c>
      <c r="P199" s="6">
        <f t="shared" si="773"/>
        <v>0.6802</v>
      </c>
      <c r="Q199" s="6">
        <f t="shared" si="773"/>
        <v>-0.0127</v>
      </c>
      <c r="R199" s="6">
        <f t="shared" si="773"/>
        <v>0.3316</v>
      </c>
      <c r="S199" s="6">
        <f t="shared" si="773"/>
        <v>0.6816</v>
      </c>
      <c r="T199" s="6">
        <f t="shared" si="773"/>
        <v>0.691</v>
      </c>
      <c r="U199" s="6">
        <f t="shared" si="773"/>
        <v>0.6585</v>
      </c>
      <c r="V199" s="6">
        <f t="shared" si="773"/>
        <v>0.7336</v>
      </c>
      <c r="W199" s="8"/>
      <c r="X199" s="6">
        <f t="shared" ref="X199:AG199" si="774">max(X198, M199)</f>
        <v>1.3275</v>
      </c>
      <c r="Y199" s="6">
        <f t="shared" si="774"/>
        <v>1.0338</v>
      </c>
      <c r="Z199" s="6">
        <f t="shared" si="774"/>
        <v>0.536</v>
      </c>
      <c r="AA199" s="6">
        <f t="shared" si="774"/>
        <v>0.8159</v>
      </c>
      <c r="AB199" s="6">
        <f t="shared" si="774"/>
        <v>0.3811</v>
      </c>
      <c r="AC199" s="6">
        <f t="shared" si="774"/>
        <v>0.505</v>
      </c>
      <c r="AD199" s="6">
        <f t="shared" si="774"/>
        <v>0.7328</v>
      </c>
      <c r="AE199" s="6">
        <f t="shared" si="774"/>
        <v>0.8877</v>
      </c>
      <c r="AF199" s="6">
        <f t="shared" si="774"/>
        <v>0.7335</v>
      </c>
      <c r="AG199" s="6">
        <f t="shared" si="774"/>
        <v>0.7336</v>
      </c>
      <c r="AH199" s="8"/>
      <c r="AI199" s="6">
        <f t="shared" ref="AI199:AR199" si="775">X199-M199</f>
        <v>0.0465</v>
      </c>
      <c r="AJ199" s="6">
        <f t="shared" si="775"/>
        <v>0.0628</v>
      </c>
      <c r="AK199" s="6">
        <f t="shared" si="775"/>
        <v>0.0765</v>
      </c>
      <c r="AL199" s="6">
        <f t="shared" si="775"/>
        <v>0.1357</v>
      </c>
      <c r="AM199" s="6">
        <f t="shared" si="775"/>
        <v>0.3938</v>
      </c>
      <c r="AN199" s="6">
        <f t="shared" si="775"/>
        <v>0.1734</v>
      </c>
      <c r="AO199" s="6">
        <f t="shared" si="775"/>
        <v>0.0512</v>
      </c>
      <c r="AP199" s="6">
        <f t="shared" si="775"/>
        <v>0.1967</v>
      </c>
      <c r="AQ199" s="6">
        <f t="shared" si="775"/>
        <v>0.075</v>
      </c>
      <c r="AR199" s="6">
        <f t="shared" si="775"/>
        <v>0</v>
      </c>
      <c r="AS199" s="8"/>
      <c r="AT199" s="6">
        <f t="shared" ref="AT199:BC199" si="776">average(SORTN(AI187:AI198,6,0,1,FALSE))</f>
        <v>0.1268666667</v>
      </c>
      <c r="AU199" s="6">
        <f t="shared" si="776"/>
        <v>0.1320833333</v>
      </c>
      <c r="AV199" s="6">
        <f t="shared" si="776"/>
        <v>0.11075</v>
      </c>
      <c r="AW199" s="6">
        <f t="shared" si="776"/>
        <v>0.1749166667</v>
      </c>
      <c r="AX199" s="6">
        <f t="shared" si="776"/>
        <v>0.3474833333</v>
      </c>
      <c r="AY199" s="6">
        <f t="shared" si="776"/>
        <v>0.17385</v>
      </c>
      <c r="AZ199" s="6">
        <f t="shared" si="776"/>
        <v>0.1051</v>
      </c>
      <c r="BA199" s="6">
        <f t="shared" si="776"/>
        <v>0.2140666667</v>
      </c>
      <c r="BB199" s="6">
        <f t="shared" si="776"/>
        <v>0.1067</v>
      </c>
      <c r="BC199" s="6">
        <f t="shared" si="776"/>
        <v>0.05683333333</v>
      </c>
    </row>
    <row r="200">
      <c r="A200" s="23">
        <v>42551.0</v>
      </c>
      <c r="B200" s="27">
        <v>-0.0264</v>
      </c>
      <c r="C200" s="27">
        <v>-0.0035</v>
      </c>
      <c r="D200" s="27">
        <v>-0.0566</v>
      </c>
      <c r="E200" s="27">
        <v>-0.0549</v>
      </c>
      <c r="F200" s="27">
        <v>-0.09</v>
      </c>
      <c r="G200" s="27">
        <v>-0.0975</v>
      </c>
      <c r="H200" s="27">
        <v>-0.0606</v>
      </c>
      <c r="I200" s="27">
        <v>-0.0973</v>
      </c>
      <c r="J200" s="27">
        <v>0.0497</v>
      </c>
      <c r="K200" s="27">
        <v>0.0021</v>
      </c>
      <c r="L200" s="8"/>
      <c r="M200" s="6">
        <f t="shared" ref="M200:V200" si="777">M199+B200</f>
        <v>1.2546</v>
      </c>
      <c r="N200" s="6">
        <f t="shared" si="777"/>
        <v>0.9675</v>
      </c>
      <c r="O200" s="6">
        <f t="shared" si="777"/>
        <v>0.4029</v>
      </c>
      <c r="P200" s="6">
        <f t="shared" si="777"/>
        <v>0.6253</v>
      </c>
      <c r="Q200" s="6">
        <f t="shared" si="777"/>
        <v>-0.1027</v>
      </c>
      <c r="R200" s="6">
        <f t="shared" si="777"/>
        <v>0.2341</v>
      </c>
      <c r="S200" s="6">
        <f t="shared" si="777"/>
        <v>0.621</v>
      </c>
      <c r="T200" s="6">
        <f t="shared" si="777"/>
        <v>0.5937</v>
      </c>
      <c r="U200" s="6">
        <f t="shared" si="777"/>
        <v>0.7082</v>
      </c>
      <c r="V200" s="6">
        <f t="shared" si="777"/>
        <v>0.7357</v>
      </c>
      <c r="W200" s="8"/>
      <c r="X200" s="6">
        <f t="shared" ref="X200:AG200" si="778">max(X199, M200)</f>
        <v>1.3275</v>
      </c>
      <c r="Y200" s="6">
        <f t="shared" si="778"/>
        <v>1.0338</v>
      </c>
      <c r="Z200" s="6">
        <f t="shared" si="778"/>
        <v>0.536</v>
      </c>
      <c r="AA200" s="6">
        <f t="shared" si="778"/>
        <v>0.8159</v>
      </c>
      <c r="AB200" s="6">
        <f t="shared" si="778"/>
        <v>0.3811</v>
      </c>
      <c r="AC200" s="6">
        <f t="shared" si="778"/>
        <v>0.505</v>
      </c>
      <c r="AD200" s="6">
        <f t="shared" si="778"/>
        <v>0.7328</v>
      </c>
      <c r="AE200" s="6">
        <f t="shared" si="778"/>
        <v>0.8877</v>
      </c>
      <c r="AF200" s="6">
        <f t="shared" si="778"/>
        <v>0.7335</v>
      </c>
      <c r="AG200" s="6">
        <f t="shared" si="778"/>
        <v>0.7357</v>
      </c>
      <c r="AH200" s="8"/>
      <c r="AI200" s="6">
        <f t="shared" ref="AI200:AR200" si="779">X200-M200</f>
        <v>0.0729</v>
      </c>
      <c r="AJ200" s="6">
        <f t="shared" si="779"/>
        <v>0.0663</v>
      </c>
      <c r="AK200" s="6">
        <f t="shared" si="779"/>
        <v>0.1331</v>
      </c>
      <c r="AL200" s="6">
        <f t="shared" si="779"/>
        <v>0.1906</v>
      </c>
      <c r="AM200" s="6">
        <f t="shared" si="779"/>
        <v>0.4838</v>
      </c>
      <c r="AN200" s="6">
        <f t="shared" si="779"/>
        <v>0.2709</v>
      </c>
      <c r="AO200" s="6">
        <f t="shared" si="779"/>
        <v>0.1118</v>
      </c>
      <c r="AP200" s="6">
        <f t="shared" si="779"/>
        <v>0.294</v>
      </c>
      <c r="AQ200" s="6">
        <f t="shared" si="779"/>
        <v>0.0253</v>
      </c>
      <c r="AR200" s="6">
        <f t="shared" si="779"/>
        <v>0</v>
      </c>
      <c r="AS200" s="8"/>
      <c r="AT200" s="6">
        <f t="shared" ref="AT200:BC200" si="780">average(SORTN(AI188:AI199,6,0,1,FALSE))</f>
        <v>0.1268666667</v>
      </c>
      <c r="AU200" s="6">
        <f t="shared" si="780"/>
        <v>0.1320833333</v>
      </c>
      <c r="AV200" s="6">
        <f t="shared" si="780"/>
        <v>0.11075</v>
      </c>
      <c r="AW200" s="6">
        <f t="shared" si="780"/>
        <v>0.1749166667</v>
      </c>
      <c r="AX200" s="6">
        <f t="shared" si="780"/>
        <v>0.3725833333</v>
      </c>
      <c r="AY200" s="6">
        <f t="shared" si="780"/>
        <v>0.1874</v>
      </c>
      <c r="AZ200" s="6">
        <f t="shared" si="780"/>
        <v>0.1051</v>
      </c>
      <c r="BA200" s="6">
        <f t="shared" si="780"/>
        <v>0.2201166667</v>
      </c>
      <c r="BB200" s="6">
        <f t="shared" si="780"/>
        <v>0.1067</v>
      </c>
      <c r="BC200" s="6">
        <f t="shared" si="780"/>
        <v>0.05683333333</v>
      </c>
    </row>
    <row r="201">
      <c r="A201" s="23">
        <v>42582.0</v>
      </c>
      <c r="B201" s="27">
        <v>0.0596</v>
      </c>
      <c r="C201" s="27">
        <v>0.038</v>
      </c>
      <c r="D201" s="27">
        <v>0.0486</v>
      </c>
      <c r="E201" s="27">
        <v>0.0672</v>
      </c>
      <c r="F201" s="27">
        <v>0.0359</v>
      </c>
      <c r="G201" s="27">
        <v>0.0638</v>
      </c>
      <c r="H201" s="27">
        <v>0.0419</v>
      </c>
      <c r="I201" s="27">
        <v>0.0571</v>
      </c>
      <c r="J201" s="27">
        <v>0.0347</v>
      </c>
      <c r="K201" s="27">
        <v>0.0376</v>
      </c>
      <c r="L201" s="8"/>
      <c r="M201" s="6">
        <f t="shared" ref="M201:V201" si="781">M200+B201</f>
        <v>1.3142</v>
      </c>
      <c r="N201" s="6">
        <f t="shared" si="781"/>
        <v>1.0055</v>
      </c>
      <c r="O201" s="6">
        <f t="shared" si="781"/>
        <v>0.4515</v>
      </c>
      <c r="P201" s="6">
        <f t="shared" si="781"/>
        <v>0.6925</v>
      </c>
      <c r="Q201" s="6">
        <f t="shared" si="781"/>
        <v>-0.0668</v>
      </c>
      <c r="R201" s="6">
        <f t="shared" si="781"/>
        <v>0.2979</v>
      </c>
      <c r="S201" s="6">
        <f t="shared" si="781"/>
        <v>0.6629</v>
      </c>
      <c r="T201" s="6">
        <f t="shared" si="781"/>
        <v>0.6508</v>
      </c>
      <c r="U201" s="6">
        <f t="shared" si="781"/>
        <v>0.7429</v>
      </c>
      <c r="V201" s="6">
        <f t="shared" si="781"/>
        <v>0.7733</v>
      </c>
      <c r="W201" s="8"/>
      <c r="X201" s="6">
        <f t="shared" ref="X201:AG201" si="782">max(X200, M201)</f>
        <v>1.3275</v>
      </c>
      <c r="Y201" s="6">
        <f t="shared" si="782"/>
        <v>1.0338</v>
      </c>
      <c r="Z201" s="6">
        <f t="shared" si="782"/>
        <v>0.536</v>
      </c>
      <c r="AA201" s="6">
        <f t="shared" si="782"/>
        <v>0.8159</v>
      </c>
      <c r="AB201" s="6">
        <f t="shared" si="782"/>
        <v>0.3811</v>
      </c>
      <c r="AC201" s="6">
        <f t="shared" si="782"/>
        <v>0.505</v>
      </c>
      <c r="AD201" s="6">
        <f t="shared" si="782"/>
        <v>0.7328</v>
      </c>
      <c r="AE201" s="6">
        <f t="shared" si="782"/>
        <v>0.8877</v>
      </c>
      <c r="AF201" s="6">
        <f t="shared" si="782"/>
        <v>0.7429</v>
      </c>
      <c r="AG201" s="6">
        <f t="shared" si="782"/>
        <v>0.7733</v>
      </c>
      <c r="AH201" s="8"/>
      <c r="AI201" s="6">
        <f t="shared" ref="AI201:AR201" si="783">X201-M201</f>
        <v>0.0133</v>
      </c>
      <c r="AJ201" s="6">
        <f t="shared" si="783"/>
        <v>0.0283</v>
      </c>
      <c r="AK201" s="6">
        <f t="shared" si="783"/>
        <v>0.0845</v>
      </c>
      <c r="AL201" s="6">
        <f t="shared" si="783"/>
        <v>0.1234</v>
      </c>
      <c r="AM201" s="6">
        <f t="shared" si="783"/>
        <v>0.4479</v>
      </c>
      <c r="AN201" s="6">
        <f t="shared" si="783"/>
        <v>0.2071</v>
      </c>
      <c r="AO201" s="6">
        <f t="shared" si="783"/>
        <v>0.0699</v>
      </c>
      <c r="AP201" s="6">
        <f t="shared" si="783"/>
        <v>0.2369</v>
      </c>
      <c r="AQ201" s="6">
        <f t="shared" si="783"/>
        <v>0</v>
      </c>
      <c r="AR201" s="6">
        <f t="shared" si="783"/>
        <v>0</v>
      </c>
      <c r="AS201" s="8"/>
      <c r="AT201" s="6">
        <f t="shared" ref="AT201:BC201" si="784">average(SORTN(AI189:AI200,6,0,1,FALSE))</f>
        <v>0.1268666667</v>
      </c>
      <c r="AU201" s="6">
        <f t="shared" si="784"/>
        <v>0.1320833333</v>
      </c>
      <c r="AV201" s="6">
        <f t="shared" si="784"/>
        <v>0.11905</v>
      </c>
      <c r="AW201" s="6">
        <f t="shared" si="784"/>
        <v>0.18255</v>
      </c>
      <c r="AX201" s="6">
        <f t="shared" si="784"/>
        <v>0.41145</v>
      </c>
      <c r="AY201" s="6">
        <f t="shared" si="784"/>
        <v>0.2081166667</v>
      </c>
      <c r="AZ201" s="6">
        <f t="shared" si="784"/>
        <v>0.10925</v>
      </c>
      <c r="BA201" s="6">
        <f t="shared" si="784"/>
        <v>0.241</v>
      </c>
      <c r="BB201" s="6">
        <f t="shared" si="784"/>
        <v>0.1067</v>
      </c>
      <c r="BC201" s="6">
        <f t="shared" si="784"/>
        <v>0.05515</v>
      </c>
    </row>
    <row r="202">
      <c r="A202" s="23">
        <v>42613.0</v>
      </c>
      <c r="B202" s="27">
        <v>-0.0152</v>
      </c>
      <c r="C202" s="27">
        <v>0.0093</v>
      </c>
      <c r="D202" s="27">
        <v>-0.0011</v>
      </c>
      <c r="E202" s="27">
        <v>0.0242</v>
      </c>
      <c r="F202" s="27">
        <v>0.0113</v>
      </c>
      <c r="G202" s="27">
        <v>0.0132</v>
      </c>
      <c r="H202" s="27">
        <v>0.0328</v>
      </c>
      <c r="I202" s="27">
        <v>0.0172</v>
      </c>
      <c r="J202" s="27">
        <v>0.0154</v>
      </c>
      <c r="K202" s="27">
        <v>8.0E-4</v>
      </c>
      <c r="L202" s="8"/>
      <c r="M202" s="6">
        <f t="shared" ref="M202:V202" si="785">M201+B202</f>
        <v>1.299</v>
      </c>
      <c r="N202" s="6">
        <f t="shared" si="785"/>
        <v>1.0148</v>
      </c>
      <c r="O202" s="6">
        <f t="shared" si="785"/>
        <v>0.4504</v>
      </c>
      <c r="P202" s="6">
        <f t="shared" si="785"/>
        <v>0.7167</v>
      </c>
      <c r="Q202" s="6">
        <f t="shared" si="785"/>
        <v>-0.0555</v>
      </c>
      <c r="R202" s="6">
        <f t="shared" si="785"/>
        <v>0.3111</v>
      </c>
      <c r="S202" s="6">
        <f t="shared" si="785"/>
        <v>0.6957</v>
      </c>
      <c r="T202" s="6">
        <f t="shared" si="785"/>
        <v>0.668</v>
      </c>
      <c r="U202" s="6">
        <f t="shared" si="785"/>
        <v>0.7583</v>
      </c>
      <c r="V202" s="6">
        <f t="shared" si="785"/>
        <v>0.7741</v>
      </c>
      <c r="W202" s="8"/>
      <c r="X202" s="6">
        <f t="shared" ref="X202:AG202" si="786">max(X201, M202)</f>
        <v>1.3275</v>
      </c>
      <c r="Y202" s="6">
        <f t="shared" si="786"/>
        <v>1.0338</v>
      </c>
      <c r="Z202" s="6">
        <f t="shared" si="786"/>
        <v>0.536</v>
      </c>
      <c r="AA202" s="6">
        <f t="shared" si="786"/>
        <v>0.8159</v>
      </c>
      <c r="AB202" s="6">
        <f t="shared" si="786"/>
        <v>0.3811</v>
      </c>
      <c r="AC202" s="6">
        <f t="shared" si="786"/>
        <v>0.505</v>
      </c>
      <c r="AD202" s="6">
        <f t="shared" si="786"/>
        <v>0.7328</v>
      </c>
      <c r="AE202" s="6">
        <f t="shared" si="786"/>
        <v>0.8877</v>
      </c>
      <c r="AF202" s="6">
        <f t="shared" si="786"/>
        <v>0.7583</v>
      </c>
      <c r="AG202" s="6">
        <f t="shared" si="786"/>
        <v>0.7741</v>
      </c>
      <c r="AH202" s="8"/>
      <c r="AI202" s="6">
        <f t="shared" ref="AI202:AR202" si="787">X202-M202</f>
        <v>0.0285</v>
      </c>
      <c r="AJ202" s="6">
        <f t="shared" si="787"/>
        <v>0.019</v>
      </c>
      <c r="AK202" s="6">
        <f t="shared" si="787"/>
        <v>0.0856</v>
      </c>
      <c r="AL202" s="6">
        <f t="shared" si="787"/>
        <v>0.0992</v>
      </c>
      <c r="AM202" s="6">
        <f t="shared" si="787"/>
        <v>0.4366</v>
      </c>
      <c r="AN202" s="6">
        <f t="shared" si="787"/>
        <v>0.1939</v>
      </c>
      <c r="AO202" s="6">
        <f t="shared" si="787"/>
        <v>0.0371</v>
      </c>
      <c r="AP202" s="6">
        <f t="shared" si="787"/>
        <v>0.2197</v>
      </c>
      <c r="AQ202" s="6">
        <f t="shared" si="787"/>
        <v>0</v>
      </c>
      <c r="AR202" s="6">
        <f t="shared" si="787"/>
        <v>0</v>
      </c>
      <c r="AS202" s="8"/>
      <c r="AT202" s="6">
        <f t="shared" ref="AT202:BC202" si="788">average(SORTN(AI190:AI201,6,0,1,FALSE))</f>
        <v>0.1268666667</v>
      </c>
      <c r="AU202" s="6">
        <f t="shared" si="788"/>
        <v>0.1320833333</v>
      </c>
      <c r="AV202" s="6">
        <f t="shared" si="788"/>
        <v>0.11905</v>
      </c>
      <c r="AW202" s="6">
        <f t="shared" si="788"/>
        <v>0.18255</v>
      </c>
      <c r="AX202" s="6">
        <f t="shared" si="788"/>
        <v>0.4235333333</v>
      </c>
      <c r="AY202" s="6">
        <f t="shared" si="788"/>
        <v>0.2143</v>
      </c>
      <c r="AZ202" s="6">
        <f t="shared" si="788"/>
        <v>0.10925</v>
      </c>
      <c r="BA202" s="6">
        <f t="shared" si="788"/>
        <v>0.2477</v>
      </c>
      <c r="BB202" s="6">
        <f t="shared" si="788"/>
        <v>0.1067</v>
      </c>
      <c r="BC202" s="6">
        <f t="shared" si="788"/>
        <v>0.05515</v>
      </c>
    </row>
    <row r="203">
      <c r="A203" s="23">
        <v>42643.0</v>
      </c>
      <c r="B203" s="27">
        <v>0.0062</v>
      </c>
      <c r="C203" s="27">
        <v>0.0127</v>
      </c>
      <c r="D203" s="27">
        <v>0.0037</v>
      </c>
      <c r="E203" s="27">
        <v>-0.0051</v>
      </c>
      <c r="F203" s="27">
        <v>-0.0355</v>
      </c>
      <c r="G203" s="27">
        <v>-0.0039</v>
      </c>
      <c r="H203" s="27">
        <v>0.0033</v>
      </c>
      <c r="I203" s="27">
        <v>0.005</v>
      </c>
      <c r="J203" s="27">
        <v>0.0185</v>
      </c>
      <c r="K203" s="27">
        <v>7.0E-4</v>
      </c>
      <c r="L203" s="8"/>
      <c r="M203" s="6">
        <f t="shared" ref="M203:V203" si="789">M202+B203</f>
        <v>1.3052</v>
      </c>
      <c r="N203" s="6">
        <f t="shared" si="789"/>
        <v>1.0275</v>
      </c>
      <c r="O203" s="6">
        <f t="shared" si="789"/>
        <v>0.4541</v>
      </c>
      <c r="P203" s="6">
        <f t="shared" si="789"/>
        <v>0.7116</v>
      </c>
      <c r="Q203" s="6">
        <f t="shared" si="789"/>
        <v>-0.091</v>
      </c>
      <c r="R203" s="6">
        <f t="shared" si="789"/>
        <v>0.3072</v>
      </c>
      <c r="S203" s="6">
        <f t="shared" si="789"/>
        <v>0.699</v>
      </c>
      <c r="T203" s="6">
        <f t="shared" si="789"/>
        <v>0.673</v>
      </c>
      <c r="U203" s="6">
        <f t="shared" si="789"/>
        <v>0.7768</v>
      </c>
      <c r="V203" s="6">
        <f t="shared" si="789"/>
        <v>0.7748</v>
      </c>
      <c r="W203" s="8"/>
      <c r="X203" s="6">
        <f t="shared" ref="X203:AG203" si="790">max(X202, M203)</f>
        <v>1.3275</v>
      </c>
      <c r="Y203" s="6">
        <f t="shared" si="790"/>
        <v>1.0338</v>
      </c>
      <c r="Z203" s="6">
        <f t="shared" si="790"/>
        <v>0.536</v>
      </c>
      <c r="AA203" s="6">
        <f t="shared" si="790"/>
        <v>0.8159</v>
      </c>
      <c r="AB203" s="6">
        <f t="shared" si="790"/>
        <v>0.3811</v>
      </c>
      <c r="AC203" s="6">
        <f t="shared" si="790"/>
        <v>0.505</v>
      </c>
      <c r="AD203" s="6">
        <f t="shared" si="790"/>
        <v>0.7328</v>
      </c>
      <c r="AE203" s="6">
        <f t="shared" si="790"/>
        <v>0.8877</v>
      </c>
      <c r="AF203" s="6">
        <f t="shared" si="790"/>
        <v>0.7768</v>
      </c>
      <c r="AG203" s="6">
        <f t="shared" si="790"/>
        <v>0.7748</v>
      </c>
      <c r="AH203" s="8"/>
      <c r="AI203" s="6">
        <f t="shared" ref="AI203:AR203" si="791">X203-M203</f>
        <v>0.0223</v>
      </c>
      <c r="AJ203" s="6">
        <f t="shared" si="791"/>
        <v>0.0063</v>
      </c>
      <c r="AK203" s="6">
        <f t="shared" si="791"/>
        <v>0.0819</v>
      </c>
      <c r="AL203" s="6">
        <f t="shared" si="791"/>
        <v>0.1043</v>
      </c>
      <c r="AM203" s="6">
        <f t="shared" si="791"/>
        <v>0.4721</v>
      </c>
      <c r="AN203" s="6">
        <f t="shared" si="791"/>
        <v>0.1978</v>
      </c>
      <c r="AO203" s="6">
        <f t="shared" si="791"/>
        <v>0.0338</v>
      </c>
      <c r="AP203" s="6">
        <f t="shared" si="791"/>
        <v>0.2147</v>
      </c>
      <c r="AQ203" s="6">
        <f t="shared" si="791"/>
        <v>0</v>
      </c>
      <c r="AR203" s="6">
        <f t="shared" si="791"/>
        <v>0</v>
      </c>
      <c r="AS203" s="8"/>
      <c r="AT203" s="6">
        <f t="shared" ref="AT203:BC203" si="792">average(SORTN(AI191:AI202,6,0,1,FALSE))</f>
        <v>0.1253833333</v>
      </c>
      <c r="AU203" s="6">
        <f t="shared" si="792"/>
        <v>0.1320833333</v>
      </c>
      <c r="AV203" s="6">
        <f t="shared" si="792"/>
        <v>0.11905</v>
      </c>
      <c r="AW203" s="6">
        <f t="shared" si="792"/>
        <v>0.18255</v>
      </c>
      <c r="AX203" s="6">
        <f t="shared" si="792"/>
        <v>0.4328333333</v>
      </c>
      <c r="AY203" s="6">
        <f t="shared" si="792"/>
        <v>0.2177166667</v>
      </c>
      <c r="AZ203" s="6">
        <f t="shared" si="792"/>
        <v>0.1077833333</v>
      </c>
      <c r="BA203" s="6">
        <f t="shared" si="792"/>
        <v>0.2511</v>
      </c>
      <c r="BB203" s="6">
        <f t="shared" si="792"/>
        <v>0.1029666667</v>
      </c>
      <c r="BC203" s="6">
        <f t="shared" si="792"/>
        <v>0.04596666667</v>
      </c>
    </row>
    <row r="204">
      <c r="A204" s="23">
        <v>42674.0</v>
      </c>
      <c r="B204" s="27">
        <v>-0.0157</v>
      </c>
      <c r="C204" s="27">
        <v>0.0107</v>
      </c>
      <c r="D204" s="27">
        <v>0.0185</v>
      </c>
      <c r="E204" s="27">
        <v>0.0096</v>
      </c>
      <c r="F204" s="27">
        <v>0.0426</v>
      </c>
      <c r="G204" s="27">
        <v>0.0514</v>
      </c>
      <c r="H204" s="27">
        <v>-0.0011</v>
      </c>
      <c r="I204" s="27">
        <v>0.0584</v>
      </c>
      <c r="J204" s="27">
        <v>0.0092</v>
      </c>
      <c r="K204" s="27">
        <v>-0.0193</v>
      </c>
      <c r="L204" s="8"/>
      <c r="M204" s="6">
        <f t="shared" ref="M204:V204" si="793">M203+B204</f>
        <v>1.2895</v>
      </c>
      <c r="N204" s="6">
        <f t="shared" si="793"/>
        <v>1.0382</v>
      </c>
      <c r="O204" s="6">
        <f t="shared" si="793"/>
        <v>0.4726</v>
      </c>
      <c r="P204" s="6">
        <f t="shared" si="793"/>
        <v>0.7212</v>
      </c>
      <c r="Q204" s="6">
        <f t="shared" si="793"/>
        <v>-0.0484</v>
      </c>
      <c r="R204" s="6">
        <f t="shared" si="793"/>
        <v>0.3586</v>
      </c>
      <c r="S204" s="6">
        <f t="shared" si="793"/>
        <v>0.6979</v>
      </c>
      <c r="T204" s="6">
        <f t="shared" si="793"/>
        <v>0.7314</v>
      </c>
      <c r="U204" s="6">
        <f t="shared" si="793"/>
        <v>0.786</v>
      </c>
      <c r="V204" s="6">
        <f t="shared" si="793"/>
        <v>0.7555</v>
      </c>
      <c r="W204" s="8"/>
      <c r="X204" s="6">
        <f t="shared" ref="X204:AG204" si="794">max(X203, M204)</f>
        <v>1.3275</v>
      </c>
      <c r="Y204" s="6">
        <f t="shared" si="794"/>
        <v>1.0382</v>
      </c>
      <c r="Z204" s="6">
        <f t="shared" si="794"/>
        <v>0.536</v>
      </c>
      <c r="AA204" s="6">
        <f t="shared" si="794"/>
        <v>0.8159</v>
      </c>
      <c r="AB204" s="6">
        <f t="shared" si="794"/>
        <v>0.3811</v>
      </c>
      <c r="AC204" s="6">
        <f t="shared" si="794"/>
        <v>0.505</v>
      </c>
      <c r="AD204" s="6">
        <f t="shared" si="794"/>
        <v>0.7328</v>
      </c>
      <c r="AE204" s="6">
        <f t="shared" si="794"/>
        <v>0.8877</v>
      </c>
      <c r="AF204" s="6">
        <f t="shared" si="794"/>
        <v>0.786</v>
      </c>
      <c r="AG204" s="6">
        <f t="shared" si="794"/>
        <v>0.7748</v>
      </c>
      <c r="AH204" s="8"/>
      <c r="AI204" s="6">
        <f t="shared" ref="AI204:AR204" si="795">X204-M204</f>
        <v>0.038</v>
      </c>
      <c r="AJ204" s="6">
        <f t="shared" si="795"/>
        <v>0</v>
      </c>
      <c r="AK204" s="6">
        <f t="shared" si="795"/>
        <v>0.0634</v>
      </c>
      <c r="AL204" s="6">
        <f t="shared" si="795"/>
        <v>0.0947</v>
      </c>
      <c r="AM204" s="6">
        <f t="shared" si="795"/>
        <v>0.4295</v>
      </c>
      <c r="AN204" s="6">
        <f t="shared" si="795"/>
        <v>0.1464</v>
      </c>
      <c r="AO204" s="6">
        <f t="shared" si="795"/>
        <v>0.0349</v>
      </c>
      <c r="AP204" s="6">
        <f t="shared" si="795"/>
        <v>0.1563</v>
      </c>
      <c r="AQ204" s="6">
        <f t="shared" si="795"/>
        <v>0</v>
      </c>
      <c r="AR204" s="6">
        <f t="shared" si="795"/>
        <v>0.0193</v>
      </c>
      <c r="AS204" s="8"/>
      <c r="AT204" s="6">
        <f t="shared" ref="AT204:BC204" si="796">average(SORTN(AI192:AI203,6,0,1,FALSE))</f>
        <v>0.11525</v>
      </c>
      <c r="AU204" s="6">
        <f t="shared" si="796"/>
        <v>0.1286666667</v>
      </c>
      <c r="AV204" s="6">
        <f t="shared" si="796"/>
        <v>0.1131666667</v>
      </c>
      <c r="AW204" s="6">
        <f t="shared" si="796"/>
        <v>0.1713333333</v>
      </c>
      <c r="AX204" s="6">
        <f t="shared" si="796"/>
        <v>0.4458833333</v>
      </c>
      <c r="AY204" s="6">
        <f t="shared" si="796"/>
        <v>0.2183666667</v>
      </c>
      <c r="AZ204" s="6">
        <f t="shared" si="796"/>
        <v>0.09693333333</v>
      </c>
      <c r="BA204" s="6">
        <f t="shared" si="796"/>
        <v>0.2511</v>
      </c>
      <c r="BB204" s="6">
        <f t="shared" si="796"/>
        <v>0.09411666667</v>
      </c>
      <c r="BC204" s="6">
        <f t="shared" si="796"/>
        <v>0.03203333333</v>
      </c>
    </row>
    <row r="205">
      <c r="A205" s="23">
        <v>42704.0</v>
      </c>
      <c r="B205" s="27">
        <v>0.0336</v>
      </c>
      <c r="C205" s="27">
        <v>0.0271</v>
      </c>
      <c r="D205" s="27">
        <v>0.0148</v>
      </c>
      <c r="E205" s="27">
        <v>-0.0048</v>
      </c>
      <c r="F205" s="27">
        <v>-0.0042</v>
      </c>
      <c r="G205" s="27">
        <v>0.0582</v>
      </c>
      <c r="H205" s="27">
        <v>-0.0044</v>
      </c>
      <c r="I205" s="27">
        <v>-0.0543</v>
      </c>
      <c r="J205" s="27">
        <v>-0.0195</v>
      </c>
      <c r="K205" s="27">
        <v>0.0353</v>
      </c>
      <c r="L205" s="8"/>
      <c r="M205" s="6">
        <f t="shared" ref="M205:V205" si="797">M204+B205</f>
        <v>1.3231</v>
      </c>
      <c r="N205" s="6">
        <f t="shared" si="797"/>
        <v>1.0653</v>
      </c>
      <c r="O205" s="6">
        <f t="shared" si="797"/>
        <v>0.4874</v>
      </c>
      <c r="P205" s="6">
        <f t="shared" si="797"/>
        <v>0.7164</v>
      </c>
      <c r="Q205" s="6">
        <f t="shared" si="797"/>
        <v>-0.0526</v>
      </c>
      <c r="R205" s="6">
        <f t="shared" si="797"/>
        <v>0.4168</v>
      </c>
      <c r="S205" s="6">
        <f t="shared" si="797"/>
        <v>0.6935</v>
      </c>
      <c r="T205" s="6">
        <f t="shared" si="797"/>
        <v>0.6771</v>
      </c>
      <c r="U205" s="6">
        <f t="shared" si="797"/>
        <v>0.7665</v>
      </c>
      <c r="V205" s="6">
        <f t="shared" si="797"/>
        <v>0.7908</v>
      </c>
      <c r="W205" s="8"/>
      <c r="X205" s="6">
        <f t="shared" ref="X205:AG205" si="798">max(X204, M205)</f>
        <v>1.3275</v>
      </c>
      <c r="Y205" s="6">
        <f t="shared" si="798"/>
        <v>1.0653</v>
      </c>
      <c r="Z205" s="6">
        <f t="shared" si="798"/>
        <v>0.536</v>
      </c>
      <c r="AA205" s="6">
        <f t="shared" si="798"/>
        <v>0.8159</v>
      </c>
      <c r="AB205" s="6">
        <f t="shared" si="798"/>
        <v>0.3811</v>
      </c>
      <c r="AC205" s="6">
        <f t="shared" si="798"/>
        <v>0.505</v>
      </c>
      <c r="AD205" s="6">
        <f t="shared" si="798"/>
        <v>0.7328</v>
      </c>
      <c r="AE205" s="6">
        <f t="shared" si="798"/>
        <v>0.8877</v>
      </c>
      <c r="AF205" s="6">
        <f t="shared" si="798"/>
        <v>0.786</v>
      </c>
      <c r="AG205" s="6">
        <f t="shared" si="798"/>
        <v>0.7908</v>
      </c>
      <c r="AH205" s="8"/>
      <c r="AI205" s="6">
        <f t="shared" ref="AI205:AR205" si="799">X205-M205</f>
        <v>0.0044</v>
      </c>
      <c r="AJ205" s="6">
        <f t="shared" si="799"/>
        <v>0</v>
      </c>
      <c r="AK205" s="6">
        <f t="shared" si="799"/>
        <v>0.0486</v>
      </c>
      <c r="AL205" s="6">
        <f t="shared" si="799"/>
        <v>0.0995</v>
      </c>
      <c r="AM205" s="6">
        <f t="shared" si="799"/>
        <v>0.4337</v>
      </c>
      <c r="AN205" s="6">
        <f t="shared" si="799"/>
        <v>0.0882</v>
      </c>
      <c r="AO205" s="6">
        <f t="shared" si="799"/>
        <v>0.0393</v>
      </c>
      <c r="AP205" s="6">
        <f t="shared" si="799"/>
        <v>0.2106</v>
      </c>
      <c r="AQ205" s="6">
        <f t="shared" si="799"/>
        <v>0.0195</v>
      </c>
      <c r="AR205" s="6">
        <f t="shared" si="799"/>
        <v>0</v>
      </c>
      <c r="AS205" s="8"/>
      <c r="AT205" s="6">
        <f t="shared" ref="AT205:BC205" si="800">average(SORTN(AI193:AI204,6,0,1,FALSE))</f>
        <v>0.1112833333</v>
      </c>
      <c r="AU205" s="6">
        <f t="shared" si="800"/>
        <v>0.1225</v>
      </c>
      <c r="AV205" s="6">
        <f t="shared" si="800"/>
        <v>0.1131666667</v>
      </c>
      <c r="AW205" s="6">
        <f t="shared" si="800"/>
        <v>0.1713333333</v>
      </c>
      <c r="AX205" s="6">
        <f t="shared" si="800"/>
        <v>0.4502166667</v>
      </c>
      <c r="AY205" s="6">
        <f t="shared" si="800"/>
        <v>0.2183666667</v>
      </c>
      <c r="AZ205" s="6">
        <f t="shared" si="800"/>
        <v>0.09693333333</v>
      </c>
      <c r="BA205" s="6">
        <f t="shared" si="800"/>
        <v>0.2511</v>
      </c>
      <c r="BB205" s="6">
        <f t="shared" si="800"/>
        <v>0.09371666667</v>
      </c>
      <c r="BC205" s="6">
        <f t="shared" si="800"/>
        <v>0.03421666667</v>
      </c>
    </row>
    <row r="206">
      <c r="A206" s="23">
        <v>42735.0</v>
      </c>
      <c r="B206" s="27">
        <v>0.0459</v>
      </c>
      <c r="C206" s="27">
        <v>0.015</v>
      </c>
      <c r="D206" s="27">
        <v>0.0611</v>
      </c>
      <c r="E206" s="27">
        <v>0.0759</v>
      </c>
      <c r="F206" s="27">
        <v>0.1366</v>
      </c>
      <c r="G206" s="27">
        <v>0.0338</v>
      </c>
      <c r="H206" s="27">
        <v>0.0428</v>
      </c>
      <c r="I206" s="27">
        <v>0.0883</v>
      </c>
      <c r="J206" s="27">
        <v>0.053</v>
      </c>
      <c r="K206" s="27">
        <v>0.0182</v>
      </c>
      <c r="L206" s="8"/>
      <c r="M206" s="6">
        <f t="shared" ref="M206:V206" si="801">M205+B206</f>
        <v>1.369</v>
      </c>
      <c r="N206" s="6">
        <f t="shared" si="801"/>
        <v>1.0803</v>
      </c>
      <c r="O206" s="6">
        <f t="shared" si="801"/>
        <v>0.5485</v>
      </c>
      <c r="P206" s="6">
        <f t="shared" si="801"/>
        <v>0.7923</v>
      </c>
      <c r="Q206" s="6">
        <f t="shared" si="801"/>
        <v>0.084</v>
      </c>
      <c r="R206" s="6">
        <f t="shared" si="801"/>
        <v>0.4506</v>
      </c>
      <c r="S206" s="6">
        <f t="shared" si="801"/>
        <v>0.7363</v>
      </c>
      <c r="T206" s="6">
        <f t="shared" si="801"/>
        <v>0.7654</v>
      </c>
      <c r="U206" s="6">
        <f t="shared" si="801"/>
        <v>0.8195</v>
      </c>
      <c r="V206" s="6">
        <f t="shared" si="801"/>
        <v>0.809</v>
      </c>
      <c r="W206" s="8"/>
      <c r="X206" s="6">
        <f t="shared" ref="X206:AG206" si="802">max(X205, M206)</f>
        <v>1.369</v>
      </c>
      <c r="Y206" s="6">
        <f t="shared" si="802"/>
        <v>1.0803</v>
      </c>
      <c r="Z206" s="6">
        <f t="shared" si="802"/>
        <v>0.5485</v>
      </c>
      <c r="AA206" s="6">
        <f t="shared" si="802"/>
        <v>0.8159</v>
      </c>
      <c r="AB206" s="6">
        <f t="shared" si="802"/>
        <v>0.3811</v>
      </c>
      <c r="AC206" s="6">
        <f t="shared" si="802"/>
        <v>0.505</v>
      </c>
      <c r="AD206" s="6">
        <f t="shared" si="802"/>
        <v>0.7363</v>
      </c>
      <c r="AE206" s="6">
        <f t="shared" si="802"/>
        <v>0.8877</v>
      </c>
      <c r="AF206" s="6">
        <f t="shared" si="802"/>
        <v>0.8195</v>
      </c>
      <c r="AG206" s="6">
        <f t="shared" si="802"/>
        <v>0.809</v>
      </c>
      <c r="AH206" s="8"/>
      <c r="AI206" s="6">
        <f t="shared" ref="AI206:AR206" si="803">X206-M206</f>
        <v>0</v>
      </c>
      <c r="AJ206" s="6">
        <f t="shared" si="803"/>
        <v>0</v>
      </c>
      <c r="AK206" s="6">
        <f t="shared" si="803"/>
        <v>0</v>
      </c>
      <c r="AL206" s="6">
        <f t="shared" si="803"/>
        <v>0.0236</v>
      </c>
      <c r="AM206" s="6">
        <f t="shared" si="803"/>
        <v>0.2971</v>
      </c>
      <c r="AN206" s="6">
        <f t="shared" si="803"/>
        <v>0.0544</v>
      </c>
      <c r="AO206" s="6">
        <f t="shared" si="803"/>
        <v>0</v>
      </c>
      <c r="AP206" s="6">
        <f t="shared" si="803"/>
        <v>0.1223</v>
      </c>
      <c r="AQ206" s="6">
        <f t="shared" si="803"/>
        <v>0</v>
      </c>
      <c r="AR206" s="6">
        <f t="shared" si="803"/>
        <v>0</v>
      </c>
      <c r="AS206" s="8"/>
      <c r="AT206" s="6">
        <f t="shared" ref="AT206:BC206" si="804">average(SORTN(AI194:AI205,6,0,1,FALSE))</f>
        <v>0.1058166667</v>
      </c>
      <c r="AU206" s="6">
        <f t="shared" si="804"/>
        <v>0.1151</v>
      </c>
      <c r="AV206" s="6">
        <f t="shared" si="804"/>
        <v>0.1131666667</v>
      </c>
      <c r="AW206" s="6">
        <f t="shared" si="804"/>
        <v>0.1713333333</v>
      </c>
      <c r="AX206" s="6">
        <f t="shared" si="804"/>
        <v>0.4509166667</v>
      </c>
      <c r="AY206" s="6">
        <f t="shared" si="804"/>
        <v>0.2183666667</v>
      </c>
      <c r="AZ206" s="6">
        <f t="shared" si="804"/>
        <v>0.09693333333</v>
      </c>
      <c r="BA206" s="6">
        <f t="shared" si="804"/>
        <v>0.2511</v>
      </c>
      <c r="BB206" s="6">
        <f t="shared" si="804"/>
        <v>0.09371666667</v>
      </c>
      <c r="BC206" s="6">
        <f t="shared" si="804"/>
        <v>0.03421666667</v>
      </c>
    </row>
    <row r="207">
      <c r="A207" s="23">
        <v>42766.0</v>
      </c>
      <c r="B207" s="27">
        <v>-0.0055</v>
      </c>
      <c r="C207" s="27">
        <v>0.0084</v>
      </c>
      <c r="D207" s="27">
        <v>-0.0182</v>
      </c>
      <c r="E207" s="27">
        <v>0.0064</v>
      </c>
      <c r="F207" s="27">
        <v>-0.0489</v>
      </c>
      <c r="G207" s="27">
        <v>0.0011</v>
      </c>
      <c r="H207" s="27">
        <v>-0.0051</v>
      </c>
      <c r="I207" s="27">
        <v>0.0024</v>
      </c>
      <c r="J207" s="27">
        <v>-0.0052</v>
      </c>
      <c r="K207" s="27">
        <v>0.0204</v>
      </c>
      <c r="L207" s="8"/>
      <c r="M207" s="6">
        <f t="shared" ref="M207:V207" si="805">M206+B207</f>
        <v>1.3635</v>
      </c>
      <c r="N207" s="6">
        <f t="shared" si="805"/>
        <v>1.0887</v>
      </c>
      <c r="O207" s="6">
        <f t="shared" si="805"/>
        <v>0.5303</v>
      </c>
      <c r="P207" s="6">
        <f t="shared" si="805"/>
        <v>0.7987</v>
      </c>
      <c r="Q207" s="6">
        <f t="shared" si="805"/>
        <v>0.0351</v>
      </c>
      <c r="R207" s="6">
        <f t="shared" si="805"/>
        <v>0.4517</v>
      </c>
      <c r="S207" s="6">
        <f t="shared" si="805"/>
        <v>0.7312</v>
      </c>
      <c r="T207" s="6">
        <f t="shared" si="805"/>
        <v>0.7678</v>
      </c>
      <c r="U207" s="6">
        <f t="shared" si="805"/>
        <v>0.8143</v>
      </c>
      <c r="V207" s="6">
        <f t="shared" si="805"/>
        <v>0.8294</v>
      </c>
      <c r="W207" s="8"/>
      <c r="X207" s="6">
        <f t="shared" ref="X207:AG207" si="806">max(X206, M207)</f>
        <v>1.369</v>
      </c>
      <c r="Y207" s="6">
        <f t="shared" si="806"/>
        <v>1.0887</v>
      </c>
      <c r="Z207" s="6">
        <f t="shared" si="806"/>
        <v>0.5485</v>
      </c>
      <c r="AA207" s="6">
        <f t="shared" si="806"/>
        <v>0.8159</v>
      </c>
      <c r="AB207" s="6">
        <f t="shared" si="806"/>
        <v>0.3811</v>
      </c>
      <c r="AC207" s="6">
        <f t="shared" si="806"/>
        <v>0.505</v>
      </c>
      <c r="AD207" s="6">
        <f t="shared" si="806"/>
        <v>0.7363</v>
      </c>
      <c r="AE207" s="6">
        <f t="shared" si="806"/>
        <v>0.8877</v>
      </c>
      <c r="AF207" s="6">
        <f t="shared" si="806"/>
        <v>0.8195</v>
      </c>
      <c r="AG207" s="6">
        <f t="shared" si="806"/>
        <v>0.8294</v>
      </c>
      <c r="AH207" s="8"/>
      <c r="AI207" s="6">
        <f t="shared" ref="AI207:AR207" si="807">X207-M207</f>
        <v>0.0055</v>
      </c>
      <c r="AJ207" s="6">
        <f t="shared" si="807"/>
        <v>0</v>
      </c>
      <c r="AK207" s="6">
        <f t="shared" si="807"/>
        <v>0.0182</v>
      </c>
      <c r="AL207" s="6">
        <f t="shared" si="807"/>
        <v>0.0172</v>
      </c>
      <c r="AM207" s="6">
        <f t="shared" si="807"/>
        <v>0.346</v>
      </c>
      <c r="AN207" s="6">
        <f t="shared" si="807"/>
        <v>0.0533</v>
      </c>
      <c r="AO207" s="6">
        <f t="shared" si="807"/>
        <v>0.0051</v>
      </c>
      <c r="AP207" s="6">
        <f t="shared" si="807"/>
        <v>0.1199</v>
      </c>
      <c r="AQ207" s="6">
        <f t="shared" si="807"/>
        <v>0.0052</v>
      </c>
      <c r="AR207" s="6">
        <f t="shared" si="807"/>
        <v>0</v>
      </c>
      <c r="AS207" s="8"/>
      <c r="AT207" s="6">
        <f t="shared" ref="AT207:BC207" si="808">average(SORTN(AI195:AI206,6,0,1,FALSE))</f>
        <v>0.1003166667</v>
      </c>
      <c r="AU207" s="6">
        <f t="shared" si="808"/>
        <v>0.10205</v>
      </c>
      <c r="AV207" s="6">
        <f t="shared" si="808"/>
        <v>0.1131666667</v>
      </c>
      <c r="AW207" s="6">
        <f t="shared" si="808"/>
        <v>0.1713333333</v>
      </c>
      <c r="AX207" s="6">
        <f t="shared" si="808"/>
        <v>0.4509166667</v>
      </c>
      <c r="AY207" s="6">
        <f t="shared" si="808"/>
        <v>0.2183666667</v>
      </c>
      <c r="AZ207" s="6">
        <f t="shared" si="808"/>
        <v>0.09613333333</v>
      </c>
      <c r="BA207" s="6">
        <f t="shared" si="808"/>
        <v>0.2511</v>
      </c>
      <c r="BB207" s="6">
        <f t="shared" si="808"/>
        <v>0.08233333333</v>
      </c>
      <c r="BC207" s="6">
        <f t="shared" si="808"/>
        <v>0.03076666667</v>
      </c>
    </row>
    <row r="208">
      <c r="A208" s="23">
        <v>42794.0</v>
      </c>
      <c r="B208" s="27">
        <v>0.0244</v>
      </c>
      <c r="C208" s="27">
        <v>-1.0E-4</v>
      </c>
      <c r="D208" s="27">
        <v>0.0207</v>
      </c>
      <c r="E208" s="27">
        <v>0.0236</v>
      </c>
      <c r="F208" s="27">
        <v>0.0138</v>
      </c>
      <c r="G208" s="27">
        <v>0.005</v>
      </c>
      <c r="H208" s="27">
        <v>0.0528</v>
      </c>
      <c r="I208" s="27">
        <v>0.0223</v>
      </c>
      <c r="J208" s="27">
        <v>0.0313</v>
      </c>
      <c r="K208" s="27">
        <v>0.0386</v>
      </c>
      <c r="L208" s="8"/>
      <c r="M208" s="6">
        <f t="shared" ref="M208:V208" si="809">M207+B208</f>
        <v>1.3879</v>
      </c>
      <c r="N208" s="6">
        <f t="shared" si="809"/>
        <v>1.0886</v>
      </c>
      <c r="O208" s="6">
        <f t="shared" si="809"/>
        <v>0.551</v>
      </c>
      <c r="P208" s="6">
        <f t="shared" si="809"/>
        <v>0.8223</v>
      </c>
      <c r="Q208" s="6">
        <f t="shared" si="809"/>
        <v>0.0489</v>
      </c>
      <c r="R208" s="6">
        <f t="shared" si="809"/>
        <v>0.4567</v>
      </c>
      <c r="S208" s="6">
        <f t="shared" si="809"/>
        <v>0.784</v>
      </c>
      <c r="T208" s="6">
        <f t="shared" si="809"/>
        <v>0.7901</v>
      </c>
      <c r="U208" s="6">
        <f t="shared" si="809"/>
        <v>0.8456</v>
      </c>
      <c r="V208" s="6">
        <f t="shared" si="809"/>
        <v>0.868</v>
      </c>
      <c r="W208" s="8"/>
      <c r="X208" s="6">
        <f t="shared" ref="X208:AG208" si="810">max(X207, M208)</f>
        <v>1.3879</v>
      </c>
      <c r="Y208" s="6">
        <f t="shared" si="810"/>
        <v>1.0887</v>
      </c>
      <c r="Z208" s="6">
        <f t="shared" si="810"/>
        <v>0.551</v>
      </c>
      <c r="AA208" s="6">
        <f t="shared" si="810"/>
        <v>0.8223</v>
      </c>
      <c r="AB208" s="6">
        <f t="shared" si="810"/>
        <v>0.3811</v>
      </c>
      <c r="AC208" s="6">
        <f t="shared" si="810"/>
        <v>0.505</v>
      </c>
      <c r="AD208" s="6">
        <f t="shared" si="810"/>
        <v>0.784</v>
      </c>
      <c r="AE208" s="6">
        <f t="shared" si="810"/>
        <v>0.8877</v>
      </c>
      <c r="AF208" s="6">
        <f t="shared" si="810"/>
        <v>0.8456</v>
      </c>
      <c r="AG208" s="6">
        <f t="shared" si="810"/>
        <v>0.868</v>
      </c>
      <c r="AH208" s="8"/>
      <c r="AI208" s="6">
        <f t="shared" ref="AI208:AR208" si="811">X208-M208</f>
        <v>0</v>
      </c>
      <c r="AJ208" s="6">
        <f t="shared" si="811"/>
        <v>0.0001</v>
      </c>
      <c r="AK208" s="6">
        <f t="shared" si="811"/>
        <v>0</v>
      </c>
      <c r="AL208" s="6">
        <f t="shared" si="811"/>
        <v>0</v>
      </c>
      <c r="AM208" s="6">
        <f t="shared" si="811"/>
        <v>0.3322</v>
      </c>
      <c r="AN208" s="6">
        <f t="shared" si="811"/>
        <v>0.0483</v>
      </c>
      <c r="AO208" s="6">
        <f t="shared" si="811"/>
        <v>0</v>
      </c>
      <c r="AP208" s="6">
        <f t="shared" si="811"/>
        <v>0.0976</v>
      </c>
      <c r="AQ208" s="6">
        <f t="shared" si="811"/>
        <v>0</v>
      </c>
      <c r="AR208" s="6">
        <f t="shared" si="811"/>
        <v>0</v>
      </c>
      <c r="AS208" s="8"/>
      <c r="AT208" s="6">
        <f t="shared" ref="AT208:BC208" si="812">average(SORTN(AI196:AI207,6,0,1,FALSE))</f>
        <v>0.08353333333</v>
      </c>
      <c r="AU208" s="6">
        <f t="shared" si="812"/>
        <v>0.08118333333</v>
      </c>
      <c r="AV208" s="6">
        <f t="shared" si="812"/>
        <v>0.1084666667</v>
      </c>
      <c r="AW208" s="6">
        <f t="shared" si="812"/>
        <v>0.1621666667</v>
      </c>
      <c r="AX208" s="6">
        <f t="shared" si="812"/>
        <v>0.4509166667</v>
      </c>
      <c r="AY208" s="6">
        <f t="shared" si="812"/>
        <v>0.2183666667</v>
      </c>
      <c r="AZ208" s="6">
        <f t="shared" si="812"/>
        <v>0.08816666667</v>
      </c>
      <c r="BA208" s="6">
        <f t="shared" si="812"/>
        <v>0.2477166667</v>
      </c>
      <c r="BB208" s="6">
        <f t="shared" si="812"/>
        <v>0.06605</v>
      </c>
      <c r="BC208" s="6">
        <f t="shared" si="812"/>
        <v>0.0184</v>
      </c>
    </row>
    <row r="209">
      <c r="A209" s="23">
        <v>42825.0</v>
      </c>
      <c r="B209" s="27">
        <v>0.0339</v>
      </c>
      <c r="C209" s="27">
        <v>0.0111</v>
      </c>
      <c r="D209" s="27">
        <v>0.0557</v>
      </c>
      <c r="E209" s="27">
        <v>0.0374</v>
      </c>
      <c r="F209" s="27">
        <v>0.0859</v>
      </c>
      <c r="G209" s="27">
        <v>-0.0064</v>
      </c>
      <c r="H209" s="27">
        <v>0.0494</v>
      </c>
      <c r="I209" s="27">
        <v>0.1045</v>
      </c>
      <c r="J209" s="27">
        <v>0.0117</v>
      </c>
      <c r="K209" s="27">
        <v>0.001</v>
      </c>
      <c r="L209" s="8"/>
      <c r="M209" s="6">
        <f t="shared" ref="M209:V209" si="813">M208+B209</f>
        <v>1.4218</v>
      </c>
      <c r="N209" s="6">
        <f t="shared" si="813"/>
        <v>1.0997</v>
      </c>
      <c r="O209" s="6">
        <f t="shared" si="813"/>
        <v>0.6067</v>
      </c>
      <c r="P209" s="6">
        <f t="shared" si="813"/>
        <v>0.8597</v>
      </c>
      <c r="Q209" s="6">
        <f t="shared" si="813"/>
        <v>0.1348</v>
      </c>
      <c r="R209" s="6">
        <f t="shared" si="813"/>
        <v>0.4503</v>
      </c>
      <c r="S209" s="6">
        <f t="shared" si="813"/>
        <v>0.8334</v>
      </c>
      <c r="T209" s="6">
        <f t="shared" si="813"/>
        <v>0.8946</v>
      </c>
      <c r="U209" s="6">
        <f t="shared" si="813"/>
        <v>0.8573</v>
      </c>
      <c r="V209" s="6">
        <f t="shared" si="813"/>
        <v>0.869</v>
      </c>
      <c r="W209" s="8"/>
      <c r="X209" s="6">
        <f t="shared" ref="X209:AG209" si="814">max(X208, M209)</f>
        <v>1.4218</v>
      </c>
      <c r="Y209" s="6">
        <f t="shared" si="814"/>
        <v>1.0997</v>
      </c>
      <c r="Z209" s="6">
        <f t="shared" si="814"/>
        <v>0.6067</v>
      </c>
      <c r="AA209" s="6">
        <f t="shared" si="814"/>
        <v>0.8597</v>
      </c>
      <c r="AB209" s="6">
        <f t="shared" si="814"/>
        <v>0.3811</v>
      </c>
      <c r="AC209" s="6">
        <f t="shared" si="814"/>
        <v>0.505</v>
      </c>
      <c r="AD209" s="6">
        <f t="shared" si="814"/>
        <v>0.8334</v>
      </c>
      <c r="AE209" s="6">
        <f t="shared" si="814"/>
        <v>0.8946</v>
      </c>
      <c r="AF209" s="6">
        <f t="shared" si="814"/>
        <v>0.8573</v>
      </c>
      <c r="AG209" s="6">
        <f t="shared" si="814"/>
        <v>0.869</v>
      </c>
      <c r="AH209" s="8"/>
      <c r="AI209" s="6">
        <f t="shared" ref="AI209:AR209" si="815">X209-M209</f>
        <v>0</v>
      </c>
      <c r="AJ209" s="6">
        <f t="shared" si="815"/>
        <v>0</v>
      </c>
      <c r="AK209" s="6">
        <f t="shared" si="815"/>
        <v>0</v>
      </c>
      <c r="AL209" s="6">
        <f t="shared" si="815"/>
        <v>0</v>
      </c>
      <c r="AM209" s="6">
        <f t="shared" si="815"/>
        <v>0.2463</v>
      </c>
      <c r="AN209" s="6">
        <f t="shared" si="815"/>
        <v>0.0547</v>
      </c>
      <c r="AO209" s="6">
        <f t="shared" si="815"/>
        <v>0</v>
      </c>
      <c r="AP209" s="6">
        <f t="shared" si="815"/>
        <v>0</v>
      </c>
      <c r="AQ209" s="6">
        <f t="shared" si="815"/>
        <v>0</v>
      </c>
      <c r="AR209" s="6">
        <f t="shared" si="815"/>
        <v>0</v>
      </c>
      <c r="AS209" s="8"/>
      <c r="AT209" s="6">
        <f t="shared" ref="AT209:BC209" si="816">average(SORTN(AI197:AI208,6,0,1,FALSE))</f>
        <v>0.06201666667</v>
      </c>
      <c r="AU209" s="6">
        <f t="shared" si="816"/>
        <v>0.05863333333</v>
      </c>
      <c r="AV209" s="6">
        <f t="shared" si="816"/>
        <v>0.10085</v>
      </c>
      <c r="AW209" s="6">
        <f t="shared" si="816"/>
        <v>0.14485</v>
      </c>
      <c r="AX209" s="6">
        <f t="shared" si="816"/>
        <v>0.4506</v>
      </c>
      <c r="AY209" s="6">
        <f t="shared" si="816"/>
        <v>0.2107166667</v>
      </c>
      <c r="AZ209" s="6">
        <f t="shared" si="816"/>
        <v>0.07503333333</v>
      </c>
      <c r="BA209" s="6">
        <f t="shared" si="816"/>
        <v>0.2369333333</v>
      </c>
      <c r="BB209" s="6">
        <f t="shared" si="816"/>
        <v>0.04888333333</v>
      </c>
      <c r="BC209" s="6">
        <f t="shared" si="816"/>
        <v>0.00555</v>
      </c>
    </row>
    <row r="210">
      <c r="A210" s="23">
        <v>42855.0</v>
      </c>
      <c r="B210" s="27">
        <v>0.0129</v>
      </c>
      <c r="C210" s="27">
        <v>0.0035</v>
      </c>
      <c r="D210" s="27">
        <v>0.0347</v>
      </c>
      <c r="E210" s="27">
        <v>0.0116</v>
      </c>
      <c r="F210" s="27">
        <v>0.0039</v>
      </c>
      <c r="G210" s="27">
        <v>0.0109</v>
      </c>
      <c r="H210" s="27">
        <v>0.0247</v>
      </c>
      <c r="I210" s="27">
        <v>0.0268</v>
      </c>
      <c r="J210" s="27">
        <v>-0.0134</v>
      </c>
      <c r="K210" s="27">
        <v>0.0105</v>
      </c>
      <c r="L210" s="8"/>
      <c r="M210" s="6">
        <f t="shared" ref="M210:V210" si="817">M209+B210</f>
        <v>1.4347</v>
      </c>
      <c r="N210" s="6">
        <f t="shared" si="817"/>
        <v>1.1032</v>
      </c>
      <c r="O210" s="6">
        <f t="shared" si="817"/>
        <v>0.6414</v>
      </c>
      <c r="P210" s="6">
        <f t="shared" si="817"/>
        <v>0.8713</v>
      </c>
      <c r="Q210" s="6">
        <f t="shared" si="817"/>
        <v>0.1387</v>
      </c>
      <c r="R210" s="6">
        <f t="shared" si="817"/>
        <v>0.4612</v>
      </c>
      <c r="S210" s="6">
        <f t="shared" si="817"/>
        <v>0.8581</v>
      </c>
      <c r="T210" s="6">
        <f t="shared" si="817"/>
        <v>0.9214</v>
      </c>
      <c r="U210" s="6">
        <f t="shared" si="817"/>
        <v>0.8439</v>
      </c>
      <c r="V210" s="6">
        <f t="shared" si="817"/>
        <v>0.8795</v>
      </c>
      <c r="W210" s="8"/>
      <c r="X210" s="6">
        <f t="shared" ref="X210:AG210" si="818">max(X209, M210)</f>
        <v>1.4347</v>
      </c>
      <c r="Y210" s="6">
        <f t="shared" si="818"/>
        <v>1.1032</v>
      </c>
      <c r="Z210" s="6">
        <f t="shared" si="818"/>
        <v>0.6414</v>
      </c>
      <c r="AA210" s="6">
        <f t="shared" si="818"/>
        <v>0.8713</v>
      </c>
      <c r="AB210" s="6">
        <f t="shared" si="818"/>
        <v>0.3811</v>
      </c>
      <c r="AC210" s="6">
        <f t="shared" si="818"/>
        <v>0.505</v>
      </c>
      <c r="AD210" s="6">
        <f t="shared" si="818"/>
        <v>0.8581</v>
      </c>
      <c r="AE210" s="6">
        <f t="shared" si="818"/>
        <v>0.9214</v>
      </c>
      <c r="AF210" s="6">
        <f t="shared" si="818"/>
        <v>0.8573</v>
      </c>
      <c r="AG210" s="6">
        <f t="shared" si="818"/>
        <v>0.8795</v>
      </c>
      <c r="AH210" s="8"/>
      <c r="AI210" s="6">
        <f t="shared" ref="AI210:AR210" si="819">X210-M210</f>
        <v>0</v>
      </c>
      <c r="AJ210" s="6">
        <f t="shared" si="819"/>
        <v>0</v>
      </c>
      <c r="AK210" s="6">
        <f t="shared" si="819"/>
        <v>0</v>
      </c>
      <c r="AL210" s="6">
        <f t="shared" si="819"/>
        <v>0</v>
      </c>
      <c r="AM210" s="6">
        <f t="shared" si="819"/>
        <v>0.2424</v>
      </c>
      <c r="AN210" s="6">
        <f t="shared" si="819"/>
        <v>0.0438</v>
      </c>
      <c r="AO210" s="6">
        <f t="shared" si="819"/>
        <v>0</v>
      </c>
      <c r="AP210" s="6">
        <f t="shared" si="819"/>
        <v>0</v>
      </c>
      <c r="AQ210" s="6">
        <f t="shared" si="819"/>
        <v>0.0134</v>
      </c>
      <c r="AR210" s="6">
        <f t="shared" si="819"/>
        <v>0</v>
      </c>
      <c r="AS210" s="8"/>
      <c r="AT210" s="6">
        <f t="shared" ref="AT210:BC210" si="820">average(SORTN(AI198:AI209,6,0,1,FALSE))</f>
        <v>0.04715</v>
      </c>
      <c r="AU210" s="6">
        <f t="shared" si="820"/>
        <v>0.0423</v>
      </c>
      <c r="AV210" s="6">
        <f t="shared" si="820"/>
        <v>0.09418333333</v>
      </c>
      <c r="AW210" s="6">
        <f t="shared" si="820"/>
        <v>0.1346833333</v>
      </c>
      <c r="AX210" s="6">
        <f t="shared" si="820"/>
        <v>0.4506</v>
      </c>
      <c r="AY210" s="6">
        <f t="shared" si="820"/>
        <v>0.20705</v>
      </c>
      <c r="AZ210" s="6">
        <f t="shared" si="820"/>
        <v>0.06673333333</v>
      </c>
      <c r="BA210" s="6">
        <f t="shared" si="820"/>
        <v>0.2292</v>
      </c>
      <c r="BB210" s="6">
        <f t="shared" si="820"/>
        <v>0.0336</v>
      </c>
      <c r="BC210" s="6">
        <f t="shared" si="820"/>
        <v>0.004</v>
      </c>
    </row>
    <row r="211">
      <c r="A211" s="23">
        <v>42886.0</v>
      </c>
      <c r="B211" s="27">
        <v>-0.0349</v>
      </c>
      <c r="C211" s="27">
        <v>-0.0145</v>
      </c>
      <c r="D211" s="27">
        <v>0.0162</v>
      </c>
      <c r="E211" s="27">
        <v>0.0111</v>
      </c>
      <c r="F211" s="27">
        <v>0.0201</v>
      </c>
      <c r="G211" s="27">
        <v>0.022</v>
      </c>
      <c r="H211" s="27">
        <v>0.0203</v>
      </c>
      <c r="I211" s="27">
        <v>0.0135</v>
      </c>
      <c r="J211" s="27">
        <v>0.0485</v>
      </c>
      <c r="K211" s="27">
        <v>0.0129</v>
      </c>
      <c r="L211" s="8"/>
      <c r="M211" s="6">
        <f t="shared" ref="M211:V211" si="821">M210+B211</f>
        <v>1.3998</v>
      </c>
      <c r="N211" s="6">
        <f t="shared" si="821"/>
        <v>1.0887</v>
      </c>
      <c r="O211" s="6">
        <f t="shared" si="821"/>
        <v>0.6576</v>
      </c>
      <c r="P211" s="6">
        <f t="shared" si="821"/>
        <v>0.8824</v>
      </c>
      <c r="Q211" s="6">
        <f t="shared" si="821"/>
        <v>0.1588</v>
      </c>
      <c r="R211" s="6">
        <f t="shared" si="821"/>
        <v>0.4832</v>
      </c>
      <c r="S211" s="6">
        <f t="shared" si="821"/>
        <v>0.8784</v>
      </c>
      <c r="T211" s="6">
        <f t="shared" si="821"/>
        <v>0.9349</v>
      </c>
      <c r="U211" s="6">
        <f t="shared" si="821"/>
        <v>0.8924</v>
      </c>
      <c r="V211" s="6">
        <f t="shared" si="821"/>
        <v>0.8924</v>
      </c>
      <c r="W211" s="8"/>
      <c r="X211" s="6">
        <f t="shared" ref="X211:AG211" si="822">max(X210, M211)</f>
        <v>1.4347</v>
      </c>
      <c r="Y211" s="6">
        <f t="shared" si="822"/>
        <v>1.1032</v>
      </c>
      <c r="Z211" s="6">
        <f t="shared" si="822"/>
        <v>0.6576</v>
      </c>
      <c r="AA211" s="6">
        <f t="shared" si="822"/>
        <v>0.8824</v>
      </c>
      <c r="AB211" s="6">
        <f t="shared" si="822"/>
        <v>0.3811</v>
      </c>
      <c r="AC211" s="6">
        <f t="shared" si="822"/>
        <v>0.505</v>
      </c>
      <c r="AD211" s="6">
        <f t="shared" si="822"/>
        <v>0.8784</v>
      </c>
      <c r="AE211" s="6">
        <f t="shared" si="822"/>
        <v>0.9349</v>
      </c>
      <c r="AF211" s="6">
        <f t="shared" si="822"/>
        <v>0.8924</v>
      </c>
      <c r="AG211" s="6">
        <f t="shared" si="822"/>
        <v>0.8924</v>
      </c>
      <c r="AH211" s="8"/>
      <c r="AI211" s="6">
        <f t="shared" ref="AI211:AR211" si="823">X211-M211</f>
        <v>0.0349</v>
      </c>
      <c r="AJ211" s="6">
        <f t="shared" si="823"/>
        <v>0.0145</v>
      </c>
      <c r="AK211" s="6">
        <f t="shared" si="823"/>
        <v>0</v>
      </c>
      <c r="AL211" s="6">
        <f t="shared" si="823"/>
        <v>0</v>
      </c>
      <c r="AM211" s="6">
        <f t="shared" si="823"/>
        <v>0.2223</v>
      </c>
      <c r="AN211" s="6">
        <f t="shared" si="823"/>
        <v>0.0218</v>
      </c>
      <c r="AO211" s="6">
        <f t="shared" si="823"/>
        <v>0</v>
      </c>
      <c r="AP211" s="6">
        <f t="shared" si="823"/>
        <v>0</v>
      </c>
      <c r="AQ211" s="6">
        <f t="shared" si="823"/>
        <v>0</v>
      </c>
      <c r="AR211" s="6">
        <f t="shared" si="823"/>
        <v>0</v>
      </c>
      <c r="AS211" s="8"/>
      <c r="AT211" s="6">
        <f t="shared" ref="AT211:BC211" si="824">average(SORTN(AI199:AI210,6,0,1,FALSE))</f>
        <v>0.03691666667</v>
      </c>
      <c r="AU211" s="6">
        <f t="shared" si="824"/>
        <v>0.03046666667</v>
      </c>
      <c r="AV211" s="6">
        <f t="shared" si="824"/>
        <v>0.0875</v>
      </c>
      <c r="AW211" s="6">
        <f t="shared" si="824"/>
        <v>0.12545</v>
      </c>
      <c r="AX211" s="6">
        <f t="shared" si="824"/>
        <v>0.4506</v>
      </c>
      <c r="AY211" s="6">
        <f t="shared" si="824"/>
        <v>0.19825</v>
      </c>
      <c r="AZ211" s="6">
        <f t="shared" si="824"/>
        <v>0.05736666667</v>
      </c>
      <c r="BA211" s="6">
        <f t="shared" si="824"/>
        <v>0.2287666667</v>
      </c>
      <c r="BB211" s="6">
        <f t="shared" si="824"/>
        <v>0.02306666667</v>
      </c>
      <c r="BC211" s="6">
        <f t="shared" si="824"/>
        <v>0.003216666667</v>
      </c>
    </row>
    <row r="212">
      <c r="A212" s="23">
        <v>42916.0</v>
      </c>
      <c r="B212" s="27">
        <v>-0.0017</v>
      </c>
      <c r="C212" s="27">
        <v>-0.0091</v>
      </c>
      <c r="D212" s="27">
        <v>-0.0269</v>
      </c>
      <c r="E212" s="27">
        <v>-0.0243</v>
      </c>
      <c r="F212" s="27">
        <v>-0.0024</v>
      </c>
      <c r="G212" s="27">
        <v>0.027</v>
      </c>
      <c r="H212" s="27">
        <v>-0.0279</v>
      </c>
      <c r="I212" s="27">
        <v>-0.0279</v>
      </c>
      <c r="J212" s="27">
        <v>-0.0254</v>
      </c>
      <c r="K212" s="27">
        <v>0.0058</v>
      </c>
      <c r="L212" s="8"/>
      <c r="M212" s="6">
        <f t="shared" ref="M212:V212" si="825">M211+B212</f>
        <v>1.3981</v>
      </c>
      <c r="N212" s="6">
        <f t="shared" si="825"/>
        <v>1.0796</v>
      </c>
      <c r="O212" s="6">
        <f t="shared" si="825"/>
        <v>0.6307</v>
      </c>
      <c r="P212" s="6">
        <f t="shared" si="825"/>
        <v>0.8581</v>
      </c>
      <c r="Q212" s="6">
        <f t="shared" si="825"/>
        <v>0.1564</v>
      </c>
      <c r="R212" s="6">
        <f t="shared" si="825"/>
        <v>0.5102</v>
      </c>
      <c r="S212" s="6">
        <f t="shared" si="825"/>
        <v>0.8505</v>
      </c>
      <c r="T212" s="6">
        <f t="shared" si="825"/>
        <v>0.907</v>
      </c>
      <c r="U212" s="6">
        <f t="shared" si="825"/>
        <v>0.867</v>
      </c>
      <c r="V212" s="6">
        <f t="shared" si="825"/>
        <v>0.8982</v>
      </c>
      <c r="W212" s="8"/>
      <c r="X212" s="6">
        <f t="shared" ref="X212:AG212" si="826">max(X211, M212)</f>
        <v>1.4347</v>
      </c>
      <c r="Y212" s="6">
        <f t="shared" si="826"/>
        <v>1.1032</v>
      </c>
      <c r="Z212" s="6">
        <f t="shared" si="826"/>
        <v>0.6576</v>
      </c>
      <c r="AA212" s="6">
        <f t="shared" si="826"/>
        <v>0.8824</v>
      </c>
      <c r="AB212" s="6">
        <f t="shared" si="826"/>
        <v>0.3811</v>
      </c>
      <c r="AC212" s="6">
        <f t="shared" si="826"/>
        <v>0.5102</v>
      </c>
      <c r="AD212" s="6">
        <f t="shared" si="826"/>
        <v>0.8784</v>
      </c>
      <c r="AE212" s="6">
        <f t="shared" si="826"/>
        <v>0.9349</v>
      </c>
      <c r="AF212" s="6">
        <f t="shared" si="826"/>
        <v>0.8924</v>
      </c>
      <c r="AG212" s="6">
        <f t="shared" si="826"/>
        <v>0.8982</v>
      </c>
      <c r="AH212" s="8"/>
      <c r="AI212" s="6">
        <f t="shared" ref="AI212:AR212" si="827">X212-M212</f>
        <v>0.0366</v>
      </c>
      <c r="AJ212" s="6">
        <f t="shared" si="827"/>
        <v>0.0236</v>
      </c>
      <c r="AK212" s="6">
        <f t="shared" si="827"/>
        <v>0.0269</v>
      </c>
      <c r="AL212" s="6">
        <f t="shared" si="827"/>
        <v>0.0243</v>
      </c>
      <c r="AM212" s="6">
        <f t="shared" si="827"/>
        <v>0.2247</v>
      </c>
      <c r="AN212" s="6">
        <f t="shared" si="827"/>
        <v>0</v>
      </c>
      <c r="AO212" s="6">
        <f t="shared" si="827"/>
        <v>0.0279</v>
      </c>
      <c r="AP212" s="6">
        <f t="shared" si="827"/>
        <v>0.0279</v>
      </c>
      <c r="AQ212" s="6">
        <f t="shared" si="827"/>
        <v>0.0254</v>
      </c>
      <c r="AR212" s="6">
        <f t="shared" si="827"/>
        <v>0</v>
      </c>
      <c r="AS212" s="8"/>
      <c r="AT212" s="6">
        <f t="shared" ref="AT212:BC212" si="828">average(SORTN(AI200:AI211,6,0,1,FALSE))</f>
        <v>0.03498333333</v>
      </c>
      <c r="AU212" s="6">
        <f t="shared" si="828"/>
        <v>0.02241666667</v>
      </c>
      <c r="AV212" s="6">
        <f t="shared" si="828"/>
        <v>0.08285</v>
      </c>
      <c r="AW212" s="6">
        <f t="shared" si="828"/>
        <v>0.1186166667</v>
      </c>
      <c r="AX212" s="6">
        <f t="shared" si="828"/>
        <v>0.4506</v>
      </c>
      <c r="AY212" s="6">
        <f t="shared" si="828"/>
        <v>0.18405</v>
      </c>
      <c r="AZ212" s="6">
        <f t="shared" si="828"/>
        <v>0.05446666667</v>
      </c>
      <c r="BA212" s="6">
        <f t="shared" si="828"/>
        <v>0.2220333333</v>
      </c>
      <c r="BB212" s="6">
        <f t="shared" si="828"/>
        <v>0.01056666667</v>
      </c>
      <c r="BC212" s="6">
        <f t="shared" si="828"/>
        <v>0.003216666667</v>
      </c>
    </row>
    <row r="213">
      <c r="A213" s="23">
        <v>42947.0</v>
      </c>
      <c r="B213" s="27">
        <v>0.0035</v>
      </c>
      <c r="C213" s="27">
        <v>9.0E-4</v>
      </c>
      <c r="D213" s="27">
        <v>-0.0054</v>
      </c>
      <c r="E213" s="27">
        <v>-0.015</v>
      </c>
      <c r="F213" s="27">
        <v>0.0403</v>
      </c>
      <c r="G213" s="27">
        <v>0.0033</v>
      </c>
      <c r="H213" s="27">
        <v>0.0366</v>
      </c>
      <c r="I213" s="27">
        <v>0.0126</v>
      </c>
      <c r="J213" s="27">
        <v>0.0107</v>
      </c>
      <c r="K213" s="27">
        <v>0.0199</v>
      </c>
      <c r="L213" s="8"/>
      <c r="M213" s="6">
        <f t="shared" ref="M213:V213" si="829">M212+B213</f>
        <v>1.4016</v>
      </c>
      <c r="N213" s="6">
        <f t="shared" si="829"/>
        <v>1.0805</v>
      </c>
      <c r="O213" s="6">
        <f t="shared" si="829"/>
        <v>0.6253</v>
      </c>
      <c r="P213" s="6">
        <f t="shared" si="829"/>
        <v>0.8431</v>
      </c>
      <c r="Q213" s="6">
        <f t="shared" si="829"/>
        <v>0.1967</v>
      </c>
      <c r="R213" s="6">
        <f t="shared" si="829"/>
        <v>0.5135</v>
      </c>
      <c r="S213" s="6">
        <f t="shared" si="829"/>
        <v>0.8871</v>
      </c>
      <c r="T213" s="6">
        <f t="shared" si="829"/>
        <v>0.9196</v>
      </c>
      <c r="U213" s="6">
        <f t="shared" si="829"/>
        <v>0.8777</v>
      </c>
      <c r="V213" s="6">
        <f t="shared" si="829"/>
        <v>0.9181</v>
      </c>
      <c r="W213" s="8"/>
      <c r="X213" s="6">
        <f t="shared" ref="X213:AG213" si="830">max(X212, M213)</f>
        <v>1.4347</v>
      </c>
      <c r="Y213" s="6">
        <f t="shared" si="830"/>
        <v>1.1032</v>
      </c>
      <c r="Z213" s="6">
        <f t="shared" si="830"/>
        <v>0.6576</v>
      </c>
      <c r="AA213" s="6">
        <f t="shared" si="830"/>
        <v>0.8824</v>
      </c>
      <c r="AB213" s="6">
        <f t="shared" si="830"/>
        <v>0.3811</v>
      </c>
      <c r="AC213" s="6">
        <f t="shared" si="830"/>
        <v>0.5135</v>
      </c>
      <c r="AD213" s="6">
        <f t="shared" si="830"/>
        <v>0.8871</v>
      </c>
      <c r="AE213" s="6">
        <f t="shared" si="830"/>
        <v>0.9349</v>
      </c>
      <c r="AF213" s="6">
        <f t="shared" si="830"/>
        <v>0.8924</v>
      </c>
      <c r="AG213" s="6">
        <f t="shared" si="830"/>
        <v>0.9181</v>
      </c>
      <c r="AH213" s="8"/>
      <c r="AI213" s="6">
        <f t="shared" ref="AI213:AR213" si="831">X213-M213</f>
        <v>0.0331</v>
      </c>
      <c r="AJ213" s="6">
        <f t="shared" si="831"/>
        <v>0.0227</v>
      </c>
      <c r="AK213" s="6">
        <f t="shared" si="831"/>
        <v>0.0323</v>
      </c>
      <c r="AL213" s="6">
        <f t="shared" si="831"/>
        <v>0.0393</v>
      </c>
      <c r="AM213" s="6">
        <f t="shared" si="831"/>
        <v>0.1844</v>
      </c>
      <c r="AN213" s="6">
        <f t="shared" si="831"/>
        <v>0</v>
      </c>
      <c r="AO213" s="6">
        <f t="shared" si="831"/>
        <v>0</v>
      </c>
      <c r="AP213" s="6">
        <f t="shared" si="831"/>
        <v>0.0153</v>
      </c>
      <c r="AQ213" s="6">
        <f t="shared" si="831"/>
        <v>0.0147</v>
      </c>
      <c r="AR213" s="6">
        <f t="shared" si="831"/>
        <v>0</v>
      </c>
      <c r="AS213" s="8"/>
      <c r="AT213" s="6">
        <f t="shared" ref="AT213:BC213" si="832">average(SORTN(AI201:AI212,6,0,1,FALSE))</f>
        <v>0.02893333333</v>
      </c>
      <c r="AU213" s="6">
        <f t="shared" si="832"/>
        <v>0.0153</v>
      </c>
      <c r="AV213" s="6">
        <f t="shared" si="832"/>
        <v>0.06515</v>
      </c>
      <c r="AW213" s="6">
        <f t="shared" si="832"/>
        <v>0.0909</v>
      </c>
      <c r="AX213" s="6">
        <f t="shared" si="832"/>
        <v>0.4276333333</v>
      </c>
      <c r="AY213" s="6">
        <f t="shared" si="832"/>
        <v>0.1480166667</v>
      </c>
      <c r="AZ213" s="6">
        <f t="shared" si="832"/>
        <v>0.04048333333</v>
      </c>
      <c r="BA213" s="6">
        <f t="shared" si="832"/>
        <v>0.1934166667</v>
      </c>
      <c r="BB213" s="6">
        <f t="shared" si="832"/>
        <v>0.01058333333</v>
      </c>
      <c r="BC213" s="6">
        <f t="shared" si="832"/>
        <v>0.003216666667</v>
      </c>
    </row>
    <row r="214">
      <c r="A214" s="23">
        <v>42978.0</v>
      </c>
      <c r="B214" s="27">
        <v>0.0044</v>
      </c>
      <c r="C214" s="27">
        <v>0.0038</v>
      </c>
      <c r="D214" s="27">
        <v>0.0021</v>
      </c>
      <c r="E214" s="27">
        <v>-0.0059</v>
      </c>
      <c r="F214" s="27">
        <v>0.0098</v>
      </c>
      <c r="G214" s="27">
        <v>-0.0044</v>
      </c>
      <c r="H214" s="27">
        <v>-0.0089</v>
      </c>
      <c r="I214" s="27">
        <v>-0.0203</v>
      </c>
      <c r="J214" s="27">
        <v>0.0152</v>
      </c>
      <c r="K214" s="27">
        <v>0.0025</v>
      </c>
      <c r="L214" s="8"/>
      <c r="M214" s="6">
        <f t="shared" ref="M214:V214" si="833">M213+B214</f>
        <v>1.406</v>
      </c>
      <c r="N214" s="6">
        <f t="shared" si="833"/>
        <v>1.0843</v>
      </c>
      <c r="O214" s="6">
        <f t="shared" si="833"/>
        <v>0.6274</v>
      </c>
      <c r="P214" s="6">
        <f t="shared" si="833"/>
        <v>0.8372</v>
      </c>
      <c r="Q214" s="6">
        <f t="shared" si="833"/>
        <v>0.2065</v>
      </c>
      <c r="R214" s="6">
        <f t="shared" si="833"/>
        <v>0.5091</v>
      </c>
      <c r="S214" s="6">
        <f t="shared" si="833"/>
        <v>0.8782</v>
      </c>
      <c r="T214" s="6">
        <f t="shared" si="833"/>
        <v>0.8993</v>
      </c>
      <c r="U214" s="6">
        <f t="shared" si="833"/>
        <v>0.8929</v>
      </c>
      <c r="V214" s="6">
        <f t="shared" si="833"/>
        <v>0.9206</v>
      </c>
      <c r="W214" s="8"/>
      <c r="X214" s="6">
        <f t="shared" ref="X214:AG214" si="834">max(X213, M214)</f>
        <v>1.4347</v>
      </c>
      <c r="Y214" s="6">
        <f t="shared" si="834"/>
        <v>1.1032</v>
      </c>
      <c r="Z214" s="6">
        <f t="shared" si="834"/>
        <v>0.6576</v>
      </c>
      <c r="AA214" s="6">
        <f t="shared" si="834"/>
        <v>0.8824</v>
      </c>
      <c r="AB214" s="6">
        <f t="shared" si="834"/>
        <v>0.3811</v>
      </c>
      <c r="AC214" s="6">
        <f t="shared" si="834"/>
        <v>0.5135</v>
      </c>
      <c r="AD214" s="6">
        <f t="shared" si="834"/>
        <v>0.8871</v>
      </c>
      <c r="AE214" s="6">
        <f t="shared" si="834"/>
        <v>0.9349</v>
      </c>
      <c r="AF214" s="6">
        <f t="shared" si="834"/>
        <v>0.8929</v>
      </c>
      <c r="AG214" s="6">
        <f t="shared" si="834"/>
        <v>0.9206</v>
      </c>
      <c r="AH214" s="8"/>
      <c r="AI214" s="6">
        <f t="shared" ref="AI214:AR214" si="835">X214-M214</f>
        <v>0.0287</v>
      </c>
      <c r="AJ214" s="6">
        <f t="shared" si="835"/>
        <v>0.0189</v>
      </c>
      <c r="AK214" s="6">
        <f t="shared" si="835"/>
        <v>0.0302</v>
      </c>
      <c r="AL214" s="6">
        <f t="shared" si="835"/>
        <v>0.0452</v>
      </c>
      <c r="AM214" s="6">
        <f t="shared" si="835"/>
        <v>0.1746</v>
      </c>
      <c r="AN214" s="6">
        <f t="shared" si="835"/>
        <v>0.0044</v>
      </c>
      <c r="AO214" s="6">
        <f t="shared" si="835"/>
        <v>0.0089</v>
      </c>
      <c r="AP214" s="6">
        <f t="shared" si="835"/>
        <v>0.0356</v>
      </c>
      <c r="AQ214" s="6">
        <f t="shared" si="835"/>
        <v>0</v>
      </c>
      <c r="AR214" s="6">
        <f t="shared" si="835"/>
        <v>0</v>
      </c>
      <c r="AS214" s="8"/>
      <c r="AT214" s="6">
        <f t="shared" ref="AT214:BC214" si="836">average(SORTN(AI202:AI213,6,0,1,FALSE))</f>
        <v>0.03223333333</v>
      </c>
      <c r="AU214" s="6">
        <f t="shared" si="836"/>
        <v>0.01436666667</v>
      </c>
      <c r="AV214" s="6">
        <f t="shared" si="836"/>
        <v>0.05645</v>
      </c>
      <c r="AW214" s="6">
        <f t="shared" si="836"/>
        <v>0.07688333333</v>
      </c>
      <c r="AX214" s="6">
        <f t="shared" si="836"/>
        <v>0.40835</v>
      </c>
      <c r="AY214" s="6">
        <f t="shared" si="836"/>
        <v>0.1225666667</v>
      </c>
      <c r="AZ214" s="6">
        <f t="shared" si="836"/>
        <v>0.02968333333</v>
      </c>
      <c r="BA214" s="6">
        <f t="shared" si="836"/>
        <v>0.1739166667</v>
      </c>
      <c r="BB214" s="6">
        <f t="shared" si="836"/>
        <v>0.01303333333</v>
      </c>
      <c r="BC214" s="6">
        <f t="shared" si="836"/>
        <v>0.003216666667</v>
      </c>
    </row>
    <row r="215">
      <c r="A215" s="23">
        <v>43008.0</v>
      </c>
      <c r="B215" s="27">
        <v>3.0E-4</v>
      </c>
      <c r="C215" s="27">
        <v>0.0344</v>
      </c>
      <c r="D215" s="27">
        <v>0.0488</v>
      </c>
      <c r="E215" s="27">
        <v>0.0615</v>
      </c>
      <c r="F215" s="27">
        <v>0.044</v>
      </c>
      <c r="G215" s="27">
        <v>0.0441</v>
      </c>
      <c r="H215" s="27">
        <v>0.0294</v>
      </c>
      <c r="I215" s="27">
        <v>0.0141</v>
      </c>
      <c r="J215" s="27">
        <v>-0.0077</v>
      </c>
      <c r="K215" s="27">
        <v>0.02</v>
      </c>
      <c r="L215" s="8"/>
      <c r="M215" s="6">
        <f t="shared" ref="M215:V215" si="837">M214+B215</f>
        <v>1.4063</v>
      </c>
      <c r="N215" s="6">
        <f t="shared" si="837"/>
        <v>1.1187</v>
      </c>
      <c r="O215" s="6">
        <f t="shared" si="837"/>
        <v>0.6762</v>
      </c>
      <c r="P215" s="6">
        <f t="shared" si="837"/>
        <v>0.8987</v>
      </c>
      <c r="Q215" s="6">
        <f t="shared" si="837"/>
        <v>0.2505</v>
      </c>
      <c r="R215" s="6">
        <f t="shared" si="837"/>
        <v>0.5532</v>
      </c>
      <c r="S215" s="6">
        <f t="shared" si="837"/>
        <v>0.9076</v>
      </c>
      <c r="T215" s="6">
        <f t="shared" si="837"/>
        <v>0.9134</v>
      </c>
      <c r="U215" s="6">
        <f t="shared" si="837"/>
        <v>0.8852</v>
      </c>
      <c r="V215" s="6">
        <f t="shared" si="837"/>
        <v>0.9406</v>
      </c>
      <c r="W215" s="8"/>
      <c r="X215" s="6">
        <f t="shared" ref="X215:AG215" si="838">max(X214, M215)</f>
        <v>1.4347</v>
      </c>
      <c r="Y215" s="6">
        <f t="shared" si="838"/>
        <v>1.1187</v>
      </c>
      <c r="Z215" s="6">
        <f t="shared" si="838"/>
        <v>0.6762</v>
      </c>
      <c r="AA215" s="6">
        <f t="shared" si="838"/>
        <v>0.8987</v>
      </c>
      <c r="AB215" s="6">
        <f t="shared" si="838"/>
        <v>0.3811</v>
      </c>
      <c r="AC215" s="6">
        <f t="shared" si="838"/>
        <v>0.5532</v>
      </c>
      <c r="AD215" s="6">
        <f t="shared" si="838"/>
        <v>0.9076</v>
      </c>
      <c r="AE215" s="6">
        <f t="shared" si="838"/>
        <v>0.9349</v>
      </c>
      <c r="AF215" s="6">
        <f t="shared" si="838"/>
        <v>0.8929</v>
      </c>
      <c r="AG215" s="6">
        <f t="shared" si="838"/>
        <v>0.9406</v>
      </c>
      <c r="AH215" s="8"/>
      <c r="AI215" s="6">
        <f t="shared" ref="AI215:AR215" si="839">X215-M215</f>
        <v>0.0284</v>
      </c>
      <c r="AJ215" s="6">
        <f t="shared" si="839"/>
        <v>0</v>
      </c>
      <c r="AK215" s="6">
        <f t="shared" si="839"/>
        <v>0</v>
      </c>
      <c r="AL215" s="6">
        <f t="shared" si="839"/>
        <v>0</v>
      </c>
      <c r="AM215" s="6">
        <f t="shared" si="839"/>
        <v>0.1306</v>
      </c>
      <c r="AN215" s="6">
        <f t="shared" si="839"/>
        <v>0</v>
      </c>
      <c r="AO215" s="6">
        <f t="shared" si="839"/>
        <v>0</v>
      </c>
      <c r="AP215" s="6">
        <f t="shared" si="839"/>
        <v>0.0215</v>
      </c>
      <c r="AQ215" s="6">
        <f t="shared" si="839"/>
        <v>0.0077</v>
      </c>
      <c r="AR215" s="6">
        <f t="shared" si="839"/>
        <v>0</v>
      </c>
      <c r="AS215" s="8"/>
      <c r="AT215" s="6">
        <f t="shared" ref="AT215:BC215" si="840">average(SORTN(AI203:AI214,6,0,1,FALSE))</f>
        <v>0.03226666667</v>
      </c>
      <c r="AU215" s="6">
        <f t="shared" si="840"/>
        <v>0.01435</v>
      </c>
      <c r="AV215" s="6">
        <f t="shared" si="840"/>
        <v>0.04721666667</v>
      </c>
      <c r="AW215" s="6">
        <f t="shared" si="840"/>
        <v>0.06788333333</v>
      </c>
      <c r="AX215" s="6">
        <f t="shared" si="840"/>
        <v>0.3851</v>
      </c>
      <c r="AY215" s="6">
        <f t="shared" si="840"/>
        <v>0.09913333333</v>
      </c>
      <c r="AZ215" s="6">
        <f t="shared" si="840"/>
        <v>0.02498333333</v>
      </c>
      <c r="BA215" s="6">
        <f t="shared" si="840"/>
        <v>0.1535666667</v>
      </c>
      <c r="BB215" s="6">
        <f t="shared" si="840"/>
        <v>0.01303333333</v>
      </c>
      <c r="BC215" s="6">
        <f t="shared" si="840"/>
        <v>0.003216666667</v>
      </c>
    </row>
    <row r="216">
      <c r="A216" s="23">
        <v>43039.0</v>
      </c>
      <c r="B216" s="27">
        <v>0.0379</v>
      </c>
      <c r="C216" s="27">
        <v>0.0285</v>
      </c>
      <c r="D216" s="27">
        <v>0.0299</v>
      </c>
      <c r="E216" s="27">
        <v>0.0303</v>
      </c>
      <c r="F216" s="27">
        <v>6.0E-4</v>
      </c>
      <c r="G216" s="27">
        <v>0.056</v>
      </c>
      <c r="H216" s="27">
        <v>0.0223</v>
      </c>
      <c r="I216" s="27">
        <v>0.0158</v>
      </c>
      <c r="J216" s="27">
        <v>0.0164</v>
      </c>
      <c r="K216" s="27">
        <v>0.0226</v>
      </c>
      <c r="L216" s="8"/>
      <c r="M216" s="6">
        <f t="shared" ref="M216:V216" si="841">M215+B216</f>
        <v>1.4442</v>
      </c>
      <c r="N216" s="6">
        <f t="shared" si="841"/>
        <v>1.1472</v>
      </c>
      <c r="O216" s="6">
        <f t="shared" si="841"/>
        <v>0.7061</v>
      </c>
      <c r="P216" s="6">
        <f t="shared" si="841"/>
        <v>0.929</v>
      </c>
      <c r="Q216" s="6">
        <f t="shared" si="841"/>
        <v>0.2511</v>
      </c>
      <c r="R216" s="6">
        <f t="shared" si="841"/>
        <v>0.6092</v>
      </c>
      <c r="S216" s="6">
        <f t="shared" si="841"/>
        <v>0.9299</v>
      </c>
      <c r="T216" s="6">
        <f t="shared" si="841"/>
        <v>0.9292</v>
      </c>
      <c r="U216" s="6">
        <f t="shared" si="841"/>
        <v>0.9016</v>
      </c>
      <c r="V216" s="6">
        <f t="shared" si="841"/>
        <v>0.9632</v>
      </c>
      <c r="W216" s="8"/>
      <c r="X216" s="6">
        <f t="shared" ref="X216:AG216" si="842">max(X215, M216)</f>
        <v>1.4442</v>
      </c>
      <c r="Y216" s="6">
        <f t="shared" si="842"/>
        <v>1.1472</v>
      </c>
      <c r="Z216" s="6">
        <f t="shared" si="842"/>
        <v>0.7061</v>
      </c>
      <c r="AA216" s="6">
        <f t="shared" si="842"/>
        <v>0.929</v>
      </c>
      <c r="AB216" s="6">
        <f t="shared" si="842"/>
        <v>0.3811</v>
      </c>
      <c r="AC216" s="6">
        <f t="shared" si="842"/>
        <v>0.6092</v>
      </c>
      <c r="AD216" s="6">
        <f t="shared" si="842"/>
        <v>0.9299</v>
      </c>
      <c r="AE216" s="6">
        <f t="shared" si="842"/>
        <v>0.9349</v>
      </c>
      <c r="AF216" s="6">
        <f t="shared" si="842"/>
        <v>0.9016</v>
      </c>
      <c r="AG216" s="6">
        <f t="shared" si="842"/>
        <v>0.9632</v>
      </c>
      <c r="AH216" s="8"/>
      <c r="AI216" s="6">
        <f t="shared" ref="AI216:AR216" si="843">X216-M216</f>
        <v>0</v>
      </c>
      <c r="AJ216" s="6">
        <f t="shared" si="843"/>
        <v>0</v>
      </c>
      <c r="AK216" s="6">
        <f t="shared" si="843"/>
        <v>0</v>
      </c>
      <c r="AL216" s="6">
        <f t="shared" si="843"/>
        <v>0</v>
      </c>
      <c r="AM216" s="6">
        <f t="shared" si="843"/>
        <v>0.13</v>
      </c>
      <c r="AN216" s="6">
        <f t="shared" si="843"/>
        <v>0</v>
      </c>
      <c r="AO216" s="6">
        <f t="shared" si="843"/>
        <v>0</v>
      </c>
      <c r="AP216" s="6">
        <f t="shared" si="843"/>
        <v>0.0057</v>
      </c>
      <c r="AQ216" s="6">
        <f t="shared" si="843"/>
        <v>0</v>
      </c>
      <c r="AR216" s="6">
        <f t="shared" si="843"/>
        <v>0</v>
      </c>
      <c r="AS216" s="8"/>
      <c r="AT216" s="6">
        <f t="shared" ref="AT216:BC216" si="844">average(SORTN(AI204:AI215,6,0,1,FALSE))</f>
        <v>0.03328333333</v>
      </c>
      <c r="AU216" s="6">
        <f t="shared" si="844"/>
        <v>0.0133</v>
      </c>
      <c r="AV216" s="6">
        <f t="shared" si="844"/>
        <v>0.0366</v>
      </c>
      <c r="AW216" s="6">
        <f t="shared" si="844"/>
        <v>0.05443333333</v>
      </c>
      <c r="AX216" s="6">
        <f t="shared" si="844"/>
        <v>0.3474666667</v>
      </c>
      <c r="AY216" s="6">
        <f t="shared" si="844"/>
        <v>0.07421666667</v>
      </c>
      <c r="AZ216" s="6">
        <f t="shared" si="844"/>
        <v>0.01935</v>
      </c>
      <c r="BA216" s="6">
        <f t="shared" si="844"/>
        <v>0.1237166667</v>
      </c>
      <c r="BB216" s="6">
        <f t="shared" si="844"/>
        <v>0.01431666667</v>
      </c>
      <c r="BC216" s="6">
        <f t="shared" si="844"/>
        <v>0.003216666667</v>
      </c>
    </row>
    <row r="217">
      <c r="A217" s="23">
        <v>43069.0</v>
      </c>
      <c r="B217" s="27">
        <v>0.0152</v>
      </c>
      <c r="C217" s="27">
        <v>0.0055</v>
      </c>
      <c r="D217" s="27">
        <v>-0.0206</v>
      </c>
      <c r="E217" s="27">
        <v>-0.0113</v>
      </c>
      <c r="F217" s="27">
        <v>-0.0171</v>
      </c>
      <c r="G217" s="27">
        <v>0.0143</v>
      </c>
      <c r="H217" s="27">
        <v>-0.028</v>
      </c>
      <c r="I217" s="27">
        <v>-0.0289</v>
      </c>
      <c r="J217" s="27">
        <v>-0.0179</v>
      </c>
      <c r="K217" s="27">
        <v>0.0297</v>
      </c>
      <c r="L217" s="8"/>
      <c r="M217" s="6">
        <f t="shared" ref="M217:V217" si="845">M216+B217</f>
        <v>1.4594</v>
      </c>
      <c r="N217" s="6">
        <f t="shared" si="845"/>
        <v>1.1527</v>
      </c>
      <c r="O217" s="6">
        <f t="shared" si="845"/>
        <v>0.6855</v>
      </c>
      <c r="P217" s="6">
        <f t="shared" si="845"/>
        <v>0.9177</v>
      </c>
      <c r="Q217" s="6">
        <f t="shared" si="845"/>
        <v>0.234</v>
      </c>
      <c r="R217" s="6">
        <f t="shared" si="845"/>
        <v>0.6235</v>
      </c>
      <c r="S217" s="6">
        <f t="shared" si="845"/>
        <v>0.9019</v>
      </c>
      <c r="T217" s="6">
        <f t="shared" si="845"/>
        <v>0.9003</v>
      </c>
      <c r="U217" s="6">
        <f t="shared" si="845"/>
        <v>0.8837</v>
      </c>
      <c r="V217" s="6">
        <f t="shared" si="845"/>
        <v>0.9929</v>
      </c>
      <c r="W217" s="8"/>
      <c r="X217" s="6">
        <f t="shared" ref="X217:AG217" si="846">max(X216, M217)</f>
        <v>1.4594</v>
      </c>
      <c r="Y217" s="6">
        <f t="shared" si="846"/>
        <v>1.1527</v>
      </c>
      <c r="Z217" s="6">
        <f t="shared" si="846"/>
        <v>0.7061</v>
      </c>
      <c r="AA217" s="6">
        <f t="shared" si="846"/>
        <v>0.929</v>
      </c>
      <c r="AB217" s="6">
        <f t="shared" si="846"/>
        <v>0.3811</v>
      </c>
      <c r="AC217" s="6">
        <f t="shared" si="846"/>
        <v>0.6235</v>
      </c>
      <c r="AD217" s="6">
        <f t="shared" si="846"/>
        <v>0.9299</v>
      </c>
      <c r="AE217" s="6">
        <f t="shared" si="846"/>
        <v>0.9349</v>
      </c>
      <c r="AF217" s="6">
        <f t="shared" si="846"/>
        <v>0.9016</v>
      </c>
      <c r="AG217" s="6">
        <f t="shared" si="846"/>
        <v>0.9929</v>
      </c>
      <c r="AH217" s="8"/>
      <c r="AI217" s="6">
        <f t="shared" ref="AI217:AR217" si="847">X217-M217</f>
        <v>0</v>
      </c>
      <c r="AJ217" s="6">
        <f t="shared" si="847"/>
        <v>0</v>
      </c>
      <c r="AK217" s="6">
        <f t="shared" si="847"/>
        <v>0.0206</v>
      </c>
      <c r="AL217" s="6">
        <f t="shared" si="847"/>
        <v>0.0113</v>
      </c>
      <c r="AM217" s="6">
        <f t="shared" si="847"/>
        <v>0.1471</v>
      </c>
      <c r="AN217" s="6">
        <f t="shared" si="847"/>
        <v>0</v>
      </c>
      <c r="AO217" s="6">
        <f t="shared" si="847"/>
        <v>0.028</v>
      </c>
      <c r="AP217" s="6">
        <f t="shared" si="847"/>
        <v>0.0346</v>
      </c>
      <c r="AQ217" s="6">
        <f t="shared" si="847"/>
        <v>0.0179</v>
      </c>
      <c r="AR217" s="6">
        <f t="shared" si="847"/>
        <v>0</v>
      </c>
      <c r="AS217" s="8"/>
      <c r="AT217" s="6">
        <f t="shared" ref="AT217:BC217" si="848">average(SORTN(AI205:AI216,6,0,1,FALSE))</f>
        <v>0.02786666667</v>
      </c>
      <c r="AU217" s="6">
        <f t="shared" si="848"/>
        <v>0.0133</v>
      </c>
      <c r="AV217" s="6">
        <f t="shared" si="848"/>
        <v>0.02603333333</v>
      </c>
      <c r="AW217" s="6">
        <f t="shared" si="848"/>
        <v>0.04151666667</v>
      </c>
      <c r="AX217" s="6">
        <f t="shared" si="848"/>
        <v>0.3162833333</v>
      </c>
      <c r="AY217" s="6">
        <f t="shared" si="848"/>
        <v>0.05711666667</v>
      </c>
      <c r="AZ217" s="6">
        <f t="shared" si="848"/>
        <v>0.01353333333</v>
      </c>
      <c r="BA217" s="6">
        <f t="shared" si="848"/>
        <v>0.1023166667</v>
      </c>
      <c r="BB217" s="6">
        <f t="shared" si="848"/>
        <v>0.01431666667</v>
      </c>
      <c r="BC217" s="6">
        <f t="shared" si="848"/>
        <v>0</v>
      </c>
    </row>
    <row r="218">
      <c r="A218" s="23">
        <v>43100.0</v>
      </c>
      <c r="B218" s="27">
        <v>0.0167</v>
      </c>
      <c r="C218" s="27">
        <v>0.01</v>
      </c>
      <c r="D218" s="27">
        <v>-0.0093</v>
      </c>
      <c r="E218" s="27">
        <v>-0.0068</v>
      </c>
      <c r="F218" s="27">
        <v>-0.0223</v>
      </c>
      <c r="G218" s="27">
        <v>0.0139</v>
      </c>
      <c r="H218" s="27">
        <v>5.0E-4</v>
      </c>
      <c r="I218" s="27">
        <v>-0.0178</v>
      </c>
      <c r="J218" s="27">
        <v>0.0503</v>
      </c>
      <c r="K218" s="27">
        <v>0.0105</v>
      </c>
      <c r="L218" s="8"/>
      <c r="M218" s="6">
        <f t="shared" ref="M218:V218" si="849">M217+B218</f>
        <v>1.4761</v>
      </c>
      <c r="N218" s="6">
        <f t="shared" si="849"/>
        <v>1.1627</v>
      </c>
      <c r="O218" s="6">
        <f t="shared" si="849"/>
        <v>0.6762</v>
      </c>
      <c r="P218" s="6">
        <f t="shared" si="849"/>
        <v>0.9109</v>
      </c>
      <c r="Q218" s="6">
        <f t="shared" si="849"/>
        <v>0.2117</v>
      </c>
      <c r="R218" s="6">
        <f t="shared" si="849"/>
        <v>0.6374</v>
      </c>
      <c r="S218" s="6">
        <f t="shared" si="849"/>
        <v>0.9024</v>
      </c>
      <c r="T218" s="6">
        <f t="shared" si="849"/>
        <v>0.8825</v>
      </c>
      <c r="U218" s="6">
        <f t="shared" si="849"/>
        <v>0.934</v>
      </c>
      <c r="V218" s="6">
        <f t="shared" si="849"/>
        <v>1.0034</v>
      </c>
      <c r="W218" s="8"/>
      <c r="X218" s="6">
        <f t="shared" ref="X218:AG218" si="850">max(X217, M218)</f>
        <v>1.4761</v>
      </c>
      <c r="Y218" s="6">
        <f t="shared" si="850"/>
        <v>1.1627</v>
      </c>
      <c r="Z218" s="6">
        <f t="shared" si="850"/>
        <v>0.7061</v>
      </c>
      <c r="AA218" s="6">
        <f t="shared" si="850"/>
        <v>0.929</v>
      </c>
      <c r="AB218" s="6">
        <f t="shared" si="850"/>
        <v>0.3811</v>
      </c>
      <c r="AC218" s="6">
        <f t="shared" si="850"/>
        <v>0.6374</v>
      </c>
      <c r="AD218" s="6">
        <f t="shared" si="850"/>
        <v>0.9299</v>
      </c>
      <c r="AE218" s="6">
        <f t="shared" si="850"/>
        <v>0.9349</v>
      </c>
      <c r="AF218" s="6">
        <f t="shared" si="850"/>
        <v>0.934</v>
      </c>
      <c r="AG218" s="6">
        <f t="shared" si="850"/>
        <v>1.0034</v>
      </c>
      <c r="AH218" s="8"/>
      <c r="AI218" s="6">
        <f t="shared" ref="AI218:AR218" si="851">X218-M218</f>
        <v>0</v>
      </c>
      <c r="AJ218" s="6">
        <f t="shared" si="851"/>
        <v>0</v>
      </c>
      <c r="AK218" s="6">
        <f t="shared" si="851"/>
        <v>0.0299</v>
      </c>
      <c r="AL218" s="6">
        <f t="shared" si="851"/>
        <v>0.0181</v>
      </c>
      <c r="AM218" s="6">
        <f t="shared" si="851"/>
        <v>0.1694</v>
      </c>
      <c r="AN218" s="6">
        <f t="shared" si="851"/>
        <v>0</v>
      </c>
      <c r="AO218" s="6">
        <f t="shared" si="851"/>
        <v>0.0275</v>
      </c>
      <c r="AP218" s="6">
        <f t="shared" si="851"/>
        <v>0.0524</v>
      </c>
      <c r="AQ218" s="6">
        <f t="shared" si="851"/>
        <v>0</v>
      </c>
      <c r="AR218" s="6">
        <f t="shared" si="851"/>
        <v>0</v>
      </c>
      <c r="AS218" s="8"/>
      <c r="AT218" s="6">
        <f t="shared" ref="AT218:BC218" si="852">average(SORTN(AI206:AI217,6,0,1,FALSE))</f>
        <v>0.02786666667</v>
      </c>
      <c r="AU218" s="6">
        <f t="shared" si="852"/>
        <v>0.0133</v>
      </c>
      <c r="AV218" s="6">
        <f t="shared" si="852"/>
        <v>0.02136666667</v>
      </c>
      <c r="AW218" s="6">
        <f t="shared" si="852"/>
        <v>0.02681666667</v>
      </c>
      <c r="AX218" s="6">
        <f t="shared" si="852"/>
        <v>0.28145</v>
      </c>
      <c r="AY218" s="6">
        <f t="shared" si="852"/>
        <v>0.04605</v>
      </c>
      <c r="AZ218" s="6">
        <f t="shared" si="852"/>
        <v>0.01165</v>
      </c>
      <c r="BA218" s="6">
        <f t="shared" si="852"/>
        <v>0.07298333333</v>
      </c>
      <c r="BB218" s="6">
        <f t="shared" si="852"/>
        <v>0.01405</v>
      </c>
      <c r="BC218" s="6">
        <f t="shared" si="852"/>
        <v>0</v>
      </c>
    </row>
    <row r="219">
      <c r="A219" s="23">
        <v>43131.0</v>
      </c>
      <c r="B219" s="27">
        <v>-0.0055</v>
      </c>
      <c r="C219" s="27">
        <v>-0.0118</v>
      </c>
      <c r="D219" s="27">
        <v>0.0316</v>
      </c>
      <c r="E219" s="27">
        <v>0.0211</v>
      </c>
      <c r="F219" s="27">
        <v>0.0762</v>
      </c>
      <c r="G219" s="27">
        <v>0.0134</v>
      </c>
      <c r="H219" s="27">
        <v>0.0289</v>
      </c>
      <c r="I219" s="27">
        <v>0.05</v>
      </c>
      <c r="J219" s="27">
        <v>-0.0198</v>
      </c>
      <c r="K219" s="27">
        <v>0.0571</v>
      </c>
      <c r="L219" s="8"/>
      <c r="M219" s="6">
        <f t="shared" ref="M219:V219" si="853">M218+B219</f>
        <v>1.4706</v>
      </c>
      <c r="N219" s="6">
        <f t="shared" si="853"/>
        <v>1.1509</v>
      </c>
      <c r="O219" s="6">
        <f t="shared" si="853"/>
        <v>0.7078</v>
      </c>
      <c r="P219" s="6">
        <f t="shared" si="853"/>
        <v>0.932</v>
      </c>
      <c r="Q219" s="6">
        <f t="shared" si="853"/>
        <v>0.2879</v>
      </c>
      <c r="R219" s="6">
        <f t="shared" si="853"/>
        <v>0.6508</v>
      </c>
      <c r="S219" s="6">
        <f t="shared" si="853"/>
        <v>0.9313</v>
      </c>
      <c r="T219" s="6">
        <f t="shared" si="853"/>
        <v>0.9325</v>
      </c>
      <c r="U219" s="6">
        <f t="shared" si="853"/>
        <v>0.9142</v>
      </c>
      <c r="V219" s="6">
        <f t="shared" si="853"/>
        <v>1.0605</v>
      </c>
      <c r="W219" s="8"/>
      <c r="X219" s="6">
        <f t="shared" ref="X219:AG219" si="854">max(X218, M219)</f>
        <v>1.4761</v>
      </c>
      <c r="Y219" s="6">
        <f t="shared" si="854"/>
        <v>1.1627</v>
      </c>
      <c r="Z219" s="6">
        <f t="shared" si="854"/>
        <v>0.7078</v>
      </c>
      <c r="AA219" s="6">
        <f t="shared" si="854"/>
        <v>0.932</v>
      </c>
      <c r="AB219" s="6">
        <f t="shared" si="854"/>
        <v>0.3811</v>
      </c>
      <c r="AC219" s="6">
        <f t="shared" si="854"/>
        <v>0.6508</v>
      </c>
      <c r="AD219" s="6">
        <f t="shared" si="854"/>
        <v>0.9313</v>
      </c>
      <c r="AE219" s="6">
        <f t="shared" si="854"/>
        <v>0.9349</v>
      </c>
      <c r="AF219" s="6">
        <f t="shared" si="854"/>
        <v>0.934</v>
      </c>
      <c r="AG219" s="6">
        <f t="shared" si="854"/>
        <v>1.0605</v>
      </c>
      <c r="AH219" s="8"/>
      <c r="AI219" s="6">
        <f t="shared" ref="AI219:AR219" si="855">X219-M219</f>
        <v>0.0055</v>
      </c>
      <c r="AJ219" s="6">
        <f t="shared" si="855"/>
        <v>0.0118</v>
      </c>
      <c r="AK219" s="6">
        <f t="shared" si="855"/>
        <v>0</v>
      </c>
      <c r="AL219" s="6">
        <f t="shared" si="855"/>
        <v>0</v>
      </c>
      <c r="AM219" s="6">
        <f t="shared" si="855"/>
        <v>0.0932</v>
      </c>
      <c r="AN219" s="6">
        <f t="shared" si="855"/>
        <v>0</v>
      </c>
      <c r="AO219" s="6">
        <f t="shared" si="855"/>
        <v>0</v>
      </c>
      <c r="AP219" s="6">
        <f t="shared" si="855"/>
        <v>0.0024</v>
      </c>
      <c r="AQ219" s="6">
        <f t="shared" si="855"/>
        <v>0.0198</v>
      </c>
      <c r="AR219" s="6">
        <f t="shared" si="855"/>
        <v>0</v>
      </c>
      <c r="AS219" s="8"/>
      <c r="AT219" s="6">
        <f t="shared" ref="AT219:BC219" si="856">average(SORTN(AI207:AI218,6,0,1,FALSE))</f>
        <v>0.02786666667</v>
      </c>
      <c r="AU219" s="6">
        <f t="shared" si="856"/>
        <v>0.0133</v>
      </c>
      <c r="AV219" s="6">
        <f t="shared" si="856"/>
        <v>0.02635</v>
      </c>
      <c r="AW219" s="6">
        <f t="shared" si="856"/>
        <v>0.0259</v>
      </c>
      <c r="AX219" s="6">
        <f t="shared" si="856"/>
        <v>0.2689833333</v>
      </c>
      <c r="AY219" s="6">
        <f t="shared" si="856"/>
        <v>0.03771666667</v>
      </c>
      <c r="AZ219" s="6">
        <f t="shared" si="856"/>
        <v>0.01623333333</v>
      </c>
      <c r="BA219" s="6">
        <f t="shared" si="856"/>
        <v>0.06133333333</v>
      </c>
      <c r="BB219" s="6">
        <f t="shared" si="856"/>
        <v>0.01405</v>
      </c>
      <c r="BC219" s="6">
        <f t="shared" si="856"/>
        <v>0</v>
      </c>
    </row>
    <row r="220">
      <c r="A220" s="23">
        <v>43159.0</v>
      </c>
      <c r="B220" s="27">
        <v>0.0031</v>
      </c>
      <c r="C220" s="27">
        <v>-0.0322</v>
      </c>
      <c r="D220" s="27">
        <v>-0.0282</v>
      </c>
      <c r="E220" s="27">
        <v>-0.0524</v>
      </c>
      <c r="F220" s="27">
        <v>-0.039</v>
      </c>
      <c r="G220" s="27">
        <v>-0.0371</v>
      </c>
      <c r="H220" s="27">
        <v>-0.0325</v>
      </c>
      <c r="I220" s="27">
        <v>-0.0604</v>
      </c>
      <c r="J220" s="27">
        <v>-0.0339</v>
      </c>
      <c r="K220" s="27">
        <v>-0.0373</v>
      </c>
      <c r="L220" s="8"/>
      <c r="M220" s="6">
        <f t="shared" ref="M220:V220" si="857">M219+B220</f>
        <v>1.4737</v>
      </c>
      <c r="N220" s="6">
        <f t="shared" si="857"/>
        <v>1.1187</v>
      </c>
      <c r="O220" s="6">
        <f t="shared" si="857"/>
        <v>0.6796</v>
      </c>
      <c r="P220" s="6">
        <f t="shared" si="857"/>
        <v>0.8796</v>
      </c>
      <c r="Q220" s="6">
        <f t="shared" si="857"/>
        <v>0.2489</v>
      </c>
      <c r="R220" s="6">
        <f t="shared" si="857"/>
        <v>0.6137</v>
      </c>
      <c r="S220" s="6">
        <f t="shared" si="857"/>
        <v>0.8988</v>
      </c>
      <c r="T220" s="6">
        <f t="shared" si="857"/>
        <v>0.8721</v>
      </c>
      <c r="U220" s="6">
        <f t="shared" si="857"/>
        <v>0.8803</v>
      </c>
      <c r="V220" s="6">
        <f t="shared" si="857"/>
        <v>1.0232</v>
      </c>
      <c r="W220" s="8"/>
      <c r="X220" s="6">
        <f t="shared" ref="X220:AG220" si="858">max(X219, M220)</f>
        <v>1.4761</v>
      </c>
      <c r="Y220" s="6">
        <f t="shared" si="858"/>
        <v>1.1627</v>
      </c>
      <c r="Z220" s="6">
        <f t="shared" si="858"/>
        <v>0.7078</v>
      </c>
      <c r="AA220" s="6">
        <f t="shared" si="858"/>
        <v>0.932</v>
      </c>
      <c r="AB220" s="6">
        <f t="shared" si="858"/>
        <v>0.3811</v>
      </c>
      <c r="AC220" s="6">
        <f t="shared" si="858"/>
        <v>0.6508</v>
      </c>
      <c r="AD220" s="6">
        <f t="shared" si="858"/>
        <v>0.9313</v>
      </c>
      <c r="AE220" s="6">
        <f t="shared" si="858"/>
        <v>0.9349</v>
      </c>
      <c r="AF220" s="6">
        <f t="shared" si="858"/>
        <v>0.934</v>
      </c>
      <c r="AG220" s="6">
        <f t="shared" si="858"/>
        <v>1.0605</v>
      </c>
      <c r="AH220" s="8"/>
      <c r="AI220" s="6">
        <f t="shared" ref="AI220:AR220" si="859">X220-M220</f>
        <v>0.0024</v>
      </c>
      <c r="AJ220" s="6">
        <f t="shared" si="859"/>
        <v>0.044</v>
      </c>
      <c r="AK220" s="6">
        <f t="shared" si="859"/>
        <v>0.0282</v>
      </c>
      <c r="AL220" s="6">
        <f t="shared" si="859"/>
        <v>0.0524</v>
      </c>
      <c r="AM220" s="6">
        <f t="shared" si="859"/>
        <v>0.1322</v>
      </c>
      <c r="AN220" s="6">
        <f t="shared" si="859"/>
        <v>0.0371</v>
      </c>
      <c r="AO220" s="6">
        <f t="shared" si="859"/>
        <v>0.0325</v>
      </c>
      <c r="AP220" s="6">
        <f t="shared" si="859"/>
        <v>0.0628</v>
      </c>
      <c r="AQ220" s="6">
        <f t="shared" si="859"/>
        <v>0.0537</v>
      </c>
      <c r="AR220" s="6">
        <f t="shared" si="859"/>
        <v>0.0373</v>
      </c>
      <c r="AS220" s="8"/>
      <c r="AT220" s="6">
        <f t="shared" ref="AT220:BC220" si="860">average(SORTN(AI208:AI219,6,0,1,FALSE))</f>
        <v>0.02786666667</v>
      </c>
      <c r="AU220" s="6">
        <f t="shared" si="860"/>
        <v>0.01526666667</v>
      </c>
      <c r="AV220" s="6">
        <f t="shared" si="860"/>
        <v>0.02331666667</v>
      </c>
      <c r="AW220" s="6">
        <f t="shared" si="860"/>
        <v>0.02303333333</v>
      </c>
      <c r="AX220" s="6">
        <f t="shared" si="860"/>
        <v>0.24205</v>
      </c>
      <c r="AY220" s="6">
        <f t="shared" si="860"/>
        <v>0.02883333333</v>
      </c>
      <c r="AZ220" s="6">
        <f t="shared" si="860"/>
        <v>0.01538333333</v>
      </c>
      <c r="BA220" s="6">
        <f t="shared" si="860"/>
        <v>0.04493333333</v>
      </c>
      <c r="BB220" s="6">
        <f t="shared" si="860"/>
        <v>0.01648333333</v>
      </c>
      <c r="BC220" s="6">
        <f t="shared" si="860"/>
        <v>0</v>
      </c>
    </row>
    <row r="221">
      <c r="A221" s="23">
        <v>43190.0</v>
      </c>
      <c r="B221" s="27">
        <v>-0.0407</v>
      </c>
      <c r="C221" s="27">
        <v>-0.0032</v>
      </c>
      <c r="D221" s="27">
        <v>-0.0228</v>
      </c>
      <c r="E221" s="27">
        <v>-0.027</v>
      </c>
      <c r="F221" s="27">
        <v>-0.0054</v>
      </c>
      <c r="G221" s="27">
        <v>-0.023</v>
      </c>
      <c r="H221" s="27">
        <v>-0.0073</v>
      </c>
      <c r="I221" s="27">
        <v>-0.0273</v>
      </c>
      <c r="J221" s="27">
        <v>-0.0212</v>
      </c>
      <c r="K221" s="27">
        <v>-0.0248</v>
      </c>
      <c r="L221" s="8"/>
      <c r="M221" s="6">
        <f t="shared" ref="M221:V221" si="861">M220+B221</f>
        <v>1.433</v>
      </c>
      <c r="N221" s="6">
        <f t="shared" si="861"/>
        <v>1.1155</v>
      </c>
      <c r="O221" s="6">
        <f t="shared" si="861"/>
        <v>0.6568</v>
      </c>
      <c r="P221" s="6">
        <f t="shared" si="861"/>
        <v>0.8526</v>
      </c>
      <c r="Q221" s="6">
        <f t="shared" si="861"/>
        <v>0.2435</v>
      </c>
      <c r="R221" s="6">
        <f t="shared" si="861"/>
        <v>0.5907</v>
      </c>
      <c r="S221" s="6">
        <f t="shared" si="861"/>
        <v>0.8915</v>
      </c>
      <c r="T221" s="6">
        <f t="shared" si="861"/>
        <v>0.8448</v>
      </c>
      <c r="U221" s="6">
        <f t="shared" si="861"/>
        <v>0.8591</v>
      </c>
      <c r="V221" s="6">
        <f t="shared" si="861"/>
        <v>0.9984</v>
      </c>
      <c r="W221" s="8"/>
      <c r="X221" s="6">
        <f t="shared" ref="X221:AG221" si="862">max(X220, M221)</f>
        <v>1.4761</v>
      </c>
      <c r="Y221" s="6">
        <f t="shared" si="862"/>
        <v>1.1627</v>
      </c>
      <c r="Z221" s="6">
        <f t="shared" si="862"/>
        <v>0.7078</v>
      </c>
      <c r="AA221" s="6">
        <f t="shared" si="862"/>
        <v>0.932</v>
      </c>
      <c r="AB221" s="6">
        <f t="shared" si="862"/>
        <v>0.3811</v>
      </c>
      <c r="AC221" s="6">
        <f t="shared" si="862"/>
        <v>0.6508</v>
      </c>
      <c r="AD221" s="6">
        <f t="shared" si="862"/>
        <v>0.9313</v>
      </c>
      <c r="AE221" s="6">
        <f t="shared" si="862"/>
        <v>0.9349</v>
      </c>
      <c r="AF221" s="6">
        <f t="shared" si="862"/>
        <v>0.934</v>
      </c>
      <c r="AG221" s="6">
        <f t="shared" si="862"/>
        <v>1.0605</v>
      </c>
      <c r="AH221" s="8"/>
      <c r="AI221" s="6">
        <f t="shared" ref="AI221:AR221" si="863">X221-M221</f>
        <v>0.0431</v>
      </c>
      <c r="AJ221" s="6">
        <f t="shared" si="863"/>
        <v>0.0472</v>
      </c>
      <c r="AK221" s="6">
        <f t="shared" si="863"/>
        <v>0.051</v>
      </c>
      <c r="AL221" s="6">
        <f t="shared" si="863"/>
        <v>0.0794</v>
      </c>
      <c r="AM221" s="6">
        <f t="shared" si="863"/>
        <v>0.1376</v>
      </c>
      <c r="AN221" s="6">
        <f t="shared" si="863"/>
        <v>0.0601</v>
      </c>
      <c r="AO221" s="6">
        <f t="shared" si="863"/>
        <v>0.0398</v>
      </c>
      <c r="AP221" s="6">
        <f t="shared" si="863"/>
        <v>0.0901</v>
      </c>
      <c r="AQ221" s="6">
        <f t="shared" si="863"/>
        <v>0.0749</v>
      </c>
      <c r="AR221" s="6">
        <f t="shared" si="863"/>
        <v>0.0621</v>
      </c>
      <c r="AS221" s="8"/>
      <c r="AT221" s="6">
        <f t="shared" ref="AT221:BC221" si="864">average(SORTN(AI209:AI220,6,0,1,FALSE))</f>
        <v>0.02786666667</v>
      </c>
      <c r="AU221" s="6">
        <f t="shared" si="864"/>
        <v>0.02258333333</v>
      </c>
      <c r="AV221" s="6">
        <f t="shared" si="864"/>
        <v>0.02801666667</v>
      </c>
      <c r="AW221" s="6">
        <f t="shared" si="864"/>
        <v>0.03176666667</v>
      </c>
      <c r="AX221" s="6">
        <f t="shared" si="864"/>
        <v>0.2157833333</v>
      </c>
      <c r="AY221" s="6">
        <f t="shared" si="864"/>
        <v>0.02696666667</v>
      </c>
      <c r="AZ221" s="6">
        <f t="shared" si="864"/>
        <v>0.0208</v>
      </c>
      <c r="BA221" s="6">
        <f t="shared" si="864"/>
        <v>0.03913333333</v>
      </c>
      <c r="BB221" s="6">
        <f t="shared" si="864"/>
        <v>0.02415</v>
      </c>
      <c r="BC221" s="6">
        <f t="shared" si="864"/>
        <v>0.006216666667</v>
      </c>
    </row>
    <row r="222">
      <c r="A222" s="23">
        <v>43220.0</v>
      </c>
      <c r="B222" s="27">
        <v>0.041</v>
      </c>
      <c r="C222" s="27">
        <v>0.0186</v>
      </c>
      <c r="D222" s="27">
        <v>0.0661</v>
      </c>
      <c r="E222" s="27">
        <v>0.0377</v>
      </c>
      <c r="F222" s="27">
        <v>0.0745</v>
      </c>
      <c r="G222" s="27">
        <v>0.0358</v>
      </c>
      <c r="H222" s="27">
        <v>0.031</v>
      </c>
      <c r="I222" s="27">
        <v>0.0461</v>
      </c>
      <c r="J222" s="27">
        <v>0.0677</v>
      </c>
      <c r="K222" s="27">
        <v>0.0037</v>
      </c>
      <c r="L222" s="8"/>
      <c r="M222" s="6">
        <f t="shared" ref="M222:V222" si="865">M221+B222</f>
        <v>1.474</v>
      </c>
      <c r="N222" s="6">
        <f t="shared" si="865"/>
        <v>1.1341</v>
      </c>
      <c r="O222" s="6">
        <f t="shared" si="865"/>
        <v>0.7229</v>
      </c>
      <c r="P222" s="6">
        <f t="shared" si="865"/>
        <v>0.8903</v>
      </c>
      <c r="Q222" s="6">
        <f t="shared" si="865"/>
        <v>0.318</v>
      </c>
      <c r="R222" s="6">
        <f t="shared" si="865"/>
        <v>0.6265</v>
      </c>
      <c r="S222" s="6">
        <f t="shared" si="865"/>
        <v>0.9225</v>
      </c>
      <c r="T222" s="6">
        <f t="shared" si="865"/>
        <v>0.8909</v>
      </c>
      <c r="U222" s="6">
        <f t="shared" si="865"/>
        <v>0.9268</v>
      </c>
      <c r="V222" s="6">
        <f t="shared" si="865"/>
        <v>1.0021</v>
      </c>
      <c r="W222" s="8"/>
      <c r="X222" s="6">
        <f t="shared" ref="X222:AG222" si="866">max(X221, M222)</f>
        <v>1.4761</v>
      </c>
      <c r="Y222" s="6">
        <f t="shared" si="866"/>
        <v>1.1627</v>
      </c>
      <c r="Z222" s="6">
        <f t="shared" si="866"/>
        <v>0.7229</v>
      </c>
      <c r="AA222" s="6">
        <f t="shared" si="866"/>
        <v>0.932</v>
      </c>
      <c r="AB222" s="6">
        <f t="shared" si="866"/>
        <v>0.3811</v>
      </c>
      <c r="AC222" s="6">
        <f t="shared" si="866"/>
        <v>0.6508</v>
      </c>
      <c r="AD222" s="6">
        <f t="shared" si="866"/>
        <v>0.9313</v>
      </c>
      <c r="AE222" s="6">
        <f t="shared" si="866"/>
        <v>0.9349</v>
      </c>
      <c r="AF222" s="6">
        <f t="shared" si="866"/>
        <v>0.934</v>
      </c>
      <c r="AG222" s="6">
        <f t="shared" si="866"/>
        <v>1.0605</v>
      </c>
      <c r="AH222" s="8"/>
      <c r="AI222" s="6">
        <f t="shared" ref="AI222:AR222" si="867">X222-M222</f>
        <v>0.0021</v>
      </c>
      <c r="AJ222" s="6">
        <f t="shared" si="867"/>
        <v>0.0286</v>
      </c>
      <c r="AK222" s="6">
        <f t="shared" si="867"/>
        <v>0</v>
      </c>
      <c r="AL222" s="6">
        <f t="shared" si="867"/>
        <v>0.0417</v>
      </c>
      <c r="AM222" s="6">
        <f t="shared" si="867"/>
        <v>0.0631</v>
      </c>
      <c r="AN222" s="6">
        <f t="shared" si="867"/>
        <v>0.0243</v>
      </c>
      <c r="AO222" s="6">
        <f t="shared" si="867"/>
        <v>0.0088</v>
      </c>
      <c r="AP222" s="6">
        <f t="shared" si="867"/>
        <v>0.044</v>
      </c>
      <c r="AQ222" s="6">
        <f t="shared" si="867"/>
        <v>0.0072</v>
      </c>
      <c r="AR222" s="6">
        <f t="shared" si="867"/>
        <v>0.0584</v>
      </c>
      <c r="AS222" s="8"/>
      <c r="AT222" s="6">
        <f t="shared" ref="AT222:BC222" si="868">average(SORTN(AI210:AI221,6,0,1,FALSE))</f>
        <v>0.03413333333</v>
      </c>
      <c r="AU222" s="6">
        <f t="shared" si="868"/>
        <v>0.02848333333</v>
      </c>
      <c r="AV222" s="6">
        <f t="shared" si="868"/>
        <v>0.03308333333</v>
      </c>
      <c r="AW222" s="6">
        <f t="shared" si="868"/>
        <v>0.04311666667</v>
      </c>
      <c r="AX222" s="6">
        <f t="shared" si="868"/>
        <v>0.2029666667</v>
      </c>
      <c r="AY222" s="6">
        <f t="shared" si="868"/>
        <v>0.02786666667</v>
      </c>
      <c r="AZ222" s="6">
        <f t="shared" si="868"/>
        <v>0.02743333333</v>
      </c>
      <c r="BA222" s="6">
        <f t="shared" si="868"/>
        <v>0.05056666667</v>
      </c>
      <c r="BB222" s="6">
        <f t="shared" si="868"/>
        <v>0.0344</v>
      </c>
      <c r="BC222" s="6">
        <f t="shared" si="868"/>
        <v>0.01656666667</v>
      </c>
    </row>
    <row r="223">
      <c r="A223" s="23">
        <v>43251.0</v>
      </c>
      <c r="B223" s="27">
        <v>0.0119</v>
      </c>
      <c r="C223" s="27">
        <v>0.0319</v>
      </c>
      <c r="D223" s="27">
        <v>-0.0064</v>
      </c>
      <c r="E223" s="27">
        <v>-0.0012</v>
      </c>
      <c r="F223" s="27">
        <v>-0.085</v>
      </c>
      <c r="G223" s="27">
        <v>-0.0168</v>
      </c>
      <c r="H223" s="27">
        <v>-0.0023</v>
      </c>
      <c r="I223" s="27">
        <v>-0.061</v>
      </c>
      <c r="J223" s="27">
        <v>0.0264</v>
      </c>
      <c r="K223" s="27">
        <v>0.0237</v>
      </c>
      <c r="L223" s="8"/>
      <c r="M223" s="6">
        <f t="shared" ref="M223:V223" si="869">M222+B223</f>
        <v>1.4859</v>
      </c>
      <c r="N223" s="6">
        <f t="shared" si="869"/>
        <v>1.166</v>
      </c>
      <c r="O223" s="6">
        <f t="shared" si="869"/>
        <v>0.7165</v>
      </c>
      <c r="P223" s="6">
        <f t="shared" si="869"/>
        <v>0.8891</v>
      </c>
      <c r="Q223" s="6">
        <f t="shared" si="869"/>
        <v>0.233</v>
      </c>
      <c r="R223" s="6">
        <f t="shared" si="869"/>
        <v>0.6097</v>
      </c>
      <c r="S223" s="6">
        <f t="shared" si="869"/>
        <v>0.9202</v>
      </c>
      <c r="T223" s="6">
        <f t="shared" si="869"/>
        <v>0.8299</v>
      </c>
      <c r="U223" s="6">
        <f t="shared" si="869"/>
        <v>0.9532</v>
      </c>
      <c r="V223" s="6">
        <f t="shared" si="869"/>
        <v>1.0258</v>
      </c>
      <c r="W223" s="8"/>
      <c r="X223" s="6">
        <f t="shared" ref="X223:AG223" si="870">max(X222, M223)</f>
        <v>1.4859</v>
      </c>
      <c r="Y223" s="6">
        <f t="shared" si="870"/>
        <v>1.166</v>
      </c>
      <c r="Z223" s="6">
        <f t="shared" si="870"/>
        <v>0.7229</v>
      </c>
      <c r="AA223" s="6">
        <f t="shared" si="870"/>
        <v>0.932</v>
      </c>
      <c r="AB223" s="6">
        <f t="shared" si="870"/>
        <v>0.3811</v>
      </c>
      <c r="AC223" s="6">
        <f t="shared" si="870"/>
        <v>0.6508</v>
      </c>
      <c r="AD223" s="6">
        <f t="shared" si="870"/>
        <v>0.9313</v>
      </c>
      <c r="AE223" s="6">
        <f t="shared" si="870"/>
        <v>0.9349</v>
      </c>
      <c r="AF223" s="6">
        <f t="shared" si="870"/>
        <v>0.9532</v>
      </c>
      <c r="AG223" s="6">
        <f t="shared" si="870"/>
        <v>1.0605</v>
      </c>
      <c r="AH223" s="8"/>
      <c r="AI223" s="6">
        <f t="shared" ref="AI223:AR223" si="871">X223-M223</f>
        <v>0</v>
      </c>
      <c r="AJ223" s="6">
        <f t="shared" si="871"/>
        <v>0</v>
      </c>
      <c r="AK223" s="6">
        <f t="shared" si="871"/>
        <v>0.0064</v>
      </c>
      <c r="AL223" s="6">
        <f t="shared" si="871"/>
        <v>0.0429</v>
      </c>
      <c r="AM223" s="6">
        <f t="shared" si="871"/>
        <v>0.1481</v>
      </c>
      <c r="AN223" s="6">
        <f t="shared" si="871"/>
        <v>0.0411</v>
      </c>
      <c r="AO223" s="6">
        <f t="shared" si="871"/>
        <v>0.0111</v>
      </c>
      <c r="AP223" s="6">
        <f t="shared" si="871"/>
        <v>0.105</v>
      </c>
      <c r="AQ223" s="6">
        <f t="shared" si="871"/>
        <v>0</v>
      </c>
      <c r="AR223" s="6">
        <f t="shared" si="871"/>
        <v>0.0347</v>
      </c>
      <c r="AS223" s="8"/>
      <c r="AT223" s="6">
        <f t="shared" ref="AT223:BC223" si="872">average(SORTN(AI211:AI222,6,0,1,FALSE))</f>
        <v>0.03413333333</v>
      </c>
      <c r="AU223" s="6">
        <f t="shared" si="872"/>
        <v>0.03083333333</v>
      </c>
      <c r="AV223" s="6">
        <f t="shared" si="872"/>
        <v>0.03308333333</v>
      </c>
      <c r="AW223" s="6">
        <f t="shared" si="872"/>
        <v>0.04705</v>
      </c>
      <c r="AX223" s="6">
        <f t="shared" si="872"/>
        <v>0.1870833333</v>
      </c>
      <c r="AY223" s="6">
        <f t="shared" si="872"/>
        <v>0.02461666667</v>
      </c>
      <c r="AZ223" s="6">
        <f t="shared" si="872"/>
        <v>0.02743333333</v>
      </c>
      <c r="BA223" s="6">
        <f t="shared" si="872"/>
        <v>0.05325</v>
      </c>
      <c r="BB223" s="6">
        <f t="shared" si="872"/>
        <v>0.0344</v>
      </c>
      <c r="BC223" s="6">
        <f t="shared" si="872"/>
        <v>0.0263</v>
      </c>
    </row>
    <row r="224">
      <c r="A224" s="23">
        <v>43281.0</v>
      </c>
      <c r="B224" s="27">
        <v>0.0368</v>
      </c>
      <c r="C224" s="27">
        <v>0.0161</v>
      </c>
      <c r="D224" s="27">
        <v>-0.0101</v>
      </c>
      <c r="E224" s="27">
        <v>-0.0239</v>
      </c>
      <c r="F224" s="27">
        <v>-0.0072</v>
      </c>
      <c r="G224" s="27">
        <v>-0.006</v>
      </c>
      <c r="H224" s="27">
        <v>7.0E-4</v>
      </c>
      <c r="I224" s="27">
        <v>0.0256</v>
      </c>
      <c r="J224" s="27">
        <v>-0.0018</v>
      </c>
      <c r="K224" s="27">
        <v>0.0064</v>
      </c>
      <c r="L224" s="8"/>
      <c r="M224" s="6">
        <f t="shared" ref="M224:V224" si="873">M223+B224</f>
        <v>1.5227</v>
      </c>
      <c r="N224" s="6">
        <f t="shared" si="873"/>
        <v>1.1821</v>
      </c>
      <c r="O224" s="6">
        <f t="shared" si="873"/>
        <v>0.7064</v>
      </c>
      <c r="P224" s="6">
        <f t="shared" si="873"/>
        <v>0.8652</v>
      </c>
      <c r="Q224" s="6">
        <f t="shared" si="873"/>
        <v>0.2258</v>
      </c>
      <c r="R224" s="6">
        <f t="shared" si="873"/>
        <v>0.6037</v>
      </c>
      <c r="S224" s="6">
        <f t="shared" si="873"/>
        <v>0.9209</v>
      </c>
      <c r="T224" s="6">
        <f t="shared" si="873"/>
        <v>0.8555</v>
      </c>
      <c r="U224" s="6">
        <f t="shared" si="873"/>
        <v>0.9514</v>
      </c>
      <c r="V224" s="6">
        <f t="shared" si="873"/>
        <v>1.0322</v>
      </c>
      <c r="W224" s="8"/>
      <c r="X224" s="6">
        <f t="shared" ref="X224:AG224" si="874">max(X223, M224)</f>
        <v>1.5227</v>
      </c>
      <c r="Y224" s="6">
        <f t="shared" si="874"/>
        <v>1.1821</v>
      </c>
      <c r="Z224" s="6">
        <f t="shared" si="874"/>
        <v>0.7229</v>
      </c>
      <c r="AA224" s="6">
        <f t="shared" si="874"/>
        <v>0.932</v>
      </c>
      <c r="AB224" s="6">
        <f t="shared" si="874"/>
        <v>0.3811</v>
      </c>
      <c r="AC224" s="6">
        <f t="shared" si="874"/>
        <v>0.6508</v>
      </c>
      <c r="AD224" s="6">
        <f t="shared" si="874"/>
        <v>0.9313</v>
      </c>
      <c r="AE224" s="6">
        <f t="shared" si="874"/>
        <v>0.9349</v>
      </c>
      <c r="AF224" s="6">
        <f t="shared" si="874"/>
        <v>0.9532</v>
      </c>
      <c r="AG224" s="6">
        <f t="shared" si="874"/>
        <v>1.0605</v>
      </c>
      <c r="AH224" s="8"/>
      <c r="AI224" s="6">
        <f t="shared" ref="AI224:AR224" si="875">X224-M224</f>
        <v>0</v>
      </c>
      <c r="AJ224" s="6">
        <f t="shared" si="875"/>
        <v>0</v>
      </c>
      <c r="AK224" s="6">
        <f t="shared" si="875"/>
        <v>0.0165</v>
      </c>
      <c r="AL224" s="6">
        <f t="shared" si="875"/>
        <v>0.0668</v>
      </c>
      <c r="AM224" s="6">
        <f t="shared" si="875"/>
        <v>0.1553</v>
      </c>
      <c r="AN224" s="6">
        <f t="shared" si="875"/>
        <v>0.0471</v>
      </c>
      <c r="AO224" s="6">
        <f t="shared" si="875"/>
        <v>0.0104</v>
      </c>
      <c r="AP224" s="6">
        <f t="shared" si="875"/>
        <v>0.0794</v>
      </c>
      <c r="AQ224" s="6">
        <f t="shared" si="875"/>
        <v>0.0018</v>
      </c>
      <c r="AR224" s="6">
        <f t="shared" si="875"/>
        <v>0.0283</v>
      </c>
      <c r="AS224" s="8"/>
      <c r="AT224" s="6">
        <f t="shared" ref="AT224:BC224" si="876">average(SORTN(AI212:AI223,6,0,1,FALSE))</f>
        <v>0.02923333333</v>
      </c>
      <c r="AU224" s="6">
        <f t="shared" si="876"/>
        <v>0.03083333333</v>
      </c>
      <c r="AV224" s="6">
        <f t="shared" si="876"/>
        <v>0.03308333333</v>
      </c>
      <c r="AW224" s="6">
        <f t="shared" si="876"/>
        <v>0.05015</v>
      </c>
      <c r="AX224" s="6">
        <f t="shared" si="876"/>
        <v>0.1747166667</v>
      </c>
      <c r="AY224" s="6">
        <f t="shared" si="876"/>
        <v>0.02783333333</v>
      </c>
      <c r="AZ224" s="6">
        <f t="shared" si="876"/>
        <v>0.0278</v>
      </c>
      <c r="BA224" s="6">
        <f t="shared" si="876"/>
        <v>0.06498333333</v>
      </c>
      <c r="BB224" s="6">
        <f t="shared" si="876"/>
        <v>0.0344</v>
      </c>
      <c r="BC224" s="6">
        <f t="shared" si="876"/>
        <v>0.03208333333</v>
      </c>
    </row>
    <row r="225">
      <c r="A225" s="23">
        <v>43312.0</v>
      </c>
      <c r="B225" s="27">
        <v>0.016</v>
      </c>
      <c r="C225" s="27">
        <v>0.0136</v>
      </c>
      <c r="D225" s="27">
        <v>0.0341</v>
      </c>
      <c r="E225" s="27">
        <v>0.0408</v>
      </c>
      <c r="F225" s="27">
        <v>0.0295</v>
      </c>
      <c r="G225" s="27">
        <v>0.0147</v>
      </c>
      <c r="H225" s="27">
        <v>0.0389</v>
      </c>
      <c r="I225" s="27">
        <v>0.0357</v>
      </c>
      <c r="J225" s="27">
        <v>0.0153</v>
      </c>
      <c r="K225" s="27">
        <v>0.0356</v>
      </c>
      <c r="L225" s="8"/>
      <c r="M225" s="6">
        <f t="shared" ref="M225:V225" si="877">M224+B225</f>
        <v>1.5387</v>
      </c>
      <c r="N225" s="6">
        <f t="shared" si="877"/>
        <v>1.1957</v>
      </c>
      <c r="O225" s="6">
        <f t="shared" si="877"/>
        <v>0.7405</v>
      </c>
      <c r="P225" s="6">
        <f t="shared" si="877"/>
        <v>0.906</v>
      </c>
      <c r="Q225" s="6">
        <f t="shared" si="877"/>
        <v>0.2553</v>
      </c>
      <c r="R225" s="6">
        <f t="shared" si="877"/>
        <v>0.6184</v>
      </c>
      <c r="S225" s="6">
        <f t="shared" si="877"/>
        <v>0.9598</v>
      </c>
      <c r="T225" s="6">
        <f t="shared" si="877"/>
        <v>0.8912</v>
      </c>
      <c r="U225" s="6">
        <f t="shared" si="877"/>
        <v>0.9667</v>
      </c>
      <c r="V225" s="6">
        <f t="shared" si="877"/>
        <v>1.0678</v>
      </c>
      <c r="W225" s="8"/>
      <c r="X225" s="6">
        <f t="shared" ref="X225:AG225" si="878">max(X224, M225)</f>
        <v>1.5387</v>
      </c>
      <c r="Y225" s="6">
        <f t="shared" si="878"/>
        <v>1.1957</v>
      </c>
      <c r="Z225" s="6">
        <f t="shared" si="878"/>
        <v>0.7405</v>
      </c>
      <c r="AA225" s="6">
        <f t="shared" si="878"/>
        <v>0.932</v>
      </c>
      <c r="AB225" s="6">
        <f t="shared" si="878"/>
        <v>0.3811</v>
      </c>
      <c r="AC225" s="6">
        <f t="shared" si="878"/>
        <v>0.6508</v>
      </c>
      <c r="AD225" s="6">
        <f t="shared" si="878"/>
        <v>0.9598</v>
      </c>
      <c r="AE225" s="6">
        <f t="shared" si="878"/>
        <v>0.9349</v>
      </c>
      <c r="AF225" s="6">
        <f t="shared" si="878"/>
        <v>0.9667</v>
      </c>
      <c r="AG225" s="6">
        <f t="shared" si="878"/>
        <v>1.0678</v>
      </c>
      <c r="AH225" s="8"/>
      <c r="AI225" s="6">
        <f t="shared" ref="AI225:AR225" si="879">X225-M225</f>
        <v>0</v>
      </c>
      <c r="AJ225" s="6">
        <f t="shared" si="879"/>
        <v>0</v>
      </c>
      <c r="AK225" s="6">
        <f t="shared" si="879"/>
        <v>0</v>
      </c>
      <c r="AL225" s="6">
        <f t="shared" si="879"/>
        <v>0.026</v>
      </c>
      <c r="AM225" s="6">
        <f t="shared" si="879"/>
        <v>0.1258</v>
      </c>
      <c r="AN225" s="6">
        <f t="shared" si="879"/>
        <v>0.0324</v>
      </c>
      <c r="AO225" s="6">
        <f t="shared" si="879"/>
        <v>0</v>
      </c>
      <c r="AP225" s="6">
        <f t="shared" si="879"/>
        <v>0.0437</v>
      </c>
      <c r="AQ225" s="6">
        <f t="shared" si="879"/>
        <v>0</v>
      </c>
      <c r="AR225" s="6">
        <f t="shared" si="879"/>
        <v>0</v>
      </c>
      <c r="AS225" s="8"/>
      <c r="AT225" s="6">
        <f t="shared" ref="AT225:BC225" si="880">average(SORTN(AI213:AI224,6,0,1,FALSE))</f>
        <v>0.02353333333</v>
      </c>
      <c r="AU225" s="6">
        <f t="shared" si="880"/>
        <v>0.02886666667</v>
      </c>
      <c r="AV225" s="6">
        <f t="shared" si="880"/>
        <v>0.03203333333</v>
      </c>
      <c r="AW225" s="6">
        <f t="shared" si="880"/>
        <v>0.05473333333</v>
      </c>
      <c r="AX225" s="6">
        <f t="shared" si="880"/>
        <v>0.16315</v>
      </c>
      <c r="AY225" s="6">
        <f t="shared" si="880"/>
        <v>0.03568333333</v>
      </c>
      <c r="AZ225" s="6">
        <f t="shared" si="880"/>
        <v>0.02488333333</v>
      </c>
      <c r="BA225" s="6">
        <f t="shared" si="880"/>
        <v>0.07228333333</v>
      </c>
      <c r="BB225" s="6">
        <f t="shared" si="880"/>
        <v>0.03145</v>
      </c>
      <c r="BC225" s="6">
        <f t="shared" si="880"/>
        <v>0.0368</v>
      </c>
    </row>
    <row r="226">
      <c r="A226" s="23">
        <v>43343.0</v>
      </c>
      <c r="B226" s="27">
        <v>0.0097</v>
      </c>
      <c r="C226" s="27">
        <v>-0.0133</v>
      </c>
      <c r="D226" s="27">
        <v>-0.0143</v>
      </c>
      <c r="E226" s="27">
        <v>-0.0248</v>
      </c>
      <c r="F226" s="27">
        <v>-0.0898</v>
      </c>
      <c r="G226" s="27">
        <v>-0.0072</v>
      </c>
      <c r="H226" s="27">
        <v>-0.0153</v>
      </c>
      <c r="I226" s="27">
        <v>-0.0538</v>
      </c>
      <c r="J226" s="27">
        <v>-0.0331</v>
      </c>
      <c r="K226" s="27">
        <v>0.0324</v>
      </c>
      <c r="L226" s="8"/>
      <c r="M226" s="6">
        <f t="shared" ref="M226:V226" si="881">M225+B226</f>
        <v>1.5484</v>
      </c>
      <c r="N226" s="6">
        <f t="shared" si="881"/>
        <v>1.1824</v>
      </c>
      <c r="O226" s="6">
        <f t="shared" si="881"/>
        <v>0.7262</v>
      </c>
      <c r="P226" s="6">
        <f t="shared" si="881"/>
        <v>0.8812</v>
      </c>
      <c r="Q226" s="6">
        <f t="shared" si="881"/>
        <v>0.1655</v>
      </c>
      <c r="R226" s="6">
        <f t="shared" si="881"/>
        <v>0.6112</v>
      </c>
      <c r="S226" s="6">
        <f t="shared" si="881"/>
        <v>0.9445</v>
      </c>
      <c r="T226" s="6">
        <f t="shared" si="881"/>
        <v>0.8374</v>
      </c>
      <c r="U226" s="6">
        <f t="shared" si="881"/>
        <v>0.9336</v>
      </c>
      <c r="V226" s="6">
        <f t="shared" si="881"/>
        <v>1.1002</v>
      </c>
      <c r="W226" s="8"/>
      <c r="X226" s="6">
        <f t="shared" ref="X226:AG226" si="882">max(X225, M226)</f>
        <v>1.5484</v>
      </c>
      <c r="Y226" s="6">
        <f t="shared" si="882"/>
        <v>1.1957</v>
      </c>
      <c r="Z226" s="6">
        <f t="shared" si="882"/>
        <v>0.7405</v>
      </c>
      <c r="AA226" s="6">
        <f t="shared" si="882"/>
        <v>0.932</v>
      </c>
      <c r="AB226" s="6">
        <f t="shared" si="882"/>
        <v>0.3811</v>
      </c>
      <c r="AC226" s="6">
        <f t="shared" si="882"/>
        <v>0.6508</v>
      </c>
      <c r="AD226" s="6">
        <f t="shared" si="882"/>
        <v>0.9598</v>
      </c>
      <c r="AE226" s="6">
        <f t="shared" si="882"/>
        <v>0.9349</v>
      </c>
      <c r="AF226" s="6">
        <f t="shared" si="882"/>
        <v>0.9667</v>
      </c>
      <c r="AG226" s="6">
        <f t="shared" si="882"/>
        <v>1.1002</v>
      </c>
      <c r="AH226" s="8"/>
      <c r="AI226" s="6">
        <f t="shared" ref="AI226:AR226" si="883">X226-M226</f>
        <v>0</v>
      </c>
      <c r="AJ226" s="6">
        <f t="shared" si="883"/>
        <v>0.0133</v>
      </c>
      <c r="AK226" s="6">
        <f t="shared" si="883"/>
        <v>0.0143</v>
      </c>
      <c r="AL226" s="6">
        <f t="shared" si="883"/>
        <v>0.0508</v>
      </c>
      <c r="AM226" s="6">
        <f t="shared" si="883"/>
        <v>0.2156</v>
      </c>
      <c r="AN226" s="6">
        <f t="shared" si="883"/>
        <v>0.0396</v>
      </c>
      <c r="AO226" s="6">
        <f t="shared" si="883"/>
        <v>0.0153</v>
      </c>
      <c r="AP226" s="6">
        <f t="shared" si="883"/>
        <v>0.0975</v>
      </c>
      <c r="AQ226" s="6">
        <f t="shared" si="883"/>
        <v>0.0331</v>
      </c>
      <c r="AR226" s="6">
        <f t="shared" si="883"/>
        <v>0</v>
      </c>
      <c r="AS226" s="8"/>
      <c r="AT226" s="6">
        <f t="shared" ref="AT226:BC226" si="884">average(SORTN(AI214:AI225,6,0,1,FALSE))</f>
        <v>0.01836666667</v>
      </c>
      <c r="AU226" s="6">
        <f t="shared" si="884"/>
        <v>0.02508333333</v>
      </c>
      <c r="AV226" s="6">
        <f t="shared" si="884"/>
        <v>0.0294</v>
      </c>
      <c r="AW226" s="6">
        <f t="shared" si="884"/>
        <v>0.05473333333</v>
      </c>
      <c r="AX226" s="6">
        <f t="shared" si="884"/>
        <v>0.15535</v>
      </c>
      <c r="AY226" s="6">
        <f t="shared" si="884"/>
        <v>0.04035</v>
      </c>
      <c r="AZ226" s="6">
        <f t="shared" si="884"/>
        <v>0.02488333333</v>
      </c>
      <c r="BA226" s="6">
        <f t="shared" si="884"/>
        <v>0.07228333333</v>
      </c>
      <c r="BB226" s="6">
        <f t="shared" si="884"/>
        <v>0.0302</v>
      </c>
      <c r="BC226" s="6">
        <f t="shared" si="884"/>
        <v>0.0368</v>
      </c>
    </row>
    <row r="227">
      <c r="A227" s="23">
        <v>43373.0</v>
      </c>
      <c r="B227" s="27">
        <v>-0.0138</v>
      </c>
      <c r="C227" s="27">
        <v>-0.0096</v>
      </c>
      <c r="D227" s="27">
        <v>0.014</v>
      </c>
      <c r="E227" s="27">
        <v>-0.0153</v>
      </c>
      <c r="F227" s="27">
        <v>0.025</v>
      </c>
      <c r="G227" s="27">
        <v>0.0568</v>
      </c>
      <c r="H227" s="27">
        <v>-0.0328</v>
      </c>
      <c r="I227" s="27">
        <v>0.0014</v>
      </c>
      <c r="J227" s="27">
        <v>0.0142</v>
      </c>
      <c r="K227" s="27">
        <v>0.0042</v>
      </c>
      <c r="L227" s="8"/>
      <c r="M227" s="6">
        <f t="shared" ref="M227:V227" si="885">M226+B227</f>
        <v>1.5346</v>
      </c>
      <c r="N227" s="6">
        <f t="shared" si="885"/>
        <v>1.1728</v>
      </c>
      <c r="O227" s="6">
        <f t="shared" si="885"/>
        <v>0.7402</v>
      </c>
      <c r="P227" s="6">
        <f t="shared" si="885"/>
        <v>0.8659</v>
      </c>
      <c r="Q227" s="6">
        <f t="shared" si="885"/>
        <v>0.1905</v>
      </c>
      <c r="R227" s="6">
        <f t="shared" si="885"/>
        <v>0.668</v>
      </c>
      <c r="S227" s="6">
        <f t="shared" si="885"/>
        <v>0.9117</v>
      </c>
      <c r="T227" s="6">
        <f t="shared" si="885"/>
        <v>0.8388</v>
      </c>
      <c r="U227" s="6">
        <f t="shared" si="885"/>
        <v>0.9478</v>
      </c>
      <c r="V227" s="6">
        <f t="shared" si="885"/>
        <v>1.1044</v>
      </c>
      <c r="W227" s="8"/>
      <c r="X227" s="6">
        <f t="shared" ref="X227:AG227" si="886">max(X226, M227)</f>
        <v>1.5484</v>
      </c>
      <c r="Y227" s="6">
        <f t="shared" si="886"/>
        <v>1.1957</v>
      </c>
      <c r="Z227" s="6">
        <f t="shared" si="886"/>
        <v>0.7405</v>
      </c>
      <c r="AA227" s="6">
        <f t="shared" si="886"/>
        <v>0.932</v>
      </c>
      <c r="AB227" s="6">
        <f t="shared" si="886"/>
        <v>0.3811</v>
      </c>
      <c r="AC227" s="6">
        <f t="shared" si="886"/>
        <v>0.668</v>
      </c>
      <c r="AD227" s="6">
        <f t="shared" si="886"/>
        <v>0.9598</v>
      </c>
      <c r="AE227" s="6">
        <f t="shared" si="886"/>
        <v>0.9349</v>
      </c>
      <c r="AF227" s="6">
        <f t="shared" si="886"/>
        <v>0.9667</v>
      </c>
      <c r="AG227" s="6">
        <f t="shared" si="886"/>
        <v>1.1044</v>
      </c>
      <c r="AH227" s="8"/>
      <c r="AI227" s="6">
        <f t="shared" ref="AI227:AR227" si="887">X227-M227</f>
        <v>0.0138</v>
      </c>
      <c r="AJ227" s="6">
        <f t="shared" si="887"/>
        <v>0.0229</v>
      </c>
      <c r="AK227" s="6">
        <f t="shared" si="887"/>
        <v>0.0003</v>
      </c>
      <c r="AL227" s="6">
        <f t="shared" si="887"/>
        <v>0.0661</v>
      </c>
      <c r="AM227" s="6">
        <f t="shared" si="887"/>
        <v>0.1906</v>
      </c>
      <c r="AN227" s="6">
        <f t="shared" si="887"/>
        <v>0</v>
      </c>
      <c r="AO227" s="6">
        <f t="shared" si="887"/>
        <v>0.0481</v>
      </c>
      <c r="AP227" s="6">
        <f t="shared" si="887"/>
        <v>0.0961</v>
      </c>
      <c r="AQ227" s="6">
        <f t="shared" si="887"/>
        <v>0.0189</v>
      </c>
      <c r="AR227" s="6">
        <f t="shared" si="887"/>
        <v>0</v>
      </c>
      <c r="AS227" s="8"/>
      <c r="AT227" s="6">
        <f t="shared" ref="AT227:BC227" si="888">average(SORTN(AI215:AI226,6,0,1,FALSE))</f>
        <v>0.01358333333</v>
      </c>
      <c r="AU227" s="6">
        <f t="shared" si="888"/>
        <v>0.02415</v>
      </c>
      <c r="AV227" s="6">
        <f t="shared" si="888"/>
        <v>0.02675</v>
      </c>
      <c r="AW227" s="6">
        <f t="shared" si="888"/>
        <v>0.05566666667</v>
      </c>
      <c r="AX227" s="6">
        <f t="shared" si="888"/>
        <v>0.1621833333</v>
      </c>
      <c r="AY227" s="6">
        <f t="shared" si="888"/>
        <v>0.0429</v>
      </c>
      <c r="AZ227" s="6">
        <f t="shared" si="888"/>
        <v>0.0257</v>
      </c>
      <c r="BA227" s="6">
        <f t="shared" si="888"/>
        <v>0.0812</v>
      </c>
      <c r="BB227" s="6">
        <f t="shared" si="888"/>
        <v>0.03451666667</v>
      </c>
      <c r="BC227" s="6">
        <f t="shared" si="888"/>
        <v>0.0368</v>
      </c>
    </row>
    <row r="228">
      <c r="A228" s="23">
        <v>43404.0</v>
      </c>
      <c r="B228" s="27">
        <v>-0.0565</v>
      </c>
      <c r="C228" s="27">
        <v>-0.0634</v>
      </c>
      <c r="D228" s="27">
        <v>-0.071</v>
      </c>
      <c r="E228" s="27">
        <v>-0.0614</v>
      </c>
      <c r="F228" s="27">
        <v>-0.071</v>
      </c>
      <c r="G228" s="27">
        <v>-0.0904</v>
      </c>
      <c r="H228" s="27">
        <v>-0.0568</v>
      </c>
      <c r="I228" s="27">
        <v>-0.0446</v>
      </c>
      <c r="J228" s="27">
        <v>-0.0483</v>
      </c>
      <c r="K228" s="27">
        <v>-0.0697</v>
      </c>
      <c r="L228" s="8"/>
      <c r="M228" s="6">
        <f t="shared" ref="M228:V228" si="889">M227+B228</f>
        <v>1.4781</v>
      </c>
      <c r="N228" s="6">
        <f t="shared" si="889"/>
        <v>1.1094</v>
      </c>
      <c r="O228" s="6">
        <f t="shared" si="889"/>
        <v>0.6692</v>
      </c>
      <c r="P228" s="6">
        <f t="shared" si="889"/>
        <v>0.8045</v>
      </c>
      <c r="Q228" s="6">
        <f t="shared" si="889"/>
        <v>0.1195</v>
      </c>
      <c r="R228" s="6">
        <f t="shared" si="889"/>
        <v>0.5776</v>
      </c>
      <c r="S228" s="6">
        <f t="shared" si="889"/>
        <v>0.8549</v>
      </c>
      <c r="T228" s="6">
        <f t="shared" si="889"/>
        <v>0.7942</v>
      </c>
      <c r="U228" s="6">
        <f t="shared" si="889"/>
        <v>0.8995</v>
      </c>
      <c r="V228" s="6">
        <f t="shared" si="889"/>
        <v>1.0347</v>
      </c>
      <c r="W228" s="8"/>
      <c r="X228" s="6">
        <f t="shared" ref="X228:AG228" si="890">max(X227, M228)</f>
        <v>1.5484</v>
      </c>
      <c r="Y228" s="6">
        <f t="shared" si="890"/>
        <v>1.1957</v>
      </c>
      <c r="Z228" s="6">
        <f t="shared" si="890"/>
        <v>0.7405</v>
      </c>
      <c r="AA228" s="6">
        <f t="shared" si="890"/>
        <v>0.932</v>
      </c>
      <c r="AB228" s="6">
        <f t="shared" si="890"/>
        <v>0.3811</v>
      </c>
      <c r="AC228" s="6">
        <f t="shared" si="890"/>
        <v>0.668</v>
      </c>
      <c r="AD228" s="6">
        <f t="shared" si="890"/>
        <v>0.9598</v>
      </c>
      <c r="AE228" s="6">
        <f t="shared" si="890"/>
        <v>0.9349</v>
      </c>
      <c r="AF228" s="6">
        <f t="shared" si="890"/>
        <v>0.9667</v>
      </c>
      <c r="AG228" s="6">
        <f t="shared" si="890"/>
        <v>1.1044</v>
      </c>
      <c r="AH228" s="8"/>
      <c r="AI228" s="6">
        <f t="shared" ref="AI228:AR228" si="891">X228-M228</f>
        <v>0.0703</v>
      </c>
      <c r="AJ228" s="6">
        <f t="shared" si="891"/>
        <v>0.0863</v>
      </c>
      <c r="AK228" s="6">
        <f t="shared" si="891"/>
        <v>0.0713</v>
      </c>
      <c r="AL228" s="6">
        <f t="shared" si="891"/>
        <v>0.1275</v>
      </c>
      <c r="AM228" s="6">
        <f t="shared" si="891"/>
        <v>0.2616</v>
      </c>
      <c r="AN228" s="6">
        <f t="shared" si="891"/>
        <v>0.0904</v>
      </c>
      <c r="AO228" s="6">
        <f t="shared" si="891"/>
        <v>0.1049</v>
      </c>
      <c r="AP228" s="6">
        <f t="shared" si="891"/>
        <v>0.1407</v>
      </c>
      <c r="AQ228" s="6">
        <f t="shared" si="891"/>
        <v>0.0672</v>
      </c>
      <c r="AR228" s="6">
        <f t="shared" si="891"/>
        <v>0.0697</v>
      </c>
      <c r="AS228" s="8"/>
      <c r="AT228" s="6">
        <f t="shared" ref="AT228:BC228" si="892">average(SORTN(AI216:AI227,6,0,1,FALSE))</f>
        <v>0.01115</v>
      </c>
      <c r="AU228" s="6">
        <f t="shared" si="892"/>
        <v>0.02796666667</v>
      </c>
      <c r="AV228" s="6">
        <f t="shared" si="892"/>
        <v>0.02675</v>
      </c>
      <c r="AW228" s="6">
        <f t="shared" si="892"/>
        <v>0.05973333333</v>
      </c>
      <c r="AX228" s="6">
        <f t="shared" si="892"/>
        <v>0.1710166667</v>
      </c>
      <c r="AY228" s="6">
        <f t="shared" si="892"/>
        <v>0.0429</v>
      </c>
      <c r="AZ228" s="6">
        <f t="shared" si="892"/>
        <v>0.03186666667</v>
      </c>
      <c r="BA228" s="6">
        <f t="shared" si="892"/>
        <v>0.08848333333</v>
      </c>
      <c r="BB228" s="6">
        <f t="shared" si="892"/>
        <v>0.03638333333</v>
      </c>
      <c r="BC228" s="6">
        <f t="shared" si="892"/>
        <v>0.0368</v>
      </c>
    </row>
    <row r="229">
      <c r="A229" s="23">
        <v>43434.0</v>
      </c>
      <c r="B229" s="27">
        <v>-0.0234</v>
      </c>
      <c r="C229" s="27">
        <v>0.0149</v>
      </c>
      <c r="D229" s="27">
        <v>-0.017</v>
      </c>
      <c r="E229" s="27">
        <v>-0.0197</v>
      </c>
      <c r="F229" s="27">
        <v>0.0083</v>
      </c>
      <c r="G229" s="27">
        <v>0.0102</v>
      </c>
      <c r="H229" s="27">
        <v>0.0286</v>
      </c>
      <c r="I229" s="27">
        <v>0.0193</v>
      </c>
      <c r="J229" s="27">
        <v>-0.0153</v>
      </c>
      <c r="K229" s="27">
        <v>0.0188</v>
      </c>
      <c r="L229" s="8"/>
      <c r="M229" s="6">
        <f t="shared" ref="M229:V229" si="893">M228+B229</f>
        <v>1.4547</v>
      </c>
      <c r="N229" s="6">
        <f t="shared" si="893"/>
        <v>1.1243</v>
      </c>
      <c r="O229" s="6">
        <f t="shared" si="893"/>
        <v>0.6522</v>
      </c>
      <c r="P229" s="6">
        <f t="shared" si="893"/>
        <v>0.7848</v>
      </c>
      <c r="Q229" s="6">
        <f t="shared" si="893"/>
        <v>0.1278</v>
      </c>
      <c r="R229" s="6">
        <f t="shared" si="893"/>
        <v>0.5878</v>
      </c>
      <c r="S229" s="6">
        <f t="shared" si="893"/>
        <v>0.8835</v>
      </c>
      <c r="T229" s="6">
        <f t="shared" si="893"/>
        <v>0.8135</v>
      </c>
      <c r="U229" s="6">
        <f t="shared" si="893"/>
        <v>0.8842</v>
      </c>
      <c r="V229" s="6">
        <f t="shared" si="893"/>
        <v>1.0535</v>
      </c>
      <c r="W229" s="8"/>
      <c r="X229" s="6">
        <f t="shared" ref="X229:AG229" si="894">max(X228, M229)</f>
        <v>1.5484</v>
      </c>
      <c r="Y229" s="6">
        <f t="shared" si="894"/>
        <v>1.1957</v>
      </c>
      <c r="Z229" s="6">
        <f t="shared" si="894"/>
        <v>0.7405</v>
      </c>
      <c r="AA229" s="6">
        <f t="shared" si="894"/>
        <v>0.932</v>
      </c>
      <c r="AB229" s="6">
        <f t="shared" si="894"/>
        <v>0.3811</v>
      </c>
      <c r="AC229" s="6">
        <f t="shared" si="894"/>
        <v>0.668</v>
      </c>
      <c r="AD229" s="6">
        <f t="shared" si="894"/>
        <v>0.9598</v>
      </c>
      <c r="AE229" s="6">
        <f t="shared" si="894"/>
        <v>0.9349</v>
      </c>
      <c r="AF229" s="6">
        <f t="shared" si="894"/>
        <v>0.9667</v>
      </c>
      <c r="AG229" s="6">
        <f t="shared" si="894"/>
        <v>1.1044</v>
      </c>
      <c r="AH229" s="8"/>
      <c r="AI229" s="6">
        <f t="shared" ref="AI229:AR229" si="895">X229-M229</f>
        <v>0.0937</v>
      </c>
      <c r="AJ229" s="6">
        <f t="shared" si="895"/>
        <v>0.0714</v>
      </c>
      <c r="AK229" s="6">
        <f t="shared" si="895"/>
        <v>0.0883</v>
      </c>
      <c r="AL229" s="6">
        <f t="shared" si="895"/>
        <v>0.1472</v>
      </c>
      <c r="AM229" s="6">
        <f t="shared" si="895"/>
        <v>0.2533</v>
      </c>
      <c r="AN229" s="6">
        <f t="shared" si="895"/>
        <v>0.0802</v>
      </c>
      <c r="AO229" s="6">
        <f t="shared" si="895"/>
        <v>0.0763</v>
      </c>
      <c r="AP229" s="6">
        <f t="shared" si="895"/>
        <v>0.1214</v>
      </c>
      <c r="AQ229" s="6">
        <f t="shared" si="895"/>
        <v>0.0825</v>
      </c>
      <c r="AR229" s="6">
        <f t="shared" si="895"/>
        <v>0.0509</v>
      </c>
      <c r="AS229" s="8"/>
      <c r="AT229" s="6">
        <f t="shared" ref="AT229:BC229" si="896">average(SORTN(AI217:AI228,6,0,1,FALSE))</f>
        <v>0.02286666667</v>
      </c>
      <c r="AU229" s="6">
        <f t="shared" si="896"/>
        <v>0.04038333333</v>
      </c>
      <c r="AV229" s="6">
        <f t="shared" si="896"/>
        <v>0.03625</v>
      </c>
      <c r="AW229" s="6">
        <f t="shared" si="896"/>
        <v>0.07383333333</v>
      </c>
      <c r="AX229" s="6">
        <f t="shared" si="896"/>
        <v>0.1901</v>
      </c>
      <c r="AY229" s="6">
        <f t="shared" si="896"/>
        <v>0.05256666667</v>
      </c>
      <c r="AZ229" s="6">
        <f t="shared" si="896"/>
        <v>0.0468</v>
      </c>
      <c r="BA229" s="6">
        <f t="shared" si="896"/>
        <v>0.1014666667</v>
      </c>
      <c r="BB229" s="6">
        <f t="shared" si="896"/>
        <v>0.0446</v>
      </c>
      <c r="BC229" s="6">
        <f t="shared" si="896"/>
        <v>0.04841666667</v>
      </c>
    </row>
    <row r="230">
      <c r="A230" s="23">
        <v>43465.0</v>
      </c>
      <c r="B230" s="27">
        <v>0.0037</v>
      </c>
      <c r="C230" s="27">
        <v>-0.0584</v>
      </c>
      <c r="D230" s="27">
        <v>-0.0548</v>
      </c>
      <c r="E230" s="27">
        <v>-0.0666</v>
      </c>
      <c r="F230" s="27">
        <v>-0.0436</v>
      </c>
      <c r="G230" s="27">
        <v>-0.0981</v>
      </c>
      <c r="H230" s="27">
        <v>-0.0693</v>
      </c>
      <c r="I230" s="27">
        <v>-0.0471</v>
      </c>
      <c r="J230" s="27">
        <v>-0.0361</v>
      </c>
      <c r="K230" s="27">
        <v>-0.0905</v>
      </c>
      <c r="L230" s="8"/>
      <c r="M230" s="6">
        <f t="shared" ref="M230:V230" si="897">M229+B230</f>
        <v>1.4584</v>
      </c>
      <c r="N230" s="6">
        <f t="shared" si="897"/>
        <v>1.0659</v>
      </c>
      <c r="O230" s="6">
        <f t="shared" si="897"/>
        <v>0.5974</v>
      </c>
      <c r="P230" s="6">
        <f t="shared" si="897"/>
        <v>0.7182</v>
      </c>
      <c r="Q230" s="6">
        <f t="shared" si="897"/>
        <v>0.0842</v>
      </c>
      <c r="R230" s="6">
        <f t="shared" si="897"/>
        <v>0.4897</v>
      </c>
      <c r="S230" s="6">
        <f t="shared" si="897"/>
        <v>0.8142</v>
      </c>
      <c r="T230" s="6">
        <f t="shared" si="897"/>
        <v>0.7664</v>
      </c>
      <c r="U230" s="6">
        <f t="shared" si="897"/>
        <v>0.8481</v>
      </c>
      <c r="V230" s="6">
        <f t="shared" si="897"/>
        <v>0.963</v>
      </c>
      <c r="W230" s="8"/>
      <c r="X230" s="6">
        <f t="shared" ref="X230:AG230" si="898">max(X229, M230)</f>
        <v>1.5484</v>
      </c>
      <c r="Y230" s="6">
        <f t="shared" si="898"/>
        <v>1.1957</v>
      </c>
      <c r="Z230" s="6">
        <f t="shared" si="898"/>
        <v>0.7405</v>
      </c>
      <c r="AA230" s="6">
        <f t="shared" si="898"/>
        <v>0.932</v>
      </c>
      <c r="AB230" s="6">
        <f t="shared" si="898"/>
        <v>0.3811</v>
      </c>
      <c r="AC230" s="6">
        <f t="shared" si="898"/>
        <v>0.668</v>
      </c>
      <c r="AD230" s="6">
        <f t="shared" si="898"/>
        <v>0.9598</v>
      </c>
      <c r="AE230" s="6">
        <f t="shared" si="898"/>
        <v>0.9349</v>
      </c>
      <c r="AF230" s="6">
        <f t="shared" si="898"/>
        <v>0.9667</v>
      </c>
      <c r="AG230" s="6">
        <f t="shared" si="898"/>
        <v>1.1044</v>
      </c>
      <c r="AH230" s="8"/>
      <c r="AI230" s="6">
        <f t="shared" ref="AI230:AR230" si="899">X230-M230</f>
        <v>0.09</v>
      </c>
      <c r="AJ230" s="6">
        <f t="shared" si="899"/>
        <v>0.1298</v>
      </c>
      <c r="AK230" s="6">
        <f t="shared" si="899"/>
        <v>0.1431</v>
      </c>
      <c r="AL230" s="6">
        <f t="shared" si="899"/>
        <v>0.2138</v>
      </c>
      <c r="AM230" s="6">
        <f t="shared" si="899"/>
        <v>0.2969</v>
      </c>
      <c r="AN230" s="6">
        <f t="shared" si="899"/>
        <v>0.1783</v>
      </c>
      <c r="AO230" s="6">
        <f t="shared" si="899"/>
        <v>0.1456</v>
      </c>
      <c r="AP230" s="6">
        <f t="shared" si="899"/>
        <v>0.1685</v>
      </c>
      <c r="AQ230" s="6">
        <f t="shared" si="899"/>
        <v>0.1186</v>
      </c>
      <c r="AR230" s="6">
        <f t="shared" si="899"/>
        <v>0.1414</v>
      </c>
      <c r="AS230" s="8"/>
      <c r="AT230" s="6">
        <f t="shared" ref="AT230:BC230" si="900">average(SORTN(AI218:AI229,6,0,1,FALSE))</f>
        <v>0.03813333333</v>
      </c>
      <c r="AU230" s="6">
        <f t="shared" si="900"/>
        <v>0.05006666667</v>
      </c>
      <c r="AV230" s="6">
        <f t="shared" si="900"/>
        <v>0.04753333333</v>
      </c>
      <c r="AW230" s="6">
        <f t="shared" si="900"/>
        <v>0.0899</v>
      </c>
      <c r="AX230" s="6">
        <f t="shared" si="900"/>
        <v>0.2076333333</v>
      </c>
      <c r="AY230" s="6">
        <f t="shared" si="900"/>
        <v>0.05975</v>
      </c>
      <c r="AZ230" s="6">
        <f t="shared" si="900"/>
        <v>0.05485</v>
      </c>
      <c r="BA230" s="6">
        <f t="shared" si="900"/>
        <v>0.1084666667</v>
      </c>
      <c r="BB230" s="6">
        <f t="shared" si="900"/>
        <v>0.0552</v>
      </c>
      <c r="BC230" s="6">
        <f t="shared" si="900"/>
        <v>0.05218333333</v>
      </c>
    </row>
    <row r="231">
      <c r="A231" s="23">
        <v>43496.0</v>
      </c>
      <c r="B231" s="27">
        <v>0.0351</v>
      </c>
      <c r="C231" s="27">
        <v>0.0869</v>
      </c>
      <c r="D231" s="27">
        <v>0.0545</v>
      </c>
      <c r="E231" s="27">
        <v>0.0623</v>
      </c>
      <c r="F231" s="27">
        <v>0.0814</v>
      </c>
      <c r="G231" s="27">
        <v>0.0525</v>
      </c>
      <c r="H231" s="27">
        <v>0.069</v>
      </c>
      <c r="I231" s="27">
        <v>0.0615</v>
      </c>
      <c r="J231" s="27">
        <v>0.0368</v>
      </c>
      <c r="K231" s="27">
        <v>0.0818</v>
      </c>
      <c r="L231" s="8"/>
      <c r="M231" s="6">
        <f t="shared" ref="M231:V231" si="901">M230+B231</f>
        <v>1.4935</v>
      </c>
      <c r="N231" s="6">
        <f t="shared" si="901"/>
        <v>1.1528</v>
      </c>
      <c r="O231" s="6">
        <f t="shared" si="901"/>
        <v>0.6519</v>
      </c>
      <c r="P231" s="6">
        <f t="shared" si="901"/>
        <v>0.7805</v>
      </c>
      <c r="Q231" s="6">
        <f t="shared" si="901"/>
        <v>0.1656</v>
      </c>
      <c r="R231" s="6">
        <f t="shared" si="901"/>
        <v>0.5422</v>
      </c>
      <c r="S231" s="6">
        <f t="shared" si="901"/>
        <v>0.8832</v>
      </c>
      <c r="T231" s="6">
        <f t="shared" si="901"/>
        <v>0.8279</v>
      </c>
      <c r="U231" s="6">
        <f t="shared" si="901"/>
        <v>0.8849</v>
      </c>
      <c r="V231" s="6">
        <f t="shared" si="901"/>
        <v>1.0448</v>
      </c>
      <c r="W231" s="8"/>
      <c r="X231" s="6">
        <f t="shared" ref="X231:AG231" si="902">max(X230, M231)</f>
        <v>1.5484</v>
      </c>
      <c r="Y231" s="6">
        <f t="shared" si="902"/>
        <v>1.1957</v>
      </c>
      <c r="Z231" s="6">
        <f t="shared" si="902"/>
        <v>0.7405</v>
      </c>
      <c r="AA231" s="6">
        <f t="shared" si="902"/>
        <v>0.932</v>
      </c>
      <c r="AB231" s="6">
        <f t="shared" si="902"/>
        <v>0.3811</v>
      </c>
      <c r="AC231" s="6">
        <f t="shared" si="902"/>
        <v>0.668</v>
      </c>
      <c r="AD231" s="6">
        <f t="shared" si="902"/>
        <v>0.9598</v>
      </c>
      <c r="AE231" s="6">
        <f t="shared" si="902"/>
        <v>0.9349</v>
      </c>
      <c r="AF231" s="6">
        <f t="shared" si="902"/>
        <v>0.9667</v>
      </c>
      <c r="AG231" s="6">
        <f t="shared" si="902"/>
        <v>1.1044</v>
      </c>
      <c r="AH231" s="8"/>
      <c r="AI231" s="6">
        <f t="shared" ref="AI231:AR231" si="903">X231-M231</f>
        <v>0.0549</v>
      </c>
      <c r="AJ231" s="6">
        <f t="shared" si="903"/>
        <v>0.0429</v>
      </c>
      <c r="AK231" s="6">
        <f t="shared" si="903"/>
        <v>0.0886</v>
      </c>
      <c r="AL231" s="6">
        <f t="shared" si="903"/>
        <v>0.1515</v>
      </c>
      <c r="AM231" s="6">
        <f t="shared" si="903"/>
        <v>0.2155</v>
      </c>
      <c r="AN231" s="6">
        <f t="shared" si="903"/>
        <v>0.1258</v>
      </c>
      <c r="AO231" s="6">
        <f t="shared" si="903"/>
        <v>0.0766</v>
      </c>
      <c r="AP231" s="6">
        <f t="shared" si="903"/>
        <v>0.107</v>
      </c>
      <c r="AQ231" s="6">
        <f t="shared" si="903"/>
        <v>0.0818</v>
      </c>
      <c r="AR231" s="6">
        <f t="shared" si="903"/>
        <v>0.0596</v>
      </c>
      <c r="AS231" s="8"/>
      <c r="AT231" s="6">
        <f t="shared" ref="AT231:BC231" si="904">average(SORTN(AI219:AI230,6,0,1,FALSE))</f>
        <v>0.05273333333</v>
      </c>
      <c r="AU231" s="6">
        <f t="shared" si="904"/>
        <v>0.06788333333</v>
      </c>
      <c r="AV231" s="6">
        <f t="shared" si="904"/>
        <v>0.0664</v>
      </c>
      <c r="AW231" s="6">
        <f t="shared" si="904"/>
        <v>0.1168</v>
      </c>
      <c r="AX231" s="6">
        <f t="shared" si="904"/>
        <v>0.2288833333</v>
      </c>
      <c r="AY231" s="6">
        <f t="shared" si="904"/>
        <v>0.08286666667</v>
      </c>
      <c r="AZ231" s="6">
        <f t="shared" si="904"/>
        <v>0.07453333333</v>
      </c>
      <c r="BA231" s="6">
        <f t="shared" si="904"/>
        <v>0.1215333333</v>
      </c>
      <c r="BB231" s="6">
        <f t="shared" si="904"/>
        <v>0.07166666667</v>
      </c>
      <c r="BC231" s="6">
        <f t="shared" si="904"/>
        <v>0.06996666667</v>
      </c>
    </row>
    <row r="232">
      <c r="A232" s="23">
        <v>43524.0</v>
      </c>
      <c r="B232" s="27">
        <v>0.0593</v>
      </c>
      <c r="C232" s="27">
        <v>0.0306</v>
      </c>
      <c r="D232" s="27">
        <v>0.0494</v>
      </c>
      <c r="E232" s="27">
        <v>0.0252</v>
      </c>
      <c r="F232" s="27">
        <v>0.0422</v>
      </c>
      <c r="G232" s="27">
        <v>0.0226</v>
      </c>
      <c r="H232" s="27">
        <v>0.0542</v>
      </c>
      <c r="I232" s="27">
        <v>0.0285</v>
      </c>
      <c r="J232" s="27">
        <v>0.0225</v>
      </c>
      <c r="K232" s="27">
        <v>0.0328</v>
      </c>
      <c r="L232" s="8"/>
      <c r="M232" s="6">
        <f t="shared" ref="M232:V232" si="905">M231+B232</f>
        <v>1.5528</v>
      </c>
      <c r="N232" s="6">
        <f t="shared" si="905"/>
        <v>1.1834</v>
      </c>
      <c r="O232" s="6">
        <f t="shared" si="905"/>
        <v>0.7013</v>
      </c>
      <c r="P232" s="6">
        <f t="shared" si="905"/>
        <v>0.8057</v>
      </c>
      <c r="Q232" s="6">
        <f t="shared" si="905"/>
        <v>0.2078</v>
      </c>
      <c r="R232" s="6">
        <f t="shared" si="905"/>
        <v>0.5648</v>
      </c>
      <c r="S232" s="6">
        <f t="shared" si="905"/>
        <v>0.9374</v>
      </c>
      <c r="T232" s="6">
        <f t="shared" si="905"/>
        <v>0.8564</v>
      </c>
      <c r="U232" s="6">
        <f t="shared" si="905"/>
        <v>0.9074</v>
      </c>
      <c r="V232" s="6">
        <f t="shared" si="905"/>
        <v>1.0776</v>
      </c>
      <c r="W232" s="8"/>
      <c r="X232" s="6">
        <f t="shared" ref="X232:AG232" si="906">max(X231, M232)</f>
        <v>1.5528</v>
      </c>
      <c r="Y232" s="6">
        <f t="shared" si="906"/>
        <v>1.1957</v>
      </c>
      <c r="Z232" s="6">
        <f t="shared" si="906"/>
        <v>0.7405</v>
      </c>
      <c r="AA232" s="6">
        <f t="shared" si="906"/>
        <v>0.932</v>
      </c>
      <c r="AB232" s="6">
        <f t="shared" si="906"/>
        <v>0.3811</v>
      </c>
      <c r="AC232" s="6">
        <f t="shared" si="906"/>
        <v>0.668</v>
      </c>
      <c r="AD232" s="6">
        <f t="shared" si="906"/>
        <v>0.9598</v>
      </c>
      <c r="AE232" s="6">
        <f t="shared" si="906"/>
        <v>0.9349</v>
      </c>
      <c r="AF232" s="6">
        <f t="shared" si="906"/>
        <v>0.9667</v>
      </c>
      <c r="AG232" s="6">
        <f t="shared" si="906"/>
        <v>1.1044</v>
      </c>
      <c r="AH232" s="8"/>
      <c r="AI232" s="6">
        <f t="shared" ref="AI232:AR232" si="907">X232-M232</f>
        <v>0</v>
      </c>
      <c r="AJ232" s="6">
        <f t="shared" si="907"/>
        <v>0.0123</v>
      </c>
      <c r="AK232" s="6">
        <f t="shared" si="907"/>
        <v>0.0392</v>
      </c>
      <c r="AL232" s="6">
        <f t="shared" si="907"/>
        <v>0.1263</v>
      </c>
      <c r="AM232" s="6">
        <f t="shared" si="907"/>
        <v>0.1733</v>
      </c>
      <c r="AN232" s="6">
        <f t="shared" si="907"/>
        <v>0.1032</v>
      </c>
      <c r="AO232" s="6">
        <f t="shared" si="907"/>
        <v>0.0224</v>
      </c>
      <c r="AP232" s="6">
        <f t="shared" si="907"/>
        <v>0.0785</v>
      </c>
      <c r="AQ232" s="6">
        <f t="shared" si="907"/>
        <v>0.0593</v>
      </c>
      <c r="AR232" s="6">
        <f t="shared" si="907"/>
        <v>0.0268</v>
      </c>
      <c r="AS232" s="8"/>
      <c r="AT232" s="6">
        <f t="shared" ref="AT232:BC232" si="908">average(SORTN(AI220:AI231,6,0,1,FALSE))</f>
        <v>0.06096666667</v>
      </c>
      <c r="AU232" s="6">
        <f t="shared" si="908"/>
        <v>0.07026666667</v>
      </c>
      <c r="AV232" s="6">
        <f t="shared" si="908"/>
        <v>0.07841666667</v>
      </c>
      <c r="AW232" s="6">
        <f t="shared" si="908"/>
        <v>0.1310333333</v>
      </c>
      <c r="AX232" s="6">
        <f t="shared" si="908"/>
        <v>0.2389166667</v>
      </c>
      <c r="AY232" s="6">
        <f t="shared" si="908"/>
        <v>0.09698333333</v>
      </c>
      <c r="AZ232" s="6">
        <f t="shared" si="908"/>
        <v>0.08188333333</v>
      </c>
      <c r="BA232" s="6">
        <f t="shared" si="908"/>
        <v>0.12335</v>
      </c>
      <c r="BB232" s="6">
        <f t="shared" si="908"/>
        <v>0.07978333333</v>
      </c>
      <c r="BC232" s="6">
        <f t="shared" si="908"/>
        <v>0.07368333333</v>
      </c>
    </row>
    <row r="233">
      <c r="A233" s="23">
        <v>43555.0</v>
      </c>
      <c r="B233" s="27">
        <v>0.0069</v>
      </c>
      <c r="C233" s="27">
        <v>0.0075</v>
      </c>
      <c r="D233" s="27">
        <v>0.0185</v>
      </c>
      <c r="E233" s="27">
        <v>-5.0E-4</v>
      </c>
      <c r="F233" s="27">
        <v>0.0348</v>
      </c>
      <c r="G233" s="27">
        <v>0.0015</v>
      </c>
      <c r="H233" s="27">
        <v>0.0241</v>
      </c>
      <c r="I233" s="27">
        <v>-0.0023</v>
      </c>
      <c r="J233" s="27">
        <v>0.0315</v>
      </c>
      <c r="K233" s="27">
        <v>0.0181</v>
      </c>
      <c r="L233" s="8"/>
      <c r="M233" s="6">
        <f t="shared" ref="M233:V233" si="909">M232+B233</f>
        <v>1.5597</v>
      </c>
      <c r="N233" s="6">
        <f t="shared" si="909"/>
        <v>1.1909</v>
      </c>
      <c r="O233" s="6">
        <f t="shared" si="909"/>
        <v>0.7198</v>
      </c>
      <c r="P233" s="6">
        <f t="shared" si="909"/>
        <v>0.8052</v>
      </c>
      <c r="Q233" s="6">
        <f t="shared" si="909"/>
        <v>0.2426</v>
      </c>
      <c r="R233" s="6">
        <f t="shared" si="909"/>
        <v>0.5663</v>
      </c>
      <c r="S233" s="6">
        <f t="shared" si="909"/>
        <v>0.9615</v>
      </c>
      <c r="T233" s="6">
        <f t="shared" si="909"/>
        <v>0.8541</v>
      </c>
      <c r="U233" s="6">
        <f t="shared" si="909"/>
        <v>0.9389</v>
      </c>
      <c r="V233" s="6">
        <f t="shared" si="909"/>
        <v>1.0957</v>
      </c>
      <c r="W233" s="8"/>
      <c r="X233" s="6">
        <f t="shared" ref="X233:AG233" si="910">max(X232, M233)</f>
        <v>1.5597</v>
      </c>
      <c r="Y233" s="6">
        <f t="shared" si="910"/>
        <v>1.1957</v>
      </c>
      <c r="Z233" s="6">
        <f t="shared" si="910"/>
        <v>0.7405</v>
      </c>
      <c r="AA233" s="6">
        <f t="shared" si="910"/>
        <v>0.932</v>
      </c>
      <c r="AB233" s="6">
        <f t="shared" si="910"/>
        <v>0.3811</v>
      </c>
      <c r="AC233" s="6">
        <f t="shared" si="910"/>
        <v>0.668</v>
      </c>
      <c r="AD233" s="6">
        <f t="shared" si="910"/>
        <v>0.9615</v>
      </c>
      <c r="AE233" s="6">
        <f t="shared" si="910"/>
        <v>0.9349</v>
      </c>
      <c r="AF233" s="6">
        <f t="shared" si="910"/>
        <v>0.9667</v>
      </c>
      <c r="AG233" s="6">
        <f t="shared" si="910"/>
        <v>1.1044</v>
      </c>
      <c r="AH233" s="8"/>
      <c r="AI233" s="6">
        <f t="shared" ref="AI233:AR233" si="911">X233-M233</f>
        <v>0</v>
      </c>
      <c r="AJ233" s="6">
        <f t="shared" si="911"/>
        <v>0.0048</v>
      </c>
      <c r="AK233" s="6">
        <f t="shared" si="911"/>
        <v>0.0207</v>
      </c>
      <c r="AL233" s="6">
        <f t="shared" si="911"/>
        <v>0.1268</v>
      </c>
      <c r="AM233" s="6">
        <f t="shared" si="911"/>
        <v>0.1385</v>
      </c>
      <c r="AN233" s="6">
        <f t="shared" si="911"/>
        <v>0.1017</v>
      </c>
      <c r="AO233" s="6">
        <f t="shared" si="911"/>
        <v>0</v>
      </c>
      <c r="AP233" s="6">
        <f t="shared" si="911"/>
        <v>0.0808</v>
      </c>
      <c r="AQ233" s="6">
        <f t="shared" si="911"/>
        <v>0.0278</v>
      </c>
      <c r="AR233" s="6">
        <f t="shared" si="911"/>
        <v>0.0087</v>
      </c>
      <c r="AS233" s="8"/>
      <c r="AT233" s="6">
        <f t="shared" ref="AT233:BC233" si="912">average(SORTN(AI221:AI232,6,0,1,FALSE))</f>
        <v>0.06096666667</v>
      </c>
      <c r="AU233" s="6">
        <f t="shared" si="912"/>
        <v>0.0677</v>
      </c>
      <c r="AV233" s="6">
        <f t="shared" si="912"/>
        <v>0.08025</v>
      </c>
      <c r="AW233" s="6">
        <f t="shared" si="912"/>
        <v>0.14095</v>
      </c>
      <c r="AX233" s="6">
        <f t="shared" si="912"/>
        <v>0.2389166667</v>
      </c>
      <c r="AY233" s="6">
        <f t="shared" si="912"/>
        <v>0.1063333333</v>
      </c>
      <c r="AZ233" s="6">
        <f t="shared" si="912"/>
        <v>0.08188333333</v>
      </c>
      <c r="BA233" s="6">
        <f t="shared" si="912"/>
        <v>0.12335</v>
      </c>
      <c r="BB233" s="6">
        <f t="shared" si="912"/>
        <v>0.08071666667</v>
      </c>
      <c r="BC233" s="6">
        <f t="shared" si="912"/>
        <v>0.07368333333</v>
      </c>
    </row>
    <row r="234">
      <c r="A234" s="23">
        <v>43585.0</v>
      </c>
      <c r="B234" s="27">
        <v>0.0214</v>
      </c>
      <c r="C234" s="27">
        <v>0.0375</v>
      </c>
      <c r="D234" s="27">
        <v>0.0481</v>
      </c>
      <c r="E234" s="27">
        <v>0.0705</v>
      </c>
      <c r="F234" s="27">
        <v>0.0228</v>
      </c>
      <c r="G234" s="27">
        <v>0.0202</v>
      </c>
      <c r="H234" s="27">
        <v>0.0593</v>
      </c>
      <c r="I234" s="27">
        <v>0.0442</v>
      </c>
      <c r="J234" s="27">
        <v>0.0221</v>
      </c>
      <c r="K234" s="27">
        <v>0.0398</v>
      </c>
      <c r="L234" s="8"/>
      <c r="M234" s="6">
        <f t="shared" ref="M234:V234" si="913">M233+B234</f>
        <v>1.5811</v>
      </c>
      <c r="N234" s="6">
        <f t="shared" si="913"/>
        <v>1.2284</v>
      </c>
      <c r="O234" s="6">
        <f t="shared" si="913"/>
        <v>0.7679</v>
      </c>
      <c r="P234" s="6">
        <f t="shared" si="913"/>
        <v>0.8757</v>
      </c>
      <c r="Q234" s="6">
        <f t="shared" si="913"/>
        <v>0.2654</v>
      </c>
      <c r="R234" s="6">
        <f t="shared" si="913"/>
        <v>0.5865</v>
      </c>
      <c r="S234" s="6">
        <f t="shared" si="913"/>
        <v>1.0208</v>
      </c>
      <c r="T234" s="6">
        <f t="shared" si="913"/>
        <v>0.8983</v>
      </c>
      <c r="U234" s="6">
        <f t="shared" si="913"/>
        <v>0.961</v>
      </c>
      <c r="V234" s="6">
        <f t="shared" si="913"/>
        <v>1.1355</v>
      </c>
      <c r="W234" s="8"/>
      <c r="X234" s="6">
        <f t="shared" ref="X234:AG234" si="914">max(X233, M234)</f>
        <v>1.5811</v>
      </c>
      <c r="Y234" s="6">
        <f t="shared" si="914"/>
        <v>1.2284</v>
      </c>
      <c r="Z234" s="6">
        <f t="shared" si="914"/>
        <v>0.7679</v>
      </c>
      <c r="AA234" s="6">
        <f t="shared" si="914"/>
        <v>0.932</v>
      </c>
      <c r="AB234" s="6">
        <f t="shared" si="914"/>
        <v>0.3811</v>
      </c>
      <c r="AC234" s="6">
        <f t="shared" si="914"/>
        <v>0.668</v>
      </c>
      <c r="AD234" s="6">
        <f t="shared" si="914"/>
        <v>1.0208</v>
      </c>
      <c r="AE234" s="6">
        <f t="shared" si="914"/>
        <v>0.9349</v>
      </c>
      <c r="AF234" s="6">
        <f t="shared" si="914"/>
        <v>0.9667</v>
      </c>
      <c r="AG234" s="6">
        <f t="shared" si="914"/>
        <v>1.1355</v>
      </c>
      <c r="AH234" s="8"/>
      <c r="AI234" s="6">
        <f t="shared" ref="AI234:AR234" si="915">X234-M234</f>
        <v>0</v>
      </c>
      <c r="AJ234" s="6">
        <f t="shared" si="915"/>
        <v>0</v>
      </c>
      <c r="AK234" s="6">
        <f t="shared" si="915"/>
        <v>0</v>
      </c>
      <c r="AL234" s="6">
        <f t="shared" si="915"/>
        <v>0.0563</v>
      </c>
      <c r="AM234" s="6">
        <f t="shared" si="915"/>
        <v>0.1157</v>
      </c>
      <c r="AN234" s="6">
        <f t="shared" si="915"/>
        <v>0.0815</v>
      </c>
      <c r="AO234" s="6">
        <f t="shared" si="915"/>
        <v>0</v>
      </c>
      <c r="AP234" s="6">
        <f t="shared" si="915"/>
        <v>0.0366</v>
      </c>
      <c r="AQ234" s="6">
        <f t="shared" si="915"/>
        <v>0.0057</v>
      </c>
      <c r="AR234" s="6">
        <f t="shared" si="915"/>
        <v>0</v>
      </c>
      <c r="AS234" s="8"/>
      <c r="AT234" s="6">
        <f t="shared" ref="AT234:BC234" si="916">average(SORTN(AI222:AI233,6,0,1,FALSE))</f>
        <v>0.05413333333</v>
      </c>
      <c r="AU234" s="6">
        <f t="shared" si="916"/>
        <v>0.06365</v>
      </c>
      <c r="AV234" s="6">
        <f t="shared" si="916"/>
        <v>0.0752</v>
      </c>
      <c r="AW234" s="6">
        <f t="shared" si="916"/>
        <v>0.14885</v>
      </c>
      <c r="AX234" s="6">
        <f t="shared" si="916"/>
        <v>0.2389166667</v>
      </c>
      <c r="AY234" s="6">
        <f t="shared" si="916"/>
        <v>0.1132666667</v>
      </c>
      <c r="AZ234" s="6">
        <f t="shared" si="916"/>
        <v>0.07898333333</v>
      </c>
      <c r="BA234" s="6">
        <f t="shared" si="916"/>
        <v>0.12335</v>
      </c>
      <c r="BB234" s="6">
        <f t="shared" si="916"/>
        <v>0.07375</v>
      </c>
      <c r="BC234" s="6">
        <f t="shared" si="916"/>
        <v>0.06911666667</v>
      </c>
    </row>
    <row r="235">
      <c r="A235" s="23">
        <v>43616.0</v>
      </c>
      <c r="B235" s="27">
        <v>0.0232</v>
      </c>
      <c r="C235" s="27">
        <v>-0.0353</v>
      </c>
      <c r="D235" s="27">
        <v>-0.0559</v>
      </c>
      <c r="E235" s="27">
        <v>-0.0606</v>
      </c>
      <c r="F235" s="27">
        <v>-0.0767</v>
      </c>
      <c r="G235" s="27">
        <v>-0.0637</v>
      </c>
      <c r="H235" s="27">
        <v>-0.0561</v>
      </c>
      <c r="I235" s="27">
        <v>-0.0552</v>
      </c>
      <c r="J235" s="27">
        <v>-0.0278</v>
      </c>
      <c r="K235" s="27">
        <v>-0.0639</v>
      </c>
      <c r="L235" s="8"/>
      <c r="M235" s="6">
        <f t="shared" ref="M235:V235" si="917">M234+B235</f>
        <v>1.6043</v>
      </c>
      <c r="N235" s="6">
        <f t="shared" si="917"/>
        <v>1.1931</v>
      </c>
      <c r="O235" s="6">
        <f t="shared" si="917"/>
        <v>0.712</v>
      </c>
      <c r="P235" s="6">
        <f t="shared" si="917"/>
        <v>0.8151</v>
      </c>
      <c r="Q235" s="6">
        <f t="shared" si="917"/>
        <v>0.1887</v>
      </c>
      <c r="R235" s="6">
        <f t="shared" si="917"/>
        <v>0.5228</v>
      </c>
      <c r="S235" s="6">
        <f t="shared" si="917"/>
        <v>0.9647</v>
      </c>
      <c r="T235" s="6">
        <f t="shared" si="917"/>
        <v>0.8431</v>
      </c>
      <c r="U235" s="6">
        <f t="shared" si="917"/>
        <v>0.9332</v>
      </c>
      <c r="V235" s="6">
        <f t="shared" si="917"/>
        <v>1.0716</v>
      </c>
      <c r="W235" s="8"/>
      <c r="X235" s="6">
        <f t="shared" ref="X235:AG235" si="918">max(X234, M235)</f>
        <v>1.6043</v>
      </c>
      <c r="Y235" s="6">
        <f t="shared" si="918"/>
        <v>1.2284</v>
      </c>
      <c r="Z235" s="6">
        <f t="shared" si="918"/>
        <v>0.7679</v>
      </c>
      <c r="AA235" s="6">
        <f t="shared" si="918"/>
        <v>0.932</v>
      </c>
      <c r="AB235" s="6">
        <f t="shared" si="918"/>
        <v>0.3811</v>
      </c>
      <c r="AC235" s="6">
        <f t="shared" si="918"/>
        <v>0.668</v>
      </c>
      <c r="AD235" s="6">
        <f t="shared" si="918"/>
        <v>1.0208</v>
      </c>
      <c r="AE235" s="6">
        <f t="shared" si="918"/>
        <v>0.9349</v>
      </c>
      <c r="AF235" s="6">
        <f t="shared" si="918"/>
        <v>0.9667</v>
      </c>
      <c r="AG235" s="6">
        <f t="shared" si="918"/>
        <v>1.1355</v>
      </c>
      <c r="AH235" s="8"/>
      <c r="AI235" s="6">
        <f t="shared" ref="AI235:AR235" si="919">X235-M235</f>
        <v>0</v>
      </c>
      <c r="AJ235" s="6">
        <f t="shared" si="919"/>
        <v>0.0353</v>
      </c>
      <c r="AK235" s="6">
        <f t="shared" si="919"/>
        <v>0.0559</v>
      </c>
      <c r="AL235" s="6">
        <f t="shared" si="919"/>
        <v>0.1169</v>
      </c>
      <c r="AM235" s="6">
        <f t="shared" si="919"/>
        <v>0.1924</v>
      </c>
      <c r="AN235" s="6">
        <f t="shared" si="919"/>
        <v>0.1452</v>
      </c>
      <c r="AO235" s="6">
        <f t="shared" si="919"/>
        <v>0.0561</v>
      </c>
      <c r="AP235" s="6">
        <f t="shared" si="919"/>
        <v>0.0918</v>
      </c>
      <c r="AQ235" s="6">
        <f t="shared" si="919"/>
        <v>0.0335</v>
      </c>
      <c r="AR235" s="6">
        <f t="shared" si="919"/>
        <v>0.0639</v>
      </c>
      <c r="AS235" s="8"/>
      <c r="AT235" s="6">
        <f t="shared" ref="AT235:BC235" si="920">average(SORTN(AI223:AI234,6,0,1,FALSE))</f>
        <v>0.05378333333</v>
      </c>
      <c r="AU235" s="6">
        <f t="shared" si="920"/>
        <v>0.0611</v>
      </c>
      <c r="AV235" s="6">
        <f t="shared" si="920"/>
        <v>0.0752</v>
      </c>
      <c r="AW235" s="6">
        <f t="shared" si="920"/>
        <v>0.14885</v>
      </c>
      <c r="AX235" s="6">
        <f t="shared" si="920"/>
        <v>0.2389166667</v>
      </c>
      <c r="AY235" s="6">
        <f t="shared" si="920"/>
        <v>0.1134833333</v>
      </c>
      <c r="AZ235" s="6">
        <f t="shared" si="920"/>
        <v>0.07898333333</v>
      </c>
      <c r="BA235" s="6">
        <f t="shared" si="920"/>
        <v>0.12335</v>
      </c>
      <c r="BB235" s="6">
        <f t="shared" si="920"/>
        <v>0.07375</v>
      </c>
      <c r="BC235" s="6">
        <f t="shared" si="920"/>
        <v>0.0641</v>
      </c>
    </row>
    <row r="236">
      <c r="A236" s="23">
        <v>43646.0</v>
      </c>
      <c r="B236" s="27">
        <v>0.0393</v>
      </c>
      <c r="C236" s="27">
        <v>0.025</v>
      </c>
      <c r="D236" s="27">
        <v>0.0611</v>
      </c>
      <c r="E236" s="27">
        <v>0.0503</v>
      </c>
      <c r="F236" s="27">
        <v>0.0745</v>
      </c>
      <c r="G236" s="27">
        <v>0.0297</v>
      </c>
      <c r="H236" s="27">
        <v>0.0448</v>
      </c>
      <c r="I236" s="27">
        <v>0.0257</v>
      </c>
      <c r="J236" s="27">
        <v>0.0398</v>
      </c>
      <c r="K236" s="27">
        <v>0.0698</v>
      </c>
      <c r="L236" s="8"/>
      <c r="M236" s="6">
        <f t="shared" ref="M236:V236" si="921">M235+B236</f>
        <v>1.6436</v>
      </c>
      <c r="N236" s="6">
        <f t="shared" si="921"/>
        <v>1.2181</v>
      </c>
      <c r="O236" s="6">
        <f t="shared" si="921"/>
        <v>0.7731</v>
      </c>
      <c r="P236" s="6">
        <f t="shared" si="921"/>
        <v>0.8654</v>
      </c>
      <c r="Q236" s="6">
        <f t="shared" si="921"/>
        <v>0.2632</v>
      </c>
      <c r="R236" s="6">
        <f t="shared" si="921"/>
        <v>0.5525</v>
      </c>
      <c r="S236" s="6">
        <f t="shared" si="921"/>
        <v>1.0095</v>
      </c>
      <c r="T236" s="6">
        <f t="shared" si="921"/>
        <v>0.8688</v>
      </c>
      <c r="U236" s="6">
        <f t="shared" si="921"/>
        <v>0.973</v>
      </c>
      <c r="V236" s="6">
        <f t="shared" si="921"/>
        <v>1.1414</v>
      </c>
      <c r="W236" s="8"/>
      <c r="X236" s="6">
        <f t="shared" ref="X236:AG236" si="922">max(X235, M236)</f>
        <v>1.6436</v>
      </c>
      <c r="Y236" s="6">
        <f t="shared" si="922"/>
        <v>1.2284</v>
      </c>
      <c r="Z236" s="6">
        <f t="shared" si="922"/>
        <v>0.7731</v>
      </c>
      <c r="AA236" s="6">
        <f t="shared" si="922"/>
        <v>0.932</v>
      </c>
      <c r="AB236" s="6">
        <f t="shared" si="922"/>
        <v>0.3811</v>
      </c>
      <c r="AC236" s="6">
        <f t="shared" si="922"/>
        <v>0.668</v>
      </c>
      <c r="AD236" s="6">
        <f t="shared" si="922"/>
        <v>1.0208</v>
      </c>
      <c r="AE236" s="6">
        <f t="shared" si="922"/>
        <v>0.9349</v>
      </c>
      <c r="AF236" s="6">
        <f t="shared" si="922"/>
        <v>0.973</v>
      </c>
      <c r="AG236" s="6">
        <f t="shared" si="922"/>
        <v>1.1414</v>
      </c>
      <c r="AH236" s="8"/>
      <c r="AI236" s="6">
        <f t="shared" ref="AI236:AR236" si="923">X236-M236</f>
        <v>0</v>
      </c>
      <c r="AJ236" s="6">
        <f t="shared" si="923"/>
        <v>0.0103</v>
      </c>
      <c r="AK236" s="6">
        <f t="shared" si="923"/>
        <v>0</v>
      </c>
      <c r="AL236" s="6">
        <f t="shared" si="923"/>
        <v>0.0666</v>
      </c>
      <c r="AM236" s="6">
        <f t="shared" si="923"/>
        <v>0.1179</v>
      </c>
      <c r="AN236" s="6">
        <f t="shared" si="923"/>
        <v>0.1155</v>
      </c>
      <c r="AO236" s="6">
        <f t="shared" si="923"/>
        <v>0.0113</v>
      </c>
      <c r="AP236" s="6">
        <f t="shared" si="923"/>
        <v>0.0661</v>
      </c>
      <c r="AQ236" s="6">
        <f t="shared" si="923"/>
        <v>0</v>
      </c>
      <c r="AR236" s="6">
        <f t="shared" si="923"/>
        <v>0</v>
      </c>
      <c r="AS236" s="8"/>
      <c r="AT236" s="6">
        <f t="shared" ref="AT236:BC236" si="924">average(SORTN(AI224:AI235,6,0,1,FALSE))</f>
        <v>0.05378333333</v>
      </c>
      <c r="AU236" s="6">
        <f t="shared" si="924"/>
        <v>0.06476666667</v>
      </c>
      <c r="AV236" s="6">
        <f t="shared" si="924"/>
        <v>0.08106666667</v>
      </c>
      <c r="AW236" s="6">
        <f t="shared" si="924"/>
        <v>0.14885</v>
      </c>
      <c r="AX236" s="6">
        <f t="shared" si="924"/>
        <v>0.2392166667</v>
      </c>
      <c r="AY236" s="6">
        <f t="shared" si="924"/>
        <v>0.1241</v>
      </c>
      <c r="AZ236" s="6">
        <f t="shared" si="924"/>
        <v>0.0846</v>
      </c>
      <c r="BA236" s="6">
        <f t="shared" si="924"/>
        <v>0.1218666667</v>
      </c>
      <c r="BB236" s="6">
        <f t="shared" si="924"/>
        <v>0.07381666667</v>
      </c>
      <c r="BC236" s="6">
        <f t="shared" si="924"/>
        <v>0.06896666667</v>
      </c>
    </row>
    <row r="237">
      <c r="A237" s="23">
        <v>43677.0</v>
      </c>
      <c r="B237" s="27">
        <v>0.0245</v>
      </c>
      <c r="C237" s="27">
        <v>-0.001</v>
      </c>
      <c r="D237" s="27">
        <v>-0.0018</v>
      </c>
      <c r="E237" s="27">
        <v>-0.0128</v>
      </c>
      <c r="F237" s="27">
        <v>0.0085</v>
      </c>
      <c r="G237" s="27">
        <v>0.0092</v>
      </c>
      <c r="H237" s="27">
        <v>0.0294</v>
      </c>
      <c r="I237" s="27">
        <v>-0.0204</v>
      </c>
      <c r="J237" s="27">
        <v>0.0207</v>
      </c>
      <c r="K237" s="27">
        <v>0.0151</v>
      </c>
      <c r="L237" s="8"/>
      <c r="M237" s="6">
        <f t="shared" ref="M237:V237" si="925">M236+B237</f>
        <v>1.6681</v>
      </c>
      <c r="N237" s="6">
        <f t="shared" si="925"/>
        <v>1.2171</v>
      </c>
      <c r="O237" s="6">
        <f t="shared" si="925"/>
        <v>0.7713</v>
      </c>
      <c r="P237" s="6">
        <f t="shared" si="925"/>
        <v>0.8526</v>
      </c>
      <c r="Q237" s="6">
        <f t="shared" si="925"/>
        <v>0.2717</v>
      </c>
      <c r="R237" s="6">
        <f t="shared" si="925"/>
        <v>0.5617</v>
      </c>
      <c r="S237" s="6">
        <f t="shared" si="925"/>
        <v>1.0389</v>
      </c>
      <c r="T237" s="6">
        <f t="shared" si="925"/>
        <v>0.8484</v>
      </c>
      <c r="U237" s="6">
        <f t="shared" si="925"/>
        <v>0.9937</v>
      </c>
      <c r="V237" s="6">
        <f t="shared" si="925"/>
        <v>1.1565</v>
      </c>
      <c r="W237" s="8"/>
      <c r="X237" s="6">
        <f t="shared" ref="X237:AG237" si="926">max(X236, M237)</f>
        <v>1.6681</v>
      </c>
      <c r="Y237" s="6">
        <f t="shared" si="926"/>
        <v>1.2284</v>
      </c>
      <c r="Z237" s="6">
        <f t="shared" si="926"/>
        <v>0.7731</v>
      </c>
      <c r="AA237" s="6">
        <f t="shared" si="926"/>
        <v>0.932</v>
      </c>
      <c r="AB237" s="6">
        <f t="shared" si="926"/>
        <v>0.3811</v>
      </c>
      <c r="AC237" s="6">
        <f t="shared" si="926"/>
        <v>0.668</v>
      </c>
      <c r="AD237" s="6">
        <f t="shared" si="926"/>
        <v>1.0389</v>
      </c>
      <c r="AE237" s="6">
        <f t="shared" si="926"/>
        <v>0.9349</v>
      </c>
      <c r="AF237" s="6">
        <f t="shared" si="926"/>
        <v>0.9937</v>
      </c>
      <c r="AG237" s="6">
        <f t="shared" si="926"/>
        <v>1.1565</v>
      </c>
      <c r="AH237" s="8"/>
      <c r="AI237" s="6">
        <f t="shared" ref="AI237:AR237" si="927">X237-M237</f>
        <v>0</v>
      </c>
      <c r="AJ237" s="6">
        <f t="shared" si="927"/>
        <v>0.0113</v>
      </c>
      <c r="AK237" s="6">
        <f t="shared" si="927"/>
        <v>0.0018</v>
      </c>
      <c r="AL237" s="6">
        <f t="shared" si="927"/>
        <v>0.0794</v>
      </c>
      <c r="AM237" s="6">
        <f t="shared" si="927"/>
        <v>0.1094</v>
      </c>
      <c r="AN237" s="6">
        <f t="shared" si="927"/>
        <v>0.1063</v>
      </c>
      <c r="AO237" s="6">
        <f t="shared" si="927"/>
        <v>0</v>
      </c>
      <c r="AP237" s="6">
        <f t="shared" si="927"/>
        <v>0.0865</v>
      </c>
      <c r="AQ237" s="6">
        <f t="shared" si="927"/>
        <v>0</v>
      </c>
      <c r="AR237" s="6">
        <f t="shared" si="927"/>
        <v>0</v>
      </c>
      <c r="AS237" s="8"/>
      <c r="AT237" s="6">
        <f t="shared" ref="AT237:BC237" si="928">average(SORTN(AI225:AI236,6,0,1,FALSE))</f>
        <v>0.05378333333</v>
      </c>
      <c r="AU237" s="6">
        <f t="shared" si="928"/>
        <v>0.06476666667</v>
      </c>
      <c r="AV237" s="6">
        <f t="shared" si="928"/>
        <v>0.08106666667</v>
      </c>
      <c r="AW237" s="6">
        <f t="shared" si="928"/>
        <v>0.14885</v>
      </c>
      <c r="AX237" s="6">
        <f t="shared" si="928"/>
        <v>0.2392166667</v>
      </c>
      <c r="AY237" s="6">
        <f t="shared" si="928"/>
        <v>0.1282833333</v>
      </c>
      <c r="AZ237" s="6">
        <f t="shared" si="928"/>
        <v>0.0846</v>
      </c>
      <c r="BA237" s="6">
        <f t="shared" si="928"/>
        <v>0.1218666667</v>
      </c>
      <c r="BB237" s="6">
        <f t="shared" si="928"/>
        <v>0.07381666667</v>
      </c>
      <c r="BC237" s="6">
        <f t="shared" si="928"/>
        <v>0.06871666667</v>
      </c>
    </row>
    <row r="238">
      <c r="A238" s="23">
        <v>43708.0</v>
      </c>
      <c r="B238" s="27">
        <v>-0.0213</v>
      </c>
      <c r="C238" s="27">
        <v>1.0E-4</v>
      </c>
      <c r="D238" s="27">
        <v>-0.0062</v>
      </c>
      <c r="E238" s="27">
        <v>-0.0188</v>
      </c>
      <c r="F238" s="27">
        <v>-0.0031</v>
      </c>
      <c r="G238" s="27">
        <v>-0.0322</v>
      </c>
      <c r="H238" s="27">
        <v>-9.0E-4</v>
      </c>
      <c r="I238" s="27">
        <v>-0.0241</v>
      </c>
      <c r="J238" s="27">
        <v>-0.0416</v>
      </c>
      <c r="K238" s="27">
        <v>-0.018</v>
      </c>
      <c r="L238" s="8"/>
      <c r="M238" s="6">
        <f t="shared" ref="M238:V238" si="929">M237+B238</f>
        <v>1.6468</v>
      </c>
      <c r="N238" s="6">
        <f t="shared" si="929"/>
        <v>1.2172</v>
      </c>
      <c r="O238" s="6">
        <f t="shared" si="929"/>
        <v>0.7651</v>
      </c>
      <c r="P238" s="6">
        <f t="shared" si="929"/>
        <v>0.8338</v>
      </c>
      <c r="Q238" s="6">
        <f t="shared" si="929"/>
        <v>0.2686</v>
      </c>
      <c r="R238" s="6">
        <f t="shared" si="929"/>
        <v>0.5295</v>
      </c>
      <c r="S238" s="6">
        <f t="shared" si="929"/>
        <v>1.038</v>
      </c>
      <c r="T238" s="6">
        <f t="shared" si="929"/>
        <v>0.8243</v>
      </c>
      <c r="U238" s="6">
        <f t="shared" si="929"/>
        <v>0.9521</v>
      </c>
      <c r="V238" s="6">
        <f t="shared" si="929"/>
        <v>1.1385</v>
      </c>
      <c r="W238" s="8"/>
      <c r="X238" s="6">
        <f t="shared" ref="X238:AG238" si="930">max(X237, M238)</f>
        <v>1.6681</v>
      </c>
      <c r="Y238" s="6">
        <f t="shared" si="930"/>
        <v>1.2284</v>
      </c>
      <c r="Z238" s="6">
        <f t="shared" si="930"/>
        <v>0.7731</v>
      </c>
      <c r="AA238" s="6">
        <f t="shared" si="930"/>
        <v>0.932</v>
      </c>
      <c r="AB238" s="6">
        <f t="shared" si="930"/>
        <v>0.3811</v>
      </c>
      <c r="AC238" s="6">
        <f t="shared" si="930"/>
        <v>0.668</v>
      </c>
      <c r="AD238" s="6">
        <f t="shared" si="930"/>
        <v>1.0389</v>
      </c>
      <c r="AE238" s="6">
        <f t="shared" si="930"/>
        <v>0.9349</v>
      </c>
      <c r="AF238" s="6">
        <f t="shared" si="930"/>
        <v>0.9937</v>
      </c>
      <c r="AG238" s="6">
        <f t="shared" si="930"/>
        <v>1.1565</v>
      </c>
      <c r="AH238" s="8"/>
      <c r="AI238" s="6">
        <f t="shared" ref="AI238:AR238" si="931">X238-M238</f>
        <v>0.0213</v>
      </c>
      <c r="AJ238" s="6">
        <f t="shared" si="931"/>
        <v>0.0112</v>
      </c>
      <c r="AK238" s="6">
        <f t="shared" si="931"/>
        <v>0.008</v>
      </c>
      <c r="AL238" s="6">
        <f t="shared" si="931"/>
        <v>0.0982</v>
      </c>
      <c r="AM238" s="6">
        <f t="shared" si="931"/>
        <v>0.1125</v>
      </c>
      <c r="AN238" s="6">
        <f t="shared" si="931"/>
        <v>0.1385</v>
      </c>
      <c r="AO238" s="6">
        <f t="shared" si="931"/>
        <v>0.0009</v>
      </c>
      <c r="AP238" s="6">
        <f t="shared" si="931"/>
        <v>0.1106</v>
      </c>
      <c r="AQ238" s="6">
        <f t="shared" si="931"/>
        <v>0.0416</v>
      </c>
      <c r="AR238" s="6">
        <f t="shared" si="931"/>
        <v>0.018</v>
      </c>
      <c r="AS238" s="8"/>
      <c r="AT238" s="6">
        <f t="shared" ref="AT238:BC238" si="932">average(SORTN(AI226:AI237,6,0,1,FALSE))</f>
        <v>0.05378333333</v>
      </c>
      <c r="AU238" s="6">
        <f t="shared" si="932"/>
        <v>0.06476666667</v>
      </c>
      <c r="AV238" s="6">
        <f t="shared" si="932"/>
        <v>0.08106666667</v>
      </c>
      <c r="AW238" s="6">
        <f t="shared" si="932"/>
        <v>0.14885</v>
      </c>
      <c r="AX238" s="6">
        <f t="shared" si="932"/>
        <v>0.2392166667</v>
      </c>
      <c r="AY238" s="6">
        <f t="shared" si="932"/>
        <v>0.12905</v>
      </c>
      <c r="AZ238" s="6">
        <f t="shared" si="932"/>
        <v>0.0846</v>
      </c>
      <c r="BA238" s="6">
        <f t="shared" si="932"/>
        <v>0.1218666667</v>
      </c>
      <c r="BB238" s="6">
        <f t="shared" si="932"/>
        <v>0.07381666667</v>
      </c>
      <c r="BC238" s="6">
        <f t="shared" si="932"/>
        <v>0.06871666667</v>
      </c>
    </row>
    <row r="239">
      <c r="A239" s="23">
        <v>43738.0</v>
      </c>
      <c r="B239" s="27">
        <v>0.0233</v>
      </c>
      <c r="C239" s="27">
        <v>0.0187</v>
      </c>
      <c r="D239" s="27">
        <v>0.0348</v>
      </c>
      <c r="E239" s="27">
        <v>0.0349</v>
      </c>
      <c r="F239" s="27">
        <v>0.0384</v>
      </c>
      <c r="G239" s="27">
        <v>0.0609</v>
      </c>
      <c r="H239" s="27">
        <v>0.0355</v>
      </c>
      <c r="I239" s="27">
        <v>0.0513</v>
      </c>
      <c r="J239" s="27">
        <v>0.0295</v>
      </c>
      <c r="K239" s="27">
        <v>0.0173</v>
      </c>
      <c r="L239" s="8"/>
      <c r="M239" s="6">
        <f t="shared" ref="M239:V239" si="933">M238+B239</f>
        <v>1.6701</v>
      </c>
      <c r="N239" s="6">
        <f t="shared" si="933"/>
        <v>1.2359</v>
      </c>
      <c r="O239" s="6">
        <f t="shared" si="933"/>
        <v>0.7999</v>
      </c>
      <c r="P239" s="6">
        <f t="shared" si="933"/>
        <v>0.8687</v>
      </c>
      <c r="Q239" s="6">
        <f t="shared" si="933"/>
        <v>0.307</v>
      </c>
      <c r="R239" s="6">
        <f t="shared" si="933"/>
        <v>0.5904</v>
      </c>
      <c r="S239" s="6">
        <f t="shared" si="933"/>
        <v>1.0735</v>
      </c>
      <c r="T239" s="6">
        <f t="shared" si="933"/>
        <v>0.8756</v>
      </c>
      <c r="U239" s="6">
        <f t="shared" si="933"/>
        <v>0.9816</v>
      </c>
      <c r="V239" s="6">
        <f t="shared" si="933"/>
        <v>1.1558</v>
      </c>
      <c r="W239" s="8"/>
      <c r="X239" s="6">
        <f t="shared" ref="X239:AG239" si="934">max(X238, M239)</f>
        <v>1.6701</v>
      </c>
      <c r="Y239" s="6">
        <f t="shared" si="934"/>
        <v>1.2359</v>
      </c>
      <c r="Z239" s="6">
        <f t="shared" si="934"/>
        <v>0.7999</v>
      </c>
      <c r="AA239" s="6">
        <f t="shared" si="934"/>
        <v>0.932</v>
      </c>
      <c r="AB239" s="6">
        <f t="shared" si="934"/>
        <v>0.3811</v>
      </c>
      <c r="AC239" s="6">
        <f t="shared" si="934"/>
        <v>0.668</v>
      </c>
      <c r="AD239" s="6">
        <f t="shared" si="934"/>
        <v>1.0735</v>
      </c>
      <c r="AE239" s="6">
        <f t="shared" si="934"/>
        <v>0.9349</v>
      </c>
      <c r="AF239" s="6">
        <f t="shared" si="934"/>
        <v>0.9937</v>
      </c>
      <c r="AG239" s="6">
        <f t="shared" si="934"/>
        <v>1.1565</v>
      </c>
      <c r="AH239" s="8"/>
      <c r="AI239" s="6">
        <f t="shared" ref="AI239:AR239" si="935">X239-M239</f>
        <v>0</v>
      </c>
      <c r="AJ239" s="6">
        <f t="shared" si="935"/>
        <v>0</v>
      </c>
      <c r="AK239" s="6">
        <f t="shared" si="935"/>
        <v>0</v>
      </c>
      <c r="AL239" s="6">
        <f t="shared" si="935"/>
        <v>0.0633</v>
      </c>
      <c r="AM239" s="6">
        <f t="shared" si="935"/>
        <v>0.0741</v>
      </c>
      <c r="AN239" s="6">
        <f t="shared" si="935"/>
        <v>0.0776</v>
      </c>
      <c r="AO239" s="6">
        <f t="shared" si="935"/>
        <v>0</v>
      </c>
      <c r="AP239" s="6">
        <f t="shared" si="935"/>
        <v>0.0593</v>
      </c>
      <c r="AQ239" s="6">
        <f t="shared" si="935"/>
        <v>0.0121</v>
      </c>
      <c r="AR239" s="6">
        <f t="shared" si="935"/>
        <v>0.0007</v>
      </c>
      <c r="AS239" s="8"/>
      <c r="AT239" s="6">
        <f t="shared" ref="AT239:BC239" si="936">average(SORTN(AI227:AI238,6,0,1,FALSE))</f>
        <v>0.05733333333</v>
      </c>
      <c r="AU239" s="6">
        <f t="shared" si="936"/>
        <v>0.06476666667</v>
      </c>
      <c r="AV239" s="6">
        <f t="shared" si="936"/>
        <v>0.08106666667</v>
      </c>
      <c r="AW239" s="6">
        <f t="shared" si="936"/>
        <v>0.14885</v>
      </c>
      <c r="AX239" s="6">
        <f t="shared" si="936"/>
        <v>0.23505</v>
      </c>
      <c r="AY239" s="6">
        <f t="shared" si="936"/>
        <v>0.1349333333</v>
      </c>
      <c r="AZ239" s="6">
        <f t="shared" si="936"/>
        <v>0.0846</v>
      </c>
      <c r="BA239" s="6">
        <f t="shared" si="936"/>
        <v>0.12405</v>
      </c>
      <c r="BB239" s="6">
        <f t="shared" si="936"/>
        <v>0.07516666667</v>
      </c>
      <c r="BC239" s="6">
        <f t="shared" si="936"/>
        <v>0.06871666667</v>
      </c>
    </row>
    <row r="240">
      <c r="A240" s="23">
        <v>43769.0</v>
      </c>
      <c r="B240" s="27">
        <v>-0.0039</v>
      </c>
      <c r="C240" s="27">
        <v>-0.0094</v>
      </c>
      <c r="D240" s="27">
        <v>0.0125</v>
      </c>
      <c r="E240" s="27">
        <v>0.035</v>
      </c>
      <c r="F240" s="27">
        <v>0.0219</v>
      </c>
      <c r="G240" s="27">
        <v>0.0488</v>
      </c>
      <c r="H240" s="27">
        <v>-0.0092</v>
      </c>
      <c r="I240" s="27">
        <v>-0.0012</v>
      </c>
      <c r="J240" s="27">
        <v>-0.021</v>
      </c>
      <c r="K240" s="27">
        <v>0.0214</v>
      </c>
      <c r="L240" s="8"/>
      <c r="M240" s="6">
        <f t="shared" ref="M240:V240" si="937">M239+B240</f>
        <v>1.6662</v>
      </c>
      <c r="N240" s="6">
        <f t="shared" si="937"/>
        <v>1.2265</v>
      </c>
      <c r="O240" s="6">
        <f t="shared" si="937"/>
        <v>0.8124</v>
      </c>
      <c r="P240" s="6">
        <f t="shared" si="937"/>
        <v>0.9037</v>
      </c>
      <c r="Q240" s="6">
        <f t="shared" si="937"/>
        <v>0.3289</v>
      </c>
      <c r="R240" s="6">
        <f t="shared" si="937"/>
        <v>0.6392</v>
      </c>
      <c r="S240" s="6">
        <f t="shared" si="937"/>
        <v>1.0643</v>
      </c>
      <c r="T240" s="6">
        <f t="shared" si="937"/>
        <v>0.8744</v>
      </c>
      <c r="U240" s="6">
        <f t="shared" si="937"/>
        <v>0.9606</v>
      </c>
      <c r="V240" s="6">
        <f t="shared" si="937"/>
        <v>1.1772</v>
      </c>
      <c r="W240" s="8"/>
      <c r="X240" s="6">
        <f t="shared" ref="X240:AG240" si="938">max(X239, M240)</f>
        <v>1.6701</v>
      </c>
      <c r="Y240" s="6">
        <f t="shared" si="938"/>
        <v>1.2359</v>
      </c>
      <c r="Z240" s="6">
        <f t="shared" si="938"/>
        <v>0.8124</v>
      </c>
      <c r="AA240" s="6">
        <f t="shared" si="938"/>
        <v>0.932</v>
      </c>
      <c r="AB240" s="6">
        <f t="shared" si="938"/>
        <v>0.3811</v>
      </c>
      <c r="AC240" s="6">
        <f t="shared" si="938"/>
        <v>0.668</v>
      </c>
      <c r="AD240" s="6">
        <f t="shared" si="938"/>
        <v>1.0735</v>
      </c>
      <c r="AE240" s="6">
        <f t="shared" si="938"/>
        <v>0.9349</v>
      </c>
      <c r="AF240" s="6">
        <f t="shared" si="938"/>
        <v>0.9937</v>
      </c>
      <c r="AG240" s="6">
        <f t="shared" si="938"/>
        <v>1.1772</v>
      </c>
      <c r="AH240" s="8"/>
      <c r="AI240" s="6">
        <f t="shared" ref="AI240:AR240" si="939">X240-M240</f>
        <v>0.0039</v>
      </c>
      <c r="AJ240" s="6">
        <f t="shared" si="939"/>
        <v>0.0094</v>
      </c>
      <c r="AK240" s="6">
        <f t="shared" si="939"/>
        <v>0</v>
      </c>
      <c r="AL240" s="6">
        <f t="shared" si="939"/>
        <v>0.0283</v>
      </c>
      <c r="AM240" s="6">
        <f t="shared" si="939"/>
        <v>0.0522</v>
      </c>
      <c r="AN240" s="6">
        <f t="shared" si="939"/>
        <v>0.0288</v>
      </c>
      <c r="AO240" s="6">
        <f t="shared" si="939"/>
        <v>0.0092</v>
      </c>
      <c r="AP240" s="6">
        <f t="shared" si="939"/>
        <v>0.0605</v>
      </c>
      <c r="AQ240" s="6">
        <f t="shared" si="939"/>
        <v>0.0331</v>
      </c>
      <c r="AR240" s="6">
        <f t="shared" si="939"/>
        <v>0</v>
      </c>
      <c r="AS240" s="8"/>
      <c r="AT240" s="6">
        <f t="shared" ref="AT240:BC240" si="940">average(SORTN(AI228:AI239,6,0,1,FALSE))</f>
        <v>0.05503333333</v>
      </c>
      <c r="AU240" s="6">
        <f t="shared" si="940"/>
        <v>0.063</v>
      </c>
      <c r="AV240" s="6">
        <f t="shared" si="940"/>
        <v>0.08106666667</v>
      </c>
      <c r="AW240" s="6">
        <f t="shared" si="940"/>
        <v>0.14885</v>
      </c>
      <c r="AX240" s="6">
        <f t="shared" si="940"/>
        <v>0.2321666667</v>
      </c>
      <c r="AY240" s="6">
        <f t="shared" si="940"/>
        <v>0.1349333333</v>
      </c>
      <c r="AZ240" s="6">
        <f t="shared" si="940"/>
        <v>0.08031666667</v>
      </c>
      <c r="BA240" s="6">
        <f t="shared" si="940"/>
        <v>0.1233333333</v>
      </c>
      <c r="BB240" s="6">
        <f t="shared" si="940"/>
        <v>0.07516666667</v>
      </c>
      <c r="BC240" s="6">
        <f t="shared" si="940"/>
        <v>0.06871666667</v>
      </c>
    </row>
    <row r="241">
      <c r="A241" s="23">
        <v>43799.0</v>
      </c>
      <c r="B241" s="27">
        <v>0.0288</v>
      </c>
      <c r="C241" s="27">
        <v>0.0354</v>
      </c>
      <c r="D241" s="27">
        <v>0.0292</v>
      </c>
      <c r="E241" s="27">
        <v>0.0301</v>
      </c>
      <c r="F241" s="27">
        <v>0.0178</v>
      </c>
      <c r="G241" s="27">
        <v>0.0187</v>
      </c>
      <c r="H241" s="27">
        <v>0.0342</v>
      </c>
      <c r="I241" s="27">
        <v>0.0075</v>
      </c>
      <c r="J241" s="27">
        <v>0.0175</v>
      </c>
      <c r="K241" s="27">
        <v>0.0369</v>
      </c>
      <c r="L241" s="8"/>
      <c r="M241" s="6">
        <f t="shared" ref="M241:V241" si="941">M240+B241</f>
        <v>1.695</v>
      </c>
      <c r="N241" s="6">
        <f t="shared" si="941"/>
        <v>1.2619</v>
      </c>
      <c r="O241" s="6">
        <f t="shared" si="941"/>
        <v>0.8416</v>
      </c>
      <c r="P241" s="6">
        <f t="shared" si="941"/>
        <v>0.9338</v>
      </c>
      <c r="Q241" s="6">
        <f t="shared" si="941"/>
        <v>0.3467</v>
      </c>
      <c r="R241" s="6">
        <f t="shared" si="941"/>
        <v>0.6579</v>
      </c>
      <c r="S241" s="6">
        <f t="shared" si="941"/>
        <v>1.0985</v>
      </c>
      <c r="T241" s="6">
        <f t="shared" si="941"/>
        <v>0.8819</v>
      </c>
      <c r="U241" s="6">
        <f t="shared" si="941"/>
        <v>0.9781</v>
      </c>
      <c r="V241" s="6">
        <f t="shared" si="941"/>
        <v>1.2141</v>
      </c>
      <c r="W241" s="8"/>
      <c r="X241" s="6">
        <f t="shared" ref="X241:AG241" si="942">max(X240, M241)</f>
        <v>1.695</v>
      </c>
      <c r="Y241" s="6">
        <f t="shared" si="942"/>
        <v>1.2619</v>
      </c>
      <c r="Z241" s="6">
        <f t="shared" si="942"/>
        <v>0.8416</v>
      </c>
      <c r="AA241" s="6">
        <f t="shared" si="942"/>
        <v>0.9338</v>
      </c>
      <c r="AB241" s="6">
        <f t="shared" si="942"/>
        <v>0.3811</v>
      </c>
      <c r="AC241" s="6">
        <f t="shared" si="942"/>
        <v>0.668</v>
      </c>
      <c r="AD241" s="6">
        <f t="shared" si="942"/>
        <v>1.0985</v>
      </c>
      <c r="AE241" s="6">
        <f t="shared" si="942"/>
        <v>0.9349</v>
      </c>
      <c r="AF241" s="6">
        <f t="shared" si="942"/>
        <v>0.9937</v>
      </c>
      <c r="AG241" s="6">
        <f t="shared" si="942"/>
        <v>1.2141</v>
      </c>
      <c r="AH241" s="8"/>
      <c r="AI241" s="6">
        <f t="shared" ref="AI241:AR241" si="943">X241-M241</f>
        <v>0</v>
      </c>
      <c r="AJ241" s="6">
        <f t="shared" si="943"/>
        <v>0</v>
      </c>
      <c r="AK241" s="6">
        <f t="shared" si="943"/>
        <v>0</v>
      </c>
      <c r="AL241" s="6">
        <f t="shared" si="943"/>
        <v>0</v>
      </c>
      <c r="AM241" s="6">
        <f t="shared" si="943"/>
        <v>0.0344</v>
      </c>
      <c r="AN241" s="6">
        <f t="shared" si="943"/>
        <v>0.0101</v>
      </c>
      <c r="AO241" s="6">
        <f t="shared" si="943"/>
        <v>0</v>
      </c>
      <c r="AP241" s="6">
        <f t="shared" si="943"/>
        <v>0.053</v>
      </c>
      <c r="AQ241" s="6">
        <f t="shared" si="943"/>
        <v>0.0156</v>
      </c>
      <c r="AR241" s="6">
        <f t="shared" si="943"/>
        <v>0</v>
      </c>
      <c r="AS241" s="8"/>
      <c r="AT241" s="6">
        <f t="shared" ref="AT241:BC241" si="944">average(SORTN(AI229:AI240,6,0,1,FALSE))</f>
        <v>0.04396666667</v>
      </c>
      <c r="AU241" s="6">
        <f t="shared" si="944"/>
        <v>0.0505</v>
      </c>
      <c r="AV241" s="6">
        <f t="shared" si="944"/>
        <v>0.07263333333</v>
      </c>
      <c r="AW241" s="6">
        <f t="shared" si="944"/>
        <v>0.1470833333</v>
      </c>
      <c r="AX241" s="6">
        <f t="shared" si="944"/>
        <v>0.21165</v>
      </c>
      <c r="AY241" s="6">
        <f t="shared" si="944"/>
        <v>0.1349333333</v>
      </c>
      <c r="AZ241" s="6">
        <f t="shared" si="944"/>
        <v>0.06471666667</v>
      </c>
      <c r="BA241" s="6">
        <f t="shared" si="944"/>
        <v>0.1143</v>
      </c>
      <c r="BB241" s="6">
        <f t="shared" si="944"/>
        <v>0.06955</v>
      </c>
      <c r="BC241" s="6">
        <f t="shared" si="944"/>
        <v>0.0601</v>
      </c>
    </row>
    <row r="242">
      <c r="A242" s="23">
        <v>43830.0</v>
      </c>
      <c r="B242" s="27">
        <v>-0.0235</v>
      </c>
      <c r="C242" s="27">
        <v>0.0016</v>
      </c>
      <c r="D242" s="27">
        <v>0.0113</v>
      </c>
      <c r="E242" s="27">
        <v>0.0011</v>
      </c>
      <c r="F242" s="27">
        <v>0.0091</v>
      </c>
      <c r="G242" s="27">
        <v>0.0133</v>
      </c>
      <c r="H242" s="27">
        <v>0.0207</v>
      </c>
      <c r="I242" s="27">
        <v>0.0231</v>
      </c>
      <c r="J242" s="27">
        <v>0.0267</v>
      </c>
      <c r="K242" s="27">
        <v>0.0288</v>
      </c>
      <c r="L242" s="8"/>
      <c r="M242" s="6">
        <f t="shared" ref="M242:V242" si="945">M241+B242</f>
        <v>1.6715</v>
      </c>
      <c r="N242" s="6">
        <f t="shared" si="945"/>
        <v>1.2635</v>
      </c>
      <c r="O242" s="6">
        <f t="shared" si="945"/>
        <v>0.8529</v>
      </c>
      <c r="P242" s="6">
        <f t="shared" si="945"/>
        <v>0.9349</v>
      </c>
      <c r="Q242" s="6">
        <f t="shared" si="945"/>
        <v>0.3558</v>
      </c>
      <c r="R242" s="6">
        <f t="shared" si="945"/>
        <v>0.6712</v>
      </c>
      <c r="S242" s="6">
        <f t="shared" si="945"/>
        <v>1.1192</v>
      </c>
      <c r="T242" s="6">
        <f t="shared" si="945"/>
        <v>0.905</v>
      </c>
      <c r="U242" s="6">
        <f t="shared" si="945"/>
        <v>1.0048</v>
      </c>
      <c r="V242" s="6">
        <f t="shared" si="945"/>
        <v>1.2429</v>
      </c>
      <c r="W242" s="8"/>
      <c r="X242" s="6">
        <f t="shared" ref="X242:AG242" si="946">max(X241, M242)</f>
        <v>1.695</v>
      </c>
      <c r="Y242" s="6">
        <f t="shared" si="946"/>
        <v>1.2635</v>
      </c>
      <c r="Z242" s="6">
        <f t="shared" si="946"/>
        <v>0.8529</v>
      </c>
      <c r="AA242" s="6">
        <f t="shared" si="946"/>
        <v>0.9349</v>
      </c>
      <c r="AB242" s="6">
        <f t="shared" si="946"/>
        <v>0.3811</v>
      </c>
      <c r="AC242" s="6">
        <f t="shared" si="946"/>
        <v>0.6712</v>
      </c>
      <c r="AD242" s="6">
        <f t="shared" si="946"/>
        <v>1.1192</v>
      </c>
      <c r="AE242" s="6">
        <f t="shared" si="946"/>
        <v>0.9349</v>
      </c>
      <c r="AF242" s="6">
        <f t="shared" si="946"/>
        <v>1.0048</v>
      </c>
      <c r="AG242" s="6">
        <f t="shared" si="946"/>
        <v>1.2429</v>
      </c>
      <c r="AH242" s="8"/>
      <c r="AI242" s="6">
        <f t="shared" ref="AI242:AR242" si="947">X242-M242</f>
        <v>0.0235</v>
      </c>
      <c r="AJ242" s="6">
        <f t="shared" si="947"/>
        <v>0</v>
      </c>
      <c r="AK242" s="6">
        <f t="shared" si="947"/>
        <v>0</v>
      </c>
      <c r="AL242" s="6">
        <f t="shared" si="947"/>
        <v>0</v>
      </c>
      <c r="AM242" s="6">
        <f t="shared" si="947"/>
        <v>0.0253</v>
      </c>
      <c r="AN242" s="6">
        <f t="shared" si="947"/>
        <v>0</v>
      </c>
      <c r="AO242" s="6">
        <f t="shared" si="947"/>
        <v>0</v>
      </c>
      <c r="AP242" s="6">
        <f t="shared" si="947"/>
        <v>0.0299</v>
      </c>
      <c r="AQ242" s="6">
        <f t="shared" si="947"/>
        <v>0</v>
      </c>
      <c r="AR242" s="6">
        <f t="shared" si="947"/>
        <v>0</v>
      </c>
      <c r="AS242" s="8"/>
      <c r="AT242" s="6">
        <f t="shared" ref="AT242:BC242" si="948">average(SORTN(AI230:AI241,6,0,1,FALSE))</f>
        <v>0.02835</v>
      </c>
      <c r="AU242" s="6">
        <f t="shared" si="948"/>
        <v>0.04046666667</v>
      </c>
      <c r="AV242" s="6">
        <f t="shared" si="948"/>
        <v>0.05925</v>
      </c>
      <c r="AW242" s="6">
        <f t="shared" si="948"/>
        <v>0.1389166667</v>
      </c>
      <c r="AX242" s="6">
        <f t="shared" si="948"/>
        <v>0.1890833333</v>
      </c>
      <c r="AY242" s="6">
        <f t="shared" si="948"/>
        <v>0.1349333333</v>
      </c>
      <c r="AZ242" s="6">
        <f t="shared" si="948"/>
        <v>0.05353333333</v>
      </c>
      <c r="BA242" s="6">
        <f t="shared" si="948"/>
        <v>0.1075333333</v>
      </c>
      <c r="BB242" s="6">
        <f t="shared" si="948"/>
        <v>0.06131666667</v>
      </c>
      <c r="BC242" s="6">
        <f t="shared" si="948"/>
        <v>0.05306666667</v>
      </c>
    </row>
    <row r="243">
      <c r="A243" s="23">
        <v>43861.0</v>
      </c>
      <c r="B243" s="27">
        <v>0.051</v>
      </c>
      <c r="C243" s="27">
        <v>0.0156</v>
      </c>
      <c r="D243" s="27">
        <v>-0.0215</v>
      </c>
      <c r="E243" s="27">
        <v>-0.0182</v>
      </c>
      <c r="F243" s="27">
        <v>-0.0091</v>
      </c>
      <c r="G243" s="27">
        <v>-0.0162</v>
      </c>
      <c r="H243" s="27">
        <v>-0.0184</v>
      </c>
      <c r="I243" s="27">
        <v>-0.0148</v>
      </c>
      <c r="J243" s="27">
        <v>-0.0331</v>
      </c>
      <c r="K243" s="27">
        <v>0.0016</v>
      </c>
      <c r="L243" s="8"/>
      <c r="M243" s="6">
        <f t="shared" ref="M243:V243" si="949">M242+B243</f>
        <v>1.7225</v>
      </c>
      <c r="N243" s="6">
        <f t="shared" si="949"/>
        <v>1.2791</v>
      </c>
      <c r="O243" s="6">
        <f t="shared" si="949"/>
        <v>0.8314</v>
      </c>
      <c r="P243" s="6">
        <f t="shared" si="949"/>
        <v>0.9167</v>
      </c>
      <c r="Q243" s="6">
        <f t="shared" si="949"/>
        <v>0.3467</v>
      </c>
      <c r="R243" s="6">
        <f t="shared" si="949"/>
        <v>0.655</v>
      </c>
      <c r="S243" s="6">
        <f t="shared" si="949"/>
        <v>1.1008</v>
      </c>
      <c r="T243" s="6">
        <f t="shared" si="949"/>
        <v>0.8902</v>
      </c>
      <c r="U243" s="6">
        <f t="shared" si="949"/>
        <v>0.9717</v>
      </c>
      <c r="V243" s="6">
        <f t="shared" si="949"/>
        <v>1.2445</v>
      </c>
      <c r="W243" s="8"/>
      <c r="X243" s="6">
        <f t="shared" ref="X243:AG243" si="950">max(X242, M243)</f>
        <v>1.7225</v>
      </c>
      <c r="Y243" s="6">
        <f t="shared" si="950"/>
        <v>1.2791</v>
      </c>
      <c r="Z243" s="6">
        <f t="shared" si="950"/>
        <v>0.8529</v>
      </c>
      <c r="AA243" s="6">
        <f t="shared" si="950"/>
        <v>0.9349</v>
      </c>
      <c r="AB243" s="6">
        <f t="shared" si="950"/>
        <v>0.3811</v>
      </c>
      <c r="AC243" s="6">
        <f t="shared" si="950"/>
        <v>0.6712</v>
      </c>
      <c r="AD243" s="6">
        <f t="shared" si="950"/>
        <v>1.1192</v>
      </c>
      <c r="AE243" s="6">
        <f t="shared" si="950"/>
        <v>0.9349</v>
      </c>
      <c r="AF243" s="6">
        <f t="shared" si="950"/>
        <v>1.0048</v>
      </c>
      <c r="AG243" s="6">
        <f t="shared" si="950"/>
        <v>1.2445</v>
      </c>
      <c r="AH243" s="8"/>
      <c r="AI243" s="6">
        <f t="shared" ref="AI243:AR243" si="951">X243-M243</f>
        <v>0</v>
      </c>
      <c r="AJ243" s="6">
        <f t="shared" si="951"/>
        <v>0</v>
      </c>
      <c r="AK243" s="6">
        <f t="shared" si="951"/>
        <v>0.0215</v>
      </c>
      <c r="AL243" s="6">
        <f t="shared" si="951"/>
        <v>0.0182</v>
      </c>
      <c r="AM243" s="6">
        <f t="shared" si="951"/>
        <v>0.0344</v>
      </c>
      <c r="AN243" s="6">
        <f t="shared" si="951"/>
        <v>0.0162</v>
      </c>
      <c r="AO243" s="6">
        <f t="shared" si="951"/>
        <v>0.0184</v>
      </c>
      <c r="AP243" s="6">
        <f t="shared" si="951"/>
        <v>0.0447</v>
      </c>
      <c r="AQ243" s="6">
        <f t="shared" si="951"/>
        <v>0.0331</v>
      </c>
      <c r="AR243" s="6">
        <f t="shared" si="951"/>
        <v>0</v>
      </c>
      <c r="AS243" s="8"/>
      <c r="AT243" s="6">
        <f t="shared" ref="AT243:BC243" si="952">average(SORTN(AI231:AI242,6,0,1,FALSE))</f>
        <v>0.01726666667</v>
      </c>
      <c r="AU243" s="6">
        <f t="shared" si="952"/>
        <v>0.02055</v>
      </c>
      <c r="AV243" s="6">
        <f t="shared" si="952"/>
        <v>0.0357</v>
      </c>
      <c r="AW243" s="6">
        <f t="shared" si="952"/>
        <v>0.1165166667</v>
      </c>
      <c r="AX243" s="6">
        <f t="shared" si="952"/>
        <v>0.1588833333</v>
      </c>
      <c r="AY243" s="6">
        <f t="shared" si="952"/>
        <v>0.1224166667</v>
      </c>
      <c r="AZ243" s="6">
        <f t="shared" si="952"/>
        <v>0.02941666667</v>
      </c>
      <c r="BA243" s="6">
        <f t="shared" si="952"/>
        <v>0.09253333333</v>
      </c>
      <c r="BB243" s="6">
        <f t="shared" si="952"/>
        <v>0.04618333333</v>
      </c>
      <c r="BC243" s="6">
        <f t="shared" si="952"/>
        <v>0.02961666667</v>
      </c>
    </row>
    <row r="244">
      <c r="A244" s="23">
        <v>43890.0</v>
      </c>
      <c r="B244" s="27">
        <v>-0.0759</v>
      </c>
      <c r="C244" s="27">
        <v>-0.0591</v>
      </c>
      <c r="D244" s="27">
        <v>-0.0806</v>
      </c>
      <c r="E244" s="27">
        <v>-0.0843</v>
      </c>
      <c r="F244" s="27">
        <v>-0.0588</v>
      </c>
      <c r="G244" s="27">
        <v>-0.0957</v>
      </c>
      <c r="H244" s="27">
        <v>-0.0719</v>
      </c>
      <c r="I244" s="27">
        <v>-0.065</v>
      </c>
      <c r="J244" s="27">
        <v>-0.0912</v>
      </c>
      <c r="K244" s="27">
        <v>-0.0821</v>
      </c>
      <c r="L244" s="8"/>
      <c r="M244" s="6">
        <f t="shared" ref="M244:V244" si="953">M243+B244</f>
        <v>1.6466</v>
      </c>
      <c r="N244" s="6">
        <f t="shared" si="953"/>
        <v>1.22</v>
      </c>
      <c r="O244" s="6">
        <f t="shared" si="953"/>
        <v>0.7508</v>
      </c>
      <c r="P244" s="6">
        <f t="shared" si="953"/>
        <v>0.8324</v>
      </c>
      <c r="Q244" s="6">
        <f t="shared" si="953"/>
        <v>0.2879</v>
      </c>
      <c r="R244" s="6">
        <f t="shared" si="953"/>
        <v>0.5593</v>
      </c>
      <c r="S244" s="6">
        <f t="shared" si="953"/>
        <v>1.0289</v>
      </c>
      <c r="T244" s="6">
        <f t="shared" si="953"/>
        <v>0.8252</v>
      </c>
      <c r="U244" s="6">
        <f t="shared" si="953"/>
        <v>0.8805</v>
      </c>
      <c r="V244" s="6">
        <f t="shared" si="953"/>
        <v>1.1624</v>
      </c>
      <c r="W244" s="8"/>
      <c r="X244" s="6">
        <f t="shared" ref="X244:AG244" si="954">max(X243, M244)</f>
        <v>1.7225</v>
      </c>
      <c r="Y244" s="6">
        <f t="shared" si="954"/>
        <v>1.2791</v>
      </c>
      <c r="Z244" s="6">
        <f t="shared" si="954"/>
        <v>0.8529</v>
      </c>
      <c r="AA244" s="6">
        <f t="shared" si="954"/>
        <v>0.9349</v>
      </c>
      <c r="AB244" s="6">
        <f t="shared" si="954"/>
        <v>0.3811</v>
      </c>
      <c r="AC244" s="6">
        <f t="shared" si="954"/>
        <v>0.6712</v>
      </c>
      <c r="AD244" s="6">
        <f t="shared" si="954"/>
        <v>1.1192</v>
      </c>
      <c r="AE244" s="6">
        <f t="shared" si="954"/>
        <v>0.9349</v>
      </c>
      <c r="AF244" s="6">
        <f t="shared" si="954"/>
        <v>1.0048</v>
      </c>
      <c r="AG244" s="6">
        <f t="shared" si="954"/>
        <v>1.2445</v>
      </c>
      <c r="AH244" s="8"/>
      <c r="AI244" s="6">
        <f t="shared" ref="AI244:AR244" si="955">X244-M244</f>
        <v>0.0759</v>
      </c>
      <c r="AJ244" s="6">
        <f t="shared" si="955"/>
        <v>0.0591</v>
      </c>
      <c r="AK244" s="6">
        <f t="shared" si="955"/>
        <v>0.1021</v>
      </c>
      <c r="AL244" s="6">
        <f t="shared" si="955"/>
        <v>0.1025</v>
      </c>
      <c r="AM244" s="6">
        <f t="shared" si="955"/>
        <v>0.0932</v>
      </c>
      <c r="AN244" s="6">
        <f t="shared" si="955"/>
        <v>0.1119</v>
      </c>
      <c r="AO244" s="6">
        <f t="shared" si="955"/>
        <v>0.0903</v>
      </c>
      <c r="AP244" s="6">
        <f t="shared" si="955"/>
        <v>0.1097</v>
      </c>
      <c r="AQ244" s="6">
        <f t="shared" si="955"/>
        <v>0.1243</v>
      </c>
      <c r="AR244" s="6">
        <f t="shared" si="955"/>
        <v>0.0821</v>
      </c>
      <c r="AS244" s="8"/>
      <c r="AT244" s="6">
        <f t="shared" ref="AT244:BC244" si="956">average(SORTN(AI232:AI243,6,0,1,FALSE))</f>
        <v>0.008116666667</v>
      </c>
      <c r="AU244" s="6">
        <f t="shared" si="956"/>
        <v>0.01496666667</v>
      </c>
      <c r="AV244" s="6">
        <f t="shared" si="956"/>
        <v>0.02451666667</v>
      </c>
      <c r="AW244" s="6">
        <f t="shared" si="956"/>
        <v>0.1023666667</v>
      </c>
      <c r="AX244" s="6">
        <f t="shared" si="956"/>
        <v>0.1417166667</v>
      </c>
      <c r="AY244" s="6">
        <f t="shared" si="956"/>
        <v>0.1184</v>
      </c>
      <c r="AZ244" s="6">
        <f t="shared" si="956"/>
        <v>0.01971666667</v>
      </c>
      <c r="BA244" s="6">
        <f t="shared" si="956"/>
        <v>0.08571666667</v>
      </c>
      <c r="BB244" s="6">
        <f t="shared" si="956"/>
        <v>0.03806666667</v>
      </c>
      <c r="BC244" s="6">
        <f t="shared" si="956"/>
        <v>0.01968333333</v>
      </c>
    </row>
    <row r="245">
      <c r="A245" s="23">
        <v>43921.0</v>
      </c>
      <c r="B245" s="27">
        <v>-0.2106</v>
      </c>
      <c r="C245" s="27">
        <v>-0.1676</v>
      </c>
      <c r="D245" s="27">
        <v>-0.1761</v>
      </c>
      <c r="E245" s="27">
        <v>-0.1694</v>
      </c>
      <c r="F245" s="27">
        <v>-0.2245</v>
      </c>
      <c r="G245" s="27">
        <v>-0.069</v>
      </c>
      <c r="H245" s="27">
        <v>-0.1104</v>
      </c>
      <c r="I245" s="27">
        <v>-0.2199</v>
      </c>
      <c r="J245" s="27">
        <v>-0.1344</v>
      </c>
      <c r="K245" s="27">
        <v>-0.1273</v>
      </c>
      <c r="L245" s="8"/>
      <c r="M245" s="6">
        <f t="shared" ref="M245:V245" si="957">M244+B245</f>
        <v>1.436</v>
      </c>
      <c r="N245" s="6">
        <f t="shared" si="957"/>
        <v>1.0524</v>
      </c>
      <c r="O245" s="6">
        <f t="shared" si="957"/>
        <v>0.5747</v>
      </c>
      <c r="P245" s="6">
        <f t="shared" si="957"/>
        <v>0.663</v>
      </c>
      <c r="Q245" s="6">
        <f t="shared" si="957"/>
        <v>0.0634</v>
      </c>
      <c r="R245" s="6">
        <f t="shared" si="957"/>
        <v>0.4903</v>
      </c>
      <c r="S245" s="6">
        <f t="shared" si="957"/>
        <v>0.9185</v>
      </c>
      <c r="T245" s="6">
        <f t="shared" si="957"/>
        <v>0.6053</v>
      </c>
      <c r="U245" s="6">
        <f t="shared" si="957"/>
        <v>0.7461</v>
      </c>
      <c r="V245" s="6">
        <f t="shared" si="957"/>
        <v>1.0351</v>
      </c>
      <c r="W245" s="8"/>
      <c r="X245" s="6">
        <f t="shared" ref="X245:AG245" si="958">max(X244, M245)</f>
        <v>1.7225</v>
      </c>
      <c r="Y245" s="6">
        <f t="shared" si="958"/>
        <v>1.2791</v>
      </c>
      <c r="Z245" s="6">
        <f t="shared" si="958"/>
        <v>0.8529</v>
      </c>
      <c r="AA245" s="6">
        <f t="shared" si="958"/>
        <v>0.9349</v>
      </c>
      <c r="AB245" s="6">
        <f t="shared" si="958"/>
        <v>0.3811</v>
      </c>
      <c r="AC245" s="6">
        <f t="shared" si="958"/>
        <v>0.6712</v>
      </c>
      <c r="AD245" s="6">
        <f t="shared" si="958"/>
        <v>1.1192</v>
      </c>
      <c r="AE245" s="6">
        <f t="shared" si="958"/>
        <v>0.9349</v>
      </c>
      <c r="AF245" s="6">
        <f t="shared" si="958"/>
        <v>1.0048</v>
      </c>
      <c r="AG245" s="6">
        <f t="shared" si="958"/>
        <v>1.2445</v>
      </c>
      <c r="AH245" s="8"/>
      <c r="AI245" s="6">
        <f t="shared" ref="AI245:AR245" si="959">X245-M245</f>
        <v>0.2865</v>
      </c>
      <c r="AJ245" s="6">
        <f t="shared" si="959"/>
        <v>0.2267</v>
      </c>
      <c r="AK245" s="6">
        <f t="shared" si="959"/>
        <v>0.2782</v>
      </c>
      <c r="AL245" s="6">
        <f t="shared" si="959"/>
        <v>0.2719</v>
      </c>
      <c r="AM245" s="6">
        <f t="shared" si="959"/>
        <v>0.3177</v>
      </c>
      <c r="AN245" s="6">
        <f t="shared" si="959"/>
        <v>0.1809</v>
      </c>
      <c r="AO245" s="6">
        <f t="shared" si="959"/>
        <v>0.2007</v>
      </c>
      <c r="AP245" s="6">
        <f t="shared" si="959"/>
        <v>0.3296</v>
      </c>
      <c r="AQ245" s="6">
        <f t="shared" si="959"/>
        <v>0.2587</v>
      </c>
      <c r="AR245" s="6">
        <f t="shared" si="959"/>
        <v>0.2094</v>
      </c>
      <c r="AS245" s="8"/>
      <c r="AT245" s="6">
        <f t="shared" ref="AT245:BC245" si="960">average(SORTN(AI233:AI244,6,0,1,FALSE))</f>
        <v>0.02076666667</v>
      </c>
      <c r="AU245" s="6">
        <f t="shared" si="960"/>
        <v>0.02276666667</v>
      </c>
      <c r="AV245" s="6">
        <f t="shared" si="960"/>
        <v>0.035</v>
      </c>
      <c r="AW245" s="6">
        <f t="shared" si="960"/>
        <v>0.0984</v>
      </c>
      <c r="AX245" s="6">
        <f t="shared" si="960"/>
        <v>0.1310666667</v>
      </c>
      <c r="AY245" s="6">
        <f t="shared" si="960"/>
        <v>0.11985</v>
      </c>
      <c r="AZ245" s="6">
        <f t="shared" si="960"/>
        <v>0.03103333333</v>
      </c>
      <c r="BA245" s="6">
        <f t="shared" si="960"/>
        <v>0.09091666667</v>
      </c>
      <c r="BB245" s="6">
        <f t="shared" si="960"/>
        <v>0.0489</v>
      </c>
      <c r="BC245" s="6">
        <f t="shared" si="960"/>
        <v>0.0289</v>
      </c>
    </row>
    <row r="246">
      <c r="A246" s="23">
        <v>43951.0</v>
      </c>
      <c r="B246" s="27">
        <v>0.0778</v>
      </c>
      <c r="C246" s="27">
        <v>0.0963</v>
      </c>
      <c r="D246" s="27">
        <v>0.0458</v>
      </c>
      <c r="E246" s="27">
        <v>0.0988</v>
      </c>
      <c r="F246" s="27">
        <v>0.0202</v>
      </c>
      <c r="G246" s="27">
        <v>0.0439</v>
      </c>
      <c r="H246" s="27">
        <v>0.0878</v>
      </c>
      <c r="I246" s="27">
        <v>0.016</v>
      </c>
      <c r="J246" s="27">
        <v>0.0336</v>
      </c>
      <c r="K246" s="27">
        <v>0.1311</v>
      </c>
      <c r="L246" s="8"/>
      <c r="M246" s="6">
        <f t="shared" ref="M246:V246" si="961">M245+B246</f>
        <v>1.5138</v>
      </c>
      <c r="N246" s="6">
        <f t="shared" si="961"/>
        <v>1.1487</v>
      </c>
      <c r="O246" s="6">
        <f t="shared" si="961"/>
        <v>0.6205</v>
      </c>
      <c r="P246" s="6">
        <f t="shared" si="961"/>
        <v>0.7618</v>
      </c>
      <c r="Q246" s="6">
        <f t="shared" si="961"/>
        <v>0.0836</v>
      </c>
      <c r="R246" s="6">
        <f t="shared" si="961"/>
        <v>0.5342</v>
      </c>
      <c r="S246" s="6">
        <f t="shared" si="961"/>
        <v>1.0063</v>
      </c>
      <c r="T246" s="6">
        <f t="shared" si="961"/>
        <v>0.6213</v>
      </c>
      <c r="U246" s="6">
        <f t="shared" si="961"/>
        <v>0.7797</v>
      </c>
      <c r="V246" s="6">
        <f t="shared" si="961"/>
        <v>1.1662</v>
      </c>
      <c r="W246" s="8"/>
      <c r="X246" s="6">
        <f t="shared" ref="X246:AG246" si="962">max(X245, M246)</f>
        <v>1.7225</v>
      </c>
      <c r="Y246" s="6">
        <f t="shared" si="962"/>
        <v>1.2791</v>
      </c>
      <c r="Z246" s="6">
        <f t="shared" si="962"/>
        <v>0.8529</v>
      </c>
      <c r="AA246" s="6">
        <f t="shared" si="962"/>
        <v>0.9349</v>
      </c>
      <c r="AB246" s="6">
        <f t="shared" si="962"/>
        <v>0.3811</v>
      </c>
      <c r="AC246" s="6">
        <f t="shared" si="962"/>
        <v>0.6712</v>
      </c>
      <c r="AD246" s="6">
        <f t="shared" si="962"/>
        <v>1.1192</v>
      </c>
      <c r="AE246" s="6">
        <f t="shared" si="962"/>
        <v>0.9349</v>
      </c>
      <c r="AF246" s="6">
        <f t="shared" si="962"/>
        <v>1.0048</v>
      </c>
      <c r="AG246" s="6">
        <f t="shared" si="962"/>
        <v>1.2445</v>
      </c>
      <c r="AH246" s="8"/>
      <c r="AI246" s="6">
        <f t="shared" ref="AI246:AR246" si="963">X246-M246</f>
        <v>0.2087</v>
      </c>
      <c r="AJ246" s="6">
        <f t="shared" si="963"/>
        <v>0.1304</v>
      </c>
      <c r="AK246" s="6">
        <f t="shared" si="963"/>
        <v>0.2324</v>
      </c>
      <c r="AL246" s="6">
        <f t="shared" si="963"/>
        <v>0.1731</v>
      </c>
      <c r="AM246" s="6">
        <f t="shared" si="963"/>
        <v>0.2975</v>
      </c>
      <c r="AN246" s="6">
        <f t="shared" si="963"/>
        <v>0.137</v>
      </c>
      <c r="AO246" s="6">
        <f t="shared" si="963"/>
        <v>0.1129</v>
      </c>
      <c r="AP246" s="6">
        <f t="shared" si="963"/>
        <v>0.3136</v>
      </c>
      <c r="AQ246" s="6">
        <f t="shared" si="963"/>
        <v>0.2251</v>
      </c>
      <c r="AR246" s="6">
        <f t="shared" si="963"/>
        <v>0.0783</v>
      </c>
      <c r="AS246" s="8"/>
      <c r="AT246" s="6">
        <f t="shared" ref="AT246:BC246" si="964">average(SORTN(AI234:AI245,6,0,1,FALSE))</f>
        <v>0.06851666667</v>
      </c>
      <c r="AU246" s="6">
        <f t="shared" si="964"/>
        <v>0.05898333333</v>
      </c>
      <c r="AV246" s="6">
        <f t="shared" si="964"/>
        <v>0.07791666667</v>
      </c>
      <c r="AW246" s="6">
        <f t="shared" si="964"/>
        <v>0.1225833333</v>
      </c>
      <c r="AX246" s="6">
        <f t="shared" si="964"/>
        <v>0.1609333333</v>
      </c>
      <c r="AY246" s="6">
        <f t="shared" si="964"/>
        <v>0.13305</v>
      </c>
      <c r="AZ246" s="6">
        <f t="shared" si="964"/>
        <v>0.06433333333</v>
      </c>
      <c r="BA246" s="6">
        <f t="shared" si="964"/>
        <v>0.1323833333</v>
      </c>
      <c r="BB246" s="6">
        <f t="shared" si="964"/>
        <v>0.08738333333</v>
      </c>
      <c r="BC246" s="6">
        <f t="shared" si="964"/>
        <v>0.06235</v>
      </c>
    </row>
    <row r="247">
      <c r="A247" s="23">
        <v>43982.0</v>
      </c>
      <c r="B247" s="27">
        <v>0.0313</v>
      </c>
      <c r="C247" s="27">
        <v>0.0273</v>
      </c>
      <c r="D247" s="27">
        <v>0.0333</v>
      </c>
      <c r="E247" s="27">
        <v>0.0697</v>
      </c>
      <c r="F247" s="27">
        <v>0.0411</v>
      </c>
      <c r="G247" s="27">
        <v>0.0672</v>
      </c>
      <c r="H247" s="27">
        <v>0.0576</v>
      </c>
      <c r="I247" s="27">
        <v>0.0269</v>
      </c>
      <c r="J247" s="27">
        <v>0.031</v>
      </c>
      <c r="K247" s="27">
        <v>0.0513</v>
      </c>
      <c r="L247" s="8"/>
      <c r="M247" s="6">
        <f t="shared" ref="M247:V247" si="965">M246+B247</f>
        <v>1.5451</v>
      </c>
      <c r="N247" s="6">
        <f t="shared" si="965"/>
        <v>1.176</v>
      </c>
      <c r="O247" s="6">
        <f t="shared" si="965"/>
        <v>0.6538</v>
      </c>
      <c r="P247" s="6">
        <f t="shared" si="965"/>
        <v>0.8315</v>
      </c>
      <c r="Q247" s="6">
        <f t="shared" si="965"/>
        <v>0.1247</v>
      </c>
      <c r="R247" s="6">
        <f t="shared" si="965"/>
        <v>0.6014</v>
      </c>
      <c r="S247" s="6">
        <f t="shared" si="965"/>
        <v>1.0639</v>
      </c>
      <c r="T247" s="6">
        <f t="shared" si="965"/>
        <v>0.6482</v>
      </c>
      <c r="U247" s="6">
        <f t="shared" si="965"/>
        <v>0.8107</v>
      </c>
      <c r="V247" s="6">
        <f t="shared" si="965"/>
        <v>1.2175</v>
      </c>
      <c r="W247" s="8"/>
      <c r="X247" s="6">
        <f t="shared" ref="X247:AG247" si="966">max(X246, M247)</f>
        <v>1.7225</v>
      </c>
      <c r="Y247" s="6">
        <f t="shared" si="966"/>
        <v>1.2791</v>
      </c>
      <c r="Z247" s="6">
        <f t="shared" si="966"/>
        <v>0.8529</v>
      </c>
      <c r="AA247" s="6">
        <f t="shared" si="966"/>
        <v>0.9349</v>
      </c>
      <c r="AB247" s="6">
        <f t="shared" si="966"/>
        <v>0.3811</v>
      </c>
      <c r="AC247" s="6">
        <f t="shared" si="966"/>
        <v>0.6712</v>
      </c>
      <c r="AD247" s="6">
        <f t="shared" si="966"/>
        <v>1.1192</v>
      </c>
      <c r="AE247" s="6">
        <f t="shared" si="966"/>
        <v>0.9349</v>
      </c>
      <c r="AF247" s="6">
        <f t="shared" si="966"/>
        <v>1.0048</v>
      </c>
      <c r="AG247" s="6">
        <f t="shared" si="966"/>
        <v>1.2445</v>
      </c>
      <c r="AH247" s="8"/>
      <c r="AI247" s="6">
        <f t="shared" ref="AI247:AR247" si="967">X247-M247</f>
        <v>0.1774</v>
      </c>
      <c r="AJ247" s="6">
        <f t="shared" si="967"/>
        <v>0.1031</v>
      </c>
      <c r="AK247" s="6">
        <f t="shared" si="967"/>
        <v>0.1991</v>
      </c>
      <c r="AL247" s="6">
        <f t="shared" si="967"/>
        <v>0.1034</v>
      </c>
      <c r="AM247" s="6">
        <f t="shared" si="967"/>
        <v>0.2564</v>
      </c>
      <c r="AN247" s="6">
        <f t="shared" si="967"/>
        <v>0.0698</v>
      </c>
      <c r="AO247" s="6">
        <f t="shared" si="967"/>
        <v>0.0553</v>
      </c>
      <c r="AP247" s="6">
        <f t="shared" si="967"/>
        <v>0.2867</v>
      </c>
      <c r="AQ247" s="6">
        <f t="shared" si="967"/>
        <v>0.1941</v>
      </c>
      <c r="AR247" s="6">
        <f t="shared" si="967"/>
        <v>0.027</v>
      </c>
      <c r="AS247" s="8"/>
      <c r="AT247" s="6">
        <f t="shared" ref="AT247:BC247" si="968">average(SORTN(AI235:AI246,6,0,1,FALSE))</f>
        <v>0.1033</v>
      </c>
      <c r="AU247" s="6">
        <f t="shared" si="968"/>
        <v>0.079</v>
      </c>
      <c r="AV247" s="6">
        <f t="shared" si="968"/>
        <v>0.11635</v>
      </c>
      <c r="AW247" s="6">
        <f t="shared" si="968"/>
        <v>0.1403333333</v>
      </c>
      <c r="AX247" s="6">
        <f t="shared" si="968"/>
        <v>0.1912333333</v>
      </c>
      <c r="AY247" s="6">
        <f t="shared" si="968"/>
        <v>0.1381666667</v>
      </c>
      <c r="AZ247" s="6">
        <f t="shared" si="968"/>
        <v>0.08161666667</v>
      </c>
      <c r="BA247" s="6">
        <f t="shared" si="968"/>
        <v>0.1736333333</v>
      </c>
      <c r="BB247" s="6">
        <f t="shared" si="968"/>
        <v>0.1193833333</v>
      </c>
      <c r="BC247" s="6">
        <f t="shared" si="968"/>
        <v>0.0754</v>
      </c>
    </row>
    <row r="248">
      <c r="A248" s="23">
        <v>44012.0</v>
      </c>
      <c r="B248" s="27">
        <v>0.0309</v>
      </c>
      <c r="C248" s="27">
        <v>0.021</v>
      </c>
      <c r="D248" s="27">
        <v>0.05</v>
      </c>
      <c r="E248" s="27">
        <v>0.0518</v>
      </c>
      <c r="F248" s="27">
        <v>0.0676</v>
      </c>
      <c r="G248" s="27">
        <v>0.0015</v>
      </c>
      <c r="H248" s="27">
        <v>0.061</v>
      </c>
      <c r="I248" s="27">
        <v>0.0327</v>
      </c>
      <c r="J248" s="27">
        <v>0.015</v>
      </c>
      <c r="K248" s="27">
        <v>0.0224</v>
      </c>
      <c r="L248" s="8"/>
      <c r="M248" s="6">
        <f t="shared" ref="M248:V248" si="969">M247+B248</f>
        <v>1.576</v>
      </c>
      <c r="N248" s="6">
        <f t="shared" si="969"/>
        <v>1.197</v>
      </c>
      <c r="O248" s="6">
        <f t="shared" si="969"/>
        <v>0.7038</v>
      </c>
      <c r="P248" s="6">
        <f t="shared" si="969"/>
        <v>0.8833</v>
      </c>
      <c r="Q248" s="6">
        <f t="shared" si="969"/>
        <v>0.1923</v>
      </c>
      <c r="R248" s="6">
        <f t="shared" si="969"/>
        <v>0.6029</v>
      </c>
      <c r="S248" s="6">
        <f t="shared" si="969"/>
        <v>1.1249</v>
      </c>
      <c r="T248" s="6">
        <f t="shared" si="969"/>
        <v>0.6809</v>
      </c>
      <c r="U248" s="6">
        <f t="shared" si="969"/>
        <v>0.8257</v>
      </c>
      <c r="V248" s="6">
        <f t="shared" si="969"/>
        <v>1.2399</v>
      </c>
      <c r="W248" s="8"/>
      <c r="X248" s="6">
        <f t="shared" ref="X248:AG248" si="970">max(X247, M248)</f>
        <v>1.7225</v>
      </c>
      <c r="Y248" s="6">
        <f t="shared" si="970"/>
        <v>1.2791</v>
      </c>
      <c r="Z248" s="6">
        <f t="shared" si="970"/>
        <v>0.8529</v>
      </c>
      <c r="AA248" s="6">
        <f t="shared" si="970"/>
        <v>0.9349</v>
      </c>
      <c r="AB248" s="6">
        <f t="shared" si="970"/>
        <v>0.3811</v>
      </c>
      <c r="AC248" s="6">
        <f t="shared" si="970"/>
        <v>0.6712</v>
      </c>
      <c r="AD248" s="6">
        <f t="shared" si="970"/>
        <v>1.1249</v>
      </c>
      <c r="AE248" s="6">
        <f t="shared" si="970"/>
        <v>0.9349</v>
      </c>
      <c r="AF248" s="6">
        <f t="shared" si="970"/>
        <v>1.0048</v>
      </c>
      <c r="AG248" s="6">
        <f t="shared" si="970"/>
        <v>1.2445</v>
      </c>
      <c r="AH248" s="8"/>
      <c r="AI248" s="6">
        <f t="shared" ref="AI248:AR248" si="971">X248-M248</f>
        <v>0.1465</v>
      </c>
      <c r="AJ248" s="6">
        <f t="shared" si="971"/>
        <v>0.0821</v>
      </c>
      <c r="AK248" s="6">
        <f t="shared" si="971"/>
        <v>0.1491</v>
      </c>
      <c r="AL248" s="6">
        <f t="shared" si="971"/>
        <v>0.0516</v>
      </c>
      <c r="AM248" s="6">
        <f t="shared" si="971"/>
        <v>0.1888</v>
      </c>
      <c r="AN248" s="6">
        <f t="shared" si="971"/>
        <v>0.0683</v>
      </c>
      <c r="AO248" s="6">
        <f t="shared" si="971"/>
        <v>0</v>
      </c>
      <c r="AP248" s="6">
        <f t="shared" si="971"/>
        <v>0.254</v>
      </c>
      <c r="AQ248" s="6">
        <f t="shared" si="971"/>
        <v>0.1791</v>
      </c>
      <c r="AR248" s="6">
        <f t="shared" si="971"/>
        <v>0.0046</v>
      </c>
      <c r="AS248" s="8"/>
      <c r="AT248" s="6">
        <f t="shared" ref="AT248:BC248" si="972">average(SORTN(AI236:AI247,6,0,1,FALSE))</f>
        <v>0.1322166667</v>
      </c>
      <c r="AU248" s="6">
        <f t="shared" si="972"/>
        <v>0.0903</v>
      </c>
      <c r="AV248" s="6">
        <f t="shared" si="972"/>
        <v>0.1402166667</v>
      </c>
      <c r="AW248" s="6">
        <f t="shared" si="972"/>
        <v>0.1380833333</v>
      </c>
      <c r="AX248" s="6">
        <f t="shared" si="972"/>
        <v>0.2019</v>
      </c>
      <c r="AY248" s="6">
        <f t="shared" si="972"/>
        <v>0.1316833333</v>
      </c>
      <c r="AZ248" s="6">
        <f t="shared" si="972"/>
        <v>0.08148333333</v>
      </c>
      <c r="BA248" s="6">
        <f t="shared" si="972"/>
        <v>0.2061166667</v>
      </c>
      <c r="BB248" s="6">
        <f t="shared" si="972"/>
        <v>0.14615</v>
      </c>
      <c r="BC248" s="6">
        <f t="shared" si="972"/>
        <v>0.06925</v>
      </c>
    </row>
    <row r="249">
      <c r="A249" s="23">
        <v>44043.0</v>
      </c>
      <c r="B249" s="27">
        <v>0.0031</v>
      </c>
      <c r="C249" s="27">
        <v>0.0423</v>
      </c>
      <c r="D249" s="27">
        <v>-0.024</v>
      </c>
      <c r="E249" s="27">
        <v>-0.0025</v>
      </c>
      <c r="F249" s="27">
        <v>-0.0151</v>
      </c>
      <c r="G249" s="27">
        <v>-0.0355</v>
      </c>
      <c r="H249" s="27">
        <v>-0.0081</v>
      </c>
      <c r="I249" s="27">
        <v>-0.0479</v>
      </c>
      <c r="J249" s="27">
        <v>-0.0453</v>
      </c>
      <c r="K249" s="27">
        <v>0.059</v>
      </c>
      <c r="L249" s="8"/>
      <c r="M249" s="6">
        <f t="shared" ref="M249:V249" si="973">M248+B249</f>
        <v>1.5791</v>
      </c>
      <c r="N249" s="6">
        <f t="shared" si="973"/>
        <v>1.2393</v>
      </c>
      <c r="O249" s="6">
        <f t="shared" si="973"/>
        <v>0.6798</v>
      </c>
      <c r="P249" s="6">
        <f t="shared" si="973"/>
        <v>0.8808</v>
      </c>
      <c r="Q249" s="6">
        <f t="shared" si="973"/>
        <v>0.1772</v>
      </c>
      <c r="R249" s="6">
        <f t="shared" si="973"/>
        <v>0.5674</v>
      </c>
      <c r="S249" s="6">
        <f t="shared" si="973"/>
        <v>1.1168</v>
      </c>
      <c r="T249" s="6">
        <f t="shared" si="973"/>
        <v>0.633</v>
      </c>
      <c r="U249" s="6">
        <f t="shared" si="973"/>
        <v>0.7804</v>
      </c>
      <c r="V249" s="6">
        <f t="shared" si="973"/>
        <v>1.2989</v>
      </c>
      <c r="W249" s="8"/>
      <c r="X249" s="6">
        <f t="shared" ref="X249:AG249" si="974">max(X248, M249)</f>
        <v>1.7225</v>
      </c>
      <c r="Y249" s="6">
        <f t="shared" si="974"/>
        <v>1.2791</v>
      </c>
      <c r="Z249" s="6">
        <f t="shared" si="974"/>
        <v>0.8529</v>
      </c>
      <c r="AA249" s="6">
        <f t="shared" si="974"/>
        <v>0.9349</v>
      </c>
      <c r="AB249" s="6">
        <f t="shared" si="974"/>
        <v>0.3811</v>
      </c>
      <c r="AC249" s="6">
        <f t="shared" si="974"/>
        <v>0.6712</v>
      </c>
      <c r="AD249" s="6">
        <f t="shared" si="974"/>
        <v>1.1249</v>
      </c>
      <c r="AE249" s="6">
        <f t="shared" si="974"/>
        <v>0.9349</v>
      </c>
      <c r="AF249" s="6">
        <f t="shared" si="974"/>
        <v>1.0048</v>
      </c>
      <c r="AG249" s="6">
        <f t="shared" si="974"/>
        <v>1.2989</v>
      </c>
      <c r="AH249" s="8"/>
      <c r="AI249" s="6">
        <f t="shared" ref="AI249:AR249" si="975">X249-M249</f>
        <v>0.1434</v>
      </c>
      <c r="AJ249" s="6">
        <f t="shared" si="975"/>
        <v>0.0398</v>
      </c>
      <c r="AK249" s="6">
        <f t="shared" si="975"/>
        <v>0.1731</v>
      </c>
      <c r="AL249" s="6">
        <f t="shared" si="975"/>
        <v>0.0541</v>
      </c>
      <c r="AM249" s="6">
        <f t="shared" si="975"/>
        <v>0.2039</v>
      </c>
      <c r="AN249" s="6">
        <f t="shared" si="975"/>
        <v>0.1038</v>
      </c>
      <c r="AO249" s="6">
        <f t="shared" si="975"/>
        <v>0.0081</v>
      </c>
      <c r="AP249" s="6">
        <f t="shared" si="975"/>
        <v>0.3019</v>
      </c>
      <c r="AQ249" s="6">
        <f t="shared" si="975"/>
        <v>0.2244</v>
      </c>
      <c r="AR249" s="6">
        <f t="shared" si="975"/>
        <v>0</v>
      </c>
      <c r="AS249" s="8"/>
      <c r="AT249" s="6">
        <f t="shared" ref="AT249:BC249" si="976">average(SORTN(AI237:AI248,6,0,1,FALSE))</f>
        <v>0.1530833333</v>
      </c>
      <c r="AU249" s="6">
        <f t="shared" si="976"/>
        <v>0.1021166667</v>
      </c>
      <c r="AV249" s="6">
        <f t="shared" si="976"/>
        <v>0.1637333333</v>
      </c>
      <c r="AW249" s="6">
        <f t="shared" si="976"/>
        <v>0.1380833333</v>
      </c>
      <c r="AX249" s="6">
        <f t="shared" si="976"/>
        <v>0.2137166667</v>
      </c>
      <c r="AY249" s="6">
        <f t="shared" si="976"/>
        <v>0.1253666667</v>
      </c>
      <c r="AZ249" s="6">
        <f t="shared" si="976"/>
        <v>0.08113333333</v>
      </c>
      <c r="BA249" s="6">
        <f t="shared" si="976"/>
        <v>0.2340333333</v>
      </c>
      <c r="BB249" s="6">
        <f t="shared" si="976"/>
        <v>0.1704833333</v>
      </c>
      <c r="BC249" s="6">
        <f t="shared" si="976"/>
        <v>0.0699</v>
      </c>
    </row>
    <row r="250">
      <c r="A250" s="23">
        <v>44074.0</v>
      </c>
      <c r="B250" s="27">
        <v>0.024</v>
      </c>
      <c r="C250" s="27">
        <v>0.0247</v>
      </c>
      <c r="D250" s="27">
        <v>0.036</v>
      </c>
      <c r="E250" s="27">
        <v>0.052</v>
      </c>
      <c r="F250" s="27">
        <v>0.0243</v>
      </c>
      <c r="G250" s="27">
        <v>0.0794</v>
      </c>
      <c r="H250" s="27">
        <v>0.0161</v>
      </c>
      <c r="I250" s="27">
        <v>0.005</v>
      </c>
      <c r="J250" s="27">
        <v>0.015</v>
      </c>
      <c r="K250" s="27">
        <v>0.0746</v>
      </c>
      <c r="L250" s="8"/>
      <c r="M250" s="6">
        <f t="shared" ref="M250:V250" si="977">M249+B250</f>
        <v>1.6031</v>
      </c>
      <c r="N250" s="6">
        <f t="shared" si="977"/>
        <v>1.264</v>
      </c>
      <c r="O250" s="6">
        <f t="shared" si="977"/>
        <v>0.7158</v>
      </c>
      <c r="P250" s="6">
        <f t="shared" si="977"/>
        <v>0.9328</v>
      </c>
      <c r="Q250" s="6">
        <f t="shared" si="977"/>
        <v>0.2015</v>
      </c>
      <c r="R250" s="6">
        <f t="shared" si="977"/>
        <v>0.6468</v>
      </c>
      <c r="S250" s="6">
        <f t="shared" si="977"/>
        <v>1.1329</v>
      </c>
      <c r="T250" s="6">
        <f t="shared" si="977"/>
        <v>0.638</v>
      </c>
      <c r="U250" s="6">
        <f t="shared" si="977"/>
        <v>0.7954</v>
      </c>
      <c r="V250" s="6">
        <f t="shared" si="977"/>
        <v>1.3735</v>
      </c>
      <c r="W250" s="8"/>
      <c r="X250" s="6">
        <f t="shared" ref="X250:AG250" si="978">max(X249, M250)</f>
        <v>1.7225</v>
      </c>
      <c r="Y250" s="6">
        <f t="shared" si="978"/>
        <v>1.2791</v>
      </c>
      <c r="Z250" s="6">
        <f t="shared" si="978"/>
        <v>0.8529</v>
      </c>
      <c r="AA250" s="6">
        <f t="shared" si="978"/>
        <v>0.9349</v>
      </c>
      <c r="AB250" s="6">
        <f t="shared" si="978"/>
        <v>0.3811</v>
      </c>
      <c r="AC250" s="6">
        <f t="shared" si="978"/>
        <v>0.6712</v>
      </c>
      <c r="AD250" s="6">
        <f t="shared" si="978"/>
        <v>1.1329</v>
      </c>
      <c r="AE250" s="6">
        <f t="shared" si="978"/>
        <v>0.9349</v>
      </c>
      <c r="AF250" s="6">
        <f t="shared" si="978"/>
        <v>1.0048</v>
      </c>
      <c r="AG250" s="6">
        <f t="shared" si="978"/>
        <v>1.3735</v>
      </c>
      <c r="AH250" s="8"/>
      <c r="AI250" s="6">
        <f t="shared" ref="AI250:AR250" si="979">X250-M250</f>
        <v>0.1194</v>
      </c>
      <c r="AJ250" s="6">
        <f t="shared" si="979"/>
        <v>0.0151</v>
      </c>
      <c r="AK250" s="6">
        <f t="shared" si="979"/>
        <v>0.1371</v>
      </c>
      <c r="AL250" s="6">
        <f t="shared" si="979"/>
        <v>0.0021</v>
      </c>
      <c r="AM250" s="6">
        <f t="shared" si="979"/>
        <v>0.1796</v>
      </c>
      <c r="AN250" s="6">
        <f t="shared" si="979"/>
        <v>0.0244</v>
      </c>
      <c r="AO250" s="6">
        <f t="shared" si="979"/>
        <v>0</v>
      </c>
      <c r="AP250" s="6">
        <f t="shared" si="979"/>
        <v>0.2969</v>
      </c>
      <c r="AQ250" s="6">
        <f t="shared" si="979"/>
        <v>0.2094</v>
      </c>
      <c r="AR250" s="6">
        <f t="shared" si="979"/>
        <v>0</v>
      </c>
      <c r="AS250" s="8"/>
      <c r="AT250" s="6">
        <f t="shared" ref="AT250:BC250" si="980">average(SORTN(AI238:AI249,6,0,1,FALSE))</f>
        <v>0.1730666667</v>
      </c>
      <c r="AU250" s="6">
        <f t="shared" si="980"/>
        <v>0.1068666667</v>
      </c>
      <c r="AV250" s="6">
        <f t="shared" si="980"/>
        <v>0.189</v>
      </c>
      <c r="AW250" s="6">
        <f t="shared" si="980"/>
        <v>0.1354</v>
      </c>
      <c r="AX250" s="6">
        <f t="shared" si="980"/>
        <v>0.2294666667</v>
      </c>
      <c r="AY250" s="6">
        <f t="shared" si="980"/>
        <v>0.12495</v>
      </c>
      <c r="AZ250" s="6">
        <f t="shared" si="980"/>
        <v>0.08113333333</v>
      </c>
      <c r="BA250" s="6">
        <f t="shared" si="980"/>
        <v>0.2660666667</v>
      </c>
      <c r="BB250" s="6">
        <f t="shared" si="980"/>
        <v>0.20095</v>
      </c>
      <c r="BC250" s="6">
        <f t="shared" si="980"/>
        <v>0.0699</v>
      </c>
    </row>
    <row r="251">
      <c r="A251" s="23">
        <v>44104.0</v>
      </c>
      <c r="B251" s="27">
        <v>-0.0384</v>
      </c>
      <c r="C251" s="27">
        <v>-0.0252</v>
      </c>
      <c r="D251" s="27">
        <v>-0.0266</v>
      </c>
      <c r="E251" s="27">
        <v>-0.0113</v>
      </c>
      <c r="F251" s="27">
        <v>-0.0379</v>
      </c>
      <c r="G251" s="27">
        <v>0.0062</v>
      </c>
      <c r="H251" s="27">
        <v>0.0072</v>
      </c>
      <c r="I251" s="27">
        <v>-0.0368</v>
      </c>
      <c r="J251" s="27">
        <v>-0.0159</v>
      </c>
      <c r="K251" s="27">
        <v>-0.0377</v>
      </c>
      <c r="L251" s="8"/>
      <c r="M251" s="6">
        <f t="shared" ref="M251:V251" si="981">M250+B251</f>
        <v>1.5647</v>
      </c>
      <c r="N251" s="6">
        <f t="shared" si="981"/>
        <v>1.2388</v>
      </c>
      <c r="O251" s="6">
        <f t="shared" si="981"/>
        <v>0.6892</v>
      </c>
      <c r="P251" s="6">
        <f t="shared" si="981"/>
        <v>0.9215</v>
      </c>
      <c r="Q251" s="6">
        <f t="shared" si="981"/>
        <v>0.1636</v>
      </c>
      <c r="R251" s="6">
        <f t="shared" si="981"/>
        <v>0.653</v>
      </c>
      <c r="S251" s="6">
        <f t="shared" si="981"/>
        <v>1.1401</v>
      </c>
      <c r="T251" s="6">
        <f t="shared" si="981"/>
        <v>0.6012</v>
      </c>
      <c r="U251" s="6">
        <f t="shared" si="981"/>
        <v>0.7795</v>
      </c>
      <c r="V251" s="6">
        <f t="shared" si="981"/>
        <v>1.3358</v>
      </c>
      <c r="W251" s="8"/>
      <c r="X251" s="6">
        <f t="shared" ref="X251:AG251" si="982">max(X250, M251)</f>
        <v>1.7225</v>
      </c>
      <c r="Y251" s="6">
        <f t="shared" si="982"/>
        <v>1.2791</v>
      </c>
      <c r="Z251" s="6">
        <f t="shared" si="982"/>
        <v>0.8529</v>
      </c>
      <c r="AA251" s="6">
        <f t="shared" si="982"/>
        <v>0.9349</v>
      </c>
      <c r="AB251" s="6">
        <f t="shared" si="982"/>
        <v>0.3811</v>
      </c>
      <c r="AC251" s="6">
        <f t="shared" si="982"/>
        <v>0.6712</v>
      </c>
      <c r="AD251" s="6">
        <f t="shared" si="982"/>
        <v>1.1401</v>
      </c>
      <c r="AE251" s="6">
        <f t="shared" si="982"/>
        <v>0.9349</v>
      </c>
      <c r="AF251" s="6">
        <f t="shared" si="982"/>
        <v>1.0048</v>
      </c>
      <c r="AG251" s="6">
        <f t="shared" si="982"/>
        <v>1.3735</v>
      </c>
      <c r="AH251" s="8"/>
      <c r="AI251" s="6">
        <f t="shared" ref="AI251:AR251" si="983">X251-M251</f>
        <v>0.1578</v>
      </c>
      <c r="AJ251" s="6">
        <f t="shared" si="983"/>
        <v>0.0403</v>
      </c>
      <c r="AK251" s="6">
        <f t="shared" si="983"/>
        <v>0.1637</v>
      </c>
      <c r="AL251" s="6">
        <f t="shared" si="983"/>
        <v>0.0134</v>
      </c>
      <c r="AM251" s="6">
        <f t="shared" si="983"/>
        <v>0.2175</v>
      </c>
      <c r="AN251" s="6">
        <f t="shared" si="983"/>
        <v>0.0182</v>
      </c>
      <c r="AO251" s="6">
        <f t="shared" si="983"/>
        <v>0</v>
      </c>
      <c r="AP251" s="6">
        <f t="shared" si="983"/>
        <v>0.3337</v>
      </c>
      <c r="AQ251" s="6">
        <f t="shared" si="983"/>
        <v>0.2253</v>
      </c>
      <c r="AR251" s="6">
        <f t="shared" si="983"/>
        <v>0.0377</v>
      </c>
      <c r="AS251" s="8"/>
      <c r="AT251" s="6">
        <f t="shared" ref="AT251:BC251" si="984">average(SORTN(AI239:AI250,6,0,1,FALSE))</f>
        <v>0.1803166667</v>
      </c>
      <c r="AU251" s="6">
        <f t="shared" si="984"/>
        <v>0.1068666667</v>
      </c>
      <c r="AV251" s="6">
        <f t="shared" si="984"/>
        <v>0.1948333333</v>
      </c>
      <c r="AW251" s="6">
        <f t="shared" si="984"/>
        <v>0.12805</v>
      </c>
      <c r="AX251" s="6">
        <f t="shared" si="984"/>
        <v>0.24065</v>
      </c>
      <c r="AY251" s="6">
        <f t="shared" si="984"/>
        <v>0.1135</v>
      </c>
      <c r="AZ251" s="6">
        <f t="shared" si="984"/>
        <v>0.08113333333</v>
      </c>
      <c r="BA251" s="6">
        <f t="shared" si="984"/>
        <v>0.2971166667</v>
      </c>
      <c r="BB251" s="6">
        <f t="shared" si="984"/>
        <v>0.2151333333</v>
      </c>
      <c r="BC251" s="6">
        <f t="shared" si="984"/>
        <v>0.06701666667</v>
      </c>
    </row>
    <row r="252">
      <c r="A252" s="23">
        <v>44135.0</v>
      </c>
      <c r="B252" s="27">
        <v>0.0209</v>
      </c>
      <c r="C252" s="27">
        <v>-0.035</v>
      </c>
      <c r="D252" s="27">
        <v>-0.0415</v>
      </c>
      <c r="E252" s="27">
        <v>-0.0966</v>
      </c>
      <c r="F252" s="27">
        <v>-0.0627</v>
      </c>
      <c r="G252" s="27">
        <v>-0.0252</v>
      </c>
      <c r="H252" s="27">
        <v>-0.0176</v>
      </c>
      <c r="I252" s="27">
        <v>-0.0339</v>
      </c>
      <c r="J252" s="27">
        <v>-0.0506</v>
      </c>
      <c r="K252" s="27">
        <v>-0.0263</v>
      </c>
      <c r="L252" s="8"/>
      <c r="M252" s="6">
        <f t="shared" ref="M252:V252" si="985">M251+B252</f>
        <v>1.5856</v>
      </c>
      <c r="N252" s="6">
        <f t="shared" si="985"/>
        <v>1.2038</v>
      </c>
      <c r="O252" s="6">
        <f t="shared" si="985"/>
        <v>0.6477</v>
      </c>
      <c r="P252" s="6">
        <f t="shared" si="985"/>
        <v>0.8249</v>
      </c>
      <c r="Q252" s="6">
        <f t="shared" si="985"/>
        <v>0.1009</v>
      </c>
      <c r="R252" s="6">
        <f t="shared" si="985"/>
        <v>0.6278</v>
      </c>
      <c r="S252" s="6">
        <f t="shared" si="985"/>
        <v>1.1225</v>
      </c>
      <c r="T252" s="6">
        <f t="shared" si="985"/>
        <v>0.5673</v>
      </c>
      <c r="U252" s="6">
        <f t="shared" si="985"/>
        <v>0.7289</v>
      </c>
      <c r="V252" s="6">
        <f t="shared" si="985"/>
        <v>1.3095</v>
      </c>
      <c r="W252" s="8"/>
      <c r="X252" s="6">
        <f t="shared" ref="X252:AG252" si="986">max(X251, M252)</f>
        <v>1.7225</v>
      </c>
      <c r="Y252" s="6">
        <f t="shared" si="986"/>
        <v>1.2791</v>
      </c>
      <c r="Z252" s="6">
        <f t="shared" si="986"/>
        <v>0.8529</v>
      </c>
      <c r="AA252" s="6">
        <f t="shared" si="986"/>
        <v>0.9349</v>
      </c>
      <c r="AB252" s="6">
        <f t="shared" si="986"/>
        <v>0.3811</v>
      </c>
      <c r="AC252" s="6">
        <f t="shared" si="986"/>
        <v>0.6712</v>
      </c>
      <c r="AD252" s="6">
        <f t="shared" si="986"/>
        <v>1.1401</v>
      </c>
      <c r="AE252" s="6">
        <f t="shared" si="986"/>
        <v>0.9349</v>
      </c>
      <c r="AF252" s="6">
        <f t="shared" si="986"/>
        <v>1.0048</v>
      </c>
      <c r="AG252" s="6">
        <f t="shared" si="986"/>
        <v>1.3735</v>
      </c>
      <c r="AH252" s="8"/>
      <c r="AI252" s="6">
        <f t="shared" ref="AI252:AR252" si="987">X252-M252</f>
        <v>0.1369</v>
      </c>
      <c r="AJ252" s="6">
        <f t="shared" si="987"/>
        <v>0.0753</v>
      </c>
      <c r="AK252" s="6">
        <f t="shared" si="987"/>
        <v>0.2052</v>
      </c>
      <c r="AL252" s="6">
        <f t="shared" si="987"/>
        <v>0.11</v>
      </c>
      <c r="AM252" s="6">
        <f t="shared" si="987"/>
        <v>0.2802</v>
      </c>
      <c r="AN252" s="6">
        <f t="shared" si="987"/>
        <v>0.0434</v>
      </c>
      <c r="AO252" s="6">
        <f t="shared" si="987"/>
        <v>0.0176</v>
      </c>
      <c r="AP252" s="6">
        <f t="shared" si="987"/>
        <v>0.3676</v>
      </c>
      <c r="AQ252" s="6">
        <f t="shared" si="987"/>
        <v>0.2759</v>
      </c>
      <c r="AR252" s="6">
        <f t="shared" si="987"/>
        <v>0.064</v>
      </c>
      <c r="AS252" s="8"/>
      <c r="AT252" s="6">
        <f t="shared" ref="AT252:BC252" si="988">average(SORTN(AI240:AI251,6,0,1,FALSE))</f>
        <v>0.1867166667</v>
      </c>
      <c r="AU252" s="6">
        <f t="shared" si="988"/>
        <v>0.10695</v>
      </c>
      <c r="AV252" s="6">
        <f t="shared" si="988"/>
        <v>0.1992666667</v>
      </c>
      <c r="AW252" s="6">
        <f t="shared" si="988"/>
        <v>0.1261</v>
      </c>
      <c r="AX252" s="6">
        <f t="shared" si="988"/>
        <v>0.2469666667</v>
      </c>
      <c r="AY252" s="6">
        <f t="shared" si="988"/>
        <v>0.11195</v>
      </c>
      <c r="AZ252" s="6">
        <f t="shared" si="988"/>
        <v>0.08113333333</v>
      </c>
      <c r="BA252" s="6">
        <f t="shared" si="988"/>
        <v>0.3104</v>
      </c>
      <c r="BB252" s="6">
        <f t="shared" si="988"/>
        <v>0.2228333333</v>
      </c>
      <c r="BC252" s="6">
        <f t="shared" si="988"/>
        <v>0.07318333333</v>
      </c>
    </row>
    <row r="253">
      <c r="A253" s="23">
        <v>44165.0</v>
      </c>
      <c r="B253" s="27">
        <v>0.1045</v>
      </c>
      <c r="C253" s="27">
        <v>0.1059</v>
      </c>
      <c r="D253" s="27">
        <v>0.197</v>
      </c>
      <c r="E253" s="27">
        <v>0.1409</v>
      </c>
      <c r="F253" s="27">
        <v>0.2351</v>
      </c>
      <c r="G253" s="27">
        <v>0.1221</v>
      </c>
      <c r="H253" s="27">
        <v>0.1114</v>
      </c>
      <c r="I253" s="27">
        <v>0.2613</v>
      </c>
      <c r="J253" s="27">
        <v>0.131</v>
      </c>
      <c r="K253" s="27">
        <v>0.1152</v>
      </c>
      <c r="L253" s="8"/>
      <c r="M253" s="6">
        <f t="shared" ref="M253:V253" si="989">M252+B253</f>
        <v>1.6901</v>
      </c>
      <c r="N253" s="6">
        <f t="shared" si="989"/>
        <v>1.3097</v>
      </c>
      <c r="O253" s="6">
        <f t="shared" si="989"/>
        <v>0.8447</v>
      </c>
      <c r="P253" s="6">
        <f t="shared" si="989"/>
        <v>0.9658</v>
      </c>
      <c r="Q253" s="6">
        <f t="shared" si="989"/>
        <v>0.336</v>
      </c>
      <c r="R253" s="6">
        <f t="shared" si="989"/>
        <v>0.7499</v>
      </c>
      <c r="S253" s="6">
        <f t="shared" si="989"/>
        <v>1.2339</v>
      </c>
      <c r="T253" s="6">
        <f t="shared" si="989"/>
        <v>0.8286</v>
      </c>
      <c r="U253" s="6">
        <f t="shared" si="989"/>
        <v>0.8599</v>
      </c>
      <c r="V253" s="6">
        <f t="shared" si="989"/>
        <v>1.4247</v>
      </c>
      <c r="W253" s="8"/>
      <c r="X253" s="6">
        <f t="shared" ref="X253:AG253" si="990">max(X252, M253)</f>
        <v>1.7225</v>
      </c>
      <c r="Y253" s="6">
        <f t="shared" si="990"/>
        <v>1.3097</v>
      </c>
      <c r="Z253" s="6">
        <f t="shared" si="990"/>
        <v>0.8529</v>
      </c>
      <c r="AA253" s="6">
        <f t="shared" si="990"/>
        <v>0.9658</v>
      </c>
      <c r="AB253" s="6">
        <f t="shared" si="990"/>
        <v>0.3811</v>
      </c>
      <c r="AC253" s="6">
        <f t="shared" si="990"/>
        <v>0.7499</v>
      </c>
      <c r="AD253" s="6">
        <f t="shared" si="990"/>
        <v>1.2339</v>
      </c>
      <c r="AE253" s="6">
        <f t="shared" si="990"/>
        <v>0.9349</v>
      </c>
      <c r="AF253" s="6">
        <f t="shared" si="990"/>
        <v>1.0048</v>
      </c>
      <c r="AG253" s="6">
        <f t="shared" si="990"/>
        <v>1.4247</v>
      </c>
      <c r="AH253" s="8"/>
      <c r="AI253" s="6">
        <f t="shared" ref="AI253:AR253" si="991">X253-M253</f>
        <v>0.0324</v>
      </c>
      <c r="AJ253" s="6">
        <f t="shared" si="991"/>
        <v>0</v>
      </c>
      <c r="AK253" s="6">
        <f t="shared" si="991"/>
        <v>0.0082</v>
      </c>
      <c r="AL253" s="6">
        <f t="shared" si="991"/>
        <v>0</v>
      </c>
      <c r="AM253" s="6">
        <f t="shared" si="991"/>
        <v>0.0451</v>
      </c>
      <c r="AN253" s="6">
        <f t="shared" si="991"/>
        <v>0</v>
      </c>
      <c r="AO253" s="6">
        <f t="shared" si="991"/>
        <v>0</v>
      </c>
      <c r="AP253" s="6">
        <f t="shared" si="991"/>
        <v>0.1063</v>
      </c>
      <c r="AQ253" s="6">
        <f t="shared" si="991"/>
        <v>0.1449</v>
      </c>
      <c r="AR253" s="6">
        <f t="shared" si="991"/>
        <v>0</v>
      </c>
      <c r="AS253" s="8"/>
      <c r="AT253" s="6">
        <f t="shared" ref="AT253:BC253" si="992">average(SORTN(AI241:AI252,6,0,1,FALSE))</f>
        <v>0.1867166667</v>
      </c>
      <c r="AU253" s="6">
        <f t="shared" si="992"/>
        <v>0.1127833333</v>
      </c>
      <c r="AV253" s="6">
        <f t="shared" si="992"/>
        <v>0.2086166667</v>
      </c>
      <c r="AW253" s="6">
        <f t="shared" si="992"/>
        <v>0.1358333333</v>
      </c>
      <c r="AX253" s="6">
        <f t="shared" si="992"/>
        <v>0.2622</v>
      </c>
      <c r="AY253" s="6">
        <f t="shared" si="992"/>
        <v>0.11195</v>
      </c>
      <c r="AZ253" s="6">
        <f t="shared" si="992"/>
        <v>0.08253333333</v>
      </c>
      <c r="BA253" s="6">
        <f t="shared" si="992"/>
        <v>0.3238833333</v>
      </c>
      <c r="BB253" s="6">
        <f t="shared" si="992"/>
        <v>0.2364666667</v>
      </c>
      <c r="BC253" s="6">
        <f t="shared" si="992"/>
        <v>0.08308333333</v>
      </c>
    </row>
    <row r="254">
      <c r="A254" s="23">
        <v>44196.0</v>
      </c>
      <c r="B254" s="27">
        <v>0.0124</v>
      </c>
      <c r="C254" s="27">
        <v>0.018</v>
      </c>
      <c r="D254" s="27">
        <v>0.0054</v>
      </c>
      <c r="E254" s="27">
        <v>0.0367</v>
      </c>
      <c r="F254" s="27">
        <v>0.0135</v>
      </c>
      <c r="G254" s="27">
        <v>0.0312</v>
      </c>
      <c r="H254" s="27">
        <v>0.0401</v>
      </c>
      <c r="I254" s="27">
        <v>0.0046</v>
      </c>
      <c r="J254" s="27">
        <v>0.03</v>
      </c>
      <c r="K254" s="27">
        <v>0.0408</v>
      </c>
      <c r="L254" s="8"/>
      <c r="M254" s="6">
        <f t="shared" ref="M254:V254" si="993">M253+B254</f>
        <v>1.7025</v>
      </c>
      <c r="N254" s="6">
        <f t="shared" si="993"/>
        <v>1.3277</v>
      </c>
      <c r="O254" s="6">
        <f t="shared" si="993"/>
        <v>0.8501</v>
      </c>
      <c r="P254" s="6">
        <f t="shared" si="993"/>
        <v>1.0025</v>
      </c>
      <c r="Q254" s="6">
        <f t="shared" si="993"/>
        <v>0.3495</v>
      </c>
      <c r="R254" s="6">
        <f t="shared" si="993"/>
        <v>0.7811</v>
      </c>
      <c r="S254" s="6">
        <f t="shared" si="993"/>
        <v>1.274</v>
      </c>
      <c r="T254" s="6">
        <f t="shared" si="993"/>
        <v>0.8332</v>
      </c>
      <c r="U254" s="6">
        <f t="shared" si="993"/>
        <v>0.8899</v>
      </c>
      <c r="V254" s="6">
        <f t="shared" si="993"/>
        <v>1.4655</v>
      </c>
      <c r="W254" s="8"/>
      <c r="X254" s="6">
        <f t="shared" ref="X254:AG254" si="994">max(X253, M254)</f>
        <v>1.7225</v>
      </c>
      <c r="Y254" s="6">
        <f t="shared" si="994"/>
        <v>1.3277</v>
      </c>
      <c r="Z254" s="6">
        <f t="shared" si="994"/>
        <v>0.8529</v>
      </c>
      <c r="AA254" s="6">
        <f t="shared" si="994"/>
        <v>1.0025</v>
      </c>
      <c r="AB254" s="6">
        <f t="shared" si="994"/>
        <v>0.3811</v>
      </c>
      <c r="AC254" s="6">
        <f t="shared" si="994"/>
        <v>0.7811</v>
      </c>
      <c r="AD254" s="6">
        <f t="shared" si="994"/>
        <v>1.274</v>
      </c>
      <c r="AE254" s="6">
        <f t="shared" si="994"/>
        <v>0.9349</v>
      </c>
      <c r="AF254" s="6">
        <f t="shared" si="994"/>
        <v>1.0048</v>
      </c>
      <c r="AG254" s="6">
        <f t="shared" si="994"/>
        <v>1.4655</v>
      </c>
      <c r="AH254" s="8"/>
      <c r="AI254" s="6">
        <f t="shared" ref="AI254:AR254" si="995">X254-M254</f>
        <v>0.02</v>
      </c>
      <c r="AJ254" s="6">
        <f t="shared" si="995"/>
        <v>0</v>
      </c>
      <c r="AK254" s="6">
        <f t="shared" si="995"/>
        <v>0.0028</v>
      </c>
      <c r="AL254" s="6">
        <f t="shared" si="995"/>
        <v>0</v>
      </c>
      <c r="AM254" s="6">
        <f t="shared" si="995"/>
        <v>0.0316</v>
      </c>
      <c r="AN254" s="6">
        <f t="shared" si="995"/>
        <v>0</v>
      </c>
      <c r="AO254" s="6">
        <f t="shared" si="995"/>
        <v>0</v>
      </c>
      <c r="AP254" s="6">
        <f t="shared" si="995"/>
        <v>0.1017</v>
      </c>
      <c r="AQ254" s="6">
        <f t="shared" si="995"/>
        <v>0.1149</v>
      </c>
      <c r="AR254" s="6">
        <f t="shared" si="995"/>
        <v>0</v>
      </c>
      <c r="AS254" s="8"/>
      <c r="AT254" s="6">
        <f t="shared" ref="AT254:BC254" si="996">average(SORTN(AI242:AI253,6,0,1,FALSE))</f>
        <v>0.1867166667</v>
      </c>
      <c r="AU254" s="6">
        <f t="shared" si="996"/>
        <v>0.1127833333</v>
      </c>
      <c r="AV254" s="6">
        <f t="shared" si="996"/>
        <v>0.2086166667</v>
      </c>
      <c r="AW254" s="6">
        <f t="shared" si="996"/>
        <v>0.1358333333</v>
      </c>
      <c r="AX254" s="6">
        <f t="shared" si="996"/>
        <v>0.2622</v>
      </c>
      <c r="AY254" s="6">
        <f t="shared" si="996"/>
        <v>0.11195</v>
      </c>
      <c r="AZ254" s="6">
        <f t="shared" si="996"/>
        <v>0.08253333333</v>
      </c>
      <c r="BA254" s="6">
        <f t="shared" si="996"/>
        <v>0.3238833333</v>
      </c>
      <c r="BB254" s="6">
        <f t="shared" si="996"/>
        <v>0.2364666667</v>
      </c>
      <c r="BC254" s="6">
        <f t="shared" si="996"/>
        <v>0.08308333333</v>
      </c>
    </row>
    <row r="255">
      <c r="A255" s="23">
        <v>44227.0</v>
      </c>
      <c r="B255" s="27">
        <v>0.0062</v>
      </c>
      <c r="C255" s="27">
        <v>-0.0081</v>
      </c>
      <c r="D255" s="27">
        <v>-0.024</v>
      </c>
      <c r="E255" s="27">
        <v>-0.0113</v>
      </c>
      <c r="F255" s="27">
        <v>-0.033</v>
      </c>
      <c r="G255" s="27">
        <v>0.0039</v>
      </c>
      <c r="H255" s="27">
        <v>0.0317</v>
      </c>
      <c r="I255" s="27">
        <v>-0.0387</v>
      </c>
      <c r="J255" s="27">
        <v>-0.0069</v>
      </c>
      <c r="K255" s="27">
        <v>-0.0096</v>
      </c>
      <c r="L255" s="8"/>
      <c r="M255" s="6">
        <f t="shared" ref="M255:V255" si="997">M254+B255</f>
        <v>1.7087</v>
      </c>
      <c r="N255" s="6">
        <f t="shared" si="997"/>
        <v>1.3196</v>
      </c>
      <c r="O255" s="6">
        <f t="shared" si="997"/>
        <v>0.8261</v>
      </c>
      <c r="P255" s="6">
        <f t="shared" si="997"/>
        <v>0.9912</v>
      </c>
      <c r="Q255" s="6">
        <f t="shared" si="997"/>
        <v>0.3165</v>
      </c>
      <c r="R255" s="6">
        <f t="shared" si="997"/>
        <v>0.785</v>
      </c>
      <c r="S255" s="6">
        <f t="shared" si="997"/>
        <v>1.3057</v>
      </c>
      <c r="T255" s="6">
        <f t="shared" si="997"/>
        <v>0.7945</v>
      </c>
      <c r="U255" s="6">
        <f t="shared" si="997"/>
        <v>0.883</v>
      </c>
      <c r="V255" s="6">
        <f t="shared" si="997"/>
        <v>1.4559</v>
      </c>
      <c r="W255" s="8"/>
      <c r="X255" s="6">
        <f t="shared" ref="X255:AG255" si="998">max(X254, M255)</f>
        <v>1.7225</v>
      </c>
      <c r="Y255" s="6">
        <f t="shared" si="998"/>
        <v>1.3277</v>
      </c>
      <c r="Z255" s="6">
        <f t="shared" si="998"/>
        <v>0.8529</v>
      </c>
      <c r="AA255" s="6">
        <f t="shared" si="998"/>
        <v>1.0025</v>
      </c>
      <c r="AB255" s="6">
        <f t="shared" si="998"/>
        <v>0.3811</v>
      </c>
      <c r="AC255" s="6">
        <f t="shared" si="998"/>
        <v>0.785</v>
      </c>
      <c r="AD255" s="6">
        <f t="shared" si="998"/>
        <v>1.3057</v>
      </c>
      <c r="AE255" s="6">
        <f t="shared" si="998"/>
        <v>0.9349</v>
      </c>
      <c r="AF255" s="6">
        <f t="shared" si="998"/>
        <v>1.0048</v>
      </c>
      <c r="AG255" s="6">
        <f t="shared" si="998"/>
        <v>1.4655</v>
      </c>
      <c r="AH255" s="8"/>
      <c r="AI255" s="6">
        <f t="shared" ref="AI255:AR255" si="999">X255-M255</f>
        <v>0.0138</v>
      </c>
      <c r="AJ255" s="6">
        <f t="shared" si="999"/>
        <v>0.0081</v>
      </c>
      <c r="AK255" s="6">
        <f t="shared" si="999"/>
        <v>0.0268</v>
      </c>
      <c r="AL255" s="6">
        <f t="shared" si="999"/>
        <v>0.0113</v>
      </c>
      <c r="AM255" s="6">
        <f t="shared" si="999"/>
        <v>0.0646</v>
      </c>
      <c r="AN255" s="6">
        <f t="shared" si="999"/>
        <v>0</v>
      </c>
      <c r="AO255" s="6">
        <f t="shared" si="999"/>
        <v>0</v>
      </c>
      <c r="AP255" s="6">
        <f t="shared" si="999"/>
        <v>0.1404</v>
      </c>
      <c r="AQ255" s="6">
        <f t="shared" si="999"/>
        <v>0.1218</v>
      </c>
      <c r="AR255" s="6">
        <f t="shared" si="999"/>
        <v>0.0096</v>
      </c>
      <c r="AS255" s="8"/>
      <c r="AT255" s="6">
        <f t="shared" ref="AT255:BC255" si="1000">average(SORTN(AI243:AI254,6,0,1,FALSE))</f>
        <v>0.1867166667</v>
      </c>
      <c r="AU255" s="6">
        <f t="shared" si="1000"/>
        <v>0.1127833333</v>
      </c>
      <c r="AV255" s="6">
        <f t="shared" si="1000"/>
        <v>0.2086166667</v>
      </c>
      <c r="AW255" s="6">
        <f t="shared" si="1000"/>
        <v>0.1358333333</v>
      </c>
      <c r="AX255" s="6">
        <f t="shared" si="1000"/>
        <v>0.2622</v>
      </c>
      <c r="AY255" s="6">
        <f t="shared" si="1000"/>
        <v>0.11195</v>
      </c>
      <c r="AZ255" s="6">
        <f t="shared" si="1000"/>
        <v>0.08253333333</v>
      </c>
      <c r="BA255" s="6">
        <f t="shared" si="1000"/>
        <v>0.3238833333</v>
      </c>
      <c r="BB255" s="6">
        <f t="shared" si="1000"/>
        <v>0.2364666667</v>
      </c>
      <c r="BC255" s="6">
        <f t="shared" si="1000"/>
        <v>0.08308333333</v>
      </c>
    </row>
    <row r="256">
      <c r="A256" s="23">
        <v>44255.0</v>
      </c>
      <c r="B256" s="27">
        <v>0.0172</v>
      </c>
      <c r="C256" s="27">
        <v>0.0462</v>
      </c>
      <c r="D256" s="27">
        <v>0.0508</v>
      </c>
      <c r="E256" s="27">
        <v>0.021</v>
      </c>
      <c r="F256" s="27">
        <v>0.058</v>
      </c>
      <c r="G256" s="27">
        <v>0.0331</v>
      </c>
      <c r="H256" s="27">
        <v>0.0391</v>
      </c>
      <c r="I256" s="27">
        <v>0.0532</v>
      </c>
      <c r="J256" s="27">
        <v>0.0175</v>
      </c>
      <c r="K256" s="27">
        <v>0.0257</v>
      </c>
      <c r="L256" s="8"/>
      <c r="M256" s="6">
        <f t="shared" ref="M256:V256" si="1001">M255+B256</f>
        <v>1.7259</v>
      </c>
      <c r="N256" s="6">
        <f t="shared" si="1001"/>
        <v>1.3658</v>
      </c>
      <c r="O256" s="6">
        <f t="shared" si="1001"/>
        <v>0.8769</v>
      </c>
      <c r="P256" s="6">
        <f t="shared" si="1001"/>
        <v>1.0122</v>
      </c>
      <c r="Q256" s="6">
        <f t="shared" si="1001"/>
        <v>0.3745</v>
      </c>
      <c r="R256" s="6">
        <f t="shared" si="1001"/>
        <v>0.8181</v>
      </c>
      <c r="S256" s="6">
        <f t="shared" si="1001"/>
        <v>1.3448</v>
      </c>
      <c r="T256" s="6">
        <f t="shared" si="1001"/>
        <v>0.8477</v>
      </c>
      <c r="U256" s="6">
        <f t="shared" si="1001"/>
        <v>0.9005</v>
      </c>
      <c r="V256" s="6">
        <f t="shared" si="1001"/>
        <v>1.4816</v>
      </c>
      <c r="W256" s="8"/>
      <c r="X256" s="6">
        <f t="shared" ref="X256:AG256" si="1002">max(X255, M256)</f>
        <v>1.7259</v>
      </c>
      <c r="Y256" s="6">
        <f t="shared" si="1002"/>
        <v>1.3658</v>
      </c>
      <c r="Z256" s="6">
        <f t="shared" si="1002"/>
        <v>0.8769</v>
      </c>
      <c r="AA256" s="6">
        <f t="shared" si="1002"/>
        <v>1.0122</v>
      </c>
      <c r="AB256" s="6">
        <f t="shared" si="1002"/>
        <v>0.3811</v>
      </c>
      <c r="AC256" s="6">
        <f t="shared" si="1002"/>
        <v>0.8181</v>
      </c>
      <c r="AD256" s="6">
        <f t="shared" si="1002"/>
        <v>1.3448</v>
      </c>
      <c r="AE256" s="6">
        <f t="shared" si="1002"/>
        <v>0.9349</v>
      </c>
      <c r="AF256" s="6">
        <f t="shared" si="1002"/>
        <v>1.0048</v>
      </c>
      <c r="AG256" s="6">
        <f t="shared" si="1002"/>
        <v>1.4816</v>
      </c>
      <c r="AH256" s="8"/>
      <c r="AI256" s="6">
        <f t="shared" ref="AI256:AR256" si="1003">X256-M256</f>
        <v>0</v>
      </c>
      <c r="AJ256" s="6">
        <f t="shared" si="1003"/>
        <v>0</v>
      </c>
      <c r="AK256" s="6">
        <f t="shared" si="1003"/>
        <v>0</v>
      </c>
      <c r="AL256" s="6">
        <f t="shared" si="1003"/>
        <v>0</v>
      </c>
      <c r="AM256" s="6">
        <f t="shared" si="1003"/>
        <v>0.0066</v>
      </c>
      <c r="AN256" s="6">
        <f t="shared" si="1003"/>
        <v>0</v>
      </c>
      <c r="AO256" s="6">
        <f t="shared" si="1003"/>
        <v>0</v>
      </c>
      <c r="AP256" s="6">
        <f t="shared" si="1003"/>
        <v>0.0872</v>
      </c>
      <c r="AQ256" s="6">
        <f t="shared" si="1003"/>
        <v>0.1043</v>
      </c>
      <c r="AR256" s="6">
        <f t="shared" si="1003"/>
        <v>0</v>
      </c>
      <c r="AS256" s="8"/>
      <c r="AT256" s="6">
        <f t="shared" ref="AT256:BC256" si="1004">average(SORTN(AI244:AI255,6,0,1,FALSE))</f>
        <v>0.1867166667</v>
      </c>
      <c r="AU256" s="6">
        <f t="shared" si="1004"/>
        <v>0.1127833333</v>
      </c>
      <c r="AV256" s="6">
        <f t="shared" si="1004"/>
        <v>0.2086166667</v>
      </c>
      <c r="AW256" s="6">
        <f t="shared" si="1004"/>
        <v>0.1358333333</v>
      </c>
      <c r="AX256" s="6">
        <f t="shared" si="1004"/>
        <v>0.2622</v>
      </c>
      <c r="AY256" s="6">
        <f t="shared" si="1004"/>
        <v>0.11195</v>
      </c>
      <c r="AZ256" s="6">
        <f t="shared" si="1004"/>
        <v>0.08081666667</v>
      </c>
      <c r="BA256" s="6">
        <f t="shared" si="1004"/>
        <v>0.3238833333</v>
      </c>
      <c r="BB256" s="6">
        <f t="shared" si="1004"/>
        <v>0.2364666667</v>
      </c>
      <c r="BC256" s="6">
        <f t="shared" si="1004"/>
        <v>0.08308333333</v>
      </c>
    </row>
    <row r="257">
      <c r="A257" s="23">
        <v>44286.0</v>
      </c>
      <c r="B257" s="27">
        <v>0.0237</v>
      </c>
      <c r="C257" s="27">
        <v>0.0418</v>
      </c>
      <c r="D257" s="27">
        <v>0.06</v>
      </c>
      <c r="E257" s="27">
        <v>0.0749</v>
      </c>
      <c r="F257" s="27">
        <v>0.0815</v>
      </c>
      <c r="G257" s="27">
        <v>0.0495</v>
      </c>
      <c r="H257" s="27">
        <v>0.0791</v>
      </c>
      <c r="I257" s="27">
        <v>0.038</v>
      </c>
      <c r="J257" s="27">
        <v>0.0412</v>
      </c>
      <c r="K257" s="27">
        <v>0.0372</v>
      </c>
      <c r="L257" s="8"/>
      <c r="M257" s="6">
        <f t="shared" ref="M257:V257" si="1005">M256+B257</f>
        <v>1.7496</v>
      </c>
      <c r="N257" s="6">
        <f t="shared" si="1005"/>
        <v>1.4076</v>
      </c>
      <c r="O257" s="6">
        <f t="shared" si="1005"/>
        <v>0.9369</v>
      </c>
      <c r="P257" s="6">
        <f t="shared" si="1005"/>
        <v>1.0871</v>
      </c>
      <c r="Q257" s="6">
        <f t="shared" si="1005"/>
        <v>0.456</v>
      </c>
      <c r="R257" s="6">
        <f t="shared" si="1005"/>
        <v>0.8676</v>
      </c>
      <c r="S257" s="6">
        <f t="shared" si="1005"/>
        <v>1.4239</v>
      </c>
      <c r="T257" s="6">
        <f t="shared" si="1005"/>
        <v>0.8857</v>
      </c>
      <c r="U257" s="6">
        <f t="shared" si="1005"/>
        <v>0.9417</v>
      </c>
      <c r="V257" s="6">
        <f t="shared" si="1005"/>
        <v>1.5188</v>
      </c>
      <c r="W257" s="8"/>
      <c r="X257" s="6">
        <f t="shared" ref="X257:AG257" si="1006">max(X256, M257)</f>
        <v>1.7496</v>
      </c>
      <c r="Y257" s="6">
        <f t="shared" si="1006"/>
        <v>1.4076</v>
      </c>
      <c r="Z257" s="6">
        <f t="shared" si="1006"/>
        <v>0.9369</v>
      </c>
      <c r="AA257" s="6">
        <f t="shared" si="1006"/>
        <v>1.0871</v>
      </c>
      <c r="AB257" s="6">
        <f t="shared" si="1006"/>
        <v>0.456</v>
      </c>
      <c r="AC257" s="6">
        <f t="shared" si="1006"/>
        <v>0.8676</v>
      </c>
      <c r="AD257" s="6">
        <f t="shared" si="1006"/>
        <v>1.4239</v>
      </c>
      <c r="AE257" s="6">
        <f t="shared" si="1006"/>
        <v>0.9349</v>
      </c>
      <c r="AF257" s="6">
        <f t="shared" si="1006"/>
        <v>1.0048</v>
      </c>
      <c r="AG257" s="6">
        <f t="shared" si="1006"/>
        <v>1.5188</v>
      </c>
      <c r="AH257" s="8"/>
      <c r="AI257" s="6">
        <f t="shared" ref="AI257:AR257" si="1007">X257-M257</f>
        <v>0</v>
      </c>
      <c r="AJ257" s="6">
        <f t="shared" si="1007"/>
        <v>0</v>
      </c>
      <c r="AK257" s="6">
        <f t="shared" si="1007"/>
        <v>0</v>
      </c>
      <c r="AL257" s="6">
        <f t="shared" si="1007"/>
        <v>0</v>
      </c>
      <c r="AM257" s="6">
        <f t="shared" si="1007"/>
        <v>0</v>
      </c>
      <c r="AN257" s="6">
        <f t="shared" si="1007"/>
        <v>0</v>
      </c>
      <c r="AO257" s="6">
        <f t="shared" si="1007"/>
        <v>0</v>
      </c>
      <c r="AP257" s="6">
        <f t="shared" si="1007"/>
        <v>0.0492</v>
      </c>
      <c r="AQ257" s="6">
        <f t="shared" si="1007"/>
        <v>0.0631</v>
      </c>
      <c r="AR257" s="6">
        <f t="shared" si="1007"/>
        <v>0</v>
      </c>
      <c r="AS257" s="8"/>
      <c r="AT257" s="6">
        <f t="shared" ref="AT257:BC257" si="1008">average(SORTN(AI245:AI256,6,0,1,FALSE))</f>
        <v>0.1867166667</v>
      </c>
      <c r="AU257" s="6">
        <f t="shared" si="1008"/>
        <v>0.10965</v>
      </c>
      <c r="AV257" s="6">
        <f t="shared" si="1008"/>
        <v>0.2086166667</v>
      </c>
      <c r="AW257" s="6">
        <f t="shared" si="1008"/>
        <v>0.12735</v>
      </c>
      <c r="AX257" s="6">
        <f t="shared" si="1008"/>
        <v>0.2622</v>
      </c>
      <c r="AY257" s="6">
        <f t="shared" si="1008"/>
        <v>0.1005333333</v>
      </c>
      <c r="AZ257" s="6">
        <f t="shared" si="1008"/>
        <v>0.06576666667</v>
      </c>
      <c r="BA257" s="6">
        <f t="shared" si="1008"/>
        <v>0.3238833333</v>
      </c>
      <c r="BB257" s="6">
        <f t="shared" si="1008"/>
        <v>0.2364666667</v>
      </c>
      <c r="BC257" s="6">
        <f t="shared" si="1008"/>
        <v>0.071</v>
      </c>
    </row>
    <row r="258">
      <c r="A258" s="23">
        <v>44316.0</v>
      </c>
      <c r="B258" s="27">
        <v>0.0347</v>
      </c>
      <c r="C258" s="27">
        <v>0.022</v>
      </c>
      <c r="D258" s="27">
        <v>0.0365</v>
      </c>
      <c r="E258" s="27">
        <v>0.0094</v>
      </c>
      <c r="F258" s="27">
        <v>-0.0189</v>
      </c>
      <c r="G258" s="27">
        <v>-0.0259</v>
      </c>
      <c r="H258" s="27">
        <v>0.0276</v>
      </c>
      <c r="I258" s="27">
        <v>0.0294</v>
      </c>
      <c r="J258" s="27">
        <v>0.0402</v>
      </c>
      <c r="K258" s="27">
        <v>0.0542</v>
      </c>
      <c r="L258" s="8"/>
      <c r="M258" s="6">
        <f t="shared" ref="M258:V258" si="1009">M257+B258</f>
        <v>1.7843</v>
      </c>
      <c r="N258" s="6">
        <f t="shared" si="1009"/>
        <v>1.4296</v>
      </c>
      <c r="O258" s="6">
        <f t="shared" si="1009"/>
        <v>0.9734</v>
      </c>
      <c r="P258" s="6">
        <f t="shared" si="1009"/>
        <v>1.0965</v>
      </c>
      <c r="Q258" s="6">
        <f t="shared" si="1009"/>
        <v>0.4371</v>
      </c>
      <c r="R258" s="6">
        <f t="shared" si="1009"/>
        <v>0.8417</v>
      </c>
      <c r="S258" s="6">
        <f t="shared" si="1009"/>
        <v>1.4515</v>
      </c>
      <c r="T258" s="6">
        <f t="shared" si="1009"/>
        <v>0.9151</v>
      </c>
      <c r="U258" s="6">
        <f t="shared" si="1009"/>
        <v>0.9819</v>
      </c>
      <c r="V258" s="6">
        <f t="shared" si="1009"/>
        <v>1.573</v>
      </c>
      <c r="W258" s="8"/>
      <c r="X258" s="6">
        <f t="shared" ref="X258:AG258" si="1010">max(X257, M258)</f>
        <v>1.7843</v>
      </c>
      <c r="Y258" s="6">
        <f t="shared" si="1010"/>
        <v>1.4296</v>
      </c>
      <c r="Z258" s="6">
        <f t="shared" si="1010"/>
        <v>0.9734</v>
      </c>
      <c r="AA258" s="6">
        <f t="shared" si="1010"/>
        <v>1.0965</v>
      </c>
      <c r="AB258" s="6">
        <f t="shared" si="1010"/>
        <v>0.456</v>
      </c>
      <c r="AC258" s="6">
        <f t="shared" si="1010"/>
        <v>0.8676</v>
      </c>
      <c r="AD258" s="6">
        <f t="shared" si="1010"/>
        <v>1.4515</v>
      </c>
      <c r="AE258" s="6">
        <f t="shared" si="1010"/>
        <v>0.9349</v>
      </c>
      <c r="AF258" s="6">
        <f t="shared" si="1010"/>
        <v>1.0048</v>
      </c>
      <c r="AG258" s="6">
        <f t="shared" si="1010"/>
        <v>1.573</v>
      </c>
      <c r="AH258" s="8"/>
      <c r="AI258" s="6">
        <f t="shared" ref="AI258:AR258" si="1011">X258-M258</f>
        <v>0</v>
      </c>
      <c r="AJ258" s="6">
        <f t="shared" si="1011"/>
        <v>0</v>
      </c>
      <c r="AK258" s="6">
        <f t="shared" si="1011"/>
        <v>0</v>
      </c>
      <c r="AL258" s="6">
        <f t="shared" si="1011"/>
        <v>0</v>
      </c>
      <c r="AM258" s="6">
        <f t="shared" si="1011"/>
        <v>0.0189</v>
      </c>
      <c r="AN258" s="6">
        <f t="shared" si="1011"/>
        <v>0.0259</v>
      </c>
      <c r="AO258" s="6">
        <f t="shared" si="1011"/>
        <v>0</v>
      </c>
      <c r="AP258" s="6">
        <f t="shared" si="1011"/>
        <v>0.0198</v>
      </c>
      <c r="AQ258" s="6">
        <f t="shared" si="1011"/>
        <v>0.0229</v>
      </c>
      <c r="AR258" s="6">
        <f t="shared" si="1011"/>
        <v>0</v>
      </c>
      <c r="AS258" s="8"/>
      <c r="AT258" s="6">
        <f t="shared" ref="AT258:BC258" si="1012">average(SORTN(AI246:AI257,6,0,1,FALSE))</f>
        <v>0.1617833333</v>
      </c>
      <c r="AU258" s="6">
        <f t="shared" si="1012"/>
        <v>0.0785</v>
      </c>
      <c r="AV258" s="6">
        <f t="shared" si="1012"/>
        <v>0.1871</v>
      </c>
      <c r="AW258" s="6">
        <f t="shared" si="1012"/>
        <v>0.08426666667</v>
      </c>
      <c r="AX258" s="6">
        <f t="shared" si="1012"/>
        <v>0.2407166667</v>
      </c>
      <c r="AY258" s="6">
        <f t="shared" si="1012"/>
        <v>0.07445</v>
      </c>
      <c r="AZ258" s="6">
        <f t="shared" si="1012"/>
        <v>0.03231666667</v>
      </c>
      <c r="BA258" s="6">
        <f t="shared" si="1012"/>
        <v>0.3167333333</v>
      </c>
      <c r="BB258" s="6">
        <f t="shared" si="1012"/>
        <v>0.2257</v>
      </c>
      <c r="BC258" s="6">
        <f t="shared" si="1012"/>
        <v>0.03686666667</v>
      </c>
    </row>
    <row r="259">
      <c r="A259" s="23">
        <v>44347.0</v>
      </c>
      <c r="B259" s="27">
        <v>0.0303</v>
      </c>
      <c r="C259" s="27">
        <v>0.0354</v>
      </c>
      <c r="D259" s="27">
        <v>0.031</v>
      </c>
      <c r="E259" s="27">
        <v>0.0148</v>
      </c>
      <c r="F259" s="27">
        <v>0.0478</v>
      </c>
      <c r="G259" s="27">
        <v>0.0165</v>
      </c>
      <c r="H259" s="27">
        <v>0.0075</v>
      </c>
      <c r="I259" s="27">
        <v>0.0401</v>
      </c>
      <c r="J259" s="27">
        <v>0.0131</v>
      </c>
      <c r="K259" s="27">
        <v>0.0044</v>
      </c>
      <c r="L259" s="8"/>
      <c r="M259" s="6">
        <f t="shared" ref="M259:V259" si="1013">M258+B259</f>
        <v>1.8146</v>
      </c>
      <c r="N259" s="6">
        <f t="shared" si="1013"/>
        <v>1.465</v>
      </c>
      <c r="O259" s="6">
        <f t="shared" si="1013"/>
        <v>1.0044</v>
      </c>
      <c r="P259" s="6">
        <f t="shared" si="1013"/>
        <v>1.1113</v>
      </c>
      <c r="Q259" s="6">
        <f t="shared" si="1013"/>
        <v>0.4849</v>
      </c>
      <c r="R259" s="6">
        <f t="shared" si="1013"/>
        <v>0.8582</v>
      </c>
      <c r="S259" s="6">
        <f t="shared" si="1013"/>
        <v>1.459</v>
      </c>
      <c r="T259" s="6">
        <f t="shared" si="1013"/>
        <v>0.9552</v>
      </c>
      <c r="U259" s="6">
        <f t="shared" si="1013"/>
        <v>0.995</v>
      </c>
      <c r="V259" s="6">
        <f t="shared" si="1013"/>
        <v>1.5774</v>
      </c>
      <c r="W259" s="8"/>
      <c r="X259" s="6">
        <f t="shared" ref="X259:AG259" si="1014">max(X258, M259)</f>
        <v>1.8146</v>
      </c>
      <c r="Y259" s="6">
        <f t="shared" si="1014"/>
        <v>1.465</v>
      </c>
      <c r="Z259" s="6">
        <f t="shared" si="1014"/>
        <v>1.0044</v>
      </c>
      <c r="AA259" s="6">
        <f t="shared" si="1014"/>
        <v>1.1113</v>
      </c>
      <c r="AB259" s="6">
        <f t="shared" si="1014"/>
        <v>0.4849</v>
      </c>
      <c r="AC259" s="6">
        <f t="shared" si="1014"/>
        <v>0.8676</v>
      </c>
      <c r="AD259" s="6">
        <f t="shared" si="1014"/>
        <v>1.459</v>
      </c>
      <c r="AE259" s="6">
        <f t="shared" si="1014"/>
        <v>0.9552</v>
      </c>
      <c r="AF259" s="6">
        <f t="shared" si="1014"/>
        <v>1.0048</v>
      </c>
      <c r="AG259" s="6">
        <f t="shared" si="1014"/>
        <v>1.5774</v>
      </c>
      <c r="AH259" s="8"/>
      <c r="AI259" s="6">
        <f t="shared" ref="AI259:AR259" si="1015">X259-M259</f>
        <v>0</v>
      </c>
      <c r="AJ259" s="6">
        <f t="shared" si="1015"/>
        <v>0</v>
      </c>
      <c r="AK259" s="6">
        <f t="shared" si="1015"/>
        <v>0</v>
      </c>
      <c r="AL259" s="6">
        <f t="shared" si="1015"/>
        <v>0</v>
      </c>
      <c r="AM259" s="6">
        <f t="shared" si="1015"/>
        <v>0</v>
      </c>
      <c r="AN259" s="6">
        <f t="shared" si="1015"/>
        <v>0.0094</v>
      </c>
      <c r="AO259" s="6">
        <f t="shared" si="1015"/>
        <v>0</v>
      </c>
      <c r="AP259" s="6">
        <f t="shared" si="1015"/>
        <v>0</v>
      </c>
      <c r="AQ259" s="6">
        <f t="shared" si="1015"/>
        <v>0.0098</v>
      </c>
      <c r="AR259" s="6">
        <f t="shared" si="1015"/>
        <v>0</v>
      </c>
      <c r="AS259" s="8"/>
      <c r="AT259" s="6">
        <f t="shared" ref="AT259:BC259" si="1016">average(SORTN(AI247:AI258,6,0,1,FALSE))</f>
        <v>0.1469</v>
      </c>
      <c r="AU259" s="6">
        <f t="shared" si="1016"/>
        <v>0.05928333333</v>
      </c>
      <c r="AV259" s="6">
        <f t="shared" si="1016"/>
        <v>0.1712166667</v>
      </c>
      <c r="AW259" s="6">
        <f t="shared" si="1016"/>
        <v>0.0573</v>
      </c>
      <c r="AX259" s="6">
        <f t="shared" si="1016"/>
        <v>0.2210666667</v>
      </c>
      <c r="AY259" s="6">
        <f t="shared" si="1016"/>
        <v>0.05593333333</v>
      </c>
      <c r="AZ259" s="6">
        <f t="shared" si="1016"/>
        <v>0.0135</v>
      </c>
      <c r="BA259" s="6">
        <f t="shared" si="1016"/>
        <v>0.3068</v>
      </c>
      <c r="BB259" s="6">
        <f t="shared" si="1016"/>
        <v>0.2180333333</v>
      </c>
      <c r="BC259" s="6">
        <f t="shared" si="1016"/>
        <v>0.02381666667</v>
      </c>
    </row>
    <row r="260">
      <c r="A260" s="23">
        <v>44377.0</v>
      </c>
      <c r="B260" s="27">
        <v>0.017</v>
      </c>
      <c r="C260" s="27">
        <v>0.0245</v>
      </c>
      <c r="D260" s="27">
        <v>0.0115</v>
      </c>
      <c r="E260" s="27">
        <v>0.013</v>
      </c>
      <c r="F260" s="27">
        <v>-9.0E-4</v>
      </c>
      <c r="G260" s="27">
        <v>0.0118</v>
      </c>
      <c r="H260" s="27">
        <v>0.0271</v>
      </c>
      <c r="I260" s="27">
        <v>-0.0252</v>
      </c>
      <c r="J260" s="27">
        <v>0.0043</v>
      </c>
      <c r="K260" s="27">
        <v>0.0275</v>
      </c>
      <c r="L260" s="8"/>
      <c r="M260" s="6">
        <f t="shared" ref="M260:V260" si="1017">M259+B260</f>
        <v>1.8316</v>
      </c>
      <c r="N260" s="6">
        <f t="shared" si="1017"/>
        <v>1.4895</v>
      </c>
      <c r="O260" s="6">
        <f t="shared" si="1017"/>
        <v>1.0159</v>
      </c>
      <c r="P260" s="6">
        <f t="shared" si="1017"/>
        <v>1.1243</v>
      </c>
      <c r="Q260" s="6">
        <f t="shared" si="1017"/>
        <v>0.484</v>
      </c>
      <c r="R260" s="6">
        <f t="shared" si="1017"/>
        <v>0.87</v>
      </c>
      <c r="S260" s="6">
        <f t="shared" si="1017"/>
        <v>1.4861</v>
      </c>
      <c r="T260" s="6">
        <f t="shared" si="1017"/>
        <v>0.93</v>
      </c>
      <c r="U260" s="6">
        <f t="shared" si="1017"/>
        <v>0.9993</v>
      </c>
      <c r="V260" s="6">
        <f t="shared" si="1017"/>
        <v>1.6049</v>
      </c>
      <c r="W260" s="8"/>
      <c r="X260" s="6">
        <f t="shared" ref="X260:AG260" si="1018">max(X259, M260)</f>
        <v>1.8316</v>
      </c>
      <c r="Y260" s="6">
        <f t="shared" si="1018"/>
        <v>1.4895</v>
      </c>
      <c r="Z260" s="6">
        <f t="shared" si="1018"/>
        <v>1.0159</v>
      </c>
      <c r="AA260" s="6">
        <f t="shared" si="1018"/>
        <v>1.1243</v>
      </c>
      <c r="AB260" s="6">
        <f t="shared" si="1018"/>
        <v>0.4849</v>
      </c>
      <c r="AC260" s="6">
        <f t="shared" si="1018"/>
        <v>0.87</v>
      </c>
      <c r="AD260" s="6">
        <f t="shared" si="1018"/>
        <v>1.4861</v>
      </c>
      <c r="AE260" s="6">
        <f t="shared" si="1018"/>
        <v>0.9552</v>
      </c>
      <c r="AF260" s="6">
        <f t="shared" si="1018"/>
        <v>1.0048</v>
      </c>
      <c r="AG260" s="6">
        <f t="shared" si="1018"/>
        <v>1.6049</v>
      </c>
      <c r="AH260" s="8"/>
      <c r="AI260" s="6">
        <f t="shared" ref="AI260:AR260" si="1019">X260-M260</f>
        <v>0</v>
      </c>
      <c r="AJ260" s="6">
        <f t="shared" si="1019"/>
        <v>0</v>
      </c>
      <c r="AK260" s="6">
        <f t="shared" si="1019"/>
        <v>0</v>
      </c>
      <c r="AL260" s="6">
        <f t="shared" si="1019"/>
        <v>0</v>
      </c>
      <c r="AM260" s="6">
        <f t="shared" si="1019"/>
        <v>0.0009</v>
      </c>
      <c r="AN260" s="6">
        <f t="shared" si="1019"/>
        <v>0</v>
      </c>
      <c r="AO260" s="6">
        <f t="shared" si="1019"/>
        <v>0</v>
      </c>
      <c r="AP260" s="6">
        <f t="shared" si="1019"/>
        <v>0.0252</v>
      </c>
      <c r="AQ260" s="6">
        <f t="shared" si="1019"/>
        <v>0.0055</v>
      </c>
      <c r="AR260" s="6">
        <f t="shared" si="1019"/>
        <v>0</v>
      </c>
      <c r="AS260" s="8"/>
      <c r="AT260" s="6">
        <f t="shared" ref="AT260:BC260" si="1020">average(SORTN(AI248:AI259,6,0,1,FALSE))</f>
        <v>0.1227333333</v>
      </c>
      <c r="AU260" s="6">
        <f t="shared" si="1020"/>
        <v>0.04345</v>
      </c>
      <c r="AV260" s="6">
        <f t="shared" si="1020"/>
        <v>0.1425</v>
      </c>
      <c r="AW260" s="6">
        <f t="shared" si="1020"/>
        <v>0.04041666667</v>
      </c>
      <c r="AX260" s="6">
        <f t="shared" si="1020"/>
        <v>0.1891</v>
      </c>
      <c r="AY260" s="6">
        <f t="shared" si="1020"/>
        <v>0.04733333333</v>
      </c>
      <c r="AZ260" s="6">
        <f t="shared" si="1020"/>
        <v>0.004283333333</v>
      </c>
      <c r="BA260" s="6">
        <f t="shared" si="1020"/>
        <v>0.2824166667</v>
      </c>
      <c r="BB260" s="6">
        <f t="shared" si="1020"/>
        <v>0.2098333333</v>
      </c>
      <c r="BC260" s="6">
        <f t="shared" si="1020"/>
        <v>0.01931666667</v>
      </c>
    </row>
    <row r="261">
      <c r="A261" s="23">
        <v>44408.0</v>
      </c>
      <c r="B261" s="27">
        <v>0.0079</v>
      </c>
      <c r="C261" s="27">
        <v>0.0069</v>
      </c>
      <c r="D261" s="27">
        <v>0.017</v>
      </c>
      <c r="E261" s="27">
        <v>0.001</v>
      </c>
      <c r="F261" s="27">
        <v>0.0072</v>
      </c>
      <c r="G261" s="27">
        <v>-0.0237</v>
      </c>
      <c r="H261" s="27">
        <v>0.0458</v>
      </c>
      <c r="I261" s="27">
        <v>-0.018</v>
      </c>
      <c r="J261" s="27">
        <v>0.0026</v>
      </c>
      <c r="K261" s="27">
        <v>0.0234</v>
      </c>
      <c r="L261" s="8"/>
      <c r="M261" s="6">
        <f t="shared" ref="M261:V261" si="1021">M260+B261</f>
        <v>1.8395</v>
      </c>
      <c r="N261" s="6">
        <f t="shared" si="1021"/>
        <v>1.4964</v>
      </c>
      <c r="O261" s="6">
        <f t="shared" si="1021"/>
        <v>1.0329</v>
      </c>
      <c r="P261" s="6">
        <f t="shared" si="1021"/>
        <v>1.1253</v>
      </c>
      <c r="Q261" s="6">
        <f t="shared" si="1021"/>
        <v>0.4912</v>
      </c>
      <c r="R261" s="6">
        <f t="shared" si="1021"/>
        <v>0.8463</v>
      </c>
      <c r="S261" s="6">
        <f t="shared" si="1021"/>
        <v>1.5319</v>
      </c>
      <c r="T261" s="6">
        <f t="shared" si="1021"/>
        <v>0.912</v>
      </c>
      <c r="U261" s="6">
        <f t="shared" si="1021"/>
        <v>1.0019</v>
      </c>
      <c r="V261" s="6">
        <f t="shared" si="1021"/>
        <v>1.6283</v>
      </c>
      <c r="W261" s="8"/>
      <c r="X261" s="6">
        <f t="shared" ref="X261:AG261" si="1022">max(X260, M261)</f>
        <v>1.8395</v>
      </c>
      <c r="Y261" s="6">
        <f t="shared" si="1022"/>
        <v>1.4964</v>
      </c>
      <c r="Z261" s="6">
        <f t="shared" si="1022"/>
        <v>1.0329</v>
      </c>
      <c r="AA261" s="6">
        <f t="shared" si="1022"/>
        <v>1.1253</v>
      </c>
      <c r="AB261" s="6">
        <f t="shared" si="1022"/>
        <v>0.4912</v>
      </c>
      <c r="AC261" s="6">
        <f t="shared" si="1022"/>
        <v>0.87</v>
      </c>
      <c r="AD261" s="6">
        <f t="shared" si="1022"/>
        <v>1.5319</v>
      </c>
      <c r="AE261" s="6">
        <f t="shared" si="1022"/>
        <v>0.9552</v>
      </c>
      <c r="AF261" s="6">
        <f t="shared" si="1022"/>
        <v>1.0048</v>
      </c>
      <c r="AG261" s="6">
        <f t="shared" si="1022"/>
        <v>1.6283</v>
      </c>
      <c r="AH261" s="8"/>
      <c r="AI261" s="6">
        <f t="shared" ref="AI261:AR261" si="1023">X261-M261</f>
        <v>0</v>
      </c>
      <c r="AJ261" s="6">
        <f t="shared" si="1023"/>
        <v>0</v>
      </c>
      <c r="AK261" s="6">
        <f t="shared" si="1023"/>
        <v>0</v>
      </c>
      <c r="AL261" s="6">
        <f t="shared" si="1023"/>
        <v>0</v>
      </c>
      <c r="AM261" s="6">
        <f t="shared" si="1023"/>
        <v>0</v>
      </c>
      <c r="AN261" s="6">
        <f t="shared" si="1023"/>
        <v>0.0237</v>
      </c>
      <c r="AO261" s="6">
        <f t="shared" si="1023"/>
        <v>0</v>
      </c>
      <c r="AP261" s="6">
        <f t="shared" si="1023"/>
        <v>0.0432</v>
      </c>
      <c r="AQ261" s="6">
        <f t="shared" si="1023"/>
        <v>0.0029</v>
      </c>
      <c r="AR261" s="6">
        <f t="shared" si="1023"/>
        <v>0</v>
      </c>
      <c r="AS261" s="8"/>
      <c r="AT261" s="6">
        <f t="shared" ref="AT261:BC261" si="1024">average(SORTN(AI249:AI260,6,0,1,FALSE))</f>
        <v>0.10165</v>
      </c>
      <c r="AU261" s="6">
        <f t="shared" si="1024"/>
        <v>0.02976666667</v>
      </c>
      <c r="AV261" s="6">
        <f t="shared" si="1024"/>
        <v>0.1190166667</v>
      </c>
      <c r="AW261" s="6">
        <f t="shared" si="1024"/>
        <v>0.03181666667</v>
      </c>
      <c r="AX261" s="6">
        <f t="shared" si="1024"/>
        <v>0.16515</v>
      </c>
      <c r="AY261" s="6">
        <f t="shared" si="1024"/>
        <v>0.03751666667</v>
      </c>
      <c r="AZ261" s="6">
        <f t="shared" si="1024"/>
        <v>0.004283333333</v>
      </c>
      <c r="BA261" s="6">
        <f t="shared" si="1024"/>
        <v>0.2578</v>
      </c>
      <c r="BB261" s="6">
        <f t="shared" si="1024"/>
        <v>0.2002833333</v>
      </c>
      <c r="BC261" s="6">
        <f t="shared" si="1024"/>
        <v>0.01855</v>
      </c>
    </row>
    <row r="262">
      <c r="A262" s="23">
        <v>44439.0</v>
      </c>
      <c r="B262" s="27">
        <v>0.0203</v>
      </c>
      <c r="C262" s="27">
        <v>0.0142</v>
      </c>
      <c r="D262" s="27">
        <v>0.011</v>
      </c>
      <c r="E262" s="27">
        <v>0.0179</v>
      </c>
      <c r="F262" s="27">
        <v>0.0177</v>
      </c>
      <c r="G262" s="27">
        <v>0.0318</v>
      </c>
      <c r="H262" s="27">
        <v>0.0733</v>
      </c>
      <c r="I262" s="27">
        <v>0.0207</v>
      </c>
      <c r="J262" s="27">
        <v>0.0188</v>
      </c>
      <c r="K262" s="27">
        <v>0.0291</v>
      </c>
      <c r="L262" s="8"/>
      <c r="M262" s="6">
        <f t="shared" ref="M262:V262" si="1025">M261+B262</f>
        <v>1.8598</v>
      </c>
      <c r="N262" s="6">
        <f t="shared" si="1025"/>
        <v>1.5106</v>
      </c>
      <c r="O262" s="6">
        <f t="shared" si="1025"/>
        <v>1.0439</v>
      </c>
      <c r="P262" s="6">
        <f t="shared" si="1025"/>
        <v>1.1432</v>
      </c>
      <c r="Q262" s="6">
        <f t="shared" si="1025"/>
        <v>0.5089</v>
      </c>
      <c r="R262" s="6">
        <f t="shared" si="1025"/>
        <v>0.8781</v>
      </c>
      <c r="S262" s="6">
        <f t="shared" si="1025"/>
        <v>1.6052</v>
      </c>
      <c r="T262" s="6">
        <f t="shared" si="1025"/>
        <v>0.9327</v>
      </c>
      <c r="U262" s="6">
        <f t="shared" si="1025"/>
        <v>1.0207</v>
      </c>
      <c r="V262" s="6">
        <f t="shared" si="1025"/>
        <v>1.6574</v>
      </c>
      <c r="W262" s="8"/>
      <c r="X262" s="6">
        <f t="shared" ref="X262:AG262" si="1026">max(X261, M262)</f>
        <v>1.8598</v>
      </c>
      <c r="Y262" s="6">
        <f t="shared" si="1026"/>
        <v>1.5106</v>
      </c>
      <c r="Z262" s="6">
        <f t="shared" si="1026"/>
        <v>1.0439</v>
      </c>
      <c r="AA262" s="6">
        <f t="shared" si="1026"/>
        <v>1.1432</v>
      </c>
      <c r="AB262" s="6">
        <f t="shared" si="1026"/>
        <v>0.5089</v>
      </c>
      <c r="AC262" s="6">
        <f t="shared" si="1026"/>
        <v>0.8781</v>
      </c>
      <c r="AD262" s="6">
        <f t="shared" si="1026"/>
        <v>1.6052</v>
      </c>
      <c r="AE262" s="6">
        <f t="shared" si="1026"/>
        <v>0.9552</v>
      </c>
      <c r="AF262" s="6">
        <f t="shared" si="1026"/>
        <v>1.0207</v>
      </c>
      <c r="AG262" s="6">
        <f t="shared" si="1026"/>
        <v>1.6574</v>
      </c>
      <c r="AH262" s="8"/>
      <c r="AI262" s="6">
        <f t="shared" ref="AI262:AR262" si="1027">X262-M262</f>
        <v>0</v>
      </c>
      <c r="AJ262" s="6">
        <f t="shared" si="1027"/>
        <v>0</v>
      </c>
      <c r="AK262" s="6">
        <f t="shared" si="1027"/>
        <v>0</v>
      </c>
      <c r="AL262" s="6">
        <f t="shared" si="1027"/>
        <v>0</v>
      </c>
      <c r="AM262" s="6">
        <f t="shared" si="1027"/>
        <v>0</v>
      </c>
      <c r="AN262" s="6">
        <f t="shared" si="1027"/>
        <v>0</v>
      </c>
      <c r="AO262" s="6">
        <f t="shared" si="1027"/>
        <v>0</v>
      </c>
      <c r="AP262" s="6">
        <f t="shared" si="1027"/>
        <v>0.0225</v>
      </c>
      <c r="AQ262" s="6">
        <f t="shared" si="1027"/>
        <v>0</v>
      </c>
      <c r="AR262" s="6">
        <f t="shared" si="1027"/>
        <v>0</v>
      </c>
      <c r="AS262" s="8"/>
      <c r="AT262" s="6">
        <f t="shared" ref="AT262:BC262" si="1028">average(SORTN(AI250:AI261,6,0,1,FALSE))</f>
        <v>0.08005</v>
      </c>
      <c r="AU262" s="6">
        <f t="shared" si="1028"/>
        <v>0.02313333333</v>
      </c>
      <c r="AV262" s="6">
        <f t="shared" si="1028"/>
        <v>0.09063333333</v>
      </c>
      <c r="AW262" s="6">
        <f t="shared" si="1028"/>
        <v>0.0228</v>
      </c>
      <c r="AX262" s="6">
        <f t="shared" si="1028"/>
        <v>0.1364333333</v>
      </c>
      <c r="AY262" s="6">
        <f t="shared" si="1028"/>
        <v>0.02416666667</v>
      </c>
      <c r="AZ262" s="6">
        <f t="shared" si="1028"/>
        <v>0.002933333333</v>
      </c>
      <c r="BA262" s="6">
        <f t="shared" si="1028"/>
        <v>0.2244333333</v>
      </c>
      <c r="BB262" s="6">
        <f t="shared" si="1028"/>
        <v>0.1820333333</v>
      </c>
      <c r="BC262" s="6">
        <f t="shared" si="1028"/>
        <v>0.01855</v>
      </c>
    </row>
    <row r="263">
      <c r="A263" s="23">
        <v>44469.0</v>
      </c>
      <c r="B263" s="27">
        <v>-0.02</v>
      </c>
      <c r="C263" s="27">
        <v>-0.0236</v>
      </c>
      <c r="D263" s="27">
        <v>-0.0251</v>
      </c>
      <c r="E263" s="27">
        <v>-0.0385</v>
      </c>
      <c r="F263" s="27">
        <v>-0.0125</v>
      </c>
      <c r="G263" s="27">
        <v>0.0448</v>
      </c>
      <c r="H263" s="27">
        <v>-0.0579</v>
      </c>
      <c r="I263" s="27">
        <v>-0.0124</v>
      </c>
      <c r="J263" s="27">
        <v>0.0</v>
      </c>
      <c r="K263" s="27">
        <v>-0.0475</v>
      </c>
      <c r="L263" s="8"/>
      <c r="M263" s="6">
        <f t="shared" ref="M263:V263" si="1029">M262+B263</f>
        <v>1.8398</v>
      </c>
      <c r="N263" s="6">
        <f t="shared" si="1029"/>
        <v>1.487</v>
      </c>
      <c r="O263" s="6">
        <f t="shared" si="1029"/>
        <v>1.0188</v>
      </c>
      <c r="P263" s="6">
        <f t="shared" si="1029"/>
        <v>1.1047</v>
      </c>
      <c r="Q263" s="6">
        <f t="shared" si="1029"/>
        <v>0.4964</v>
      </c>
      <c r="R263" s="6">
        <f t="shared" si="1029"/>
        <v>0.9229</v>
      </c>
      <c r="S263" s="6">
        <f t="shared" si="1029"/>
        <v>1.5473</v>
      </c>
      <c r="T263" s="6">
        <f t="shared" si="1029"/>
        <v>0.9203</v>
      </c>
      <c r="U263" s="6">
        <f t="shared" si="1029"/>
        <v>1.0207</v>
      </c>
      <c r="V263" s="6">
        <f t="shared" si="1029"/>
        <v>1.6099</v>
      </c>
      <c r="W263" s="8"/>
      <c r="X263" s="6">
        <f t="shared" ref="X263:AG263" si="1030">max(X262, M263)</f>
        <v>1.8598</v>
      </c>
      <c r="Y263" s="6">
        <f t="shared" si="1030"/>
        <v>1.5106</v>
      </c>
      <c r="Z263" s="6">
        <f t="shared" si="1030"/>
        <v>1.0439</v>
      </c>
      <c r="AA263" s="6">
        <f t="shared" si="1030"/>
        <v>1.1432</v>
      </c>
      <c r="AB263" s="6">
        <f t="shared" si="1030"/>
        <v>0.5089</v>
      </c>
      <c r="AC263" s="6">
        <f t="shared" si="1030"/>
        <v>0.9229</v>
      </c>
      <c r="AD263" s="6">
        <f t="shared" si="1030"/>
        <v>1.6052</v>
      </c>
      <c r="AE263" s="6">
        <f t="shared" si="1030"/>
        <v>0.9552</v>
      </c>
      <c r="AF263" s="6">
        <f t="shared" si="1030"/>
        <v>1.0207</v>
      </c>
      <c r="AG263" s="6">
        <f t="shared" si="1030"/>
        <v>1.6574</v>
      </c>
      <c r="AH263" s="8"/>
      <c r="AI263" s="6">
        <f t="shared" ref="AI263:AR263" si="1031">X263-M263</f>
        <v>0.02</v>
      </c>
      <c r="AJ263" s="6">
        <f t="shared" si="1031"/>
        <v>0.0236</v>
      </c>
      <c r="AK263" s="6">
        <f t="shared" si="1031"/>
        <v>0.0251</v>
      </c>
      <c r="AL263" s="6">
        <f t="shared" si="1031"/>
        <v>0.0385</v>
      </c>
      <c r="AM263" s="6">
        <f t="shared" si="1031"/>
        <v>0.0125</v>
      </c>
      <c r="AN263" s="6">
        <f t="shared" si="1031"/>
        <v>0</v>
      </c>
      <c r="AO263" s="6">
        <f t="shared" si="1031"/>
        <v>0.0579</v>
      </c>
      <c r="AP263" s="6">
        <f t="shared" si="1031"/>
        <v>0.0349</v>
      </c>
      <c r="AQ263" s="6">
        <f t="shared" si="1031"/>
        <v>0</v>
      </c>
      <c r="AR263" s="6">
        <f t="shared" si="1031"/>
        <v>0.0475</v>
      </c>
      <c r="AS263" s="8"/>
      <c r="AT263" s="6">
        <f t="shared" ref="AT263:BC263" si="1032">average(SORTN(AI251:AI262,6,0,1,FALSE))</f>
        <v>0.06015</v>
      </c>
      <c r="AU263" s="6">
        <f t="shared" si="1032"/>
        <v>0.02061666667</v>
      </c>
      <c r="AV263" s="6">
        <f t="shared" si="1032"/>
        <v>0.06778333333</v>
      </c>
      <c r="AW263" s="6">
        <f t="shared" si="1032"/>
        <v>0.02245</v>
      </c>
      <c r="AX263" s="6">
        <f t="shared" si="1032"/>
        <v>0.10965</v>
      </c>
      <c r="AY263" s="6">
        <f t="shared" si="1032"/>
        <v>0.0201</v>
      </c>
      <c r="AZ263" s="6">
        <f t="shared" si="1032"/>
        <v>0.002933333333</v>
      </c>
      <c r="BA263" s="6">
        <f t="shared" si="1032"/>
        <v>0.1894833333</v>
      </c>
      <c r="BB263" s="6">
        <f t="shared" si="1032"/>
        <v>0.1645166667</v>
      </c>
      <c r="BC263" s="6">
        <f t="shared" si="1032"/>
        <v>0.01855</v>
      </c>
    </row>
    <row r="264">
      <c r="A264" s="23">
        <v>44500.0</v>
      </c>
      <c r="B264" s="27">
        <v>-6.0E-4</v>
      </c>
      <c r="C264" s="27">
        <v>0.053</v>
      </c>
      <c r="D264" s="27">
        <v>0.0461</v>
      </c>
      <c r="E264" s="27">
        <v>0.0231</v>
      </c>
      <c r="F264" s="27">
        <v>0.0533</v>
      </c>
      <c r="G264" s="27">
        <v>-0.0124</v>
      </c>
      <c r="H264" s="27">
        <v>0.0687</v>
      </c>
      <c r="I264" s="27">
        <v>0.0401</v>
      </c>
      <c r="J264" s="27">
        <v>0.0231</v>
      </c>
      <c r="K264" s="27">
        <v>0.0695</v>
      </c>
      <c r="L264" s="8"/>
      <c r="M264" s="6">
        <f t="shared" ref="M264:V264" si="1033">M263+B264</f>
        <v>1.8392</v>
      </c>
      <c r="N264" s="6">
        <f t="shared" si="1033"/>
        <v>1.54</v>
      </c>
      <c r="O264" s="6">
        <f t="shared" si="1033"/>
        <v>1.0649</v>
      </c>
      <c r="P264" s="6">
        <f t="shared" si="1033"/>
        <v>1.1278</v>
      </c>
      <c r="Q264" s="6">
        <f t="shared" si="1033"/>
        <v>0.5497</v>
      </c>
      <c r="R264" s="6">
        <f t="shared" si="1033"/>
        <v>0.9105</v>
      </c>
      <c r="S264" s="6">
        <f t="shared" si="1033"/>
        <v>1.616</v>
      </c>
      <c r="T264" s="6">
        <f t="shared" si="1033"/>
        <v>0.9604</v>
      </c>
      <c r="U264" s="6">
        <f t="shared" si="1033"/>
        <v>1.0438</v>
      </c>
      <c r="V264" s="6">
        <f t="shared" si="1033"/>
        <v>1.6794</v>
      </c>
      <c r="W264" s="8"/>
      <c r="X264" s="6">
        <f t="shared" ref="X264:AG264" si="1034">max(X263, M264)</f>
        <v>1.8598</v>
      </c>
      <c r="Y264" s="6">
        <f t="shared" si="1034"/>
        <v>1.54</v>
      </c>
      <c r="Z264" s="6">
        <f t="shared" si="1034"/>
        <v>1.0649</v>
      </c>
      <c r="AA264" s="6">
        <f t="shared" si="1034"/>
        <v>1.1432</v>
      </c>
      <c r="AB264" s="6">
        <f t="shared" si="1034"/>
        <v>0.5497</v>
      </c>
      <c r="AC264" s="6">
        <f t="shared" si="1034"/>
        <v>0.9229</v>
      </c>
      <c r="AD264" s="6">
        <f t="shared" si="1034"/>
        <v>1.616</v>
      </c>
      <c r="AE264" s="6">
        <f t="shared" si="1034"/>
        <v>0.9604</v>
      </c>
      <c r="AF264" s="6">
        <f t="shared" si="1034"/>
        <v>1.0438</v>
      </c>
      <c r="AG264" s="6">
        <f t="shared" si="1034"/>
        <v>1.6794</v>
      </c>
      <c r="AH264" s="8"/>
      <c r="AI264" s="6">
        <f t="shared" ref="AI264:AR264" si="1035">X264-M264</f>
        <v>0.0206</v>
      </c>
      <c r="AJ264" s="6">
        <f t="shared" si="1035"/>
        <v>0</v>
      </c>
      <c r="AK264" s="6">
        <f t="shared" si="1035"/>
        <v>0</v>
      </c>
      <c r="AL264" s="6">
        <f t="shared" si="1035"/>
        <v>0.0154</v>
      </c>
      <c r="AM264" s="6">
        <f t="shared" si="1035"/>
        <v>0</v>
      </c>
      <c r="AN264" s="6">
        <f t="shared" si="1035"/>
        <v>0.0124</v>
      </c>
      <c r="AO264" s="6">
        <f t="shared" si="1035"/>
        <v>0</v>
      </c>
      <c r="AP264" s="6">
        <f t="shared" si="1035"/>
        <v>0</v>
      </c>
      <c r="AQ264" s="6">
        <f t="shared" si="1035"/>
        <v>0</v>
      </c>
      <c r="AR264" s="6">
        <f t="shared" si="1035"/>
        <v>0</v>
      </c>
      <c r="AS264" s="8"/>
      <c r="AT264" s="6">
        <f t="shared" ref="AT264:BC264" si="1036">average(SORTN(AI252:AI263,6,0,1,FALSE))</f>
        <v>0.03718333333</v>
      </c>
      <c r="AU264" s="6">
        <f t="shared" si="1036"/>
        <v>0.01783333333</v>
      </c>
      <c r="AV264" s="6">
        <f t="shared" si="1036"/>
        <v>0.04468333333</v>
      </c>
      <c r="AW264" s="6">
        <f t="shared" si="1036"/>
        <v>0.02663333333</v>
      </c>
      <c r="AX264" s="6">
        <f t="shared" si="1036"/>
        <v>0.07548333333</v>
      </c>
      <c r="AY264" s="6">
        <f t="shared" si="1036"/>
        <v>0.01706666667</v>
      </c>
      <c r="AZ264" s="6">
        <f t="shared" si="1036"/>
        <v>0.01258333333</v>
      </c>
      <c r="BA264" s="6">
        <f t="shared" si="1036"/>
        <v>0.1420666667</v>
      </c>
      <c r="BB264" s="6">
        <f t="shared" si="1036"/>
        <v>0.1374833333</v>
      </c>
      <c r="BC264" s="6">
        <f t="shared" si="1036"/>
        <v>0.02018333333</v>
      </c>
    </row>
    <row r="265">
      <c r="A265" s="23">
        <v>44530.0</v>
      </c>
      <c r="B265" s="27">
        <v>-0.0098</v>
      </c>
      <c r="C265" s="27">
        <v>-0.0158</v>
      </c>
      <c r="D265" s="27">
        <v>-0.0154</v>
      </c>
      <c r="E265" s="27">
        <v>-0.039</v>
      </c>
      <c r="F265" s="27">
        <v>-0.0385</v>
      </c>
      <c r="G265" s="27">
        <v>-0.0287</v>
      </c>
      <c r="H265" s="27">
        <v>-0.0322</v>
      </c>
      <c r="I265" s="27">
        <v>-0.0823</v>
      </c>
      <c r="J265" s="27">
        <v>-0.0195</v>
      </c>
      <c r="K265" s="27">
        <v>-0.0105</v>
      </c>
      <c r="L265" s="8"/>
      <c r="M265" s="6">
        <f t="shared" ref="M265:V265" si="1037">M264+B265</f>
        <v>1.8294</v>
      </c>
      <c r="N265" s="6">
        <f t="shared" si="1037"/>
        <v>1.5242</v>
      </c>
      <c r="O265" s="6">
        <f t="shared" si="1037"/>
        <v>1.0495</v>
      </c>
      <c r="P265" s="6">
        <f t="shared" si="1037"/>
        <v>1.0888</v>
      </c>
      <c r="Q265" s="6">
        <f t="shared" si="1037"/>
        <v>0.5112</v>
      </c>
      <c r="R265" s="6">
        <f t="shared" si="1037"/>
        <v>0.8818</v>
      </c>
      <c r="S265" s="6">
        <f t="shared" si="1037"/>
        <v>1.5838</v>
      </c>
      <c r="T265" s="6">
        <f t="shared" si="1037"/>
        <v>0.8781</v>
      </c>
      <c r="U265" s="6">
        <f t="shared" si="1037"/>
        <v>1.0243</v>
      </c>
      <c r="V265" s="6">
        <f t="shared" si="1037"/>
        <v>1.6689</v>
      </c>
      <c r="W265" s="8"/>
      <c r="X265" s="6">
        <f t="shared" ref="X265:AG265" si="1038">max(X264, M265)</f>
        <v>1.8598</v>
      </c>
      <c r="Y265" s="6">
        <f t="shared" si="1038"/>
        <v>1.54</v>
      </c>
      <c r="Z265" s="6">
        <f t="shared" si="1038"/>
        <v>1.0649</v>
      </c>
      <c r="AA265" s="6">
        <f t="shared" si="1038"/>
        <v>1.1432</v>
      </c>
      <c r="AB265" s="6">
        <f t="shared" si="1038"/>
        <v>0.5497</v>
      </c>
      <c r="AC265" s="6">
        <f t="shared" si="1038"/>
        <v>0.9229</v>
      </c>
      <c r="AD265" s="6">
        <f t="shared" si="1038"/>
        <v>1.616</v>
      </c>
      <c r="AE265" s="6">
        <f t="shared" si="1038"/>
        <v>0.9604</v>
      </c>
      <c r="AF265" s="6">
        <f t="shared" si="1038"/>
        <v>1.0438</v>
      </c>
      <c r="AG265" s="6">
        <f t="shared" si="1038"/>
        <v>1.6794</v>
      </c>
      <c r="AH265" s="8"/>
      <c r="AI265" s="6">
        <f t="shared" ref="AI265:AR265" si="1039">X265-M265</f>
        <v>0.0304</v>
      </c>
      <c r="AJ265" s="6">
        <f t="shared" si="1039"/>
        <v>0.0158</v>
      </c>
      <c r="AK265" s="6">
        <f t="shared" si="1039"/>
        <v>0.0154</v>
      </c>
      <c r="AL265" s="6">
        <f t="shared" si="1039"/>
        <v>0.0544</v>
      </c>
      <c r="AM265" s="6">
        <f t="shared" si="1039"/>
        <v>0.0385</v>
      </c>
      <c r="AN265" s="6">
        <f t="shared" si="1039"/>
        <v>0.0411</v>
      </c>
      <c r="AO265" s="6">
        <f t="shared" si="1039"/>
        <v>0.0322</v>
      </c>
      <c r="AP265" s="6">
        <f t="shared" si="1039"/>
        <v>0.0823</v>
      </c>
      <c r="AQ265" s="6">
        <f t="shared" si="1039"/>
        <v>0.0195</v>
      </c>
      <c r="AR265" s="6">
        <f t="shared" si="1039"/>
        <v>0.0105</v>
      </c>
      <c r="AS265" s="8"/>
      <c r="AT265" s="6">
        <f t="shared" ref="AT265:BC265" si="1040">average(SORTN(AI253:AI264,6,0,1,FALSE))</f>
        <v>0.0178</v>
      </c>
      <c r="AU265" s="6">
        <f t="shared" si="1040"/>
        <v>0.005283333333</v>
      </c>
      <c r="AV265" s="6">
        <f t="shared" si="1040"/>
        <v>0.01048333333</v>
      </c>
      <c r="AW265" s="6">
        <f t="shared" si="1040"/>
        <v>0.01086666667</v>
      </c>
      <c r="AX265" s="6">
        <f t="shared" si="1040"/>
        <v>0.02988333333</v>
      </c>
      <c r="AY265" s="6">
        <f t="shared" si="1040"/>
        <v>0.0119</v>
      </c>
      <c r="AZ265" s="6">
        <f t="shared" si="1040"/>
        <v>0.00965</v>
      </c>
      <c r="BA265" s="6">
        <f t="shared" si="1040"/>
        <v>0.088</v>
      </c>
      <c r="BB265" s="6">
        <f t="shared" si="1040"/>
        <v>0.09531666667</v>
      </c>
      <c r="BC265" s="6">
        <f t="shared" si="1040"/>
        <v>0.009516666667</v>
      </c>
    </row>
    <row r="266">
      <c r="A266" s="23">
        <v>44561.0</v>
      </c>
      <c r="B266" s="27">
        <v>0.025</v>
      </c>
      <c r="C266" s="27">
        <v>0.0312</v>
      </c>
      <c r="D266" s="27">
        <v>0.0598</v>
      </c>
      <c r="E266" s="27">
        <v>0.045</v>
      </c>
      <c r="F266" s="27">
        <v>0.0623</v>
      </c>
      <c r="G266" s="27">
        <v>0.0336</v>
      </c>
      <c r="H266" s="27">
        <v>0.0194</v>
      </c>
      <c r="I266" s="27">
        <v>0.0526</v>
      </c>
      <c r="J266" s="27">
        <v>0.0481</v>
      </c>
      <c r="K266" s="27">
        <v>0.0392</v>
      </c>
      <c r="L266" s="8"/>
      <c r="M266" s="6">
        <f t="shared" ref="M266:V266" si="1041">M265+B266</f>
        <v>1.8544</v>
      </c>
      <c r="N266" s="6">
        <f t="shared" si="1041"/>
        <v>1.5554</v>
      </c>
      <c r="O266" s="6">
        <f t="shared" si="1041"/>
        <v>1.1093</v>
      </c>
      <c r="P266" s="6">
        <f t="shared" si="1041"/>
        <v>1.1338</v>
      </c>
      <c r="Q266" s="6">
        <f t="shared" si="1041"/>
        <v>0.5735</v>
      </c>
      <c r="R266" s="6">
        <f t="shared" si="1041"/>
        <v>0.9154</v>
      </c>
      <c r="S266" s="6">
        <f t="shared" si="1041"/>
        <v>1.6032</v>
      </c>
      <c r="T266" s="6">
        <f t="shared" si="1041"/>
        <v>0.9307</v>
      </c>
      <c r="U266" s="6">
        <f t="shared" si="1041"/>
        <v>1.0724</v>
      </c>
      <c r="V266" s="6">
        <f t="shared" si="1041"/>
        <v>1.7081</v>
      </c>
      <c r="W266" s="8"/>
      <c r="X266" s="6">
        <f t="shared" ref="X266:AG266" si="1042">max(X265, M266)</f>
        <v>1.8598</v>
      </c>
      <c r="Y266" s="6">
        <f t="shared" si="1042"/>
        <v>1.5554</v>
      </c>
      <c r="Z266" s="6">
        <f t="shared" si="1042"/>
        <v>1.1093</v>
      </c>
      <c r="AA266" s="6">
        <f t="shared" si="1042"/>
        <v>1.1432</v>
      </c>
      <c r="AB266" s="6">
        <f t="shared" si="1042"/>
        <v>0.5735</v>
      </c>
      <c r="AC266" s="6">
        <f t="shared" si="1042"/>
        <v>0.9229</v>
      </c>
      <c r="AD266" s="6">
        <f t="shared" si="1042"/>
        <v>1.616</v>
      </c>
      <c r="AE266" s="6">
        <f t="shared" si="1042"/>
        <v>0.9604</v>
      </c>
      <c r="AF266" s="6">
        <f t="shared" si="1042"/>
        <v>1.0724</v>
      </c>
      <c r="AG266" s="6">
        <f t="shared" si="1042"/>
        <v>1.7081</v>
      </c>
      <c r="AH266" s="8"/>
      <c r="AI266" s="6">
        <f t="shared" ref="AI266:AR266" si="1043">X266-M266</f>
        <v>0.0054</v>
      </c>
      <c r="AJ266" s="6">
        <f t="shared" si="1043"/>
        <v>0</v>
      </c>
      <c r="AK266" s="6">
        <f t="shared" si="1043"/>
        <v>0</v>
      </c>
      <c r="AL266" s="6">
        <f t="shared" si="1043"/>
        <v>0.0094</v>
      </c>
      <c r="AM266" s="6">
        <f t="shared" si="1043"/>
        <v>0</v>
      </c>
      <c r="AN266" s="6">
        <f t="shared" si="1043"/>
        <v>0.0075</v>
      </c>
      <c r="AO266" s="6">
        <f t="shared" si="1043"/>
        <v>0.0128</v>
      </c>
      <c r="AP266" s="6">
        <f t="shared" si="1043"/>
        <v>0.0297</v>
      </c>
      <c r="AQ266" s="6">
        <f t="shared" si="1043"/>
        <v>0</v>
      </c>
      <c r="AR266" s="6">
        <f t="shared" si="1043"/>
        <v>0</v>
      </c>
      <c r="AS266" s="8"/>
      <c r="AT266" s="6">
        <f t="shared" ref="AT266:BC266" si="1044">average(SORTN(AI254:AI265,6,0,1,FALSE))</f>
        <v>0.01746666667</v>
      </c>
      <c r="AU266" s="6">
        <f t="shared" si="1044"/>
        <v>0.007916666667</v>
      </c>
      <c r="AV266" s="6">
        <f t="shared" si="1044"/>
        <v>0.01168333333</v>
      </c>
      <c r="AW266" s="6">
        <f t="shared" si="1044"/>
        <v>0.01993333333</v>
      </c>
      <c r="AX266" s="6">
        <f t="shared" si="1044"/>
        <v>0.02878333333</v>
      </c>
      <c r="AY266" s="6">
        <f t="shared" si="1044"/>
        <v>0.01875</v>
      </c>
      <c r="AZ266" s="6">
        <f t="shared" si="1044"/>
        <v>0.01501666667</v>
      </c>
      <c r="BA266" s="6">
        <f t="shared" si="1044"/>
        <v>0.084</v>
      </c>
      <c r="BB266" s="6">
        <f t="shared" si="1044"/>
        <v>0.07441666667</v>
      </c>
      <c r="BC266" s="6">
        <f t="shared" si="1044"/>
        <v>0.01126666667</v>
      </c>
    </row>
    <row r="267">
      <c r="A267" s="23">
        <v>44592.0</v>
      </c>
      <c r="B267" s="27">
        <v>-0.0585</v>
      </c>
      <c r="C267" s="27">
        <v>-0.0018</v>
      </c>
      <c r="D267" s="27">
        <v>-0.0242</v>
      </c>
      <c r="E267" s="27">
        <v>-0.023</v>
      </c>
      <c r="F267" s="27">
        <v>-0.0117</v>
      </c>
      <c r="G267" s="27">
        <v>-0.0501</v>
      </c>
      <c r="H267" s="27">
        <v>-0.1037</v>
      </c>
      <c r="I267" s="27">
        <v>-0.0015</v>
      </c>
      <c r="J267" s="27">
        <v>0.0186</v>
      </c>
      <c r="K267" s="27">
        <v>-0.0569</v>
      </c>
      <c r="L267" s="8"/>
      <c r="M267" s="6">
        <f t="shared" ref="M267:V267" si="1045">M266+B267</f>
        <v>1.7959</v>
      </c>
      <c r="N267" s="6">
        <f t="shared" si="1045"/>
        <v>1.5536</v>
      </c>
      <c r="O267" s="6">
        <f t="shared" si="1045"/>
        <v>1.0851</v>
      </c>
      <c r="P267" s="6">
        <f t="shared" si="1045"/>
        <v>1.1108</v>
      </c>
      <c r="Q267" s="6">
        <f t="shared" si="1045"/>
        <v>0.5618</v>
      </c>
      <c r="R267" s="6">
        <f t="shared" si="1045"/>
        <v>0.8653</v>
      </c>
      <c r="S267" s="6">
        <f t="shared" si="1045"/>
        <v>1.4995</v>
      </c>
      <c r="T267" s="6">
        <f t="shared" si="1045"/>
        <v>0.9292</v>
      </c>
      <c r="U267" s="6">
        <f t="shared" si="1045"/>
        <v>1.091</v>
      </c>
      <c r="V267" s="6">
        <f t="shared" si="1045"/>
        <v>1.6512</v>
      </c>
      <c r="W267" s="8"/>
      <c r="X267" s="6">
        <f t="shared" ref="X267:AG267" si="1046">max(X266, M267)</f>
        <v>1.8598</v>
      </c>
      <c r="Y267" s="6">
        <f t="shared" si="1046"/>
        <v>1.5554</v>
      </c>
      <c r="Z267" s="6">
        <f t="shared" si="1046"/>
        <v>1.1093</v>
      </c>
      <c r="AA267" s="6">
        <f t="shared" si="1046"/>
        <v>1.1432</v>
      </c>
      <c r="AB267" s="6">
        <f t="shared" si="1046"/>
        <v>0.5735</v>
      </c>
      <c r="AC267" s="6">
        <f t="shared" si="1046"/>
        <v>0.9229</v>
      </c>
      <c r="AD267" s="6">
        <f t="shared" si="1046"/>
        <v>1.616</v>
      </c>
      <c r="AE267" s="6">
        <f t="shared" si="1046"/>
        <v>0.9604</v>
      </c>
      <c r="AF267" s="6">
        <f t="shared" si="1046"/>
        <v>1.091</v>
      </c>
      <c r="AG267" s="6">
        <f t="shared" si="1046"/>
        <v>1.7081</v>
      </c>
      <c r="AH267" s="8"/>
      <c r="AI267" s="6">
        <f t="shared" ref="AI267:AR267" si="1047">X267-M267</f>
        <v>0.0639</v>
      </c>
      <c r="AJ267" s="6">
        <f t="shared" si="1047"/>
        <v>0.0018</v>
      </c>
      <c r="AK267" s="6">
        <f t="shared" si="1047"/>
        <v>0.0242</v>
      </c>
      <c r="AL267" s="6">
        <f t="shared" si="1047"/>
        <v>0.0324</v>
      </c>
      <c r="AM267" s="6">
        <f t="shared" si="1047"/>
        <v>0.0117</v>
      </c>
      <c r="AN267" s="6">
        <f t="shared" si="1047"/>
        <v>0.0576</v>
      </c>
      <c r="AO267" s="6">
        <f t="shared" si="1047"/>
        <v>0.1165</v>
      </c>
      <c r="AP267" s="6">
        <f t="shared" si="1047"/>
        <v>0.0312</v>
      </c>
      <c r="AQ267" s="6">
        <f t="shared" si="1047"/>
        <v>0</v>
      </c>
      <c r="AR267" s="6">
        <f t="shared" si="1047"/>
        <v>0.0569</v>
      </c>
      <c r="AS267" s="8"/>
      <c r="AT267" s="6">
        <f t="shared" ref="AT267:BC267" si="1048">average(SORTN(AI255:AI266,6,0,1,FALSE))</f>
        <v>0.01503333333</v>
      </c>
      <c r="AU267" s="6">
        <f t="shared" si="1048"/>
        <v>0.007916666667</v>
      </c>
      <c r="AV267" s="6">
        <f t="shared" si="1048"/>
        <v>0.01121666667</v>
      </c>
      <c r="AW267" s="6">
        <f t="shared" si="1048"/>
        <v>0.0215</v>
      </c>
      <c r="AX267" s="6">
        <f t="shared" si="1048"/>
        <v>0.02366666667</v>
      </c>
      <c r="AY267" s="6">
        <f t="shared" si="1048"/>
        <v>0.02</v>
      </c>
      <c r="AZ267" s="6">
        <f t="shared" si="1048"/>
        <v>0.01715</v>
      </c>
      <c r="BA267" s="6">
        <f t="shared" si="1048"/>
        <v>0.07286666667</v>
      </c>
      <c r="BB267" s="6">
        <f t="shared" si="1048"/>
        <v>0.0569</v>
      </c>
      <c r="BC267" s="6">
        <f t="shared" si="1048"/>
        <v>0.01126666667</v>
      </c>
    </row>
    <row r="268">
      <c r="A268" s="23">
        <v>44620.0</v>
      </c>
      <c r="B268" s="27">
        <v>0.0276</v>
      </c>
      <c r="C268" s="27">
        <v>-0.001</v>
      </c>
      <c r="D268" s="27">
        <v>-0.0465</v>
      </c>
      <c r="E268" s="27">
        <v>-0.0709</v>
      </c>
      <c r="F268" s="27">
        <v>-0.0503</v>
      </c>
      <c r="G268" s="27">
        <v>-0.0115</v>
      </c>
      <c r="H268" s="27">
        <v>-0.0512</v>
      </c>
      <c r="I268" s="27">
        <v>-0.0175</v>
      </c>
      <c r="J268" s="27">
        <v>0.0078</v>
      </c>
      <c r="K268" s="27">
        <v>-0.0297</v>
      </c>
      <c r="L268" s="8"/>
      <c r="M268" s="6">
        <f t="shared" ref="M268:V268" si="1049">M267+B268</f>
        <v>1.8235</v>
      </c>
      <c r="N268" s="6">
        <f t="shared" si="1049"/>
        <v>1.5526</v>
      </c>
      <c r="O268" s="6">
        <f t="shared" si="1049"/>
        <v>1.0386</v>
      </c>
      <c r="P268" s="6">
        <f t="shared" si="1049"/>
        <v>1.0399</v>
      </c>
      <c r="Q268" s="6">
        <f t="shared" si="1049"/>
        <v>0.5115</v>
      </c>
      <c r="R268" s="6">
        <f t="shared" si="1049"/>
        <v>0.8538</v>
      </c>
      <c r="S268" s="6">
        <f t="shared" si="1049"/>
        <v>1.4483</v>
      </c>
      <c r="T268" s="6">
        <f t="shared" si="1049"/>
        <v>0.9117</v>
      </c>
      <c r="U268" s="6">
        <f t="shared" si="1049"/>
        <v>1.0988</v>
      </c>
      <c r="V268" s="6">
        <f t="shared" si="1049"/>
        <v>1.6215</v>
      </c>
      <c r="W268" s="8"/>
      <c r="X268" s="6">
        <f t="shared" ref="X268:AG268" si="1050">max(X267, M268)</f>
        <v>1.8598</v>
      </c>
      <c r="Y268" s="6">
        <f t="shared" si="1050"/>
        <v>1.5554</v>
      </c>
      <c r="Z268" s="6">
        <f t="shared" si="1050"/>
        <v>1.1093</v>
      </c>
      <c r="AA268" s="6">
        <f t="shared" si="1050"/>
        <v>1.1432</v>
      </c>
      <c r="AB268" s="6">
        <f t="shared" si="1050"/>
        <v>0.5735</v>
      </c>
      <c r="AC268" s="6">
        <f t="shared" si="1050"/>
        <v>0.9229</v>
      </c>
      <c r="AD268" s="6">
        <f t="shared" si="1050"/>
        <v>1.616</v>
      </c>
      <c r="AE268" s="6">
        <f t="shared" si="1050"/>
        <v>0.9604</v>
      </c>
      <c r="AF268" s="6">
        <f t="shared" si="1050"/>
        <v>1.0988</v>
      </c>
      <c r="AG268" s="6">
        <f t="shared" si="1050"/>
        <v>1.7081</v>
      </c>
      <c r="AH268" s="8"/>
      <c r="AI268" s="6">
        <f t="shared" ref="AI268:AR268" si="1051">X268-M268</f>
        <v>0.0363</v>
      </c>
      <c r="AJ268" s="6">
        <f t="shared" si="1051"/>
        <v>0.0028</v>
      </c>
      <c r="AK268" s="6">
        <f t="shared" si="1051"/>
        <v>0.0707</v>
      </c>
      <c r="AL268" s="6">
        <f t="shared" si="1051"/>
        <v>0.1033</v>
      </c>
      <c r="AM268" s="6">
        <f t="shared" si="1051"/>
        <v>0.062</v>
      </c>
      <c r="AN268" s="6">
        <f t="shared" si="1051"/>
        <v>0.0691</v>
      </c>
      <c r="AO268" s="6">
        <f t="shared" si="1051"/>
        <v>0.1677</v>
      </c>
      <c r="AP268" s="6">
        <f t="shared" si="1051"/>
        <v>0.0487</v>
      </c>
      <c r="AQ268" s="6">
        <f t="shared" si="1051"/>
        <v>0</v>
      </c>
      <c r="AR268" s="6">
        <f t="shared" si="1051"/>
        <v>0.0866</v>
      </c>
      <c r="AS268" s="8"/>
      <c r="AT268" s="6">
        <f t="shared" ref="AT268:BC268" si="1052">average(SORTN(AI256:AI267,6,0,1,FALSE))</f>
        <v>0.02338333333</v>
      </c>
      <c r="AU268" s="6">
        <f t="shared" si="1052"/>
        <v>0.006866666667</v>
      </c>
      <c r="AV268" s="6">
        <f t="shared" si="1052"/>
        <v>0.01078333333</v>
      </c>
      <c r="AW268" s="6">
        <f t="shared" si="1052"/>
        <v>0.02501666667</v>
      </c>
      <c r="AX268" s="6">
        <f t="shared" si="1052"/>
        <v>0.01485</v>
      </c>
      <c r="AY268" s="6">
        <f t="shared" si="1052"/>
        <v>0.02835</v>
      </c>
      <c r="AZ268" s="6">
        <f t="shared" si="1052"/>
        <v>0.03656666667</v>
      </c>
      <c r="BA268" s="6">
        <f t="shared" si="1052"/>
        <v>0.05466666667</v>
      </c>
      <c r="BB268" s="6">
        <f t="shared" si="1052"/>
        <v>0.03751666667</v>
      </c>
      <c r="BC268" s="6">
        <f t="shared" si="1052"/>
        <v>0.01915</v>
      </c>
    </row>
    <row r="269">
      <c r="A269" s="23">
        <v>44651.0</v>
      </c>
      <c r="B269" s="27">
        <v>0.0731</v>
      </c>
      <c r="C269" s="27">
        <v>0.037</v>
      </c>
      <c r="D269" s="27">
        <v>0.003</v>
      </c>
      <c r="E269" s="27">
        <v>-0.0192</v>
      </c>
      <c r="F269" s="27">
        <v>-0.0205</v>
      </c>
      <c r="G269" s="27">
        <v>0.0503</v>
      </c>
      <c r="H269" s="27">
        <v>-0.0074</v>
      </c>
      <c r="I269" s="27">
        <v>-0.0013</v>
      </c>
      <c r="J269" s="27">
        <v>0.0204</v>
      </c>
      <c r="K269" s="27">
        <v>0.0348</v>
      </c>
      <c r="L269" s="8"/>
      <c r="M269" s="6">
        <f t="shared" ref="M269:V269" si="1053">M268+B269</f>
        <v>1.8966</v>
      </c>
      <c r="N269" s="6">
        <f t="shared" si="1053"/>
        <v>1.5896</v>
      </c>
      <c r="O269" s="6">
        <f t="shared" si="1053"/>
        <v>1.0416</v>
      </c>
      <c r="P269" s="6">
        <f t="shared" si="1053"/>
        <v>1.0207</v>
      </c>
      <c r="Q269" s="6">
        <f t="shared" si="1053"/>
        <v>0.491</v>
      </c>
      <c r="R269" s="6">
        <f t="shared" si="1053"/>
        <v>0.9041</v>
      </c>
      <c r="S269" s="6">
        <f t="shared" si="1053"/>
        <v>1.4409</v>
      </c>
      <c r="T269" s="6">
        <f t="shared" si="1053"/>
        <v>0.9104</v>
      </c>
      <c r="U269" s="6">
        <f t="shared" si="1053"/>
        <v>1.1192</v>
      </c>
      <c r="V269" s="6">
        <f t="shared" si="1053"/>
        <v>1.6563</v>
      </c>
      <c r="W269" s="8"/>
      <c r="X269" s="6">
        <f t="shared" ref="X269:AG269" si="1054">max(X268, M269)</f>
        <v>1.8966</v>
      </c>
      <c r="Y269" s="6">
        <f t="shared" si="1054"/>
        <v>1.5896</v>
      </c>
      <c r="Z269" s="6">
        <f t="shared" si="1054"/>
        <v>1.1093</v>
      </c>
      <c r="AA269" s="6">
        <f t="shared" si="1054"/>
        <v>1.1432</v>
      </c>
      <c r="AB269" s="6">
        <f t="shared" si="1054"/>
        <v>0.5735</v>
      </c>
      <c r="AC269" s="6">
        <f t="shared" si="1054"/>
        <v>0.9229</v>
      </c>
      <c r="AD269" s="6">
        <f t="shared" si="1054"/>
        <v>1.616</v>
      </c>
      <c r="AE269" s="6">
        <f t="shared" si="1054"/>
        <v>0.9604</v>
      </c>
      <c r="AF269" s="6">
        <f t="shared" si="1054"/>
        <v>1.1192</v>
      </c>
      <c r="AG269" s="6">
        <f t="shared" si="1054"/>
        <v>1.7081</v>
      </c>
      <c r="AH269" s="8"/>
      <c r="AI269" s="6">
        <f t="shared" ref="AI269:AR269" si="1055">X269-M269</f>
        <v>0</v>
      </c>
      <c r="AJ269" s="6">
        <f t="shared" si="1055"/>
        <v>0</v>
      </c>
      <c r="AK269" s="6">
        <f t="shared" si="1055"/>
        <v>0.0677</v>
      </c>
      <c r="AL269" s="6">
        <f t="shared" si="1055"/>
        <v>0.1225</v>
      </c>
      <c r="AM269" s="6">
        <f t="shared" si="1055"/>
        <v>0.0825</v>
      </c>
      <c r="AN269" s="6">
        <f t="shared" si="1055"/>
        <v>0.0188</v>
      </c>
      <c r="AO269" s="6">
        <f t="shared" si="1055"/>
        <v>0.1751</v>
      </c>
      <c r="AP269" s="6">
        <f t="shared" si="1055"/>
        <v>0.05</v>
      </c>
      <c r="AQ269" s="6">
        <f t="shared" si="1055"/>
        <v>0</v>
      </c>
      <c r="AR269" s="6">
        <f t="shared" si="1055"/>
        <v>0.0518</v>
      </c>
      <c r="AS269" s="8"/>
      <c r="AT269" s="6">
        <f t="shared" ref="AT269:BC269" si="1056">average(SORTN(AI257:AI268,6,0,1,FALSE))</f>
        <v>0.02943333333</v>
      </c>
      <c r="AU269" s="6">
        <f t="shared" si="1056"/>
        <v>0.007333333333</v>
      </c>
      <c r="AV269" s="6">
        <f t="shared" si="1056"/>
        <v>0.02256666667</v>
      </c>
      <c r="AW269" s="6">
        <f t="shared" si="1056"/>
        <v>0.04223333333</v>
      </c>
      <c r="AX269" s="6">
        <f t="shared" si="1056"/>
        <v>0.02408333333</v>
      </c>
      <c r="AY269" s="6">
        <f t="shared" si="1056"/>
        <v>0.0383</v>
      </c>
      <c r="AZ269" s="6">
        <f t="shared" si="1056"/>
        <v>0.06451666667</v>
      </c>
      <c r="BA269" s="6">
        <f t="shared" si="1056"/>
        <v>0.04825</v>
      </c>
      <c r="BB269" s="6">
        <f t="shared" si="1056"/>
        <v>0.02061666667</v>
      </c>
      <c r="BC269" s="6">
        <f t="shared" si="1056"/>
        <v>0.03358333333</v>
      </c>
    </row>
    <row r="270">
      <c r="A270" s="23">
        <v>44681.0</v>
      </c>
      <c r="B270" s="27">
        <v>-0.0053</v>
      </c>
      <c r="C270" s="27">
        <v>-0.0515</v>
      </c>
      <c r="D270" s="27">
        <v>-0.0129</v>
      </c>
      <c r="E270" s="27">
        <v>-0.0316</v>
      </c>
      <c r="F270" s="27">
        <v>-0.0188</v>
      </c>
      <c r="G270" s="27">
        <v>-0.0265</v>
      </c>
      <c r="H270" s="27">
        <v>-0.0535</v>
      </c>
      <c r="I270" s="27">
        <v>0.027</v>
      </c>
      <c r="J270" s="27">
        <v>0.01</v>
      </c>
      <c r="K270" s="27">
        <v>-0.0909</v>
      </c>
      <c r="L270" s="8"/>
      <c r="M270" s="6">
        <f t="shared" ref="M270:V270" si="1057">M269+B270</f>
        <v>1.8913</v>
      </c>
      <c r="N270" s="6">
        <f t="shared" si="1057"/>
        <v>1.5381</v>
      </c>
      <c r="O270" s="6">
        <f t="shared" si="1057"/>
        <v>1.0287</v>
      </c>
      <c r="P270" s="6">
        <f t="shared" si="1057"/>
        <v>0.9891</v>
      </c>
      <c r="Q270" s="6">
        <f t="shared" si="1057"/>
        <v>0.4722</v>
      </c>
      <c r="R270" s="6">
        <f t="shared" si="1057"/>
        <v>0.8776</v>
      </c>
      <c r="S270" s="6">
        <f t="shared" si="1057"/>
        <v>1.3874</v>
      </c>
      <c r="T270" s="6">
        <f t="shared" si="1057"/>
        <v>0.9374</v>
      </c>
      <c r="U270" s="6">
        <f t="shared" si="1057"/>
        <v>1.1292</v>
      </c>
      <c r="V270" s="6">
        <f t="shared" si="1057"/>
        <v>1.5654</v>
      </c>
      <c r="W270" s="8"/>
      <c r="X270" s="6">
        <f t="shared" ref="X270:AG270" si="1058">max(X269, M270)</f>
        <v>1.8966</v>
      </c>
      <c r="Y270" s="6">
        <f t="shared" si="1058"/>
        <v>1.5896</v>
      </c>
      <c r="Z270" s="6">
        <f t="shared" si="1058"/>
        <v>1.1093</v>
      </c>
      <c r="AA270" s="6">
        <f t="shared" si="1058"/>
        <v>1.1432</v>
      </c>
      <c r="AB270" s="6">
        <f t="shared" si="1058"/>
        <v>0.5735</v>
      </c>
      <c r="AC270" s="6">
        <f t="shared" si="1058"/>
        <v>0.9229</v>
      </c>
      <c r="AD270" s="6">
        <f t="shared" si="1058"/>
        <v>1.616</v>
      </c>
      <c r="AE270" s="6">
        <f t="shared" si="1058"/>
        <v>0.9604</v>
      </c>
      <c r="AF270" s="6">
        <f t="shared" si="1058"/>
        <v>1.1292</v>
      </c>
      <c r="AG270" s="6">
        <f t="shared" si="1058"/>
        <v>1.7081</v>
      </c>
      <c r="AH270" s="8"/>
      <c r="AI270" s="6">
        <f t="shared" ref="AI270:AR270" si="1059">X270-M270</f>
        <v>0.0053</v>
      </c>
      <c r="AJ270" s="6">
        <f t="shared" si="1059"/>
        <v>0.0515</v>
      </c>
      <c r="AK270" s="6">
        <f t="shared" si="1059"/>
        <v>0.0806</v>
      </c>
      <c r="AL270" s="6">
        <f t="shared" si="1059"/>
        <v>0.1541</v>
      </c>
      <c r="AM270" s="6">
        <f t="shared" si="1059"/>
        <v>0.1013</v>
      </c>
      <c r="AN270" s="6">
        <f t="shared" si="1059"/>
        <v>0.0453</v>
      </c>
      <c r="AO270" s="6">
        <f t="shared" si="1059"/>
        <v>0.2286</v>
      </c>
      <c r="AP270" s="6">
        <f t="shared" si="1059"/>
        <v>0.023</v>
      </c>
      <c r="AQ270" s="6">
        <f t="shared" si="1059"/>
        <v>0</v>
      </c>
      <c r="AR270" s="6">
        <f t="shared" si="1059"/>
        <v>0.1427</v>
      </c>
      <c r="AS270" s="8"/>
      <c r="AT270" s="6">
        <f t="shared" ref="AT270:BC270" si="1060">average(SORTN(AI258:AI269,6,0,1,FALSE))</f>
        <v>0.02943333333</v>
      </c>
      <c r="AU270" s="6">
        <f t="shared" si="1060"/>
        <v>0.007333333333</v>
      </c>
      <c r="AV270" s="6">
        <f t="shared" si="1060"/>
        <v>0.03385</v>
      </c>
      <c r="AW270" s="6">
        <f t="shared" si="1060"/>
        <v>0.06108333333</v>
      </c>
      <c r="AX270" s="6">
        <f t="shared" si="1060"/>
        <v>0.03768333333</v>
      </c>
      <c r="AY270" s="6">
        <f t="shared" si="1060"/>
        <v>0.03936666667</v>
      </c>
      <c r="AZ270" s="6">
        <f t="shared" si="1060"/>
        <v>0.0937</v>
      </c>
      <c r="BA270" s="6">
        <f t="shared" si="1060"/>
        <v>0.04838333333</v>
      </c>
      <c r="BB270" s="6">
        <f t="shared" si="1060"/>
        <v>0.0101</v>
      </c>
      <c r="BC270" s="6">
        <f t="shared" si="1060"/>
        <v>0.04221666667</v>
      </c>
    </row>
    <row r="271">
      <c r="A271" s="23">
        <v>44712.0</v>
      </c>
      <c r="B271" s="27">
        <v>-0.0201</v>
      </c>
      <c r="C271" s="27">
        <v>0.004</v>
      </c>
      <c r="D271" s="27">
        <v>9.0E-4</v>
      </c>
      <c r="E271" s="27">
        <v>0.0149</v>
      </c>
      <c r="F271" s="27">
        <v>0.0181</v>
      </c>
      <c r="G271" s="27">
        <v>0.0093</v>
      </c>
      <c r="H271" s="27">
        <v>-0.0079</v>
      </c>
      <c r="I271" s="27">
        <v>0.0325</v>
      </c>
      <c r="J271" s="27">
        <v>0.0133</v>
      </c>
      <c r="K271" s="27">
        <v>-0.0027</v>
      </c>
      <c r="L271" s="8"/>
      <c r="M271" s="6">
        <f t="shared" ref="M271:V271" si="1061">M270+B271</f>
        <v>1.8712</v>
      </c>
      <c r="N271" s="6">
        <f t="shared" si="1061"/>
        <v>1.5421</v>
      </c>
      <c r="O271" s="6">
        <f t="shared" si="1061"/>
        <v>1.0296</v>
      </c>
      <c r="P271" s="6">
        <f t="shared" si="1061"/>
        <v>1.004</v>
      </c>
      <c r="Q271" s="6">
        <f t="shared" si="1061"/>
        <v>0.4903</v>
      </c>
      <c r="R271" s="6">
        <f t="shared" si="1061"/>
        <v>0.8869</v>
      </c>
      <c r="S271" s="6">
        <f t="shared" si="1061"/>
        <v>1.3795</v>
      </c>
      <c r="T271" s="6">
        <f t="shared" si="1061"/>
        <v>0.9699</v>
      </c>
      <c r="U271" s="6">
        <f t="shared" si="1061"/>
        <v>1.1425</v>
      </c>
      <c r="V271" s="6">
        <f t="shared" si="1061"/>
        <v>1.5627</v>
      </c>
      <c r="W271" s="8"/>
      <c r="X271" s="6">
        <f t="shared" ref="X271:AG271" si="1062">max(X270, M271)</f>
        <v>1.8966</v>
      </c>
      <c r="Y271" s="6">
        <f t="shared" si="1062"/>
        <v>1.5896</v>
      </c>
      <c r="Z271" s="6">
        <f t="shared" si="1062"/>
        <v>1.1093</v>
      </c>
      <c r="AA271" s="6">
        <f t="shared" si="1062"/>
        <v>1.1432</v>
      </c>
      <c r="AB271" s="6">
        <f t="shared" si="1062"/>
        <v>0.5735</v>
      </c>
      <c r="AC271" s="6">
        <f t="shared" si="1062"/>
        <v>0.9229</v>
      </c>
      <c r="AD271" s="6">
        <f t="shared" si="1062"/>
        <v>1.616</v>
      </c>
      <c r="AE271" s="6">
        <f t="shared" si="1062"/>
        <v>0.9699</v>
      </c>
      <c r="AF271" s="6">
        <f t="shared" si="1062"/>
        <v>1.1425</v>
      </c>
      <c r="AG271" s="6">
        <f t="shared" si="1062"/>
        <v>1.7081</v>
      </c>
      <c r="AH271" s="8"/>
      <c r="AI271" s="6">
        <f t="shared" ref="AI271:AR271" si="1063">X271-M271</f>
        <v>0.0254</v>
      </c>
      <c r="AJ271" s="6">
        <f t="shared" si="1063"/>
        <v>0.0475</v>
      </c>
      <c r="AK271" s="6">
        <f t="shared" si="1063"/>
        <v>0.0797</v>
      </c>
      <c r="AL271" s="6">
        <f t="shared" si="1063"/>
        <v>0.1392</v>
      </c>
      <c r="AM271" s="6">
        <f t="shared" si="1063"/>
        <v>0.0832</v>
      </c>
      <c r="AN271" s="6">
        <f t="shared" si="1063"/>
        <v>0.036</v>
      </c>
      <c r="AO271" s="6">
        <f t="shared" si="1063"/>
        <v>0.2365</v>
      </c>
      <c r="AP271" s="6">
        <f t="shared" si="1063"/>
        <v>0</v>
      </c>
      <c r="AQ271" s="6">
        <f t="shared" si="1063"/>
        <v>0</v>
      </c>
      <c r="AR271" s="6">
        <f t="shared" si="1063"/>
        <v>0.1454</v>
      </c>
      <c r="AS271" s="8"/>
      <c r="AT271" s="6">
        <f t="shared" ref="AT271:BC271" si="1064">average(SORTN(AI259:AI270,6,0,1,FALSE))</f>
        <v>0.02943333333</v>
      </c>
      <c r="AU271" s="6">
        <f t="shared" si="1064"/>
        <v>0.01591666667</v>
      </c>
      <c r="AV271" s="6">
        <f t="shared" si="1064"/>
        <v>0.04728333333</v>
      </c>
      <c r="AW271" s="6">
        <f t="shared" si="1064"/>
        <v>0.0842</v>
      </c>
      <c r="AX271" s="6">
        <f t="shared" si="1064"/>
        <v>0.05141666667</v>
      </c>
      <c r="AY271" s="6">
        <f t="shared" si="1064"/>
        <v>0.0426</v>
      </c>
      <c r="AZ271" s="6">
        <f t="shared" si="1064"/>
        <v>0.1296666667</v>
      </c>
      <c r="BA271" s="6">
        <f t="shared" si="1064"/>
        <v>0.04838333333</v>
      </c>
      <c r="BB271" s="6">
        <f t="shared" si="1064"/>
        <v>0.006283333333</v>
      </c>
      <c r="BC271" s="6">
        <f t="shared" si="1064"/>
        <v>0.066</v>
      </c>
    </row>
    <row r="272">
      <c r="A272" s="23">
        <v>44742.0</v>
      </c>
      <c r="B272" s="27">
        <v>-0.0825</v>
      </c>
      <c r="C272" s="27">
        <v>-0.0862</v>
      </c>
      <c r="D272" s="27">
        <v>-0.0818</v>
      </c>
      <c r="E272" s="27">
        <v>-0.1134</v>
      </c>
      <c r="F272" s="27">
        <v>-0.1227</v>
      </c>
      <c r="G272" s="27">
        <v>-0.0271</v>
      </c>
      <c r="H272" s="27">
        <v>-0.0838</v>
      </c>
      <c r="I272" s="27">
        <v>-0.0809</v>
      </c>
      <c r="J272" s="27">
        <v>-0.0517</v>
      </c>
      <c r="K272" s="27">
        <v>-0.0832</v>
      </c>
      <c r="L272" s="8"/>
      <c r="M272" s="6">
        <f t="shared" ref="M272:V272" si="1065">M271+B272</f>
        <v>1.7887</v>
      </c>
      <c r="N272" s="6">
        <f t="shared" si="1065"/>
        <v>1.4559</v>
      </c>
      <c r="O272" s="6">
        <f t="shared" si="1065"/>
        <v>0.9478</v>
      </c>
      <c r="P272" s="6">
        <f t="shared" si="1065"/>
        <v>0.8906</v>
      </c>
      <c r="Q272" s="6">
        <f t="shared" si="1065"/>
        <v>0.3676</v>
      </c>
      <c r="R272" s="6">
        <f t="shared" si="1065"/>
        <v>0.8598</v>
      </c>
      <c r="S272" s="6">
        <f t="shared" si="1065"/>
        <v>1.2957</v>
      </c>
      <c r="T272" s="6">
        <f t="shared" si="1065"/>
        <v>0.889</v>
      </c>
      <c r="U272" s="6">
        <f t="shared" si="1065"/>
        <v>1.0908</v>
      </c>
      <c r="V272" s="6">
        <f t="shared" si="1065"/>
        <v>1.4795</v>
      </c>
      <c r="W272" s="8"/>
      <c r="X272" s="6">
        <f t="shared" ref="X272:AG272" si="1066">max(X271, M272)</f>
        <v>1.8966</v>
      </c>
      <c r="Y272" s="6">
        <f t="shared" si="1066"/>
        <v>1.5896</v>
      </c>
      <c r="Z272" s="6">
        <f t="shared" si="1066"/>
        <v>1.1093</v>
      </c>
      <c r="AA272" s="6">
        <f t="shared" si="1066"/>
        <v>1.1432</v>
      </c>
      <c r="AB272" s="6">
        <f t="shared" si="1066"/>
        <v>0.5735</v>
      </c>
      <c r="AC272" s="6">
        <f t="shared" si="1066"/>
        <v>0.9229</v>
      </c>
      <c r="AD272" s="6">
        <f t="shared" si="1066"/>
        <v>1.616</v>
      </c>
      <c r="AE272" s="6">
        <f t="shared" si="1066"/>
        <v>0.9699</v>
      </c>
      <c r="AF272" s="6">
        <f t="shared" si="1066"/>
        <v>1.1425</v>
      </c>
      <c r="AG272" s="6">
        <f t="shared" si="1066"/>
        <v>1.7081</v>
      </c>
      <c r="AH272" s="8"/>
      <c r="AI272" s="6">
        <f t="shared" ref="AI272:AR272" si="1067">X272-M272</f>
        <v>0.1079</v>
      </c>
      <c r="AJ272" s="6">
        <f t="shared" si="1067"/>
        <v>0.1337</v>
      </c>
      <c r="AK272" s="6">
        <f t="shared" si="1067"/>
        <v>0.1615</v>
      </c>
      <c r="AL272" s="6">
        <f t="shared" si="1067"/>
        <v>0.2526</v>
      </c>
      <c r="AM272" s="6">
        <f t="shared" si="1067"/>
        <v>0.2059</v>
      </c>
      <c r="AN272" s="6">
        <f t="shared" si="1067"/>
        <v>0.0631</v>
      </c>
      <c r="AO272" s="6">
        <f t="shared" si="1067"/>
        <v>0.3203</v>
      </c>
      <c r="AP272" s="6">
        <f t="shared" si="1067"/>
        <v>0.0809</v>
      </c>
      <c r="AQ272" s="6">
        <f t="shared" si="1067"/>
        <v>0.0517</v>
      </c>
      <c r="AR272" s="6">
        <f t="shared" si="1067"/>
        <v>0.2286</v>
      </c>
      <c r="AS272" s="8"/>
      <c r="AT272" s="6">
        <f t="shared" ref="AT272:BC272" si="1068">average(SORTN(AI260:AI271,6,0,1,FALSE))</f>
        <v>0.03276666667</v>
      </c>
      <c r="AU272" s="6">
        <f t="shared" si="1068"/>
        <v>0.02383333333</v>
      </c>
      <c r="AV272" s="6">
        <f t="shared" si="1068"/>
        <v>0.058</v>
      </c>
      <c r="AW272" s="6">
        <f t="shared" si="1068"/>
        <v>0.102</v>
      </c>
      <c r="AX272" s="6">
        <f t="shared" si="1068"/>
        <v>0.06333333333</v>
      </c>
      <c r="AY272" s="6">
        <f t="shared" si="1068"/>
        <v>0.04546666667</v>
      </c>
      <c r="AZ272" s="6">
        <f t="shared" si="1068"/>
        <v>0.1637166667</v>
      </c>
      <c r="BA272" s="6">
        <f t="shared" si="1068"/>
        <v>0.04838333333</v>
      </c>
      <c r="BB272" s="6">
        <f t="shared" si="1068"/>
        <v>0.00465</v>
      </c>
      <c r="BC272" s="6">
        <f t="shared" si="1068"/>
        <v>0.08848333333</v>
      </c>
    </row>
    <row r="273">
      <c r="A273" s="23">
        <v>44773.0</v>
      </c>
      <c r="B273" s="27">
        <v>0.05</v>
      </c>
      <c r="C273" s="27">
        <v>0.0419</v>
      </c>
      <c r="D273" s="27">
        <v>0.0911</v>
      </c>
      <c r="E273" s="27">
        <v>0.0494</v>
      </c>
      <c r="F273" s="27">
        <v>0.051</v>
      </c>
      <c r="G273" s="27">
        <v>0.0398</v>
      </c>
      <c r="H273" s="27">
        <v>0.1315</v>
      </c>
      <c r="I273" s="27">
        <v>0.0095</v>
      </c>
      <c r="J273" s="27">
        <v>0.0353</v>
      </c>
      <c r="K273" s="27">
        <v>0.0929</v>
      </c>
      <c r="L273" s="8"/>
      <c r="M273" s="6">
        <f t="shared" ref="M273:V273" si="1069">M272+B273</f>
        <v>1.8387</v>
      </c>
      <c r="N273" s="6">
        <f t="shared" si="1069"/>
        <v>1.4978</v>
      </c>
      <c r="O273" s="6">
        <f t="shared" si="1069"/>
        <v>1.0389</v>
      </c>
      <c r="P273" s="6">
        <f t="shared" si="1069"/>
        <v>0.94</v>
      </c>
      <c r="Q273" s="6">
        <f t="shared" si="1069"/>
        <v>0.4186</v>
      </c>
      <c r="R273" s="6">
        <f t="shared" si="1069"/>
        <v>0.8996</v>
      </c>
      <c r="S273" s="6">
        <f t="shared" si="1069"/>
        <v>1.4272</v>
      </c>
      <c r="T273" s="6">
        <f t="shared" si="1069"/>
        <v>0.8985</v>
      </c>
      <c r="U273" s="6">
        <f t="shared" si="1069"/>
        <v>1.1261</v>
      </c>
      <c r="V273" s="6">
        <f t="shared" si="1069"/>
        <v>1.5724</v>
      </c>
      <c r="W273" s="8"/>
      <c r="X273" s="6">
        <f t="shared" ref="X273:AG273" si="1070">max(X272, M273)</f>
        <v>1.8966</v>
      </c>
      <c r="Y273" s="6">
        <f t="shared" si="1070"/>
        <v>1.5896</v>
      </c>
      <c r="Z273" s="6">
        <f t="shared" si="1070"/>
        <v>1.1093</v>
      </c>
      <c r="AA273" s="6">
        <f t="shared" si="1070"/>
        <v>1.1432</v>
      </c>
      <c r="AB273" s="6">
        <f t="shared" si="1070"/>
        <v>0.5735</v>
      </c>
      <c r="AC273" s="6">
        <f t="shared" si="1070"/>
        <v>0.9229</v>
      </c>
      <c r="AD273" s="6">
        <f t="shared" si="1070"/>
        <v>1.616</v>
      </c>
      <c r="AE273" s="6">
        <f t="shared" si="1070"/>
        <v>0.9699</v>
      </c>
      <c r="AF273" s="6">
        <f t="shared" si="1070"/>
        <v>1.1425</v>
      </c>
      <c r="AG273" s="6">
        <f t="shared" si="1070"/>
        <v>1.7081</v>
      </c>
      <c r="AH273" s="8"/>
      <c r="AI273" s="6">
        <f t="shared" ref="AI273:AR273" si="1071">X273-M273</f>
        <v>0.0579</v>
      </c>
      <c r="AJ273" s="6">
        <f t="shared" si="1071"/>
        <v>0.0918</v>
      </c>
      <c r="AK273" s="6">
        <f t="shared" si="1071"/>
        <v>0.0704</v>
      </c>
      <c r="AL273" s="6">
        <f t="shared" si="1071"/>
        <v>0.2032</v>
      </c>
      <c r="AM273" s="6">
        <f t="shared" si="1071"/>
        <v>0.1549</v>
      </c>
      <c r="AN273" s="6">
        <f t="shared" si="1071"/>
        <v>0.0233</v>
      </c>
      <c r="AO273" s="6">
        <f t="shared" si="1071"/>
        <v>0.1888</v>
      </c>
      <c r="AP273" s="6">
        <f t="shared" si="1071"/>
        <v>0.0714</v>
      </c>
      <c r="AQ273" s="6">
        <f t="shared" si="1071"/>
        <v>0.0164</v>
      </c>
      <c r="AR273" s="6">
        <f t="shared" si="1071"/>
        <v>0.1357</v>
      </c>
      <c r="AS273" s="8"/>
      <c r="AT273" s="6">
        <f t="shared" ref="AT273:BC273" si="1072">average(SORTN(AI261:AI272,6,0,1,FALSE))</f>
        <v>0.04741666667</v>
      </c>
      <c r="AU273" s="6">
        <f t="shared" si="1072"/>
        <v>0.04581666667</v>
      </c>
      <c r="AV273" s="6">
        <f t="shared" si="1072"/>
        <v>0.08088333333</v>
      </c>
      <c r="AW273" s="6">
        <f t="shared" si="1072"/>
        <v>0.1376833333</v>
      </c>
      <c r="AX273" s="6">
        <f t="shared" si="1072"/>
        <v>0.09556666667</v>
      </c>
      <c r="AY273" s="6">
        <f t="shared" si="1072"/>
        <v>0.05203333333</v>
      </c>
      <c r="AZ273" s="6">
        <f t="shared" si="1072"/>
        <v>0.20745</v>
      </c>
      <c r="BA273" s="6">
        <f t="shared" si="1072"/>
        <v>0.05666666667</v>
      </c>
      <c r="BB273" s="6">
        <f t="shared" si="1072"/>
        <v>0.01235</v>
      </c>
      <c r="BC273" s="6">
        <f t="shared" si="1072"/>
        <v>0.1186666667</v>
      </c>
    </row>
    <row r="274">
      <c r="A274" s="23">
        <v>44804.0</v>
      </c>
      <c r="B274" s="27">
        <v>0.0073</v>
      </c>
      <c r="C274" s="27">
        <v>-0.0196</v>
      </c>
      <c r="D274" s="27">
        <v>-0.0503</v>
      </c>
      <c r="E274" s="27">
        <v>-0.0506</v>
      </c>
      <c r="F274" s="27">
        <v>-0.0331</v>
      </c>
      <c r="G274" s="27">
        <v>0.0108</v>
      </c>
      <c r="H274" s="27">
        <v>-0.0894</v>
      </c>
      <c r="I274" s="27">
        <v>-0.0287</v>
      </c>
      <c r="J274" s="27">
        <v>-0.0132</v>
      </c>
      <c r="K274" s="27">
        <v>-0.0397</v>
      </c>
      <c r="L274" s="8"/>
      <c r="M274" s="6">
        <f t="shared" ref="M274:V274" si="1073">M273+B274</f>
        <v>1.846</v>
      </c>
      <c r="N274" s="6">
        <f t="shared" si="1073"/>
        <v>1.4782</v>
      </c>
      <c r="O274" s="6">
        <f t="shared" si="1073"/>
        <v>0.9886</v>
      </c>
      <c r="P274" s="6">
        <f t="shared" si="1073"/>
        <v>0.8894</v>
      </c>
      <c r="Q274" s="6">
        <f t="shared" si="1073"/>
        <v>0.3855</v>
      </c>
      <c r="R274" s="6">
        <f t="shared" si="1073"/>
        <v>0.9104</v>
      </c>
      <c r="S274" s="6">
        <f t="shared" si="1073"/>
        <v>1.3378</v>
      </c>
      <c r="T274" s="6">
        <f t="shared" si="1073"/>
        <v>0.8698</v>
      </c>
      <c r="U274" s="6">
        <f t="shared" si="1073"/>
        <v>1.1129</v>
      </c>
      <c r="V274" s="6">
        <f t="shared" si="1073"/>
        <v>1.5327</v>
      </c>
      <c r="W274" s="8"/>
      <c r="X274" s="6">
        <f t="shared" ref="X274:AG274" si="1074">max(X273, M274)</f>
        <v>1.8966</v>
      </c>
      <c r="Y274" s="6">
        <f t="shared" si="1074"/>
        <v>1.5896</v>
      </c>
      <c r="Z274" s="6">
        <f t="shared" si="1074"/>
        <v>1.1093</v>
      </c>
      <c r="AA274" s="6">
        <f t="shared" si="1074"/>
        <v>1.1432</v>
      </c>
      <c r="AB274" s="6">
        <f t="shared" si="1074"/>
        <v>0.5735</v>
      </c>
      <c r="AC274" s="6">
        <f t="shared" si="1074"/>
        <v>0.9229</v>
      </c>
      <c r="AD274" s="6">
        <f t="shared" si="1074"/>
        <v>1.616</v>
      </c>
      <c r="AE274" s="6">
        <f t="shared" si="1074"/>
        <v>0.9699</v>
      </c>
      <c r="AF274" s="6">
        <f t="shared" si="1074"/>
        <v>1.1425</v>
      </c>
      <c r="AG274" s="6">
        <f t="shared" si="1074"/>
        <v>1.7081</v>
      </c>
      <c r="AH274" s="8"/>
      <c r="AI274" s="6">
        <f t="shared" ref="AI274:AR274" si="1075">X274-M274</f>
        <v>0.0506</v>
      </c>
      <c r="AJ274" s="6">
        <f t="shared" si="1075"/>
        <v>0.1114</v>
      </c>
      <c r="AK274" s="6">
        <f t="shared" si="1075"/>
        <v>0.1207</v>
      </c>
      <c r="AL274" s="6">
        <f t="shared" si="1075"/>
        <v>0.2538</v>
      </c>
      <c r="AM274" s="6">
        <f t="shared" si="1075"/>
        <v>0.188</v>
      </c>
      <c r="AN274" s="6">
        <f t="shared" si="1075"/>
        <v>0.0125</v>
      </c>
      <c r="AO274" s="6">
        <f t="shared" si="1075"/>
        <v>0.2782</v>
      </c>
      <c r="AP274" s="6">
        <f t="shared" si="1075"/>
        <v>0.1001</v>
      </c>
      <c r="AQ274" s="6">
        <f t="shared" si="1075"/>
        <v>0.0296</v>
      </c>
      <c r="AR274" s="6">
        <f t="shared" si="1075"/>
        <v>0.1754</v>
      </c>
      <c r="AS274" s="8"/>
      <c r="AT274" s="6">
        <f t="shared" ref="AT274:BC274" si="1076">average(SORTN(AI262:AI273,6,0,1,FALSE))</f>
        <v>0.05363333333</v>
      </c>
      <c r="AU274" s="6">
        <f t="shared" si="1076"/>
        <v>0.06065</v>
      </c>
      <c r="AV274" s="6">
        <f t="shared" si="1076"/>
        <v>0.08843333333</v>
      </c>
      <c r="AW274" s="6">
        <f t="shared" si="1076"/>
        <v>0.1624833333</v>
      </c>
      <c r="AX274" s="6">
        <f t="shared" si="1076"/>
        <v>0.1149666667</v>
      </c>
      <c r="AY274" s="6">
        <f t="shared" si="1076"/>
        <v>0.05203333333</v>
      </c>
      <c r="AZ274" s="6">
        <f t="shared" si="1076"/>
        <v>0.2195</v>
      </c>
      <c r="BA274" s="6">
        <f t="shared" si="1076"/>
        <v>0.06136666667</v>
      </c>
      <c r="BB274" s="6">
        <f t="shared" si="1076"/>
        <v>0.0146</v>
      </c>
      <c r="BC274" s="6">
        <f t="shared" si="1076"/>
        <v>0.13265</v>
      </c>
    </row>
    <row r="275">
      <c r="A275" s="23">
        <v>44834.0</v>
      </c>
      <c r="B275" s="27">
        <v>-0.0571</v>
      </c>
      <c r="C275" s="27">
        <v>-0.0401</v>
      </c>
      <c r="D275" s="27">
        <v>-0.0615</v>
      </c>
      <c r="E275" s="27">
        <v>-0.0637</v>
      </c>
      <c r="F275" s="27">
        <v>-0.0396</v>
      </c>
      <c r="G275" s="27">
        <v>-0.0625</v>
      </c>
      <c r="H275" s="27">
        <v>-0.0772</v>
      </c>
      <c r="I275" s="27">
        <v>-0.0647</v>
      </c>
      <c r="J275" s="27">
        <v>-0.0498</v>
      </c>
      <c r="K275" s="27">
        <v>-0.0931</v>
      </c>
      <c r="L275" s="8"/>
      <c r="M275" s="6">
        <f t="shared" ref="M275:V275" si="1077">M274+B275</f>
        <v>1.7889</v>
      </c>
      <c r="N275" s="6">
        <f t="shared" si="1077"/>
        <v>1.4381</v>
      </c>
      <c r="O275" s="6">
        <f t="shared" si="1077"/>
        <v>0.9271</v>
      </c>
      <c r="P275" s="6">
        <f t="shared" si="1077"/>
        <v>0.8257</v>
      </c>
      <c r="Q275" s="6">
        <f t="shared" si="1077"/>
        <v>0.3459</v>
      </c>
      <c r="R275" s="6">
        <f t="shared" si="1077"/>
        <v>0.8479</v>
      </c>
      <c r="S275" s="6">
        <f t="shared" si="1077"/>
        <v>1.2606</v>
      </c>
      <c r="T275" s="6">
        <f t="shared" si="1077"/>
        <v>0.8051</v>
      </c>
      <c r="U275" s="6">
        <f t="shared" si="1077"/>
        <v>1.0631</v>
      </c>
      <c r="V275" s="6">
        <f t="shared" si="1077"/>
        <v>1.4396</v>
      </c>
      <c r="W275" s="8"/>
      <c r="X275" s="6">
        <f t="shared" ref="X275:AG275" si="1078">max(X274, M275)</f>
        <v>1.8966</v>
      </c>
      <c r="Y275" s="6">
        <f t="shared" si="1078"/>
        <v>1.5896</v>
      </c>
      <c r="Z275" s="6">
        <f t="shared" si="1078"/>
        <v>1.1093</v>
      </c>
      <c r="AA275" s="6">
        <f t="shared" si="1078"/>
        <v>1.1432</v>
      </c>
      <c r="AB275" s="6">
        <f t="shared" si="1078"/>
        <v>0.5735</v>
      </c>
      <c r="AC275" s="6">
        <f t="shared" si="1078"/>
        <v>0.9229</v>
      </c>
      <c r="AD275" s="6">
        <f t="shared" si="1078"/>
        <v>1.616</v>
      </c>
      <c r="AE275" s="6">
        <f t="shared" si="1078"/>
        <v>0.9699</v>
      </c>
      <c r="AF275" s="6">
        <f t="shared" si="1078"/>
        <v>1.1425</v>
      </c>
      <c r="AG275" s="6">
        <f t="shared" si="1078"/>
        <v>1.7081</v>
      </c>
      <c r="AH275" s="8"/>
      <c r="AI275" s="6">
        <f t="shared" ref="AI275:AR275" si="1079">X275-M275</f>
        <v>0.1077</v>
      </c>
      <c r="AJ275" s="6">
        <f t="shared" si="1079"/>
        <v>0.1515</v>
      </c>
      <c r="AK275" s="6">
        <f t="shared" si="1079"/>
        <v>0.1822</v>
      </c>
      <c r="AL275" s="6">
        <f t="shared" si="1079"/>
        <v>0.3175</v>
      </c>
      <c r="AM275" s="6">
        <f t="shared" si="1079"/>
        <v>0.2276</v>
      </c>
      <c r="AN275" s="6">
        <f t="shared" si="1079"/>
        <v>0.075</v>
      </c>
      <c r="AO275" s="6">
        <f t="shared" si="1079"/>
        <v>0.3554</v>
      </c>
      <c r="AP275" s="6">
        <f t="shared" si="1079"/>
        <v>0.1648</v>
      </c>
      <c r="AQ275" s="6">
        <f t="shared" si="1079"/>
        <v>0.0794</v>
      </c>
      <c r="AR275" s="6">
        <f t="shared" si="1079"/>
        <v>0.2685</v>
      </c>
      <c r="AS275" s="8"/>
      <c r="AT275" s="6">
        <f t="shared" ref="AT275:BC275" si="1080">average(SORTN(AI263:AI274,6,0,1,FALSE))</f>
        <v>0.05783333333</v>
      </c>
      <c r="AU275" s="6">
        <f t="shared" si="1080"/>
        <v>0.07658333333</v>
      </c>
      <c r="AV275" s="6">
        <f t="shared" si="1080"/>
        <v>0.09726666667</v>
      </c>
      <c r="AW275" s="6">
        <f t="shared" si="1080"/>
        <v>0.1875666667</v>
      </c>
      <c r="AX275" s="6">
        <f t="shared" si="1080"/>
        <v>0.1359666667</v>
      </c>
      <c r="AY275" s="6">
        <f t="shared" si="1080"/>
        <v>0.05203333333</v>
      </c>
      <c r="AZ275" s="6">
        <f t="shared" si="1080"/>
        <v>0.2379166667</v>
      </c>
      <c r="BA275" s="6">
        <f t="shared" si="1080"/>
        <v>0.07223333333</v>
      </c>
      <c r="BB275" s="6">
        <f t="shared" si="1080"/>
        <v>0.01953333333</v>
      </c>
      <c r="BC275" s="6">
        <f t="shared" si="1080"/>
        <v>0.1524</v>
      </c>
    </row>
    <row r="276">
      <c r="A276" s="23">
        <v>44865.0</v>
      </c>
      <c r="B276" s="27">
        <v>0.0583</v>
      </c>
      <c r="C276" s="27">
        <v>0.0576</v>
      </c>
      <c r="D276" s="27">
        <v>0.0851</v>
      </c>
      <c r="E276" s="27">
        <v>0.0839</v>
      </c>
      <c r="F276" s="27">
        <v>0.1033</v>
      </c>
      <c r="G276" s="27">
        <v>0.0573</v>
      </c>
      <c r="H276" s="27">
        <v>0.0494</v>
      </c>
      <c r="I276" s="27">
        <v>0.0862</v>
      </c>
      <c r="J276" s="27">
        <v>0.028</v>
      </c>
      <c r="K276" s="27">
        <v>0.0791</v>
      </c>
      <c r="L276" s="8"/>
      <c r="M276" s="6">
        <f t="shared" ref="M276:V276" si="1081">M275+B276</f>
        <v>1.8472</v>
      </c>
      <c r="N276" s="6">
        <f t="shared" si="1081"/>
        <v>1.4957</v>
      </c>
      <c r="O276" s="6">
        <f t="shared" si="1081"/>
        <v>1.0122</v>
      </c>
      <c r="P276" s="6">
        <f t="shared" si="1081"/>
        <v>0.9096</v>
      </c>
      <c r="Q276" s="6">
        <f t="shared" si="1081"/>
        <v>0.4492</v>
      </c>
      <c r="R276" s="6">
        <f t="shared" si="1081"/>
        <v>0.9052</v>
      </c>
      <c r="S276" s="6">
        <f t="shared" si="1081"/>
        <v>1.31</v>
      </c>
      <c r="T276" s="6">
        <f t="shared" si="1081"/>
        <v>0.8913</v>
      </c>
      <c r="U276" s="6">
        <f t="shared" si="1081"/>
        <v>1.0911</v>
      </c>
      <c r="V276" s="6">
        <f t="shared" si="1081"/>
        <v>1.5187</v>
      </c>
      <c r="W276" s="8"/>
      <c r="X276" s="6">
        <f t="shared" ref="X276:AG276" si="1082">max(X275, M276)</f>
        <v>1.8966</v>
      </c>
      <c r="Y276" s="6">
        <f t="shared" si="1082"/>
        <v>1.5896</v>
      </c>
      <c r="Z276" s="6">
        <f t="shared" si="1082"/>
        <v>1.1093</v>
      </c>
      <c r="AA276" s="6">
        <f t="shared" si="1082"/>
        <v>1.1432</v>
      </c>
      <c r="AB276" s="6">
        <f t="shared" si="1082"/>
        <v>0.5735</v>
      </c>
      <c r="AC276" s="6">
        <f t="shared" si="1082"/>
        <v>0.9229</v>
      </c>
      <c r="AD276" s="6">
        <f t="shared" si="1082"/>
        <v>1.616</v>
      </c>
      <c r="AE276" s="6">
        <f t="shared" si="1082"/>
        <v>0.9699</v>
      </c>
      <c r="AF276" s="6">
        <f t="shared" si="1082"/>
        <v>1.1425</v>
      </c>
      <c r="AG276" s="6">
        <f t="shared" si="1082"/>
        <v>1.7081</v>
      </c>
      <c r="AH276" s="8"/>
      <c r="AI276" s="6">
        <f t="shared" ref="AI276:AR276" si="1083">X276-M276</f>
        <v>0.0494</v>
      </c>
      <c r="AJ276" s="6">
        <f t="shared" si="1083"/>
        <v>0.0939</v>
      </c>
      <c r="AK276" s="6">
        <f t="shared" si="1083"/>
        <v>0.0971</v>
      </c>
      <c r="AL276" s="6">
        <f t="shared" si="1083"/>
        <v>0.2336</v>
      </c>
      <c r="AM276" s="6">
        <f t="shared" si="1083"/>
        <v>0.1243</v>
      </c>
      <c r="AN276" s="6">
        <f t="shared" si="1083"/>
        <v>0.0177</v>
      </c>
      <c r="AO276" s="6">
        <f t="shared" si="1083"/>
        <v>0.306</v>
      </c>
      <c r="AP276" s="6">
        <f t="shared" si="1083"/>
        <v>0.0786</v>
      </c>
      <c r="AQ276" s="6">
        <f t="shared" si="1083"/>
        <v>0.0514</v>
      </c>
      <c r="AR276" s="6">
        <f t="shared" si="1083"/>
        <v>0.1894</v>
      </c>
      <c r="AS276" s="8"/>
      <c r="AT276" s="6">
        <f t="shared" ref="AT276:BC276" si="1084">average(SORTN(AI264:AI275,6,0,1,FALSE))</f>
        <v>0.07071666667</v>
      </c>
      <c r="AU276" s="6">
        <f t="shared" si="1084"/>
        <v>0.0979</v>
      </c>
      <c r="AV276" s="6">
        <f t="shared" si="1084"/>
        <v>0.1159</v>
      </c>
      <c r="AW276" s="6">
        <f t="shared" si="1084"/>
        <v>0.2200666667</v>
      </c>
      <c r="AX276" s="6">
        <f t="shared" si="1084"/>
        <v>0.16015</v>
      </c>
      <c r="AY276" s="6">
        <f t="shared" si="1084"/>
        <v>0.05853333333</v>
      </c>
      <c r="AZ276" s="6">
        <f t="shared" si="1084"/>
        <v>0.2679666667</v>
      </c>
      <c r="BA276" s="6">
        <f t="shared" si="1084"/>
        <v>0.09158333333</v>
      </c>
      <c r="BB276" s="6">
        <f t="shared" si="1084"/>
        <v>0.03276666667</v>
      </c>
      <c r="BC276" s="6">
        <f t="shared" si="1084"/>
        <v>0.1827166667</v>
      </c>
    </row>
    <row r="277">
      <c r="A277" s="23">
        <v>44895.0</v>
      </c>
      <c r="B277" s="27">
        <v>0.0711</v>
      </c>
      <c r="C277" s="27">
        <v>0.0541</v>
      </c>
      <c r="D277" s="27">
        <v>0.0732</v>
      </c>
      <c r="E277" s="27">
        <v>0.094</v>
      </c>
      <c r="F277" s="27">
        <v>0.09</v>
      </c>
      <c r="G277" s="27">
        <v>0.0297</v>
      </c>
      <c r="H277" s="27">
        <v>0.1278</v>
      </c>
      <c r="I277" s="27">
        <v>0.0514</v>
      </c>
      <c r="J277" s="27">
        <v>0.0709</v>
      </c>
      <c r="K277" s="27">
        <v>0.0538</v>
      </c>
      <c r="L277" s="8"/>
      <c r="M277" s="6">
        <f t="shared" ref="M277:V277" si="1085">M276+B277</f>
        <v>1.9183</v>
      </c>
      <c r="N277" s="6">
        <f t="shared" si="1085"/>
        <v>1.5498</v>
      </c>
      <c r="O277" s="6">
        <f t="shared" si="1085"/>
        <v>1.0854</v>
      </c>
      <c r="P277" s="6">
        <f t="shared" si="1085"/>
        <v>1.0036</v>
      </c>
      <c r="Q277" s="6">
        <f t="shared" si="1085"/>
        <v>0.5392</v>
      </c>
      <c r="R277" s="6">
        <f t="shared" si="1085"/>
        <v>0.9349</v>
      </c>
      <c r="S277" s="6">
        <f t="shared" si="1085"/>
        <v>1.4378</v>
      </c>
      <c r="T277" s="6">
        <f t="shared" si="1085"/>
        <v>0.9427</v>
      </c>
      <c r="U277" s="6">
        <f t="shared" si="1085"/>
        <v>1.162</v>
      </c>
      <c r="V277" s="6">
        <f t="shared" si="1085"/>
        <v>1.5725</v>
      </c>
      <c r="W277" s="8"/>
      <c r="X277" s="6">
        <f t="shared" ref="X277:AG277" si="1086">max(X276, M277)</f>
        <v>1.9183</v>
      </c>
      <c r="Y277" s="6">
        <f t="shared" si="1086"/>
        <v>1.5896</v>
      </c>
      <c r="Z277" s="6">
        <f t="shared" si="1086"/>
        <v>1.1093</v>
      </c>
      <c r="AA277" s="6">
        <f t="shared" si="1086"/>
        <v>1.1432</v>
      </c>
      <c r="AB277" s="6">
        <f t="shared" si="1086"/>
        <v>0.5735</v>
      </c>
      <c r="AC277" s="6">
        <f t="shared" si="1086"/>
        <v>0.9349</v>
      </c>
      <c r="AD277" s="6">
        <f t="shared" si="1086"/>
        <v>1.616</v>
      </c>
      <c r="AE277" s="6">
        <f t="shared" si="1086"/>
        <v>0.9699</v>
      </c>
      <c r="AF277" s="6">
        <f t="shared" si="1086"/>
        <v>1.162</v>
      </c>
      <c r="AG277" s="6">
        <f t="shared" si="1086"/>
        <v>1.7081</v>
      </c>
      <c r="AH277" s="8"/>
      <c r="AI277" s="6">
        <f t="shared" ref="AI277:AR277" si="1087">X277-M277</f>
        <v>0</v>
      </c>
      <c r="AJ277" s="6">
        <f t="shared" si="1087"/>
        <v>0.0398</v>
      </c>
      <c r="AK277" s="6">
        <f t="shared" si="1087"/>
        <v>0.0239</v>
      </c>
      <c r="AL277" s="6">
        <f t="shared" si="1087"/>
        <v>0.1396</v>
      </c>
      <c r="AM277" s="6">
        <f t="shared" si="1087"/>
        <v>0.0343</v>
      </c>
      <c r="AN277" s="6">
        <f t="shared" si="1087"/>
        <v>0</v>
      </c>
      <c r="AO277" s="6">
        <f t="shared" si="1087"/>
        <v>0.1782</v>
      </c>
      <c r="AP277" s="6">
        <f t="shared" si="1087"/>
        <v>0.0272</v>
      </c>
      <c r="AQ277" s="6">
        <f t="shared" si="1087"/>
        <v>0</v>
      </c>
      <c r="AR277" s="6">
        <f t="shared" si="1087"/>
        <v>0.1356</v>
      </c>
      <c r="AS277" s="8"/>
      <c r="AT277" s="6">
        <f t="shared" ref="AT277:BC277" si="1088">average(SORTN(AI265:AI276,6,0,1,FALSE))</f>
        <v>0.0729</v>
      </c>
      <c r="AU277" s="6">
        <f t="shared" si="1088"/>
        <v>0.1056333333</v>
      </c>
      <c r="AV277" s="6">
        <f t="shared" si="1088"/>
        <v>0.1203</v>
      </c>
      <c r="AW277" s="6">
        <f t="shared" si="1088"/>
        <v>0.2358</v>
      </c>
      <c r="AX277" s="6">
        <f t="shared" si="1088"/>
        <v>0.167</v>
      </c>
      <c r="AY277" s="6">
        <f t="shared" si="1088"/>
        <v>0.05853333333</v>
      </c>
      <c r="AZ277" s="6">
        <f t="shared" si="1088"/>
        <v>0.2875</v>
      </c>
      <c r="BA277" s="6">
        <f t="shared" si="1088"/>
        <v>0.09635</v>
      </c>
      <c r="BB277" s="6">
        <f t="shared" si="1088"/>
        <v>0.04133333333</v>
      </c>
      <c r="BC277" s="6">
        <f t="shared" si="1088"/>
        <v>0.1916666667</v>
      </c>
    </row>
    <row r="278">
      <c r="A278" s="23">
        <v>44926.0</v>
      </c>
      <c r="B278" s="27">
        <v>-0.0324</v>
      </c>
      <c r="C278" s="27">
        <v>-0.0498</v>
      </c>
      <c r="D278" s="27">
        <v>-0.0369</v>
      </c>
      <c r="E278" s="27">
        <v>-0.0357</v>
      </c>
      <c r="F278" s="27">
        <v>-0.0355</v>
      </c>
      <c r="G278" s="27">
        <v>0.0027</v>
      </c>
      <c r="H278" s="27">
        <v>-0.059</v>
      </c>
      <c r="I278" s="27">
        <v>-0.0121</v>
      </c>
      <c r="J278" s="27">
        <v>-0.0139</v>
      </c>
      <c r="K278" s="27">
        <v>-0.0592</v>
      </c>
      <c r="L278" s="8"/>
      <c r="M278" s="6">
        <f t="shared" ref="M278:V278" si="1089">M277+B278</f>
        <v>1.8859</v>
      </c>
      <c r="N278" s="6">
        <f t="shared" si="1089"/>
        <v>1.5</v>
      </c>
      <c r="O278" s="6">
        <f t="shared" si="1089"/>
        <v>1.0485</v>
      </c>
      <c r="P278" s="6">
        <f t="shared" si="1089"/>
        <v>0.9679</v>
      </c>
      <c r="Q278" s="6">
        <f t="shared" si="1089"/>
        <v>0.5037</v>
      </c>
      <c r="R278" s="6">
        <f t="shared" si="1089"/>
        <v>0.9376</v>
      </c>
      <c r="S278" s="6">
        <f t="shared" si="1089"/>
        <v>1.3788</v>
      </c>
      <c r="T278" s="6">
        <f t="shared" si="1089"/>
        <v>0.9306</v>
      </c>
      <c r="U278" s="6">
        <f t="shared" si="1089"/>
        <v>1.1481</v>
      </c>
      <c r="V278" s="6">
        <f t="shared" si="1089"/>
        <v>1.5133</v>
      </c>
      <c r="W278" s="8"/>
      <c r="X278" s="6">
        <f t="shared" ref="X278:AG278" si="1090">max(X277, M278)</f>
        <v>1.9183</v>
      </c>
      <c r="Y278" s="6">
        <f t="shared" si="1090"/>
        <v>1.5896</v>
      </c>
      <c r="Z278" s="6">
        <f t="shared" si="1090"/>
        <v>1.1093</v>
      </c>
      <c r="AA278" s="6">
        <f t="shared" si="1090"/>
        <v>1.1432</v>
      </c>
      <c r="AB278" s="6">
        <f t="shared" si="1090"/>
        <v>0.5735</v>
      </c>
      <c r="AC278" s="6">
        <f t="shared" si="1090"/>
        <v>0.9376</v>
      </c>
      <c r="AD278" s="6">
        <f t="shared" si="1090"/>
        <v>1.616</v>
      </c>
      <c r="AE278" s="6">
        <f t="shared" si="1090"/>
        <v>0.9699</v>
      </c>
      <c r="AF278" s="6">
        <f t="shared" si="1090"/>
        <v>1.162</v>
      </c>
      <c r="AG278" s="6">
        <f t="shared" si="1090"/>
        <v>1.7081</v>
      </c>
      <c r="AH278" s="8"/>
      <c r="AI278" s="6">
        <f t="shared" ref="AI278:AR278" si="1091">X278-M278</f>
        <v>0.0324</v>
      </c>
      <c r="AJ278" s="6">
        <f t="shared" si="1091"/>
        <v>0.0896</v>
      </c>
      <c r="AK278" s="6">
        <f t="shared" si="1091"/>
        <v>0.0608</v>
      </c>
      <c r="AL278" s="6">
        <f t="shared" si="1091"/>
        <v>0.1753</v>
      </c>
      <c r="AM278" s="6">
        <f t="shared" si="1091"/>
        <v>0.0698</v>
      </c>
      <c r="AN278" s="6">
        <f t="shared" si="1091"/>
        <v>0</v>
      </c>
      <c r="AO278" s="6">
        <f t="shared" si="1091"/>
        <v>0.2372</v>
      </c>
      <c r="AP278" s="6">
        <f t="shared" si="1091"/>
        <v>0.0393</v>
      </c>
      <c r="AQ278" s="6">
        <f t="shared" si="1091"/>
        <v>0.0139</v>
      </c>
      <c r="AR278" s="6">
        <f t="shared" si="1091"/>
        <v>0.1948</v>
      </c>
      <c r="AS278" s="8"/>
      <c r="AT278" s="6">
        <f t="shared" ref="AT278:BC278" si="1092">average(SORTN(AI266:AI277,6,0,1,FALSE))</f>
        <v>0.0729</v>
      </c>
      <c r="AU278" s="6">
        <f t="shared" si="1092"/>
        <v>0.1056333333</v>
      </c>
      <c r="AV278" s="6">
        <f t="shared" si="1092"/>
        <v>0.1203</v>
      </c>
      <c r="AW278" s="6">
        <f t="shared" si="1092"/>
        <v>0.2358</v>
      </c>
      <c r="AX278" s="6">
        <f t="shared" si="1092"/>
        <v>0.167</v>
      </c>
      <c r="AY278" s="6">
        <f t="shared" si="1092"/>
        <v>0.05768333333</v>
      </c>
      <c r="AZ278" s="6">
        <f t="shared" si="1092"/>
        <v>0.2875</v>
      </c>
      <c r="BA278" s="6">
        <f t="shared" si="1092"/>
        <v>0.09096666667</v>
      </c>
      <c r="BB278" s="6">
        <f t="shared" si="1092"/>
        <v>0.03808333333</v>
      </c>
      <c r="BC278" s="6">
        <f t="shared" si="1092"/>
        <v>0.1916666667</v>
      </c>
    </row>
    <row r="279">
      <c r="A279" s="23">
        <v>44957.0</v>
      </c>
      <c r="B279" s="27">
        <v>0.0654</v>
      </c>
      <c r="C279" s="27">
        <v>0.0735</v>
      </c>
      <c r="D279" s="27">
        <v>0.0932</v>
      </c>
      <c r="E279" s="27">
        <v>0.1046</v>
      </c>
      <c r="F279" s="27">
        <v>0.1114</v>
      </c>
      <c r="G279" s="27">
        <v>0.0621</v>
      </c>
      <c r="H279" s="27">
        <v>0.1276</v>
      </c>
      <c r="I279" s="27">
        <v>0.0929</v>
      </c>
      <c r="J279" s="27">
        <v>0.0407</v>
      </c>
      <c r="K279" s="27">
        <v>0.0655</v>
      </c>
      <c r="L279" s="8"/>
      <c r="M279" s="6">
        <f t="shared" ref="M279:V279" si="1093">M278+B279</f>
        <v>1.9513</v>
      </c>
      <c r="N279" s="6">
        <f t="shared" si="1093"/>
        <v>1.5735</v>
      </c>
      <c r="O279" s="6">
        <f t="shared" si="1093"/>
        <v>1.1417</v>
      </c>
      <c r="P279" s="6">
        <f t="shared" si="1093"/>
        <v>1.0725</v>
      </c>
      <c r="Q279" s="6">
        <f t="shared" si="1093"/>
        <v>0.6151</v>
      </c>
      <c r="R279" s="6">
        <f t="shared" si="1093"/>
        <v>0.9997</v>
      </c>
      <c r="S279" s="6">
        <f t="shared" si="1093"/>
        <v>1.5064</v>
      </c>
      <c r="T279" s="6">
        <f t="shared" si="1093"/>
        <v>1.0235</v>
      </c>
      <c r="U279" s="6">
        <f t="shared" si="1093"/>
        <v>1.1888</v>
      </c>
      <c r="V279" s="6">
        <f t="shared" si="1093"/>
        <v>1.5788</v>
      </c>
      <c r="W279" s="8"/>
      <c r="X279" s="6">
        <f t="shared" ref="X279:AG279" si="1094">max(X278, M279)</f>
        <v>1.9513</v>
      </c>
      <c r="Y279" s="6">
        <f t="shared" si="1094"/>
        <v>1.5896</v>
      </c>
      <c r="Z279" s="6">
        <f t="shared" si="1094"/>
        <v>1.1417</v>
      </c>
      <c r="AA279" s="6">
        <f t="shared" si="1094"/>
        <v>1.1432</v>
      </c>
      <c r="AB279" s="6">
        <f t="shared" si="1094"/>
        <v>0.6151</v>
      </c>
      <c r="AC279" s="6">
        <f t="shared" si="1094"/>
        <v>0.9997</v>
      </c>
      <c r="AD279" s="6">
        <f t="shared" si="1094"/>
        <v>1.616</v>
      </c>
      <c r="AE279" s="6">
        <f t="shared" si="1094"/>
        <v>1.0235</v>
      </c>
      <c r="AF279" s="6">
        <f t="shared" si="1094"/>
        <v>1.1888</v>
      </c>
      <c r="AG279" s="6">
        <f t="shared" si="1094"/>
        <v>1.7081</v>
      </c>
      <c r="AH279" s="8"/>
      <c r="AI279" s="6">
        <f t="shared" ref="AI279:AR279" si="1095">X279-M279</f>
        <v>0</v>
      </c>
      <c r="AJ279" s="6">
        <f t="shared" si="1095"/>
        <v>0.0161</v>
      </c>
      <c r="AK279" s="6">
        <f t="shared" si="1095"/>
        <v>0</v>
      </c>
      <c r="AL279" s="6">
        <f t="shared" si="1095"/>
        <v>0.0707</v>
      </c>
      <c r="AM279" s="6">
        <f t="shared" si="1095"/>
        <v>0</v>
      </c>
      <c r="AN279" s="6">
        <f t="shared" si="1095"/>
        <v>0</v>
      </c>
      <c r="AO279" s="6">
        <f t="shared" si="1095"/>
        <v>0.1096</v>
      </c>
      <c r="AP279" s="6">
        <f t="shared" si="1095"/>
        <v>0</v>
      </c>
      <c r="AQ279" s="6">
        <f t="shared" si="1095"/>
        <v>0</v>
      </c>
      <c r="AR279" s="6">
        <f t="shared" si="1095"/>
        <v>0.1293</v>
      </c>
      <c r="AS279" s="8"/>
      <c r="AT279" s="6">
        <f t="shared" ref="AT279:BC279" si="1096">average(SORTN(AI267:AI278,6,0,1,FALSE))</f>
        <v>0.0729</v>
      </c>
      <c r="AU279" s="6">
        <f t="shared" si="1096"/>
        <v>0.1119833333</v>
      </c>
      <c r="AV279" s="6">
        <f t="shared" si="1096"/>
        <v>0.1203</v>
      </c>
      <c r="AW279" s="6">
        <f t="shared" si="1096"/>
        <v>0.2393333333</v>
      </c>
      <c r="AX279" s="6">
        <f t="shared" si="1096"/>
        <v>0.167</v>
      </c>
      <c r="AY279" s="6">
        <f t="shared" si="1096"/>
        <v>0.05768333333</v>
      </c>
      <c r="AZ279" s="6">
        <f t="shared" si="1096"/>
        <v>0.2889333333</v>
      </c>
      <c r="BA279" s="6">
        <f t="shared" si="1096"/>
        <v>0.09096666667</v>
      </c>
      <c r="BB279" s="6">
        <f t="shared" si="1096"/>
        <v>0.0404</v>
      </c>
      <c r="BC279" s="6">
        <f t="shared" si="1096"/>
        <v>0.20035</v>
      </c>
    </row>
    <row r="280">
      <c r="A280" s="23">
        <v>44985.0</v>
      </c>
      <c r="B280" s="27">
        <v>-0.0237</v>
      </c>
      <c r="C280" s="27">
        <v>-0.0243</v>
      </c>
      <c r="D280" s="27">
        <v>0.0229</v>
      </c>
      <c r="E280" s="27">
        <v>0.0047</v>
      </c>
      <c r="F280" s="27">
        <v>0.0302</v>
      </c>
      <c r="G280" s="27">
        <v>-0.0384</v>
      </c>
      <c r="H280" s="27">
        <v>-0.009</v>
      </c>
      <c r="I280" s="27">
        <v>0.0515</v>
      </c>
      <c r="J280" s="27">
        <v>0.0194</v>
      </c>
      <c r="K280" s="27">
        <v>-0.0244</v>
      </c>
      <c r="L280" s="8"/>
      <c r="M280" s="6">
        <f t="shared" ref="M280:V280" si="1097">M279+B280</f>
        <v>1.9276</v>
      </c>
      <c r="N280" s="6">
        <f t="shared" si="1097"/>
        <v>1.5492</v>
      </c>
      <c r="O280" s="6">
        <f t="shared" si="1097"/>
        <v>1.1646</v>
      </c>
      <c r="P280" s="6">
        <f t="shared" si="1097"/>
        <v>1.0772</v>
      </c>
      <c r="Q280" s="6">
        <f t="shared" si="1097"/>
        <v>0.6453</v>
      </c>
      <c r="R280" s="6">
        <f t="shared" si="1097"/>
        <v>0.9613</v>
      </c>
      <c r="S280" s="6">
        <f t="shared" si="1097"/>
        <v>1.4974</v>
      </c>
      <c r="T280" s="6">
        <f t="shared" si="1097"/>
        <v>1.075</v>
      </c>
      <c r="U280" s="6">
        <f t="shared" si="1097"/>
        <v>1.2082</v>
      </c>
      <c r="V280" s="6">
        <f t="shared" si="1097"/>
        <v>1.5544</v>
      </c>
      <c r="W280" s="8"/>
      <c r="X280" s="6">
        <f t="shared" ref="X280:AG280" si="1098">max(X279, M280)</f>
        <v>1.9513</v>
      </c>
      <c r="Y280" s="6">
        <f t="shared" si="1098"/>
        <v>1.5896</v>
      </c>
      <c r="Z280" s="6">
        <f t="shared" si="1098"/>
        <v>1.1646</v>
      </c>
      <c r="AA280" s="6">
        <f t="shared" si="1098"/>
        <v>1.1432</v>
      </c>
      <c r="AB280" s="6">
        <f t="shared" si="1098"/>
        <v>0.6453</v>
      </c>
      <c r="AC280" s="6">
        <f t="shared" si="1098"/>
        <v>0.9997</v>
      </c>
      <c r="AD280" s="6">
        <f t="shared" si="1098"/>
        <v>1.616</v>
      </c>
      <c r="AE280" s="6">
        <f t="shared" si="1098"/>
        <v>1.075</v>
      </c>
      <c r="AF280" s="6">
        <f t="shared" si="1098"/>
        <v>1.2082</v>
      </c>
      <c r="AG280" s="6">
        <f t="shared" si="1098"/>
        <v>1.7081</v>
      </c>
      <c r="AH280" s="8"/>
      <c r="AI280" s="6">
        <f t="shared" ref="AI280:AR280" si="1099">X280-M280</f>
        <v>0.0237</v>
      </c>
      <c r="AJ280" s="6">
        <f t="shared" si="1099"/>
        <v>0.0404</v>
      </c>
      <c r="AK280" s="6">
        <f t="shared" si="1099"/>
        <v>0</v>
      </c>
      <c r="AL280" s="6">
        <f t="shared" si="1099"/>
        <v>0.066</v>
      </c>
      <c r="AM280" s="6">
        <f t="shared" si="1099"/>
        <v>0</v>
      </c>
      <c r="AN280" s="6">
        <f t="shared" si="1099"/>
        <v>0.0384</v>
      </c>
      <c r="AO280" s="6">
        <f t="shared" si="1099"/>
        <v>0.1186</v>
      </c>
      <c r="AP280" s="6">
        <f t="shared" si="1099"/>
        <v>0</v>
      </c>
      <c r="AQ280" s="6">
        <f t="shared" si="1099"/>
        <v>0</v>
      </c>
      <c r="AR280" s="6">
        <f t="shared" si="1099"/>
        <v>0.1537</v>
      </c>
      <c r="AS280" s="8"/>
      <c r="AT280" s="6">
        <f t="shared" ref="AT280:BC280" si="1100">average(SORTN(AI268:AI279,6,0,1,FALSE))</f>
        <v>0.0683</v>
      </c>
      <c r="AU280" s="6">
        <f t="shared" si="1100"/>
        <v>0.1119833333</v>
      </c>
      <c r="AV280" s="6">
        <f t="shared" si="1100"/>
        <v>0.1203</v>
      </c>
      <c r="AW280" s="6">
        <f t="shared" si="1100"/>
        <v>0.2393333333</v>
      </c>
      <c r="AX280" s="6">
        <f t="shared" si="1100"/>
        <v>0.167</v>
      </c>
      <c r="AY280" s="6">
        <f t="shared" si="1100"/>
        <v>0.05196666667</v>
      </c>
      <c r="AZ280" s="6">
        <f t="shared" si="1100"/>
        <v>0.2889333333</v>
      </c>
      <c r="BA280" s="6">
        <f t="shared" si="1100"/>
        <v>0.09096666667</v>
      </c>
      <c r="BB280" s="6">
        <f t="shared" si="1100"/>
        <v>0.0404</v>
      </c>
      <c r="BC280" s="6">
        <f t="shared" si="1100"/>
        <v>0.20035</v>
      </c>
    </row>
    <row r="281">
      <c r="A281" s="23">
        <v>45016.0</v>
      </c>
      <c r="B281" s="27">
        <v>7.0E-4</v>
      </c>
      <c r="C281" s="27">
        <v>-0.0053</v>
      </c>
      <c r="D281" s="27">
        <v>0.0068</v>
      </c>
      <c r="E281" s="27">
        <v>0.0151</v>
      </c>
      <c r="F281" s="27">
        <v>-0.0163</v>
      </c>
      <c r="G281" s="27">
        <v>0.0396</v>
      </c>
      <c r="H281" s="27">
        <v>0.0259</v>
      </c>
      <c r="I281" s="27">
        <v>-0.0113</v>
      </c>
      <c r="J281" s="27">
        <v>-0.027</v>
      </c>
      <c r="K281" s="27">
        <v>0.035</v>
      </c>
      <c r="L281" s="8"/>
      <c r="M281" s="6">
        <f t="shared" ref="M281:V281" si="1101">M280+B281</f>
        <v>1.9283</v>
      </c>
      <c r="N281" s="6">
        <f t="shared" si="1101"/>
        <v>1.5439</v>
      </c>
      <c r="O281" s="6">
        <f t="shared" si="1101"/>
        <v>1.1714</v>
      </c>
      <c r="P281" s="6">
        <f t="shared" si="1101"/>
        <v>1.0923</v>
      </c>
      <c r="Q281" s="6">
        <f t="shared" si="1101"/>
        <v>0.629</v>
      </c>
      <c r="R281" s="6">
        <f t="shared" si="1101"/>
        <v>1.0009</v>
      </c>
      <c r="S281" s="6">
        <f t="shared" si="1101"/>
        <v>1.5233</v>
      </c>
      <c r="T281" s="6">
        <f t="shared" si="1101"/>
        <v>1.0637</v>
      </c>
      <c r="U281" s="6">
        <f t="shared" si="1101"/>
        <v>1.1812</v>
      </c>
      <c r="V281" s="6">
        <f t="shared" si="1101"/>
        <v>1.5894</v>
      </c>
      <c r="W281" s="8"/>
      <c r="X281" s="6">
        <f t="shared" ref="X281:AG281" si="1102">max(X280, M281)</f>
        <v>1.9513</v>
      </c>
      <c r="Y281" s="6">
        <f t="shared" si="1102"/>
        <v>1.5896</v>
      </c>
      <c r="Z281" s="6">
        <f t="shared" si="1102"/>
        <v>1.1714</v>
      </c>
      <c r="AA281" s="6">
        <f t="shared" si="1102"/>
        <v>1.1432</v>
      </c>
      <c r="AB281" s="6">
        <f t="shared" si="1102"/>
        <v>0.6453</v>
      </c>
      <c r="AC281" s="6">
        <f t="shared" si="1102"/>
        <v>1.0009</v>
      </c>
      <c r="AD281" s="6">
        <f t="shared" si="1102"/>
        <v>1.616</v>
      </c>
      <c r="AE281" s="6">
        <f t="shared" si="1102"/>
        <v>1.075</v>
      </c>
      <c r="AF281" s="6">
        <f t="shared" si="1102"/>
        <v>1.2082</v>
      </c>
      <c r="AG281" s="6">
        <f t="shared" si="1102"/>
        <v>1.7081</v>
      </c>
      <c r="AH281" s="8"/>
      <c r="AI281" s="6">
        <f t="shared" ref="AI281:AR281" si="1103">X281-M281</f>
        <v>0.023</v>
      </c>
      <c r="AJ281" s="6">
        <f t="shared" si="1103"/>
        <v>0.0457</v>
      </c>
      <c r="AK281" s="6">
        <f t="shared" si="1103"/>
        <v>0</v>
      </c>
      <c r="AL281" s="6">
        <f t="shared" si="1103"/>
        <v>0.0509</v>
      </c>
      <c r="AM281" s="6">
        <f t="shared" si="1103"/>
        <v>0.0163</v>
      </c>
      <c r="AN281" s="6">
        <f t="shared" si="1103"/>
        <v>0</v>
      </c>
      <c r="AO281" s="6">
        <f t="shared" si="1103"/>
        <v>0.0927</v>
      </c>
      <c r="AP281" s="6">
        <f t="shared" si="1103"/>
        <v>0.0113</v>
      </c>
      <c r="AQ281" s="6">
        <f t="shared" si="1103"/>
        <v>0.027</v>
      </c>
      <c r="AR281" s="6">
        <f t="shared" si="1103"/>
        <v>0.1187</v>
      </c>
      <c r="AS281" s="8"/>
      <c r="AT281" s="6">
        <f t="shared" ref="AT281:BC281" si="1104">average(SORTN(AI269:AI280,6,0,1,FALSE))</f>
        <v>0.06765</v>
      </c>
      <c r="AU281" s="6">
        <f t="shared" si="1104"/>
        <v>0.1119833333</v>
      </c>
      <c r="AV281" s="6">
        <f t="shared" si="1104"/>
        <v>0.1203</v>
      </c>
      <c r="AW281" s="6">
        <f t="shared" si="1104"/>
        <v>0.2393333333</v>
      </c>
      <c r="AX281" s="6">
        <f t="shared" si="1104"/>
        <v>0.167</v>
      </c>
      <c r="AY281" s="6">
        <f t="shared" si="1104"/>
        <v>0.04685</v>
      </c>
      <c r="AZ281" s="6">
        <f t="shared" si="1104"/>
        <v>0.2889333333</v>
      </c>
      <c r="BA281" s="6">
        <f t="shared" si="1104"/>
        <v>0.09096666667</v>
      </c>
      <c r="BB281" s="6">
        <f t="shared" si="1104"/>
        <v>0.0404</v>
      </c>
      <c r="BC281" s="6">
        <f t="shared" si="1104"/>
        <v>0.2017333333</v>
      </c>
    </row>
    <row r="282">
      <c r="A282" s="23">
        <v>45046.0</v>
      </c>
      <c r="B282" s="27">
        <v>0.0155</v>
      </c>
      <c r="C282" s="27">
        <v>0.032</v>
      </c>
      <c r="D282" s="27">
        <v>0.0299</v>
      </c>
      <c r="E282" s="27">
        <v>0.0177</v>
      </c>
      <c r="F282" s="27">
        <v>0.0283</v>
      </c>
      <c r="G282" s="27">
        <v>0.0037</v>
      </c>
      <c r="H282" s="27">
        <v>-0.0285</v>
      </c>
      <c r="I282" s="27">
        <v>0.012</v>
      </c>
      <c r="J282" s="27">
        <v>0.036</v>
      </c>
      <c r="K282" s="27">
        <v>0.0124</v>
      </c>
      <c r="L282" s="8"/>
      <c r="M282" s="6">
        <f t="shared" ref="M282:V282" si="1105">M281+B282</f>
        <v>1.9438</v>
      </c>
      <c r="N282" s="6">
        <f t="shared" si="1105"/>
        <v>1.5759</v>
      </c>
      <c r="O282" s="6">
        <f t="shared" si="1105"/>
        <v>1.2013</v>
      </c>
      <c r="P282" s="6">
        <f t="shared" si="1105"/>
        <v>1.11</v>
      </c>
      <c r="Q282" s="6">
        <f t="shared" si="1105"/>
        <v>0.6573</v>
      </c>
      <c r="R282" s="6">
        <f t="shared" si="1105"/>
        <v>1.0046</v>
      </c>
      <c r="S282" s="6">
        <f t="shared" si="1105"/>
        <v>1.4948</v>
      </c>
      <c r="T282" s="6">
        <f t="shared" si="1105"/>
        <v>1.0757</v>
      </c>
      <c r="U282" s="6">
        <f t="shared" si="1105"/>
        <v>1.2172</v>
      </c>
      <c r="V282" s="6">
        <f t="shared" si="1105"/>
        <v>1.6018</v>
      </c>
      <c r="W282" s="8"/>
      <c r="X282" s="6">
        <f t="shared" ref="X282:AG282" si="1106">max(X281, M282)</f>
        <v>1.9513</v>
      </c>
      <c r="Y282" s="6">
        <f t="shared" si="1106"/>
        <v>1.5896</v>
      </c>
      <c r="Z282" s="6">
        <f t="shared" si="1106"/>
        <v>1.2013</v>
      </c>
      <c r="AA282" s="6">
        <f t="shared" si="1106"/>
        <v>1.1432</v>
      </c>
      <c r="AB282" s="6">
        <f t="shared" si="1106"/>
        <v>0.6573</v>
      </c>
      <c r="AC282" s="6">
        <f t="shared" si="1106"/>
        <v>1.0046</v>
      </c>
      <c r="AD282" s="6">
        <f t="shared" si="1106"/>
        <v>1.616</v>
      </c>
      <c r="AE282" s="6">
        <f t="shared" si="1106"/>
        <v>1.0757</v>
      </c>
      <c r="AF282" s="6">
        <f t="shared" si="1106"/>
        <v>1.2172</v>
      </c>
      <c r="AG282" s="6">
        <f t="shared" si="1106"/>
        <v>1.7081</v>
      </c>
      <c r="AH282" s="8"/>
      <c r="AI282" s="6">
        <f t="shared" ref="AI282:AR282" si="1107">X282-M282</f>
        <v>0.0075</v>
      </c>
      <c r="AJ282" s="6">
        <f t="shared" si="1107"/>
        <v>0.0137</v>
      </c>
      <c r="AK282" s="6">
        <f t="shared" si="1107"/>
        <v>0</v>
      </c>
      <c r="AL282" s="6">
        <f t="shared" si="1107"/>
        <v>0.0332</v>
      </c>
      <c r="AM282" s="6">
        <f t="shared" si="1107"/>
        <v>0</v>
      </c>
      <c r="AN282" s="6">
        <f t="shared" si="1107"/>
        <v>0</v>
      </c>
      <c r="AO282" s="6">
        <f t="shared" si="1107"/>
        <v>0.1212</v>
      </c>
      <c r="AP282" s="6">
        <f t="shared" si="1107"/>
        <v>0</v>
      </c>
      <c r="AQ282" s="6">
        <f t="shared" si="1107"/>
        <v>0</v>
      </c>
      <c r="AR282" s="6">
        <f t="shared" si="1107"/>
        <v>0.1063</v>
      </c>
      <c r="AS282" s="8"/>
      <c r="AT282" s="6">
        <f t="shared" ref="AT282:BC282" si="1108">average(SORTN(AI270:AI281,6,0,1,FALSE))</f>
        <v>0.06765</v>
      </c>
      <c r="AU282" s="6">
        <f t="shared" si="1108"/>
        <v>0.1119833333</v>
      </c>
      <c r="AV282" s="6">
        <f t="shared" si="1108"/>
        <v>0.1203</v>
      </c>
      <c r="AW282" s="6">
        <f t="shared" si="1108"/>
        <v>0.2393333333</v>
      </c>
      <c r="AX282" s="6">
        <f t="shared" si="1108"/>
        <v>0.167</v>
      </c>
      <c r="AY282" s="6">
        <f t="shared" si="1108"/>
        <v>0.04685</v>
      </c>
      <c r="AZ282" s="6">
        <f t="shared" si="1108"/>
        <v>0.2889333333</v>
      </c>
      <c r="BA282" s="6">
        <f t="shared" si="1108"/>
        <v>0.08918333333</v>
      </c>
      <c r="BB282" s="6">
        <f t="shared" si="1108"/>
        <v>0.04258333333</v>
      </c>
      <c r="BC282" s="6">
        <f t="shared" si="1108"/>
        <v>0.2017333333</v>
      </c>
    </row>
    <row r="283">
      <c r="A283" s="23">
        <v>45077.0</v>
      </c>
      <c r="B283" s="27">
        <v>-0.0275</v>
      </c>
      <c r="C283" s="27">
        <v>-0.0526</v>
      </c>
      <c r="D283" s="27">
        <v>-0.0418</v>
      </c>
      <c r="E283" s="27">
        <v>-0.0225</v>
      </c>
      <c r="F283" s="27">
        <v>-0.0343</v>
      </c>
      <c r="G283" s="27">
        <v>0.0186</v>
      </c>
      <c r="H283" s="27">
        <v>0.043</v>
      </c>
      <c r="I283" s="27">
        <v>-0.0232</v>
      </c>
      <c r="J283" s="27">
        <v>-0.0525</v>
      </c>
      <c r="K283" s="27">
        <v>0.006</v>
      </c>
      <c r="L283" s="8"/>
      <c r="M283" s="6">
        <f t="shared" ref="M283:V283" si="1109">M282+B283</f>
        <v>1.9163</v>
      </c>
      <c r="N283" s="6">
        <f t="shared" si="1109"/>
        <v>1.5233</v>
      </c>
      <c r="O283" s="6">
        <f t="shared" si="1109"/>
        <v>1.1595</v>
      </c>
      <c r="P283" s="6">
        <f t="shared" si="1109"/>
        <v>1.0875</v>
      </c>
      <c r="Q283" s="6">
        <f t="shared" si="1109"/>
        <v>0.623</v>
      </c>
      <c r="R283" s="6">
        <f t="shared" si="1109"/>
        <v>1.0232</v>
      </c>
      <c r="S283" s="6">
        <f t="shared" si="1109"/>
        <v>1.5378</v>
      </c>
      <c r="T283" s="6">
        <f t="shared" si="1109"/>
        <v>1.0525</v>
      </c>
      <c r="U283" s="6">
        <f t="shared" si="1109"/>
        <v>1.1647</v>
      </c>
      <c r="V283" s="6">
        <f t="shared" si="1109"/>
        <v>1.6078</v>
      </c>
      <c r="W283" s="8"/>
      <c r="X283" s="6">
        <f t="shared" ref="X283:AG283" si="1110">max(X282, M283)</f>
        <v>1.9513</v>
      </c>
      <c r="Y283" s="6">
        <f t="shared" si="1110"/>
        <v>1.5896</v>
      </c>
      <c r="Z283" s="6">
        <f t="shared" si="1110"/>
        <v>1.2013</v>
      </c>
      <c r="AA283" s="6">
        <f t="shared" si="1110"/>
        <v>1.1432</v>
      </c>
      <c r="AB283" s="6">
        <f t="shared" si="1110"/>
        <v>0.6573</v>
      </c>
      <c r="AC283" s="6">
        <f t="shared" si="1110"/>
        <v>1.0232</v>
      </c>
      <c r="AD283" s="6">
        <f t="shared" si="1110"/>
        <v>1.616</v>
      </c>
      <c r="AE283" s="6">
        <f t="shared" si="1110"/>
        <v>1.0757</v>
      </c>
      <c r="AF283" s="6">
        <f t="shared" si="1110"/>
        <v>1.2172</v>
      </c>
      <c r="AG283" s="6">
        <f t="shared" si="1110"/>
        <v>1.7081</v>
      </c>
      <c r="AH283" s="8"/>
      <c r="AI283" s="6">
        <f t="shared" ref="AI283:AR283" si="1111">X283-M283</f>
        <v>0.035</v>
      </c>
      <c r="AJ283" s="6">
        <f t="shared" si="1111"/>
        <v>0.0663</v>
      </c>
      <c r="AK283" s="6">
        <f t="shared" si="1111"/>
        <v>0.0418</v>
      </c>
      <c r="AL283" s="6">
        <f t="shared" si="1111"/>
        <v>0.0557</v>
      </c>
      <c r="AM283" s="6">
        <f t="shared" si="1111"/>
        <v>0.0343</v>
      </c>
      <c r="AN283" s="6">
        <f t="shared" si="1111"/>
        <v>0</v>
      </c>
      <c r="AO283" s="6">
        <f t="shared" si="1111"/>
        <v>0.0782</v>
      </c>
      <c r="AP283" s="6">
        <f t="shared" si="1111"/>
        <v>0.0232</v>
      </c>
      <c r="AQ283" s="6">
        <f t="shared" si="1111"/>
        <v>0.0525</v>
      </c>
      <c r="AR283" s="6">
        <f t="shared" si="1111"/>
        <v>0.1003</v>
      </c>
      <c r="AS283" s="8"/>
      <c r="AT283" s="6">
        <f t="shared" ref="AT283:BC283" si="1112">average(SORTN(AI271:AI282,6,0,1,FALSE))</f>
        <v>0.06765</v>
      </c>
      <c r="AU283" s="6">
        <f t="shared" si="1112"/>
        <v>0.1119833333</v>
      </c>
      <c r="AV283" s="6">
        <f t="shared" si="1112"/>
        <v>0.1186</v>
      </c>
      <c r="AW283" s="6">
        <f t="shared" si="1112"/>
        <v>0.2393333333</v>
      </c>
      <c r="AX283" s="6">
        <f t="shared" si="1112"/>
        <v>0.1639833333</v>
      </c>
      <c r="AY283" s="6">
        <f t="shared" si="1112"/>
        <v>0.04225</v>
      </c>
      <c r="AZ283" s="6">
        <f t="shared" si="1112"/>
        <v>0.2889333333</v>
      </c>
      <c r="BA283" s="6">
        <f t="shared" si="1112"/>
        <v>0.08918333333</v>
      </c>
      <c r="BB283" s="6">
        <f t="shared" si="1112"/>
        <v>0.04258333333</v>
      </c>
      <c r="BC283" s="6">
        <f t="shared" si="1112"/>
        <v>0.2017333333</v>
      </c>
    </row>
    <row r="284">
      <c r="A284" s="23">
        <v>45107.0</v>
      </c>
      <c r="B284" s="27">
        <v>0.0216</v>
      </c>
      <c r="C284" s="27">
        <v>0.0369</v>
      </c>
      <c r="D284" s="27">
        <v>0.0416</v>
      </c>
      <c r="E284" s="27">
        <v>0.029</v>
      </c>
      <c r="F284" s="27">
        <v>0.0852</v>
      </c>
      <c r="G284" s="27">
        <v>0.041</v>
      </c>
      <c r="H284" s="27">
        <v>0.0235</v>
      </c>
      <c r="I284" s="27">
        <v>0.0635</v>
      </c>
      <c r="J284" s="27">
        <v>0.0125</v>
      </c>
      <c r="K284" s="27">
        <v>0.0663</v>
      </c>
      <c r="L284" s="8"/>
      <c r="M284" s="6">
        <f t="shared" ref="M284:V284" si="1113">M283+B284</f>
        <v>1.9379</v>
      </c>
      <c r="N284" s="6">
        <f t="shared" si="1113"/>
        <v>1.5602</v>
      </c>
      <c r="O284" s="6">
        <f t="shared" si="1113"/>
        <v>1.2011</v>
      </c>
      <c r="P284" s="6">
        <f t="shared" si="1113"/>
        <v>1.1165</v>
      </c>
      <c r="Q284" s="6">
        <f t="shared" si="1113"/>
        <v>0.7082</v>
      </c>
      <c r="R284" s="6">
        <f t="shared" si="1113"/>
        <v>1.0642</v>
      </c>
      <c r="S284" s="6">
        <f t="shared" si="1113"/>
        <v>1.5613</v>
      </c>
      <c r="T284" s="6">
        <f t="shared" si="1113"/>
        <v>1.116</v>
      </c>
      <c r="U284" s="6">
        <f t="shared" si="1113"/>
        <v>1.1772</v>
      </c>
      <c r="V284" s="6">
        <f t="shared" si="1113"/>
        <v>1.6741</v>
      </c>
      <c r="W284" s="8"/>
      <c r="X284" s="6">
        <f t="shared" ref="X284:AG284" si="1114">max(X283, M284)</f>
        <v>1.9513</v>
      </c>
      <c r="Y284" s="6">
        <f t="shared" si="1114"/>
        <v>1.5896</v>
      </c>
      <c r="Z284" s="6">
        <f t="shared" si="1114"/>
        <v>1.2013</v>
      </c>
      <c r="AA284" s="6">
        <f t="shared" si="1114"/>
        <v>1.1432</v>
      </c>
      <c r="AB284" s="6">
        <f t="shared" si="1114"/>
        <v>0.7082</v>
      </c>
      <c r="AC284" s="6">
        <f t="shared" si="1114"/>
        <v>1.0642</v>
      </c>
      <c r="AD284" s="6">
        <f t="shared" si="1114"/>
        <v>1.616</v>
      </c>
      <c r="AE284" s="6">
        <f t="shared" si="1114"/>
        <v>1.116</v>
      </c>
      <c r="AF284" s="6">
        <f t="shared" si="1114"/>
        <v>1.2172</v>
      </c>
      <c r="AG284" s="6">
        <f t="shared" si="1114"/>
        <v>1.7081</v>
      </c>
      <c r="AH284" s="8"/>
      <c r="AI284" s="6">
        <f t="shared" ref="AI284:AR284" si="1115">X284-M284</f>
        <v>0.0134</v>
      </c>
      <c r="AJ284" s="6">
        <f t="shared" si="1115"/>
        <v>0.0294</v>
      </c>
      <c r="AK284" s="6">
        <f t="shared" si="1115"/>
        <v>0.0002</v>
      </c>
      <c r="AL284" s="6">
        <f t="shared" si="1115"/>
        <v>0.0267</v>
      </c>
      <c r="AM284" s="6">
        <f t="shared" si="1115"/>
        <v>0</v>
      </c>
      <c r="AN284" s="6">
        <f t="shared" si="1115"/>
        <v>0</v>
      </c>
      <c r="AO284" s="6">
        <f t="shared" si="1115"/>
        <v>0.0547</v>
      </c>
      <c r="AP284" s="6">
        <f t="shared" si="1115"/>
        <v>0</v>
      </c>
      <c r="AQ284" s="6">
        <f t="shared" si="1115"/>
        <v>0.04</v>
      </c>
      <c r="AR284" s="6">
        <f t="shared" si="1115"/>
        <v>0.034</v>
      </c>
      <c r="AS284" s="8"/>
      <c r="AT284" s="6">
        <f t="shared" ref="AT284:BC284" si="1116">average(SORTN(AI272:AI283,6,0,1,FALSE))</f>
        <v>0.06808333333</v>
      </c>
      <c r="AU284" s="6">
        <f t="shared" si="1116"/>
        <v>0.1119833333</v>
      </c>
      <c r="AV284" s="6">
        <f t="shared" si="1116"/>
        <v>0.11545</v>
      </c>
      <c r="AW284" s="6">
        <f t="shared" si="1116"/>
        <v>0.2393333333</v>
      </c>
      <c r="AX284" s="6">
        <f t="shared" si="1116"/>
        <v>0.16175</v>
      </c>
      <c r="AY284" s="6">
        <f t="shared" si="1116"/>
        <v>0.03833333333</v>
      </c>
      <c r="AZ284" s="6">
        <f t="shared" si="1116"/>
        <v>0.2809833333</v>
      </c>
      <c r="BA284" s="6">
        <f t="shared" si="1116"/>
        <v>0.08918333333</v>
      </c>
      <c r="BB284" s="6">
        <f t="shared" si="1116"/>
        <v>0.0486</v>
      </c>
      <c r="BC284" s="6">
        <f t="shared" si="1116"/>
        <v>0.2017333333</v>
      </c>
    </row>
    <row r="285">
      <c r="A285" s="23">
        <v>45138.0</v>
      </c>
      <c r="B285" s="27">
        <v>0.0273</v>
      </c>
      <c r="C285" s="27">
        <v>0.0269</v>
      </c>
      <c r="D285" s="27">
        <v>0.0111</v>
      </c>
      <c r="E285" s="27">
        <v>0.0198</v>
      </c>
      <c r="F285" s="27">
        <v>0.0513</v>
      </c>
      <c r="G285" s="27">
        <v>0.0302</v>
      </c>
      <c r="H285" s="27">
        <v>0.0171</v>
      </c>
      <c r="I285" s="27">
        <v>0.0103</v>
      </c>
      <c r="J285" s="27">
        <v>0.0221</v>
      </c>
      <c r="K285" s="27">
        <v>0.0341</v>
      </c>
      <c r="L285" s="8"/>
      <c r="M285" s="6">
        <f t="shared" ref="M285:V285" si="1117">M284+B285</f>
        <v>1.9652</v>
      </c>
      <c r="N285" s="6">
        <f t="shared" si="1117"/>
        <v>1.5871</v>
      </c>
      <c r="O285" s="6">
        <f t="shared" si="1117"/>
        <v>1.2122</v>
      </c>
      <c r="P285" s="6">
        <f t="shared" si="1117"/>
        <v>1.1363</v>
      </c>
      <c r="Q285" s="6">
        <f t="shared" si="1117"/>
        <v>0.7595</v>
      </c>
      <c r="R285" s="6">
        <f t="shared" si="1117"/>
        <v>1.0944</v>
      </c>
      <c r="S285" s="6">
        <f t="shared" si="1117"/>
        <v>1.5784</v>
      </c>
      <c r="T285" s="6">
        <f t="shared" si="1117"/>
        <v>1.1263</v>
      </c>
      <c r="U285" s="6">
        <f t="shared" si="1117"/>
        <v>1.1993</v>
      </c>
      <c r="V285" s="6">
        <f t="shared" si="1117"/>
        <v>1.7082</v>
      </c>
      <c r="W285" s="8"/>
      <c r="X285" s="6">
        <f t="shared" ref="X285:AG285" si="1118">max(X284, M285)</f>
        <v>1.9652</v>
      </c>
      <c r="Y285" s="6">
        <f t="shared" si="1118"/>
        <v>1.5896</v>
      </c>
      <c r="Z285" s="6">
        <f t="shared" si="1118"/>
        <v>1.2122</v>
      </c>
      <c r="AA285" s="6">
        <f t="shared" si="1118"/>
        <v>1.1432</v>
      </c>
      <c r="AB285" s="6">
        <f t="shared" si="1118"/>
        <v>0.7595</v>
      </c>
      <c r="AC285" s="6">
        <f t="shared" si="1118"/>
        <v>1.0944</v>
      </c>
      <c r="AD285" s="6">
        <f t="shared" si="1118"/>
        <v>1.616</v>
      </c>
      <c r="AE285" s="6">
        <f t="shared" si="1118"/>
        <v>1.1263</v>
      </c>
      <c r="AF285" s="6">
        <f t="shared" si="1118"/>
        <v>1.2172</v>
      </c>
      <c r="AG285" s="6">
        <f t="shared" si="1118"/>
        <v>1.7082</v>
      </c>
      <c r="AH285" s="8"/>
      <c r="AI285" s="6">
        <f t="shared" ref="AI285:AR285" si="1119">X285-M285</f>
        <v>0</v>
      </c>
      <c r="AJ285" s="6">
        <f t="shared" si="1119"/>
        <v>0.0025</v>
      </c>
      <c r="AK285" s="6">
        <f t="shared" si="1119"/>
        <v>0</v>
      </c>
      <c r="AL285" s="6">
        <f t="shared" si="1119"/>
        <v>0.0069</v>
      </c>
      <c r="AM285" s="6">
        <f t="shared" si="1119"/>
        <v>0</v>
      </c>
      <c r="AN285" s="6">
        <f t="shared" si="1119"/>
        <v>0</v>
      </c>
      <c r="AO285" s="6">
        <f t="shared" si="1119"/>
        <v>0.0376</v>
      </c>
      <c r="AP285" s="6">
        <f t="shared" si="1119"/>
        <v>0</v>
      </c>
      <c r="AQ285" s="6">
        <f t="shared" si="1119"/>
        <v>0.0179</v>
      </c>
      <c r="AR285" s="6">
        <f t="shared" si="1119"/>
        <v>0</v>
      </c>
      <c r="AS285" s="8"/>
      <c r="AT285" s="6">
        <f t="shared" ref="AT285:BC285" si="1120">average(SORTN(AI273:AI284,6,0,1,FALSE))</f>
        <v>0.0555</v>
      </c>
      <c r="AU285" s="6">
        <f t="shared" si="1120"/>
        <v>0.10075</v>
      </c>
      <c r="AV285" s="6">
        <f t="shared" si="1120"/>
        <v>0.0955</v>
      </c>
      <c r="AW285" s="6">
        <f t="shared" si="1120"/>
        <v>0.2205</v>
      </c>
      <c r="AX285" s="6">
        <f t="shared" si="1120"/>
        <v>0.13315</v>
      </c>
      <c r="AY285" s="6">
        <f t="shared" si="1120"/>
        <v>0.02781666667</v>
      </c>
      <c r="AZ285" s="6">
        <f t="shared" si="1120"/>
        <v>0.2573</v>
      </c>
      <c r="BA285" s="6">
        <f t="shared" si="1120"/>
        <v>0.08023333333</v>
      </c>
      <c r="BB285" s="6">
        <f t="shared" si="1120"/>
        <v>0.04665</v>
      </c>
      <c r="BC285" s="6">
        <f t="shared" si="1120"/>
        <v>0.18625</v>
      </c>
    </row>
    <row r="286">
      <c r="A286" s="23">
        <v>45169.0</v>
      </c>
      <c r="B286" s="27">
        <v>-0.0045</v>
      </c>
      <c r="C286" s="27">
        <v>-0.0151</v>
      </c>
      <c r="D286" s="27">
        <v>-0.0235</v>
      </c>
      <c r="E286" s="27">
        <v>-0.0333</v>
      </c>
      <c r="F286" s="27">
        <v>-0.0237</v>
      </c>
      <c r="G286" s="27">
        <v>-0.0242</v>
      </c>
      <c r="H286" s="27">
        <v>-0.0721</v>
      </c>
      <c r="I286" s="27">
        <v>-0.0142</v>
      </c>
      <c r="J286" s="27">
        <v>-0.0253</v>
      </c>
      <c r="K286" s="27">
        <v>-0.0174</v>
      </c>
      <c r="L286" s="8"/>
      <c r="M286" s="6">
        <f t="shared" ref="M286:V286" si="1121">M285+B286</f>
        <v>1.9607</v>
      </c>
      <c r="N286" s="6">
        <f t="shared" si="1121"/>
        <v>1.572</v>
      </c>
      <c r="O286" s="6">
        <f t="shared" si="1121"/>
        <v>1.1887</v>
      </c>
      <c r="P286" s="6">
        <f t="shared" si="1121"/>
        <v>1.103</v>
      </c>
      <c r="Q286" s="6">
        <f t="shared" si="1121"/>
        <v>0.7358</v>
      </c>
      <c r="R286" s="6">
        <f t="shared" si="1121"/>
        <v>1.0702</v>
      </c>
      <c r="S286" s="6">
        <f t="shared" si="1121"/>
        <v>1.5063</v>
      </c>
      <c r="T286" s="6">
        <f t="shared" si="1121"/>
        <v>1.1121</v>
      </c>
      <c r="U286" s="6">
        <f t="shared" si="1121"/>
        <v>1.174</v>
      </c>
      <c r="V286" s="6">
        <f t="shared" si="1121"/>
        <v>1.6908</v>
      </c>
      <c r="W286" s="8"/>
      <c r="X286" s="6">
        <f t="shared" ref="X286:AG286" si="1122">max(X285, M286)</f>
        <v>1.9652</v>
      </c>
      <c r="Y286" s="6">
        <f t="shared" si="1122"/>
        <v>1.5896</v>
      </c>
      <c r="Z286" s="6">
        <f t="shared" si="1122"/>
        <v>1.2122</v>
      </c>
      <c r="AA286" s="6">
        <f t="shared" si="1122"/>
        <v>1.1432</v>
      </c>
      <c r="AB286" s="6">
        <f t="shared" si="1122"/>
        <v>0.7595</v>
      </c>
      <c r="AC286" s="6">
        <f t="shared" si="1122"/>
        <v>1.0944</v>
      </c>
      <c r="AD286" s="6">
        <f t="shared" si="1122"/>
        <v>1.616</v>
      </c>
      <c r="AE286" s="6">
        <f t="shared" si="1122"/>
        <v>1.1263</v>
      </c>
      <c r="AF286" s="6">
        <f t="shared" si="1122"/>
        <v>1.2172</v>
      </c>
      <c r="AG286" s="6">
        <f t="shared" si="1122"/>
        <v>1.7082</v>
      </c>
      <c r="AH286" s="8"/>
      <c r="AI286" s="6">
        <f t="shared" ref="AI286:AR286" si="1123">X286-M286</f>
        <v>0.0045</v>
      </c>
      <c r="AJ286" s="6">
        <f t="shared" si="1123"/>
        <v>0.0176</v>
      </c>
      <c r="AK286" s="6">
        <f t="shared" si="1123"/>
        <v>0.0235</v>
      </c>
      <c r="AL286" s="6">
        <f t="shared" si="1123"/>
        <v>0.0402</v>
      </c>
      <c r="AM286" s="6">
        <f t="shared" si="1123"/>
        <v>0.0237</v>
      </c>
      <c r="AN286" s="6">
        <f t="shared" si="1123"/>
        <v>0.0242</v>
      </c>
      <c r="AO286" s="6">
        <f t="shared" si="1123"/>
        <v>0.1097</v>
      </c>
      <c r="AP286" s="6">
        <f t="shared" si="1123"/>
        <v>0.0142</v>
      </c>
      <c r="AQ286" s="6">
        <f t="shared" si="1123"/>
        <v>0.0432</v>
      </c>
      <c r="AR286" s="6">
        <f t="shared" si="1123"/>
        <v>0.0174</v>
      </c>
      <c r="AS286" s="8"/>
      <c r="AT286" s="6">
        <f t="shared" ref="AT286:BC286" si="1124">average(SORTN(AI274:AI285,6,0,1,FALSE))</f>
        <v>0.0498</v>
      </c>
      <c r="AU286" s="6">
        <f t="shared" si="1124"/>
        <v>0.09306666667</v>
      </c>
      <c r="AV286" s="6">
        <f t="shared" si="1124"/>
        <v>0.08775</v>
      </c>
      <c r="AW286" s="6">
        <f t="shared" si="1124"/>
        <v>0.1984166667</v>
      </c>
      <c r="AX286" s="6">
        <f t="shared" si="1124"/>
        <v>0.11305</v>
      </c>
      <c r="AY286" s="6">
        <f t="shared" si="1124"/>
        <v>0.02393333333</v>
      </c>
      <c r="AZ286" s="6">
        <f t="shared" si="1124"/>
        <v>0.2460333333</v>
      </c>
      <c r="BA286" s="6">
        <f t="shared" si="1124"/>
        <v>0.0722</v>
      </c>
      <c r="BB286" s="6">
        <f t="shared" si="1124"/>
        <v>0.04665</v>
      </c>
      <c r="BC286" s="6">
        <f t="shared" si="1124"/>
        <v>0.1862333333</v>
      </c>
    </row>
    <row r="287">
      <c r="A287" s="23">
        <v>45199.0</v>
      </c>
      <c r="B287" s="27">
        <v>-0.0252</v>
      </c>
      <c r="C287" s="27">
        <v>-0.0306</v>
      </c>
      <c r="D287" s="27">
        <v>-0.0291</v>
      </c>
      <c r="E287" s="27">
        <v>-0.0354</v>
      </c>
      <c r="F287" s="27">
        <v>-0.0161</v>
      </c>
      <c r="G287" s="27">
        <v>-0.021</v>
      </c>
      <c r="H287" s="27">
        <v>-0.0573</v>
      </c>
      <c r="I287" s="27">
        <v>-0.0052</v>
      </c>
      <c r="J287" s="27">
        <v>0.0295</v>
      </c>
      <c r="K287" s="27">
        <v>-0.0472</v>
      </c>
      <c r="L287" s="8"/>
      <c r="M287" s="6">
        <f t="shared" ref="M287:V287" si="1125">M286+B287</f>
        <v>1.9355</v>
      </c>
      <c r="N287" s="6">
        <f t="shared" si="1125"/>
        <v>1.5414</v>
      </c>
      <c r="O287" s="6">
        <f t="shared" si="1125"/>
        <v>1.1596</v>
      </c>
      <c r="P287" s="6">
        <f t="shared" si="1125"/>
        <v>1.0676</v>
      </c>
      <c r="Q287" s="6">
        <f t="shared" si="1125"/>
        <v>0.7197</v>
      </c>
      <c r="R287" s="6">
        <f t="shared" si="1125"/>
        <v>1.0492</v>
      </c>
      <c r="S287" s="6">
        <f t="shared" si="1125"/>
        <v>1.449</v>
      </c>
      <c r="T287" s="6">
        <f t="shared" si="1125"/>
        <v>1.1069</v>
      </c>
      <c r="U287" s="6">
        <f t="shared" si="1125"/>
        <v>1.2035</v>
      </c>
      <c r="V287" s="6">
        <f t="shared" si="1125"/>
        <v>1.6436</v>
      </c>
      <c r="W287" s="8"/>
      <c r="X287" s="6">
        <f t="shared" ref="X287:AG287" si="1126">max(X286, M287)</f>
        <v>1.9652</v>
      </c>
      <c r="Y287" s="6">
        <f t="shared" si="1126"/>
        <v>1.5896</v>
      </c>
      <c r="Z287" s="6">
        <f t="shared" si="1126"/>
        <v>1.2122</v>
      </c>
      <c r="AA287" s="6">
        <f t="shared" si="1126"/>
        <v>1.1432</v>
      </c>
      <c r="AB287" s="6">
        <f t="shared" si="1126"/>
        <v>0.7595</v>
      </c>
      <c r="AC287" s="6">
        <f t="shared" si="1126"/>
        <v>1.0944</v>
      </c>
      <c r="AD287" s="6">
        <f t="shared" si="1126"/>
        <v>1.616</v>
      </c>
      <c r="AE287" s="6">
        <f t="shared" si="1126"/>
        <v>1.1263</v>
      </c>
      <c r="AF287" s="6">
        <f t="shared" si="1126"/>
        <v>1.2172</v>
      </c>
      <c r="AG287" s="6">
        <f t="shared" si="1126"/>
        <v>1.7082</v>
      </c>
      <c r="AH287" s="8"/>
      <c r="AI287" s="6">
        <f t="shared" ref="AI287:AR287" si="1127">X287-M287</f>
        <v>0.0297</v>
      </c>
      <c r="AJ287" s="6">
        <f t="shared" si="1127"/>
        <v>0.0482</v>
      </c>
      <c r="AK287" s="6">
        <f t="shared" si="1127"/>
        <v>0.0526</v>
      </c>
      <c r="AL287" s="6">
        <f t="shared" si="1127"/>
        <v>0.0756</v>
      </c>
      <c r="AM287" s="6">
        <f t="shared" si="1127"/>
        <v>0.0398</v>
      </c>
      <c r="AN287" s="6">
        <f t="shared" si="1127"/>
        <v>0.0452</v>
      </c>
      <c r="AO287" s="6">
        <f t="shared" si="1127"/>
        <v>0.167</v>
      </c>
      <c r="AP287" s="6">
        <f t="shared" si="1127"/>
        <v>0.0194</v>
      </c>
      <c r="AQ287" s="6">
        <f t="shared" si="1127"/>
        <v>0.0137</v>
      </c>
      <c r="AR287" s="6">
        <f t="shared" si="1127"/>
        <v>0.0646</v>
      </c>
      <c r="AS287" s="8"/>
      <c r="AT287" s="6">
        <f t="shared" ref="AT287:BC287" si="1128">average(SORTN(AI275:AI286,6,0,1,FALSE))</f>
        <v>0.0452</v>
      </c>
      <c r="AU287" s="6">
        <f t="shared" si="1128"/>
        <v>0.08123333333</v>
      </c>
      <c r="AV287" s="6">
        <f t="shared" si="1128"/>
        <v>0.07155</v>
      </c>
      <c r="AW287" s="6">
        <f t="shared" si="1128"/>
        <v>0.1671166667</v>
      </c>
      <c r="AX287" s="6">
        <f t="shared" si="1128"/>
        <v>0.08566666667</v>
      </c>
      <c r="AY287" s="6">
        <f t="shared" si="1128"/>
        <v>0.02588333333</v>
      </c>
      <c r="AZ287" s="6">
        <f t="shared" si="1128"/>
        <v>0.2194333333</v>
      </c>
      <c r="BA287" s="6">
        <f t="shared" si="1128"/>
        <v>0.05788333333</v>
      </c>
      <c r="BB287" s="6">
        <f t="shared" si="1128"/>
        <v>0.04891666667</v>
      </c>
      <c r="BC287" s="6">
        <f t="shared" si="1128"/>
        <v>0.17855</v>
      </c>
    </row>
    <row r="288">
      <c r="A288" s="23">
        <v>45230.0</v>
      </c>
      <c r="B288" s="27">
        <v>-0.0331</v>
      </c>
      <c r="C288" s="27">
        <v>-0.031</v>
      </c>
      <c r="D288" s="27">
        <v>-0.0363</v>
      </c>
      <c r="E288" s="27">
        <v>-0.0429</v>
      </c>
      <c r="F288" s="27">
        <v>-0.0107</v>
      </c>
      <c r="G288" s="27">
        <v>-0.045</v>
      </c>
      <c r="H288" s="27">
        <v>-0.0105</v>
      </c>
      <c r="I288" s="27">
        <v>-0.0394</v>
      </c>
      <c r="J288" s="27">
        <v>-0.0361</v>
      </c>
      <c r="K288" s="27">
        <v>-0.0233</v>
      </c>
      <c r="L288" s="8"/>
      <c r="M288" s="6">
        <f t="shared" ref="M288:V288" si="1129">M287+B288</f>
        <v>1.9024</v>
      </c>
      <c r="N288" s="6">
        <f t="shared" si="1129"/>
        <v>1.5104</v>
      </c>
      <c r="O288" s="6">
        <f t="shared" si="1129"/>
        <v>1.1233</v>
      </c>
      <c r="P288" s="6">
        <f t="shared" si="1129"/>
        <v>1.0247</v>
      </c>
      <c r="Q288" s="6">
        <f t="shared" si="1129"/>
        <v>0.709</v>
      </c>
      <c r="R288" s="6">
        <f t="shared" si="1129"/>
        <v>1.0042</v>
      </c>
      <c r="S288" s="6">
        <f t="shared" si="1129"/>
        <v>1.4385</v>
      </c>
      <c r="T288" s="6">
        <f t="shared" si="1129"/>
        <v>1.0675</v>
      </c>
      <c r="U288" s="6">
        <f t="shared" si="1129"/>
        <v>1.1674</v>
      </c>
      <c r="V288" s="6">
        <f t="shared" si="1129"/>
        <v>1.6203</v>
      </c>
      <c r="W288" s="8"/>
      <c r="X288" s="6">
        <f t="shared" ref="X288:AG288" si="1130">max(X287, M288)</f>
        <v>1.9652</v>
      </c>
      <c r="Y288" s="6">
        <f t="shared" si="1130"/>
        <v>1.5896</v>
      </c>
      <c r="Z288" s="6">
        <f t="shared" si="1130"/>
        <v>1.2122</v>
      </c>
      <c r="AA288" s="6">
        <f t="shared" si="1130"/>
        <v>1.1432</v>
      </c>
      <c r="AB288" s="6">
        <f t="shared" si="1130"/>
        <v>0.7595</v>
      </c>
      <c r="AC288" s="6">
        <f t="shared" si="1130"/>
        <v>1.0944</v>
      </c>
      <c r="AD288" s="6">
        <f t="shared" si="1130"/>
        <v>1.616</v>
      </c>
      <c r="AE288" s="6">
        <f t="shared" si="1130"/>
        <v>1.1263</v>
      </c>
      <c r="AF288" s="6">
        <f t="shared" si="1130"/>
        <v>1.2172</v>
      </c>
      <c r="AG288" s="6">
        <f t="shared" si="1130"/>
        <v>1.7082</v>
      </c>
      <c r="AH288" s="8"/>
      <c r="AI288" s="6">
        <f t="shared" ref="AI288:AR288" si="1131">X288-M288</f>
        <v>0.0628</v>
      </c>
      <c r="AJ288" s="6">
        <f t="shared" si="1131"/>
        <v>0.0792</v>
      </c>
      <c r="AK288" s="6">
        <f t="shared" si="1131"/>
        <v>0.0889</v>
      </c>
      <c r="AL288" s="6">
        <f t="shared" si="1131"/>
        <v>0.1185</v>
      </c>
      <c r="AM288" s="6">
        <f t="shared" si="1131"/>
        <v>0.0505</v>
      </c>
      <c r="AN288" s="6">
        <f t="shared" si="1131"/>
        <v>0.0902</v>
      </c>
      <c r="AO288" s="6">
        <f t="shared" si="1131"/>
        <v>0.1775</v>
      </c>
      <c r="AP288" s="6">
        <f t="shared" si="1131"/>
        <v>0.0588</v>
      </c>
      <c r="AQ288" s="6">
        <f t="shared" si="1131"/>
        <v>0.0498</v>
      </c>
      <c r="AR288" s="6">
        <f t="shared" si="1131"/>
        <v>0.0879</v>
      </c>
      <c r="AS288" s="8"/>
      <c r="AT288" s="6">
        <f t="shared" ref="AT288:BC288" si="1132">average(SORTN(AI276:AI287,6,0,1,FALSE))</f>
        <v>0.0322</v>
      </c>
      <c r="AU288" s="6">
        <f t="shared" si="1132"/>
        <v>0.06401666667</v>
      </c>
      <c r="AV288" s="6">
        <f t="shared" si="1132"/>
        <v>0.04995</v>
      </c>
      <c r="AW288" s="6">
        <f t="shared" si="1132"/>
        <v>0.1268</v>
      </c>
      <c r="AX288" s="6">
        <f t="shared" si="1132"/>
        <v>0.05436666667</v>
      </c>
      <c r="AY288" s="6">
        <f t="shared" si="1132"/>
        <v>0.02091666667</v>
      </c>
      <c r="AZ288" s="6">
        <f t="shared" si="1132"/>
        <v>0.1880333333</v>
      </c>
      <c r="BA288" s="6">
        <f t="shared" si="1132"/>
        <v>0.03365</v>
      </c>
      <c r="BB288" s="6">
        <f t="shared" si="1132"/>
        <v>0.03866666667</v>
      </c>
      <c r="BC288" s="6">
        <f t="shared" si="1132"/>
        <v>0.1535833333</v>
      </c>
    </row>
    <row r="289">
      <c r="A289" s="23">
        <v>45260.0</v>
      </c>
      <c r="B289" s="27">
        <v>0.0491</v>
      </c>
      <c r="C289" s="27">
        <v>0.0782</v>
      </c>
      <c r="D289" s="27">
        <v>0.0613</v>
      </c>
      <c r="E289" s="27">
        <v>0.0977</v>
      </c>
      <c r="F289" s="27">
        <v>0.0724</v>
      </c>
      <c r="G289" s="27">
        <v>0.0856</v>
      </c>
      <c r="H289" s="27">
        <v>0.0997</v>
      </c>
      <c r="I289" s="27">
        <v>0.1143</v>
      </c>
      <c r="J289" s="27">
        <v>0.0226</v>
      </c>
      <c r="K289" s="27">
        <v>0.0937</v>
      </c>
      <c r="L289" s="8"/>
      <c r="M289" s="6">
        <f t="shared" ref="M289:V289" si="1133">M288+B289</f>
        <v>1.9515</v>
      </c>
      <c r="N289" s="6">
        <f t="shared" si="1133"/>
        <v>1.5886</v>
      </c>
      <c r="O289" s="6">
        <f t="shared" si="1133"/>
        <v>1.1846</v>
      </c>
      <c r="P289" s="6">
        <f t="shared" si="1133"/>
        <v>1.1224</v>
      </c>
      <c r="Q289" s="6">
        <f t="shared" si="1133"/>
        <v>0.7814</v>
      </c>
      <c r="R289" s="6">
        <f t="shared" si="1133"/>
        <v>1.0898</v>
      </c>
      <c r="S289" s="6">
        <f t="shared" si="1133"/>
        <v>1.5382</v>
      </c>
      <c r="T289" s="6">
        <f t="shared" si="1133"/>
        <v>1.1818</v>
      </c>
      <c r="U289" s="6">
        <f t="shared" si="1133"/>
        <v>1.19</v>
      </c>
      <c r="V289" s="6">
        <f t="shared" si="1133"/>
        <v>1.714</v>
      </c>
      <c r="W289" s="8"/>
      <c r="X289" s="6">
        <f t="shared" ref="X289:AG289" si="1134">max(X288, M289)</f>
        <v>1.9652</v>
      </c>
      <c r="Y289" s="6">
        <f t="shared" si="1134"/>
        <v>1.5896</v>
      </c>
      <c r="Z289" s="6">
        <f t="shared" si="1134"/>
        <v>1.2122</v>
      </c>
      <c r="AA289" s="6">
        <f t="shared" si="1134"/>
        <v>1.1432</v>
      </c>
      <c r="AB289" s="6">
        <f t="shared" si="1134"/>
        <v>0.7814</v>
      </c>
      <c r="AC289" s="6">
        <f t="shared" si="1134"/>
        <v>1.0944</v>
      </c>
      <c r="AD289" s="6">
        <f t="shared" si="1134"/>
        <v>1.616</v>
      </c>
      <c r="AE289" s="6">
        <f t="shared" si="1134"/>
        <v>1.1818</v>
      </c>
      <c r="AF289" s="6">
        <f t="shared" si="1134"/>
        <v>1.2172</v>
      </c>
      <c r="AG289" s="6">
        <f t="shared" si="1134"/>
        <v>1.714</v>
      </c>
      <c r="AH289" s="8"/>
      <c r="AI289" s="6">
        <f t="shared" ref="AI289:AR289" si="1135">X289-M289</f>
        <v>0.0137</v>
      </c>
      <c r="AJ289" s="6">
        <f t="shared" si="1135"/>
        <v>0.001</v>
      </c>
      <c r="AK289" s="6">
        <f t="shared" si="1135"/>
        <v>0.0276</v>
      </c>
      <c r="AL289" s="6">
        <f t="shared" si="1135"/>
        <v>0.0208</v>
      </c>
      <c r="AM289" s="6">
        <f t="shared" si="1135"/>
        <v>0</v>
      </c>
      <c r="AN289" s="6">
        <f t="shared" si="1135"/>
        <v>0.0046</v>
      </c>
      <c r="AO289" s="6">
        <f t="shared" si="1135"/>
        <v>0.0778</v>
      </c>
      <c r="AP289" s="6">
        <f t="shared" si="1135"/>
        <v>0</v>
      </c>
      <c r="AQ289" s="6">
        <f t="shared" si="1135"/>
        <v>0.0272</v>
      </c>
      <c r="AR289" s="6">
        <f t="shared" si="1135"/>
        <v>0</v>
      </c>
      <c r="AS289" s="8"/>
      <c r="AT289" s="6">
        <f t="shared" ref="AT289:BC289" si="1136">average(SORTN(AI277:AI288,6,0,1,FALSE))</f>
        <v>0.03443333333</v>
      </c>
      <c r="AU289" s="6">
        <f t="shared" si="1136"/>
        <v>0.06156666667</v>
      </c>
      <c r="AV289" s="6">
        <f t="shared" si="1136"/>
        <v>0.04858333333</v>
      </c>
      <c r="AW289" s="6">
        <f t="shared" si="1136"/>
        <v>0.1076166667</v>
      </c>
      <c r="AX289" s="6">
        <f t="shared" si="1136"/>
        <v>0.04206666667</v>
      </c>
      <c r="AY289" s="6">
        <f t="shared" si="1136"/>
        <v>0.033</v>
      </c>
      <c r="AZ289" s="6">
        <f t="shared" si="1136"/>
        <v>0.1666166667</v>
      </c>
      <c r="BA289" s="6">
        <f t="shared" si="1136"/>
        <v>0.03035</v>
      </c>
      <c r="BB289" s="6">
        <f t="shared" si="1136"/>
        <v>0.0384</v>
      </c>
      <c r="BC289" s="6">
        <f t="shared" si="1136"/>
        <v>0.1397333333</v>
      </c>
    </row>
    <row r="290">
      <c r="A290" s="23">
        <v>45291.0</v>
      </c>
      <c r="B290" s="27">
        <v>0.0745</v>
      </c>
      <c r="C290" s="27">
        <v>0.0384</v>
      </c>
      <c r="D290" s="27">
        <v>0.0336</v>
      </c>
      <c r="E290" s="27">
        <v>0.0312</v>
      </c>
      <c r="F290" s="27">
        <v>0.0184</v>
      </c>
      <c r="G290" s="27">
        <v>0.0437</v>
      </c>
      <c r="H290" s="27">
        <v>0.0575</v>
      </c>
      <c r="I290" s="27">
        <v>0.0063</v>
      </c>
      <c r="J290" s="27">
        <v>0.0379</v>
      </c>
      <c r="K290" s="27">
        <v>0.0467</v>
      </c>
      <c r="L290" s="8"/>
      <c r="M290" s="6">
        <f t="shared" ref="M290:V290" si="1137">M289+B290</f>
        <v>2.026</v>
      </c>
      <c r="N290" s="6">
        <f t="shared" si="1137"/>
        <v>1.627</v>
      </c>
      <c r="O290" s="6">
        <f t="shared" si="1137"/>
        <v>1.2182</v>
      </c>
      <c r="P290" s="6">
        <f t="shared" si="1137"/>
        <v>1.1536</v>
      </c>
      <c r="Q290" s="6">
        <f t="shared" si="1137"/>
        <v>0.7998</v>
      </c>
      <c r="R290" s="6">
        <f t="shared" si="1137"/>
        <v>1.1335</v>
      </c>
      <c r="S290" s="6">
        <f t="shared" si="1137"/>
        <v>1.5957</v>
      </c>
      <c r="T290" s="6">
        <f t="shared" si="1137"/>
        <v>1.1881</v>
      </c>
      <c r="U290" s="6">
        <f t="shared" si="1137"/>
        <v>1.2279</v>
      </c>
      <c r="V290" s="6">
        <f t="shared" si="1137"/>
        <v>1.7607</v>
      </c>
      <c r="W290" s="8"/>
      <c r="X290" s="6">
        <f t="shared" ref="X290:AG290" si="1138">max(X289, M290)</f>
        <v>2.026</v>
      </c>
      <c r="Y290" s="6">
        <f t="shared" si="1138"/>
        <v>1.627</v>
      </c>
      <c r="Z290" s="6">
        <f t="shared" si="1138"/>
        <v>1.2182</v>
      </c>
      <c r="AA290" s="6">
        <f t="shared" si="1138"/>
        <v>1.1536</v>
      </c>
      <c r="AB290" s="6">
        <f t="shared" si="1138"/>
        <v>0.7998</v>
      </c>
      <c r="AC290" s="6">
        <f t="shared" si="1138"/>
        <v>1.1335</v>
      </c>
      <c r="AD290" s="6">
        <f t="shared" si="1138"/>
        <v>1.616</v>
      </c>
      <c r="AE290" s="6">
        <f t="shared" si="1138"/>
        <v>1.1881</v>
      </c>
      <c r="AF290" s="6">
        <f t="shared" si="1138"/>
        <v>1.2279</v>
      </c>
      <c r="AG290" s="6">
        <f t="shared" si="1138"/>
        <v>1.7607</v>
      </c>
      <c r="AH290" s="8"/>
      <c r="AI290" s="6">
        <f t="shared" ref="AI290:AR290" si="1139">X290-M290</f>
        <v>0</v>
      </c>
      <c r="AJ290" s="6">
        <f t="shared" si="1139"/>
        <v>0</v>
      </c>
      <c r="AK290" s="6">
        <f t="shared" si="1139"/>
        <v>0</v>
      </c>
      <c r="AL290" s="6">
        <f t="shared" si="1139"/>
        <v>0</v>
      </c>
      <c r="AM290" s="6">
        <f t="shared" si="1139"/>
        <v>0</v>
      </c>
      <c r="AN290" s="6">
        <f t="shared" si="1139"/>
        <v>0</v>
      </c>
      <c r="AO290" s="6">
        <f t="shared" si="1139"/>
        <v>0.0203</v>
      </c>
      <c r="AP290" s="6">
        <f t="shared" si="1139"/>
        <v>0</v>
      </c>
      <c r="AQ290" s="6">
        <f t="shared" si="1139"/>
        <v>0</v>
      </c>
      <c r="AR290" s="6">
        <f t="shared" si="1139"/>
        <v>0</v>
      </c>
      <c r="AS290" s="8"/>
      <c r="AT290" s="6">
        <f t="shared" ref="AT290:BC290" si="1140">average(SORTN(AI278:AI289,6,0,1,FALSE))</f>
        <v>0.03443333333</v>
      </c>
      <c r="AU290" s="6">
        <f t="shared" si="1140"/>
        <v>0.06156666667</v>
      </c>
      <c r="AV290" s="6">
        <f t="shared" si="1140"/>
        <v>0.0492</v>
      </c>
      <c r="AW290" s="6">
        <f t="shared" si="1140"/>
        <v>0.09363333333</v>
      </c>
      <c r="AX290" s="6">
        <f t="shared" si="1140"/>
        <v>0.03906666667</v>
      </c>
      <c r="AY290" s="6">
        <f t="shared" si="1140"/>
        <v>0.03376666667</v>
      </c>
      <c r="AZ290" s="6">
        <f t="shared" si="1140"/>
        <v>0.1552</v>
      </c>
      <c r="BA290" s="6">
        <f t="shared" si="1140"/>
        <v>0.0277</v>
      </c>
      <c r="BB290" s="6">
        <f t="shared" si="1140"/>
        <v>0.03995</v>
      </c>
      <c r="BC290" s="6">
        <f t="shared" si="1140"/>
        <v>0.13385</v>
      </c>
    </row>
    <row r="291">
      <c r="A291" s="23">
        <v>45322.0</v>
      </c>
      <c r="B291" s="27">
        <v>0.016</v>
      </c>
      <c r="C291" s="27">
        <v>0.0053</v>
      </c>
      <c r="D291" s="27">
        <v>0.0175</v>
      </c>
      <c r="E291" s="27">
        <v>0.0072</v>
      </c>
      <c r="F291" s="27">
        <v>0.0193</v>
      </c>
      <c r="G291" s="27">
        <v>0.0462</v>
      </c>
      <c r="H291" s="27">
        <v>0.078</v>
      </c>
      <c r="I291" s="27">
        <v>0.0021</v>
      </c>
      <c r="J291" s="27">
        <v>-0.0123</v>
      </c>
      <c r="K291" s="27">
        <v>0.0153</v>
      </c>
      <c r="L291" s="8"/>
      <c r="M291" s="6">
        <f t="shared" ref="M291:V291" si="1141">M290+B291</f>
        <v>2.042</v>
      </c>
      <c r="N291" s="6">
        <f t="shared" si="1141"/>
        <v>1.6323</v>
      </c>
      <c r="O291" s="6">
        <f t="shared" si="1141"/>
        <v>1.2357</v>
      </c>
      <c r="P291" s="6">
        <f t="shared" si="1141"/>
        <v>1.1608</v>
      </c>
      <c r="Q291" s="6">
        <f t="shared" si="1141"/>
        <v>0.8191</v>
      </c>
      <c r="R291" s="6">
        <f t="shared" si="1141"/>
        <v>1.1797</v>
      </c>
      <c r="S291" s="6">
        <f t="shared" si="1141"/>
        <v>1.6737</v>
      </c>
      <c r="T291" s="6">
        <f t="shared" si="1141"/>
        <v>1.1902</v>
      </c>
      <c r="U291" s="6">
        <f t="shared" si="1141"/>
        <v>1.2156</v>
      </c>
      <c r="V291" s="6">
        <f t="shared" si="1141"/>
        <v>1.776</v>
      </c>
      <c r="W291" s="8"/>
      <c r="X291" s="6">
        <f t="shared" ref="X291:AG291" si="1142">max(X290, M291)</f>
        <v>2.042</v>
      </c>
      <c r="Y291" s="6">
        <f t="shared" si="1142"/>
        <v>1.6323</v>
      </c>
      <c r="Z291" s="6">
        <f t="shared" si="1142"/>
        <v>1.2357</v>
      </c>
      <c r="AA291" s="6">
        <f t="shared" si="1142"/>
        <v>1.1608</v>
      </c>
      <c r="AB291" s="6">
        <f t="shared" si="1142"/>
        <v>0.8191</v>
      </c>
      <c r="AC291" s="6">
        <f t="shared" si="1142"/>
        <v>1.1797</v>
      </c>
      <c r="AD291" s="6">
        <f t="shared" si="1142"/>
        <v>1.6737</v>
      </c>
      <c r="AE291" s="6">
        <f t="shared" si="1142"/>
        <v>1.1902</v>
      </c>
      <c r="AF291" s="6">
        <f t="shared" si="1142"/>
        <v>1.2279</v>
      </c>
      <c r="AG291" s="6">
        <f t="shared" si="1142"/>
        <v>1.776</v>
      </c>
      <c r="AH291" s="8"/>
      <c r="AI291" s="6">
        <f t="shared" ref="AI291:AR291" si="1143">X291-M291</f>
        <v>0</v>
      </c>
      <c r="AJ291" s="6">
        <f t="shared" si="1143"/>
        <v>0</v>
      </c>
      <c r="AK291" s="6">
        <f t="shared" si="1143"/>
        <v>0</v>
      </c>
      <c r="AL291" s="6">
        <f t="shared" si="1143"/>
        <v>0</v>
      </c>
      <c r="AM291" s="6">
        <f t="shared" si="1143"/>
        <v>0</v>
      </c>
      <c r="AN291" s="6">
        <f t="shared" si="1143"/>
        <v>0</v>
      </c>
      <c r="AO291" s="6">
        <f t="shared" si="1143"/>
        <v>0</v>
      </c>
      <c r="AP291" s="6">
        <f t="shared" si="1143"/>
        <v>0</v>
      </c>
      <c r="AQ291" s="6">
        <f t="shared" si="1143"/>
        <v>0.0123</v>
      </c>
      <c r="AR291" s="6">
        <f t="shared" si="1143"/>
        <v>0</v>
      </c>
      <c r="AS291" s="8"/>
      <c r="AT291" s="6">
        <f t="shared" ref="AT291:BC291" si="1144">average(SORTN(AI279:AI290,6,0,1,FALSE))</f>
        <v>0.03131666667</v>
      </c>
      <c r="AU291" s="6">
        <f t="shared" si="1144"/>
        <v>0.05153333333</v>
      </c>
      <c r="AV291" s="6">
        <f t="shared" si="1144"/>
        <v>0.0391</v>
      </c>
      <c r="AW291" s="6">
        <f t="shared" si="1144"/>
        <v>0.0729</v>
      </c>
      <c r="AX291" s="6">
        <f t="shared" si="1144"/>
        <v>0.02743333333</v>
      </c>
      <c r="AY291" s="6">
        <f t="shared" si="1144"/>
        <v>0.03376666667</v>
      </c>
      <c r="AZ291" s="6">
        <f t="shared" si="1144"/>
        <v>0.1339333333</v>
      </c>
      <c r="BA291" s="6">
        <f t="shared" si="1144"/>
        <v>0.02115</v>
      </c>
      <c r="BB291" s="6">
        <f t="shared" si="1144"/>
        <v>0.03995</v>
      </c>
      <c r="BC291" s="6">
        <f t="shared" si="1144"/>
        <v>0.1160333333</v>
      </c>
    </row>
    <row r="292">
      <c r="A292" s="23">
        <v>45351.0</v>
      </c>
      <c r="B292" s="27">
        <v>0.0094</v>
      </c>
      <c r="C292" s="27">
        <v>0.0219</v>
      </c>
      <c r="D292" s="27">
        <v>0.0303</v>
      </c>
      <c r="E292" s="27">
        <v>0.045</v>
      </c>
      <c r="F292" s="27">
        <v>0.0621</v>
      </c>
      <c r="G292" s="27">
        <v>0.03</v>
      </c>
      <c r="H292" s="27">
        <v>0.0543</v>
      </c>
      <c r="I292" s="27">
        <v>-0.0092</v>
      </c>
      <c r="J292" s="27">
        <v>0.007</v>
      </c>
      <c r="K292" s="27">
        <v>0.0532</v>
      </c>
      <c r="L292" s="8"/>
      <c r="M292" s="6">
        <f t="shared" ref="M292:V292" si="1145">M291+B292</f>
        <v>2.0514</v>
      </c>
      <c r="N292" s="6">
        <f t="shared" si="1145"/>
        <v>1.6542</v>
      </c>
      <c r="O292" s="6">
        <f t="shared" si="1145"/>
        <v>1.266</v>
      </c>
      <c r="P292" s="6">
        <f t="shared" si="1145"/>
        <v>1.2058</v>
      </c>
      <c r="Q292" s="6">
        <f t="shared" si="1145"/>
        <v>0.8812</v>
      </c>
      <c r="R292" s="6">
        <f t="shared" si="1145"/>
        <v>1.2097</v>
      </c>
      <c r="S292" s="6">
        <f t="shared" si="1145"/>
        <v>1.728</v>
      </c>
      <c r="T292" s="6">
        <f t="shared" si="1145"/>
        <v>1.181</v>
      </c>
      <c r="U292" s="6">
        <f t="shared" si="1145"/>
        <v>1.2226</v>
      </c>
      <c r="V292" s="6">
        <f t="shared" si="1145"/>
        <v>1.8292</v>
      </c>
      <c r="W292" s="8"/>
      <c r="X292" s="6">
        <f t="shared" ref="X292:AG292" si="1146">max(X291, M292)</f>
        <v>2.0514</v>
      </c>
      <c r="Y292" s="6">
        <f t="shared" si="1146"/>
        <v>1.6542</v>
      </c>
      <c r="Z292" s="6">
        <f t="shared" si="1146"/>
        <v>1.266</v>
      </c>
      <c r="AA292" s="6">
        <f t="shared" si="1146"/>
        <v>1.2058</v>
      </c>
      <c r="AB292" s="6">
        <f t="shared" si="1146"/>
        <v>0.8812</v>
      </c>
      <c r="AC292" s="6">
        <f t="shared" si="1146"/>
        <v>1.2097</v>
      </c>
      <c r="AD292" s="6">
        <f t="shared" si="1146"/>
        <v>1.728</v>
      </c>
      <c r="AE292" s="6">
        <f t="shared" si="1146"/>
        <v>1.1902</v>
      </c>
      <c r="AF292" s="6">
        <f t="shared" si="1146"/>
        <v>1.2279</v>
      </c>
      <c r="AG292" s="6">
        <f t="shared" si="1146"/>
        <v>1.8292</v>
      </c>
      <c r="AH292" s="8"/>
      <c r="AI292" s="6">
        <f t="shared" ref="AI292:AR292" si="1147">X292-M292</f>
        <v>0</v>
      </c>
      <c r="AJ292" s="6">
        <f t="shared" si="1147"/>
        <v>0</v>
      </c>
      <c r="AK292" s="6">
        <f t="shared" si="1147"/>
        <v>0</v>
      </c>
      <c r="AL292" s="6">
        <f t="shared" si="1147"/>
        <v>0</v>
      </c>
      <c r="AM292" s="6">
        <f t="shared" si="1147"/>
        <v>0</v>
      </c>
      <c r="AN292" s="6">
        <f t="shared" si="1147"/>
        <v>0</v>
      </c>
      <c r="AO292" s="6">
        <f t="shared" si="1147"/>
        <v>0</v>
      </c>
      <c r="AP292" s="6">
        <f t="shared" si="1147"/>
        <v>0.0092</v>
      </c>
      <c r="AQ292" s="6">
        <f t="shared" si="1147"/>
        <v>0.0053</v>
      </c>
      <c r="AR292" s="6">
        <f t="shared" si="1147"/>
        <v>0</v>
      </c>
      <c r="AS292" s="8"/>
      <c r="AT292" s="6">
        <f t="shared" ref="AT292:BC292" si="1148">average(SORTN(AI280:AI291,6,0,1,FALSE))</f>
        <v>0.03131666667</v>
      </c>
      <c r="AU292" s="6">
        <f t="shared" si="1148"/>
        <v>0.05153333333</v>
      </c>
      <c r="AV292" s="6">
        <f t="shared" si="1148"/>
        <v>0.0391</v>
      </c>
      <c r="AW292" s="6">
        <f t="shared" si="1148"/>
        <v>0.06781666667</v>
      </c>
      <c r="AX292" s="6">
        <f t="shared" si="1148"/>
        <v>0.02743333333</v>
      </c>
      <c r="AY292" s="6">
        <f t="shared" si="1148"/>
        <v>0.03376666667</v>
      </c>
      <c r="AZ292" s="6">
        <f t="shared" si="1148"/>
        <v>0.1311166667</v>
      </c>
      <c r="BA292" s="6">
        <f t="shared" si="1148"/>
        <v>0.02115</v>
      </c>
      <c r="BB292" s="6">
        <f t="shared" si="1148"/>
        <v>0.03995</v>
      </c>
      <c r="BC292" s="6">
        <f t="shared" si="1148"/>
        <v>0.10525</v>
      </c>
    </row>
    <row r="293">
      <c r="A293" s="23">
        <v>45382.0</v>
      </c>
      <c r="B293" s="27">
        <v>0.0279</v>
      </c>
      <c r="C293" s="27">
        <v>0.0387</v>
      </c>
      <c r="D293" s="27">
        <v>0.0331</v>
      </c>
      <c r="E293" s="27">
        <v>0.0404</v>
      </c>
      <c r="F293" s="27">
        <v>0.074</v>
      </c>
      <c r="G293" s="27">
        <v>0.0302</v>
      </c>
      <c r="H293" s="27">
        <v>0.0382</v>
      </c>
      <c r="I293" s="27">
        <v>0.1144</v>
      </c>
      <c r="J293" s="27">
        <v>0.0461</v>
      </c>
      <c r="K293" s="27">
        <v>0.0315</v>
      </c>
      <c r="L293" s="8"/>
      <c r="M293" s="6">
        <f t="shared" ref="M293:V293" si="1149">M292+B293</f>
        <v>2.0793</v>
      </c>
      <c r="N293" s="6">
        <f t="shared" si="1149"/>
        <v>1.6929</v>
      </c>
      <c r="O293" s="6">
        <f t="shared" si="1149"/>
        <v>1.2991</v>
      </c>
      <c r="P293" s="6">
        <f t="shared" si="1149"/>
        <v>1.2462</v>
      </c>
      <c r="Q293" s="6">
        <f t="shared" si="1149"/>
        <v>0.9552</v>
      </c>
      <c r="R293" s="6">
        <f t="shared" si="1149"/>
        <v>1.2399</v>
      </c>
      <c r="S293" s="6">
        <f t="shared" si="1149"/>
        <v>1.7662</v>
      </c>
      <c r="T293" s="6">
        <f t="shared" si="1149"/>
        <v>1.2954</v>
      </c>
      <c r="U293" s="6">
        <f t="shared" si="1149"/>
        <v>1.2687</v>
      </c>
      <c r="V293" s="6">
        <f t="shared" si="1149"/>
        <v>1.8607</v>
      </c>
      <c r="W293" s="8"/>
      <c r="X293" s="6">
        <f t="shared" ref="X293:AG293" si="1150">max(X292, M293)</f>
        <v>2.0793</v>
      </c>
      <c r="Y293" s="6">
        <f t="shared" si="1150"/>
        <v>1.6929</v>
      </c>
      <c r="Z293" s="6">
        <f t="shared" si="1150"/>
        <v>1.2991</v>
      </c>
      <c r="AA293" s="6">
        <f t="shared" si="1150"/>
        <v>1.2462</v>
      </c>
      <c r="AB293" s="6">
        <f t="shared" si="1150"/>
        <v>0.9552</v>
      </c>
      <c r="AC293" s="6">
        <f t="shared" si="1150"/>
        <v>1.2399</v>
      </c>
      <c r="AD293" s="6">
        <f t="shared" si="1150"/>
        <v>1.7662</v>
      </c>
      <c r="AE293" s="6">
        <f t="shared" si="1150"/>
        <v>1.2954</v>
      </c>
      <c r="AF293" s="6">
        <f t="shared" si="1150"/>
        <v>1.2687</v>
      </c>
      <c r="AG293" s="6">
        <f t="shared" si="1150"/>
        <v>1.8607</v>
      </c>
      <c r="AH293" s="8"/>
      <c r="AI293" s="6">
        <f t="shared" ref="AI293:AR293" si="1151">X293-M293</f>
        <v>0</v>
      </c>
      <c r="AJ293" s="6">
        <f t="shared" si="1151"/>
        <v>0</v>
      </c>
      <c r="AK293" s="6">
        <f t="shared" si="1151"/>
        <v>0</v>
      </c>
      <c r="AL293" s="6">
        <f t="shared" si="1151"/>
        <v>0</v>
      </c>
      <c r="AM293" s="6">
        <f t="shared" si="1151"/>
        <v>0</v>
      </c>
      <c r="AN293" s="6">
        <f t="shared" si="1151"/>
        <v>0</v>
      </c>
      <c r="AO293" s="6">
        <f t="shared" si="1151"/>
        <v>0</v>
      </c>
      <c r="AP293" s="6">
        <f t="shared" si="1151"/>
        <v>0</v>
      </c>
      <c r="AQ293" s="6">
        <f t="shared" si="1151"/>
        <v>0</v>
      </c>
      <c r="AR293" s="6">
        <f t="shared" si="1151"/>
        <v>0</v>
      </c>
      <c r="AS293" s="8"/>
      <c r="AT293" s="6">
        <f t="shared" ref="AT293:BC293" si="1152">average(SORTN(AI281:AI292,6,0,1,FALSE))</f>
        <v>0.0296</v>
      </c>
      <c r="AU293" s="6">
        <f t="shared" si="1152"/>
        <v>0.04773333333</v>
      </c>
      <c r="AV293" s="6">
        <f t="shared" si="1152"/>
        <v>0.0391</v>
      </c>
      <c r="AW293" s="6">
        <f t="shared" si="1152"/>
        <v>0.06235</v>
      </c>
      <c r="AX293" s="6">
        <f t="shared" si="1152"/>
        <v>0.02743333333</v>
      </c>
      <c r="AY293" s="6">
        <f t="shared" si="1152"/>
        <v>0.02736666667</v>
      </c>
      <c r="AZ293" s="6">
        <f t="shared" si="1152"/>
        <v>0.1243833333</v>
      </c>
      <c r="BA293" s="6">
        <f t="shared" si="1152"/>
        <v>0.02268333333</v>
      </c>
      <c r="BB293" s="6">
        <f t="shared" si="1152"/>
        <v>0.03995</v>
      </c>
      <c r="BC293" s="6">
        <f t="shared" si="1152"/>
        <v>0.0853</v>
      </c>
    </row>
    <row r="294">
      <c r="A294" s="23">
        <v>45412.0</v>
      </c>
      <c r="B294" s="27">
        <v>-0.0331</v>
      </c>
      <c r="C294" s="27">
        <v>-0.0194</v>
      </c>
      <c r="D294" s="27">
        <v>-0.0187</v>
      </c>
      <c r="E294" s="27">
        <v>-0.0275</v>
      </c>
      <c r="F294" s="27">
        <v>-0.0201</v>
      </c>
      <c r="G294" s="27">
        <v>-0.0486</v>
      </c>
      <c r="H294" s="27">
        <v>-0.0297</v>
      </c>
      <c r="I294" s="27">
        <v>-0.0154</v>
      </c>
      <c r="J294" s="27">
        <v>0.0279</v>
      </c>
      <c r="K294" s="27">
        <v>-0.0415</v>
      </c>
      <c r="L294" s="8"/>
      <c r="M294" s="6">
        <f t="shared" ref="M294:V294" si="1153">M293+B294</f>
        <v>2.0462</v>
      </c>
      <c r="N294" s="6">
        <f t="shared" si="1153"/>
        <v>1.6735</v>
      </c>
      <c r="O294" s="6">
        <f t="shared" si="1153"/>
        <v>1.2804</v>
      </c>
      <c r="P294" s="6">
        <f t="shared" si="1153"/>
        <v>1.2187</v>
      </c>
      <c r="Q294" s="6">
        <f t="shared" si="1153"/>
        <v>0.9351</v>
      </c>
      <c r="R294" s="6">
        <f t="shared" si="1153"/>
        <v>1.1913</v>
      </c>
      <c r="S294" s="6">
        <f t="shared" si="1153"/>
        <v>1.7365</v>
      </c>
      <c r="T294" s="6">
        <f t="shared" si="1153"/>
        <v>1.28</v>
      </c>
      <c r="U294" s="6">
        <f t="shared" si="1153"/>
        <v>1.2966</v>
      </c>
      <c r="V294" s="6">
        <f t="shared" si="1153"/>
        <v>1.8192</v>
      </c>
      <c r="W294" s="8"/>
      <c r="X294" s="6">
        <f t="shared" ref="X294:AG294" si="1154">max(X293, M294)</f>
        <v>2.0793</v>
      </c>
      <c r="Y294" s="6">
        <f t="shared" si="1154"/>
        <v>1.6929</v>
      </c>
      <c r="Z294" s="6">
        <f t="shared" si="1154"/>
        <v>1.2991</v>
      </c>
      <c r="AA294" s="6">
        <f t="shared" si="1154"/>
        <v>1.2462</v>
      </c>
      <c r="AB294" s="6">
        <f t="shared" si="1154"/>
        <v>0.9552</v>
      </c>
      <c r="AC294" s="6">
        <f t="shared" si="1154"/>
        <v>1.2399</v>
      </c>
      <c r="AD294" s="6">
        <f t="shared" si="1154"/>
        <v>1.7662</v>
      </c>
      <c r="AE294" s="6">
        <f t="shared" si="1154"/>
        <v>1.2954</v>
      </c>
      <c r="AF294" s="6">
        <f t="shared" si="1154"/>
        <v>1.2966</v>
      </c>
      <c r="AG294" s="6">
        <f t="shared" si="1154"/>
        <v>1.8607</v>
      </c>
      <c r="AH294" s="8"/>
      <c r="AI294" s="6">
        <f t="shared" ref="AI294:AR294" si="1155">X294-M294</f>
        <v>0.0331</v>
      </c>
      <c r="AJ294" s="6">
        <f t="shared" si="1155"/>
        <v>0.0194</v>
      </c>
      <c r="AK294" s="6">
        <f t="shared" si="1155"/>
        <v>0.0187</v>
      </c>
      <c r="AL294" s="6">
        <f t="shared" si="1155"/>
        <v>0.0275</v>
      </c>
      <c r="AM294" s="6">
        <f t="shared" si="1155"/>
        <v>0.0201</v>
      </c>
      <c r="AN294" s="6">
        <f t="shared" si="1155"/>
        <v>0.0486</v>
      </c>
      <c r="AO294" s="6">
        <f t="shared" si="1155"/>
        <v>0.0297</v>
      </c>
      <c r="AP294" s="6">
        <f t="shared" si="1155"/>
        <v>0.0154</v>
      </c>
      <c r="AQ294" s="6">
        <f t="shared" si="1155"/>
        <v>0</v>
      </c>
      <c r="AR294" s="6">
        <f t="shared" si="1155"/>
        <v>0.0415</v>
      </c>
      <c r="AS294" s="8"/>
      <c r="AT294" s="6">
        <f t="shared" ref="AT294:BC294" si="1156">average(SORTN(AI282:AI293,6,0,1,FALSE))</f>
        <v>0.02701666667</v>
      </c>
      <c r="AU294" s="6">
        <f t="shared" si="1156"/>
        <v>0.0424</v>
      </c>
      <c r="AV294" s="6">
        <f t="shared" si="1156"/>
        <v>0.0391</v>
      </c>
      <c r="AW294" s="6">
        <f t="shared" si="1156"/>
        <v>0.05831666667</v>
      </c>
      <c r="AX294" s="6">
        <f t="shared" si="1156"/>
        <v>0.02471666667</v>
      </c>
      <c r="AY294" s="6">
        <f t="shared" si="1156"/>
        <v>0.02736666667</v>
      </c>
      <c r="AZ294" s="6">
        <f t="shared" si="1156"/>
        <v>0.1219</v>
      </c>
      <c r="BA294" s="6">
        <f t="shared" si="1156"/>
        <v>0.0208</v>
      </c>
      <c r="BB294" s="6">
        <f t="shared" si="1156"/>
        <v>0.03843333333</v>
      </c>
      <c r="BC294" s="6">
        <f t="shared" si="1156"/>
        <v>0.06841666667</v>
      </c>
    </row>
    <row r="295">
      <c r="A295" s="23">
        <v>45443.0</v>
      </c>
      <c r="B295" s="27">
        <v>0.0111</v>
      </c>
      <c r="C295" s="27">
        <v>0.026</v>
      </c>
      <c r="D295" s="27">
        <v>0.0141</v>
      </c>
      <c r="E295" s="27">
        <v>0.0269</v>
      </c>
      <c r="F295" s="27">
        <v>0.0313</v>
      </c>
      <c r="G295" s="27">
        <v>0.0134</v>
      </c>
      <c r="H295" s="27">
        <v>0.0441</v>
      </c>
      <c r="I295" s="27">
        <v>0.0426</v>
      </c>
      <c r="J295" s="27">
        <v>0.0187</v>
      </c>
      <c r="K295" s="27">
        <v>0.0473</v>
      </c>
      <c r="L295" s="8"/>
      <c r="M295" s="6">
        <f t="shared" ref="M295:V295" si="1157">M294+B295</f>
        <v>2.0573</v>
      </c>
      <c r="N295" s="6">
        <f t="shared" si="1157"/>
        <v>1.6995</v>
      </c>
      <c r="O295" s="6">
        <f t="shared" si="1157"/>
        <v>1.2945</v>
      </c>
      <c r="P295" s="6">
        <f t="shared" si="1157"/>
        <v>1.2456</v>
      </c>
      <c r="Q295" s="6">
        <f t="shared" si="1157"/>
        <v>0.9664</v>
      </c>
      <c r="R295" s="6">
        <f t="shared" si="1157"/>
        <v>1.2047</v>
      </c>
      <c r="S295" s="6">
        <f t="shared" si="1157"/>
        <v>1.7806</v>
      </c>
      <c r="T295" s="6">
        <f t="shared" si="1157"/>
        <v>1.3226</v>
      </c>
      <c r="U295" s="6">
        <f t="shared" si="1157"/>
        <v>1.3153</v>
      </c>
      <c r="V295" s="6">
        <f t="shared" si="1157"/>
        <v>1.8665</v>
      </c>
      <c r="W295" s="8"/>
      <c r="X295" s="6">
        <f t="shared" ref="X295:AG295" si="1158">max(X294, M295)</f>
        <v>2.0793</v>
      </c>
      <c r="Y295" s="6">
        <f t="shared" si="1158"/>
        <v>1.6995</v>
      </c>
      <c r="Z295" s="6">
        <f t="shared" si="1158"/>
        <v>1.2991</v>
      </c>
      <c r="AA295" s="6">
        <f t="shared" si="1158"/>
        <v>1.2462</v>
      </c>
      <c r="AB295" s="6">
        <f t="shared" si="1158"/>
        <v>0.9664</v>
      </c>
      <c r="AC295" s="6">
        <f t="shared" si="1158"/>
        <v>1.2399</v>
      </c>
      <c r="AD295" s="6">
        <f t="shared" si="1158"/>
        <v>1.7806</v>
      </c>
      <c r="AE295" s="6">
        <f t="shared" si="1158"/>
        <v>1.3226</v>
      </c>
      <c r="AF295" s="6">
        <f t="shared" si="1158"/>
        <v>1.3153</v>
      </c>
      <c r="AG295" s="6">
        <f t="shared" si="1158"/>
        <v>1.8665</v>
      </c>
      <c r="AH295" s="8"/>
      <c r="AI295" s="6">
        <f t="shared" ref="AI295:AR295" si="1159">X295-M295</f>
        <v>0.022</v>
      </c>
      <c r="AJ295" s="6">
        <f t="shared" si="1159"/>
        <v>0</v>
      </c>
      <c r="AK295" s="6">
        <f t="shared" si="1159"/>
        <v>0.0046</v>
      </c>
      <c r="AL295" s="6">
        <f t="shared" si="1159"/>
        <v>0.0006</v>
      </c>
      <c r="AM295" s="6">
        <f t="shared" si="1159"/>
        <v>0</v>
      </c>
      <c r="AN295" s="6">
        <f t="shared" si="1159"/>
        <v>0.0352</v>
      </c>
      <c r="AO295" s="6">
        <f t="shared" si="1159"/>
        <v>0</v>
      </c>
      <c r="AP295" s="6">
        <f t="shared" si="1159"/>
        <v>0</v>
      </c>
      <c r="AQ295" s="6">
        <f t="shared" si="1159"/>
        <v>0</v>
      </c>
      <c r="AR295" s="6">
        <f t="shared" si="1159"/>
        <v>0</v>
      </c>
      <c r="AS295" s="8"/>
      <c r="AT295" s="6">
        <f t="shared" ref="AT295:BC295" si="1160">average(SORTN(AI283:AI294,6,0,1,FALSE))</f>
        <v>0.03128333333</v>
      </c>
      <c r="AU295" s="6">
        <f t="shared" si="1160"/>
        <v>0.04335</v>
      </c>
      <c r="AV295" s="6">
        <f t="shared" si="1160"/>
        <v>0.04218333333</v>
      </c>
      <c r="AW295" s="6">
        <f t="shared" si="1160"/>
        <v>0.05736666667</v>
      </c>
      <c r="AX295" s="6">
        <f t="shared" si="1160"/>
        <v>0.02806666667</v>
      </c>
      <c r="AY295" s="6">
        <f t="shared" si="1160"/>
        <v>0.03546666667</v>
      </c>
      <c r="AZ295" s="6">
        <f t="shared" si="1160"/>
        <v>0.1108166667</v>
      </c>
      <c r="BA295" s="6">
        <f t="shared" si="1160"/>
        <v>0.02336666667</v>
      </c>
      <c r="BB295" s="6">
        <f t="shared" si="1160"/>
        <v>0.03843333333</v>
      </c>
      <c r="BC295" s="6">
        <f t="shared" si="1160"/>
        <v>0.05761666667</v>
      </c>
    </row>
    <row r="296">
      <c r="A296" s="23">
        <v>45473.0</v>
      </c>
      <c r="B296" s="27">
        <v>0.0154</v>
      </c>
      <c r="C296" s="27">
        <v>-0.0165</v>
      </c>
      <c r="D296" s="27">
        <v>-0.0631</v>
      </c>
      <c r="E296" s="27">
        <v>-0.005</v>
      </c>
      <c r="F296" s="27">
        <v>-0.0371</v>
      </c>
      <c r="G296" s="27">
        <v>-0.0071</v>
      </c>
      <c r="H296" s="27">
        <v>0.0441</v>
      </c>
      <c r="I296" s="27">
        <v>-0.0345</v>
      </c>
      <c r="J296" s="27">
        <v>-0.0104</v>
      </c>
      <c r="K296" s="27">
        <v>0.0354</v>
      </c>
      <c r="L296" s="8"/>
      <c r="M296" s="6">
        <f t="shared" ref="M296:V296" si="1161">M295+B296</f>
        <v>2.0727</v>
      </c>
      <c r="N296" s="6">
        <f t="shared" si="1161"/>
        <v>1.683</v>
      </c>
      <c r="O296" s="6">
        <f t="shared" si="1161"/>
        <v>1.2314</v>
      </c>
      <c r="P296" s="6">
        <f t="shared" si="1161"/>
        <v>1.2406</v>
      </c>
      <c r="Q296" s="6">
        <f t="shared" si="1161"/>
        <v>0.9293</v>
      </c>
      <c r="R296" s="6">
        <f t="shared" si="1161"/>
        <v>1.1976</v>
      </c>
      <c r="S296" s="6">
        <f t="shared" si="1161"/>
        <v>1.8247</v>
      </c>
      <c r="T296" s="6">
        <f t="shared" si="1161"/>
        <v>1.2881</v>
      </c>
      <c r="U296" s="6">
        <f t="shared" si="1161"/>
        <v>1.3049</v>
      </c>
      <c r="V296" s="6">
        <f t="shared" si="1161"/>
        <v>1.9019</v>
      </c>
      <c r="W296" s="8"/>
      <c r="X296" s="6">
        <f t="shared" ref="X296:AG296" si="1162">max(X295, M296)</f>
        <v>2.0793</v>
      </c>
      <c r="Y296" s="6">
        <f t="shared" si="1162"/>
        <v>1.6995</v>
      </c>
      <c r="Z296" s="6">
        <f t="shared" si="1162"/>
        <v>1.2991</v>
      </c>
      <c r="AA296" s="6">
        <f t="shared" si="1162"/>
        <v>1.2462</v>
      </c>
      <c r="AB296" s="6">
        <f t="shared" si="1162"/>
        <v>0.9664</v>
      </c>
      <c r="AC296" s="6">
        <f t="shared" si="1162"/>
        <v>1.2399</v>
      </c>
      <c r="AD296" s="6">
        <f t="shared" si="1162"/>
        <v>1.8247</v>
      </c>
      <c r="AE296" s="6">
        <f t="shared" si="1162"/>
        <v>1.3226</v>
      </c>
      <c r="AF296" s="6">
        <f t="shared" si="1162"/>
        <v>1.3153</v>
      </c>
      <c r="AG296" s="6">
        <f t="shared" si="1162"/>
        <v>1.9019</v>
      </c>
      <c r="AH296" s="8"/>
      <c r="AI296" s="6">
        <f t="shared" ref="AI296:AR296" si="1163">X296-M296</f>
        <v>0.0066</v>
      </c>
      <c r="AJ296" s="6">
        <f t="shared" si="1163"/>
        <v>0.0165</v>
      </c>
      <c r="AK296" s="6">
        <f t="shared" si="1163"/>
        <v>0.0677</v>
      </c>
      <c r="AL296" s="6">
        <f t="shared" si="1163"/>
        <v>0.0056</v>
      </c>
      <c r="AM296" s="6">
        <f t="shared" si="1163"/>
        <v>0.0371</v>
      </c>
      <c r="AN296" s="6">
        <f t="shared" si="1163"/>
        <v>0.0423</v>
      </c>
      <c r="AO296" s="6">
        <f t="shared" si="1163"/>
        <v>0</v>
      </c>
      <c r="AP296" s="6">
        <f t="shared" si="1163"/>
        <v>0.0345</v>
      </c>
      <c r="AQ296" s="6">
        <f t="shared" si="1163"/>
        <v>0.0104</v>
      </c>
      <c r="AR296" s="6">
        <f t="shared" si="1163"/>
        <v>0</v>
      </c>
      <c r="AS296" s="8"/>
      <c r="AT296" s="6">
        <f t="shared" ref="AT296:BC296" si="1164">average(SORTN(AI284:AI295,6,0,1,FALSE))</f>
        <v>0.02911666667</v>
      </c>
      <c r="AU296" s="6">
        <f t="shared" si="1164"/>
        <v>0.03271666667</v>
      </c>
      <c r="AV296" s="6">
        <f t="shared" si="1164"/>
        <v>0.03598333333</v>
      </c>
      <c r="AW296" s="6">
        <f t="shared" si="1164"/>
        <v>0.05155</v>
      </c>
      <c r="AX296" s="6">
        <f t="shared" si="1164"/>
        <v>0.02235</v>
      </c>
      <c r="AY296" s="6">
        <f t="shared" si="1164"/>
        <v>0.04133333333</v>
      </c>
      <c r="AZ296" s="6">
        <f t="shared" si="1164"/>
        <v>0.10405</v>
      </c>
      <c r="BA296" s="6">
        <f t="shared" si="1164"/>
        <v>0.0195</v>
      </c>
      <c r="BB296" s="6">
        <f t="shared" si="1164"/>
        <v>0.03196666667</v>
      </c>
      <c r="BC296" s="6">
        <f t="shared" si="1164"/>
        <v>0.0409</v>
      </c>
    </row>
    <row r="297">
      <c r="A297" s="23">
        <v>45504.0</v>
      </c>
      <c r="B297" s="27">
        <v>0.0398</v>
      </c>
      <c r="C297" s="27">
        <v>0.0588</v>
      </c>
      <c r="D297" s="27">
        <v>0.0139</v>
      </c>
      <c r="E297" s="27">
        <v>0.0095</v>
      </c>
      <c r="F297" s="27">
        <v>0.0262</v>
      </c>
      <c r="G297" s="27">
        <v>0.058</v>
      </c>
      <c r="H297" s="27">
        <v>-0.0581</v>
      </c>
      <c r="I297" s="27">
        <v>0.02</v>
      </c>
      <c r="J297" s="27">
        <v>0.0255</v>
      </c>
      <c r="K297" s="27">
        <v>0.0123</v>
      </c>
      <c r="L297" s="8"/>
      <c r="M297" s="6">
        <f t="shared" ref="M297:V297" si="1165">M296+B297</f>
        <v>2.1125</v>
      </c>
      <c r="N297" s="6">
        <f t="shared" si="1165"/>
        <v>1.7418</v>
      </c>
      <c r="O297" s="6">
        <f t="shared" si="1165"/>
        <v>1.2453</v>
      </c>
      <c r="P297" s="6">
        <f t="shared" si="1165"/>
        <v>1.2501</v>
      </c>
      <c r="Q297" s="6">
        <f t="shared" si="1165"/>
        <v>0.9555</v>
      </c>
      <c r="R297" s="6">
        <f t="shared" si="1165"/>
        <v>1.2556</v>
      </c>
      <c r="S297" s="6">
        <f t="shared" si="1165"/>
        <v>1.7666</v>
      </c>
      <c r="T297" s="6">
        <f t="shared" si="1165"/>
        <v>1.3081</v>
      </c>
      <c r="U297" s="6">
        <f t="shared" si="1165"/>
        <v>1.3304</v>
      </c>
      <c r="V297" s="6">
        <f t="shared" si="1165"/>
        <v>1.9142</v>
      </c>
      <c r="W297" s="8"/>
      <c r="X297" s="6">
        <f t="shared" ref="X297:AG297" si="1166">max(X296, M297)</f>
        <v>2.1125</v>
      </c>
      <c r="Y297" s="6">
        <f t="shared" si="1166"/>
        <v>1.7418</v>
      </c>
      <c r="Z297" s="6">
        <f t="shared" si="1166"/>
        <v>1.2991</v>
      </c>
      <c r="AA297" s="6">
        <f t="shared" si="1166"/>
        <v>1.2501</v>
      </c>
      <c r="AB297" s="6">
        <f t="shared" si="1166"/>
        <v>0.9664</v>
      </c>
      <c r="AC297" s="6">
        <f t="shared" si="1166"/>
        <v>1.2556</v>
      </c>
      <c r="AD297" s="6">
        <f t="shared" si="1166"/>
        <v>1.8247</v>
      </c>
      <c r="AE297" s="6">
        <f t="shared" si="1166"/>
        <v>1.3226</v>
      </c>
      <c r="AF297" s="6">
        <f t="shared" si="1166"/>
        <v>1.3304</v>
      </c>
      <c r="AG297" s="6">
        <f t="shared" si="1166"/>
        <v>1.9142</v>
      </c>
      <c r="AH297" s="8"/>
      <c r="AI297" s="6">
        <f t="shared" ref="AI297:AR297" si="1167">X297-M297</f>
        <v>0</v>
      </c>
      <c r="AJ297" s="6">
        <f t="shared" si="1167"/>
        <v>0</v>
      </c>
      <c r="AK297" s="6">
        <f t="shared" si="1167"/>
        <v>0.0538</v>
      </c>
      <c r="AL297" s="6">
        <f t="shared" si="1167"/>
        <v>0</v>
      </c>
      <c r="AM297" s="6">
        <f t="shared" si="1167"/>
        <v>0.0109</v>
      </c>
      <c r="AN297" s="6">
        <f t="shared" si="1167"/>
        <v>0</v>
      </c>
      <c r="AO297" s="6">
        <f t="shared" si="1167"/>
        <v>0.0581</v>
      </c>
      <c r="AP297" s="6">
        <f t="shared" si="1167"/>
        <v>0.0145</v>
      </c>
      <c r="AQ297" s="6">
        <f t="shared" si="1167"/>
        <v>0</v>
      </c>
      <c r="AR297" s="6">
        <f t="shared" si="1167"/>
        <v>0</v>
      </c>
      <c r="AS297" s="8"/>
      <c r="AT297" s="6">
        <f t="shared" ref="AT297:BC297" si="1168">average(SORTN(AI285:AI296,6,0,1,FALSE))</f>
        <v>0.02798333333</v>
      </c>
      <c r="AU297" s="6">
        <f t="shared" si="1168"/>
        <v>0.03056666667</v>
      </c>
      <c r="AV297" s="6">
        <f t="shared" si="1168"/>
        <v>0.0465</v>
      </c>
      <c r="AW297" s="6">
        <f t="shared" si="1168"/>
        <v>0.04825</v>
      </c>
      <c r="AX297" s="6">
        <f t="shared" si="1168"/>
        <v>0.02853333333</v>
      </c>
      <c r="AY297" s="6">
        <f t="shared" si="1168"/>
        <v>0.04761666667</v>
      </c>
      <c r="AZ297" s="6">
        <f t="shared" si="1168"/>
        <v>0.09988333333</v>
      </c>
      <c r="BA297" s="6">
        <f t="shared" si="1168"/>
        <v>0.02525</v>
      </c>
      <c r="BB297" s="6">
        <f t="shared" si="1168"/>
        <v>0.02735</v>
      </c>
      <c r="BC297" s="6">
        <f t="shared" si="1168"/>
        <v>0.03523333333</v>
      </c>
    </row>
    <row r="298">
      <c r="A298" s="23">
        <v>45535.0</v>
      </c>
      <c r="B298" s="27">
        <v>0.0037</v>
      </c>
      <c r="C298" s="27">
        <v>0.0151</v>
      </c>
      <c r="D298" s="27">
        <v>0.0146</v>
      </c>
      <c r="E298" s="27">
        <v>0.0239</v>
      </c>
      <c r="F298" s="27">
        <v>0.0255</v>
      </c>
      <c r="G298" s="27">
        <v>0.0051</v>
      </c>
      <c r="H298" s="27">
        <v>-0.0031</v>
      </c>
      <c r="I298" s="27">
        <v>0.0258</v>
      </c>
      <c r="J298" s="27">
        <v>0.0098</v>
      </c>
      <c r="K298" s="27">
        <v>0.0237</v>
      </c>
      <c r="L298" s="8"/>
      <c r="M298" s="6">
        <f t="shared" ref="M298:V298" si="1169">M297+B298</f>
        <v>2.1162</v>
      </c>
      <c r="N298" s="6">
        <f t="shared" si="1169"/>
        <v>1.7569</v>
      </c>
      <c r="O298" s="6">
        <f t="shared" si="1169"/>
        <v>1.2599</v>
      </c>
      <c r="P298" s="6">
        <f t="shared" si="1169"/>
        <v>1.274</v>
      </c>
      <c r="Q298" s="6">
        <f t="shared" si="1169"/>
        <v>0.981</v>
      </c>
      <c r="R298" s="6">
        <f t="shared" si="1169"/>
        <v>1.2607</v>
      </c>
      <c r="S298" s="6">
        <f t="shared" si="1169"/>
        <v>1.7635</v>
      </c>
      <c r="T298" s="6">
        <f t="shared" si="1169"/>
        <v>1.3339</v>
      </c>
      <c r="U298" s="6">
        <f t="shared" si="1169"/>
        <v>1.3402</v>
      </c>
      <c r="V298" s="6">
        <f t="shared" si="1169"/>
        <v>1.9379</v>
      </c>
      <c r="W298" s="8"/>
      <c r="X298" s="6">
        <f t="shared" ref="X298:AG298" si="1170">max(X297, M298)</f>
        <v>2.1162</v>
      </c>
      <c r="Y298" s="6">
        <f t="shared" si="1170"/>
        <v>1.7569</v>
      </c>
      <c r="Z298" s="6">
        <f t="shared" si="1170"/>
        <v>1.2991</v>
      </c>
      <c r="AA298" s="6">
        <f t="shared" si="1170"/>
        <v>1.274</v>
      </c>
      <c r="AB298" s="6">
        <f t="shared" si="1170"/>
        <v>0.981</v>
      </c>
      <c r="AC298" s="6">
        <f t="shared" si="1170"/>
        <v>1.2607</v>
      </c>
      <c r="AD298" s="6">
        <f t="shared" si="1170"/>
        <v>1.8247</v>
      </c>
      <c r="AE298" s="6">
        <f t="shared" si="1170"/>
        <v>1.3339</v>
      </c>
      <c r="AF298" s="6">
        <f t="shared" si="1170"/>
        <v>1.3402</v>
      </c>
      <c r="AG298" s="6">
        <f t="shared" si="1170"/>
        <v>1.9379</v>
      </c>
      <c r="AH298" s="8"/>
      <c r="AI298" s="6">
        <f t="shared" ref="AI298:AR298" si="1171">X298-M298</f>
        <v>0</v>
      </c>
      <c r="AJ298" s="6">
        <f t="shared" si="1171"/>
        <v>0</v>
      </c>
      <c r="AK298" s="6">
        <f t="shared" si="1171"/>
        <v>0.0392</v>
      </c>
      <c r="AL298" s="6">
        <f t="shared" si="1171"/>
        <v>0</v>
      </c>
      <c r="AM298" s="6">
        <f t="shared" si="1171"/>
        <v>0</v>
      </c>
      <c r="AN298" s="6">
        <f t="shared" si="1171"/>
        <v>0</v>
      </c>
      <c r="AO298" s="6">
        <f t="shared" si="1171"/>
        <v>0.0612</v>
      </c>
      <c r="AP298" s="6">
        <f t="shared" si="1171"/>
        <v>0</v>
      </c>
      <c r="AQ298" s="6">
        <f t="shared" si="1171"/>
        <v>0</v>
      </c>
      <c r="AR298" s="6">
        <f t="shared" si="1171"/>
        <v>0</v>
      </c>
      <c r="AS298" s="8"/>
      <c r="AT298" s="6">
        <f t="shared" ref="AT298:BC298" si="1172">average(SORTN(AI286:AI297,6,0,1,FALSE))</f>
        <v>0.02798333333</v>
      </c>
      <c r="AU298" s="6">
        <f t="shared" si="1172"/>
        <v>0.03031666667</v>
      </c>
      <c r="AV298" s="6">
        <f t="shared" si="1172"/>
        <v>0.05235</v>
      </c>
      <c r="AW298" s="6">
        <f t="shared" si="1172"/>
        <v>0.04803333333</v>
      </c>
      <c r="AX298" s="6">
        <f t="shared" si="1172"/>
        <v>0.03035</v>
      </c>
      <c r="AY298" s="6">
        <f t="shared" si="1172"/>
        <v>0.04761666667</v>
      </c>
      <c r="AZ298" s="6">
        <f t="shared" si="1172"/>
        <v>0.1033</v>
      </c>
      <c r="BA298" s="6">
        <f t="shared" si="1172"/>
        <v>0.02613333333</v>
      </c>
      <c r="BB298" s="6">
        <f t="shared" si="1172"/>
        <v>0.0261</v>
      </c>
      <c r="BC298" s="6">
        <f t="shared" si="1172"/>
        <v>0.03523333333</v>
      </c>
    </row>
    <row r="299">
      <c r="A299" s="23">
        <v>45565.0</v>
      </c>
      <c r="B299" s="27">
        <v>0.0287</v>
      </c>
      <c r="C299" s="27">
        <v>0.0288</v>
      </c>
      <c r="D299" s="27">
        <v>0.0052</v>
      </c>
      <c r="E299" s="27">
        <v>0.0288</v>
      </c>
      <c r="F299" s="27">
        <v>-0.0093</v>
      </c>
      <c r="G299" s="27">
        <v>-0.0058</v>
      </c>
      <c r="H299" s="27">
        <v>-0.0222</v>
      </c>
      <c r="I299" s="27">
        <v>0.0432</v>
      </c>
      <c r="J299" s="27">
        <v>-0.0177</v>
      </c>
      <c r="K299" s="27">
        <v>0.0212</v>
      </c>
      <c r="L299" s="8"/>
      <c r="M299" s="6">
        <f t="shared" ref="M299:V299" si="1173">M298+B299</f>
        <v>2.1449</v>
      </c>
      <c r="N299" s="6">
        <f t="shared" si="1173"/>
        <v>1.7857</v>
      </c>
      <c r="O299" s="6">
        <f t="shared" si="1173"/>
        <v>1.2651</v>
      </c>
      <c r="P299" s="6">
        <f t="shared" si="1173"/>
        <v>1.3028</v>
      </c>
      <c r="Q299" s="6">
        <f t="shared" si="1173"/>
        <v>0.9717</v>
      </c>
      <c r="R299" s="6">
        <f t="shared" si="1173"/>
        <v>1.2549</v>
      </c>
      <c r="S299" s="6">
        <f t="shared" si="1173"/>
        <v>1.7413</v>
      </c>
      <c r="T299" s="6">
        <f t="shared" si="1173"/>
        <v>1.3771</v>
      </c>
      <c r="U299" s="6">
        <f t="shared" si="1173"/>
        <v>1.3225</v>
      </c>
      <c r="V299" s="6">
        <f t="shared" si="1173"/>
        <v>1.9591</v>
      </c>
      <c r="W299" s="8"/>
      <c r="X299" s="6">
        <f t="shared" ref="X299:AG299" si="1174">max(X298, M299)</f>
        <v>2.1449</v>
      </c>
      <c r="Y299" s="6">
        <f t="shared" si="1174"/>
        <v>1.7857</v>
      </c>
      <c r="Z299" s="6">
        <f t="shared" si="1174"/>
        <v>1.2991</v>
      </c>
      <c r="AA299" s="6">
        <f t="shared" si="1174"/>
        <v>1.3028</v>
      </c>
      <c r="AB299" s="6">
        <f t="shared" si="1174"/>
        <v>0.981</v>
      </c>
      <c r="AC299" s="6">
        <f t="shared" si="1174"/>
        <v>1.2607</v>
      </c>
      <c r="AD299" s="6">
        <f t="shared" si="1174"/>
        <v>1.8247</v>
      </c>
      <c r="AE299" s="6">
        <f t="shared" si="1174"/>
        <v>1.3771</v>
      </c>
      <c r="AF299" s="6">
        <f t="shared" si="1174"/>
        <v>1.3402</v>
      </c>
      <c r="AG299" s="6">
        <f t="shared" si="1174"/>
        <v>1.9591</v>
      </c>
      <c r="AH299" s="8"/>
      <c r="AI299" s="6">
        <f t="shared" ref="AI299:AR299" si="1175">X299-M299</f>
        <v>0</v>
      </c>
      <c r="AJ299" s="6">
        <f t="shared" si="1175"/>
        <v>0</v>
      </c>
      <c r="AK299" s="6">
        <f t="shared" si="1175"/>
        <v>0.034</v>
      </c>
      <c r="AL299" s="6">
        <f t="shared" si="1175"/>
        <v>0</v>
      </c>
      <c r="AM299" s="6">
        <f t="shared" si="1175"/>
        <v>0.0093</v>
      </c>
      <c r="AN299" s="6">
        <f t="shared" si="1175"/>
        <v>0.0058</v>
      </c>
      <c r="AO299" s="6">
        <f t="shared" si="1175"/>
        <v>0.0834</v>
      </c>
      <c r="AP299" s="6">
        <f t="shared" si="1175"/>
        <v>0</v>
      </c>
      <c r="AQ299" s="6">
        <f t="shared" si="1175"/>
        <v>0.0177</v>
      </c>
      <c r="AR299" s="6">
        <f t="shared" si="1175"/>
        <v>0</v>
      </c>
      <c r="AS299" s="8"/>
      <c r="AT299" s="6">
        <f t="shared" ref="AT299:BC299" si="1176">average(SORTN(AI287:AI298,6,0,1,FALSE))</f>
        <v>0.02798333333</v>
      </c>
      <c r="AU299" s="6">
        <f t="shared" si="1176"/>
        <v>0.02738333333</v>
      </c>
      <c r="AV299" s="6">
        <f t="shared" si="1176"/>
        <v>0.05496666667</v>
      </c>
      <c r="AW299" s="6">
        <f t="shared" si="1176"/>
        <v>0.04143333333</v>
      </c>
      <c r="AX299" s="6">
        <f t="shared" si="1176"/>
        <v>0.0264</v>
      </c>
      <c r="AY299" s="6">
        <f t="shared" si="1176"/>
        <v>0.04435</v>
      </c>
      <c r="AZ299" s="6">
        <f t="shared" si="1176"/>
        <v>0.09521666667</v>
      </c>
      <c r="BA299" s="6">
        <f t="shared" si="1176"/>
        <v>0.0253</v>
      </c>
      <c r="BB299" s="6">
        <f t="shared" si="1176"/>
        <v>0.01978333333</v>
      </c>
      <c r="BC299" s="6">
        <f t="shared" si="1176"/>
        <v>0.03233333333</v>
      </c>
    </row>
    <row r="300">
      <c r="A300" s="23">
        <v>45596.0</v>
      </c>
      <c r="B300" s="27">
        <v>-0.0147</v>
      </c>
      <c r="C300" s="27">
        <v>0.0078</v>
      </c>
      <c r="D300" s="27">
        <v>-0.0376</v>
      </c>
      <c r="E300" s="27">
        <v>-0.0184</v>
      </c>
      <c r="F300" s="27">
        <v>0.0064</v>
      </c>
      <c r="G300" s="27">
        <v>-0.039</v>
      </c>
      <c r="H300" s="27">
        <v>-0.0889</v>
      </c>
      <c r="I300" s="27">
        <v>-0.013</v>
      </c>
      <c r="J300" s="27">
        <v>-0.0139</v>
      </c>
      <c r="K300" s="27">
        <v>-0.0076</v>
      </c>
      <c r="L300" s="8"/>
      <c r="M300" s="6">
        <f t="shared" ref="M300:V300" si="1177">M299+B300</f>
        <v>2.1302</v>
      </c>
      <c r="N300" s="6">
        <f t="shared" si="1177"/>
        <v>1.7935</v>
      </c>
      <c r="O300" s="6">
        <f t="shared" si="1177"/>
        <v>1.2275</v>
      </c>
      <c r="P300" s="6">
        <f t="shared" si="1177"/>
        <v>1.2844</v>
      </c>
      <c r="Q300" s="6">
        <f t="shared" si="1177"/>
        <v>0.9781</v>
      </c>
      <c r="R300" s="6">
        <f t="shared" si="1177"/>
        <v>1.2159</v>
      </c>
      <c r="S300" s="6">
        <f t="shared" si="1177"/>
        <v>1.6524</v>
      </c>
      <c r="T300" s="6">
        <f t="shared" si="1177"/>
        <v>1.3641</v>
      </c>
      <c r="U300" s="6">
        <f t="shared" si="1177"/>
        <v>1.3086</v>
      </c>
      <c r="V300" s="6">
        <f t="shared" si="1177"/>
        <v>1.9515</v>
      </c>
      <c r="W300" s="8"/>
      <c r="X300" s="6">
        <f t="shared" ref="X300:AG300" si="1178">max(X299, M300)</f>
        <v>2.1449</v>
      </c>
      <c r="Y300" s="6">
        <f t="shared" si="1178"/>
        <v>1.7935</v>
      </c>
      <c r="Z300" s="6">
        <f t="shared" si="1178"/>
        <v>1.2991</v>
      </c>
      <c r="AA300" s="6">
        <f t="shared" si="1178"/>
        <v>1.3028</v>
      </c>
      <c r="AB300" s="6">
        <f t="shared" si="1178"/>
        <v>0.981</v>
      </c>
      <c r="AC300" s="6">
        <f t="shared" si="1178"/>
        <v>1.2607</v>
      </c>
      <c r="AD300" s="6">
        <f t="shared" si="1178"/>
        <v>1.8247</v>
      </c>
      <c r="AE300" s="6">
        <f t="shared" si="1178"/>
        <v>1.3771</v>
      </c>
      <c r="AF300" s="6">
        <f t="shared" si="1178"/>
        <v>1.3402</v>
      </c>
      <c r="AG300" s="6">
        <f t="shared" si="1178"/>
        <v>1.9591</v>
      </c>
      <c r="AH300" s="8"/>
      <c r="AI300" s="6">
        <f t="shared" ref="AI300:AR300" si="1179">X300-M300</f>
        <v>0.0147</v>
      </c>
      <c r="AJ300" s="6">
        <f t="shared" si="1179"/>
        <v>0</v>
      </c>
      <c r="AK300" s="6">
        <f t="shared" si="1179"/>
        <v>0.0716</v>
      </c>
      <c r="AL300" s="6">
        <f t="shared" si="1179"/>
        <v>0.0184</v>
      </c>
      <c r="AM300" s="6">
        <f t="shared" si="1179"/>
        <v>0.0029</v>
      </c>
      <c r="AN300" s="6">
        <f t="shared" si="1179"/>
        <v>0.0448</v>
      </c>
      <c r="AO300" s="6">
        <f t="shared" si="1179"/>
        <v>0.1723</v>
      </c>
      <c r="AP300" s="6">
        <f t="shared" si="1179"/>
        <v>0.013</v>
      </c>
      <c r="AQ300" s="6">
        <f t="shared" si="1179"/>
        <v>0.0316</v>
      </c>
      <c r="AR300" s="6">
        <f t="shared" si="1179"/>
        <v>0.0076</v>
      </c>
      <c r="AS300" s="8"/>
      <c r="AT300" s="6">
        <f t="shared" ref="AT300:BC300" si="1180">average(SORTN(AI288:AI299,6,0,1,FALSE))</f>
        <v>0.02303333333</v>
      </c>
      <c r="AU300" s="6">
        <f t="shared" si="1180"/>
        <v>0.01935</v>
      </c>
      <c r="AV300" s="6">
        <f t="shared" si="1180"/>
        <v>0.05186666667</v>
      </c>
      <c r="AW300" s="6">
        <f t="shared" si="1180"/>
        <v>0.02883333333</v>
      </c>
      <c r="AX300" s="6">
        <f t="shared" si="1180"/>
        <v>0.02131666667</v>
      </c>
      <c r="AY300" s="6">
        <f t="shared" si="1180"/>
        <v>0.03778333333</v>
      </c>
      <c r="AZ300" s="6">
        <f t="shared" si="1180"/>
        <v>0.08128333333</v>
      </c>
      <c r="BA300" s="6">
        <f t="shared" si="1180"/>
        <v>0.02206666667</v>
      </c>
      <c r="BB300" s="6">
        <f t="shared" si="1180"/>
        <v>0.02045</v>
      </c>
      <c r="BC300" s="6">
        <f t="shared" si="1180"/>
        <v>0.02156666667</v>
      </c>
    </row>
    <row r="301">
      <c r="A301" s="23">
        <v>45626.0</v>
      </c>
      <c r="B301" s="27">
        <v>0.0402</v>
      </c>
      <c r="C301" s="27">
        <v>0.0711</v>
      </c>
      <c r="D301" s="27">
        <v>-0.0156</v>
      </c>
      <c r="E301" s="27">
        <v>0.0255</v>
      </c>
      <c r="F301" s="27">
        <v>-0.023</v>
      </c>
      <c r="G301" s="27">
        <v>0.0066</v>
      </c>
      <c r="H301" s="27">
        <v>0.0193</v>
      </c>
      <c r="I301" s="27">
        <v>-0.0083</v>
      </c>
      <c r="J301" s="27">
        <v>0.0255</v>
      </c>
      <c r="K301" s="27">
        <v>0.0622</v>
      </c>
      <c r="L301" s="8"/>
      <c r="M301" s="6">
        <f t="shared" ref="M301:V301" si="1181">M300+B301</f>
        <v>2.1704</v>
      </c>
      <c r="N301" s="6">
        <f t="shared" si="1181"/>
        <v>1.8646</v>
      </c>
      <c r="O301" s="6">
        <f t="shared" si="1181"/>
        <v>1.2119</v>
      </c>
      <c r="P301" s="6">
        <f t="shared" si="1181"/>
        <v>1.3099</v>
      </c>
      <c r="Q301" s="6">
        <f t="shared" si="1181"/>
        <v>0.9551</v>
      </c>
      <c r="R301" s="6">
        <f t="shared" si="1181"/>
        <v>1.2225</v>
      </c>
      <c r="S301" s="6">
        <f t="shared" si="1181"/>
        <v>1.6717</v>
      </c>
      <c r="T301" s="6">
        <f t="shared" si="1181"/>
        <v>1.3558</v>
      </c>
      <c r="U301" s="6">
        <f t="shared" si="1181"/>
        <v>1.3341</v>
      </c>
      <c r="V301" s="6">
        <f t="shared" si="1181"/>
        <v>2.0137</v>
      </c>
      <c r="W301" s="8"/>
      <c r="X301" s="6">
        <f t="shared" ref="X301:AG301" si="1182">max(X300, M301)</f>
        <v>2.1704</v>
      </c>
      <c r="Y301" s="6">
        <f t="shared" si="1182"/>
        <v>1.8646</v>
      </c>
      <c r="Z301" s="6">
        <f t="shared" si="1182"/>
        <v>1.2991</v>
      </c>
      <c r="AA301" s="6">
        <f t="shared" si="1182"/>
        <v>1.3099</v>
      </c>
      <c r="AB301" s="6">
        <f t="shared" si="1182"/>
        <v>0.981</v>
      </c>
      <c r="AC301" s="6">
        <f t="shared" si="1182"/>
        <v>1.2607</v>
      </c>
      <c r="AD301" s="6">
        <f t="shared" si="1182"/>
        <v>1.8247</v>
      </c>
      <c r="AE301" s="6">
        <f t="shared" si="1182"/>
        <v>1.3771</v>
      </c>
      <c r="AF301" s="6">
        <f t="shared" si="1182"/>
        <v>1.3402</v>
      </c>
      <c r="AG301" s="6">
        <f t="shared" si="1182"/>
        <v>2.0137</v>
      </c>
      <c r="AH301" s="8"/>
      <c r="AI301" s="6">
        <f t="shared" ref="AI301:AR301" si="1183">X301-M301</f>
        <v>0</v>
      </c>
      <c r="AJ301" s="6">
        <f t="shared" si="1183"/>
        <v>0</v>
      </c>
      <c r="AK301" s="6">
        <f t="shared" si="1183"/>
        <v>0.0872</v>
      </c>
      <c r="AL301" s="6">
        <f t="shared" si="1183"/>
        <v>0</v>
      </c>
      <c r="AM301" s="6">
        <f t="shared" si="1183"/>
        <v>0.0259</v>
      </c>
      <c r="AN301" s="6">
        <f t="shared" si="1183"/>
        <v>0.0382</v>
      </c>
      <c r="AO301" s="6">
        <f t="shared" si="1183"/>
        <v>0.153</v>
      </c>
      <c r="AP301" s="6">
        <f t="shared" si="1183"/>
        <v>0.0213</v>
      </c>
      <c r="AQ301" s="6">
        <f t="shared" si="1183"/>
        <v>0.0061</v>
      </c>
      <c r="AR301" s="6">
        <f t="shared" si="1183"/>
        <v>0</v>
      </c>
      <c r="AS301" s="8"/>
      <c r="AT301" s="6">
        <f t="shared" ref="AT301:BC301" si="1184">average(SORTN(AI289:AI300,6,0,1,FALSE))</f>
        <v>0.01501666667</v>
      </c>
      <c r="AU301" s="6">
        <f t="shared" si="1184"/>
        <v>0.00615</v>
      </c>
      <c r="AV301" s="6">
        <f t="shared" si="1184"/>
        <v>0.04898333333</v>
      </c>
      <c r="AW301" s="6">
        <f t="shared" si="1184"/>
        <v>0.01215</v>
      </c>
      <c r="AX301" s="6">
        <f t="shared" si="1184"/>
        <v>0.01338333333</v>
      </c>
      <c r="AY301" s="6">
        <f t="shared" si="1184"/>
        <v>0.03021666667</v>
      </c>
      <c r="AZ301" s="6">
        <f t="shared" si="1184"/>
        <v>0.08041666667</v>
      </c>
      <c r="BA301" s="6">
        <f t="shared" si="1184"/>
        <v>0.01443333333</v>
      </c>
      <c r="BB301" s="6">
        <f t="shared" si="1184"/>
        <v>0.01741666667</v>
      </c>
      <c r="BC301" s="6">
        <f t="shared" si="1184"/>
        <v>0.008183333333</v>
      </c>
    </row>
    <row r="302">
      <c r="A302" s="23">
        <v>45657.0</v>
      </c>
      <c r="B302" s="27">
        <v>-0.0312</v>
      </c>
      <c r="C302" s="27">
        <v>-0.0317</v>
      </c>
      <c r="D302" s="27">
        <v>0.0209</v>
      </c>
      <c r="E302" s="27">
        <v>0.0097</v>
      </c>
      <c r="F302" s="27">
        <v>0.0232</v>
      </c>
      <c r="G302" s="27">
        <v>-0.0034</v>
      </c>
      <c r="H302" s="27">
        <v>0.0134</v>
      </c>
      <c r="I302" s="27">
        <v>-2.0E-4</v>
      </c>
      <c r="J302" s="27">
        <v>-0.0131</v>
      </c>
      <c r="K302" s="27">
        <v>-0.0258</v>
      </c>
      <c r="L302" s="8"/>
      <c r="M302" s="6">
        <f t="shared" ref="M302:V302" si="1185">M301+B302</f>
        <v>2.1392</v>
      </c>
      <c r="N302" s="6">
        <f t="shared" si="1185"/>
        <v>1.8329</v>
      </c>
      <c r="O302" s="6">
        <f t="shared" si="1185"/>
        <v>1.2328</v>
      </c>
      <c r="P302" s="6">
        <f t="shared" si="1185"/>
        <v>1.3196</v>
      </c>
      <c r="Q302" s="6">
        <f t="shared" si="1185"/>
        <v>0.9783</v>
      </c>
      <c r="R302" s="6">
        <f t="shared" si="1185"/>
        <v>1.2191</v>
      </c>
      <c r="S302" s="6">
        <f t="shared" si="1185"/>
        <v>1.6851</v>
      </c>
      <c r="T302" s="6">
        <f t="shared" si="1185"/>
        <v>1.3556</v>
      </c>
      <c r="U302" s="6">
        <f t="shared" si="1185"/>
        <v>1.321</v>
      </c>
      <c r="V302" s="6">
        <f t="shared" si="1185"/>
        <v>1.9879</v>
      </c>
      <c r="W302" s="8"/>
      <c r="X302" s="6">
        <f t="shared" ref="X302:AG302" si="1186">max(X301, M302)</f>
        <v>2.1704</v>
      </c>
      <c r="Y302" s="6">
        <f t="shared" si="1186"/>
        <v>1.8646</v>
      </c>
      <c r="Z302" s="6">
        <f t="shared" si="1186"/>
        <v>1.2991</v>
      </c>
      <c r="AA302" s="6">
        <f t="shared" si="1186"/>
        <v>1.3196</v>
      </c>
      <c r="AB302" s="6">
        <f t="shared" si="1186"/>
        <v>0.981</v>
      </c>
      <c r="AC302" s="6">
        <f t="shared" si="1186"/>
        <v>1.2607</v>
      </c>
      <c r="AD302" s="6">
        <f t="shared" si="1186"/>
        <v>1.8247</v>
      </c>
      <c r="AE302" s="6">
        <f t="shared" si="1186"/>
        <v>1.3771</v>
      </c>
      <c r="AF302" s="6">
        <f t="shared" si="1186"/>
        <v>1.3402</v>
      </c>
      <c r="AG302" s="6">
        <f t="shared" si="1186"/>
        <v>2.0137</v>
      </c>
      <c r="AH302" s="8"/>
      <c r="AI302" s="6">
        <f t="shared" ref="AI302:AR302" si="1187">X302-M302</f>
        <v>0.0312</v>
      </c>
      <c r="AJ302" s="6">
        <f t="shared" si="1187"/>
        <v>0.0317</v>
      </c>
      <c r="AK302" s="6">
        <f t="shared" si="1187"/>
        <v>0.0663</v>
      </c>
      <c r="AL302" s="6">
        <f t="shared" si="1187"/>
        <v>0</v>
      </c>
      <c r="AM302" s="6">
        <f t="shared" si="1187"/>
        <v>0.0027</v>
      </c>
      <c r="AN302" s="6">
        <f t="shared" si="1187"/>
        <v>0.0416</v>
      </c>
      <c r="AO302" s="6">
        <f t="shared" si="1187"/>
        <v>0.1396</v>
      </c>
      <c r="AP302" s="6">
        <f t="shared" si="1187"/>
        <v>0.0215</v>
      </c>
      <c r="AQ302" s="6">
        <f t="shared" si="1187"/>
        <v>0.0192</v>
      </c>
      <c r="AR302" s="6">
        <f t="shared" si="1187"/>
        <v>0.0258</v>
      </c>
      <c r="AS302" s="8"/>
      <c r="AT302" s="6">
        <f t="shared" ref="AT302:BC302" si="1188">average(SORTN(AI290:AI301,6,0,1,FALSE))</f>
        <v>0.01273333333</v>
      </c>
      <c r="AU302" s="6">
        <f t="shared" si="1188"/>
        <v>0.005983333333</v>
      </c>
      <c r="AV302" s="6">
        <f t="shared" si="1188"/>
        <v>0.05891666667</v>
      </c>
      <c r="AW302" s="6">
        <f t="shared" si="1188"/>
        <v>0.008683333333</v>
      </c>
      <c r="AX302" s="6">
        <f t="shared" si="1188"/>
        <v>0.0177</v>
      </c>
      <c r="AY302" s="6">
        <f t="shared" si="1188"/>
        <v>0.03581666667</v>
      </c>
      <c r="AZ302" s="6">
        <f t="shared" si="1188"/>
        <v>0.09295</v>
      </c>
      <c r="BA302" s="6">
        <f t="shared" si="1188"/>
        <v>0.01798333333</v>
      </c>
      <c r="BB302" s="6">
        <f t="shared" si="1188"/>
        <v>0.0139</v>
      </c>
      <c r="BC302" s="6">
        <f t="shared" si="1188"/>
        <v>0.008183333333</v>
      </c>
    </row>
    <row r="303">
      <c r="L303" s="8"/>
      <c r="W303" s="8"/>
      <c r="AH303" s="8"/>
      <c r="AS303" s="8"/>
    </row>
    <row r="304">
      <c r="L304" s="8"/>
      <c r="W304" s="8"/>
      <c r="AH304" s="8"/>
      <c r="AS304" s="8"/>
    </row>
    <row r="305">
      <c r="L305" s="8"/>
      <c r="W305" s="8"/>
      <c r="AH305" s="8"/>
      <c r="AS305" s="8"/>
    </row>
    <row r="306">
      <c r="L306" s="8"/>
      <c r="W306" s="8"/>
      <c r="AH306" s="8"/>
      <c r="AS306" s="8"/>
    </row>
    <row r="307">
      <c r="L307" s="8"/>
      <c r="W307" s="8"/>
      <c r="AH307" s="8"/>
      <c r="AS307" s="8"/>
    </row>
    <row r="308">
      <c r="L308" s="8"/>
      <c r="W308" s="8"/>
      <c r="AH308" s="8"/>
      <c r="AS308" s="8"/>
    </row>
    <row r="309">
      <c r="L309" s="8"/>
      <c r="W309" s="8"/>
      <c r="AH309" s="8"/>
      <c r="AS309" s="8"/>
    </row>
    <row r="310">
      <c r="L310" s="8"/>
      <c r="W310" s="8"/>
      <c r="AH310" s="8"/>
      <c r="AS310" s="8"/>
    </row>
    <row r="311">
      <c r="L311" s="8"/>
      <c r="W311" s="8"/>
      <c r="AH311" s="8"/>
      <c r="AS311" s="8"/>
    </row>
    <row r="312">
      <c r="L312" s="8"/>
      <c r="W312" s="8"/>
      <c r="AH312" s="8"/>
      <c r="AS312" s="8"/>
    </row>
    <row r="313">
      <c r="L313" s="8"/>
      <c r="W313" s="8"/>
      <c r="AH313" s="8"/>
      <c r="AS313" s="8"/>
    </row>
    <row r="314">
      <c r="L314" s="8"/>
      <c r="W314" s="8"/>
      <c r="AH314" s="8"/>
      <c r="AS314" s="8"/>
    </row>
    <row r="315">
      <c r="L315" s="8"/>
      <c r="W315" s="8"/>
      <c r="AH315" s="8"/>
      <c r="AS315" s="8"/>
    </row>
    <row r="316">
      <c r="L316" s="8"/>
      <c r="W316" s="8"/>
      <c r="AH316" s="8"/>
      <c r="AS316" s="8"/>
    </row>
    <row r="317">
      <c r="L317" s="8"/>
      <c r="W317" s="8"/>
      <c r="AH317" s="8"/>
      <c r="AS317" s="8"/>
    </row>
    <row r="318">
      <c r="L318" s="8"/>
      <c r="W318" s="8"/>
      <c r="AH318" s="8"/>
      <c r="AS318" s="8"/>
    </row>
    <row r="319">
      <c r="L319" s="8"/>
      <c r="W319" s="8"/>
      <c r="AH319" s="8"/>
      <c r="AS319" s="8"/>
    </row>
    <row r="320">
      <c r="L320" s="8"/>
      <c r="W320" s="8"/>
      <c r="AH320" s="8"/>
      <c r="AS320" s="8"/>
    </row>
    <row r="321">
      <c r="L321" s="8"/>
      <c r="W321" s="8"/>
      <c r="AH321" s="8"/>
      <c r="AS321" s="8"/>
    </row>
    <row r="322">
      <c r="L322" s="8"/>
      <c r="W322" s="8"/>
      <c r="AH322" s="8"/>
      <c r="AS322" s="8"/>
    </row>
    <row r="323">
      <c r="L323" s="8"/>
      <c r="W323" s="8"/>
      <c r="AH323" s="8"/>
      <c r="AS323" s="8"/>
    </row>
    <row r="324">
      <c r="L324" s="8"/>
      <c r="W324" s="8"/>
      <c r="AH324" s="8"/>
      <c r="AS324" s="8"/>
    </row>
    <row r="325">
      <c r="L325" s="8"/>
      <c r="W325" s="8"/>
      <c r="AH325" s="8"/>
      <c r="AS325" s="8"/>
    </row>
    <row r="326">
      <c r="L326" s="8"/>
      <c r="W326" s="8"/>
      <c r="AH326" s="8"/>
      <c r="AS326" s="8"/>
    </row>
    <row r="327">
      <c r="L327" s="8"/>
      <c r="W327" s="8"/>
      <c r="AH327" s="8"/>
      <c r="AS327" s="8"/>
    </row>
    <row r="328">
      <c r="L328" s="8"/>
      <c r="W328" s="8"/>
      <c r="AH328" s="8"/>
      <c r="AS328" s="8"/>
    </row>
    <row r="329">
      <c r="L329" s="8"/>
      <c r="W329" s="8"/>
      <c r="AH329" s="8"/>
      <c r="AS329" s="8"/>
    </row>
    <row r="330">
      <c r="L330" s="8"/>
      <c r="W330" s="8"/>
      <c r="AH330" s="8"/>
      <c r="AS330" s="8"/>
    </row>
    <row r="331">
      <c r="L331" s="8"/>
      <c r="W331" s="8"/>
      <c r="AH331" s="8"/>
      <c r="AS331" s="8"/>
    </row>
    <row r="332">
      <c r="L332" s="8"/>
      <c r="W332" s="8"/>
      <c r="AH332" s="8"/>
      <c r="AS332" s="8"/>
    </row>
    <row r="333">
      <c r="L333" s="8"/>
      <c r="W333" s="8"/>
      <c r="AH333" s="8"/>
      <c r="AS333" s="8"/>
    </row>
    <row r="334">
      <c r="L334" s="8"/>
      <c r="W334" s="8"/>
      <c r="AH334" s="8"/>
      <c r="AS334" s="8"/>
    </row>
    <row r="335">
      <c r="L335" s="8"/>
      <c r="W335" s="8"/>
      <c r="AH335" s="8"/>
      <c r="AS335" s="8"/>
    </row>
    <row r="336">
      <c r="L336" s="8"/>
      <c r="W336" s="8"/>
      <c r="AH336" s="8"/>
      <c r="AS336" s="8"/>
    </row>
    <row r="337">
      <c r="L337" s="8"/>
      <c r="W337" s="8"/>
      <c r="AH337" s="8"/>
      <c r="AS337" s="8"/>
    </row>
    <row r="338">
      <c r="L338" s="8"/>
      <c r="W338" s="8"/>
      <c r="AH338" s="8"/>
      <c r="AS338" s="8"/>
    </row>
    <row r="339">
      <c r="L339" s="8"/>
      <c r="W339" s="8"/>
      <c r="AH339" s="8"/>
      <c r="AS339" s="8"/>
    </row>
    <row r="340">
      <c r="L340" s="8"/>
      <c r="W340" s="8"/>
      <c r="AH340" s="8"/>
      <c r="AS340" s="8"/>
    </row>
    <row r="341">
      <c r="L341" s="8"/>
      <c r="W341" s="8"/>
      <c r="AH341" s="8"/>
      <c r="AS341" s="8"/>
    </row>
    <row r="342">
      <c r="L342" s="8"/>
      <c r="W342" s="8"/>
      <c r="AH342" s="8"/>
      <c r="AS342" s="8"/>
    </row>
    <row r="343">
      <c r="L343" s="8"/>
      <c r="W343" s="8"/>
      <c r="AH343" s="8"/>
      <c r="AS343" s="8"/>
    </row>
    <row r="344">
      <c r="L344" s="8"/>
      <c r="W344" s="8"/>
      <c r="AH344" s="8"/>
      <c r="AS344" s="8"/>
    </row>
    <row r="345">
      <c r="L345" s="8"/>
      <c r="W345" s="8"/>
      <c r="AH345" s="8"/>
      <c r="AS345" s="8"/>
    </row>
    <row r="346">
      <c r="L346" s="8"/>
      <c r="W346" s="8"/>
      <c r="AH346" s="8"/>
      <c r="AS346" s="8"/>
    </row>
    <row r="347">
      <c r="L347" s="8"/>
      <c r="W347" s="8"/>
      <c r="AH347" s="8"/>
      <c r="AS347" s="8"/>
    </row>
    <row r="348">
      <c r="L348" s="8"/>
      <c r="W348" s="8"/>
      <c r="AH348" s="8"/>
      <c r="AS348" s="8"/>
    </row>
    <row r="349">
      <c r="L349" s="8"/>
      <c r="W349" s="8"/>
      <c r="AH349" s="8"/>
      <c r="AS349" s="8"/>
    </row>
    <row r="350">
      <c r="L350" s="8"/>
      <c r="W350" s="8"/>
      <c r="AH350" s="8"/>
      <c r="AS350" s="8"/>
    </row>
    <row r="351">
      <c r="L351" s="8"/>
      <c r="W351" s="8"/>
      <c r="AH351" s="8"/>
      <c r="AS351" s="8"/>
    </row>
    <row r="352">
      <c r="L352" s="8"/>
      <c r="W352" s="8"/>
      <c r="AH352" s="8"/>
      <c r="AS352" s="8"/>
    </row>
    <row r="353">
      <c r="L353" s="8"/>
      <c r="W353" s="8"/>
      <c r="AH353" s="8"/>
      <c r="AS353" s="8"/>
    </row>
    <row r="354">
      <c r="L354" s="8"/>
      <c r="W354" s="8"/>
      <c r="AH354" s="8"/>
      <c r="AS354" s="8"/>
    </row>
    <row r="355">
      <c r="L355" s="8"/>
      <c r="W355" s="8"/>
      <c r="AH355" s="8"/>
      <c r="AS355" s="8"/>
    </row>
    <row r="356">
      <c r="L356" s="8"/>
      <c r="W356" s="8"/>
      <c r="AH356" s="8"/>
      <c r="AS356" s="8"/>
    </row>
    <row r="357">
      <c r="L357" s="8"/>
      <c r="W357" s="8"/>
      <c r="AH357" s="8"/>
      <c r="AS357" s="8"/>
    </row>
    <row r="358">
      <c r="L358" s="8"/>
      <c r="W358" s="8"/>
      <c r="AH358" s="8"/>
      <c r="AS358" s="8"/>
    </row>
    <row r="359">
      <c r="L359" s="8"/>
      <c r="W359" s="8"/>
      <c r="AH359" s="8"/>
      <c r="AS359" s="8"/>
    </row>
    <row r="360">
      <c r="L360" s="8"/>
      <c r="W360" s="8"/>
      <c r="AH360" s="8"/>
      <c r="AS360" s="8"/>
    </row>
    <row r="361">
      <c r="L361" s="8"/>
      <c r="W361" s="8"/>
      <c r="AH361" s="8"/>
      <c r="AS361" s="8"/>
    </row>
    <row r="362">
      <c r="L362" s="8"/>
      <c r="W362" s="8"/>
      <c r="AH362" s="8"/>
      <c r="AS362" s="8"/>
    </row>
    <row r="363">
      <c r="L363" s="8"/>
      <c r="W363" s="8"/>
      <c r="AH363" s="8"/>
      <c r="AS363" s="8"/>
    </row>
    <row r="364">
      <c r="L364" s="8"/>
      <c r="W364" s="8"/>
      <c r="AH364" s="8"/>
      <c r="AS364" s="8"/>
    </row>
    <row r="365">
      <c r="L365" s="8"/>
      <c r="W365" s="8"/>
      <c r="AH365" s="8"/>
      <c r="AS365" s="8"/>
    </row>
    <row r="366">
      <c r="L366" s="8"/>
      <c r="W366" s="8"/>
      <c r="AH366" s="8"/>
      <c r="AS366" s="8"/>
    </row>
    <row r="367">
      <c r="L367" s="8"/>
      <c r="W367" s="8"/>
      <c r="AH367" s="8"/>
      <c r="AS367" s="8"/>
    </row>
    <row r="368">
      <c r="L368" s="8"/>
      <c r="W368" s="8"/>
      <c r="AH368" s="8"/>
      <c r="AS368" s="8"/>
    </row>
    <row r="369">
      <c r="L369" s="8"/>
      <c r="W369" s="8"/>
      <c r="AH369" s="8"/>
      <c r="AS369" s="8"/>
    </row>
    <row r="370">
      <c r="L370" s="8"/>
      <c r="W370" s="8"/>
      <c r="AH370" s="8"/>
      <c r="AS370" s="8"/>
    </row>
    <row r="371">
      <c r="L371" s="8"/>
      <c r="W371" s="8"/>
      <c r="AH371" s="8"/>
      <c r="AS371" s="8"/>
    </row>
    <row r="372">
      <c r="L372" s="8"/>
      <c r="W372" s="8"/>
      <c r="AH372" s="8"/>
      <c r="AS372" s="8"/>
    </row>
    <row r="373">
      <c r="L373" s="8"/>
      <c r="W373" s="8"/>
      <c r="AH373" s="8"/>
      <c r="AS373" s="8"/>
    </row>
    <row r="374">
      <c r="L374" s="8"/>
      <c r="W374" s="8"/>
      <c r="AH374" s="8"/>
      <c r="AS374" s="8"/>
    </row>
    <row r="375">
      <c r="L375" s="8"/>
      <c r="W375" s="8"/>
      <c r="AH375" s="8"/>
      <c r="AS375" s="8"/>
    </row>
    <row r="376">
      <c r="L376" s="8"/>
      <c r="W376" s="8"/>
      <c r="AH376" s="8"/>
      <c r="AS376" s="8"/>
    </row>
    <row r="377">
      <c r="L377" s="8"/>
      <c r="W377" s="8"/>
      <c r="AH377" s="8"/>
      <c r="AS377" s="8"/>
    </row>
    <row r="378">
      <c r="L378" s="8"/>
      <c r="W378" s="8"/>
      <c r="AH378" s="8"/>
      <c r="AS378" s="8"/>
    </row>
    <row r="379">
      <c r="L379" s="8"/>
      <c r="W379" s="8"/>
      <c r="AH379" s="8"/>
      <c r="AS379" s="8"/>
    </row>
    <row r="380">
      <c r="L380" s="8"/>
      <c r="W380" s="8"/>
      <c r="AH380" s="8"/>
      <c r="AS380" s="8"/>
    </row>
    <row r="381">
      <c r="L381" s="8"/>
      <c r="W381" s="8"/>
      <c r="AH381" s="8"/>
      <c r="AS381" s="8"/>
    </row>
    <row r="382">
      <c r="L382" s="8"/>
      <c r="W382" s="8"/>
      <c r="AH382" s="8"/>
      <c r="AS382" s="8"/>
    </row>
    <row r="383">
      <c r="L383" s="8"/>
      <c r="W383" s="8"/>
      <c r="AH383" s="8"/>
      <c r="AS383" s="8"/>
    </row>
    <row r="384">
      <c r="L384" s="8"/>
      <c r="W384" s="8"/>
      <c r="AH384" s="8"/>
      <c r="AS384" s="8"/>
    </row>
    <row r="385">
      <c r="L385" s="8"/>
      <c r="W385" s="8"/>
      <c r="AH385" s="8"/>
      <c r="AS385" s="8"/>
    </row>
    <row r="386">
      <c r="L386" s="8"/>
      <c r="W386" s="8"/>
      <c r="AH386" s="8"/>
      <c r="AS386" s="8"/>
    </row>
    <row r="387">
      <c r="L387" s="8"/>
      <c r="W387" s="8"/>
      <c r="AH387" s="8"/>
      <c r="AS387" s="8"/>
    </row>
    <row r="388">
      <c r="L388" s="8"/>
      <c r="W388" s="8"/>
      <c r="AH388" s="8"/>
      <c r="AS388" s="8"/>
    </row>
    <row r="389">
      <c r="L389" s="8"/>
      <c r="W389" s="8"/>
      <c r="AH389" s="8"/>
      <c r="AS389" s="8"/>
    </row>
    <row r="390">
      <c r="L390" s="8"/>
      <c r="W390" s="8"/>
      <c r="AH390" s="8"/>
      <c r="AS390" s="8"/>
    </row>
    <row r="391">
      <c r="L391" s="8"/>
      <c r="W391" s="8"/>
      <c r="AH391" s="8"/>
      <c r="AS391" s="8"/>
    </row>
    <row r="392">
      <c r="L392" s="8"/>
      <c r="W392" s="8"/>
      <c r="AH392" s="8"/>
      <c r="AS392" s="8"/>
    </row>
    <row r="393">
      <c r="L393" s="8"/>
      <c r="W393" s="8"/>
      <c r="AH393" s="8"/>
      <c r="AS393" s="8"/>
    </row>
    <row r="394">
      <c r="L394" s="8"/>
      <c r="W394" s="8"/>
      <c r="AH394" s="8"/>
      <c r="AS394" s="8"/>
    </row>
    <row r="395">
      <c r="L395" s="8"/>
      <c r="W395" s="8"/>
      <c r="AH395" s="8"/>
      <c r="AS395" s="8"/>
    </row>
    <row r="396">
      <c r="L396" s="8"/>
      <c r="W396" s="8"/>
      <c r="AH396" s="8"/>
      <c r="AS396" s="8"/>
    </row>
    <row r="397">
      <c r="L397" s="8"/>
      <c r="W397" s="8"/>
      <c r="AH397" s="8"/>
      <c r="AS397" s="8"/>
    </row>
    <row r="398">
      <c r="L398" s="8"/>
      <c r="W398" s="8"/>
      <c r="AH398" s="8"/>
      <c r="AS398" s="8"/>
    </row>
    <row r="399">
      <c r="L399" s="8"/>
      <c r="W399" s="8"/>
      <c r="AH399" s="8"/>
      <c r="AS399" s="8"/>
    </row>
    <row r="400">
      <c r="L400" s="8"/>
      <c r="W400" s="8"/>
      <c r="AH400" s="8"/>
      <c r="AS400" s="8"/>
    </row>
    <row r="401">
      <c r="L401" s="8"/>
      <c r="W401" s="8"/>
      <c r="AH401" s="8"/>
      <c r="AS401" s="8"/>
    </row>
    <row r="402">
      <c r="L402" s="8"/>
      <c r="W402" s="8"/>
      <c r="AH402" s="8"/>
      <c r="AS402" s="8"/>
    </row>
    <row r="403">
      <c r="L403" s="8"/>
      <c r="W403" s="8"/>
      <c r="AH403" s="8"/>
      <c r="AS403" s="8"/>
    </row>
    <row r="404">
      <c r="L404" s="8"/>
      <c r="W404" s="8"/>
      <c r="AH404" s="8"/>
      <c r="AS404" s="8"/>
    </row>
    <row r="405">
      <c r="L405" s="8"/>
      <c r="W405" s="8"/>
      <c r="AH405" s="8"/>
      <c r="AS405" s="8"/>
    </row>
    <row r="406">
      <c r="L406" s="8"/>
      <c r="W406" s="8"/>
      <c r="AH406" s="8"/>
      <c r="AS406" s="8"/>
    </row>
    <row r="407">
      <c r="L407" s="8"/>
      <c r="W407" s="8"/>
      <c r="AH407" s="8"/>
      <c r="AS407" s="8"/>
    </row>
    <row r="408">
      <c r="L408" s="8"/>
      <c r="W408" s="8"/>
      <c r="AH408" s="8"/>
      <c r="AS408" s="8"/>
    </row>
    <row r="409">
      <c r="L409" s="8"/>
      <c r="W409" s="8"/>
      <c r="AH409" s="8"/>
      <c r="AS409" s="8"/>
    </row>
    <row r="410">
      <c r="L410" s="8"/>
      <c r="W410" s="8"/>
      <c r="AH410" s="8"/>
      <c r="AS410" s="8"/>
    </row>
    <row r="411">
      <c r="L411" s="8"/>
      <c r="W411" s="8"/>
      <c r="AH411" s="8"/>
      <c r="AS411" s="8"/>
    </row>
    <row r="412">
      <c r="L412" s="8"/>
      <c r="W412" s="8"/>
      <c r="AH412" s="8"/>
      <c r="AS412" s="8"/>
    </row>
    <row r="413">
      <c r="L413" s="8"/>
      <c r="W413" s="8"/>
      <c r="AH413" s="8"/>
      <c r="AS413" s="8"/>
    </row>
    <row r="414">
      <c r="L414" s="8"/>
      <c r="W414" s="8"/>
      <c r="AH414" s="8"/>
      <c r="AS414" s="8"/>
    </row>
    <row r="415">
      <c r="L415" s="8"/>
      <c r="W415" s="8"/>
      <c r="AH415" s="8"/>
      <c r="AS415" s="8"/>
    </row>
    <row r="416">
      <c r="L416" s="8"/>
      <c r="W416" s="8"/>
      <c r="AH416" s="8"/>
      <c r="AS416" s="8"/>
    </row>
    <row r="417">
      <c r="L417" s="8"/>
      <c r="W417" s="8"/>
      <c r="AH417" s="8"/>
      <c r="AS417" s="8"/>
    </row>
    <row r="418">
      <c r="L418" s="8"/>
      <c r="W418" s="8"/>
      <c r="AH418" s="8"/>
      <c r="AS418" s="8"/>
    </row>
    <row r="419">
      <c r="L419" s="8"/>
      <c r="W419" s="8"/>
      <c r="AH419" s="8"/>
      <c r="AS419" s="8"/>
    </row>
    <row r="420">
      <c r="L420" s="8"/>
      <c r="W420" s="8"/>
      <c r="AH420" s="8"/>
      <c r="AS420" s="8"/>
    </row>
    <row r="421">
      <c r="L421" s="8"/>
      <c r="W421" s="8"/>
      <c r="AH421" s="8"/>
      <c r="AS421" s="8"/>
    </row>
    <row r="422">
      <c r="L422" s="8"/>
      <c r="W422" s="8"/>
      <c r="AH422" s="8"/>
      <c r="AS422" s="8"/>
    </row>
    <row r="423">
      <c r="L423" s="8"/>
      <c r="W423" s="8"/>
      <c r="AH423" s="8"/>
      <c r="AS423" s="8"/>
    </row>
    <row r="424">
      <c r="L424" s="8"/>
      <c r="W424" s="8"/>
      <c r="AH424" s="8"/>
      <c r="AS424" s="8"/>
    </row>
    <row r="425">
      <c r="L425" s="8"/>
      <c r="W425" s="8"/>
      <c r="AH425" s="8"/>
      <c r="AS425" s="8"/>
    </row>
    <row r="426">
      <c r="L426" s="8"/>
      <c r="W426" s="8"/>
      <c r="AH426" s="8"/>
      <c r="AS426" s="8"/>
    </row>
    <row r="427">
      <c r="L427" s="8"/>
      <c r="W427" s="8"/>
      <c r="AH427" s="8"/>
      <c r="AS427" s="8"/>
    </row>
    <row r="428">
      <c r="L428" s="8"/>
      <c r="W428" s="8"/>
      <c r="AH428" s="8"/>
      <c r="AS428" s="8"/>
    </row>
    <row r="429">
      <c r="L429" s="8"/>
      <c r="W429" s="8"/>
      <c r="AH429" s="8"/>
      <c r="AS429" s="8"/>
    </row>
    <row r="430">
      <c r="L430" s="8"/>
      <c r="W430" s="8"/>
      <c r="AH430" s="8"/>
      <c r="AS430" s="8"/>
    </row>
    <row r="431">
      <c r="L431" s="8"/>
      <c r="W431" s="8"/>
      <c r="AH431" s="8"/>
      <c r="AS431" s="8"/>
    </row>
    <row r="432">
      <c r="L432" s="8"/>
      <c r="W432" s="8"/>
      <c r="AH432" s="8"/>
      <c r="AS432" s="8"/>
    </row>
    <row r="433">
      <c r="L433" s="8"/>
      <c r="W433" s="8"/>
      <c r="AH433" s="8"/>
      <c r="AS433" s="8"/>
    </row>
    <row r="434">
      <c r="L434" s="8"/>
      <c r="W434" s="8"/>
      <c r="AH434" s="8"/>
      <c r="AS434" s="8"/>
    </row>
    <row r="435">
      <c r="L435" s="8"/>
      <c r="W435" s="8"/>
      <c r="AH435" s="8"/>
      <c r="AS435" s="8"/>
    </row>
    <row r="436">
      <c r="L436" s="8"/>
      <c r="W436" s="8"/>
      <c r="AH436" s="8"/>
      <c r="AS436" s="8"/>
    </row>
    <row r="437">
      <c r="L437" s="8"/>
      <c r="W437" s="8"/>
      <c r="AH437" s="8"/>
      <c r="AS437" s="8"/>
    </row>
    <row r="438">
      <c r="L438" s="8"/>
      <c r="W438" s="8"/>
      <c r="AH438" s="8"/>
      <c r="AS438" s="8"/>
    </row>
    <row r="439">
      <c r="L439" s="8"/>
      <c r="W439" s="8"/>
      <c r="AH439" s="8"/>
      <c r="AS439" s="8"/>
    </row>
    <row r="440">
      <c r="L440" s="8"/>
      <c r="W440" s="8"/>
      <c r="AH440" s="8"/>
      <c r="AS440" s="8"/>
    </row>
    <row r="441">
      <c r="L441" s="8"/>
      <c r="W441" s="8"/>
      <c r="AH441" s="8"/>
      <c r="AS441" s="8"/>
    </row>
    <row r="442">
      <c r="L442" s="8"/>
      <c r="W442" s="8"/>
      <c r="AH442" s="8"/>
      <c r="AS442" s="8"/>
    </row>
    <row r="443">
      <c r="L443" s="8"/>
      <c r="W443" s="8"/>
      <c r="AH443" s="8"/>
      <c r="AS443" s="8"/>
    </row>
    <row r="444">
      <c r="L444" s="8"/>
      <c r="W444" s="8"/>
      <c r="AH444" s="8"/>
      <c r="AS444" s="8"/>
    </row>
    <row r="445">
      <c r="L445" s="8"/>
      <c r="W445" s="8"/>
      <c r="AH445" s="8"/>
      <c r="AS445" s="8"/>
    </row>
    <row r="446">
      <c r="L446" s="8"/>
      <c r="W446" s="8"/>
      <c r="AH446" s="8"/>
      <c r="AS446" s="8"/>
    </row>
    <row r="447">
      <c r="L447" s="8"/>
      <c r="W447" s="8"/>
      <c r="AH447" s="8"/>
      <c r="AS447" s="8"/>
    </row>
    <row r="448">
      <c r="L448" s="8"/>
      <c r="W448" s="8"/>
      <c r="AH448" s="8"/>
      <c r="AS448" s="8"/>
    </row>
    <row r="449">
      <c r="L449" s="8"/>
      <c r="W449" s="8"/>
      <c r="AH449" s="8"/>
      <c r="AS449" s="8"/>
    </row>
    <row r="450">
      <c r="L450" s="8"/>
      <c r="W450" s="8"/>
      <c r="AH450" s="8"/>
      <c r="AS450" s="8"/>
    </row>
    <row r="451">
      <c r="L451" s="8"/>
      <c r="W451" s="8"/>
      <c r="AH451" s="8"/>
      <c r="AS451" s="8"/>
    </row>
    <row r="452">
      <c r="L452" s="8"/>
      <c r="W452" s="8"/>
      <c r="AH452" s="8"/>
      <c r="AS452" s="8"/>
    </row>
    <row r="453">
      <c r="L453" s="8"/>
      <c r="W453" s="8"/>
      <c r="AH453" s="8"/>
      <c r="AS453" s="8"/>
    </row>
    <row r="454">
      <c r="L454" s="8"/>
      <c r="W454" s="8"/>
      <c r="AH454" s="8"/>
      <c r="AS454" s="8"/>
    </row>
    <row r="455">
      <c r="L455" s="8"/>
      <c r="W455" s="8"/>
      <c r="AH455" s="8"/>
      <c r="AS455" s="8"/>
    </row>
    <row r="456">
      <c r="L456" s="8"/>
      <c r="W456" s="8"/>
      <c r="AH456" s="8"/>
      <c r="AS456" s="8"/>
    </row>
    <row r="457">
      <c r="L457" s="8"/>
      <c r="W457" s="8"/>
      <c r="AH457" s="8"/>
      <c r="AS457" s="8"/>
    </row>
    <row r="458">
      <c r="L458" s="8"/>
      <c r="W458" s="8"/>
      <c r="AH458" s="8"/>
      <c r="AS458" s="8"/>
    </row>
    <row r="459">
      <c r="L459" s="8"/>
      <c r="W459" s="8"/>
      <c r="AH459" s="8"/>
      <c r="AS459" s="8"/>
    </row>
    <row r="460">
      <c r="L460" s="8"/>
      <c r="W460" s="8"/>
      <c r="AH460" s="8"/>
      <c r="AS460" s="8"/>
    </row>
    <row r="461">
      <c r="L461" s="8"/>
      <c r="W461" s="8"/>
      <c r="AH461" s="8"/>
      <c r="AS461" s="8"/>
    </row>
    <row r="462">
      <c r="L462" s="8"/>
      <c r="W462" s="8"/>
      <c r="AH462" s="8"/>
      <c r="AS462" s="8"/>
    </row>
    <row r="463">
      <c r="L463" s="8"/>
      <c r="W463" s="8"/>
      <c r="AH463" s="8"/>
      <c r="AS463" s="8"/>
    </row>
    <row r="464">
      <c r="L464" s="8"/>
      <c r="W464" s="8"/>
      <c r="AH464" s="8"/>
      <c r="AS464" s="8"/>
    </row>
    <row r="465">
      <c r="L465" s="8"/>
      <c r="W465" s="8"/>
      <c r="AH465" s="8"/>
      <c r="AS465" s="8"/>
    </row>
    <row r="466">
      <c r="L466" s="8"/>
      <c r="W466" s="8"/>
      <c r="AH466" s="8"/>
      <c r="AS466" s="8"/>
    </row>
    <row r="467">
      <c r="L467" s="8"/>
      <c r="W467" s="8"/>
      <c r="AH467" s="8"/>
      <c r="AS467" s="8"/>
    </row>
    <row r="468">
      <c r="L468" s="8"/>
      <c r="W468" s="8"/>
      <c r="AH468" s="8"/>
      <c r="AS468" s="8"/>
    </row>
    <row r="469">
      <c r="L469" s="8"/>
      <c r="W469" s="8"/>
      <c r="AH469" s="8"/>
      <c r="AS469" s="8"/>
    </row>
    <row r="470">
      <c r="L470" s="8"/>
      <c r="W470" s="8"/>
      <c r="AH470" s="8"/>
      <c r="AS470" s="8"/>
    </row>
    <row r="471">
      <c r="L471" s="8"/>
      <c r="W471" s="8"/>
      <c r="AH471" s="8"/>
      <c r="AS471" s="8"/>
    </row>
    <row r="472">
      <c r="L472" s="8"/>
      <c r="W472" s="8"/>
      <c r="AH472" s="8"/>
      <c r="AS472" s="8"/>
    </row>
    <row r="473">
      <c r="L473" s="8"/>
      <c r="W473" s="8"/>
      <c r="AH473" s="8"/>
      <c r="AS473" s="8"/>
    </row>
    <row r="474">
      <c r="L474" s="8"/>
      <c r="W474" s="8"/>
      <c r="AH474" s="8"/>
      <c r="AS474" s="8"/>
    </row>
    <row r="475">
      <c r="L475" s="8"/>
      <c r="W475" s="8"/>
      <c r="AH475" s="8"/>
      <c r="AS475" s="8"/>
    </row>
    <row r="476">
      <c r="L476" s="8"/>
      <c r="W476" s="8"/>
      <c r="AH476" s="8"/>
      <c r="AS476" s="8"/>
    </row>
    <row r="477">
      <c r="L477" s="8"/>
      <c r="W477" s="8"/>
      <c r="AH477" s="8"/>
      <c r="AS477" s="8"/>
    </row>
    <row r="478">
      <c r="L478" s="8"/>
      <c r="W478" s="8"/>
      <c r="AH478" s="8"/>
      <c r="AS478" s="8"/>
    </row>
    <row r="479">
      <c r="L479" s="8"/>
      <c r="W479" s="8"/>
      <c r="AH479" s="8"/>
      <c r="AS479" s="8"/>
    </row>
    <row r="480">
      <c r="L480" s="8"/>
      <c r="W480" s="8"/>
      <c r="AH480" s="8"/>
      <c r="AS480" s="8"/>
    </row>
    <row r="481">
      <c r="L481" s="8"/>
      <c r="W481" s="8"/>
      <c r="AH481" s="8"/>
      <c r="AS481" s="8"/>
    </row>
    <row r="482">
      <c r="L482" s="8"/>
      <c r="W482" s="8"/>
      <c r="AH482" s="8"/>
      <c r="AS482" s="8"/>
    </row>
    <row r="483">
      <c r="L483" s="8"/>
      <c r="W483" s="8"/>
      <c r="AH483" s="8"/>
      <c r="AS483" s="8"/>
    </row>
    <row r="484">
      <c r="L484" s="8"/>
      <c r="W484" s="8"/>
      <c r="AH484" s="8"/>
      <c r="AS484" s="8"/>
    </row>
    <row r="485">
      <c r="L485" s="8"/>
      <c r="W485" s="8"/>
      <c r="AH485" s="8"/>
      <c r="AS485" s="8"/>
    </row>
    <row r="486">
      <c r="L486" s="8"/>
      <c r="W486" s="8"/>
      <c r="AH486" s="8"/>
      <c r="AS486" s="8"/>
    </row>
    <row r="487">
      <c r="L487" s="8"/>
      <c r="W487" s="8"/>
      <c r="AH487" s="8"/>
      <c r="AS487" s="8"/>
    </row>
    <row r="488">
      <c r="L488" s="8"/>
      <c r="W488" s="8"/>
      <c r="AH488" s="8"/>
      <c r="AS488" s="8"/>
    </row>
    <row r="489">
      <c r="L489" s="8"/>
      <c r="W489" s="8"/>
      <c r="AH489" s="8"/>
      <c r="AS489" s="8"/>
    </row>
    <row r="490">
      <c r="L490" s="8"/>
      <c r="W490" s="8"/>
      <c r="AH490" s="8"/>
      <c r="AS490" s="8"/>
    </row>
    <row r="491">
      <c r="L491" s="8"/>
      <c r="W491" s="8"/>
      <c r="AH491" s="8"/>
      <c r="AS491" s="8"/>
    </row>
    <row r="492">
      <c r="L492" s="8"/>
      <c r="W492" s="8"/>
      <c r="AH492" s="8"/>
      <c r="AS492" s="8"/>
    </row>
    <row r="493">
      <c r="L493" s="8"/>
      <c r="W493" s="8"/>
      <c r="AH493" s="8"/>
      <c r="AS493" s="8"/>
    </row>
    <row r="494">
      <c r="L494" s="8"/>
      <c r="W494" s="8"/>
      <c r="AH494" s="8"/>
      <c r="AS494" s="8"/>
    </row>
    <row r="495">
      <c r="L495" s="8"/>
      <c r="W495" s="8"/>
      <c r="AH495" s="8"/>
      <c r="AS495" s="8"/>
    </row>
    <row r="496">
      <c r="L496" s="8"/>
      <c r="W496" s="8"/>
      <c r="AH496" s="8"/>
      <c r="AS496" s="8"/>
    </row>
    <row r="497">
      <c r="L497" s="8"/>
      <c r="W497" s="8"/>
      <c r="AH497" s="8"/>
      <c r="AS497" s="8"/>
    </row>
    <row r="498">
      <c r="L498" s="8"/>
      <c r="W498" s="8"/>
      <c r="AH498" s="8"/>
      <c r="AS498" s="8"/>
    </row>
    <row r="499">
      <c r="L499" s="8"/>
      <c r="W499" s="8"/>
      <c r="AH499" s="8"/>
      <c r="AS499" s="8"/>
    </row>
    <row r="500">
      <c r="L500" s="8"/>
      <c r="W500" s="8"/>
      <c r="AH500" s="8"/>
      <c r="AS500" s="8"/>
    </row>
    <row r="501">
      <c r="L501" s="8"/>
      <c r="W501" s="8"/>
      <c r="AH501" s="8"/>
      <c r="AS501" s="8"/>
    </row>
    <row r="502">
      <c r="L502" s="8"/>
      <c r="W502" s="8"/>
      <c r="AH502" s="8"/>
      <c r="AS502" s="8"/>
    </row>
    <row r="503">
      <c r="L503" s="8"/>
      <c r="W503" s="8"/>
      <c r="AH503" s="8"/>
      <c r="AS503" s="8"/>
    </row>
    <row r="504">
      <c r="L504" s="8"/>
      <c r="W504" s="8"/>
      <c r="AH504" s="8"/>
      <c r="AS504" s="8"/>
    </row>
    <row r="505">
      <c r="L505" s="8"/>
      <c r="W505" s="8"/>
      <c r="AH505" s="8"/>
      <c r="AS505" s="8"/>
    </row>
    <row r="506">
      <c r="L506" s="8"/>
      <c r="W506" s="8"/>
      <c r="AH506" s="8"/>
      <c r="AS506" s="8"/>
    </row>
    <row r="507">
      <c r="L507" s="8"/>
      <c r="W507" s="8"/>
      <c r="AH507" s="8"/>
      <c r="AS507" s="8"/>
    </row>
    <row r="508">
      <c r="L508" s="8"/>
      <c r="W508" s="8"/>
      <c r="AH508" s="8"/>
      <c r="AS508" s="8"/>
    </row>
    <row r="509">
      <c r="L509" s="8"/>
      <c r="W509" s="8"/>
      <c r="AH509" s="8"/>
      <c r="AS509" s="8"/>
    </row>
    <row r="510">
      <c r="L510" s="8"/>
      <c r="W510" s="8"/>
      <c r="AH510" s="8"/>
      <c r="AS510" s="8"/>
    </row>
    <row r="511">
      <c r="L511" s="8"/>
      <c r="W511" s="8"/>
      <c r="AH511" s="8"/>
      <c r="AS511" s="8"/>
    </row>
    <row r="512">
      <c r="L512" s="8"/>
      <c r="W512" s="8"/>
      <c r="AH512" s="8"/>
      <c r="AS512" s="8"/>
    </row>
    <row r="513">
      <c r="L513" s="8"/>
      <c r="W513" s="8"/>
      <c r="AH513" s="8"/>
      <c r="AS513" s="8"/>
    </row>
    <row r="514">
      <c r="L514" s="8"/>
      <c r="W514" s="8"/>
      <c r="AH514" s="8"/>
      <c r="AS514" s="8"/>
    </row>
    <row r="515">
      <c r="L515" s="8"/>
      <c r="W515" s="8"/>
      <c r="AH515" s="8"/>
      <c r="AS515" s="8"/>
    </row>
    <row r="516">
      <c r="L516" s="8"/>
      <c r="W516" s="8"/>
      <c r="AH516" s="8"/>
      <c r="AS516" s="8"/>
    </row>
    <row r="517">
      <c r="L517" s="8"/>
      <c r="W517" s="8"/>
      <c r="AH517" s="8"/>
      <c r="AS517" s="8"/>
    </row>
    <row r="518">
      <c r="L518" s="8"/>
      <c r="W518" s="8"/>
      <c r="AH518" s="8"/>
      <c r="AS518" s="8"/>
    </row>
    <row r="519">
      <c r="L519" s="8"/>
      <c r="W519" s="8"/>
      <c r="AH519" s="8"/>
      <c r="AS519" s="8"/>
    </row>
    <row r="520">
      <c r="L520" s="8"/>
      <c r="W520" s="8"/>
      <c r="AH520" s="8"/>
      <c r="AS520" s="8"/>
    </row>
    <row r="521">
      <c r="L521" s="8"/>
      <c r="W521" s="8"/>
      <c r="AH521" s="8"/>
      <c r="AS521" s="8"/>
    </row>
    <row r="522">
      <c r="L522" s="8"/>
      <c r="W522" s="8"/>
      <c r="AH522" s="8"/>
      <c r="AS522" s="8"/>
    </row>
    <row r="523">
      <c r="L523" s="8"/>
      <c r="W523" s="8"/>
      <c r="AH523" s="8"/>
      <c r="AS523" s="8"/>
    </row>
    <row r="524">
      <c r="L524" s="8"/>
      <c r="W524" s="8"/>
      <c r="AH524" s="8"/>
      <c r="AS524" s="8"/>
    </row>
    <row r="525">
      <c r="L525" s="8"/>
      <c r="W525" s="8"/>
      <c r="AH525" s="8"/>
      <c r="AS525" s="8"/>
    </row>
    <row r="526">
      <c r="L526" s="8"/>
      <c r="W526" s="8"/>
      <c r="AH526" s="8"/>
      <c r="AS526" s="8"/>
    </row>
    <row r="527">
      <c r="L527" s="8"/>
      <c r="W527" s="8"/>
      <c r="AH527" s="8"/>
      <c r="AS527" s="8"/>
    </row>
    <row r="528">
      <c r="L528" s="8"/>
      <c r="W528" s="8"/>
      <c r="AH528" s="8"/>
      <c r="AS528" s="8"/>
    </row>
    <row r="529">
      <c r="L529" s="8"/>
      <c r="W529" s="8"/>
      <c r="AH529" s="8"/>
      <c r="AS529" s="8"/>
    </row>
    <row r="530">
      <c r="L530" s="8"/>
      <c r="W530" s="8"/>
      <c r="AH530" s="8"/>
      <c r="AS530" s="8"/>
    </row>
    <row r="531">
      <c r="L531" s="8"/>
      <c r="W531" s="8"/>
      <c r="AH531" s="8"/>
      <c r="AS531" s="8"/>
    </row>
    <row r="532">
      <c r="L532" s="8"/>
      <c r="W532" s="8"/>
      <c r="AH532" s="8"/>
      <c r="AS532" s="8"/>
    </row>
    <row r="533">
      <c r="L533" s="8"/>
      <c r="W533" s="8"/>
      <c r="AH533" s="8"/>
      <c r="AS533" s="8"/>
    </row>
    <row r="534">
      <c r="L534" s="8"/>
      <c r="W534" s="8"/>
      <c r="AH534" s="8"/>
      <c r="AS534" s="8"/>
    </row>
    <row r="535">
      <c r="L535" s="8"/>
      <c r="W535" s="8"/>
      <c r="AH535" s="8"/>
      <c r="AS535" s="8"/>
    </row>
    <row r="536">
      <c r="L536" s="8"/>
      <c r="W536" s="8"/>
      <c r="AH536" s="8"/>
      <c r="AS536" s="8"/>
    </row>
    <row r="537">
      <c r="L537" s="8"/>
      <c r="W537" s="8"/>
      <c r="AH537" s="8"/>
      <c r="AS537" s="8"/>
    </row>
    <row r="538">
      <c r="L538" s="8"/>
      <c r="W538" s="8"/>
      <c r="AH538" s="8"/>
      <c r="AS538" s="8"/>
    </row>
    <row r="539">
      <c r="L539" s="8"/>
      <c r="W539" s="8"/>
      <c r="AH539" s="8"/>
      <c r="AS539" s="8"/>
    </row>
    <row r="540">
      <c r="L540" s="8"/>
      <c r="W540" s="8"/>
      <c r="AH540" s="8"/>
      <c r="AS540" s="8"/>
    </row>
    <row r="541">
      <c r="L541" s="8"/>
      <c r="W541" s="8"/>
      <c r="AH541" s="8"/>
      <c r="AS541" s="8"/>
    </row>
    <row r="542">
      <c r="L542" s="8"/>
      <c r="W542" s="8"/>
      <c r="AH542" s="8"/>
      <c r="AS542" s="8"/>
    </row>
    <row r="543">
      <c r="L543" s="8"/>
      <c r="W543" s="8"/>
      <c r="AH543" s="8"/>
      <c r="AS543" s="8"/>
    </row>
    <row r="544">
      <c r="L544" s="8"/>
      <c r="W544" s="8"/>
      <c r="AH544" s="8"/>
      <c r="AS544" s="8"/>
    </row>
    <row r="545">
      <c r="L545" s="8"/>
      <c r="W545" s="8"/>
      <c r="AH545" s="8"/>
      <c r="AS545" s="8"/>
    </row>
    <row r="546">
      <c r="L546" s="8"/>
      <c r="W546" s="8"/>
      <c r="AH546" s="8"/>
      <c r="AS546" s="8"/>
    </row>
    <row r="547">
      <c r="L547" s="8"/>
      <c r="W547" s="8"/>
      <c r="AH547" s="8"/>
      <c r="AS547" s="8"/>
    </row>
    <row r="548">
      <c r="L548" s="8"/>
      <c r="W548" s="8"/>
      <c r="AH548" s="8"/>
      <c r="AS548" s="8"/>
    </row>
    <row r="549">
      <c r="L549" s="8"/>
      <c r="W549" s="8"/>
      <c r="AH549" s="8"/>
      <c r="AS549" s="8"/>
    </row>
    <row r="550">
      <c r="L550" s="8"/>
      <c r="W550" s="8"/>
      <c r="AH550" s="8"/>
      <c r="AS550" s="8"/>
    </row>
    <row r="551">
      <c r="L551" s="8"/>
      <c r="W551" s="8"/>
      <c r="AH551" s="8"/>
      <c r="AS551" s="8"/>
    </row>
    <row r="552">
      <c r="L552" s="8"/>
      <c r="W552" s="8"/>
      <c r="AH552" s="8"/>
      <c r="AS552" s="8"/>
    </row>
    <row r="553">
      <c r="L553" s="8"/>
      <c r="W553" s="8"/>
      <c r="AH553" s="8"/>
      <c r="AS553" s="8"/>
    </row>
    <row r="554">
      <c r="L554" s="8"/>
      <c r="W554" s="8"/>
      <c r="AH554" s="8"/>
      <c r="AS554" s="8"/>
    </row>
    <row r="555">
      <c r="L555" s="8"/>
      <c r="W555" s="8"/>
      <c r="AH555" s="8"/>
      <c r="AS555" s="8"/>
    </row>
    <row r="556">
      <c r="L556" s="8"/>
      <c r="W556" s="8"/>
      <c r="AH556" s="8"/>
      <c r="AS556" s="8"/>
    </row>
    <row r="557">
      <c r="L557" s="8"/>
      <c r="W557" s="8"/>
      <c r="AH557" s="8"/>
      <c r="AS557" s="8"/>
    </row>
    <row r="558">
      <c r="L558" s="8"/>
      <c r="W558" s="8"/>
      <c r="AH558" s="8"/>
      <c r="AS558" s="8"/>
    </row>
    <row r="559">
      <c r="L559" s="8"/>
      <c r="W559" s="8"/>
      <c r="AH559" s="8"/>
      <c r="AS559" s="8"/>
    </row>
    <row r="560">
      <c r="L560" s="8"/>
      <c r="W560" s="8"/>
      <c r="AH560" s="8"/>
      <c r="AS560" s="8"/>
    </row>
    <row r="561">
      <c r="L561" s="8"/>
      <c r="W561" s="8"/>
      <c r="AH561" s="8"/>
      <c r="AS561" s="8"/>
    </row>
    <row r="562">
      <c r="L562" s="8"/>
      <c r="W562" s="8"/>
      <c r="AH562" s="8"/>
      <c r="AS562" s="8"/>
    </row>
    <row r="563">
      <c r="L563" s="8"/>
      <c r="W563" s="8"/>
      <c r="AH563" s="8"/>
      <c r="AS563" s="8"/>
    </row>
    <row r="564">
      <c r="L564" s="8"/>
      <c r="W564" s="8"/>
      <c r="AH564" s="8"/>
      <c r="AS564" s="8"/>
    </row>
    <row r="565">
      <c r="L565" s="8"/>
      <c r="W565" s="8"/>
      <c r="AH565" s="8"/>
      <c r="AS565" s="8"/>
    </row>
    <row r="566">
      <c r="L566" s="8"/>
      <c r="W566" s="8"/>
      <c r="AH566" s="8"/>
      <c r="AS566" s="8"/>
    </row>
    <row r="567">
      <c r="L567" s="8"/>
      <c r="W567" s="8"/>
      <c r="AH567" s="8"/>
      <c r="AS567" s="8"/>
    </row>
    <row r="568">
      <c r="L568" s="8"/>
      <c r="W568" s="8"/>
      <c r="AH568" s="8"/>
      <c r="AS568" s="8"/>
    </row>
    <row r="569">
      <c r="L569" s="8"/>
      <c r="W569" s="8"/>
      <c r="AH569" s="8"/>
      <c r="AS569" s="8"/>
    </row>
    <row r="570">
      <c r="L570" s="8"/>
      <c r="W570" s="8"/>
      <c r="AH570" s="8"/>
      <c r="AS570" s="8"/>
    </row>
    <row r="571">
      <c r="L571" s="8"/>
      <c r="W571" s="8"/>
      <c r="AH571" s="8"/>
      <c r="AS571" s="8"/>
    </row>
    <row r="572">
      <c r="L572" s="8"/>
      <c r="W572" s="8"/>
      <c r="AH572" s="8"/>
      <c r="AS572" s="8"/>
    </row>
    <row r="573">
      <c r="L573" s="8"/>
      <c r="W573" s="8"/>
      <c r="AH573" s="8"/>
      <c r="AS573" s="8"/>
    </row>
    <row r="574">
      <c r="L574" s="8"/>
      <c r="W574" s="8"/>
      <c r="AH574" s="8"/>
      <c r="AS574" s="8"/>
    </row>
    <row r="575">
      <c r="L575" s="8"/>
      <c r="W575" s="8"/>
      <c r="AH575" s="8"/>
      <c r="AS575" s="8"/>
    </row>
    <row r="576">
      <c r="L576" s="8"/>
      <c r="W576" s="8"/>
      <c r="AH576" s="8"/>
      <c r="AS576" s="8"/>
    </row>
    <row r="577">
      <c r="L577" s="8"/>
      <c r="W577" s="8"/>
      <c r="AH577" s="8"/>
      <c r="AS577" s="8"/>
    </row>
    <row r="578">
      <c r="L578" s="8"/>
      <c r="W578" s="8"/>
      <c r="AH578" s="8"/>
      <c r="AS578" s="8"/>
    </row>
    <row r="579">
      <c r="L579" s="8"/>
      <c r="W579" s="8"/>
      <c r="AH579" s="8"/>
      <c r="AS579" s="8"/>
    </row>
    <row r="580">
      <c r="L580" s="8"/>
      <c r="W580" s="8"/>
      <c r="AH580" s="8"/>
      <c r="AS580" s="8"/>
    </row>
    <row r="581">
      <c r="L581" s="8"/>
      <c r="W581" s="8"/>
      <c r="AH581" s="8"/>
      <c r="AS581" s="8"/>
    </row>
    <row r="582">
      <c r="L582" s="8"/>
      <c r="W582" s="8"/>
      <c r="AH582" s="8"/>
      <c r="AS582" s="8"/>
    </row>
    <row r="583">
      <c r="L583" s="8"/>
      <c r="W583" s="8"/>
      <c r="AH583" s="8"/>
      <c r="AS583" s="8"/>
    </row>
    <row r="584">
      <c r="L584" s="8"/>
      <c r="W584" s="8"/>
      <c r="AH584" s="8"/>
      <c r="AS584" s="8"/>
    </row>
    <row r="585">
      <c r="L585" s="8"/>
      <c r="W585" s="8"/>
      <c r="AH585" s="8"/>
      <c r="AS585" s="8"/>
    </row>
    <row r="586">
      <c r="L586" s="8"/>
      <c r="W586" s="8"/>
      <c r="AH586" s="8"/>
      <c r="AS586" s="8"/>
    </row>
    <row r="587">
      <c r="L587" s="8"/>
      <c r="W587" s="8"/>
      <c r="AH587" s="8"/>
      <c r="AS587" s="8"/>
    </row>
    <row r="588">
      <c r="L588" s="8"/>
      <c r="W588" s="8"/>
      <c r="AH588" s="8"/>
      <c r="AS588" s="8"/>
    </row>
    <row r="589">
      <c r="L589" s="8"/>
      <c r="W589" s="8"/>
      <c r="AH589" s="8"/>
      <c r="AS589" s="8"/>
    </row>
    <row r="590">
      <c r="L590" s="8"/>
      <c r="W590" s="8"/>
      <c r="AH590" s="8"/>
      <c r="AS590" s="8"/>
    </row>
    <row r="591">
      <c r="L591" s="8"/>
      <c r="W591" s="8"/>
      <c r="AH591" s="8"/>
      <c r="AS591" s="8"/>
    </row>
    <row r="592">
      <c r="L592" s="8"/>
      <c r="W592" s="8"/>
      <c r="AH592" s="8"/>
      <c r="AS592" s="8"/>
    </row>
    <row r="593">
      <c r="L593" s="8"/>
      <c r="W593" s="8"/>
      <c r="AH593" s="8"/>
      <c r="AS593" s="8"/>
    </row>
    <row r="594">
      <c r="L594" s="8"/>
      <c r="W594" s="8"/>
      <c r="AH594" s="8"/>
      <c r="AS594" s="8"/>
    </row>
    <row r="595">
      <c r="L595" s="8"/>
      <c r="W595" s="8"/>
      <c r="AH595" s="8"/>
      <c r="AS595" s="8"/>
    </row>
    <row r="596">
      <c r="L596" s="8"/>
      <c r="W596" s="8"/>
      <c r="AH596" s="8"/>
      <c r="AS596" s="8"/>
    </row>
    <row r="597">
      <c r="L597" s="8"/>
      <c r="W597" s="8"/>
      <c r="AH597" s="8"/>
      <c r="AS597" s="8"/>
    </row>
    <row r="598">
      <c r="L598" s="8"/>
      <c r="W598" s="8"/>
      <c r="AH598" s="8"/>
      <c r="AS598" s="8"/>
    </row>
    <row r="599">
      <c r="L599" s="8"/>
      <c r="W599" s="8"/>
      <c r="AH599" s="8"/>
      <c r="AS599" s="8"/>
    </row>
    <row r="600">
      <c r="L600" s="8"/>
      <c r="W600" s="8"/>
      <c r="AH600" s="8"/>
      <c r="AS600" s="8"/>
    </row>
    <row r="601">
      <c r="L601" s="8"/>
      <c r="W601" s="8"/>
      <c r="AH601" s="8"/>
      <c r="AS601" s="8"/>
    </row>
    <row r="602">
      <c r="L602" s="8"/>
      <c r="W602" s="8"/>
      <c r="AH602" s="8"/>
      <c r="AS602" s="8"/>
    </row>
    <row r="603">
      <c r="L603" s="8"/>
      <c r="W603" s="8"/>
      <c r="AH603" s="8"/>
      <c r="AS603" s="8"/>
    </row>
    <row r="604">
      <c r="L604" s="8"/>
      <c r="W604" s="8"/>
      <c r="AH604" s="8"/>
      <c r="AS604" s="8"/>
    </row>
    <row r="605">
      <c r="L605" s="8"/>
      <c r="W605" s="8"/>
      <c r="AH605" s="8"/>
      <c r="AS605" s="8"/>
    </row>
    <row r="606">
      <c r="L606" s="8"/>
      <c r="W606" s="8"/>
      <c r="AH606" s="8"/>
      <c r="AS606" s="8"/>
    </row>
    <row r="607">
      <c r="L607" s="8"/>
      <c r="W607" s="8"/>
      <c r="AH607" s="8"/>
      <c r="AS607" s="8"/>
    </row>
    <row r="608">
      <c r="L608" s="8"/>
      <c r="W608" s="8"/>
      <c r="AH608" s="8"/>
      <c r="AS608" s="8"/>
    </row>
    <row r="609">
      <c r="L609" s="8"/>
      <c r="W609" s="8"/>
      <c r="AH609" s="8"/>
      <c r="AS609" s="8"/>
    </row>
    <row r="610">
      <c r="L610" s="8"/>
      <c r="W610" s="8"/>
      <c r="AH610" s="8"/>
      <c r="AS610" s="8"/>
    </row>
    <row r="611">
      <c r="L611" s="8"/>
      <c r="W611" s="8"/>
      <c r="AH611" s="8"/>
      <c r="AS611" s="8"/>
    </row>
    <row r="612">
      <c r="L612" s="8"/>
      <c r="W612" s="8"/>
      <c r="AH612" s="8"/>
      <c r="AS612" s="8"/>
    </row>
    <row r="613">
      <c r="L613" s="8"/>
      <c r="W613" s="8"/>
      <c r="AH613" s="8"/>
      <c r="AS613" s="8"/>
    </row>
    <row r="614">
      <c r="L614" s="8"/>
      <c r="W614" s="8"/>
      <c r="AH614" s="8"/>
      <c r="AS614" s="8"/>
    </row>
    <row r="615">
      <c r="L615" s="8"/>
      <c r="W615" s="8"/>
      <c r="AH615" s="8"/>
      <c r="AS615" s="8"/>
    </row>
    <row r="616">
      <c r="L616" s="8"/>
      <c r="W616" s="8"/>
      <c r="AH616" s="8"/>
      <c r="AS616" s="8"/>
    </row>
    <row r="617">
      <c r="L617" s="8"/>
      <c r="W617" s="8"/>
      <c r="AH617" s="8"/>
      <c r="AS617" s="8"/>
    </row>
    <row r="618">
      <c r="L618" s="8"/>
      <c r="W618" s="8"/>
      <c r="AH618" s="8"/>
      <c r="AS618" s="8"/>
    </row>
    <row r="619">
      <c r="L619" s="8"/>
      <c r="W619" s="8"/>
      <c r="AH619" s="8"/>
      <c r="AS619" s="8"/>
    </row>
    <row r="620">
      <c r="L620" s="8"/>
      <c r="W620" s="8"/>
      <c r="AH620" s="8"/>
      <c r="AS620" s="8"/>
    </row>
    <row r="621">
      <c r="L621" s="8"/>
      <c r="W621" s="8"/>
      <c r="AH621" s="8"/>
      <c r="AS621" s="8"/>
    </row>
    <row r="622">
      <c r="L622" s="8"/>
      <c r="W622" s="8"/>
      <c r="AH622" s="8"/>
      <c r="AS622" s="8"/>
    </row>
    <row r="623">
      <c r="L623" s="8"/>
      <c r="W623" s="8"/>
      <c r="AH623" s="8"/>
      <c r="AS623" s="8"/>
    </row>
    <row r="624">
      <c r="L624" s="8"/>
      <c r="W624" s="8"/>
      <c r="AH624" s="8"/>
      <c r="AS624" s="8"/>
    </row>
    <row r="625">
      <c r="L625" s="8"/>
      <c r="W625" s="8"/>
      <c r="AH625" s="8"/>
      <c r="AS625" s="8"/>
    </row>
    <row r="626">
      <c r="L626" s="8"/>
      <c r="W626" s="8"/>
      <c r="AH626" s="8"/>
      <c r="AS626" s="8"/>
    </row>
    <row r="627">
      <c r="L627" s="8"/>
      <c r="W627" s="8"/>
      <c r="AH627" s="8"/>
      <c r="AS627" s="8"/>
    </row>
    <row r="628">
      <c r="L628" s="8"/>
      <c r="W628" s="8"/>
      <c r="AH628" s="8"/>
      <c r="AS628" s="8"/>
    </row>
    <row r="629">
      <c r="L629" s="8"/>
      <c r="W629" s="8"/>
      <c r="AH629" s="8"/>
      <c r="AS629" s="8"/>
    </row>
    <row r="630">
      <c r="L630" s="8"/>
      <c r="W630" s="8"/>
      <c r="AH630" s="8"/>
      <c r="AS630" s="8"/>
    </row>
    <row r="631">
      <c r="L631" s="8"/>
      <c r="W631" s="8"/>
      <c r="AH631" s="8"/>
      <c r="AS631" s="8"/>
    </row>
    <row r="632">
      <c r="L632" s="8"/>
      <c r="W632" s="8"/>
      <c r="AH632" s="8"/>
      <c r="AS632" s="8"/>
    </row>
    <row r="633">
      <c r="L633" s="8"/>
      <c r="W633" s="8"/>
      <c r="AH633" s="8"/>
      <c r="AS633" s="8"/>
    </row>
    <row r="634">
      <c r="L634" s="8"/>
      <c r="W634" s="8"/>
      <c r="AH634" s="8"/>
      <c r="AS634" s="8"/>
    </row>
    <row r="635">
      <c r="L635" s="8"/>
      <c r="W635" s="8"/>
      <c r="AH635" s="8"/>
      <c r="AS635" s="8"/>
    </row>
    <row r="636">
      <c r="L636" s="8"/>
      <c r="W636" s="8"/>
      <c r="AH636" s="8"/>
      <c r="AS636" s="8"/>
    </row>
    <row r="637">
      <c r="L637" s="8"/>
      <c r="W637" s="8"/>
      <c r="AH637" s="8"/>
      <c r="AS637" s="8"/>
    </row>
    <row r="638">
      <c r="L638" s="8"/>
      <c r="W638" s="8"/>
      <c r="AH638" s="8"/>
      <c r="AS638" s="8"/>
    </row>
    <row r="639">
      <c r="L639" s="8"/>
      <c r="W639" s="8"/>
      <c r="AH639" s="8"/>
      <c r="AS639" s="8"/>
    </row>
    <row r="640">
      <c r="L640" s="8"/>
      <c r="W640" s="8"/>
      <c r="AH640" s="8"/>
      <c r="AS640" s="8"/>
    </row>
    <row r="641">
      <c r="L641" s="8"/>
      <c r="W641" s="8"/>
      <c r="AH641" s="8"/>
      <c r="AS641" s="8"/>
    </row>
  </sheetData>
  <mergeCells count="3">
    <mergeCell ref="M1:V1"/>
    <mergeCell ref="X1:AG1"/>
    <mergeCell ref="AI1:AR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2" max="13" width="1.0"/>
    <col customWidth="1" min="24" max="24" width="1.75"/>
    <col customWidth="1" min="35" max="35" width="2.75"/>
    <col customWidth="1" min="46" max="46" width="2.75"/>
  </cols>
  <sheetData>
    <row r="1">
      <c r="B1" s="26" t="s">
        <v>49</v>
      </c>
      <c r="C1" s="12"/>
      <c r="D1" s="12"/>
      <c r="E1" s="12"/>
      <c r="F1" s="12"/>
      <c r="G1" s="12"/>
      <c r="H1" s="12"/>
      <c r="I1" s="12"/>
      <c r="J1" s="12"/>
      <c r="K1" s="12"/>
      <c r="L1" s="8"/>
      <c r="M1" s="8"/>
      <c r="N1" s="1" t="s">
        <v>94</v>
      </c>
      <c r="X1" s="8"/>
      <c r="Y1" s="1" t="s">
        <v>95</v>
      </c>
      <c r="AI1" s="8"/>
      <c r="AJ1" s="1" t="s">
        <v>96</v>
      </c>
      <c r="AK1" s="6"/>
      <c r="AL1" s="6"/>
      <c r="AM1" s="6"/>
      <c r="AN1" s="6"/>
      <c r="AO1" s="6"/>
      <c r="AP1" s="6"/>
      <c r="AQ1" s="6"/>
      <c r="AR1" s="6"/>
      <c r="AS1" s="6"/>
      <c r="AT1" s="8"/>
      <c r="AV1" s="1"/>
      <c r="AW1" s="1"/>
      <c r="AX1" s="7"/>
      <c r="AZ1" s="1"/>
      <c r="BK1" s="1"/>
      <c r="BL1" s="1"/>
    </row>
    <row r="2">
      <c r="B2" s="12" t="s">
        <v>39</v>
      </c>
      <c r="C2" s="12" t="s">
        <v>40</v>
      </c>
      <c r="D2" s="12" t="s">
        <v>41</v>
      </c>
      <c r="E2" s="12" t="s">
        <v>42</v>
      </c>
      <c r="F2" s="12" t="s">
        <v>43</v>
      </c>
      <c r="G2" s="12" t="s">
        <v>44</v>
      </c>
      <c r="H2" s="12" t="s">
        <v>45</v>
      </c>
      <c r="I2" s="12" t="s">
        <v>46</v>
      </c>
      <c r="J2" s="12" t="s">
        <v>47</v>
      </c>
      <c r="K2" s="12" t="s">
        <v>48</v>
      </c>
      <c r="L2" s="8"/>
      <c r="M2" s="8"/>
      <c r="N2" s="12" t="s">
        <v>39</v>
      </c>
      <c r="O2" s="12" t="s">
        <v>40</v>
      </c>
      <c r="P2" s="12" t="s">
        <v>41</v>
      </c>
      <c r="Q2" s="12" t="s">
        <v>42</v>
      </c>
      <c r="R2" s="12" t="s">
        <v>43</v>
      </c>
      <c r="S2" s="12" t="s">
        <v>44</v>
      </c>
      <c r="T2" s="12" t="s">
        <v>45</v>
      </c>
      <c r="U2" s="12" t="s">
        <v>46</v>
      </c>
      <c r="V2" s="12" t="s">
        <v>47</v>
      </c>
      <c r="W2" s="12" t="s">
        <v>48</v>
      </c>
      <c r="X2" s="8"/>
      <c r="Y2" s="12" t="s">
        <v>39</v>
      </c>
      <c r="Z2" s="12" t="s">
        <v>40</v>
      </c>
      <c r="AA2" s="12" t="s">
        <v>41</v>
      </c>
      <c r="AB2" s="12" t="s">
        <v>42</v>
      </c>
      <c r="AC2" s="12" t="s">
        <v>43</v>
      </c>
      <c r="AD2" s="12" t="s">
        <v>44</v>
      </c>
      <c r="AE2" s="12" t="s">
        <v>45</v>
      </c>
      <c r="AF2" s="12" t="s">
        <v>46</v>
      </c>
      <c r="AG2" s="12" t="s">
        <v>47</v>
      </c>
      <c r="AH2" s="12" t="s">
        <v>48</v>
      </c>
      <c r="AI2" s="8"/>
      <c r="AJ2" s="12" t="s">
        <v>39</v>
      </c>
      <c r="AK2" s="12" t="s">
        <v>40</v>
      </c>
      <c r="AL2" s="12" t="s">
        <v>41</v>
      </c>
      <c r="AM2" s="12" t="s">
        <v>42</v>
      </c>
      <c r="AN2" s="12" t="s">
        <v>43</v>
      </c>
      <c r="AO2" s="12" t="s">
        <v>44</v>
      </c>
      <c r="AP2" s="12" t="s">
        <v>45</v>
      </c>
      <c r="AQ2" s="12" t="s">
        <v>46</v>
      </c>
      <c r="AR2" s="12" t="s">
        <v>47</v>
      </c>
      <c r="AS2" s="12" t="s">
        <v>48</v>
      </c>
      <c r="AT2" s="8"/>
      <c r="AV2" s="1" t="s">
        <v>97</v>
      </c>
      <c r="AW2" s="1" t="s">
        <v>34</v>
      </c>
      <c r="AX2" s="7" t="s">
        <v>98</v>
      </c>
      <c r="AZ2" s="1" t="s">
        <v>99</v>
      </c>
      <c r="BK2" s="1" t="s">
        <v>100</v>
      </c>
      <c r="BL2" s="1" t="s">
        <v>34</v>
      </c>
    </row>
    <row r="3">
      <c r="A3" s="2">
        <v>41305.0</v>
      </c>
      <c r="B3" s="7">
        <v>0.0502</v>
      </c>
      <c r="C3" s="7">
        <v>0.0213</v>
      </c>
      <c r="D3" s="7">
        <v>0.0255</v>
      </c>
      <c r="E3" s="7">
        <v>0.0234</v>
      </c>
      <c r="F3" s="7">
        <v>0.0579</v>
      </c>
      <c r="G3" s="7">
        <v>0.0942</v>
      </c>
      <c r="H3" s="7">
        <v>0.0492</v>
      </c>
      <c r="I3" s="7">
        <v>0.0358</v>
      </c>
      <c r="J3" s="7">
        <v>0.065</v>
      </c>
      <c r="K3" s="7">
        <v>0.0525</v>
      </c>
      <c r="L3" s="8"/>
      <c r="M3" s="8"/>
      <c r="N3" s="6">
        <f>CDaR!AT159</f>
        <v>0.2189333333</v>
      </c>
      <c r="O3" s="6">
        <f>CDaR!AU159</f>
        <v>0.1518833333</v>
      </c>
      <c r="P3" s="6">
        <f>CDaR!AV159</f>
        <v>0.33525</v>
      </c>
      <c r="Q3" s="6">
        <f>CDaR!AW159</f>
        <v>0.1536</v>
      </c>
      <c r="R3" s="6">
        <f>CDaR!AX159</f>
        <v>0.7310166667</v>
      </c>
      <c r="S3" s="6">
        <f>CDaR!AY159</f>
        <v>0.6858333333</v>
      </c>
      <c r="T3" s="6">
        <f>CDaR!AZ159</f>
        <v>0.2094666667</v>
      </c>
      <c r="U3" s="6">
        <f>CDaR!BA159</f>
        <v>0.4758</v>
      </c>
      <c r="V3" s="6">
        <f>CDaR!BB159</f>
        <v>0.0319</v>
      </c>
      <c r="W3" s="6">
        <f>CDaR!BC159</f>
        <v>0.02695</v>
      </c>
      <c r="X3" s="8"/>
      <c r="Y3" s="4">
        <f t="shared" ref="Y3:AH3" si="1">rank(N3, $N3:$W3, TRUE)</f>
        <v>6</v>
      </c>
      <c r="Z3" s="4">
        <f t="shared" si="1"/>
        <v>3</v>
      </c>
      <c r="AA3" s="4">
        <f t="shared" si="1"/>
        <v>7</v>
      </c>
      <c r="AB3" s="4">
        <f t="shared" si="1"/>
        <v>4</v>
      </c>
      <c r="AC3" s="4">
        <f t="shared" si="1"/>
        <v>10</v>
      </c>
      <c r="AD3" s="4">
        <f t="shared" si="1"/>
        <v>9</v>
      </c>
      <c r="AE3" s="4">
        <f t="shared" si="1"/>
        <v>5</v>
      </c>
      <c r="AF3" s="4">
        <f t="shared" si="1"/>
        <v>8</v>
      </c>
      <c r="AG3" s="4">
        <f t="shared" si="1"/>
        <v>2</v>
      </c>
      <c r="AH3" s="4">
        <f t="shared" si="1"/>
        <v>1</v>
      </c>
      <c r="AI3" s="8"/>
      <c r="AJ3" s="6">
        <f t="shared" ref="AJ3:AS3" si="2">(Y3-AVERAGE($Y3:$AH3))/STDEV($Y3:$AH3)</f>
        <v>0.1651445648</v>
      </c>
      <c r="AK3" s="6">
        <f t="shared" si="2"/>
        <v>-0.8257228238</v>
      </c>
      <c r="AL3" s="6">
        <f t="shared" si="2"/>
        <v>0.4954336943</v>
      </c>
      <c r="AM3" s="6">
        <f t="shared" si="2"/>
        <v>-0.4954336943</v>
      </c>
      <c r="AN3" s="6">
        <f t="shared" si="2"/>
        <v>1.486301083</v>
      </c>
      <c r="AO3" s="6">
        <f t="shared" si="2"/>
        <v>1.156011953</v>
      </c>
      <c r="AP3" s="6">
        <f t="shared" si="2"/>
        <v>-0.1651445648</v>
      </c>
      <c r="AQ3" s="6">
        <f t="shared" si="2"/>
        <v>0.8257228238</v>
      </c>
      <c r="AR3" s="6">
        <f t="shared" si="2"/>
        <v>-1.156011953</v>
      </c>
      <c r="AS3" s="6">
        <f t="shared" si="2"/>
        <v>-1.486301083</v>
      </c>
      <c r="AT3" s="8"/>
      <c r="AU3" s="23">
        <v>41305.0</v>
      </c>
      <c r="AW3" s="1">
        <v>1.0</v>
      </c>
      <c r="AX3" s="6">
        <f t="array" ref="AX3">SQRT(MMULT(MMULT(AJ3:AS3,MMULT(TRANSPOSE(ER!B483:K518-ER!M518:V518),ER!B483:K518-ER!M518:V518)/3),TRANSPOSE(AJ3:AS3)))</f>
        <v>0.4407778481</v>
      </c>
      <c r="AY3" s="2">
        <v>41305.0</v>
      </c>
      <c r="AZ3" s="6">
        <f t="shared" ref="AZ3:BI3" si="3">AJ3*0.01/$AX3</f>
        <v>0.003746662077</v>
      </c>
      <c r="BA3" s="6">
        <f t="shared" si="3"/>
        <v>-0.01873331038</v>
      </c>
      <c r="BB3" s="6">
        <f t="shared" si="3"/>
        <v>0.01123998623</v>
      </c>
      <c r="BC3" s="6">
        <f t="shared" si="3"/>
        <v>-0.01123998623</v>
      </c>
      <c r="BD3" s="6">
        <f t="shared" si="3"/>
        <v>0.03371995869</v>
      </c>
      <c r="BE3" s="6">
        <f t="shared" si="3"/>
        <v>0.02622663454</v>
      </c>
      <c r="BF3" s="6">
        <f t="shared" si="3"/>
        <v>-0.003746662077</v>
      </c>
      <c r="BG3" s="6">
        <f t="shared" si="3"/>
        <v>0.01873331038</v>
      </c>
      <c r="BH3" s="6">
        <f t="shared" si="3"/>
        <v>-0.02622663454</v>
      </c>
      <c r="BI3" s="6">
        <f t="shared" si="3"/>
        <v>-0.03371995869</v>
      </c>
      <c r="BL3" s="1">
        <v>1.0</v>
      </c>
    </row>
    <row r="4">
      <c r="A4" s="2">
        <v>41333.0</v>
      </c>
      <c r="B4" s="7">
        <v>0.0586</v>
      </c>
      <c r="C4" s="7">
        <v>0.0145</v>
      </c>
      <c r="D4" s="7">
        <v>0.0032</v>
      </c>
      <c r="E4" s="7">
        <v>-0.0024</v>
      </c>
      <c r="F4" s="7">
        <v>-0.0924</v>
      </c>
      <c r="G4" s="7">
        <v>0.0379</v>
      </c>
      <c r="H4" s="7">
        <v>-0.0302</v>
      </c>
      <c r="I4" s="7">
        <v>-0.0226</v>
      </c>
      <c r="J4" s="7">
        <v>0.0184</v>
      </c>
      <c r="K4" s="7">
        <v>0.0121</v>
      </c>
      <c r="L4" s="8"/>
      <c r="M4" s="8"/>
      <c r="N4" s="6">
        <f>CDaR!AT160</f>
        <v>0.21205</v>
      </c>
      <c r="O4" s="6">
        <f>CDaR!AU160</f>
        <v>0.1516833333</v>
      </c>
      <c r="P4" s="6">
        <f>CDaR!AV160</f>
        <v>0.3272166667</v>
      </c>
      <c r="Q4" s="6">
        <f>CDaR!AW160</f>
        <v>0.1412333333</v>
      </c>
      <c r="R4" s="6">
        <f>CDaR!AX160</f>
        <v>0.7303333333</v>
      </c>
      <c r="S4" s="6">
        <f>CDaR!AY160</f>
        <v>0.67755</v>
      </c>
      <c r="T4" s="6">
        <f>CDaR!AZ160</f>
        <v>0.19625</v>
      </c>
      <c r="U4" s="6">
        <f>CDaR!BA160</f>
        <v>0.4758</v>
      </c>
      <c r="V4" s="6">
        <f>CDaR!BB160</f>
        <v>0.02621666667</v>
      </c>
      <c r="W4" s="6">
        <f>CDaR!BC160</f>
        <v>0.0254</v>
      </c>
      <c r="X4" s="8"/>
      <c r="Y4" s="4">
        <f t="shared" ref="Y4:AH4" si="4">rank(N4, $N4:$W4, TRUE)</f>
        <v>6</v>
      </c>
      <c r="Z4" s="4">
        <f t="shared" si="4"/>
        <v>4</v>
      </c>
      <c r="AA4" s="4">
        <f t="shared" si="4"/>
        <v>7</v>
      </c>
      <c r="AB4" s="4">
        <f t="shared" si="4"/>
        <v>3</v>
      </c>
      <c r="AC4" s="4">
        <f t="shared" si="4"/>
        <v>10</v>
      </c>
      <c r="AD4" s="4">
        <f t="shared" si="4"/>
        <v>9</v>
      </c>
      <c r="AE4" s="4">
        <f t="shared" si="4"/>
        <v>5</v>
      </c>
      <c r="AF4" s="4">
        <f t="shared" si="4"/>
        <v>8</v>
      </c>
      <c r="AG4" s="4">
        <f t="shared" si="4"/>
        <v>2</v>
      </c>
      <c r="AH4" s="4">
        <f t="shared" si="4"/>
        <v>1</v>
      </c>
      <c r="AI4" s="8"/>
      <c r="AJ4" s="6">
        <f t="shared" ref="AJ4:AS4" si="5">(Y4-AVERAGE($Y4:$AH4))/STDEV($Y4:$AH4)</f>
        <v>0.1651445648</v>
      </c>
      <c r="AK4" s="6">
        <f t="shared" si="5"/>
        <v>-0.4954336943</v>
      </c>
      <c r="AL4" s="6">
        <f t="shared" si="5"/>
        <v>0.4954336943</v>
      </c>
      <c r="AM4" s="6">
        <f t="shared" si="5"/>
        <v>-0.8257228238</v>
      </c>
      <c r="AN4" s="6">
        <f t="shared" si="5"/>
        <v>1.486301083</v>
      </c>
      <c r="AO4" s="6">
        <f t="shared" si="5"/>
        <v>1.156011953</v>
      </c>
      <c r="AP4" s="6">
        <f t="shared" si="5"/>
        <v>-0.1651445648</v>
      </c>
      <c r="AQ4" s="6">
        <f t="shared" si="5"/>
        <v>0.8257228238</v>
      </c>
      <c r="AR4" s="6">
        <f t="shared" si="5"/>
        <v>-1.156011953</v>
      </c>
      <c r="AS4" s="6">
        <f t="shared" si="5"/>
        <v>-1.486301083</v>
      </c>
      <c r="AT4" s="8"/>
      <c r="AU4" s="23">
        <v>41333.0</v>
      </c>
      <c r="AV4" s="4">
        <f t="shared" ref="AV4:AV135" si="9">sumproduct(B4:K4, AJ3:AS3)</f>
        <v>-0.1459712808</v>
      </c>
      <c r="AW4" s="4">
        <f t="shared" ref="AW4:AW135" si="10">AW3*(1+AV4)</f>
        <v>0.8540287192</v>
      </c>
      <c r="AX4" s="6">
        <f t="array" ref="AX4">SQRT(MMULT(MMULT(AJ4:AS4,MMULT(TRANSPOSE(ER!B484:K519-ER!M519:V519),ER!B484:K519-ER!M519:V519)/3),TRANSPOSE(AJ4:AS4)))</f>
        <v>0.4181336774</v>
      </c>
      <c r="AY4" s="2">
        <v>41333.0</v>
      </c>
      <c r="AZ4" s="6">
        <f t="shared" ref="AZ4:BI4" si="6">AJ4*0.01/$AX4</f>
        <v>0.003949563828</v>
      </c>
      <c r="BA4" s="6">
        <f t="shared" si="6"/>
        <v>-0.01184869149</v>
      </c>
      <c r="BB4" s="6">
        <f t="shared" si="6"/>
        <v>0.01184869149</v>
      </c>
      <c r="BC4" s="6">
        <f t="shared" si="6"/>
        <v>-0.01974781914</v>
      </c>
      <c r="BD4" s="6">
        <f t="shared" si="6"/>
        <v>0.03554607446</v>
      </c>
      <c r="BE4" s="6">
        <f t="shared" si="6"/>
        <v>0.0276469468</v>
      </c>
      <c r="BF4" s="6">
        <f t="shared" si="6"/>
        <v>-0.003949563828</v>
      </c>
      <c r="BG4" s="6">
        <f t="shared" si="6"/>
        <v>0.01974781914</v>
      </c>
      <c r="BH4" s="6">
        <f t="shared" si="6"/>
        <v>-0.0276469468</v>
      </c>
      <c r="BI4" s="6">
        <f t="shared" si="6"/>
        <v>-0.03554607446</v>
      </c>
      <c r="BK4" s="4">
        <f t="shared" ref="BK4:BK135" si="12">sumproduct(B4:K4, AZ3:BI3)</f>
        <v>-0.00331167461</v>
      </c>
      <c r="BL4" s="4">
        <f t="shared" ref="BL4:BL135" si="13">BL3*(1+BK4)</f>
        <v>0.9966883254</v>
      </c>
    </row>
    <row r="5">
      <c r="A5" s="2">
        <v>41364.0</v>
      </c>
      <c r="B5" s="7">
        <v>-0.0231</v>
      </c>
      <c r="C5" s="7">
        <v>-0.0066</v>
      </c>
      <c r="D5" s="7">
        <v>0.0036</v>
      </c>
      <c r="E5" s="7">
        <v>0.0075</v>
      </c>
      <c r="F5" s="7">
        <v>-0.0351</v>
      </c>
      <c r="G5" s="7">
        <v>0.0695</v>
      </c>
      <c r="H5" s="7">
        <v>0.0333</v>
      </c>
      <c r="I5" s="7">
        <v>-0.0424</v>
      </c>
      <c r="J5" s="7">
        <v>0.0116</v>
      </c>
      <c r="K5" s="7">
        <v>0.0372</v>
      </c>
      <c r="L5" s="8"/>
      <c r="M5" s="8"/>
      <c r="N5" s="6">
        <f>CDaR!AT161</f>
        <v>0.2051833333</v>
      </c>
      <c r="O5" s="6">
        <f>CDaR!AU161</f>
        <v>0.1516833333</v>
      </c>
      <c r="P5" s="6">
        <f>CDaR!AV161</f>
        <v>0.3251</v>
      </c>
      <c r="Q5" s="6">
        <f>CDaR!AW161</f>
        <v>0.13845</v>
      </c>
      <c r="R5" s="6">
        <f>CDaR!AX161</f>
        <v>0.7303333333</v>
      </c>
      <c r="S5" s="6">
        <f>CDaR!AY161</f>
        <v>0.67755</v>
      </c>
      <c r="T5" s="6">
        <f>CDaR!AZ161</f>
        <v>0.1850333333</v>
      </c>
      <c r="U5" s="6">
        <f>CDaR!BA161</f>
        <v>0.4758</v>
      </c>
      <c r="V5" s="6">
        <f>CDaR!BB161</f>
        <v>0.02621666667</v>
      </c>
      <c r="W5" s="6">
        <f>CDaR!BC161</f>
        <v>0.0254</v>
      </c>
      <c r="X5" s="8"/>
      <c r="Y5" s="4">
        <f t="shared" ref="Y5:AH5" si="7">rank(N5, $N5:$W5, TRUE)</f>
        <v>6</v>
      </c>
      <c r="Z5" s="4">
        <f t="shared" si="7"/>
        <v>4</v>
      </c>
      <c r="AA5" s="4">
        <f t="shared" si="7"/>
        <v>7</v>
      </c>
      <c r="AB5" s="4">
        <f t="shared" si="7"/>
        <v>3</v>
      </c>
      <c r="AC5" s="4">
        <f t="shared" si="7"/>
        <v>10</v>
      </c>
      <c r="AD5" s="4">
        <f t="shared" si="7"/>
        <v>9</v>
      </c>
      <c r="AE5" s="4">
        <f t="shared" si="7"/>
        <v>5</v>
      </c>
      <c r="AF5" s="4">
        <f t="shared" si="7"/>
        <v>8</v>
      </c>
      <c r="AG5" s="4">
        <f t="shared" si="7"/>
        <v>2</v>
      </c>
      <c r="AH5" s="4">
        <f t="shared" si="7"/>
        <v>1</v>
      </c>
      <c r="AI5" s="8"/>
      <c r="AJ5" s="6">
        <f t="shared" ref="AJ5:AS5" si="8">(Y5-AVERAGE($Y5:$AH5))/STDEV($Y5:$AH5)</f>
        <v>0.1651445648</v>
      </c>
      <c r="AK5" s="6">
        <f t="shared" si="8"/>
        <v>-0.4954336943</v>
      </c>
      <c r="AL5" s="6">
        <f t="shared" si="8"/>
        <v>0.4954336943</v>
      </c>
      <c r="AM5" s="6">
        <f t="shared" si="8"/>
        <v>-0.8257228238</v>
      </c>
      <c r="AN5" s="6">
        <f t="shared" si="8"/>
        <v>1.486301083</v>
      </c>
      <c r="AO5" s="6">
        <f t="shared" si="8"/>
        <v>1.156011953</v>
      </c>
      <c r="AP5" s="6">
        <f t="shared" si="8"/>
        <v>-0.1651445648</v>
      </c>
      <c r="AQ5" s="6">
        <f t="shared" si="8"/>
        <v>0.8257228238</v>
      </c>
      <c r="AR5" s="6">
        <f t="shared" si="8"/>
        <v>-1.156011953</v>
      </c>
      <c r="AS5" s="6">
        <f t="shared" si="8"/>
        <v>-1.486301083</v>
      </c>
      <c r="AT5" s="8"/>
      <c r="AU5" s="23">
        <v>41364.0</v>
      </c>
      <c r="AV5" s="4">
        <f t="shared" si="9"/>
        <v>-0.08599077488</v>
      </c>
      <c r="AW5" s="4">
        <f t="shared" si="10"/>
        <v>0.7805901279</v>
      </c>
      <c r="AX5" s="6">
        <f t="array" ref="AX5">SQRT(MMULT(MMULT(AJ5:AS5,MMULT(TRANSPOSE(ER!B485:K520-ER!M520:V520),ER!B485:K520-ER!M520:V520)/3),TRANSPOSE(AJ5:AS5)))</f>
        <v>0.4166080813</v>
      </c>
      <c r="AY5" s="2">
        <v>41364.0</v>
      </c>
      <c r="AZ5" s="6">
        <f t="shared" ref="AZ5:BI5" si="11">AJ5*0.01/$AX5</f>
        <v>0.003964026916</v>
      </c>
      <c r="BA5" s="6">
        <f t="shared" si="11"/>
        <v>-0.01189208075</v>
      </c>
      <c r="BB5" s="6">
        <f t="shared" si="11"/>
        <v>0.01189208075</v>
      </c>
      <c r="BC5" s="6">
        <f t="shared" si="11"/>
        <v>-0.01982013458</v>
      </c>
      <c r="BD5" s="6">
        <f t="shared" si="11"/>
        <v>0.03567624225</v>
      </c>
      <c r="BE5" s="6">
        <f t="shared" si="11"/>
        <v>0.02774818841</v>
      </c>
      <c r="BF5" s="6">
        <f t="shared" si="11"/>
        <v>-0.003964026916</v>
      </c>
      <c r="BG5" s="6">
        <f t="shared" si="11"/>
        <v>0.01982013458</v>
      </c>
      <c r="BH5" s="6">
        <f t="shared" si="11"/>
        <v>-0.02774818841</v>
      </c>
      <c r="BI5" s="6">
        <f t="shared" si="11"/>
        <v>-0.03567624225</v>
      </c>
      <c r="BK5" s="4">
        <f t="shared" si="12"/>
        <v>-0.002056537885</v>
      </c>
      <c r="BL5" s="4">
        <f t="shared" si="13"/>
        <v>0.9946385981</v>
      </c>
    </row>
    <row r="6">
      <c r="A6" s="2">
        <v>41394.0</v>
      </c>
      <c r="B6" s="7">
        <v>0.0512</v>
      </c>
      <c r="C6" s="7">
        <v>-0.0246</v>
      </c>
      <c r="D6" s="7">
        <v>0.0317</v>
      </c>
      <c r="E6" s="7">
        <v>0.012</v>
      </c>
      <c r="F6" s="7">
        <v>0.0897</v>
      </c>
      <c r="G6" s="7">
        <v>0.127</v>
      </c>
      <c r="H6" s="7">
        <v>0.0088</v>
      </c>
      <c r="I6" s="7">
        <v>0.0744</v>
      </c>
      <c r="J6" s="7">
        <v>0.0057</v>
      </c>
      <c r="K6" s="7">
        <v>0.0194</v>
      </c>
      <c r="L6" s="8"/>
      <c r="M6" s="8"/>
      <c r="N6" s="6">
        <f>CDaR!AT162</f>
        <v>0.1972666667</v>
      </c>
      <c r="O6" s="6">
        <f>CDaR!AU162</f>
        <v>0.1506666667</v>
      </c>
      <c r="P6" s="6">
        <f>CDaR!AV162</f>
        <v>0.3212166667</v>
      </c>
      <c r="Q6" s="6">
        <f>CDaR!AW162</f>
        <v>0.1320666667</v>
      </c>
      <c r="R6" s="6">
        <f>CDaR!AX162</f>
        <v>0.7311</v>
      </c>
      <c r="S6" s="6">
        <f>CDaR!AY162</f>
        <v>0.67755</v>
      </c>
      <c r="T6" s="6">
        <f>CDaR!AZ162</f>
        <v>0.1747333333</v>
      </c>
      <c r="U6" s="6">
        <f>CDaR!BA162</f>
        <v>0.4687333333</v>
      </c>
      <c r="V6" s="6">
        <f>CDaR!BB162</f>
        <v>0.0242</v>
      </c>
      <c r="W6" s="6">
        <f>CDaR!BC162</f>
        <v>0.0254</v>
      </c>
      <c r="X6" s="8"/>
      <c r="Y6" s="4">
        <f t="shared" ref="Y6:AH6" si="14">rank(N6, $N6:$W6, TRUE)</f>
        <v>6</v>
      </c>
      <c r="Z6" s="4">
        <f t="shared" si="14"/>
        <v>4</v>
      </c>
      <c r="AA6" s="4">
        <f t="shared" si="14"/>
        <v>7</v>
      </c>
      <c r="AB6" s="4">
        <f t="shared" si="14"/>
        <v>3</v>
      </c>
      <c r="AC6" s="4">
        <f t="shared" si="14"/>
        <v>10</v>
      </c>
      <c r="AD6" s="4">
        <f t="shared" si="14"/>
        <v>9</v>
      </c>
      <c r="AE6" s="4">
        <f t="shared" si="14"/>
        <v>5</v>
      </c>
      <c r="AF6" s="4">
        <f t="shared" si="14"/>
        <v>8</v>
      </c>
      <c r="AG6" s="4">
        <f t="shared" si="14"/>
        <v>1</v>
      </c>
      <c r="AH6" s="4">
        <f t="shared" si="14"/>
        <v>2</v>
      </c>
      <c r="AI6" s="8"/>
      <c r="AJ6" s="6">
        <f t="shared" ref="AJ6:AS6" si="15">(Y6-AVERAGE($Y6:$AH6))/STDEV($Y6:$AH6)</f>
        <v>0.1651445648</v>
      </c>
      <c r="AK6" s="6">
        <f t="shared" si="15"/>
        <v>-0.4954336943</v>
      </c>
      <c r="AL6" s="6">
        <f t="shared" si="15"/>
        <v>0.4954336943</v>
      </c>
      <c r="AM6" s="6">
        <f t="shared" si="15"/>
        <v>-0.8257228238</v>
      </c>
      <c r="AN6" s="6">
        <f t="shared" si="15"/>
        <v>1.486301083</v>
      </c>
      <c r="AO6" s="6">
        <f t="shared" si="15"/>
        <v>1.156011953</v>
      </c>
      <c r="AP6" s="6">
        <f t="shared" si="15"/>
        <v>-0.1651445648</v>
      </c>
      <c r="AQ6" s="6">
        <f t="shared" si="15"/>
        <v>0.8257228238</v>
      </c>
      <c r="AR6" s="6">
        <f t="shared" si="15"/>
        <v>-1.486301083</v>
      </c>
      <c r="AS6" s="6">
        <f t="shared" si="15"/>
        <v>-1.156011953</v>
      </c>
      <c r="AT6" s="8"/>
      <c r="AU6" s="23">
        <v>41394.0</v>
      </c>
      <c r="AV6" s="4">
        <f t="shared" si="9"/>
        <v>0.3311313668</v>
      </c>
      <c r="AW6" s="4">
        <f t="shared" si="10"/>
        <v>1.039068004</v>
      </c>
      <c r="AX6" s="6">
        <f t="array" ref="AX6">SQRT(MMULT(MMULT(AJ6:AS6,MMULT(TRANSPOSE(ER!B486:K521-ER!M521:V521),ER!B486:K521-ER!M521:V521)/3),TRANSPOSE(AJ6:AS6)))</f>
        <v>0.4598167096</v>
      </c>
      <c r="AY6" s="2">
        <v>41394.0</v>
      </c>
      <c r="AZ6" s="6">
        <f t="shared" ref="AZ6:BI6" si="16">AJ6*0.01/$AX6</f>
        <v>0.003591530306</v>
      </c>
      <c r="BA6" s="6">
        <f t="shared" si="16"/>
        <v>-0.01077459092</v>
      </c>
      <c r="BB6" s="6">
        <f t="shared" si="16"/>
        <v>0.01077459092</v>
      </c>
      <c r="BC6" s="6">
        <f t="shared" si="16"/>
        <v>-0.01795765153</v>
      </c>
      <c r="BD6" s="6">
        <f t="shared" si="16"/>
        <v>0.03232377275</v>
      </c>
      <c r="BE6" s="6">
        <f t="shared" si="16"/>
        <v>0.02514071214</v>
      </c>
      <c r="BF6" s="6">
        <f t="shared" si="16"/>
        <v>-0.003591530306</v>
      </c>
      <c r="BG6" s="6">
        <f t="shared" si="16"/>
        <v>0.01795765153</v>
      </c>
      <c r="BH6" s="6">
        <f t="shared" si="16"/>
        <v>-0.03232377275</v>
      </c>
      <c r="BI6" s="6">
        <f t="shared" si="16"/>
        <v>-0.02514071214</v>
      </c>
      <c r="BK6" s="4">
        <f t="shared" si="12"/>
        <v>0.00794827037</v>
      </c>
      <c r="BL6" s="4">
        <f t="shared" si="13"/>
        <v>1.002544255</v>
      </c>
    </row>
    <row r="7">
      <c r="A7" s="2">
        <v>41425.0</v>
      </c>
      <c r="B7" s="7">
        <v>-0.0483</v>
      </c>
      <c r="C7" s="7">
        <v>0.0221</v>
      </c>
      <c r="D7" s="7">
        <v>0.0361</v>
      </c>
      <c r="E7" s="7">
        <v>0.0488</v>
      </c>
      <c r="F7" s="7">
        <v>0.0309</v>
      </c>
      <c r="G7" s="7">
        <v>-0.0221</v>
      </c>
      <c r="H7" s="7">
        <v>0.0477</v>
      </c>
      <c r="I7" s="7">
        <v>-0.012</v>
      </c>
      <c r="J7" s="7">
        <v>0.0278</v>
      </c>
      <c r="K7" s="7">
        <v>0.0203</v>
      </c>
      <c r="L7" s="8"/>
      <c r="M7" s="8"/>
      <c r="N7" s="6">
        <f>CDaR!AT163</f>
        <v>0.18685</v>
      </c>
      <c r="O7" s="6">
        <f>CDaR!AU163</f>
        <v>0.1483666667</v>
      </c>
      <c r="P7" s="6">
        <f>CDaR!AV163</f>
        <v>0.3063666667</v>
      </c>
      <c r="Q7" s="6">
        <f>CDaR!AW163</f>
        <v>0.1198333333</v>
      </c>
      <c r="R7" s="6">
        <f>CDaR!AX163</f>
        <v>0.7184333333</v>
      </c>
      <c r="S7" s="6">
        <f>CDaR!AY163</f>
        <v>0.67755</v>
      </c>
      <c r="T7" s="6">
        <f>CDaR!AZ163</f>
        <v>0.1555833333</v>
      </c>
      <c r="U7" s="6">
        <f>CDaR!BA163</f>
        <v>0.43815</v>
      </c>
      <c r="V7" s="6">
        <f>CDaR!BB163</f>
        <v>0.02161666667</v>
      </c>
      <c r="W7" s="6">
        <f>CDaR!BC163</f>
        <v>0.02503333333</v>
      </c>
      <c r="X7" s="8"/>
      <c r="Y7" s="4">
        <f t="shared" ref="Y7:AH7" si="17">rank(N7, $N7:$W7, TRUE)</f>
        <v>6</v>
      </c>
      <c r="Z7" s="4">
        <f t="shared" si="17"/>
        <v>4</v>
      </c>
      <c r="AA7" s="4">
        <f t="shared" si="17"/>
        <v>7</v>
      </c>
      <c r="AB7" s="4">
        <f t="shared" si="17"/>
        <v>3</v>
      </c>
      <c r="AC7" s="4">
        <f t="shared" si="17"/>
        <v>10</v>
      </c>
      <c r="AD7" s="4">
        <f t="shared" si="17"/>
        <v>9</v>
      </c>
      <c r="AE7" s="4">
        <f t="shared" si="17"/>
        <v>5</v>
      </c>
      <c r="AF7" s="4">
        <f t="shared" si="17"/>
        <v>8</v>
      </c>
      <c r="AG7" s="4">
        <f t="shared" si="17"/>
        <v>1</v>
      </c>
      <c r="AH7" s="4">
        <f t="shared" si="17"/>
        <v>2</v>
      </c>
      <c r="AI7" s="8"/>
      <c r="AJ7" s="6">
        <f t="shared" ref="AJ7:AS7" si="18">(Y7-AVERAGE($Y7:$AH7))/STDEV($Y7:$AH7)</f>
        <v>0.1651445648</v>
      </c>
      <c r="AK7" s="6">
        <f t="shared" si="18"/>
        <v>-0.4954336943</v>
      </c>
      <c r="AL7" s="6">
        <f t="shared" si="18"/>
        <v>0.4954336943</v>
      </c>
      <c r="AM7" s="6">
        <f t="shared" si="18"/>
        <v>-0.8257228238</v>
      </c>
      <c r="AN7" s="6">
        <f t="shared" si="18"/>
        <v>1.486301083</v>
      </c>
      <c r="AO7" s="6">
        <f t="shared" si="18"/>
        <v>1.156011953</v>
      </c>
      <c r="AP7" s="6">
        <f t="shared" si="18"/>
        <v>-0.1651445648</v>
      </c>
      <c r="AQ7" s="6">
        <f t="shared" si="18"/>
        <v>0.8257228238</v>
      </c>
      <c r="AR7" s="6">
        <f t="shared" si="18"/>
        <v>-1.486301083</v>
      </c>
      <c r="AS7" s="6">
        <f t="shared" si="18"/>
        <v>-1.156011953</v>
      </c>
      <c r="AT7" s="8"/>
      <c r="AU7" s="23">
        <v>41425.0</v>
      </c>
      <c r="AV7" s="4">
        <f t="shared" si="9"/>
        <v>-0.1035291277</v>
      </c>
      <c r="AW7" s="4">
        <f t="shared" si="10"/>
        <v>0.9314941998</v>
      </c>
      <c r="AX7" s="6">
        <f t="array" ref="AX7">SQRT(MMULT(MMULT(AJ7:AS7,MMULT(TRANSPOSE(ER!B487:K522-ER!M522:V522),ER!B487:K522-ER!M522:V522)/3),TRANSPOSE(AJ7:AS7)))</f>
        <v>0.458240827</v>
      </c>
      <c r="AY7" s="2">
        <v>41425.0</v>
      </c>
      <c r="AZ7" s="6">
        <f t="shared" ref="AZ7:BI7" si="19">AJ7*0.01/$AX7</f>
        <v>0.003603881519</v>
      </c>
      <c r="BA7" s="6">
        <f t="shared" si="19"/>
        <v>-0.01081164456</v>
      </c>
      <c r="BB7" s="6">
        <f t="shared" si="19"/>
        <v>0.01081164456</v>
      </c>
      <c r="BC7" s="6">
        <f t="shared" si="19"/>
        <v>-0.01801940759</v>
      </c>
      <c r="BD7" s="6">
        <f t="shared" si="19"/>
        <v>0.03243493367</v>
      </c>
      <c r="BE7" s="6">
        <f t="shared" si="19"/>
        <v>0.02522717063</v>
      </c>
      <c r="BF7" s="6">
        <f t="shared" si="19"/>
        <v>-0.003603881519</v>
      </c>
      <c r="BG7" s="6">
        <f t="shared" si="19"/>
        <v>0.01801940759</v>
      </c>
      <c r="BH7" s="6">
        <f t="shared" si="19"/>
        <v>-0.03243493367</v>
      </c>
      <c r="BI7" s="6">
        <f t="shared" si="19"/>
        <v>-0.02522717063</v>
      </c>
      <c r="BK7" s="4">
        <f t="shared" si="12"/>
        <v>-0.002251530349</v>
      </c>
      <c r="BL7" s="4">
        <f t="shared" si="13"/>
        <v>1.000286996</v>
      </c>
    </row>
    <row r="8">
      <c r="A8" s="2">
        <v>41455.0</v>
      </c>
      <c r="B8" s="7">
        <v>-0.0201</v>
      </c>
      <c r="C8" s="7">
        <v>-0.0363</v>
      </c>
      <c r="D8" s="7">
        <v>-0.0512</v>
      </c>
      <c r="E8" s="7">
        <v>-0.0441</v>
      </c>
      <c r="F8" s="7">
        <v>-0.1134</v>
      </c>
      <c r="G8" s="7">
        <v>0.001</v>
      </c>
      <c r="H8" s="7">
        <v>-0.0388</v>
      </c>
      <c r="I8" s="7">
        <v>-0.0753</v>
      </c>
      <c r="J8" s="7">
        <v>-0.0524</v>
      </c>
      <c r="K8" s="7">
        <v>-0.0138</v>
      </c>
      <c r="L8" s="8"/>
      <c r="M8" s="8"/>
      <c r="N8" s="6">
        <f>CDaR!AT164</f>
        <v>0.1646333333</v>
      </c>
      <c r="O8" s="6">
        <f>CDaR!AU164</f>
        <v>0.1335333333</v>
      </c>
      <c r="P8" s="6">
        <f>CDaR!AV164</f>
        <v>0.2767833333</v>
      </c>
      <c r="Q8" s="6">
        <f>CDaR!AW164</f>
        <v>0.09118333333</v>
      </c>
      <c r="R8" s="6">
        <f>CDaR!AX164</f>
        <v>0.68425</v>
      </c>
      <c r="S8" s="6">
        <f>CDaR!AY164</f>
        <v>0.6604666667</v>
      </c>
      <c r="T8" s="6">
        <f>CDaR!AZ164</f>
        <v>0.1249166667</v>
      </c>
      <c r="U8" s="6">
        <f>CDaR!BA164</f>
        <v>0.3859</v>
      </c>
      <c r="V8" s="6">
        <f>CDaR!BB164</f>
        <v>0.008033333333</v>
      </c>
      <c r="W8" s="6">
        <f>CDaR!BC164</f>
        <v>0.0136</v>
      </c>
      <c r="X8" s="8"/>
      <c r="Y8" s="4">
        <f t="shared" ref="Y8:AH8" si="20">rank(N8, $N8:$W8, TRUE)</f>
        <v>6</v>
      </c>
      <c r="Z8" s="4">
        <f t="shared" si="20"/>
        <v>5</v>
      </c>
      <c r="AA8" s="4">
        <f t="shared" si="20"/>
        <v>7</v>
      </c>
      <c r="AB8" s="4">
        <f t="shared" si="20"/>
        <v>3</v>
      </c>
      <c r="AC8" s="4">
        <f t="shared" si="20"/>
        <v>10</v>
      </c>
      <c r="AD8" s="4">
        <f t="shared" si="20"/>
        <v>9</v>
      </c>
      <c r="AE8" s="4">
        <f t="shared" si="20"/>
        <v>4</v>
      </c>
      <c r="AF8" s="4">
        <f t="shared" si="20"/>
        <v>8</v>
      </c>
      <c r="AG8" s="4">
        <f t="shared" si="20"/>
        <v>1</v>
      </c>
      <c r="AH8" s="4">
        <f t="shared" si="20"/>
        <v>2</v>
      </c>
      <c r="AI8" s="8"/>
      <c r="AJ8" s="6">
        <f t="shared" ref="AJ8:AS8" si="21">(Y8-AVERAGE($Y8:$AH8))/STDEV($Y8:$AH8)</f>
        <v>0.1651445648</v>
      </c>
      <c r="AK8" s="6">
        <f t="shared" si="21"/>
        <v>-0.1651445648</v>
      </c>
      <c r="AL8" s="6">
        <f t="shared" si="21"/>
        <v>0.4954336943</v>
      </c>
      <c r="AM8" s="6">
        <f t="shared" si="21"/>
        <v>-0.8257228238</v>
      </c>
      <c r="AN8" s="6">
        <f t="shared" si="21"/>
        <v>1.486301083</v>
      </c>
      <c r="AO8" s="6">
        <f t="shared" si="21"/>
        <v>1.156011953</v>
      </c>
      <c r="AP8" s="6">
        <f t="shared" si="21"/>
        <v>-0.4954336943</v>
      </c>
      <c r="AQ8" s="6">
        <f t="shared" si="21"/>
        <v>0.8257228238</v>
      </c>
      <c r="AR8" s="6">
        <f t="shared" si="21"/>
        <v>-1.486301083</v>
      </c>
      <c r="AS8" s="6">
        <f t="shared" si="21"/>
        <v>-1.156011953</v>
      </c>
      <c r="AT8" s="8"/>
      <c r="AU8" s="23">
        <v>41455.0</v>
      </c>
      <c r="AV8" s="4">
        <f t="shared" si="9"/>
        <v>-0.1036116999</v>
      </c>
      <c r="AW8" s="4">
        <f t="shared" si="10"/>
        <v>0.8349805023</v>
      </c>
      <c r="AX8" s="6">
        <f t="array" ref="AX8">SQRT(MMULT(MMULT(AJ8:AS8,MMULT(TRANSPOSE(ER!B488:K523-ER!M523:V523),ER!B488:K523-ER!M523:V523)/3),TRANSPOSE(AJ8:AS8)))</f>
        <v>0.4441192711</v>
      </c>
      <c r="AY8" s="2">
        <v>41455.0</v>
      </c>
      <c r="AZ8" s="6">
        <f t="shared" ref="AZ8:BI8" si="22">AJ8*0.01/$AX8</f>
        <v>0.003718473291</v>
      </c>
      <c r="BA8" s="6">
        <f t="shared" si="22"/>
        <v>-0.003718473291</v>
      </c>
      <c r="BB8" s="6">
        <f t="shared" si="22"/>
        <v>0.01115541987</v>
      </c>
      <c r="BC8" s="6">
        <f t="shared" si="22"/>
        <v>-0.01859236646</v>
      </c>
      <c r="BD8" s="6">
        <f t="shared" si="22"/>
        <v>0.03346625962</v>
      </c>
      <c r="BE8" s="6">
        <f t="shared" si="22"/>
        <v>0.02602931304</v>
      </c>
      <c r="BF8" s="6">
        <f t="shared" si="22"/>
        <v>-0.01115541987</v>
      </c>
      <c r="BG8" s="6">
        <f t="shared" si="22"/>
        <v>0.01859236646</v>
      </c>
      <c r="BH8" s="6">
        <f t="shared" si="22"/>
        <v>-0.03346625962</v>
      </c>
      <c r="BI8" s="6">
        <f t="shared" si="22"/>
        <v>-0.02602931304</v>
      </c>
      <c r="BK8" s="4">
        <f t="shared" si="12"/>
        <v>-0.002261075265</v>
      </c>
      <c r="BL8" s="4">
        <f t="shared" si="13"/>
        <v>0.9980252716</v>
      </c>
    </row>
    <row r="9">
      <c r="A9" s="2">
        <v>41486.0</v>
      </c>
      <c r="B9" s="7">
        <v>0.0488</v>
      </c>
      <c r="C9" s="7">
        <v>0.0304</v>
      </c>
      <c r="D9" s="7">
        <v>0.068</v>
      </c>
      <c r="E9" s="7">
        <v>0.0424</v>
      </c>
      <c r="F9" s="7">
        <v>0.0799</v>
      </c>
      <c r="G9" s="7">
        <v>-0.0039</v>
      </c>
      <c r="H9" s="7">
        <v>0.0754</v>
      </c>
      <c r="I9" s="7">
        <v>0.1036</v>
      </c>
      <c r="J9" s="7">
        <v>0.0663</v>
      </c>
      <c r="K9" s="7">
        <v>0.0522</v>
      </c>
      <c r="L9" s="8"/>
      <c r="M9" s="8"/>
      <c r="N9" s="6">
        <f>CDaR!AT165</f>
        <v>0.1387166667</v>
      </c>
      <c r="O9" s="6">
        <f>CDaR!AU165</f>
        <v>0.1212166667</v>
      </c>
      <c r="P9" s="6">
        <f>CDaR!AV165</f>
        <v>0.2540666667</v>
      </c>
      <c r="Q9" s="6">
        <f>CDaR!AW165</f>
        <v>0.06835</v>
      </c>
      <c r="R9" s="6">
        <f>CDaR!AX165</f>
        <v>0.6734666667</v>
      </c>
      <c r="S9" s="6">
        <f>CDaR!AY165</f>
        <v>0.6376833333</v>
      </c>
      <c r="T9" s="6">
        <f>CDaR!AZ165</f>
        <v>0.1011166667</v>
      </c>
      <c r="U9" s="6">
        <f>CDaR!BA165</f>
        <v>0.36515</v>
      </c>
      <c r="V9" s="6">
        <f>CDaR!BB165</f>
        <v>0.01168333333</v>
      </c>
      <c r="W9" s="6">
        <f>CDaR!BC165</f>
        <v>0.01096666667</v>
      </c>
      <c r="X9" s="8"/>
      <c r="Y9" s="4">
        <f t="shared" ref="Y9:AH9" si="23">rank(N9, $N9:$W9, TRUE)</f>
        <v>6</v>
      </c>
      <c r="Z9" s="4">
        <f t="shared" si="23"/>
        <v>5</v>
      </c>
      <c r="AA9" s="4">
        <f t="shared" si="23"/>
        <v>7</v>
      </c>
      <c r="AB9" s="4">
        <f t="shared" si="23"/>
        <v>3</v>
      </c>
      <c r="AC9" s="4">
        <f t="shared" si="23"/>
        <v>10</v>
      </c>
      <c r="AD9" s="4">
        <f t="shared" si="23"/>
        <v>9</v>
      </c>
      <c r="AE9" s="4">
        <f t="shared" si="23"/>
        <v>4</v>
      </c>
      <c r="AF9" s="4">
        <f t="shared" si="23"/>
        <v>8</v>
      </c>
      <c r="AG9" s="4">
        <f t="shared" si="23"/>
        <v>2</v>
      </c>
      <c r="AH9" s="4">
        <f t="shared" si="23"/>
        <v>1</v>
      </c>
      <c r="AI9" s="8"/>
      <c r="AJ9" s="6">
        <f t="shared" ref="AJ9:AS9" si="24">(Y9-AVERAGE($Y9:$AH9))/STDEV($Y9:$AH9)</f>
        <v>0.1651445648</v>
      </c>
      <c r="AK9" s="6">
        <f t="shared" si="24"/>
        <v>-0.1651445648</v>
      </c>
      <c r="AL9" s="6">
        <f t="shared" si="24"/>
        <v>0.4954336943</v>
      </c>
      <c r="AM9" s="6">
        <f t="shared" si="24"/>
        <v>-0.8257228238</v>
      </c>
      <c r="AN9" s="6">
        <f t="shared" si="24"/>
        <v>1.486301083</v>
      </c>
      <c r="AO9" s="6">
        <f t="shared" si="24"/>
        <v>1.156011953</v>
      </c>
      <c r="AP9" s="6">
        <f t="shared" si="24"/>
        <v>-0.4954336943</v>
      </c>
      <c r="AQ9" s="6">
        <f t="shared" si="24"/>
        <v>0.8257228238</v>
      </c>
      <c r="AR9" s="6">
        <f t="shared" si="24"/>
        <v>-1.156011953</v>
      </c>
      <c r="AS9" s="6">
        <f t="shared" si="24"/>
        <v>-1.486301083</v>
      </c>
      <c r="AT9" s="8"/>
      <c r="AU9" s="23">
        <v>41486.0</v>
      </c>
      <c r="AV9" s="4">
        <f t="shared" si="9"/>
        <v>0.005268111616</v>
      </c>
      <c r="AW9" s="4">
        <f t="shared" si="10"/>
        <v>0.8393792728</v>
      </c>
      <c r="AX9" s="6">
        <f t="array" ref="AX9">SQRT(MMULT(MMULT(AJ9:AS9,MMULT(TRANSPOSE(ER!B489:K524-ER!M524:V524),ER!B489:K524-ER!M524:V524)/3),TRANSPOSE(AJ9:AS9)))</f>
        <v>0.4448404335</v>
      </c>
      <c r="AY9" s="2">
        <v>41486.0</v>
      </c>
      <c r="AZ9" s="6">
        <f t="shared" ref="AZ9:BI9" si="25">AJ9*0.01/$AX9</f>
        <v>0.003712445011</v>
      </c>
      <c r="BA9" s="6">
        <f t="shared" si="25"/>
        <v>-0.003712445011</v>
      </c>
      <c r="BB9" s="6">
        <f t="shared" si="25"/>
        <v>0.01113733503</v>
      </c>
      <c r="BC9" s="6">
        <f t="shared" si="25"/>
        <v>-0.01856222505</v>
      </c>
      <c r="BD9" s="6">
        <f t="shared" si="25"/>
        <v>0.0334120051</v>
      </c>
      <c r="BE9" s="6">
        <f t="shared" si="25"/>
        <v>0.02598711507</v>
      </c>
      <c r="BF9" s="6">
        <f t="shared" si="25"/>
        <v>-0.01113733503</v>
      </c>
      <c r="BG9" s="6">
        <f t="shared" si="25"/>
        <v>0.01856222505</v>
      </c>
      <c r="BH9" s="6">
        <f t="shared" si="25"/>
        <v>-0.02598711507</v>
      </c>
      <c r="BI9" s="6">
        <f t="shared" si="25"/>
        <v>-0.0334120051</v>
      </c>
      <c r="BK9" s="4">
        <f t="shared" si="12"/>
        <v>0.000118619298</v>
      </c>
      <c r="BL9" s="4">
        <f t="shared" si="13"/>
        <v>0.9981436566</v>
      </c>
    </row>
    <row r="10">
      <c r="A10" s="2">
        <v>41517.0</v>
      </c>
      <c r="B10" s="7">
        <v>0.023</v>
      </c>
      <c r="C10" s="7">
        <v>0.0163</v>
      </c>
      <c r="D10" s="7">
        <v>-0.0157</v>
      </c>
      <c r="E10" s="7">
        <v>-0.0191</v>
      </c>
      <c r="F10" s="7">
        <v>0.0157</v>
      </c>
      <c r="G10" s="7">
        <v>-0.0239</v>
      </c>
      <c r="H10" s="7">
        <v>-0.005</v>
      </c>
      <c r="I10" s="7">
        <v>-0.0182</v>
      </c>
      <c r="J10" s="7">
        <v>-0.0241</v>
      </c>
      <c r="K10" s="7">
        <v>-0.0282</v>
      </c>
      <c r="L10" s="8"/>
      <c r="M10" s="8"/>
      <c r="N10" s="6">
        <f>CDaR!AT166</f>
        <v>0.1183</v>
      </c>
      <c r="O10" s="6">
        <f>CDaR!AU166</f>
        <v>0.1080666667</v>
      </c>
      <c r="P10" s="6">
        <f>CDaR!AV166</f>
        <v>0.2322166667</v>
      </c>
      <c r="Q10" s="6">
        <f>CDaR!AW166</f>
        <v>0.04823333333</v>
      </c>
      <c r="R10" s="6">
        <f>CDaR!AX166</f>
        <v>0.65375</v>
      </c>
      <c r="S10" s="6">
        <f>CDaR!AY166</f>
        <v>0.5917666667</v>
      </c>
      <c r="T10" s="6">
        <f>CDaR!AZ166</f>
        <v>0.08525</v>
      </c>
      <c r="U10" s="6">
        <f>CDaR!BA166</f>
        <v>0.3351</v>
      </c>
      <c r="V10" s="6">
        <f>CDaR!BB166</f>
        <v>0.008733333333</v>
      </c>
      <c r="W10" s="6">
        <f>CDaR!BC166</f>
        <v>0.008233333333</v>
      </c>
      <c r="X10" s="8"/>
      <c r="Y10" s="4">
        <f t="shared" ref="Y10:AH10" si="26">rank(N10, $N10:$W10, TRUE)</f>
        <v>6</v>
      </c>
      <c r="Z10" s="4">
        <f t="shared" si="26"/>
        <v>5</v>
      </c>
      <c r="AA10" s="4">
        <f t="shared" si="26"/>
        <v>7</v>
      </c>
      <c r="AB10" s="4">
        <f t="shared" si="26"/>
        <v>3</v>
      </c>
      <c r="AC10" s="4">
        <f t="shared" si="26"/>
        <v>10</v>
      </c>
      <c r="AD10" s="4">
        <f t="shared" si="26"/>
        <v>9</v>
      </c>
      <c r="AE10" s="4">
        <f t="shared" si="26"/>
        <v>4</v>
      </c>
      <c r="AF10" s="4">
        <f t="shared" si="26"/>
        <v>8</v>
      </c>
      <c r="AG10" s="4">
        <f t="shared" si="26"/>
        <v>2</v>
      </c>
      <c r="AH10" s="4">
        <f t="shared" si="26"/>
        <v>1</v>
      </c>
      <c r="AI10" s="8"/>
      <c r="AJ10" s="6">
        <f t="shared" ref="AJ10:AS10" si="27">(Y10-AVERAGE($Y10:$AH10))/STDEV($Y10:$AH10)</f>
        <v>0.1651445648</v>
      </c>
      <c r="AK10" s="6">
        <f t="shared" si="27"/>
        <v>-0.1651445648</v>
      </c>
      <c r="AL10" s="6">
        <f t="shared" si="27"/>
        <v>0.4954336943</v>
      </c>
      <c r="AM10" s="6">
        <f t="shared" si="27"/>
        <v>-0.8257228238</v>
      </c>
      <c r="AN10" s="6">
        <f t="shared" si="27"/>
        <v>1.486301083</v>
      </c>
      <c r="AO10" s="6">
        <f t="shared" si="27"/>
        <v>1.156011953</v>
      </c>
      <c r="AP10" s="6">
        <f t="shared" si="27"/>
        <v>-0.4954336943</v>
      </c>
      <c r="AQ10" s="6">
        <f t="shared" si="27"/>
        <v>0.8257228238</v>
      </c>
      <c r="AR10" s="6">
        <f t="shared" si="27"/>
        <v>-1.156011953</v>
      </c>
      <c r="AS10" s="6">
        <f t="shared" si="27"/>
        <v>-1.486301083</v>
      </c>
      <c r="AT10" s="8"/>
      <c r="AU10" s="23">
        <v>41517.0</v>
      </c>
      <c r="AV10" s="4">
        <f t="shared" si="9"/>
        <v>0.06202829853</v>
      </c>
      <c r="AW10" s="4">
        <f t="shared" si="10"/>
        <v>0.8914445409</v>
      </c>
      <c r="AX10" s="6">
        <f t="array" ref="AX10">SQRT(MMULT(MMULT(AJ10:AS10,MMULT(TRANSPOSE(ER!B490:K525-ER!M525:V525),ER!B490:K525-ER!M525:V525)/3),TRANSPOSE(AJ10:AS10)))</f>
        <v>0.4475038493</v>
      </c>
      <c r="AY10" s="2">
        <v>41517.0</v>
      </c>
      <c r="AZ10" s="6">
        <f t="shared" ref="AZ10:BI10" si="28">AJ10*0.01/$AX10</f>
        <v>0.003690349592</v>
      </c>
      <c r="BA10" s="6">
        <f t="shared" si="28"/>
        <v>-0.003690349592</v>
      </c>
      <c r="BB10" s="6">
        <f t="shared" si="28"/>
        <v>0.01107104877</v>
      </c>
      <c r="BC10" s="6">
        <f t="shared" si="28"/>
        <v>-0.01845174796</v>
      </c>
      <c r="BD10" s="6">
        <f t="shared" si="28"/>
        <v>0.03321314632</v>
      </c>
      <c r="BE10" s="6">
        <f t="shared" si="28"/>
        <v>0.02583244714</v>
      </c>
      <c r="BF10" s="6">
        <f t="shared" si="28"/>
        <v>-0.01107104877</v>
      </c>
      <c r="BG10" s="6">
        <f t="shared" si="28"/>
        <v>0.01845174796</v>
      </c>
      <c r="BH10" s="6">
        <f t="shared" si="28"/>
        <v>-0.02583244714</v>
      </c>
      <c r="BI10" s="6">
        <f t="shared" si="28"/>
        <v>-0.03321314632</v>
      </c>
      <c r="BK10" s="4">
        <f t="shared" si="12"/>
        <v>0.001394394346</v>
      </c>
      <c r="BL10" s="4">
        <f t="shared" si="13"/>
        <v>0.9995354625</v>
      </c>
    </row>
    <row r="11">
      <c r="A11" s="2">
        <v>41547.0</v>
      </c>
      <c r="B11" s="7">
        <v>0.0213</v>
      </c>
      <c r="C11" s="7">
        <v>0.0125</v>
      </c>
      <c r="D11" s="7">
        <v>0.0544</v>
      </c>
      <c r="E11" s="7">
        <v>0.0585</v>
      </c>
      <c r="F11" s="7">
        <v>0.0473</v>
      </c>
      <c r="G11" s="7">
        <v>0.0842</v>
      </c>
      <c r="H11" s="7">
        <v>0.0301</v>
      </c>
      <c r="I11" s="7">
        <v>0.1136</v>
      </c>
      <c r="J11" s="7">
        <v>0.0085</v>
      </c>
      <c r="K11" s="7">
        <v>0.0326</v>
      </c>
      <c r="L11" s="8"/>
      <c r="M11" s="8"/>
      <c r="N11" s="6">
        <f>CDaR!AT167</f>
        <v>0.09788333333</v>
      </c>
      <c r="O11" s="6">
        <f>CDaR!AU167</f>
        <v>0.09855</v>
      </c>
      <c r="P11" s="6">
        <f>CDaR!AV167</f>
        <v>0.2155333333</v>
      </c>
      <c r="Q11" s="6">
        <f>CDaR!AW167</f>
        <v>0.03556666667</v>
      </c>
      <c r="R11" s="6">
        <f>CDaR!AX167</f>
        <v>0.6459333333</v>
      </c>
      <c r="S11" s="6">
        <f>CDaR!AY167</f>
        <v>0.53875</v>
      </c>
      <c r="T11" s="6">
        <f>CDaR!AZ167</f>
        <v>0.07226666667</v>
      </c>
      <c r="U11" s="6">
        <f>CDaR!BA167</f>
        <v>0.3178333333</v>
      </c>
      <c r="V11" s="6">
        <f>CDaR!BB167</f>
        <v>0.01275</v>
      </c>
      <c r="W11" s="6">
        <f>CDaR!BC167</f>
        <v>0.01293333333</v>
      </c>
      <c r="X11" s="8"/>
      <c r="Y11" s="4">
        <f t="shared" ref="Y11:AH11" si="29">rank(N11, $N11:$W11, TRUE)</f>
        <v>5</v>
      </c>
      <c r="Z11" s="4">
        <f t="shared" si="29"/>
        <v>6</v>
      </c>
      <c r="AA11" s="4">
        <f t="shared" si="29"/>
        <v>7</v>
      </c>
      <c r="AB11" s="4">
        <f t="shared" si="29"/>
        <v>3</v>
      </c>
      <c r="AC11" s="4">
        <f t="shared" si="29"/>
        <v>10</v>
      </c>
      <c r="AD11" s="4">
        <f t="shared" si="29"/>
        <v>9</v>
      </c>
      <c r="AE11" s="4">
        <f t="shared" si="29"/>
        <v>4</v>
      </c>
      <c r="AF11" s="4">
        <f t="shared" si="29"/>
        <v>8</v>
      </c>
      <c r="AG11" s="4">
        <f t="shared" si="29"/>
        <v>1</v>
      </c>
      <c r="AH11" s="4">
        <f t="shared" si="29"/>
        <v>2</v>
      </c>
      <c r="AI11" s="8"/>
      <c r="AJ11" s="6">
        <f t="shared" ref="AJ11:AS11" si="30">(Y11-AVERAGE($Y11:$AH11))/STDEV($Y11:$AH11)</f>
        <v>-0.1651445648</v>
      </c>
      <c r="AK11" s="6">
        <f t="shared" si="30"/>
        <v>0.1651445648</v>
      </c>
      <c r="AL11" s="6">
        <f t="shared" si="30"/>
        <v>0.4954336943</v>
      </c>
      <c r="AM11" s="6">
        <f t="shared" si="30"/>
        <v>-0.8257228238</v>
      </c>
      <c r="AN11" s="6">
        <f t="shared" si="30"/>
        <v>1.486301083</v>
      </c>
      <c r="AO11" s="6">
        <f t="shared" si="30"/>
        <v>1.156011953</v>
      </c>
      <c r="AP11" s="6">
        <f t="shared" si="30"/>
        <v>-0.4954336943</v>
      </c>
      <c r="AQ11" s="6">
        <f t="shared" si="30"/>
        <v>0.8257228238</v>
      </c>
      <c r="AR11" s="6">
        <f t="shared" si="30"/>
        <v>-1.486301083</v>
      </c>
      <c r="AS11" s="6">
        <f t="shared" si="30"/>
        <v>-1.156011953</v>
      </c>
      <c r="AT11" s="8"/>
      <c r="AU11" s="23">
        <v>41547.0</v>
      </c>
      <c r="AV11" s="4">
        <f t="shared" si="9"/>
        <v>0.1683483693</v>
      </c>
      <c r="AW11" s="4">
        <f t="shared" si="10"/>
        <v>1.041517776</v>
      </c>
      <c r="AX11" s="6">
        <f t="array" ref="AX11">SQRT(MMULT(MMULT(AJ11:AS11,MMULT(TRANSPOSE(ER!B491:K526-ER!M526:V526),ER!B491:K526-ER!M526:V526)/3),TRANSPOSE(AJ11:AS11)))</f>
        <v>0.448479068</v>
      </c>
      <c r="AY11" s="2">
        <v>41547.0</v>
      </c>
      <c r="AZ11" s="6">
        <f t="shared" ref="AZ11:BI11" si="31">AJ11*0.01/$AX11</f>
        <v>-0.003682324919</v>
      </c>
      <c r="BA11" s="6">
        <f t="shared" si="31"/>
        <v>0.003682324919</v>
      </c>
      <c r="BB11" s="6">
        <f t="shared" si="31"/>
        <v>0.01104697476</v>
      </c>
      <c r="BC11" s="6">
        <f t="shared" si="31"/>
        <v>-0.01841162459</v>
      </c>
      <c r="BD11" s="6">
        <f t="shared" si="31"/>
        <v>0.03314092427</v>
      </c>
      <c r="BE11" s="6">
        <f t="shared" si="31"/>
        <v>0.02577627443</v>
      </c>
      <c r="BF11" s="6">
        <f t="shared" si="31"/>
        <v>-0.01104697476</v>
      </c>
      <c r="BG11" s="6">
        <f t="shared" si="31"/>
        <v>0.01841162459</v>
      </c>
      <c r="BH11" s="6">
        <f t="shared" si="31"/>
        <v>-0.03314092427</v>
      </c>
      <c r="BI11" s="6">
        <f t="shared" si="31"/>
        <v>-0.02577627443</v>
      </c>
      <c r="BK11" s="4">
        <f t="shared" si="12"/>
        <v>0.003761942374</v>
      </c>
      <c r="BL11" s="4">
        <f t="shared" si="13"/>
        <v>1.003295657</v>
      </c>
    </row>
    <row r="12">
      <c r="A12" s="2">
        <v>41578.0</v>
      </c>
      <c r="B12" s="7">
        <v>0.0424</v>
      </c>
      <c r="C12" s="7">
        <v>0.0479</v>
      </c>
      <c r="D12" s="7">
        <v>0.036</v>
      </c>
      <c r="E12" s="7">
        <v>0.0526</v>
      </c>
      <c r="F12" s="7">
        <v>0.1146</v>
      </c>
      <c r="G12" s="7">
        <v>-1.0E-4</v>
      </c>
      <c r="H12" s="7">
        <v>0.0432</v>
      </c>
      <c r="I12" s="7">
        <v>0.0876</v>
      </c>
      <c r="J12" s="7">
        <v>0.0433</v>
      </c>
      <c r="K12" s="7">
        <v>0.044</v>
      </c>
      <c r="L12" s="8"/>
      <c r="M12" s="8"/>
      <c r="N12" s="6">
        <f>CDaR!AT168</f>
        <v>0.07803333333</v>
      </c>
      <c r="O12" s="6">
        <f>CDaR!AU168</f>
        <v>0.09195</v>
      </c>
      <c r="P12" s="6">
        <f>CDaR!AV168</f>
        <v>0.1969</v>
      </c>
      <c r="Q12" s="6">
        <f>CDaR!AW168</f>
        <v>0.02566666667</v>
      </c>
      <c r="R12" s="6">
        <f>CDaR!AX168</f>
        <v>0.6351</v>
      </c>
      <c r="S12" s="6">
        <f>CDaR!AY168</f>
        <v>0.4770666667</v>
      </c>
      <c r="T12" s="6">
        <f>CDaR!AZ168</f>
        <v>0.05296666667</v>
      </c>
      <c r="U12" s="6">
        <f>CDaR!BA168</f>
        <v>0.3043166667</v>
      </c>
      <c r="V12" s="6">
        <f>CDaR!BB168</f>
        <v>0.01535</v>
      </c>
      <c r="W12" s="6">
        <f>CDaR!BC168</f>
        <v>0.01293333333</v>
      </c>
      <c r="X12" s="8"/>
      <c r="Y12" s="4">
        <f t="shared" ref="Y12:AH12" si="32">rank(N12, $N12:$W12, TRUE)</f>
        <v>5</v>
      </c>
      <c r="Z12" s="4">
        <f t="shared" si="32"/>
        <v>6</v>
      </c>
      <c r="AA12" s="4">
        <f t="shared" si="32"/>
        <v>7</v>
      </c>
      <c r="AB12" s="4">
        <f t="shared" si="32"/>
        <v>3</v>
      </c>
      <c r="AC12" s="4">
        <f t="shared" si="32"/>
        <v>10</v>
      </c>
      <c r="AD12" s="4">
        <f t="shared" si="32"/>
        <v>9</v>
      </c>
      <c r="AE12" s="4">
        <f t="shared" si="32"/>
        <v>4</v>
      </c>
      <c r="AF12" s="4">
        <f t="shared" si="32"/>
        <v>8</v>
      </c>
      <c r="AG12" s="4">
        <f t="shared" si="32"/>
        <v>2</v>
      </c>
      <c r="AH12" s="4">
        <f t="shared" si="32"/>
        <v>1</v>
      </c>
      <c r="AI12" s="8"/>
      <c r="AJ12" s="6">
        <f t="shared" ref="AJ12:AS12" si="33">(Y12-AVERAGE($Y12:$AH12))/STDEV($Y12:$AH12)</f>
        <v>-0.1651445648</v>
      </c>
      <c r="AK12" s="6">
        <f t="shared" si="33"/>
        <v>0.1651445648</v>
      </c>
      <c r="AL12" s="6">
        <f t="shared" si="33"/>
        <v>0.4954336943</v>
      </c>
      <c r="AM12" s="6">
        <f t="shared" si="33"/>
        <v>-0.8257228238</v>
      </c>
      <c r="AN12" s="6">
        <f t="shared" si="33"/>
        <v>1.486301083</v>
      </c>
      <c r="AO12" s="6">
        <f t="shared" si="33"/>
        <v>1.156011953</v>
      </c>
      <c r="AP12" s="6">
        <f t="shared" si="33"/>
        <v>-0.4954336943</v>
      </c>
      <c r="AQ12" s="6">
        <f t="shared" si="33"/>
        <v>0.8257228238</v>
      </c>
      <c r="AR12" s="6">
        <f t="shared" si="33"/>
        <v>-1.156011953</v>
      </c>
      <c r="AS12" s="6">
        <f t="shared" si="33"/>
        <v>-1.486301083</v>
      </c>
      <c r="AT12" s="8"/>
      <c r="AU12" s="23">
        <v>41578.0</v>
      </c>
      <c r="AV12" s="4">
        <f t="shared" si="9"/>
        <v>0.08123461141</v>
      </c>
      <c r="AW12" s="4">
        <f t="shared" si="10"/>
        <v>1.126125067</v>
      </c>
      <c r="AX12" s="6">
        <f t="array" ref="AX12">SQRT(MMULT(MMULT(AJ12:AS12,MMULT(TRANSPOSE(ER!B492:K527-ER!M527:V527),ER!B492:K527-ER!M527:V527)/3),TRANSPOSE(AJ12:AS12)))</f>
        <v>0.4548973216</v>
      </c>
      <c r="AY12" s="2">
        <v>41578.0</v>
      </c>
      <c r="AZ12" s="6">
        <f t="shared" ref="AZ12:BI12" si="34">AJ12*0.01/$AX12</f>
        <v>-0.003630370128</v>
      </c>
      <c r="BA12" s="6">
        <f t="shared" si="34"/>
        <v>0.003630370128</v>
      </c>
      <c r="BB12" s="6">
        <f t="shared" si="34"/>
        <v>0.01089111038</v>
      </c>
      <c r="BC12" s="6">
        <f t="shared" si="34"/>
        <v>-0.01815185064</v>
      </c>
      <c r="BD12" s="6">
        <f t="shared" si="34"/>
        <v>0.03267333115</v>
      </c>
      <c r="BE12" s="6">
        <f t="shared" si="34"/>
        <v>0.02541259089</v>
      </c>
      <c r="BF12" s="6">
        <f t="shared" si="34"/>
        <v>-0.01089111038</v>
      </c>
      <c r="BG12" s="6">
        <f t="shared" si="34"/>
        <v>0.01815185064</v>
      </c>
      <c r="BH12" s="6">
        <f t="shared" si="34"/>
        <v>-0.02541259089</v>
      </c>
      <c r="BI12" s="6">
        <f t="shared" si="34"/>
        <v>-0.03267333115</v>
      </c>
      <c r="BK12" s="4">
        <f t="shared" si="12"/>
        <v>0.001811335628</v>
      </c>
      <c r="BL12" s="4">
        <f t="shared" si="13"/>
        <v>1.005112962</v>
      </c>
    </row>
    <row r="13">
      <c r="A13" s="2">
        <v>41608.0</v>
      </c>
      <c r="B13" s="7">
        <v>-0.0094</v>
      </c>
      <c r="C13" s="7">
        <v>0.006</v>
      </c>
      <c r="D13" s="7">
        <v>9.0E-4</v>
      </c>
      <c r="E13" s="7">
        <v>0.041</v>
      </c>
      <c r="F13" s="7">
        <v>-0.0198</v>
      </c>
      <c r="G13" s="7">
        <v>0.0589</v>
      </c>
      <c r="H13" s="7">
        <v>0.0126</v>
      </c>
      <c r="I13" s="7">
        <v>-0.0045</v>
      </c>
      <c r="J13" s="7">
        <v>-0.0093</v>
      </c>
      <c r="K13" s="7">
        <v>0.0278</v>
      </c>
      <c r="L13" s="8"/>
      <c r="M13" s="8"/>
      <c r="N13" s="6">
        <f>CDaR!AT169</f>
        <v>0.06163333333</v>
      </c>
      <c r="O13" s="6">
        <f>CDaR!AU169</f>
        <v>0.08726666667</v>
      </c>
      <c r="P13" s="6">
        <f>CDaR!AV169</f>
        <v>0.1787666667</v>
      </c>
      <c r="Q13" s="6">
        <f>CDaR!AW169</f>
        <v>0.0172</v>
      </c>
      <c r="R13" s="6">
        <f>CDaR!AX169</f>
        <v>0.6257</v>
      </c>
      <c r="S13" s="6">
        <f>CDaR!AY169</f>
        <v>0.4037166667</v>
      </c>
      <c r="T13" s="6">
        <f>CDaR!AZ169</f>
        <v>0.0374</v>
      </c>
      <c r="U13" s="6">
        <f>CDaR!BA169</f>
        <v>0.2911</v>
      </c>
      <c r="V13" s="6">
        <f>CDaR!BB169</f>
        <v>0.01535</v>
      </c>
      <c r="W13" s="6">
        <f>CDaR!BC169</f>
        <v>0.00985</v>
      </c>
      <c r="X13" s="8"/>
      <c r="Y13" s="4">
        <f t="shared" ref="Y13:AH13" si="35">rank(N13, $N13:$W13, TRUE)</f>
        <v>5</v>
      </c>
      <c r="Z13" s="4">
        <f t="shared" si="35"/>
        <v>6</v>
      </c>
      <c r="AA13" s="4">
        <f t="shared" si="35"/>
        <v>7</v>
      </c>
      <c r="AB13" s="4">
        <f t="shared" si="35"/>
        <v>3</v>
      </c>
      <c r="AC13" s="4">
        <f t="shared" si="35"/>
        <v>10</v>
      </c>
      <c r="AD13" s="4">
        <f t="shared" si="35"/>
        <v>9</v>
      </c>
      <c r="AE13" s="4">
        <f t="shared" si="35"/>
        <v>4</v>
      </c>
      <c r="AF13" s="4">
        <f t="shared" si="35"/>
        <v>8</v>
      </c>
      <c r="AG13" s="4">
        <f t="shared" si="35"/>
        <v>2</v>
      </c>
      <c r="AH13" s="4">
        <f t="shared" si="35"/>
        <v>1</v>
      </c>
      <c r="AI13" s="8"/>
      <c r="AJ13" s="6">
        <f t="shared" ref="AJ13:AS13" si="36">(Y13-AVERAGE($Y13:$AH13))/STDEV($Y13:$AH13)</f>
        <v>-0.1651445648</v>
      </c>
      <c r="AK13" s="6">
        <f t="shared" si="36"/>
        <v>0.1651445648</v>
      </c>
      <c r="AL13" s="6">
        <f t="shared" si="36"/>
        <v>0.4954336943</v>
      </c>
      <c r="AM13" s="6">
        <f t="shared" si="36"/>
        <v>-0.8257228238</v>
      </c>
      <c r="AN13" s="6">
        <f t="shared" si="36"/>
        <v>1.486301083</v>
      </c>
      <c r="AO13" s="6">
        <f t="shared" si="36"/>
        <v>1.156011953</v>
      </c>
      <c r="AP13" s="6">
        <f t="shared" si="36"/>
        <v>-0.4954336943</v>
      </c>
      <c r="AQ13" s="6">
        <f t="shared" si="36"/>
        <v>0.8257228238</v>
      </c>
      <c r="AR13" s="6">
        <f t="shared" si="36"/>
        <v>-1.156011953</v>
      </c>
      <c r="AS13" s="6">
        <f t="shared" si="36"/>
        <v>-1.486301083</v>
      </c>
      <c r="AT13" s="8"/>
      <c r="AU13" s="23">
        <v>41608.0</v>
      </c>
      <c r="AV13" s="4">
        <f t="shared" si="9"/>
        <v>-0.03273165274</v>
      </c>
      <c r="AW13" s="4">
        <f t="shared" si="10"/>
        <v>1.089265133</v>
      </c>
      <c r="AX13" s="6">
        <f t="array" ref="AX13">SQRT(MMULT(MMULT(AJ13:AS13,MMULT(TRANSPOSE(ER!B493:K528-ER!M528:V528),ER!B493:K528-ER!M528:V528)/3),TRANSPOSE(AJ13:AS13)))</f>
        <v>0.4442057854</v>
      </c>
      <c r="AY13" s="2">
        <v>41608.0</v>
      </c>
      <c r="AZ13" s="6">
        <f t="shared" ref="AZ13:BI13" si="37">AJ13*0.01/$AX13</f>
        <v>-0.003717749074</v>
      </c>
      <c r="BA13" s="6">
        <f t="shared" si="37"/>
        <v>0.003717749074</v>
      </c>
      <c r="BB13" s="6">
        <f t="shared" si="37"/>
        <v>0.01115324722</v>
      </c>
      <c r="BC13" s="6">
        <f t="shared" si="37"/>
        <v>-0.01858874537</v>
      </c>
      <c r="BD13" s="6">
        <f t="shared" si="37"/>
        <v>0.03345974167</v>
      </c>
      <c r="BE13" s="6">
        <f t="shared" si="37"/>
        <v>0.02602424352</v>
      </c>
      <c r="BF13" s="6">
        <f t="shared" si="37"/>
        <v>-0.01115324722</v>
      </c>
      <c r="BG13" s="6">
        <f t="shared" si="37"/>
        <v>0.01858874537</v>
      </c>
      <c r="BH13" s="6">
        <f t="shared" si="37"/>
        <v>-0.02602424352</v>
      </c>
      <c r="BI13" s="6">
        <f t="shared" si="37"/>
        <v>-0.03345974167</v>
      </c>
      <c r="BK13" s="4">
        <f t="shared" si="12"/>
        <v>-0.0007195393593</v>
      </c>
      <c r="BL13" s="4">
        <f t="shared" si="13"/>
        <v>1.004389744</v>
      </c>
    </row>
    <row r="14">
      <c r="A14" s="2">
        <v>41639.0</v>
      </c>
      <c r="B14" s="7">
        <v>0.0033</v>
      </c>
      <c r="C14" s="7">
        <v>0.0198</v>
      </c>
      <c r="D14" s="7">
        <v>0.0043</v>
      </c>
      <c r="E14" s="7">
        <v>0.0156</v>
      </c>
      <c r="F14" s="7">
        <v>-0.0049</v>
      </c>
      <c r="G14" s="7">
        <v>0.0351</v>
      </c>
      <c r="H14" s="7">
        <v>0.0103</v>
      </c>
      <c r="I14" s="7">
        <v>0.0107</v>
      </c>
      <c r="J14" s="7">
        <v>0.0161</v>
      </c>
      <c r="K14" s="7">
        <v>0.0263</v>
      </c>
      <c r="L14" s="8"/>
      <c r="M14" s="8"/>
      <c r="N14" s="6">
        <f>CDaR!AT170</f>
        <v>0.04553333333</v>
      </c>
      <c r="O14" s="6">
        <f>CDaR!AU170</f>
        <v>0.07986666667</v>
      </c>
      <c r="P14" s="6">
        <f>CDaR!AV170</f>
        <v>0.1644666667</v>
      </c>
      <c r="Q14" s="6">
        <f>CDaR!AW170</f>
        <v>0.01216666667</v>
      </c>
      <c r="R14" s="6">
        <f>CDaR!AX170</f>
        <v>0.6186833333</v>
      </c>
      <c r="S14" s="6">
        <f>CDaR!AY170</f>
        <v>0.3357666667</v>
      </c>
      <c r="T14" s="6">
        <f>CDaR!AZ170</f>
        <v>0.02621666667</v>
      </c>
      <c r="U14" s="6">
        <f>CDaR!BA170</f>
        <v>0.2798833333</v>
      </c>
      <c r="V14" s="6">
        <f>CDaR!BB170</f>
        <v>0.0169</v>
      </c>
      <c r="W14" s="6">
        <f>CDaR!BC170</f>
        <v>0.0077</v>
      </c>
      <c r="X14" s="8"/>
      <c r="Y14" s="4">
        <f t="shared" ref="Y14:AH14" si="38">rank(N14, $N14:$W14, TRUE)</f>
        <v>5</v>
      </c>
      <c r="Z14" s="4">
        <f t="shared" si="38"/>
        <v>6</v>
      </c>
      <c r="AA14" s="4">
        <f t="shared" si="38"/>
        <v>7</v>
      </c>
      <c r="AB14" s="4">
        <f t="shared" si="38"/>
        <v>2</v>
      </c>
      <c r="AC14" s="4">
        <f t="shared" si="38"/>
        <v>10</v>
      </c>
      <c r="AD14" s="4">
        <f t="shared" si="38"/>
        <v>9</v>
      </c>
      <c r="AE14" s="4">
        <f t="shared" si="38"/>
        <v>4</v>
      </c>
      <c r="AF14" s="4">
        <f t="shared" si="38"/>
        <v>8</v>
      </c>
      <c r="AG14" s="4">
        <f t="shared" si="38"/>
        <v>3</v>
      </c>
      <c r="AH14" s="4">
        <f t="shared" si="38"/>
        <v>1</v>
      </c>
      <c r="AI14" s="8"/>
      <c r="AJ14" s="6">
        <f t="shared" ref="AJ14:AS14" si="39">(Y14-AVERAGE($Y14:$AH14))/STDEV($Y14:$AH14)</f>
        <v>-0.1651445648</v>
      </c>
      <c r="AK14" s="6">
        <f t="shared" si="39"/>
        <v>0.1651445648</v>
      </c>
      <c r="AL14" s="6">
        <f t="shared" si="39"/>
        <v>0.4954336943</v>
      </c>
      <c r="AM14" s="6">
        <f t="shared" si="39"/>
        <v>-1.156011953</v>
      </c>
      <c r="AN14" s="6">
        <f t="shared" si="39"/>
        <v>1.486301083</v>
      </c>
      <c r="AO14" s="6">
        <f t="shared" si="39"/>
        <v>1.156011953</v>
      </c>
      <c r="AP14" s="6">
        <f t="shared" si="39"/>
        <v>-0.4954336943</v>
      </c>
      <c r="AQ14" s="6">
        <f t="shared" si="39"/>
        <v>0.8257228238</v>
      </c>
      <c r="AR14" s="6">
        <f t="shared" si="39"/>
        <v>-0.8257228238</v>
      </c>
      <c r="AS14" s="6">
        <f t="shared" si="39"/>
        <v>-1.486301083</v>
      </c>
      <c r="AT14" s="8"/>
      <c r="AU14" s="23">
        <v>41639.0</v>
      </c>
      <c r="AV14" s="4">
        <f t="shared" si="9"/>
        <v>-0.02870212536</v>
      </c>
      <c r="AW14" s="4">
        <f t="shared" si="10"/>
        <v>1.058000908</v>
      </c>
      <c r="AX14" s="6">
        <f t="array" ref="AX14">SQRT(MMULT(MMULT(AJ14:AS14,MMULT(TRANSPOSE(ER!B494:K529-ER!M529:V529),ER!B494:K529-ER!M529:V529)/3),TRANSPOSE(AJ14:AS14)))</f>
        <v>0.4429652516</v>
      </c>
      <c r="AY14" s="2">
        <v>41639.0</v>
      </c>
      <c r="AZ14" s="6">
        <f t="shared" ref="AZ14:BI14" si="40">AJ14*0.01/$AX14</f>
        <v>-0.003728160712</v>
      </c>
      <c r="BA14" s="6">
        <f t="shared" si="40"/>
        <v>0.003728160712</v>
      </c>
      <c r="BB14" s="6">
        <f t="shared" si="40"/>
        <v>0.01118448213</v>
      </c>
      <c r="BC14" s="6">
        <f t="shared" si="40"/>
        <v>-0.02609712498</v>
      </c>
      <c r="BD14" s="6">
        <f t="shared" si="40"/>
        <v>0.0335534464</v>
      </c>
      <c r="BE14" s="6">
        <f t="shared" si="40"/>
        <v>0.02609712498</v>
      </c>
      <c r="BF14" s="6">
        <f t="shared" si="40"/>
        <v>-0.01118448213</v>
      </c>
      <c r="BG14" s="6">
        <f t="shared" si="40"/>
        <v>0.01864080356</v>
      </c>
      <c r="BH14" s="6">
        <f t="shared" si="40"/>
        <v>-0.01864080356</v>
      </c>
      <c r="BI14" s="6">
        <f t="shared" si="40"/>
        <v>-0.0335534464</v>
      </c>
      <c r="BK14" s="4">
        <f t="shared" si="12"/>
        <v>-0.0006461447891</v>
      </c>
      <c r="BL14" s="4">
        <f t="shared" si="13"/>
        <v>1.003740763</v>
      </c>
    </row>
    <row r="15">
      <c r="A15" s="2">
        <v>41670.0</v>
      </c>
      <c r="B15" s="7">
        <v>-0.0302</v>
      </c>
      <c r="C15" s="7">
        <v>0.0059</v>
      </c>
      <c r="D15" s="7">
        <v>-0.0287</v>
      </c>
      <c r="E15" s="7">
        <v>-0.0286</v>
      </c>
      <c r="F15" s="7">
        <v>0.0272</v>
      </c>
      <c r="G15" s="7">
        <v>-0.0671</v>
      </c>
      <c r="H15" s="7">
        <v>-0.0372</v>
      </c>
      <c r="I15" s="7">
        <v>0.0014</v>
      </c>
      <c r="J15" s="7">
        <v>-0.0355</v>
      </c>
      <c r="K15" s="7">
        <v>-0.0342</v>
      </c>
      <c r="L15" s="8"/>
      <c r="M15" s="8"/>
      <c r="N15" s="6">
        <f>CDaR!AT171</f>
        <v>0.03343333333</v>
      </c>
      <c r="O15" s="6">
        <f>CDaR!AU171</f>
        <v>0.075</v>
      </c>
      <c r="P15" s="6">
        <f>CDaR!AV171</f>
        <v>0.1477833333</v>
      </c>
      <c r="Q15" s="6">
        <f>CDaR!AW171</f>
        <v>0.0115</v>
      </c>
      <c r="R15" s="6">
        <f>CDaR!AX171</f>
        <v>0.61315</v>
      </c>
      <c r="S15" s="6">
        <f>CDaR!AY171</f>
        <v>0.2846833333</v>
      </c>
      <c r="T15" s="6">
        <f>CDaR!AZ171</f>
        <v>0.01646666667</v>
      </c>
      <c r="U15" s="6">
        <f>CDaR!BA171</f>
        <v>0.2726666667</v>
      </c>
      <c r="V15" s="6">
        <f>CDaR!BB171</f>
        <v>0.0169</v>
      </c>
      <c r="W15" s="6">
        <f>CDaR!BC171</f>
        <v>0.007</v>
      </c>
      <c r="X15" s="8"/>
      <c r="Y15" s="4">
        <f t="shared" ref="Y15:AH15" si="41">rank(N15, $N15:$W15, TRUE)</f>
        <v>5</v>
      </c>
      <c r="Z15" s="4">
        <f t="shared" si="41"/>
        <v>6</v>
      </c>
      <c r="AA15" s="4">
        <f t="shared" si="41"/>
        <v>7</v>
      </c>
      <c r="AB15" s="4">
        <f t="shared" si="41"/>
        <v>2</v>
      </c>
      <c r="AC15" s="4">
        <f t="shared" si="41"/>
        <v>10</v>
      </c>
      <c r="AD15" s="4">
        <f t="shared" si="41"/>
        <v>9</v>
      </c>
      <c r="AE15" s="4">
        <f t="shared" si="41"/>
        <v>3</v>
      </c>
      <c r="AF15" s="4">
        <f t="shared" si="41"/>
        <v>8</v>
      </c>
      <c r="AG15" s="4">
        <f t="shared" si="41"/>
        <v>4</v>
      </c>
      <c r="AH15" s="4">
        <f t="shared" si="41"/>
        <v>1</v>
      </c>
      <c r="AI15" s="8"/>
      <c r="AJ15" s="6">
        <f t="shared" ref="AJ15:AS15" si="42">(Y15-AVERAGE($Y15:$AH15))/STDEV($Y15:$AH15)</f>
        <v>-0.1651445648</v>
      </c>
      <c r="AK15" s="6">
        <f t="shared" si="42"/>
        <v>0.1651445648</v>
      </c>
      <c r="AL15" s="6">
        <f t="shared" si="42"/>
        <v>0.4954336943</v>
      </c>
      <c r="AM15" s="6">
        <f t="shared" si="42"/>
        <v>-1.156011953</v>
      </c>
      <c r="AN15" s="6">
        <f t="shared" si="42"/>
        <v>1.486301083</v>
      </c>
      <c r="AO15" s="6">
        <f t="shared" si="42"/>
        <v>1.156011953</v>
      </c>
      <c r="AP15" s="6">
        <f t="shared" si="42"/>
        <v>-0.8257228238</v>
      </c>
      <c r="AQ15" s="6">
        <f t="shared" si="42"/>
        <v>0.8257228238</v>
      </c>
      <c r="AR15" s="6">
        <f t="shared" si="42"/>
        <v>-0.4954336943</v>
      </c>
      <c r="AS15" s="6">
        <f t="shared" si="42"/>
        <v>-1.486301083</v>
      </c>
      <c r="AT15" s="8"/>
      <c r="AU15" s="23">
        <v>41670.0</v>
      </c>
      <c r="AV15" s="4">
        <f t="shared" si="9"/>
        <v>0.08739450368</v>
      </c>
      <c r="AW15" s="4">
        <f t="shared" si="10"/>
        <v>1.150464373</v>
      </c>
      <c r="AX15" s="6">
        <f t="array" ref="AX15">SQRT(MMULT(MMULT(AJ15:AS15,MMULT(TRANSPOSE(ER!B495:K530-ER!M530:V530),ER!B495:K530-ER!M530:V530)/3),TRANSPOSE(AJ15:AS15)))</f>
        <v>0.4293798754</v>
      </c>
      <c r="AY15" s="2">
        <v>41670.0</v>
      </c>
      <c r="AZ15" s="6">
        <f t="shared" ref="AZ15:BI15" si="43">AJ15*0.01/$AX15</f>
        <v>-0.003846117954</v>
      </c>
      <c r="BA15" s="6">
        <f t="shared" si="43"/>
        <v>0.003846117954</v>
      </c>
      <c r="BB15" s="6">
        <f t="shared" si="43"/>
        <v>0.01153835386</v>
      </c>
      <c r="BC15" s="6">
        <f t="shared" si="43"/>
        <v>-0.02692282568</v>
      </c>
      <c r="BD15" s="6">
        <f t="shared" si="43"/>
        <v>0.03461506159</v>
      </c>
      <c r="BE15" s="6">
        <f t="shared" si="43"/>
        <v>0.02692282568</v>
      </c>
      <c r="BF15" s="6">
        <f t="shared" si="43"/>
        <v>-0.01923058977</v>
      </c>
      <c r="BG15" s="6">
        <f t="shared" si="43"/>
        <v>0.01923058977</v>
      </c>
      <c r="BH15" s="6">
        <f t="shared" si="43"/>
        <v>-0.01153835386</v>
      </c>
      <c r="BI15" s="6">
        <f t="shared" si="43"/>
        <v>-0.03461506159</v>
      </c>
      <c r="BK15" s="4">
        <f t="shared" si="12"/>
        <v>0.001972942649</v>
      </c>
      <c r="BL15" s="4">
        <f t="shared" si="13"/>
        <v>1.005721086</v>
      </c>
    </row>
    <row r="16">
      <c r="A16" s="2">
        <v>41698.0</v>
      </c>
      <c r="B16" s="7">
        <v>0.0503</v>
      </c>
      <c r="C16" s="7">
        <v>0.0368</v>
      </c>
      <c r="D16" s="7">
        <v>0.059</v>
      </c>
      <c r="E16" s="7">
        <v>0.0418</v>
      </c>
      <c r="F16" s="7">
        <v>0.046</v>
      </c>
      <c r="G16" s="7">
        <v>-0.0045</v>
      </c>
      <c r="H16" s="7">
        <v>0.0354</v>
      </c>
      <c r="I16" s="7">
        <v>0.0199</v>
      </c>
      <c r="J16" s="7">
        <v>0.0495</v>
      </c>
      <c r="K16" s="7">
        <v>0.0463</v>
      </c>
      <c r="L16" s="8"/>
      <c r="M16" s="8"/>
      <c r="N16" s="6">
        <f>CDaR!AT172</f>
        <v>0.03418333333</v>
      </c>
      <c r="O16" s="6">
        <f>CDaR!AU172</f>
        <v>0.07258333333</v>
      </c>
      <c r="P16" s="6">
        <f>CDaR!AV172</f>
        <v>0.1351666667</v>
      </c>
      <c r="Q16" s="6">
        <f>CDaR!AW172</f>
        <v>0.01626666667</v>
      </c>
      <c r="R16" s="6">
        <f>CDaR!AX172</f>
        <v>0.61315</v>
      </c>
      <c r="S16" s="6">
        <f>CDaR!AY172</f>
        <v>0.2491333333</v>
      </c>
      <c r="T16" s="6">
        <f>CDaR!AZ172</f>
        <v>0.02111666667</v>
      </c>
      <c r="U16" s="6">
        <f>CDaR!BA172</f>
        <v>0.2711</v>
      </c>
      <c r="V16" s="6">
        <f>CDaR!BB172</f>
        <v>0.02281666667</v>
      </c>
      <c r="W16" s="6">
        <f>CDaR!BC172</f>
        <v>0.0127</v>
      </c>
      <c r="X16" s="8"/>
      <c r="Y16" s="4">
        <f t="shared" ref="Y16:AH16" si="44">rank(N16, $N16:$W16, TRUE)</f>
        <v>5</v>
      </c>
      <c r="Z16" s="4">
        <f t="shared" si="44"/>
        <v>6</v>
      </c>
      <c r="AA16" s="4">
        <f t="shared" si="44"/>
        <v>7</v>
      </c>
      <c r="AB16" s="4">
        <f t="shared" si="44"/>
        <v>2</v>
      </c>
      <c r="AC16" s="4">
        <f t="shared" si="44"/>
        <v>10</v>
      </c>
      <c r="AD16" s="4">
        <f t="shared" si="44"/>
        <v>8</v>
      </c>
      <c r="AE16" s="4">
        <f t="shared" si="44"/>
        <v>3</v>
      </c>
      <c r="AF16" s="4">
        <f t="shared" si="44"/>
        <v>9</v>
      </c>
      <c r="AG16" s="4">
        <f t="shared" si="44"/>
        <v>4</v>
      </c>
      <c r="AH16" s="4">
        <f t="shared" si="44"/>
        <v>1</v>
      </c>
      <c r="AI16" s="8"/>
      <c r="AJ16" s="6">
        <f t="shared" ref="AJ16:AS16" si="45">(Y16-AVERAGE($Y16:$AH16))/STDEV($Y16:$AH16)</f>
        <v>-0.1651445648</v>
      </c>
      <c r="AK16" s="6">
        <f t="shared" si="45"/>
        <v>0.1651445648</v>
      </c>
      <c r="AL16" s="6">
        <f t="shared" si="45"/>
        <v>0.4954336943</v>
      </c>
      <c r="AM16" s="6">
        <f t="shared" si="45"/>
        <v>-1.156011953</v>
      </c>
      <c r="AN16" s="6">
        <f t="shared" si="45"/>
        <v>1.486301083</v>
      </c>
      <c r="AO16" s="6">
        <f t="shared" si="45"/>
        <v>0.8257228238</v>
      </c>
      <c r="AP16" s="6">
        <f t="shared" si="45"/>
        <v>-0.8257228238</v>
      </c>
      <c r="AQ16" s="6">
        <f t="shared" si="45"/>
        <v>1.156011953</v>
      </c>
      <c r="AR16" s="6">
        <f t="shared" si="45"/>
        <v>-0.4954336943</v>
      </c>
      <c r="AS16" s="6">
        <f t="shared" si="45"/>
        <v>-1.486301083</v>
      </c>
      <c r="AT16" s="8"/>
      <c r="AU16" s="23">
        <v>41698.0</v>
      </c>
      <c r="AV16" s="4">
        <f t="shared" si="9"/>
        <v>-0.06429077906</v>
      </c>
      <c r="AW16" s="4">
        <f t="shared" si="10"/>
        <v>1.076500122</v>
      </c>
      <c r="AX16" s="6">
        <f t="array" ref="AX16">SQRT(MMULT(MMULT(AJ16:AS16,MMULT(TRANSPOSE(ER!B496:K531-ER!M531:V531),ER!B496:K531-ER!M531:V531)/3),TRANSPOSE(AJ16:AS16)))</f>
        <v>0.4540287138</v>
      </c>
      <c r="AY16" s="2">
        <v>41698.0</v>
      </c>
      <c r="AZ16" s="6">
        <f t="shared" ref="AZ16:BI16" si="46">AJ16*0.01/$AX16</f>
        <v>-0.003637315433</v>
      </c>
      <c r="BA16" s="6">
        <f t="shared" si="46"/>
        <v>0.003637315433</v>
      </c>
      <c r="BB16" s="6">
        <f t="shared" si="46"/>
        <v>0.0109119463</v>
      </c>
      <c r="BC16" s="6">
        <f t="shared" si="46"/>
        <v>-0.02546120803</v>
      </c>
      <c r="BD16" s="6">
        <f t="shared" si="46"/>
        <v>0.03273583889</v>
      </c>
      <c r="BE16" s="6">
        <f t="shared" si="46"/>
        <v>0.01818657716</v>
      </c>
      <c r="BF16" s="6">
        <f t="shared" si="46"/>
        <v>-0.01818657716</v>
      </c>
      <c r="BG16" s="6">
        <f t="shared" si="46"/>
        <v>0.02546120803</v>
      </c>
      <c r="BH16" s="6">
        <f t="shared" si="46"/>
        <v>-0.0109119463</v>
      </c>
      <c r="BI16" s="6">
        <f t="shared" si="46"/>
        <v>-0.03273583889</v>
      </c>
      <c r="BK16" s="4">
        <f t="shared" si="12"/>
        <v>-0.001497293719</v>
      </c>
      <c r="BL16" s="4">
        <f t="shared" si="13"/>
        <v>1.004215226</v>
      </c>
    </row>
    <row r="17">
      <c r="A17" s="2">
        <v>41729.0</v>
      </c>
      <c r="B17" s="7">
        <v>0.0038</v>
      </c>
      <c r="C17" s="7">
        <v>0.0116</v>
      </c>
      <c r="D17" s="7">
        <v>3.0E-4</v>
      </c>
      <c r="E17" s="7">
        <v>-0.0154</v>
      </c>
      <c r="F17" s="7">
        <v>0.0663</v>
      </c>
      <c r="G17" s="7">
        <v>-0.0026</v>
      </c>
      <c r="H17" s="7">
        <v>0.0135</v>
      </c>
      <c r="I17" s="7">
        <v>0.0257</v>
      </c>
      <c r="J17" s="7">
        <v>-0.0267</v>
      </c>
      <c r="K17" s="7">
        <v>0.0064</v>
      </c>
      <c r="L17" s="8"/>
      <c r="M17" s="8"/>
      <c r="N17" s="6">
        <f>CDaR!AT173</f>
        <v>0.03418333333</v>
      </c>
      <c r="O17" s="6">
        <f>CDaR!AU173</f>
        <v>0.07236666667</v>
      </c>
      <c r="P17" s="6">
        <f>CDaR!AV173</f>
        <v>0.1204666667</v>
      </c>
      <c r="Q17" s="6">
        <f>CDaR!AW173</f>
        <v>0.01586666667</v>
      </c>
      <c r="R17" s="6">
        <f>CDaR!AX173</f>
        <v>0.5989</v>
      </c>
      <c r="S17" s="6">
        <f>CDaR!AY173</f>
        <v>0.2163833333</v>
      </c>
      <c r="T17" s="6">
        <f>CDaR!AZ173</f>
        <v>0.01483333333</v>
      </c>
      <c r="U17" s="6">
        <f>CDaR!BA173</f>
        <v>0.26305</v>
      </c>
      <c r="V17" s="6">
        <f>CDaR!BB173</f>
        <v>0.02281666667</v>
      </c>
      <c r="W17" s="6">
        <f>CDaR!BC173</f>
        <v>0.0127</v>
      </c>
      <c r="X17" s="8"/>
      <c r="Y17" s="4">
        <f t="shared" ref="Y17:AH17" si="47">rank(N17, $N17:$W17, TRUE)</f>
        <v>5</v>
      </c>
      <c r="Z17" s="4">
        <f t="shared" si="47"/>
        <v>6</v>
      </c>
      <c r="AA17" s="4">
        <f t="shared" si="47"/>
        <v>7</v>
      </c>
      <c r="AB17" s="4">
        <f t="shared" si="47"/>
        <v>3</v>
      </c>
      <c r="AC17" s="4">
        <f t="shared" si="47"/>
        <v>10</v>
      </c>
      <c r="AD17" s="4">
        <f t="shared" si="47"/>
        <v>8</v>
      </c>
      <c r="AE17" s="4">
        <f t="shared" si="47"/>
        <v>2</v>
      </c>
      <c r="AF17" s="4">
        <f t="shared" si="47"/>
        <v>9</v>
      </c>
      <c r="AG17" s="4">
        <f t="shared" si="47"/>
        <v>4</v>
      </c>
      <c r="AH17" s="4">
        <f t="shared" si="47"/>
        <v>1</v>
      </c>
      <c r="AI17" s="8"/>
      <c r="AJ17" s="6">
        <f t="shared" ref="AJ17:AS17" si="48">(Y17-AVERAGE($Y17:$AH17))/STDEV($Y17:$AH17)</f>
        <v>-0.1651445648</v>
      </c>
      <c r="AK17" s="6">
        <f t="shared" si="48"/>
        <v>0.1651445648</v>
      </c>
      <c r="AL17" s="6">
        <f t="shared" si="48"/>
        <v>0.4954336943</v>
      </c>
      <c r="AM17" s="6">
        <f t="shared" si="48"/>
        <v>-0.8257228238</v>
      </c>
      <c r="AN17" s="6">
        <f t="shared" si="48"/>
        <v>1.486301083</v>
      </c>
      <c r="AO17" s="6">
        <f t="shared" si="48"/>
        <v>0.8257228238</v>
      </c>
      <c r="AP17" s="6">
        <f t="shared" si="48"/>
        <v>-1.156011953</v>
      </c>
      <c r="AQ17" s="6">
        <f t="shared" si="48"/>
        <v>1.156011953</v>
      </c>
      <c r="AR17" s="6">
        <f t="shared" si="48"/>
        <v>-0.4954336943</v>
      </c>
      <c r="AS17" s="6">
        <f t="shared" si="48"/>
        <v>-1.486301083</v>
      </c>
      <c r="AT17" s="8"/>
      <c r="AU17" s="23">
        <v>41729.0</v>
      </c>
      <c r="AV17" s="4">
        <f t="shared" si="9"/>
        <v>0.137912226</v>
      </c>
      <c r="AW17" s="4">
        <f t="shared" si="10"/>
        <v>1.22496265</v>
      </c>
      <c r="AX17" s="6">
        <f t="array" ref="AX17">SQRT(MMULT(MMULT(AJ17:AS17,MMULT(TRANSPOSE(ER!B497:K532-ER!M532:V532),ER!B497:K532-ER!M532:V532)/3),TRANSPOSE(AJ17:AS17)))</f>
        <v>0.4555426337</v>
      </c>
      <c r="AY17" s="2">
        <v>41729.0</v>
      </c>
      <c r="AZ17" s="6">
        <f t="shared" ref="AZ17:BI17" si="49">AJ17*0.01/$AX17</f>
        <v>-0.003625227422</v>
      </c>
      <c r="BA17" s="6">
        <f t="shared" si="49"/>
        <v>0.003625227422</v>
      </c>
      <c r="BB17" s="6">
        <f t="shared" si="49"/>
        <v>0.01087568227</v>
      </c>
      <c r="BC17" s="6">
        <f t="shared" si="49"/>
        <v>-0.01812613711</v>
      </c>
      <c r="BD17" s="6">
        <f t="shared" si="49"/>
        <v>0.0326270468</v>
      </c>
      <c r="BE17" s="6">
        <f t="shared" si="49"/>
        <v>0.01812613711</v>
      </c>
      <c r="BF17" s="6">
        <f t="shared" si="49"/>
        <v>-0.02537659196</v>
      </c>
      <c r="BG17" s="6">
        <f t="shared" si="49"/>
        <v>0.02537659196</v>
      </c>
      <c r="BH17" s="6">
        <f t="shared" si="49"/>
        <v>-0.01087568227</v>
      </c>
      <c r="BI17" s="6">
        <f t="shared" si="49"/>
        <v>-0.0326270468</v>
      </c>
      <c r="BK17" s="4">
        <f t="shared" si="12"/>
        <v>0.003037522118</v>
      </c>
      <c r="BL17" s="4">
        <f t="shared" si="13"/>
        <v>1.007265552</v>
      </c>
    </row>
    <row r="18">
      <c r="A18" s="2">
        <v>41759.0</v>
      </c>
      <c r="B18" s="7">
        <v>0.019</v>
      </c>
      <c r="C18" s="7">
        <v>0.0232</v>
      </c>
      <c r="D18" s="7">
        <v>0.0222</v>
      </c>
      <c r="E18" s="7">
        <v>0.0025</v>
      </c>
      <c r="F18" s="7">
        <v>0.0099</v>
      </c>
      <c r="G18" s="7">
        <v>-0.0337</v>
      </c>
      <c r="H18" s="7">
        <v>-0.0218</v>
      </c>
      <c r="I18" s="7">
        <v>0.0235</v>
      </c>
      <c r="J18" s="7">
        <v>0.0321</v>
      </c>
      <c r="K18" s="7">
        <v>0.0057</v>
      </c>
      <c r="L18" s="8"/>
      <c r="M18" s="8"/>
      <c r="N18" s="6">
        <f>CDaR!AT174</f>
        <v>0.03135</v>
      </c>
      <c r="O18" s="6">
        <f>CDaR!AU174</f>
        <v>0.06896666667</v>
      </c>
      <c r="P18" s="6">
        <f>CDaR!AV174</f>
        <v>0.09991666667</v>
      </c>
      <c r="Q18" s="6">
        <f>CDaR!AW174</f>
        <v>0.01843333333</v>
      </c>
      <c r="R18" s="6">
        <f>CDaR!AX174</f>
        <v>0.5738833333</v>
      </c>
      <c r="S18" s="6">
        <f>CDaR!AY174</f>
        <v>0.18935</v>
      </c>
      <c r="T18" s="6">
        <f>CDaR!AZ174</f>
        <v>0.0138</v>
      </c>
      <c r="U18" s="6">
        <f>CDaR!BA174</f>
        <v>0.2320333333</v>
      </c>
      <c r="V18" s="6">
        <f>CDaR!BB174</f>
        <v>0.02726666667</v>
      </c>
      <c r="W18" s="6">
        <f>CDaR!BC174</f>
        <v>0.0127</v>
      </c>
      <c r="X18" s="8"/>
      <c r="Y18" s="4">
        <f t="shared" ref="Y18:AH18" si="50">rank(N18, $N18:$W18, TRUE)</f>
        <v>5</v>
      </c>
      <c r="Z18" s="4">
        <f t="shared" si="50"/>
        <v>6</v>
      </c>
      <c r="AA18" s="4">
        <f t="shared" si="50"/>
        <v>7</v>
      </c>
      <c r="AB18" s="4">
        <f t="shared" si="50"/>
        <v>3</v>
      </c>
      <c r="AC18" s="4">
        <f t="shared" si="50"/>
        <v>10</v>
      </c>
      <c r="AD18" s="4">
        <f t="shared" si="50"/>
        <v>8</v>
      </c>
      <c r="AE18" s="4">
        <f t="shared" si="50"/>
        <v>2</v>
      </c>
      <c r="AF18" s="4">
        <f t="shared" si="50"/>
        <v>9</v>
      </c>
      <c r="AG18" s="4">
        <f t="shared" si="50"/>
        <v>4</v>
      </c>
      <c r="AH18" s="4">
        <f t="shared" si="50"/>
        <v>1</v>
      </c>
      <c r="AI18" s="8"/>
      <c r="AJ18" s="6">
        <f t="shared" ref="AJ18:AS18" si="51">(Y18-AVERAGE($Y18:$AH18))/STDEV($Y18:$AH18)</f>
        <v>-0.1651445648</v>
      </c>
      <c r="AK18" s="6">
        <f t="shared" si="51"/>
        <v>0.1651445648</v>
      </c>
      <c r="AL18" s="6">
        <f t="shared" si="51"/>
        <v>0.4954336943</v>
      </c>
      <c r="AM18" s="6">
        <f t="shared" si="51"/>
        <v>-0.8257228238</v>
      </c>
      <c r="AN18" s="6">
        <f t="shared" si="51"/>
        <v>1.486301083</v>
      </c>
      <c r="AO18" s="6">
        <f t="shared" si="51"/>
        <v>0.8257228238</v>
      </c>
      <c r="AP18" s="6">
        <f t="shared" si="51"/>
        <v>-1.156011953</v>
      </c>
      <c r="AQ18" s="6">
        <f t="shared" si="51"/>
        <v>1.156011953</v>
      </c>
      <c r="AR18" s="6">
        <f t="shared" si="51"/>
        <v>-0.4954336943</v>
      </c>
      <c r="AS18" s="6">
        <f t="shared" si="51"/>
        <v>-1.486301083</v>
      </c>
      <c r="AT18" s="8"/>
      <c r="AU18" s="23">
        <v>41759.0</v>
      </c>
      <c r="AV18" s="4">
        <f t="shared" si="9"/>
        <v>0.02450745341</v>
      </c>
      <c r="AW18" s="4">
        <f t="shared" si="10"/>
        <v>1.254983365</v>
      </c>
      <c r="AX18" s="6">
        <f t="array" ref="AX18">SQRT(MMULT(MMULT(AJ18:AS18,MMULT(TRANSPOSE(ER!B498:K533-ER!M533:V533),ER!B498:K533-ER!M533:V533)/3),TRANSPOSE(AJ18:AS18)))</f>
        <v>0.4560405322</v>
      </c>
      <c r="AY18" s="2">
        <v>41759.0</v>
      </c>
      <c r="AZ18" s="6">
        <f t="shared" ref="AZ18:BI18" si="52">AJ18*0.01/$AX18</f>
        <v>-0.003621269451</v>
      </c>
      <c r="BA18" s="6">
        <f t="shared" si="52"/>
        <v>0.003621269451</v>
      </c>
      <c r="BB18" s="6">
        <f t="shared" si="52"/>
        <v>0.01086380835</v>
      </c>
      <c r="BC18" s="6">
        <f t="shared" si="52"/>
        <v>-0.01810634726</v>
      </c>
      <c r="BD18" s="6">
        <f t="shared" si="52"/>
        <v>0.03259142506</v>
      </c>
      <c r="BE18" s="6">
        <f t="shared" si="52"/>
        <v>0.01810634726</v>
      </c>
      <c r="BF18" s="6">
        <f t="shared" si="52"/>
        <v>-0.02534888616</v>
      </c>
      <c r="BG18" s="6">
        <f t="shared" si="52"/>
        <v>0.02534888616</v>
      </c>
      <c r="BH18" s="6">
        <f t="shared" si="52"/>
        <v>-0.01086380835</v>
      </c>
      <c r="BI18" s="6">
        <f t="shared" si="52"/>
        <v>-0.03259142506</v>
      </c>
      <c r="BK18" s="4">
        <f t="shared" si="12"/>
        <v>0.0005379837495</v>
      </c>
      <c r="BL18" s="4">
        <f t="shared" si="13"/>
        <v>1.007807445</v>
      </c>
    </row>
    <row r="19">
      <c r="A19" s="2">
        <v>41790.0</v>
      </c>
      <c r="B19" s="7">
        <v>0.0065</v>
      </c>
      <c r="C19" s="7">
        <v>-0.0028</v>
      </c>
      <c r="D19" s="7">
        <v>0.0198</v>
      </c>
      <c r="E19" s="7">
        <v>0.0309</v>
      </c>
      <c r="F19" s="7">
        <v>0.005</v>
      </c>
      <c r="G19" s="7">
        <v>0.0365</v>
      </c>
      <c r="H19" s="7">
        <v>0.0279</v>
      </c>
      <c r="I19" s="7">
        <v>0.0404</v>
      </c>
      <c r="J19" s="7">
        <v>0.0148</v>
      </c>
      <c r="K19" s="7">
        <v>0.0232</v>
      </c>
      <c r="L19" s="8"/>
      <c r="M19" s="8"/>
      <c r="N19" s="6">
        <f>CDaR!AT175</f>
        <v>0.03135</v>
      </c>
      <c r="O19" s="6">
        <f>CDaR!AU175</f>
        <v>0.05465</v>
      </c>
      <c r="P19" s="6">
        <f>CDaR!AV175</f>
        <v>0.08256666667</v>
      </c>
      <c r="Q19" s="6">
        <f>CDaR!AW175</f>
        <v>0.02058333333</v>
      </c>
      <c r="R19" s="6">
        <f>CDaR!AX175</f>
        <v>0.5488333333</v>
      </c>
      <c r="S19" s="6">
        <f>CDaR!AY175</f>
        <v>0.1858</v>
      </c>
      <c r="T19" s="6">
        <f>CDaR!AZ175</f>
        <v>0.01743333333</v>
      </c>
      <c r="U19" s="6">
        <f>CDaR!BA175</f>
        <v>0.1995666667</v>
      </c>
      <c r="V19" s="6">
        <f>CDaR!BB175</f>
        <v>0.02726666667</v>
      </c>
      <c r="W19" s="6">
        <f>CDaR!BC175</f>
        <v>0.0127</v>
      </c>
      <c r="X19" s="8"/>
      <c r="Y19" s="4">
        <f t="shared" ref="Y19:AH19" si="53">rank(N19, $N19:$W19, TRUE)</f>
        <v>5</v>
      </c>
      <c r="Z19" s="4">
        <f t="shared" si="53"/>
        <v>6</v>
      </c>
      <c r="AA19" s="4">
        <f t="shared" si="53"/>
        <v>7</v>
      </c>
      <c r="AB19" s="4">
        <f t="shared" si="53"/>
        <v>3</v>
      </c>
      <c r="AC19" s="4">
        <f t="shared" si="53"/>
        <v>10</v>
      </c>
      <c r="AD19" s="4">
        <f t="shared" si="53"/>
        <v>8</v>
      </c>
      <c r="AE19" s="4">
        <f t="shared" si="53"/>
        <v>2</v>
      </c>
      <c r="AF19" s="4">
        <f t="shared" si="53"/>
        <v>9</v>
      </c>
      <c r="AG19" s="4">
        <f t="shared" si="53"/>
        <v>4</v>
      </c>
      <c r="AH19" s="4">
        <f t="shared" si="53"/>
        <v>1</v>
      </c>
      <c r="AI19" s="8"/>
      <c r="AJ19" s="6">
        <f t="shared" ref="AJ19:AS19" si="54">(Y19-AVERAGE($Y19:$AH19))/STDEV($Y19:$AH19)</f>
        <v>-0.1651445648</v>
      </c>
      <c r="AK19" s="6">
        <f t="shared" si="54"/>
        <v>0.1651445648</v>
      </c>
      <c r="AL19" s="6">
        <f t="shared" si="54"/>
        <v>0.4954336943</v>
      </c>
      <c r="AM19" s="6">
        <f t="shared" si="54"/>
        <v>-0.8257228238</v>
      </c>
      <c r="AN19" s="6">
        <f t="shared" si="54"/>
        <v>1.486301083</v>
      </c>
      <c r="AO19" s="6">
        <f t="shared" si="54"/>
        <v>0.8257228238</v>
      </c>
      <c r="AP19" s="6">
        <f t="shared" si="54"/>
        <v>-1.156011953</v>
      </c>
      <c r="AQ19" s="6">
        <f t="shared" si="54"/>
        <v>1.156011953</v>
      </c>
      <c r="AR19" s="6">
        <f t="shared" si="54"/>
        <v>-0.4954336943</v>
      </c>
      <c r="AS19" s="6">
        <f t="shared" si="54"/>
        <v>-1.486301083</v>
      </c>
      <c r="AT19" s="8"/>
      <c r="AU19" s="23">
        <v>41790.0</v>
      </c>
      <c r="AV19" s="4">
        <f t="shared" si="9"/>
        <v>-0.007035158459</v>
      </c>
      <c r="AW19" s="4">
        <f t="shared" si="10"/>
        <v>1.246154358</v>
      </c>
      <c r="AX19" s="6">
        <f t="array" ref="AX19">SQRT(MMULT(MMULT(AJ19:AS19,MMULT(TRANSPOSE(ER!B499:K534-ER!M534:V534),ER!B499:K534-ER!M534:V534)/3),TRANSPOSE(AJ19:AS19)))</f>
        <v>0.4558036171</v>
      </c>
      <c r="AY19" s="2">
        <v>41790.0</v>
      </c>
      <c r="AZ19" s="6">
        <f t="shared" ref="AZ19:BI19" si="55">AJ19*0.01/$AX19</f>
        <v>-0.003623151695</v>
      </c>
      <c r="BA19" s="6">
        <f t="shared" si="55"/>
        <v>0.003623151695</v>
      </c>
      <c r="BB19" s="6">
        <f t="shared" si="55"/>
        <v>0.01086945508</v>
      </c>
      <c r="BC19" s="6">
        <f t="shared" si="55"/>
        <v>-0.01811575847</v>
      </c>
      <c r="BD19" s="6">
        <f t="shared" si="55"/>
        <v>0.03260836525</v>
      </c>
      <c r="BE19" s="6">
        <f t="shared" si="55"/>
        <v>0.01811575847</v>
      </c>
      <c r="BF19" s="6">
        <f t="shared" si="55"/>
        <v>-0.02536206186</v>
      </c>
      <c r="BG19" s="6">
        <f t="shared" si="55"/>
        <v>0.02536206186</v>
      </c>
      <c r="BH19" s="6">
        <f t="shared" si="55"/>
        <v>-0.01086945508</v>
      </c>
      <c r="BI19" s="6">
        <f t="shared" si="55"/>
        <v>-0.03260836525</v>
      </c>
      <c r="BK19" s="4">
        <f t="shared" si="12"/>
        <v>-0.0001542660786</v>
      </c>
      <c r="BL19" s="4">
        <f t="shared" si="13"/>
        <v>1.007651974</v>
      </c>
    </row>
    <row r="20">
      <c r="A20" s="2">
        <v>41820.0</v>
      </c>
      <c r="B20" s="7">
        <v>-0.016</v>
      </c>
      <c r="C20" s="7">
        <v>0.0393</v>
      </c>
      <c r="D20" s="7">
        <v>-0.0179</v>
      </c>
      <c r="E20" s="7">
        <v>-0.0099</v>
      </c>
      <c r="F20" s="7">
        <v>-0.0094</v>
      </c>
      <c r="G20" s="7">
        <v>0.0479</v>
      </c>
      <c r="H20" s="7">
        <v>0.0062</v>
      </c>
      <c r="I20" s="7">
        <v>0.0132</v>
      </c>
      <c r="J20" s="7">
        <v>-0.0128</v>
      </c>
      <c r="K20" s="7">
        <v>0.0209</v>
      </c>
      <c r="L20" s="8"/>
      <c r="M20" s="8"/>
      <c r="N20" s="6">
        <f>CDaR!AT176</f>
        <v>0.0233</v>
      </c>
      <c r="O20" s="6">
        <f>CDaR!AU176</f>
        <v>0.04448333333</v>
      </c>
      <c r="P20" s="6">
        <f>CDaR!AV176</f>
        <v>0.06731666667</v>
      </c>
      <c r="Q20" s="6">
        <f>CDaR!AW176</f>
        <v>0.02058333333</v>
      </c>
      <c r="R20" s="6">
        <f>CDaR!AX176</f>
        <v>0.5281166667</v>
      </c>
      <c r="S20" s="6">
        <f>CDaR!AY176</f>
        <v>0.1762333333</v>
      </c>
      <c r="T20" s="6">
        <f>CDaR!AZ176</f>
        <v>0.01743333333</v>
      </c>
      <c r="U20" s="6">
        <f>CDaR!BA176</f>
        <v>0.16435</v>
      </c>
      <c r="V20" s="6">
        <f>CDaR!BB176</f>
        <v>0.02726666667</v>
      </c>
      <c r="W20" s="6">
        <f>CDaR!BC176</f>
        <v>0.0127</v>
      </c>
      <c r="X20" s="8"/>
      <c r="Y20" s="4">
        <f t="shared" ref="Y20:AH20" si="56">rank(N20, $N20:$W20, TRUE)</f>
        <v>4</v>
      </c>
      <c r="Z20" s="4">
        <f t="shared" si="56"/>
        <v>6</v>
      </c>
      <c r="AA20" s="4">
        <f t="shared" si="56"/>
        <v>7</v>
      </c>
      <c r="AB20" s="4">
        <f t="shared" si="56"/>
        <v>3</v>
      </c>
      <c r="AC20" s="4">
        <f t="shared" si="56"/>
        <v>10</v>
      </c>
      <c r="AD20" s="4">
        <f t="shared" si="56"/>
        <v>9</v>
      </c>
      <c r="AE20" s="4">
        <f t="shared" si="56"/>
        <v>2</v>
      </c>
      <c r="AF20" s="4">
        <f t="shared" si="56"/>
        <v>8</v>
      </c>
      <c r="AG20" s="4">
        <f t="shared" si="56"/>
        <v>5</v>
      </c>
      <c r="AH20" s="4">
        <f t="shared" si="56"/>
        <v>1</v>
      </c>
      <c r="AI20" s="8"/>
      <c r="AJ20" s="6">
        <f t="shared" ref="AJ20:AS20" si="57">(Y20-AVERAGE($Y20:$AH20))/STDEV($Y20:$AH20)</f>
        <v>-0.4954336943</v>
      </c>
      <c r="AK20" s="6">
        <f t="shared" si="57"/>
        <v>0.1651445648</v>
      </c>
      <c r="AL20" s="6">
        <f t="shared" si="57"/>
        <v>0.4954336943</v>
      </c>
      <c r="AM20" s="6">
        <f t="shared" si="57"/>
        <v>-0.8257228238</v>
      </c>
      <c r="AN20" s="6">
        <f t="shared" si="57"/>
        <v>1.486301083</v>
      </c>
      <c r="AO20" s="6">
        <f t="shared" si="57"/>
        <v>1.156011953</v>
      </c>
      <c r="AP20" s="6">
        <f t="shared" si="57"/>
        <v>-1.156011953</v>
      </c>
      <c r="AQ20" s="6">
        <f t="shared" si="57"/>
        <v>0.8257228238</v>
      </c>
      <c r="AR20" s="6">
        <f t="shared" si="57"/>
        <v>-0.1651445648</v>
      </c>
      <c r="AS20" s="6">
        <f t="shared" si="57"/>
        <v>-1.486301083</v>
      </c>
      <c r="AT20" s="8"/>
      <c r="AU20" s="23">
        <v>41820.0</v>
      </c>
      <c r="AV20" s="4">
        <f t="shared" si="9"/>
        <v>0.01738972267</v>
      </c>
      <c r="AW20" s="4">
        <f t="shared" si="10"/>
        <v>1.267824637</v>
      </c>
      <c r="AX20" s="6">
        <f t="array" ref="AX20">SQRT(MMULT(MMULT(AJ20:AS20,MMULT(TRANSPOSE(ER!B500:K535-ER!M535:V535),ER!B500:K535-ER!M535:V535)/3),TRANSPOSE(AJ20:AS20)))</f>
        <v>0.4297101707</v>
      </c>
      <c r="AY20" s="2">
        <v>41820.0</v>
      </c>
      <c r="AZ20" s="6">
        <f t="shared" ref="AZ20:BI20" si="58">AJ20*0.01/$AX20</f>
        <v>-0.01152948494</v>
      </c>
      <c r="BA20" s="6">
        <f t="shared" si="58"/>
        <v>0.003843161648</v>
      </c>
      <c r="BB20" s="6">
        <f t="shared" si="58"/>
        <v>0.01152948494</v>
      </c>
      <c r="BC20" s="6">
        <f t="shared" si="58"/>
        <v>-0.01921580824</v>
      </c>
      <c r="BD20" s="6">
        <f t="shared" si="58"/>
        <v>0.03458845483</v>
      </c>
      <c r="BE20" s="6">
        <f t="shared" si="58"/>
        <v>0.02690213153</v>
      </c>
      <c r="BF20" s="6">
        <f t="shared" si="58"/>
        <v>-0.02690213153</v>
      </c>
      <c r="BG20" s="6">
        <f t="shared" si="58"/>
        <v>0.01921580824</v>
      </c>
      <c r="BH20" s="6">
        <f t="shared" si="58"/>
        <v>-0.003843161648</v>
      </c>
      <c r="BI20" s="6">
        <f t="shared" si="58"/>
        <v>-0.03458845483</v>
      </c>
      <c r="BK20" s="4">
        <f t="shared" si="12"/>
        <v>0.0003815178734</v>
      </c>
      <c r="BL20" s="4">
        <f t="shared" si="13"/>
        <v>1.008036411</v>
      </c>
    </row>
    <row r="21">
      <c r="A21" s="2">
        <v>41851.0</v>
      </c>
      <c r="B21" s="7">
        <v>0.0443</v>
      </c>
      <c r="C21" s="7">
        <v>0.0213</v>
      </c>
      <c r="D21" s="7">
        <v>-0.0384</v>
      </c>
      <c r="E21" s="7">
        <v>-0.0426</v>
      </c>
      <c r="F21" s="7">
        <v>-0.0317</v>
      </c>
      <c r="G21" s="7">
        <v>0.021</v>
      </c>
      <c r="H21" s="7">
        <v>-0.031</v>
      </c>
      <c r="I21" s="7">
        <v>-0.0095</v>
      </c>
      <c r="J21" s="7">
        <v>0.0</v>
      </c>
      <c r="K21" s="7">
        <v>-0.0144</v>
      </c>
      <c r="L21" s="8"/>
      <c r="M21" s="8"/>
      <c r="N21" s="6">
        <f>CDaR!AT177</f>
        <v>0.01456666667</v>
      </c>
      <c r="O21" s="6">
        <f>CDaR!AU177</f>
        <v>0.0278</v>
      </c>
      <c r="P21" s="6">
        <f>CDaR!AV177</f>
        <v>0.0455</v>
      </c>
      <c r="Q21" s="6">
        <f>CDaR!AW177</f>
        <v>0.01488333333</v>
      </c>
      <c r="R21" s="6">
        <f>CDaR!AX177</f>
        <v>0.4852</v>
      </c>
      <c r="S21" s="6">
        <f>CDaR!AY177</f>
        <v>0.16355</v>
      </c>
      <c r="T21" s="6">
        <f>CDaR!AZ177</f>
        <v>0.01096666667</v>
      </c>
      <c r="U21" s="6">
        <f>CDaR!BA177</f>
        <v>0.11555</v>
      </c>
      <c r="V21" s="6">
        <f>CDaR!BB177</f>
        <v>0.02066666667</v>
      </c>
      <c r="W21" s="6">
        <f>CDaR!BC177</f>
        <v>0.0104</v>
      </c>
      <c r="X21" s="8"/>
      <c r="Y21" s="4">
        <f t="shared" ref="Y21:AH21" si="59">rank(N21, $N21:$W21, TRUE)</f>
        <v>3</v>
      </c>
      <c r="Z21" s="4">
        <f t="shared" si="59"/>
        <v>6</v>
      </c>
      <c r="AA21" s="4">
        <f t="shared" si="59"/>
        <v>7</v>
      </c>
      <c r="AB21" s="4">
        <f t="shared" si="59"/>
        <v>4</v>
      </c>
      <c r="AC21" s="4">
        <f t="shared" si="59"/>
        <v>10</v>
      </c>
      <c r="AD21" s="4">
        <f t="shared" si="59"/>
        <v>9</v>
      </c>
      <c r="AE21" s="4">
        <f t="shared" si="59"/>
        <v>2</v>
      </c>
      <c r="AF21" s="4">
        <f t="shared" si="59"/>
        <v>8</v>
      </c>
      <c r="AG21" s="4">
        <f t="shared" si="59"/>
        <v>5</v>
      </c>
      <c r="AH21" s="4">
        <f t="shared" si="59"/>
        <v>1</v>
      </c>
      <c r="AI21" s="8"/>
      <c r="AJ21" s="6">
        <f t="shared" ref="AJ21:AS21" si="60">(Y21-AVERAGE($Y21:$AH21))/STDEV($Y21:$AH21)</f>
        <v>-0.8257228238</v>
      </c>
      <c r="AK21" s="6">
        <f t="shared" si="60"/>
        <v>0.1651445648</v>
      </c>
      <c r="AL21" s="6">
        <f t="shared" si="60"/>
        <v>0.4954336943</v>
      </c>
      <c r="AM21" s="6">
        <f t="shared" si="60"/>
        <v>-0.4954336943</v>
      </c>
      <c r="AN21" s="6">
        <f t="shared" si="60"/>
        <v>1.486301083</v>
      </c>
      <c r="AO21" s="6">
        <f t="shared" si="60"/>
        <v>1.156011953</v>
      </c>
      <c r="AP21" s="6">
        <f t="shared" si="60"/>
        <v>-1.156011953</v>
      </c>
      <c r="AQ21" s="6">
        <f t="shared" si="60"/>
        <v>0.8257228238</v>
      </c>
      <c r="AR21" s="6">
        <f t="shared" si="60"/>
        <v>-0.1651445648</v>
      </c>
      <c r="AS21" s="6">
        <f t="shared" si="60"/>
        <v>-1.486301083</v>
      </c>
      <c r="AT21" s="8"/>
      <c r="AU21" s="23">
        <v>41851.0</v>
      </c>
      <c r="AV21" s="4">
        <f t="shared" si="9"/>
        <v>0.02427625102</v>
      </c>
      <c r="AW21" s="4">
        <f t="shared" si="10"/>
        <v>1.298602666</v>
      </c>
      <c r="AX21" s="6">
        <f t="array" ref="AX21">SQRT(MMULT(MMULT(AJ21:AS21,MMULT(TRANSPOSE(ER!B501:K536-ER!M536:V536),ER!B501:K536-ER!M536:V536)/3),TRANSPOSE(AJ21:AS21)))</f>
        <v>0.4292688833</v>
      </c>
      <c r="AY21" s="2">
        <v>41851.0</v>
      </c>
      <c r="AZ21" s="6">
        <f t="shared" ref="AZ21:BI21" si="61">AJ21*0.01/$AX21</f>
        <v>-0.01923556204</v>
      </c>
      <c r="BA21" s="6">
        <f t="shared" si="61"/>
        <v>0.003847112409</v>
      </c>
      <c r="BB21" s="6">
        <f t="shared" si="61"/>
        <v>0.01154133723</v>
      </c>
      <c r="BC21" s="6">
        <f t="shared" si="61"/>
        <v>-0.01154133723</v>
      </c>
      <c r="BD21" s="6">
        <f t="shared" si="61"/>
        <v>0.03462401168</v>
      </c>
      <c r="BE21" s="6">
        <f t="shared" si="61"/>
        <v>0.02692978686</v>
      </c>
      <c r="BF21" s="6">
        <f t="shared" si="61"/>
        <v>-0.02692978686</v>
      </c>
      <c r="BG21" s="6">
        <f t="shared" si="61"/>
        <v>0.01923556204</v>
      </c>
      <c r="BH21" s="6">
        <f t="shared" si="61"/>
        <v>-0.003847112409</v>
      </c>
      <c r="BI21" s="6">
        <f t="shared" si="61"/>
        <v>-0.03462401168</v>
      </c>
      <c r="BK21" s="4">
        <f t="shared" si="12"/>
        <v>0.0005649447622</v>
      </c>
      <c r="BL21" s="4">
        <f t="shared" si="13"/>
        <v>1.008605896</v>
      </c>
    </row>
    <row r="22">
      <c r="A22" s="2">
        <v>41882.0</v>
      </c>
      <c r="B22" s="7">
        <v>0.0043</v>
      </c>
      <c r="C22" s="7">
        <v>0.0187</v>
      </c>
      <c r="D22" s="7">
        <v>0.0271</v>
      </c>
      <c r="E22" s="7">
        <v>0.0067</v>
      </c>
      <c r="F22" s="7">
        <v>-0.0071</v>
      </c>
      <c r="G22" s="7">
        <v>-0.0117</v>
      </c>
      <c r="H22" s="7">
        <v>0.0367</v>
      </c>
      <c r="I22" s="7">
        <v>0.0022</v>
      </c>
      <c r="J22" s="7">
        <v>0.0204</v>
      </c>
      <c r="K22" s="7">
        <v>0.0395</v>
      </c>
      <c r="L22" s="8"/>
      <c r="M22" s="8"/>
      <c r="N22" s="6">
        <f>CDaR!AT178</f>
        <v>0.0113</v>
      </c>
      <c r="O22" s="6">
        <f>CDaR!AU178</f>
        <v>0.01618333333</v>
      </c>
      <c r="P22" s="6">
        <f>CDaR!AV178</f>
        <v>0.04141666667</v>
      </c>
      <c r="Q22" s="6">
        <f>CDaR!AW178</f>
        <v>0.02335</v>
      </c>
      <c r="R22" s="6">
        <f>CDaR!AX178</f>
        <v>0.4551833333</v>
      </c>
      <c r="S22" s="6">
        <f>CDaR!AY178</f>
        <v>0.1497833333</v>
      </c>
      <c r="T22" s="6">
        <f>CDaR!AZ178</f>
        <v>0.01613333333</v>
      </c>
      <c r="U22" s="6">
        <f>CDaR!BA178</f>
        <v>0.08378333333</v>
      </c>
      <c r="V22" s="6">
        <f>CDaR!BB178</f>
        <v>0.02125</v>
      </c>
      <c r="W22" s="6">
        <f>CDaR!BC178</f>
        <v>0.0128</v>
      </c>
      <c r="X22" s="8"/>
      <c r="Y22" s="4">
        <f t="shared" ref="Y22:AH22" si="62">rank(N22, $N22:$W22, TRUE)</f>
        <v>1</v>
      </c>
      <c r="Z22" s="4">
        <f t="shared" si="62"/>
        <v>4</v>
      </c>
      <c r="AA22" s="4">
        <f t="shared" si="62"/>
        <v>7</v>
      </c>
      <c r="AB22" s="4">
        <f t="shared" si="62"/>
        <v>6</v>
      </c>
      <c r="AC22" s="4">
        <f t="shared" si="62"/>
        <v>10</v>
      </c>
      <c r="AD22" s="4">
        <f t="shared" si="62"/>
        <v>9</v>
      </c>
      <c r="AE22" s="4">
        <f t="shared" si="62"/>
        <v>3</v>
      </c>
      <c r="AF22" s="4">
        <f t="shared" si="62"/>
        <v>8</v>
      </c>
      <c r="AG22" s="4">
        <f t="shared" si="62"/>
        <v>5</v>
      </c>
      <c r="AH22" s="4">
        <f t="shared" si="62"/>
        <v>2</v>
      </c>
      <c r="AI22" s="8"/>
      <c r="AJ22" s="6">
        <f t="shared" ref="AJ22:AS22" si="63">(Y22-AVERAGE($Y22:$AH22))/STDEV($Y22:$AH22)</f>
        <v>-1.486301083</v>
      </c>
      <c r="AK22" s="6">
        <f t="shared" si="63"/>
        <v>-0.4954336943</v>
      </c>
      <c r="AL22" s="6">
        <f t="shared" si="63"/>
        <v>0.4954336943</v>
      </c>
      <c r="AM22" s="6">
        <f t="shared" si="63"/>
        <v>0.1651445648</v>
      </c>
      <c r="AN22" s="6">
        <f t="shared" si="63"/>
        <v>1.486301083</v>
      </c>
      <c r="AO22" s="6">
        <f t="shared" si="63"/>
        <v>1.156011953</v>
      </c>
      <c r="AP22" s="6">
        <f t="shared" si="63"/>
        <v>-0.8257228238</v>
      </c>
      <c r="AQ22" s="6">
        <f t="shared" si="63"/>
        <v>0.8257228238</v>
      </c>
      <c r="AR22" s="6">
        <f t="shared" si="63"/>
        <v>-0.1651445648</v>
      </c>
      <c r="AS22" s="6">
        <f t="shared" si="63"/>
        <v>-1.156011953</v>
      </c>
      <c r="AT22" s="8"/>
      <c r="AU22" s="23">
        <v>41882.0</v>
      </c>
      <c r="AV22" s="4">
        <f t="shared" si="9"/>
        <v>-0.1171205253</v>
      </c>
      <c r="AW22" s="4">
        <f t="shared" si="10"/>
        <v>1.14650964</v>
      </c>
      <c r="AX22" s="6">
        <f t="array" ref="AX22">SQRT(MMULT(MMULT(AJ22:AS22,MMULT(TRANSPOSE(ER!B502:K537-ER!M537:V537),ER!B502:K537-ER!M537:V537)/3),TRANSPOSE(AJ22:AS22)))</f>
        <v>0.4424732377</v>
      </c>
      <c r="AY22" s="2">
        <v>41882.0</v>
      </c>
      <c r="AZ22" s="6">
        <f t="shared" ref="AZ22:BI22" si="64">AJ22*0.01/$AX22</f>
        <v>-0.0335907566</v>
      </c>
      <c r="BA22" s="6">
        <f t="shared" si="64"/>
        <v>-0.01119691887</v>
      </c>
      <c r="BB22" s="6">
        <f t="shared" si="64"/>
        <v>0.01119691887</v>
      </c>
      <c r="BC22" s="6">
        <f t="shared" si="64"/>
        <v>0.003732306289</v>
      </c>
      <c r="BD22" s="6">
        <f t="shared" si="64"/>
        <v>0.0335907566</v>
      </c>
      <c r="BE22" s="6">
        <f t="shared" si="64"/>
        <v>0.02612614402</v>
      </c>
      <c r="BF22" s="6">
        <f t="shared" si="64"/>
        <v>-0.01866153145</v>
      </c>
      <c r="BG22" s="6">
        <f t="shared" si="64"/>
        <v>0.01866153145</v>
      </c>
      <c r="BH22" s="6">
        <f t="shared" si="64"/>
        <v>-0.003732306289</v>
      </c>
      <c r="BI22" s="6">
        <f t="shared" si="64"/>
        <v>-0.02612614402</v>
      </c>
      <c r="BK22" s="4">
        <f t="shared" si="12"/>
        <v>-0.00272837212</v>
      </c>
      <c r="BL22" s="4">
        <f t="shared" si="13"/>
        <v>1.005854044</v>
      </c>
    </row>
    <row r="23">
      <c r="A23" s="2">
        <v>41912.0</v>
      </c>
      <c r="B23" s="7">
        <v>-0.0531</v>
      </c>
      <c r="C23" s="7">
        <v>-0.0366</v>
      </c>
      <c r="D23" s="7">
        <v>0.0055</v>
      </c>
      <c r="E23" s="7">
        <v>-0.001</v>
      </c>
      <c r="F23" s="7">
        <v>0.029</v>
      </c>
      <c r="G23" s="7">
        <v>0.0496</v>
      </c>
      <c r="H23" s="7">
        <v>0.0283</v>
      </c>
      <c r="I23" s="7">
        <v>0.0102</v>
      </c>
      <c r="J23" s="7">
        <v>-0.0289</v>
      </c>
      <c r="K23" s="7">
        <v>-0.0161</v>
      </c>
      <c r="L23" s="8"/>
      <c r="M23" s="8"/>
      <c r="N23" s="6">
        <f>CDaR!AT179</f>
        <v>0.0113</v>
      </c>
      <c r="O23" s="6">
        <f>CDaR!AU179</f>
        <v>0.007283333333</v>
      </c>
      <c r="P23" s="6">
        <f>CDaR!AV179</f>
        <v>0.0302</v>
      </c>
      <c r="Q23" s="6">
        <f>CDaR!AW179</f>
        <v>0.02751666667</v>
      </c>
      <c r="R23" s="6">
        <f>CDaR!AX179</f>
        <v>0.4201166667</v>
      </c>
      <c r="S23" s="6">
        <f>CDaR!AY179</f>
        <v>0.132</v>
      </c>
      <c r="T23" s="6">
        <f>CDaR!AZ179</f>
        <v>0.0153</v>
      </c>
      <c r="U23" s="6">
        <f>CDaR!BA179</f>
        <v>0.04566666667</v>
      </c>
      <c r="V23" s="6">
        <f>CDaR!BB179</f>
        <v>0.01878333333</v>
      </c>
      <c r="W23" s="6">
        <f>CDaR!BC179</f>
        <v>0.0081</v>
      </c>
      <c r="X23" s="8"/>
      <c r="Y23" s="4">
        <f t="shared" ref="Y23:AH23" si="65">rank(N23, $N23:$W23, TRUE)</f>
        <v>3</v>
      </c>
      <c r="Z23" s="4">
        <f t="shared" si="65"/>
        <v>1</v>
      </c>
      <c r="AA23" s="4">
        <f t="shared" si="65"/>
        <v>7</v>
      </c>
      <c r="AB23" s="4">
        <f t="shared" si="65"/>
        <v>6</v>
      </c>
      <c r="AC23" s="4">
        <f t="shared" si="65"/>
        <v>10</v>
      </c>
      <c r="AD23" s="4">
        <f t="shared" si="65"/>
        <v>9</v>
      </c>
      <c r="AE23" s="4">
        <f t="shared" si="65"/>
        <v>4</v>
      </c>
      <c r="AF23" s="4">
        <f t="shared" si="65"/>
        <v>8</v>
      </c>
      <c r="AG23" s="4">
        <f t="shared" si="65"/>
        <v>5</v>
      </c>
      <c r="AH23" s="4">
        <f t="shared" si="65"/>
        <v>2</v>
      </c>
      <c r="AI23" s="8"/>
      <c r="AJ23" s="6">
        <f t="shared" ref="AJ23:AS23" si="66">(Y23-AVERAGE($Y23:$AH23))/STDEV($Y23:$AH23)</f>
        <v>-0.8257228238</v>
      </c>
      <c r="AK23" s="6">
        <f t="shared" si="66"/>
        <v>-1.486301083</v>
      </c>
      <c r="AL23" s="6">
        <f t="shared" si="66"/>
        <v>0.4954336943</v>
      </c>
      <c r="AM23" s="6">
        <f t="shared" si="66"/>
        <v>0.1651445648</v>
      </c>
      <c r="AN23" s="6">
        <f t="shared" si="66"/>
        <v>1.486301083</v>
      </c>
      <c r="AO23" s="6">
        <f t="shared" si="66"/>
        <v>1.156011953</v>
      </c>
      <c r="AP23" s="6">
        <f t="shared" si="66"/>
        <v>-0.4954336943</v>
      </c>
      <c r="AQ23" s="6">
        <f t="shared" si="66"/>
        <v>0.8257228238</v>
      </c>
      <c r="AR23" s="6">
        <f t="shared" si="66"/>
        <v>-0.1651445648</v>
      </c>
      <c r="AS23" s="6">
        <f t="shared" si="66"/>
        <v>-1.156011953</v>
      </c>
      <c r="AT23" s="8"/>
      <c r="AU23" s="23">
        <v>41912.0</v>
      </c>
      <c r="AV23" s="4">
        <f t="shared" si="9"/>
        <v>0.208495013</v>
      </c>
      <c r="AW23" s="4">
        <f t="shared" si="10"/>
        <v>1.385551182</v>
      </c>
      <c r="AX23" s="6">
        <f t="array" ref="AX23">SQRT(MMULT(MMULT(AJ23:AS23,MMULT(TRANSPOSE(ER!B503:K538-ER!M538:V538),ER!B503:K538-ER!M538:V538)/3),TRANSPOSE(AJ23:AS23)))</f>
        <v>0.4631570175</v>
      </c>
      <c r="AY23" s="2">
        <v>41912.0</v>
      </c>
      <c r="AZ23" s="6">
        <f t="shared" ref="AZ23:BI23" si="67">AJ23*0.01/$AX23</f>
        <v>-0.01782814019</v>
      </c>
      <c r="BA23" s="6">
        <f t="shared" si="67"/>
        <v>-0.03209065234</v>
      </c>
      <c r="BB23" s="6">
        <f t="shared" si="67"/>
        <v>0.01069688411</v>
      </c>
      <c r="BC23" s="6">
        <f t="shared" si="67"/>
        <v>0.003565628038</v>
      </c>
      <c r="BD23" s="6">
        <f t="shared" si="67"/>
        <v>0.03209065234</v>
      </c>
      <c r="BE23" s="6">
        <f t="shared" si="67"/>
        <v>0.02495939627</v>
      </c>
      <c r="BF23" s="6">
        <f t="shared" si="67"/>
        <v>-0.01069688411</v>
      </c>
      <c r="BG23" s="6">
        <f t="shared" si="67"/>
        <v>0.01782814019</v>
      </c>
      <c r="BH23" s="6">
        <f t="shared" si="67"/>
        <v>-0.003565628038</v>
      </c>
      <c r="BI23" s="6">
        <f t="shared" si="67"/>
        <v>-0.02495939627</v>
      </c>
      <c r="BK23" s="4">
        <f t="shared" si="12"/>
        <v>0.00471203669</v>
      </c>
      <c r="BL23" s="4">
        <f t="shared" si="13"/>
        <v>1.010593665</v>
      </c>
    </row>
    <row r="24">
      <c r="A24" s="2">
        <v>41943.0</v>
      </c>
      <c r="B24" s="7">
        <v>0.0481</v>
      </c>
      <c r="C24" s="7">
        <v>-0.0201</v>
      </c>
      <c r="D24" s="7">
        <v>-0.0362</v>
      </c>
      <c r="E24" s="7">
        <v>-0.0121</v>
      </c>
      <c r="F24" s="7">
        <v>-0.0505</v>
      </c>
      <c r="G24" s="7">
        <v>0.0087</v>
      </c>
      <c r="H24" s="7">
        <v>-0.0136</v>
      </c>
      <c r="I24" s="7">
        <v>-0.0314</v>
      </c>
      <c r="J24" s="7">
        <v>-0.0104</v>
      </c>
      <c r="K24" s="7">
        <v>0.0238</v>
      </c>
      <c r="L24" s="8"/>
      <c r="M24" s="8"/>
      <c r="N24" s="6">
        <f>CDaR!AT180</f>
        <v>0.02015</v>
      </c>
      <c r="O24" s="6">
        <f>CDaR!AU180</f>
        <v>0.006566666667</v>
      </c>
      <c r="P24" s="6">
        <f>CDaR!AV180</f>
        <v>0.02713333333</v>
      </c>
      <c r="Q24" s="6">
        <f>CDaR!AW180</f>
        <v>0.03366666667</v>
      </c>
      <c r="R24" s="6">
        <f>CDaR!AX180</f>
        <v>0.3874333333</v>
      </c>
      <c r="S24" s="6">
        <f>CDaR!AY180</f>
        <v>0.1275333333</v>
      </c>
      <c r="T24" s="6">
        <f>CDaR!AZ180</f>
        <v>0.0153</v>
      </c>
      <c r="U24" s="6">
        <f>CDaR!BA180</f>
        <v>0.02645</v>
      </c>
      <c r="V24" s="6">
        <f>CDaR!BB180</f>
        <v>0.021</v>
      </c>
      <c r="W24" s="6">
        <f>CDaR!BC180</f>
        <v>0.01078333333</v>
      </c>
      <c r="X24" s="8"/>
      <c r="Y24" s="4">
        <f t="shared" ref="Y24:AH24" si="68">rank(N24, $N24:$W24, TRUE)</f>
        <v>4</v>
      </c>
      <c r="Z24" s="4">
        <f t="shared" si="68"/>
        <v>1</v>
      </c>
      <c r="AA24" s="4">
        <f t="shared" si="68"/>
        <v>7</v>
      </c>
      <c r="AB24" s="4">
        <f t="shared" si="68"/>
        <v>8</v>
      </c>
      <c r="AC24" s="4">
        <f t="shared" si="68"/>
        <v>10</v>
      </c>
      <c r="AD24" s="4">
        <f t="shared" si="68"/>
        <v>9</v>
      </c>
      <c r="AE24" s="4">
        <f t="shared" si="68"/>
        <v>3</v>
      </c>
      <c r="AF24" s="4">
        <f t="shared" si="68"/>
        <v>6</v>
      </c>
      <c r="AG24" s="4">
        <f t="shared" si="68"/>
        <v>5</v>
      </c>
      <c r="AH24" s="4">
        <f t="shared" si="68"/>
        <v>2</v>
      </c>
      <c r="AI24" s="8"/>
      <c r="AJ24" s="6">
        <f t="shared" ref="AJ24:AS24" si="69">(Y24-AVERAGE($Y24:$AH24))/STDEV($Y24:$AH24)</f>
        <v>-0.4954336943</v>
      </c>
      <c r="AK24" s="6">
        <f t="shared" si="69"/>
        <v>-1.486301083</v>
      </c>
      <c r="AL24" s="6">
        <f t="shared" si="69"/>
        <v>0.4954336943</v>
      </c>
      <c r="AM24" s="6">
        <f t="shared" si="69"/>
        <v>0.8257228238</v>
      </c>
      <c r="AN24" s="6">
        <f t="shared" si="69"/>
        <v>1.486301083</v>
      </c>
      <c r="AO24" s="6">
        <f t="shared" si="69"/>
        <v>1.156011953</v>
      </c>
      <c r="AP24" s="6">
        <f t="shared" si="69"/>
        <v>-0.8257228238</v>
      </c>
      <c r="AQ24" s="6">
        <f t="shared" si="69"/>
        <v>0.1651445648</v>
      </c>
      <c r="AR24" s="6">
        <f t="shared" si="69"/>
        <v>-0.1651445648</v>
      </c>
      <c r="AS24" s="6">
        <f t="shared" si="69"/>
        <v>-1.156011953</v>
      </c>
      <c r="AT24" s="8"/>
      <c r="AU24" s="23">
        <v>41943.0</v>
      </c>
      <c r="AV24" s="4">
        <f t="shared" si="9"/>
        <v>-0.1397618452</v>
      </c>
      <c r="AW24" s="4">
        <f t="shared" si="10"/>
        <v>1.191903992</v>
      </c>
      <c r="AX24" s="6">
        <f t="array" ref="AX24">SQRT(MMULT(MMULT(AJ24:AS24,MMULT(TRANSPOSE(ER!B504:K539-ER!M539:V539),ER!B504:K539-ER!M539:V539)/3),TRANSPOSE(AJ24:AS24)))</f>
        <v>0.3816346714</v>
      </c>
      <c r="AY24" s="2">
        <v>41943.0</v>
      </c>
      <c r="AZ24" s="6">
        <f t="shared" ref="AZ24:BI24" si="70">AJ24*0.01/$AX24</f>
        <v>-0.01298188376</v>
      </c>
      <c r="BA24" s="6">
        <f t="shared" si="70"/>
        <v>-0.03894565128</v>
      </c>
      <c r="BB24" s="6">
        <f t="shared" si="70"/>
        <v>0.01298188376</v>
      </c>
      <c r="BC24" s="6">
        <f t="shared" si="70"/>
        <v>0.02163647293</v>
      </c>
      <c r="BD24" s="6">
        <f t="shared" si="70"/>
        <v>0.03894565128</v>
      </c>
      <c r="BE24" s="6">
        <f t="shared" si="70"/>
        <v>0.03029106211</v>
      </c>
      <c r="BF24" s="6">
        <f t="shared" si="70"/>
        <v>-0.02163647293</v>
      </c>
      <c r="BG24" s="6">
        <f t="shared" si="70"/>
        <v>0.004327294587</v>
      </c>
      <c r="BH24" s="6">
        <f t="shared" si="70"/>
        <v>-0.004327294587</v>
      </c>
      <c r="BI24" s="6">
        <f t="shared" si="70"/>
        <v>-0.03029106211</v>
      </c>
      <c r="BK24" s="4">
        <f t="shared" si="12"/>
        <v>-0.003017591008</v>
      </c>
      <c r="BL24" s="4">
        <f t="shared" si="13"/>
        <v>1.007544107</v>
      </c>
    </row>
    <row r="25">
      <c r="A25" s="2">
        <v>41973.0</v>
      </c>
      <c r="B25" s="7">
        <v>-0.0349</v>
      </c>
      <c r="C25" s="7">
        <v>0.0114</v>
      </c>
      <c r="D25" s="7">
        <v>0.04</v>
      </c>
      <c r="E25" s="7">
        <v>0.069</v>
      </c>
      <c r="F25" s="7">
        <v>0.0059</v>
      </c>
      <c r="G25" s="7">
        <v>0.062</v>
      </c>
      <c r="H25" s="7">
        <v>0.0607</v>
      </c>
      <c r="I25" s="7">
        <v>0.0349</v>
      </c>
      <c r="J25" s="7">
        <v>0.0295</v>
      </c>
      <c r="K25" s="7">
        <v>0.0258</v>
      </c>
      <c r="L25" s="8"/>
      <c r="M25" s="8"/>
      <c r="N25" s="6">
        <f>CDaR!AT181</f>
        <v>0.02098333333</v>
      </c>
      <c r="O25" s="6">
        <f>CDaR!AU181</f>
        <v>0.01601666667</v>
      </c>
      <c r="P25" s="6">
        <f>CDaR!AV181</f>
        <v>0.0361</v>
      </c>
      <c r="Q25" s="6">
        <f>CDaR!AW181</f>
        <v>0.04133333333</v>
      </c>
      <c r="R25" s="6">
        <f>CDaR!AX181</f>
        <v>0.3774333333</v>
      </c>
      <c r="S25" s="6">
        <f>CDaR!AY181</f>
        <v>0.1177166667</v>
      </c>
      <c r="T25" s="6">
        <f>CDaR!AZ181</f>
        <v>0.01756666667</v>
      </c>
      <c r="U25" s="6">
        <f>CDaR!BA181</f>
        <v>0.02548333333</v>
      </c>
      <c r="V25" s="6">
        <f>CDaR!BB181</f>
        <v>0.026</v>
      </c>
      <c r="W25" s="6">
        <f>CDaR!BC181</f>
        <v>0.01078333333</v>
      </c>
      <c r="X25" s="8"/>
      <c r="Y25" s="4">
        <f t="shared" ref="Y25:AH25" si="71">rank(N25, $N25:$W25, TRUE)</f>
        <v>4</v>
      </c>
      <c r="Z25" s="4">
        <f t="shared" si="71"/>
        <v>2</v>
      </c>
      <c r="AA25" s="4">
        <f t="shared" si="71"/>
        <v>7</v>
      </c>
      <c r="AB25" s="4">
        <f t="shared" si="71"/>
        <v>8</v>
      </c>
      <c r="AC25" s="4">
        <f t="shared" si="71"/>
        <v>10</v>
      </c>
      <c r="AD25" s="4">
        <f t="shared" si="71"/>
        <v>9</v>
      </c>
      <c r="AE25" s="4">
        <f t="shared" si="71"/>
        <v>3</v>
      </c>
      <c r="AF25" s="4">
        <f t="shared" si="71"/>
        <v>5</v>
      </c>
      <c r="AG25" s="4">
        <f t="shared" si="71"/>
        <v>6</v>
      </c>
      <c r="AH25" s="4">
        <f t="shared" si="71"/>
        <v>1</v>
      </c>
      <c r="AI25" s="8"/>
      <c r="AJ25" s="6">
        <f t="shared" ref="AJ25:AS25" si="72">(Y25-AVERAGE($Y25:$AH25))/STDEV($Y25:$AH25)</f>
        <v>-0.4954336943</v>
      </c>
      <c r="AK25" s="6">
        <f t="shared" si="72"/>
        <v>-1.156011953</v>
      </c>
      <c r="AL25" s="6">
        <f t="shared" si="72"/>
        <v>0.4954336943</v>
      </c>
      <c r="AM25" s="6">
        <f t="shared" si="72"/>
        <v>0.8257228238</v>
      </c>
      <c r="AN25" s="6">
        <f t="shared" si="72"/>
        <v>1.486301083</v>
      </c>
      <c r="AO25" s="6">
        <f t="shared" si="72"/>
        <v>1.156011953</v>
      </c>
      <c r="AP25" s="6">
        <f t="shared" si="72"/>
        <v>-0.8257228238</v>
      </c>
      <c r="AQ25" s="6">
        <f t="shared" si="72"/>
        <v>-0.1651445648</v>
      </c>
      <c r="AR25" s="6">
        <f t="shared" si="72"/>
        <v>0.1651445648</v>
      </c>
      <c r="AS25" s="6">
        <f t="shared" si="72"/>
        <v>-1.486301083</v>
      </c>
      <c r="AT25" s="8"/>
      <c r="AU25" s="23">
        <v>41973.0</v>
      </c>
      <c r="AV25" s="4">
        <f t="shared" si="9"/>
        <v>0.07852624055</v>
      </c>
      <c r="AW25" s="4">
        <f t="shared" si="10"/>
        <v>1.285499732</v>
      </c>
      <c r="AX25" s="6">
        <f t="array" ref="AX25">SQRT(MMULT(MMULT(AJ25:AS25,MMULT(TRANSPOSE(ER!B505:K540-ER!M540:V540),ER!B505:K540-ER!M540:V540)/3),TRANSPOSE(AJ25:AS25)))</f>
        <v>0.3368057208</v>
      </c>
      <c r="AY25" s="2">
        <v>41973.0</v>
      </c>
      <c r="AZ25" s="6">
        <f t="shared" ref="AZ25:BI25" si="73">AJ25*0.01/$AX25</f>
        <v>-0.0147097767</v>
      </c>
      <c r="BA25" s="6">
        <f t="shared" si="73"/>
        <v>-0.0343228123</v>
      </c>
      <c r="BB25" s="6">
        <f t="shared" si="73"/>
        <v>0.0147097767</v>
      </c>
      <c r="BC25" s="6">
        <f t="shared" si="73"/>
        <v>0.0245162945</v>
      </c>
      <c r="BD25" s="6">
        <f t="shared" si="73"/>
        <v>0.04412933009</v>
      </c>
      <c r="BE25" s="6">
        <f t="shared" si="73"/>
        <v>0.0343228123</v>
      </c>
      <c r="BF25" s="6">
        <f t="shared" si="73"/>
        <v>-0.0245162945</v>
      </c>
      <c r="BG25" s="6">
        <f t="shared" si="73"/>
        <v>-0.004903258899</v>
      </c>
      <c r="BH25" s="6">
        <f t="shared" si="73"/>
        <v>0.004903258899</v>
      </c>
      <c r="BI25" s="6">
        <f t="shared" si="73"/>
        <v>-0.04412933009</v>
      </c>
      <c r="BK25" s="4">
        <f t="shared" si="12"/>
        <v>0.002057628576</v>
      </c>
      <c r="BL25" s="4">
        <f t="shared" si="13"/>
        <v>1.009617258</v>
      </c>
    </row>
    <row r="26">
      <c r="A26" s="2">
        <v>42004.0</v>
      </c>
      <c r="B26" s="7">
        <v>0.0188</v>
      </c>
      <c r="C26" s="7">
        <v>-0.0043</v>
      </c>
      <c r="D26" s="7">
        <v>-0.0216</v>
      </c>
      <c r="E26" s="7">
        <v>-0.0153</v>
      </c>
      <c r="F26" s="7">
        <v>-0.0535</v>
      </c>
      <c r="G26" s="7">
        <v>-0.0041</v>
      </c>
      <c r="H26" s="7">
        <v>-0.0049</v>
      </c>
      <c r="I26" s="7">
        <v>-0.0442</v>
      </c>
      <c r="J26" s="7">
        <v>-0.0227</v>
      </c>
      <c r="K26" s="7">
        <v>-0.0035</v>
      </c>
      <c r="L26" s="8"/>
      <c r="M26" s="8"/>
      <c r="N26" s="6">
        <f>CDaR!AT182</f>
        <v>0.02606666667</v>
      </c>
      <c r="O26" s="6">
        <f>CDaR!AU182</f>
        <v>0.02356666667</v>
      </c>
      <c r="P26" s="6">
        <f>CDaR!AV182</f>
        <v>0.03643333333</v>
      </c>
      <c r="Q26" s="6">
        <f>CDaR!AW182</f>
        <v>0.04133333333</v>
      </c>
      <c r="R26" s="6">
        <f>CDaR!AX182</f>
        <v>0.36315</v>
      </c>
      <c r="S26" s="6">
        <f>CDaR!AY182</f>
        <v>0.1157833333</v>
      </c>
      <c r="T26" s="6">
        <f>CDaR!AZ182</f>
        <v>0.01756666667</v>
      </c>
      <c r="U26" s="6">
        <f>CDaR!BA182</f>
        <v>0.01975</v>
      </c>
      <c r="V26" s="6">
        <f>CDaR!BB182</f>
        <v>0.026</v>
      </c>
      <c r="W26" s="6">
        <f>CDaR!BC182</f>
        <v>0.01078333333</v>
      </c>
      <c r="X26" s="8"/>
      <c r="Y26" s="4">
        <f t="shared" ref="Y26:AH26" si="74">rank(N26, $N26:$W26, TRUE)</f>
        <v>6</v>
      </c>
      <c r="Z26" s="4">
        <f t="shared" si="74"/>
        <v>4</v>
      </c>
      <c r="AA26" s="4">
        <f t="shared" si="74"/>
        <v>7</v>
      </c>
      <c r="AB26" s="4">
        <f t="shared" si="74"/>
        <v>8</v>
      </c>
      <c r="AC26" s="4">
        <f t="shared" si="74"/>
        <v>10</v>
      </c>
      <c r="AD26" s="4">
        <f t="shared" si="74"/>
        <v>9</v>
      </c>
      <c r="AE26" s="4">
        <f t="shared" si="74"/>
        <v>2</v>
      </c>
      <c r="AF26" s="4">
        <f t="shared" si="74"/>
        <v>3</v>
      </c>
      <c r="AG26" s="4">
        <f t="shared" si="74"/>
        <v>5</v>
      </c>
      <c r="AH26" s="4">
        <f t="shared" si="74"/>
        <v>1</v>
      </c>
      <c r="AI26" s="8"/>
      <c r="AJ26" s="6">
        <f t="shared" ref="AJ26:AS26" si="75">(Y26-AVERAGE($Y26:$AH26))/STDEV($Y26:$AH26)</f>
        <v>0.1651445648</v>
      </c>
      <c r="AK26" s="6">
        <f t="shared" si="75"/>
        <v>-0.4954336943</v>
      </c>
      <c r="AL26" s="6">
        <f t="shared" si="75"/>
        <v>0.4954336943</v>
      </c>
      <c r="AM26" s="6">
        <f t="shared" si="75"/>
        <v>0.8257228238</v>
      </c>
      <c r="AN26" s="6">
        <f t="shared" si="75"/>
        <v>1.486301083</v>
      </c>
      <c r="AO26" s="6">
        <f t="shared" si="75"/>
        <v>1.156011953</v>
      </c>
      <c r="AP26" s="6">
        <f t="shared" si="75"/>
        <v>-1.156011953</v>
      </c>
      <c r="AQ26" s="6">
        <f t="shared" si="75"/>
        <v>-0.8257228238</v>
      </c>
      <c r="AR26" s="6">
        <f t="shared" si="75"/>
        <v>-0.1651445648</v>
      </c>
      <c r="AS26" s="6">
        <f t="shared" si="75"/>
        <v>-1.486301083</v>
      </c>
      <c r="AT26" s="8"/>
      <c r="AU26" s="23">
        <v>42004.0</v>
      </c>
      <c r="AV26" s="4">
        <f t="shared" si="9"/>
        <v>-0.09913628223</v>
      </c>
      <c r="AW26" s="4">
        <f t="shared" si="10"/>
        <v>1.158060068</v>
      </c>
      <c r="AX26" s="6">
        <f t="array" ref="AX26">SQRT(MMULT(MMULT(AJ26:AS26,MMULT(TRANSPOSE(ER!B506:K541-ER!M541:V541),ER!B506:K541-ER!M541:V541)/3),TRANSPOSE(AJ26:AS26)))</f>
        <v>0.255199123</v>
      </c>
      <c r="AY26" s="2">
        <v>42004.0</v>
      </c>
      <c r="AZ26" s="6">
        <f t="shared" ref="AZ26:BI26" si="76">AJ26*0.01/$AX26</f>
        <v>0.006471204243</v>
      </c>
      <c r="BA26" s="6">
        <f t="shared" si="76"/>
        <v>-0.01941361273</v>
      </c>
      <c r="BB26" s="6">
        <f t="shared" si="76"/>
        <v>0.01941361273</v>
      </c>
      <c r="BC26" s="6">
        <f t="shared" si="76"/>
        <v>0.03235602121</v>
      </c>
      <c r="BD26" s="6">
        <f t="shared" si="76"/>
        <v>0.05824083819</v>
      </c>
      <c r="BE26" s="6">
        <f t="shared" si="76"/>
        <v>0.0452984297</v>
      </c>
      <c r="BF26" s="6">
        <f t="shared" si="76"/>
        <v>-0.0452984297</v>
      </c>
      <c r="BG26" s="6">
        <f t="shared" si="76"/>
        <v>-0.03235602121</v>
      </c>
      <c r="BH26" s="6">
        <f t="shared" si="76"/>
        <v>-0.006471204243</v>
      </c>
      <c r="BI26" s="6">
        <f t="shared" si="76"/>
        <v>-0.05824083819</v>
      </c>
      <c r="BK26" s="4">
        <f t="shared" si="12"/>
        <v>-0.002943426317</v>
      </c>
      <c r="BL26" s="4">
        <f t="shared" si="13"/>
        <v>1.006645524</v>
      </c>
    </row>
    <row r="27">
      <c r="A27" s="2">
        <v>42035.0</v>
      </c>
      <c r="B27" s="7">
        <v>0.0322</v>
      </c>
      <c r="C27" s="7">
        <v>0.0034</v>
      </c>
      <c r="D27" s="7">
        <v>0.08</v>
      </c>
      <c r="E27" s="7">
        <v>0.0913</v>
      </c>
      <c r="F27" s="7">
        <v>0.0725</v>
      </c>
      <c r="G27" s="7">
        <v>0.0026</v>
      </c>
      <c r="H27" s="7">
        <v>0.0737</v>
      </c>
      <c r="I27" s="7">
        <v>0.0033</v>
      </c>
      <c r="J27" s="7">
        <v>0.0277</v>
      </c>
      <c r="K27" s="7">
        <v>-0.0285</v>
      </c>
      <c r="L27" s="8"/>
      <c r="M27" s="8"/>
      <c r="N27" s="6">
        <f>CDaR!AT183</f>
        <v>0.02856666667</v>
      </c>
      <c r="O27" s="6">
        <f>CDaR!AU183</f>
        <v>0.03183333333</v>
      </c>
      <c r="P27" s="6">
        <f>CDaR!AV183</f>
        <v>0.04003333333</v>
      </c>
      <c r="Q27" s="6">
        <f>CDaR!AW183</f>
        <v>0.04133333333</v>
      </c>
      <c r="R27" s="6">
        <f>CDaR!AX183</f>
        <v>0.3569666667</v>
      </c>
      <c r="S27" s="6">
        <f>CDaR!AY183</f>
        <v>0.1157833333</v>
      </c>
      <c r="T27" s="6">
        <f>CDaR!AZ183</f>
        <v>0.01838333333</v>
      </c>
      <c r="U27" s="6">
        <f>CDaR!BA183</f>
        <v>0.02195</v>
      </c>
      <c r="V27" s="6">
        <f>CDaR!BB183</f>
        <v>0.02928333333</v>
      </c>
      <c r="W27" s="6">
        <f>CDaR!BC183</f>
        <v>0.01136666667</v>
      </c>
      <c r="X27" s="8"/>
      <c r="Y27" s="4">
        <f t="shared" ref="Y27:AH27" si="77">rank(N27, $N27:$W27, TRUE)</f>
        <v>4</v>
      </c>
      <c r="Z27" s="4">
        <f t="shared" si="77"/>
        <v>6</v>
      </c>
      <c r="AA27" s="4">
        <f t="shared" si="77"/>
        <v>7</v>
      </c>
      <c r="AB27" s="4">
        <f t="shared" si="77"/>
        <v>8</v>
      </c>
      <c r="AC27" s="4">
        <f t="shared" si="77"/>
        <v>10</v>
      </c>
      <c r="AD27" s="4">
        <f t="shared" si="77"/>
        <v>9</v>
      </c>
      <c r="AE27" s="4">
        <f t="shared" si="77"/>
        <v>2</v>
      </c>
      <c r="AF27" s="4">
        <f t="shared" si="77"/>
        <v>3</v>
      </c>
      <c r="AG27" s="4">
        <f t="shared" si="77"/>
        <v>5</v>
      </c>
      <c r="AH27" s="4">
        <f t="shared" si="77"/>
        <v>1</v>
      </c>
      <c r="AI27" s="8"/>
      <c r="AJ27" s="6">
        <f t="shared" ref="AJ27:AS27" si="78">(Y27-AVERAGE($Y27:$AH27))/STDEV($Y27:$AH27)</f>
        <v>-0.4954336943</v>
      </c>
      <c r="AK27" s="6">
        <f t="shared" si="78"/>
        <v>0.1651445648</v>
      </c>
      <c r="AL27" s="6">
        <f t="shared" si="78"/>
        <v>0.4954336943</v>
      </c>
      <c r="AM27" s="6">
        <f t="shared" si="78"/>
        <v>0.8257228238</v>
      </c>
      <c r="AN27" s="6">
        <f t="shared" si="78"/>
        <v>1.486301083</v>
      </c>
      <c r="AO27" s="6">
        <f t="shared" si="78"/>
        <v>1.156011953</v>
      </c>
      <c r="AP27" s="6">
        <f t="shared" si="78"/>
        <v>-1.156011953</v>
      </c>
      <c r="AQ27" s="6">
        <f t="shared" si="78"/>
        <v>-0.8257228238</v>
      </c>
      <c r="AR27" s="6">
        <f t="shared" si="78"/>
        <v>-0.1651445648</v>
      </c>
      <c r="AS27" s="6">
        <f t="shared" si="78"/>
        <v>-1.486301083</v>
      </c>
      <c r="AT27" s="8"/>
      <c r="AU27" s="23">
        <v>42035.0</v>
      </c>
      <c r="AV27" s="4">
        <f t="shared" si="9"/>
        <v>0.1792809395</v>
      </c>
      <c r="AW27" s="4">
        <f t="shared" si="10"/>
        <v>1.365678164</v>
      </c>
      <c r="AX27" s="6">
        <f t="array" ref="AX27">SQRT(MMULT(MMULT(AJ27:AS27,MMULT(TRANSPOSE(ER!B507:K542-ER!M542:V542),ER!B507:K542-ER!M542:V542)/3),TRANSPOSE(AJ27:AS27)))</f>
        <v>0.2647635715</v>
      </c>
      <c r="AY27" s="2">
        <v>42035.0</v>
      </c>
      <c r="AZ27" s="6">
        <f t="shared" ref="AZ27:BI27" si="79">AJ27*0.01/$AX27</f>
        <v>-0.01871230591</v>
      </c>
      <c r="BA27" s="6">
        <f t="shared" si="79"/>
        <v>0.006237435302</v>
      </c>
      <c r="BB27" s="6">
        <f t="shared" si="79"/>
        <v>0.01871230591</v>
      </c>
      <c r="BC27" s="6">
        <f t="shared" si="79"/>
        <v>0.03118717651</v>
      </c>
      <c r="BD27" s="6">
        <f t="shared" si="79"/>
        <v>0.05613691772</v>
      </c>
      <c r="BE27" s="6">
        <f t="shared" si="79"/>
        <v>0.04366204712</v>
      </c>
      <c r="BF27" s="6">
        <f t="shared" si="79"/>
        <v>-0.04366204712</v>
      </c>
      <c r="BG27" s="6">
        <f t="shared" si="79"/>
        <v>-0.03118717651</v>
      </c>
      <c r="BH27" s="6">
        <f t="shared" si="79"/>
        <v>-0.006237435302</v>
      </c>
      <c r="BI27" s="6">
        <f t="shared" si="79"/>
        <v>-0.05613691772</v>
      </c>
      <c r="BK27" s="4">
        <f t="shared" si="12"/>
        <v>0.007025139326</v>
      </c>
      <c r="BL27" s="4">
        <f t="shared" si="13"/>
        <v>1.013717349</v>
      </c>
    </row>
    <row r="28">
      <c r="A28" s="2">
        <v>42063.0</v>
      </c>
      <c r="B28" s="7">
        <v>0.0709</v>
      </c>
      <c r="C28" s="7">
        <v>0.0432</v>
      </c>
      <c r="D28" s="7">
        <v>0.0718</v>
      </c>
      <c r="E28" s="7">
        <v>0.0672</v>
      </c>
      <c r="F28" s="7">
        <v>0.0903</v>
      </c>
      <c r="G28" s="7">
        <v>0.0795</v>
      </c>
      <c r="H28" s="7">
        <v>0.073</v>
      </c>
      <c r="I28" s="7">
        <v>0.078</v>
      </c>
      <c r="J28" s="7">
        <v>0.0328</v>
      </c>
      <c r="K28" s="7">
        <v>0.0577</v>
      </c>
      <c r="L28" s="8"/>
      <c r="M28" s="8"/>
      <c r="N28" s="6">
        <f>CDaR!AT184</f>
        <v>0.02251666667</v>
      </c>
      <c r="O28" s="6">
        <f>CDaR!AU184</f>
        <v>0.03953333333</v>
      </c>
      <c r="P28" s="6">
        <f>CDaR!AV184</f>
        <v>0.03841666667</v>
      </c>
      <c r="Q28" s="6">
        <f>CDaR!AW184</f>
        <v>0.03911666667</v>
      </c>
      <c r="R28" s="6">
        <f>CDaR!AX184</f>
        <v>0.3432333333</v>
      </c>
      <c r="S28" s="6">
        <f>CDaR!AY184</f>
        <v>0.1069666667</v>
      </c>
      <c r="T28" s="6">
        <f>CDaR!AZ184</f>
        <v>0.01218333333</v>
      </c>
      <c r="U28" s="6">
        <f>CDaR!BA184</f>
        <v>0.02383333333</v>
      </c>
      <c r="V28" s="6">
        <f>CDaR!BB184</f>
        <v>0.0255</v>
      </c>
      <c r="W28" s="6">
        <f>CDaR!BC184</f>
        <v>0.011</v>
      </c>
      <c r="X28" s="8"/>
      <c r="Y28" s="4">
        <f t="shared" ref="Y28:AH28" si="80">rank(N28, $N28:$W28, TRUE)</f>
        <v>3</v>
      </c>
      <c r="Z28" s="4">
        <f t="shared" si="80"/>
        <v>8</v>
      </c>
      <c r="AA28" s="4">
        <f t="shared" si="80"/>
        <v>6</v>
      </c>
      <c r="AB28" s="4">
        <f t="shared" si="80"/>
        <v>7</v>
      </c>
      <c r="AC28" s="4">
        <f t="shared" si="80"/>
        <v>10</v>
      </c>
      <c r="AD28" s="4">
        <f t="shared" si="80"/>
        <v>9</v>
      </c>
      <c r="AE28" s="4">
        <f t="shared" si="80"/>
        <v>2</v>
      </c>
      <c r="AF28" s="4">
        <f t="shared" si="80"/>
        <v>4</v>
      </c>
      <c r="AG28" s="4">
        <f t="shared" si="80"/>
        <v>5</v>
      </c>
      <c r="AH28" s="4">
        <f t="shared" si="80"/>
        <v>1</v>
      </c>
      <c r="AI28" s="8"/>
      <c r="AJ28" s="6">
        <f t="shared" ref="AJ28:AS28" si="81">(Y28-AVERAGE($Y28:$AH28))/STDEV($Y28:$AH28)</f>
        <v>-0.8257228238</v>
      </c>
      <c r="AK28" s="6">
        <f t="shared" si="81"/>
        <v>0.8257228238</v>
      </c>
      <c r="AL28" s="6">
        <f t="shared" si="81"/>
        <v>0.1651445648</v>
      </c>
      <c r="AM28" s="6">
        <f t="shared" si="81"/>
        <v>0.4954336943</v>
      </c>
      <c r="AN28" s="6">
        <f t="shared" si="81"/>
        <v>1.486301083</v>
      </c>
      <c r="AO28" s="6">
        <f t="shared" si="81"/>
        <v>1.156011953</v>
      </c>
      <c r="AP28" s="6">
        <f t="shared" si="81"/>
        <v>-1.156011953</v>
      </c>
      <c r="AQ28" s="6">
        <f t="shared" si="81"/>
        <v>-0.4954336943</v>
      </c>
      <c r="AR28" s="6">
        <f t="shared" si="81"/>
        <v>-0.1651445648</v>
      </c>
      <c r="AS28" s="6">
        <f t="shared" si="81"/>
        <v>-1.486301083</v>
      </c>
      <c r="AT28" s="8"/>
      <c r="AU28" s="23">
        <v>42063.0</v>
      </c>
      <c r="AV28" s="4">
        <f t="shared" si="9"/>
        <v>0.0492130803</v>
      </c>
      <c r="AW28" s="4">
        <f t="shared" si="10"/>
        <v>1.432887394</v>
      </c>
      <c r="AX28" s="6">
        <f t="array" ref="AX28">SQRT(MMULT(MMULT(AJ28:AS28,MMULT(TRANSPOSE(ER!B508:K543-ER!M543:V543),ER!B508:K543-ER!M543:V543)/3),TRANSPOSE(AJ28:AS28)))</f>
        <v>0.2646837834</v>
      </c>
      <c r="AY28" s="2">
        <v>42063.0</v>
      </c>
      <c r="AZ28" s="6">
        <f t="shared" ref="AZ28:BI28" si="82">AJ28*0.01/$AX28</f>
        <v>-0.03119657779</v>
      </c>
      <c r="BA28" s="6">
        <f t="shared" si="82"/>
        <v>0.03119657779</v>
      </c>
      <c r="BB28" s="6">
        <f t="shared" si="82"/>
        <v>0.006239315559</v>
      </c>
      <c r="BC28" s="6">
        <f t="shared" si="82"/>
        <v>0.01871794668</v>
      </c>
      <c r="BD28" s="6">
        <f t="shared" si="82"/>
        <v>0.05615384003</v>
      </c>
      <c r="BE28" s="6">
        <f t="shared" si="82"/>
        <v>0.04367520891</v>
      </c>
      <c r="BF28" s="6">
        <f t="shared" si="82"/>
        <v>-0.04367520891</v>
      </c>
      <c r="BG28" s="6">
        <f t="shared" si="82"/>
        <v>-0.01871794668</v>
      </c>
      <c r="BH28" s="6">
        <f t="shared" si="82"/>
        <v>-0.006239315559</v>
      </c>
      <c r="BI28" s="6">
        <f t="shared" si="82"/>
        <v>-0.05615384003</v>
      </c>
      <c r="BK28" s="4">
        <f t="shared" si="12"/>
        <v>0.00185875572</v>
      </c>
      <c r="BL28" s="4">
        <f t="shared" si="13"/>
        <v>1.015601602</v>
      </c>
    </row>
    <row r="29">
      <c r="A29" s="2">
        <v>42094.0</v>
      </c>
      <c r="B29" s="7">
        <v>-9.0E-4</v>
      </c>
      <c r="C29" s="7">
        <v>-0.0186</v>
      </c>
      <c r="D29" s="7">
        <v>0.019</v>
      </c>
      <c r="E29" s="7">
        <v>0.0476</v>
      </c>
      <c r="F29" s="7">
        <v>0.0294</v>
      </c>
      <c r="G29" s="7">
        <v>0.0197</v>
      </c>
      <c r="H29" s="7">
        <v>0.0259</v>
      </c>
      <c r="I29" s="7">
        <v>0.0357</v>
      </c>
      <c r="J29" s="7">
        <v>-0.0199</v>
      </c>
      <c r="K29" s="7">
        <v>-0.0149</v>
      </c>
      <c r="L29" s="8"/>
      <c r="M29" s="8"/>
      <c r="N29" s="6">
        <f>CDaR!AT185</f>
        <v>0.02251666667</v>
      </c>
      <c r="O29" s="6">
        <f>CDaR!AU185</f>
        <v>0.03956666667</v>
      </c>
      <c r="P29" s="6">
        <f>CDaR!AV185</f>
        <v>0.03841666667</v>
      </c>
      <c r="Q29" s="6">
        <f>CDaR!AW185</f>
        <v>0.03911666667</v>
      </c>
      <c r="R29" s="6">
        <f>CDaR!AX185</f>
        <v>0.33655</v>
      </c>
      <c r="S29" s="6">
        <f>CDaR!AY185</f>
        <v>0.09545</v>
      </c>
      <c r="T29" s="6">
        <f>CDaR!AZ185</f>
        <v>0.01188333333</v>
      </c>
      <c r="U29" s="6">
        <f>CDaR!BA185</f>
        <v>0.02221666667</v>
      </c>
      <c r="V29" s="6">
        <f>CDaR!BB185</f>
        <v>0.0255</v>
      </c>
      <c r="W29" s="6">
        <f>CDaR!BC185</f>
        <v>0.011</v>
      </c>
      <c r="X29" s="8"/>
      <c r="Y29" s="4">
        <f t="shared" ref="Y29:AH29" si="83">rank(N29, $N29:$W29, TRUE)</f>
        <v>4</v>
      </c>
      <c r="Z29" s="4">
        <f t="shared" si="83"/>
        <v>8</v>
      </c>
      <c r="AA29" s="4">
        <f t="shared" si="83"/>
        <v>6</v>
      </c>
      <c r="AB29" s="4">
        <f t="shared" si="83"/>
        <v>7</v>
      </c>
      <c r="AC29" s="4">
        <f t="shared" si="83"/>
        <v>10</v>
      </c>
      <c r="AD29" s="4">
        <f t="shared" si="83"/>
        <v>9</v>
      </c>
      <c r="AE29" s="4">
        <f t="shared" si="83"/>
        <v>2</v>
      </c>
      <c r="AF29" s="4">
        <f t="shared" si="83"/>
        <v>3</v>
      </c>
      <c r="AG29" s="4">
        <f t="shared" si="83"/>
        <v>5</v>
      </c>
      <c r="AH29" s="4">
        <f t="shared" si="83"/>
        <v>1</v>
      </c>
      <c r="AI29" s="8"/>
      <c r="AJ29" s="6">
        <f t="shared" ref="AJ29:AS29" si="84">(Y29-AVERAGE($Y29:$AH29))/STDEV($Y29:$AH29)</f>
        <v>-0.4954336943</v>
      </c>
      <c r="AK29" s="6">
        <f t="shared" si="84"/>
        <v>0.8257228238</v>
      </c>
      <c r="AL29" s="6">
        <f t="shared" si="84"/>
        <v>0.1651445648</v>
      </c>
      <c r="AM29" s="6">
        <f t="shared" si="84"/>
        <v>0.4954336943</v>
      </c>
      <c r="AN29" s="6">
        <f t="shared" si="84"/>
        <v>1.486301083</v>
      </c>
      <c r="AO29" s="6">
        <f t="shared" si="84"/>
        <v>1.156011953</v>
      </c>
      <c r="AP29" s="6">
        <f t="shared" si="84"/>
        <v>-1.156011953</v>
      </c>
      <c r="AQ29" s="6">
        <f t="shared" si="84"/>
        <v>-0.8257228238</v>
      </c>
      <c r="AR29" s="6">
        <f t="shared" si="84"/>
        <v>-0.1651445648</v>
      </c>
      <c r="AS29" s="6">
        <f t="shared" si="84"/>
        <v>-1.486301083</v>
      </c>
      <c r="AT29" s="8"/>
      <c r="AU29" s="23">
        <v>42094.0</v>
      </c>
      <c r="AV29" s="4">
        <f t="shared" si="9"/>
        <v>0.05638035441</v>
      </c>
      <c r="AW29" s="4">
        <f t="shared" si="10"/>
        <v>1.513674093</v>
      </c>
      <c r="AX29" s="6">
        <f t="array" ref="AX29">SQRT(MMULT(MMULT(AJ29:AS29,MMULT(TRANSPOSE(ER!B509:K544-ER!M544:V544),ER!B509:K544-ER!M544:V544)/3),TRANSPOSE(AJ29:AS29)))</f>
        <v>0.2312460934</v>
      </c>
      <c r="AY29" s="2">
        <v>42094.0</v>
      </c>
      <c r="AZ29" s="6">
        <f t="shared" ref="AZ29:BI29" si="85">AJ29*0.01/$AX29</f>
        <v>-0.02142452169</v>
      </c>
      <c r="BA29" s="6">
        <f t="shared" si="85"/>
        <v>0.03570753615</v>
      </c>
      <c r="BB29" s="6">
        <f t="shared" si="85"/>
        <v>0.00714150723</v>
      </c>
      <c r="BC29" s="6">
        <f t="shared" si="85"/>
        <v>0.02142452169</v>
      </c>
      <c r="BD29" s="6">
        <f t="shared" si="85"/>
        <v>0.06427356507</v>
      </c>
      <c r="BE29" s="6">
        <f t="shared" si="85"/>
        <v>0.04999055061</v>
      </c>
      <c r="BF29" s="6">
        <f t="shared" si="85"/>
        <v>-0.04999055061</v>
      </c>
      <c r="BG29" s="6">
        <f t="shared" si="85"/>
        <v>-0.03570753615</v>
      </c>
      <c r="BH29" s="6">
        <f t="shared" si="85"/>
        <v>-0.00714150723</v>
      </c>
      <c r="BI29" s="6">
        <f t="shared" si="85"/>
        <v>-0.06427356507</v>
      </c>
      <c r="BK29" s="4">
        <f t="shared" si="12"/>
        <v>0.002130102332</v>
      </c>
      <c r="BL29" s="4">
        <f t="shared" si="13"/>
        <v>1.017764938</v>
      </c>
    </row>
    <row r="30">
      <c r="A30" s="2">
        <v>42124.0</v>
      </c>
      <c r="B30" s="7">
        <v>-0.0202</v>
      </c>
      <c r="C30" s="7">
        <v>0.0226</v>
      </c>
      <c r="D30" s="7">
        <v>0.007</v>
      </c>
      <c r="E30" s="7">
        <v>-0.0438</v>
      </c>
      <c r="F30" s="7">
        <v>-0.0019</v>
      </c>
      <c r="G30" s="7">
        <v>0.0333</v>
      </c>
      <c r="H30" s="7">
        <v>-0.0025</v>
      </c>
      <c r="I30" s="7">
        <v>-0.0081</v>
      </c>
      <c r="J30" s="7">
        <v>0.0329</v>
      </c>
      <c r="K30" s="7">
        <v>0.0088</v>
      </c>
      <c r="L30" s="8"/>
      <c r="M30" s="8"/>
      <c r="N30" s="6">
        <f>CDaR!AT186</f>
        <v>0.02266666667</v>
      </c>
      <c r="O30" s="6">
        <f>CDaR!AU186</f>
        <v>0.04266666667</v>
      </c>
      <c r="P30" s="6">
        <f>CDaR!AV186</f>
        <v>0.03841666667</v>
      </c>
      <c r="Q30" s="6">
        <f>CDaR!AW186</f>
        <v>0.0387</v>
      </c>
      <c r="R30" s="6">
        <f>CDaR!AX186</f>
        <v>0.33655</v>
      </c>
      <c r="S30" s="6">
        <f>CDaR!AY186</f>
        <v>0.07718333333</v>
      </c>
      <c r="T30" s="6">
        <f>CDaR!AZ186</f>
        <v>0.01188333333</v>
      </c>
      <c r="U30" s="6">
        <f>CDaR!BA186</f>
        <v>0.02221666667</v>
      </c>
      <c r="V30" s="6">
        <f>CDaR!BB186</f>
        <v>0.02436666667</v>
      </c>
      <c r="W30" s="6">
        <f>CDaR!BC186</f>
        <v>0.01348333333</v>
      </c>
      <c r="X30" s="8"/>
      <c r="Y30" s="4">
        <f t="shared" ref="Y30:AH30" si="86">rank(N30, $N30:$W30, TRUE)</f>
        <v>4</v>
      </c>
      <c r="Z30" s="4">
        <f t="shared" si="86"/>
        <v>8</v>
      </c>
      <c r="AA30" s="4">
        <f t="shared" si="86"/>
        <v>6</v>
      </c>
      <c r="AB30" s="4">
        <f t="shared" si="86"/>
        <v>7</v>
      </c>
      <c r="AC30" s="4">
        <f t="shared" si="86"/>
        <v>10</v>
      </c>
      <c r="AD30" s="4">
        <f t="shared" si="86"/>
        <v>9</v>
      </c>
      <c r="AE30" s="4">
        <f t="shared" si="86"/>
        <v>1</v>
      </c>
      <c r="AF30" s="4">
        <f t="shared" si="86"/>
        <v>3</v>
      </c>
      <c r="AG30" s="4">
        <f t="shared" si="86"/>
        <v>5</v>
      </c>
      <c r="AH30" s="4">
        <f t="shared" si="86"/>
        <v>2</v>
      </c>
      <c r="AI30" s="8"/>
      <c r="AJ30" s="6">
        <f t="shared" ref="AJ30:AS30" si="87">(Y30-AVERAGE($Y30:$AH30))/STDEV($Y30:$AH30)</f>
        <v>-0.4954336943</v>
      </c>
      <c r="AK30" s="6">
        <f t="shared" si="87"/>
        <v>0.8257228238</v>
      </c>
      <c r="AL30" s="6">
        <f t="shared" si="87"/>
        <v>0.1651445648</v>
      </c>
      <c r="AM30" s="6">
        <f t="shared" si="87"/>
        <v>0.4954336943</v>
      </c>
      <c r="AN30" s="6">
        <f t="shared" si="87"/>
        <v>1.486301083</v>
      </c>
      <c r="AO30" s="6">
        <f t="shared" si="87"/>
        <v>1.156011953</v>
      </c>
      <c r="AP30" s="6">
        <f t="shared" si="87"/>
        <v>-1.486301083</v>
      </c>
      <c r="AQ30" s="6">
        <f t="shared" si="87"/>
        <v>-0.8257228238</v>
      </c>
      <c r="AR30" s="6">
        <f t="shared" si="87"/>
        <v>-0.1651445648</v>
      </c>
      <c r="AS30" s="6">
        <f t="shared" si="87"/>
        <v>-1.156011953</v>
      </c>
      <c r="AT30" s="8"/>
      <c r="AU30" s="23">
        <v>42124.0</v>
      </c>
      <c r="AV30" s="4">
        <f t="shared" si="9"/>
        <v>0.03486201762</v>
      </c>
      <c r="AW30" s="4">
        <f t="shared" si="10"/>
        <v>1.566443826</v>
      </c>
      <c r="AX30" s="6">
        <f t="array" ref="AX30">SQRT(MMULT(MMULT(AJ30:AS30,MMULT(TRANSPOSE(ER!B510:K545-ER!M545:V545),ER!B510:K545-ER!M545:V545)/3),TRANSPOSE(AJ30:AS30)))</f>
        <v>0.2224868137</v>
      </c>
      <c r="AY30" s="2">
        <v>42124.0</v>
      </c>
      <c r="AZ30" s="6">
        <f t="shared" ref="AZ30:BI30" si="88">AJ30*0.01/$AX30</f>
        <v>-0.02226800259</v>
      </c>
      <c r="BA30" s="6">
        <f t="shared" si="88"/>
        <v>0.03711333765</v>
      </c>
      <c r="BB30" s="6">
        <f t="shared" si="88"/>
        <v>0.007422667531</v>
      </c>
      <c r="BC30" s="6">
        <f t="shared" si="88"/>
        <v>0.02226800259</v>
      </c>
      <c r="BD30" s="6">
        <f t="shared" si="88"/>
        <v>0.06680400778</v>
      </c>
      <c r="BE30" s="6">
        <f t="shared" si="88"/>
        <v>0.05195867271</v>
      </c>
      <c r="BF30" s="6">
        <f t="shared" si="88"/>
        <v>-0.06680400778</v>
      </c>
      <c r="BG30" s="6">
        <f t="shared" si="88"/>
        <v>-0.03711333765</v>
      </c>
      <c r="BH30" s="6">
        <f t="shared" si="88"/>
        <v>-0.007422667531</v>
      </c>
      <c r="BI30" s="6">
        <f t="shared" si="88"/>
        <v>-0.05195867271</v>
      </c>
      <c r="BK30" s="4">
        <f t="shared" si="12"/>
        <v>0.001507572176</v>
      </c>
      <c r="BL30" s="4">
        <f t="shared" si="13"/>
        <v>1.019299292</v>
      </c>
    </row>
    <row r="31">
      <c r="A31" s="2">
        <v>42155.0</v>
      </c>
      <c r="B31" s="7">
        <v>0.0021</v>
      </c>
      <c r="C31" s="7">
        <v>-0.0162</v>
      </c>
      <c r="D31" s="7">
        <v>0.0023</v>
      </c>
      <c r="E31" s="7">
        <v>-0.0069</v>
      </c>
      <c r="F31" s="7">
        <v>0.0322</v>
      </c>
      <c r="G31" s="7">
        <v>0.0506</v>
      </c>
      <c r="H31" s="7">
        <v>0.0311</v>
      </c>
      <c r="I31" s="7">
        <v>-0.0115</v>
      </c>
      <c r="J31" s="7">
        <v>0.0059</v>
      </c>
      <c r="K31" s="7">
        <v>0.0127</v>
      </c>
      <c r="L31" s="8"/>
      <c r="M31" s="8"/>
      <c r="N31" s="6">
        <f>CDaR!AT187</f>
        <v>0.02603333333</v>
      </c>
      <c r="O31" s="6">
        <f>CDaR!AU187</f>
        <v>0.04266666667</v>
      </c>
      <c r="P31" s="6">
        <f>CDaR!AV187</f>
        <v>0.03841666667</v>
      </c>
      <c r="Q31" s="6">
        <f>CDaR!AW187</f>
        <v>0.04385</v>
      </c>
      <c r="R31" s="6">
        <f>CDaR!AX187</f>
        <v>0.33655</v>
      </c>
      <c r="S31" s="6">
        <f>CDaR!AY187</f>
        <v>0.05213333333</v>
      </c>
      <c r="T31" s="6">
        <f>CDaR!AZ187</f>
        <v>0.008666666667</v>
      </c>
      <c r="U31" s="6">
        <f>CDaR!BA187</f>
        <v>0.02356666667</v>
      </c>
      <c r="V31" s="6">
        <f>CDaR!BB187</f>
        <v>0.02436666667</v>
      </c>
      <c r="W31" s="6">
        <f>CDaR!BC187</f>
        <v>0.0145</v>
      </c>
      <c r="X31" s="8"/>
      <c r="Y31" s="4">
        <f t="shared" ref="Y31:AH31" si="89">rank(N31, $N31:$W31, TRUE)</f>
        <v>5</v>
      </c>
      <c r="Z31" s="4">
        <f t="shared" si="89"/>
        <v>7</v>
      </c>
      <c r="AA31" s="4">
        <f t="shared" si="89"/>
        <v>6</v>
      </c>
      <c r="AB31" s="4">
        <f t="shared" si="89"/>
        <v>8</v>
      </c>
      <c r="AC31" s="4">
        <f t="shared" si="89"/>
        <v>10</v>
      </c>
      <c r="AD31" s="4">
        <f t="shared" si="89"/>
        <v>9</v>
      </c>
      <c r="AE31" s="4">
        <f t="shared" si="89"/>
        <v>1</v>
      </c>
      <c r="AF31" s="4">
        <f t="shared" si="89"/>
        <v>3</v>
      </c>
      <c r="AG31" s="4">
        <f t="shared" si="89"/>
        <v>4</v>
      </c>
      <c r="AH31" s="4">
        <f t="shared" si="89"/>
        <v>2</v>
      </c>
      <c r="AI31" s="8"/>
      <c r="AJ31" s="6">
        <f t="shared" ref="AJ31:AS31" si="90">(Y31-AVERAGE($Y31:$AH31))/STDEV($Y31:$AH31)</f>
        <v>-0.1651445648</v>
      </c>
      <c r="AK31" s="6">
        <f t="shared" si="90"/>
        <v>0.4954336943</v>
      </c>
      <c r="AL31" s="6">
        <f t="shared" si="90"/>
        <v>0.1651445648</v>
      </c>
      <c r="AM31" s="6">
        <f t="shared" si="90"/>
        <v>0.8257228238</v>
      </c>
      <c r="AN31" s="6">
        <f t="shared" si="90"/>
        <v>1.486301083</v>
      </c>
      <c r="AO31" s="6">
        <f t="shared" si="90"/>
        <v>1.156011953</v>
      </c>
      <c r="AP31" s="6">
        <f t="shared" si="90"/>
        <v>-1.486301083</v>
      </c>
      <c r="AQ31" s="6">
        <f t="shared" si="90"/>
        <v>-0.8257228238</v>
      </c>
      <c r="AR31" s="6">
        <f t="shared" si="90"/>
        <v>-0.4954336943</v>
      </c>
      <c r="AS31" s="6">
        <f t="shared" si="90"/>
        <v>-1.156011953</v>
      </c>
      <c r="AT31" s="8"/>
      <c r="AU31" s="23">
        <v>42155.0</v>
      </c>
      <c r="AV31" s="4">
        <f t="shared" si="9"/>
        <v>0.03651346327</v>
      </c>
      <c r="AW31" s="4">
        <f t="shared" si="10"/>
        <v>1.623640115</v>
      </c>
      <c r="AX31" s="6">
        <f t="array" ref="AX31">SQRT(MMULT(MMULT(AJ31:AS31,MMULT(TRANSPOSE(ER!B511:K546-ER!M546:V546),ER!B511:K546-ER!M546:V546)/3),TRANSPOSE(AJ31:AS31)))</f>
        <v>0.2212232038</v>
      </c>
      <c r="AY31" s="2">
        <v>42155.0</v>
      </c>
      <c r="AZ31" s="6">
        <f t="shared" ref="AZ31:BI31" si="91">AJ31*0.01/$AX31</f>
        <v>-0.007465065234</v>
      </c>
      <c r="BA31" s="6">
        <f t="shared" si="91"/>
        <v>0.0223951957</v>
      </c>
      <c r="BB31" s="6">
        <f t="shared" si="91"/>
        <v>0.007465065234</v>
      </c>
      <c r="BC31" s="6">
        <f t="shared" si="91"/>
        <v>0.03732532617</v>
      </c>
      <c r="BD31" s="6">
        <f t="shared" si="91"/>
        <v>0.0671855871</v>
      </c>
      <c r="BE31" s="6">
        <f t="shared" si="91"/>
        <v>0.05225545664</v>
      </c>
      <c r="BF31" s="6">
        <f t="shared" si="91"/>
        <v>-0.0671855871</v>
      </c>
      <c r="BG31" s="6">
        <f t="shared" si="91"/>
        <v>-0.03732532617</v>
      </c>
      <c r="BH31" s="6">
        <f t="shared" si="91"/>
        <v>-0.0223951957</v>
      </c>
      <c r="BI31" s="6">
        <f t="shared" si="91"/>
        <v>-0.05225545664</v>
      </c>
      <c r="BK31" s="4">
        <f t="shared" si="12"/>
        <v>0.001641151791</v>
      </c>
      <c r="BL31" s="4">
        <f t="shared" si="13"/>
        <v>1.020972117</v>
      </c>
    </row>
    <row r="32">
      <c r="A32" s="2">
        <v>42185.0</v>
      </c>
      <c r="B32" s="7">
        <v>-0.0503</v>
      </c>
      <c r="C32" s="7">
        <v>-0.0293</v>
      </c>
      <c r="D32" s="7">
        <v>-0.0421</v>
      </c>
      <c r="E32" s="7">
        <v>-0.0417</v>
      </c>
      <c r="F32" s="7">
        <v>-0.041</v>
      </c>
      <c r="G32" s="7">
        <v>-0.0307</v>
      </c>
      <c r="H32" s="7">
        <v>-0.0365</v>
      </c>
      <c r="I32" s="7">
        <v>-0.037</v>
      </c>
      <c r="J32" s="7">
        <v>-0.0643</v>
      </c>
      <c r="K32" s="7">
        <v>-0.0194</v>
      </c>
      <c r="L32" s="8"/>
      <c r="M32" s="8"/>
      <c r="N32" s="6">
        <f>CDaR!AT188</f>
        <v>0.02836666667</v>
      </c>
      <c r="O32" s="6">
        <f>CDaR!AU188</f>
        <v>0.04266666667</v>
      </c>
      <c r="P32" s="6">
        <f>CDaR!AV188</f>
        <v>0.03841666667</v>
      </c>
      <c r="Q32" s="6">
        <f>CDaR!AW188</f>
        <v>0.04975</v>
      </c>
      <c r="R32" s="6">
        <f>CDaR!AX188</f>
        <v>0.33655</v>
      </c>
      <c r="S32" s="6">
        <f>CDaR!AY188</f>
        <v>0.03288333333</v>
      </c>
      <c r="T32" s="6">
        <f>CDaR!AZ188</f>
        <v>0.008666666667</v>
      </c>
      <c r="U32" s="6">
        <f>CDaR!BA188</f>
        <v>0.02561666667</v>
      </c>
      <c r="V32" s="6">
        <f>CDaR!BB188</f>
        <v>0.02436666667</v>
      </c>
      <c r="W32" s="6">
        <f>CDaR!BC188</f>
        <v>0.0145</v>
      </c>
      <c r="X32" s="8"/>
      <c r="Y32" s="4">
        <f t="shared" ref="Y32:AH32" si="92">rank(N32, $N32:$W32, TRUE)</f>
        <v>5</v>
      </c>
      <c r="Z32" s="4">
        <f t="shared" si="92"/>
        <v>8</v>
      </c>
      <c r="AA32" s="4">
        <f t="shared" si="92"/>
        <v>7</v>
      </c>
      <c r="AB32" s="4">
        <f t="shared" si="92"/>
        <v>9</v>
      </c>
      <c r="AC32" s="4">
        <f t="shared" si="92"/>
        <v>10</v>
      </c>
      <c r="AD32" s="4">
        <f t="shared" si="92"/>
        <v>6</v>
      </c>
      <c r="AE32" s="4">
        <f t="shared" si="92"/>
        <v>1</v>
      </c>
      <c r="AF32" s="4">
        <f t="shared" si="92"/>
        <v>4</v>
      </c>
      <c r="AG32" s="4">
        <f t="shared" si="92"/>
        <v>3</v>
      </c>
      <c r="AH32" s="4">
        <f t="shared" si="92"/>
        <v>2</v>
      </c>
      <c r="AI32" s="8"/>
      <c r="AJ32" s="6">
        <f t="shared" ref="AJ32:AS32" si="93">(Y32-AVERAGE($Y32:$AH32))/STDEV($Y32:$AH32)</f>
        <v>-0.1651445648</v>
      </c>
      <c r="AK32" s="6">
        <f t="shared" si="93"/>
        <v>0.8257228238</v>
      </c>
      <c r="AL32" s="6">
        <f t="shared" si="93"/>
        <v>0.4954336943</v>
      </c>
      <c r="AM32" s="6">
        <f t="shared" si="93"/>
        <v>1.156011953</v>
      </c>
      <c r="AN32" s="6">
        <f t="shared" si="93"/>
        <v>1.486301083</v>
      </c>
      <c r="AO32" s="6">
        <f t="shared" si="93"/>
        <v>0.1651445648</v>
      </c>
      <c r="AP32" s="6">
        <f t="shared" si="93"/>
        <v>-1.486301083</v>
      </c>
      <c r="AQ32" s="6">
        <f t="shared" si="93"/>
        <v>-0.4954336943</v>
      </c>
      <c r="AR32" s="6">
        <f t="shared" si="93"/>
        <v>-0.8257228238</v>
      </c>
      <c r="AS32" s="6">
        <f t="shared" si="93"/>
        <v>-1.156011953</v>
      </c>
      <c r="AT32" s="8"/>
      <c r="AU32" s="23">
        <v>42185.0</v>
      </c>
      <c r="AV32" s="4">
        <f t="shared" si="9"/>
        <v>-0.004937822487</v>
      </c>
      <c r="AW32" s="4">
        <f t="shared" si="10"/>
        <v>1.615622868</v>
      </c>
      <c r="AX32" s="6">
        <f t="array" ref="AX32">SQRT(MMULT(MMULT(AJ32:AS32,MMULT(TRANSPOSE(ER!B512:K547-ER!M547:V547),ER!B512:K547-ER!M547:V547)/3),TRANSPOSE(AJ32:AS32)))</f>
        <v>0.2332377157</v>
      </c>
      <c r="AY32" s="2">
        <v>42185.0</v>
      </c>
      <c r="AZ32" s="6">
        <f t="shared" ref="AZ32:BI32" si="94">AJ32*0.01/$AX32</f>
        <v>-0.007080525732</v>
      </c>
      <c r="BA32" s="6">
        <f t="shared" si="94"/>
        <v>0.03540262866</v>
      </c>
      <c r="BB32" s="6">
        <f t="shared" si="94"/>
        <v>0.0212415772</v>
      </c>
      <c r="BC32" s="6">
        <f t="shared" si="94"/>
        <v>0.04956368012</v>
      </c>
      <c r="BD32" s="6">
        <f t="shared" si="94"/>
        <v>0.06372473159</v>
      </c>
      <c r="BE32" s="6">
        <f t="shared" si="94"/>
        <v>0.007080525732</v>
      </c>
      <c r="BF32" s="6">
        <f t="shared" si="94"/>
        <v>-0.06372473159</v>
      </c>
      <c r="BG32" s="6">
        <f t="shared" si="94"/>
        <v>-0.0212415772</v>
      </c>
      <c r="BH32" s="6">
        <f t="shared" si="94"/>
        <v>-0.03540262866</v>
      </c>
      <c r="BI32" s="6">
        <f t="shared" si="94"/>
        <v>-0.04956368012</v>
      </c>
      <c r="BK32" s="4">
        <f t="shared" si="12"/>
        <v>-0.0002232054505</v>
      </c>
      <c r="BL32" s="4">
        <f t="shared" si="13"/>
        <v>1.02074423</v>
      </c>
    </row>
    <row r="33">
      <c r="A33" s="2">
        <v>42216.0</v>
      </c>
      <c r="B33" s="7">
        <v>0.0444</v>
      </c>
      <c r="C33" s="7">
        <v>0.0038</v>
      </c>
      <c r="D33" s="7">
        <v>0.0584</v>
      </c>
      <c r="E33" s="7">
        <v>0.0356</v>
      </c>
      <c r="F33" s="7">
        <v>0.0502</v>
      </c>
      <c r="G33" s="7">
        <v>0.0173</v>
      </c>
      <c r="H33" s="7">
        <v>0.052</v>
      </c>
      <c r="I33" s="7">
        <v>0.0455</v>
      </c>
      <c r="J33" s="7">
        <v>0.0253</v>
      </c>
      <c r="K33" s="7">
        <v>0.0195</v>
      </c>
      <c r="L33" s="8"/>
      <c r="M33" s="8"/>
      <c r="N33" s="6">
        <f>CDaR!AT189</f>
        <v>0.03725</v>
      </c>
      <c r="O33" s="6">
        <f>CDaR!AU189</f>
        <v>0.04665</v>
      </c>
      <c r="P33" s="6">
        <f>CDaR!AV189</f>
        <v>0.04211666667</v>
      </c>
      <c r="Q33" s="6">
        <f>CDaR!AW189</f>
        <v>0.05785</v>
      </c>
      <c r="R33" s="6">
        <f>CDaR!AX189</f>
        <v>0.33655</v>
      </c>
      <c r="S33" s="6">
        <f>CDaR!AY189</f>
        <v>0.02633333333</v>
      </c>
      <c r="T33" s="6">
        <f>CDaR!AZ189</f>
        <v>0.01475</v>
      </c>
      <c r="U33" s="6">
        <f>CDaR!BA189</f>
        <v>0.0337</v>
      </c>
      <c r="V33" s="6">
        <f>CDaR!BB189</f>
        <v>0.03295</v>
      </c>
      <c r="W33" s="6">
        <f>CDaR!BC189</f>
        <v>0.01715</v>
      </c>
      <c r="X33" s="8"/>
      <c r="Y33" s="4">
        <f t="shared" ref="Y33:AH33" si="95">rank(N33, $N33:$W33, TRUE)</f>
        <v>6</v>
      </c>
      <c r="Z33" s="4">
        <f t="shared" si="95"/>
        <v>8</v>
      </c>
      <c r="AA33" s="4">
        <f t="shared" si="95"/>
        <v>7</v>
      </c>
      <c r="AB33" s="4">
        <f t="shared" si="95"/>
        <v>9</v>
      </c>
      <c r="AC33" s="4">
        <f t="shared" si="95"/>
        <v>10</v>
      </c>
      <c r="AD33" s="4">
        <f t="shared" si="95"/>
        <v>3</v>
      </c>
      <c r="AE33" s="4">
        <f t="shared" si="95"/>
        <v>1</v>
      </c>
      <c r="AF33" s="4">
        <f t="shared" si="95"/>
        <v>5</v>
      </c>
      <c r="AG33" s="4">
        <f t="shared" si="95"/>
        <v>4</v>
      </c>
      <c r="AH33" s="4">
        <f t="shared" si="95"/>
        <v>2</v>
      </c>
      <c r="AI33" s="8"/>
      <c r="AJ33" s="6">
        <f t="shared" ref="AJ33:AS33" si="96">(Y33-AVERAGE($Y33:$AH33))/STDEV($Y33:$AH33)</f>
        <v>0.1651445648</v>
      </c>
      <c r="AK33" s="6">
        <f t="shared" si="96"/>
        <v>0.8257228238</v>
      </c>
      <c r="AL33" s="6">
        <f t="shared" si="96"/>
        <v>0.4954336943</v>
      </c>
      <c r="AM33" s="6">
        <f t="shared" si="96"/>
        <v>1.156011953</v>
      </c>
      <c r="AN33" s="6">
        <f t="shared" si="96"/>
        <v>1.486301083</v>
      </c>
      <c r="AO33" s="6">
        <f t="shared" si="96"/>
        <v>-0.8257228238</v>
      </c>
      <c r="AP33" s="6">
        <f t="shared" si="96"/>
        <v>-1.486301083</v>
      </c>
      <c r="AQ33" s="6">
        <f t="shared" si="96"/>
        <v>-0.1651445648</v>
      </c>
      <c r="AR33" s="6">
        <f t="shared" si="96"/>
        <v>-0.4954336943</v>
      </c>
      <c r="AS33" s="6">
        <f t="shared" si="96"/>
        <v>-1.156011953</v>
      </c>
      <c r="AT33" s="8"/>
      <c r="AU33" s="23">
        <v>42216.0</v>
      </c>
      <c r="AV33" s="4">
        <f t="shared" si="9"/>
        <v>0.00009908673886</v>
      </c>
      <c r="AW33" s="4">
        <f t="shared" si="10"/>
        <v>1.615782955</v>
      </c>
      <c r="AX33" s="6">
        <f t="array" ref="AX33">SQRT(MMULT(MMULT(AJ33:AS33,MMULT(TRANSPOSE(ER!B513:K548-ER!M548:V548),ER!B513:K548-ER!M548:V548)/3),TRANSPOSE(AJ33:AS33)))</f>
        <v>0.3052814295</v>
      </c>
      <c r="AY33" s="2">
        <v>42216.0</v>
      </c>
      <c r="AZ33" s="6">
        <f t="shared" ref="AZ33:BI33" si="97">AJ33*0.01/$AX33</f>
        <v>0.005409584364</v>
      </c>
      <c r="BA33" s="6">
        <f t="shared" si="97"/>
        <v>0.02704792182</v>
      </c>
      <c r="BB33" s="6">
        <f t="shared" si="97"/>
        <v>0.01622875309</v>
      </c>
      <c r="BC33" s="6">
        <f t="shared" si="97"/>
        <v>0.03786709055</v>
      </c>
      <c r="BD33" s="6">
        <f t="shared" si="97"/>
        <v>0.04868625928</v>
      </c>
      <c r="BE33" s="6">
        <f t="shared" si="97"/>
        <v>-0.02704792182</v>
      </c>
      <c r="BF33" s="6">
        <f t="shared" si="97"/>
        <v>-0.04868625928</v>
      </c>
      <c r="BG33" s="6">
        <f t="shared" si="97"/>
        <v>-0.005409584364</v>
      </c>
      <c r="BH33" s="6">
        <f t="shared" si="97"/>
        <v>-0.01622875309</v>
      </c>
      <c r="BI33" s="6">
        <f t="shared" si="97"/>
        <v>-0.03786709055</v>
      </c>
      <c r="BK33" s="4">
        <f t="shared" si="12"/>
        <v>0.000004248315439</v>
      </c>
      <c r="BL33" s="4">
        <f t="shared" si="13"/>
        <v>1.020748566</v>
      </c>
    </row>
    <row r="34">
      <c r="A34" s="2">
        <v>42247.0</v>
      </c>
      <c r="B34" s="7">
        <v>-0.0825</v>
      </c>
      <c r="C34" s="7">
        <v>-0.0433</v>
      </c>
      <c r="D34" s="7">
        <v>-0.0833</v>
      </c>
      <c r="E34" s="7">
        <v>-0.088</v>
      </c>
      <c r="F34" s="7">
        <v>-0.0664</v>
      </c>
      <c r="G34" s="7">
        <v>-0.0787</v>
      </c>
      <c r="H34" s="7">
        <v>-0.0957</v>
      </c>
      <c r="I34" s="7">
        <v>-0.0852</v>
      </c>
      <c r="J34" s="7">
        <v>-0.0608</v>
      </c>
      <c r="K34" s="7">
        <v>-0.0613</v>
      </c>
      <c r="L34" s="8"/>
      <c r="M34" s="8"/>
      <c r="N34" s="6">
        <f>CDaR!AT190</f>
        <v>0.03823333333</v>
      </c>
      <c r="O34" s="6">
        <f>CDaR!AU190</f>
        <v>0.0475</v>
      </c>
      <c r="P34" s="6">
        <f>CDaR!AV190</f>
        <v>0.03605</v>
      </c>
      <c r="Q34" s="6">
        <f>CDaR!AW190</f>
        <v>0.05856666667</v>
      </c>
      <c r="R34" s="6">
        <f>CDaR!AX190</f>
        <v>0.3329</v>
      </c>
      <c r="S34" s="6">
        <f>CDaR!AY190</f>
        <v>0.0204</v>
      </c>
      <c r="T34" s="6">
        <f>CDaR!AZ190</f>
        <v>0.009583333333</v>
      </c>
      <c r="U34" s="6">
        <f>CDaR!BA190</f>
        <v>0.03396666667</v>
      </c>
      <c r="V34" s="6">
        <f>CDaR!BB190</f>
        <v>0.03731666667</v>
      </c>
      <c r="W34" s="6">
        <f>CDaR!BC190</f>
        <v>0.01533333333</v>
      </c>
      <c r="X34" s="8"/>
      <c r="Y34" s="4">
        <f t="shared" ref="Y34:AH34" si="98">rank(N34, $N34:$W34, TRUE)</f>
        <v>7</v>
      </c>
      <c r="Z34" s="4">
        <f t="shared" si="98"/>
        <v>8</v>
      </c>
      <c r="AA34" s="4">
        <f t="shared" si="98"/>
        <v>5</v>
      </c>
      <c r="AB34" s="4">
        <f t="shared" si="98"/>
        <v>9</v>
      </c>
      <c r="AC34" s="4">
        <f t="shared" si="98"/>
        <v>10</v>
      </c>
      <c r="AD34" s="4">
        <f t="shared" si="98"/>
        <v>3</v>
      </c>
      <c r="AE34" s="4">
        <f t="shared" si="98"/>
        <v>1</v>
      </c>
      <c r="AF34" s="4">
        <f t="shared" si="98"/>
        <v>4</v>
      </c>
      <c r="AG34" s="4">
        <f t="shared" si="98"/>
        <v>6</v>
      </c>
      <c r="AH34" s="4">
        <f t="shared" si="98"/>
        <v>2</v>
      </c>
      <c r="AI34" s="8"/>
      <c r="AJ34" s="6">
        <f t="shared" ref="AJ34:AS34" si="99">(Y34-AVERAGE($Y34:$AH34))/STDEV($Y34:$AH34)</f>
        <v>0.4954336943</v>
      </c>
      <c r="AK34" s="6">
        <f t="shared" si="99"/>
        <v>0.8257228238</v>
      </c>
      <c r="AL34" s="6">
        <f t="shared" si="99"/>
        <v>-0.1651445648</v>
      </c>
      <c r="AM34" s="6">
        <f t="shared" si="99"/>
        <v>1.156011953</v>
      </c>
      <c r="AN34" s="6">
        <f t="shared" si="99"/>
        <v>1.486301083</v>
      </c>
      <c r="AO34" s="6">
        <f t="shared" si="99"/>
        <v>-0.8257228238</v>
      </c>
      <c r="AP34" s="6">
        <f t="shared" si="99"/>
        <v>-1.486301083</v>
      </c>
      <c r="AQ34" s="6">
        <f t="shared" si="99"/>
        <v>-0.4954336943</v>
      </c>
      <c r="AR34" s="6">
        <f t="shared" si="99"/>
        <v>0.1651445648</v>
      </c>
      <c r="AS34" s="6">
        <f t="shared" si="99"/>
        <v>-1.156011953</v>
      </c>
      <c r="AT34" s="8"/>
      <c r="AU34" s="23">
        <v>42247.0</v>
      </c>
      <c r="AV34" s="4">
        <f t="shared" si="9"/>
        <v>0.03121232274</v>
      </c>
      <c r="AW34" s="4">
        <f t="shared" si="10"/>
        <v>1.666215294</v>
      </c>
      <c r="AX34" s="6">
        <f t="array" ref="AX34">SQRT(MMULT(MMULT(AJ34:AS34,MMULT(TRANSPOSE(ER!B514:K549-ER!M549:V549),ER!B514:K549-ER!M549:V549)/3),TRANSPOSE(AJ34:AS34)))</f>
        <v>0.272135515</v>
      </c>
      <c r="AY34" s="2">
        <v>42247.0</v>
      </c>
      <c r="AZ34" s="6">
        <f t="shared" ref="AZ34:BI34" si="100">AJ34*0.01/$AX34</f>
        <v>0.01820540382</v>
      </c>
      <c r="BA34" s="6">
        <f t="shared" si="100"/>
        <v>0.03034233969</v>
      </c>
      <c r="BB34" s="6">
        <f t="shared" si="100"/>
        <v>-0.006068467939</v>
      </c>
      <c r="BC34" s="6">
        <f t="shared" si="100"/>
        <v>0.04247927557</v>
      </c>
      <c r="BD34" s="6">
        <f t="shared" si="100"/>
        <v>0.05461621145</v>
      </c>
      <c r="BE34" s="6">
        <f t="shared" si="100"/>
        <v>-0.03034233969</v>
      </c>
      <c r="BF34" s="6">
        <f t="shared" si="100"/>
        <v>-0.05461621145</v>
      </c>
      <c r="BG34" s="6">
        <f t="shared" si="100"/>
        <v>-0.01820540382</v>
      </c>
      <c r="BH34" s="6">
        <f t="shared" si="100"/>
        <v>0.006068467939</v>
      </c>
      <c r="BI34" s="6">
        <f t="shared" si="100"/>
        <v>-0.04247927557</v>
      </c>
      <c r="BK34" s="4">
        <f t="shared" si="12"/>
        <v>0.001022411445</v>
      </c>
      <c r="BL34" s="4">
        <f t="shared" si="13"/>
        <v>1.021792191</v>
      </c>
    </row>
    <row r="35">
      <c r="A35" s="2">
        <v>42277.0</v>
      </c>
      <c r="B35" s="7">
        <v>-0.0329</v>
      </c>
      <c r="C35" s="7">
        <v>-0.0398</v>
      </c>
      <c r="D35" s="7">
        <v>-0.0376</v>
      </c>
      <c r="E35" s="7">
        <v>-0.0582</v>
      </c>
      <c r="F35" s="7">
        <v>-0.0262</v>
      </c>
      <c r="G35" s="7">
        <v>-0.0779</v>
      </c>
      <c r="H35" s="7">
        <v>-0.0441</v>
      </c>
      <c r="I35" s="7">
        <v>-0.0724</v>
      </c>
      <c r="J35" s="7">
        <v>-0.0299</v>
      </c>
      <c r="K35" s="7">
        <v>-0.027</v>
      </c>
      <c r="L35" s="8"/>
      <c r="M35" s="8"/>
      <c r="N35" s="6">
        <f>CDaR!AT191</f>
        <v>0.05261666667</v>
      </c>
      <c r="O35" s="6">
        <f>CDaR!AU191</f>
        <v>0.05471666667</v>
      </c>
      <c r="P35" s="6">
        <f>CDaR!AV191</f>
        <v>0.04506666667</v>
      </c>
      <c r="Q35" s="6">
        <f>CDaR!AW191</f>
        <v>0.07506666667</v>
      </c>
      <c r="R35" s="6">
        <f>CDaR!AX191</f>
        <v>0.3172833333</v>
      </c>
      <c r="S35" s="6">
        <f>CDaR!AY191</f>
        <v>0.02563333333</v>
      </c>
      <c r="T35" s="6">
        <f>CDaR!AZ191</f>
        <v>0.02553333333</v>
      </c>
      <c r="U35" s="6">
        <f>CDaR!BA191</f>
        <v>0.04816666667</v>
      </c>
      <c r="V35" s="6">
        <f>CDaR!BB191</f>
        <v>0.05063333333</v>
      </c>
      <c r="W35" s="6">
        <f>CDaR!BC191</f>
        <v>0.02496666667</v>
      </c>
      <c r="X35" s="8"/>
      <c r="Y35" s="4">
        <f t="shared" ref="Y35:AH35" si="101">rank(N35, $N35:$W35, TRUE)</f>
        <v>7</v>
      </c>
      <c r="Z35" s="4">
        <f t="shared" si="101"/>
        <v>8</v>
      </c>
      <c r="AA35" s="4">
        <f t="shared" si="101"/>
        <v>4</v>
      </c>
      <c r="AB35" s="4">
        <f t="shared" si="101"/>
        <v>9</v>
      </c>
      <c r="AC35" s="4">
        <f t="shared" si="101"/>
        <v>10</v>
      </c>
      <c r="AD35" s="4">
        <f t="shared" si="101"/>
        <v>3</v>
      </c>
      <c r="AE35" s="4">
        <f t="shared" si="101"/>
        <v>2</v>
      </c>
      <c r="AF35" s="4">
        <f t="shared" si="101"/>
        <v>5</v>
      </c>
      <c r="AG35" s="4">
        <f t="shared" si="101"/>
        <v>6</v>
      </c>
      <c r="AH35" s="4">
        <f t="shared" si="101"/>
        <v>1</v>
      </c>
      <c r="AI35" s="8"/>
      <c r="AJ35" s="6">
        <f t="shared" ref="AJ35:AS35" si="102">(Y35-AVERAGE($Y35:$AH35))/STDEV($Y35:$AH35)</f>
        <v>0.4954336943</v>
      </c>
      <c r="AK35" s="6">
        <f t="shared" si="102"/>
        <v>0.8257228238</v>
      </c>
      <c r="AL35" s="6">
        <f t="shared" si="102"/>
        <v>-0.4954336943</v>
      </c>
      <c r="AM35" s="6">
        <f t="shared" si="102"/>
        <v>1.156011953</v>
      </c>
      <c r="AN35" s="6">
        <f t="shared" si="102"/>
        <v>1.486301083</v>
      </c>
      <c r="AO35" s="6">
        <f t="shared" si="102"/>
        <v>-0.8257228238</v>
      </c>
      <c r="AP35" s="6">
        <f t="shared" si="102"/>
        <v>-1.156011953</v>
      </c>
      <c r="AQ35" s="6">
        <f t="shared" si="102"/>
        <v>-0.1651445648</v>
      </c>
      <c r="AR35" s="6">
        <f t="shared" si="102"/>
        <v>0.1651445648</v>
      </c>
      <c r="AS35" s="6">
        <f t="shared" si="102"/>
        <v>-1.486301083</v>
      </c>
      <c r="AT35" s="8"/>
      <c r="AU35" s="23">
        <v>42277.0</v>
      </c>
      <c r="AV35" s="4">
        <f t="shared" si="9"/>
        <v>0.0428385001</v>
      </c>
      <c r="AW35" s="4">
        <f t="shared" si="10"/>
        <v>1.737593458</v>
      </c>
      <c r="AX35" s="6">
        <f t="array" ref="AX35">SQRT(MMULT(MMULT(AJ35:AS35,MMULT(TRANSPOSE(ER!B515:K550-ER!M550:V550),ER!B515:K550-ER!M550:V550)/3),TRANSPOSE(AJ35:AS35)))</f>
        <v>0.2870268975</v>
      </c>
      <c r="AY35" s="2">
        <v>42277.0</v>
      </c>
      <c r="AZ35" s="6">
        <f t="shared" ref="AZ35:BI35" si="103">AJ35*0.01/$AX35</f>
        <v>0.01726088038</v>
      </c>
      <c r="BA35" s="6">
        <f t="shared" si="103"/>
        <v>0.02876813396</v>
      </c>
      <c r="BB35" s="6">
        <f t="shared" si="103"/>
        <v>-0.01726088038</v>
      </c>
      <c r="BC35" s="6">
        <f t="shared" si="103"/>
        <v>0.04027538754</v>
      </c>
      <c r="BD35" s="6">
        <f t="shared" si="103"/>
        <v>0.05178264113</v>
      </c>
      <c r="BE35" s="6">
        <f t="shared" si="103"/>
        <v>-0.02876813396</v>
      </c>
      <c r="BF35" s="6">
        <f t="shared" si="103"/>
        <v>-0.04027538754</v>
      </c>
      <c r="BG35" s="6">
        <f t="shared" si="103"/>
        <v>-0.005753626792</v>
      </c>
      <c r="BH35" s="6">
        <f t="shared" si="103"/>
        <v>0.005753626792</v>
      </c>
      <c r="BI35" s="6">
        <f t="shared" si="103"/>
        <v>-0.05178264113</v>
      </c>
      <c r="BK35" s="4">
        <f t="shared" si="12"/>
        <v>0.001574160583</v>
      </c>
      <c r="BL35" s="4">
        <f t="shared" si="13"/>
        <v>1.023400656</v>
      </c>
    </row>
    <row r="36">
      <c r="A36" s="2">
        <v>42308.0</v>
      </c>
      <c r="B36" s="7">
        <v>0.0418</v>
      </c>
      <c r="C36" s="7">
        <v>0.0167</v>
      </c>
      <c r="D36" s="7">
        <v>0.0952</v>
      </c>
      <c r="E36" s="7">
        <v>0.1178</v>
      </c>
      <c r="F36" s="7">
        <v>0.0562</v>
      </c>
      <c r="G36" s="7">
        <v>0.1093</v>
      </c>
      <c r="H36" s="7">
        <v>0.0918</v>
      </c>
      <c r="I36" s="7">
        <v>0.0827</v>
      </c>
      <c r="J36" s="7">
        <v>0.0523</v>
      </c>
      <c r="K36" s="7">
        <v>0.0821</v>
      </c>
      <c r="L36" s="8"/>
      <c r="M36" s="8"/>
      <c r="N36" s="6">
        <f>CDaR!AT192</f>
        <v>0.06715</v>
      </c>
      <c r="O36" s="6">
        <f>CDaR!AU192</f>
        <v>0.06796666667</v>
      </c>
      <c r="P36" s="6">
        <f>CDaR!AV192</f>
        <v>0.06126666667</v>
      </c>
      <c r="Q36" s="6">
        <f>CDaR!AW192</f>
        <v>0.1011</v>
      </c>
      <c r="R36" s="6">
        <f>CDaR!AX192</f>
        <v>0.31045</v>
      </c>
      <c r="S36" s="6">
        <f>CDaR!AY192</f>
        <v>0.05211666667</v>
      </c>
      <c r="T36" s="6">
        <f>CDaR!AZ192</f>
        <v>0.04883333333</v>
      </c>
      <c r="U36" s="6">
        <f>CDaR!BA192</f>
        <v>0.07301666667</v>
      </c>
      <c r="V36" s="6">
        <f>CDaR!BB192</f>
        <v>0.06743333333</v>
      </c>
      <c r="W36" s="6">
        <f>CDaR!BC192</f>
        <v>0.037</v>
      </c>
      <c r="X36" s="8"/>
      <c r="Y36" s="4">
        <f t="shared" ref="Y36:AH36" si="104">rank(N36, $N36:$W36, TRUE)</f>
        <v>5</v>
      </c>
      <c r="Z36" s="4">
        <f t="shared" si="104"/>
        <v>7</v>
      </c>
      <c r="AA36" s="4">
        <f t="shared" si="104"/>
        <v>4</v>
      </c>
      <c r="AB36" s="4">
        <f t="shared" si="104"/>
        <v>9</v>
      </c>
      <c r="AC36" s="4">
        <f t="shared" si="104"/>
        <v>10</v>
      </c>
      <c r="AD36" s="4">
        <f t="shared" si="104"/>
        <v>3</v>
      </c>
      <c r="AE36" s="4">
        <f t="shared" si="104"/>
        <v>2</v>
      </c>
      <c r="AF36" s="4">
        <f t="shared" si="104"/>
        <v>8</v>
      </c>
      <c r="AG36" s="4">
        <f t="shared" si="104"/>
        <v>6</v>
      </c>
      <c r="AH36" s="4">
        <f t="shared" si="104"/>
        <v>1</v>
      </c>
      <c r="AI36" s="8"/>
      <c r="AJ36" s="6">
        <f t="shared" ref="AJ36:AS36" si="105">(Y36-AVERAGE($Y36:$AH36))/STDEV($Y36:$AH36)</f>
        <v>-0.1651445648</v>
      </c>
      <c r="AK36" s="6">
        <f t="shared" si="105"/>
        <v>0.4954336943</v>
      </c>
      <c r="AL36" s="6">
        <f t="shared" si="105"/>
        <v>-0.4954336943</v>
      </c>
      <c r="AM36" s="6">
        <f t="shared" si="105"/>
        <v>1.156011953</v>
      </c>
      <c r="AN36" s="6">
        <f t="shared" si="105"/>
        <v>1.486301083</v>
      </c>
      <c r="AO36" s="6">
        <f t="shared" si="105"/>
        <v>-0.8257228238</v>
      </c>
      <c r="AP36" s="6">
        <f t="shared" si="105"/>
        <v>-1.156011953</v>
      </c>
      <c r="AQ36" s="6">
        <f t="shared" si="105"/>
        <v>0.8257228238</v>
      </c>
      <c r="AR36" s="6">
        <f t="shared" si="105"/>
        <v>0.1651445648</v>
      </c>
      <c r="AS36" s="6">
        <f t="shared" si="105"/>
        <v>-1.486301083</v>
      </c>
      <c r="AT36" s="8"/>
      <c r="AU36" s="23">
        <v>42308.0</v>
      </c>
      <c r="AV36" s="4">
        <f t="shared" si="9"/>
        <v>-0.1163773748</v>
      </c>
      <c r="AW36" s="4">
        <f t="shared" si="10"/>
        <v>1.535376893</v>
      </c>
      <c r="AX36" s="6">
        <f t="array" ref="AX36">SQRT(MMULT(MMULT(AJ36:AS36,MMULT(TRANSPOSE(ER!B516:K551-ER!M551:V551),ER!B516:K551-ER!M551:V551)/3),TRANSPOSE(AJ36:AS36)))</f>
        <v>0.3305965838</v>
      </c>
      <c r="AY36" s="2">
        <v>42308.0</v>
      </c>
      <c r="AZ36" s="6">
        <f t="shared" ref="AZ36:BI36" si="106">AJ36*0.01/$AX36</f>
        <v>-0.004995350008</v>
      </c>
      <c r="BA36" s="6">
        <f t="shared" si="106"/>
        <v>0.01498605002</v>
      </c>
      <c r="BB36" s="6">
        <f t="shared" si="106"/>
        <v>-0.01498605002</v>
      </c>
      <c r="BC36" s="6">
        <f t="shared" si="106"/>
        <v>0.03496745006</v>
      </c>
      <c r="BD36" s="6">
        <f t="shared" si="106"/>
        <v>0.04495815007</v>
      </c>
      <c r="BE36" s="6">
        <f t="shared" si="106"/>
        <v>-0.02497675004</v>
      </c>
      <c r="BF36" s="6">
        <f t="shared" si="106"/>
        <v>-0.03496745006</v>
      </c>
      <c r="BG36" s="6">
        <f t="shared" si="106"/>
        <v>0.02497675004</v>
      </c>
      <c r="BH36" s="6">
        <f t="shared" si="106"/>
        <v>0.004995350008</v>
      </c>
      <c r="BI36" s="6">
        <f t="shared" si="106"/>
        <v>-0.04495815007</v>
      </c>
      <c r="BK36" s="4">
        <f t="shared" si="12"/>
        <v>-0.0040545808</v>
      </c>
      <c r="BL36" s="4">
        <f t="shared" si="13"/>
        <v>1.019251196</v>
      </c>
    </row>
    <row r="37">
      <c r="A37" s="2">
        <v>42338.0</v>
      </c>
      <c r="B37" s="7">
        <v>-0.0072</v>
      </c>
      <c r="C37" s="7">
        <v>-0.0026</v>
      </c>
      <c r="D37" s="7">
        <v>0.015</v>
      </c>
      <c r="E37" s="7">
        <v>0.046</v>
      </c>
      <c r="F37" s="7">
        <v>0.0125</v>
      </c>
      <c r="G37" s="7">
        <v>0.0114</v>
      </c>
      <c r="H37" s="7">
        <v>0.0262</v>
      </c>
      <c r="I37" s="7">
        <v>0.0084</v>
      </c>
      <c r="J37" s="7">
        <v>0.0025</v>
      </c>
      <c r="K37" s="7">
        <v>0.0028</v>
      </c>
      <c r="L37" s="8"/>
      <c r="M37" s="8"/>
      <c r="N37" s="6">
        <f>CDaR!AT193</f>
        <v>0.08005</v>
      </c>
      <c r="O37" s="6">
        <f>CDaR!AU193</f>
        <v>0.07653333333</v>
      </c>
      <c r="P37" s="6">
        <f>CDaR!AV193</f>
        <v>0.05556666667</v>
      </c>
      <c r="Q37" s="6">
        <f>CDaR!AW193</f>
        <v>0.1054833333</v>
      </c>
      <c r="R37" s="6">
        <f>CDaR!AX193</f>
        <v>0.2908333333</v>
      </c>
      <c r="S37" s="6">
        <f>CDaR!AY193</f>
        <v>0.06183333333</v>
      </c>
      <c r="T37" s="6">
        <f>CDaR!AZ193</f>
        <v>0.05456666667</v>
      </c>
      <c r="U37" s="6">
        <f>CDaR!BA193</f>
        <v>0.08211666667</v>
      </c>
      <c r="V37" s="6">
        <f>CDaR!BB193</f>
        <v>0.07378333333</v>
      </c>
      <c r="W37" s="6">
        <f>CDaR!BC193</f>
        <v>0.03701666667</v>
      </c>
      <c r="X37" s="8"/>
      <c r="Y37" s="4">
        <f t="shared" ref="Y37:AH37" si="107">rank(N37, $N37:$W37, TRUE)</f>
        <v>7</v>
      </c>
      <c r="Z37" s="4">
        <f t="shared" si="107"/>
        <v>6</v>
      </c>
      <c r="AA37" s="4">
        <f t="shared" si="107"/>
        <v>3</v>
      </c>
      <c r="AB37" s="4">
        <f t="shared" si="107"/>
        <v>9</v>
      </c>
      <c r="AC37" s="4">
        <f t="shared" si="107"/>
        <v>10</v>
      </c>
      <c r="AD37" s="4">
        <f t="shared" si="107"/>
        <v>4</v>
      </c>
      <c r="AE37" s="4">
        <f t="shared" si="107"/>
        <v>2</v>
      </c>
      <c r="AF37" s="4">
        <f t="shared" si="107"/>
        <v>8</v>
      </c>
      <c r="AG37" s="4">
        <f t="shared" si="107"/>
        <v>5</v>
      </c>
      <c r="AH37" s="4">
        <f t="shared" si="107"/>
        <v>1</v>
      </c>
      <c r="AI37" s="8"/>
      <c r="AJ37" s="6">
        <f t="shared" ref="AJ37:AS37" si="108">(Y37-AVERAGE($Y37:$AH37))/STDEV($Y37:$AH37)</f>
        <v>0.4954336943</v>
      </c>
      <c r="AK37" s="6">
        <f t="shared" si="108"/>
        <v>0.1651445648</v>
      </c>
      <c r="AL37" s="6">
        <f t="shared" si="108"/>
        <v>-0.8257228238</v>
      </c>
      <c r="AM37" s="6">
        <f t="shared" si="108"/>
        <v>1.156011953</v>
      </c>
      <c r="AN37" s="6">
        <f t="shared" si="108"/>
        <v>1.486301083</v>
      </c>
      <c r="AO37" s="6">
        <f t="shared" si="108"/>
        <v>-0.4954336943</v>
      </c>
      <c r="AP37" s="6">
        <f t="shared" si="108"/>
        <v>-1.156011953</v>
      </c>
      <c r="AQ37" s="6">
        <f t="shared" si="108"/>
        <v>0.8257228238</v>
      </c>
      <c r="AR37" s="6">
        <f t="shared" si="108"/>
        <v>-0.1651445648</v>
      </c>
      <c r="AS37" s="6">
        <f t="shared" si="108"/>
        <v>-1.486301083</v>
      </c>
      <c r="AT37" s="8"/>
      <c r="AU37" s="23">
        <v>42338.0</v>
      </c>
      <c r="AV37" s="4">
        <f t="shared" si="9"/>
        <v>0.02771125797</v>
      </c>
      <c r="AW37" s="4">
        <f t="shared" si="10"/>
        <v>1.577924118</v>
      </c>
      <c r="AX37" s="6">
        <f t="array" ref="AX37">SQRT(MMULT(MMULT(AJ37:AS37,MMULT(TRANSPOSE(ER!B517:K552-ER!M552:V552),ER!B517:K552-ER!M552:V552)/3),TRANSPOSE(AJ37:AS37)))</f>
        <v>0.3074364692</v>
      </c>
      <c r="AY37" s="2">
        <v>42338.0</v>
      </c>
      <c r="AZ37" s="6">
        <f t="shared" ref="AZ37:BI37" si="109">AJ37*0.01/$AX37</f>
        <v>0.01611499428</v>
      </c>
      <c r="BA37" s="6">
        <f t="shared" si="109"/>
        <v>0.00537166476</v>
      </c>
      <c r="BB37" s="6">
        <f t="shared" si="109"/>
        <v>-0.0268583238</v>
      </c>
      <c r="BC37" s="6">
        <f t="shared" si="109"/>
        <v>0.03760165332</v>
      </c>
      <c r="BD37" s="6">
        <f t="shared" si="109"/>
        <v>0.04834498284</v>
      </c>
      <c r="BE37" s="6">
        <f t="shared" si="109"/>
        <v>-0.01611499428</v>
      </c>
      <c r="BF37" s="6">
        <f t="shared" si="109"/>
        <v>-0.03760165332</v>
      </c>
      <c r="BG37" s="6">
        <f t="shared" si="109"/>
        <v>0.0268583238</v>
      </c>
      <c r="BH37" s="6">
        <f t="shared" si="109"/>
        <v>-0.00537166476</v>
      </c>
      <c r="BI37" s="6">
        <f t="shared" si="109"/>
        <v>-0.04834498284</v>
      </c>
      <c r="BK37" s="4">
        <f t="shared" si="12"/>
        <v>0.0008382197314</v>
      </c>
      <c r="BL37" s="4">
        <f t="shared" si="13"/>
        <v>1.020105552</v>
      </c>
    </row>
    <row r="38">
      <c r="A38" s="2">
        <v>42369.0</v>
      </c>
      <c r="B38" s="7">
        <v>0.0262</v>
      </c>
      <c r="C38" s="7">
        <v>-0.0304</v>
      </c>
      <c r="D38" s="7">
        <v>-0.0602</v>
      </c>
      <c r="E38" s="7">
        <v>-0.0535</v>
      </c>
      <c r="F38" s="7">
        <v>-0.0613</v>
      </c>
      <c r="G38" s="7">
        <v>-0.0209</v>
      </c>
      <c r="H38" s="7">
        <v>-0.0529</v>
      </c>
      <c r="I38" s="7">
        <v>-0.0828</v>
      </c>
      <c r="J38" s="7">
        <v>-0.0187</v>
      </c>
      <c r="K38" s="7">
        <v>-0.0173</v>
      </c>
      <c r="L38" s="8"/>
      <c r="M38" s="8"/>
      <c r="N38" s="6">
        <f>CDaR!AT194</f>
        <v>0.09101666667</v>
      </c>
      <c r="O38" s="6">
        <f>CDaR!AU194</f>
        <v>0.0874</v>
      </c>
      <c r="P38" s="6">
        <f>CDaR!AV194</f>
        <v>0.05403333333</v>
      </c>
      <c r="Q38" s="6">
        <f>CDaR!AW194</f>
        <v>0.1054833333</v>
      </c>
      <c r="R38" s="6">
        <f>CDaR!AX194</f>
        <v>0.2695</v>
      </c>
      <c r="S38" s="6">
        <f>CDaR!AY194</f>
        <v>0.06936666667</v>
      </c>
      <c r="T38" s="6">
        <f>CDaR!AZ194</f>
        <v>0.05778333333</v>
      </c>
      <c r="U38" s="6">
        <f>CDaR!BA194</f>
        <v>0.08823333333</v>
      </c>
      <c r="V38" s="6">
        <f>CDaR!BB194</f>
        <v>0.08085</v>
      </c>
      <c r="W38" s="6">
        <f>CDaR!BC194</f>
        <v>0.03701666667</v>
      </c>
      <c r="X38" s="8"/>
      <c r="Y38" s="4">
        <f t="shared" ref="Y38:AH38" si="110">rank(N38, $N38:$W38, TRUE)</f>
        <v>8</v>
      </c>
      <c r="Z38" s="4">
        <f t="shared" si="110"/>
        <v>6</v>
      </c>
      <c r="AA38" s="4">
        <f t="shared" si="110"/>
        <v>2</v>
      </c>
      <c r="AB38" s="4">
        <f t="shared" si="110"/>
        <v>9</v>
      </c>
      <c r="AC38" s="4">
        <f t="shared" si="110"/>
        <v>10</v>
      </c>
      <c r="AD38" s="4">
        <f t="shared" si="110"/>
        <v>4</v>
      </c>
      <c r="AE38" s="4">
        <f t="shared" si="110"/>
        <v>3</v>
      </c>
      <c r="AF38" s="4">
        <f t="shared" si="110"/>
        <v>7</v>
      </c>
      <c r="AG38" s="4">
        <f t="shared" si="110"/>
        <v>5</v>
      </c>
      <c r="AH38" s="4">
        <f t="shared" si="110"/>
        <v>1</v>
      </c>
      <c r="AI38" s="8"/>
      <c r="AJ38" s="6">
        <f t="shared" ref="AJ38:AS38" si="111">(Y38-AVERAGE($Y38:$AH38))/STDEV($Y38:$AH38)</f>
        <v>0.8257228238</v>
      </c>
      <c r="AK38" s="6">
        <f t="shared" si="111"/>
        <v>0.1651445648</v>
      </c>
      <c r="AL38" s="6">
        <f t="shared" si="111"/>
        <v>-1.156011953</v>
      </c>
      <c r="AM38" s="6">
        <f t="shared" si="111"/>
        <v>1.156011953</v>
      </c>
      <c r="AN38" s="6">
        <f t="shared" si="111"/>
        <v>1.486301083</v>
      </c>
      <c r="AO38" s="6">
        <f t="shared" si="111"/>
        <v>-0.4954336943</v>
      </c>
      <c r="AP38" s="6">
        <f t="shared" si="111"/>
        <v>-0.8257228238</v>
      </c>
      <c r="AQ38" s="6">
        <f t="shared" si="111"/>
        <v>0.4954336943</v>
      </c>
      <c r="AR38" s="6">
        <f t="shared" si="111"/>
        <v>-0.1651445648</v>
      </c>
      <c r="AS38" s="6">
        <f t="shared" si="111"/>
        <v>-1.486301083</v>
      </c>
      <c r="AT38" s="8"/>
      <c r="AU38" s="23">
        <v>42369.0</v>
      </c>
      <c r="AV38" s="4">
        <f t="shared" si="9"/>
        <v>-0.06334945505</v>
      </c>
      <c r="AW38" s="4">
        <f t="shared" si="10"/>
        <v>1.477963485</v>
      </c>
      <c r="AX38" s="6">
        <f t="array" ref="AX38">SQRT(MMULT(MMULT(AJ38:AS38,MMULT(TRANSPOSE(ER!B518:K553-ER!M553:V553),ER!B518:K553-ER!M553:V553)/3),TRANSPOSE(AJ38:AS38)))</f>
        <v>0.2855817709</v>
      </c>
      <c r="AY38" s="2">
        <v>42369.0</v>
      </c>
      <c r="AZ38" s="6">
        <f t="shared" ref="AZ38:BI38" si="112">AJ38*0.01/$AX38</f>
        <v>0.02891370907</v>
      </c>
      <c r="BA38" s="6">
        <f t="shared" si="112"/>
        <v>0.005782741814</v>
      </c>
      <c r="BB38" s="6">
        <f t="shared" si="112"/>
        <v>-0.0404791927</v>
      </c>
      <c r="BC38" s="6">
        <f t="shared" si="112"/>
        <v>0.0404791927</v>
      </c>
      <c r="BD38" s="6">
        <f t="shared" si="112"/>
        <v>0.05204467633</v>
      </c>
      <c r="BE38" s="6">
        <f t="shared" si="112"/>
        <v>-0.01734822544</v>
      </c>
      <c r="BF38" s="6">
        <f t="shared" si="112"/>
        <v>-0.02891370907</v>
      </c>
      <c r="BG38" s="6">
        <f t="shared" si="112"/>
        <v>0.01734822544</v>
      </c>
      <c r="BH38" s="6">
        <f t="shared" si="112"/>
        <v>-0.005782741814</v>
      </c>
      <c r="BI38" s="6">
        <f t="shared" si="112"/>
        <v>-0.05204467633</v>
      </c>
      <c r="BK38" s="4">
        <f t="shared" si="12"/>
        <v>-0.002060570602</v>
      </c>
      <c r="BL38" s="4">
        <f t="shared" si="13"/>
        <v>1.018003553</v>
      </c>
    </row>
    <row r="39">
      <c r="A39" s="2">
        <v>42400.0</v>
      </c>
      <c r="B39" s="7">
        <v>-0.0592</v>
      </c>
      <c r="C39" s="7">
        <v>-0.0124</v>
      </c>
      <c r="D39" s="7">
        <v>-0.0418</v>
      </c>
      <c r="E39" s="7">
        <v>-0.0857</v>
      </c>
      <c r="F39" s="7">
        <v>-0.1322</v>
      </c>
      <c r="G39" s="7">
        <v>-0.0764</v>
      </c>
      <c r="H39" s="7">
        <v>-0.0243</v>
      </c>
      <c r="I39" s="7">
        <v>-0.0746</v>
      </c>
      <c r="J39" s="7">
        <v>-0.0236</v>
      </c>
      <c r="K39" s="7">
        <v>-0.0535</v>
      </c>
      <c r="L39" s="8"/>
      <c r="M39" s="8"/>
      <c r="N39" s="6">
        <f>CDaR!AT195</f>
        <v>0.1001166667</v>
      </c>
      <c r="O39" s="6">
        <f>CDaR!AU195</f>
        <v>0.10265</v>
      </c>
      <c r="P39" s="6">
        <f>CDaR!AV195</f>
        <v>0.05893333333</v>
      </c>
      <c r="Q39" s="6">
        <f>CDaR!AW195</f>
        <v>0.1124833333</v>
      </c>
      <c r="R39" s="6">
        <f>CDaR!AX195</f>
        <v>0.2450833333</v>
      </c>
      <c r="S39" s="6">
        <f>CDaR!AY195</f>
        <v>0.07883333333</v>
      </c>
      <c r="T39" s="6">
        <f>CDaR!AZ195</f>
        <v>0.06941666667</v>
      </c>
      <c r="U39" s="6">
        <f>CDaR!BA195</f>
        <v>0.1076</v>
      </c>
      <c r="V39" s="6">
        <f>CDaR!BB195</f>
        <v>0.08995</v>
      </c>
      <c r="W39" s="6">
        <f>CDaR!BC195</f>
        <v>0.03943333333</v>
      </c>
      <c r="X39" s="8"/>
      <c r="Y39" s="4">
        <f t="shared" ref="Y39:AH39" si="113">rank(N39, $N39:$W39, TRUE)</f>
        <v>6</v>
      </c>
      <c r="Z39" s="4">
        <f t="shared" si="113"/>
        <v>7</v>
      </c>
      <c r="AA39" s="4">
        <f t="shared" si="113"/>
        <v>2</v>
      </c>
      <c r="AB39" s="4">
        <f t="shared" si="113"/>
        <v>9</v>
      </c>
      <c r="AC39" s="4">
        <f t="shared" si="113"/>
        <v>10</v>
      </c>
      <c r="AD39" s="4">
        <f t="shared" si="113"/>
        <v>4</v>
      </c>
      <c r="AE39" s="4">
        <f t="shared" si="113"/>
        <v>3</v>
      </c>
      <c r="AF39" s="4">
        <f t="shared" si="113"/>
        <v>8</v>
      </c>
      <c r="AG39" s="4">
        <f t="shared" si="113"/>
        <v>5</v>
      </c>
      <c r="AH39" s="4">
        <f t="shared" si="113"/>
        <v>1</v>
      </c>
      <c r="AI39" s="8"/>
      <c r="AJ39" s="6">
        <f t="shared" ref="AJ39:AS39" si="114">(Y39-AVERAGE($Y39:$AH39))/STDEV($Y39:$AH39)</f>
        <v>0.1651445648</v>
      </c>
      <c r="AK39" s="6">
        <f t="shared" si="114"/>
        <v>0.4954336943</v>
      </c>
      <c r="AL39" s="6">
        <f t="shared" si="114"/>
        <v>-1.156011953</v>
      </c>
      <c r="AM39" s="6">
        <f t="shared" si="114"/>
        <v>1.156011953</v>
      </c>
      <c r="AN39" s="6">
        <f t="shared" si="114"/>
        <v>1.486301083</v>
      </c>
      <c r="AO39" s="6">
        <f t="shared" si="114"/>
        <v>-0.4954336943</v>
      </c>
      <c r="AP39" s="6">
        <f t="shared" si="114"/>
        <v>-0.8257228238</v>
      </c>
      <c r="AQ39" s="6">
        <f t="shared" si="114"/>
        <v>0.8257228238</v>
      </c>
      <c r="AR39" s="6">
        <f t="shared" si="114"/>
        <v>-0.1651445648</v>
      </c>
      <c r="AS39" s="6">
        <f t="shared" si="114"/>
        <v>-1.486301083</v>
      </c>
      <c r="AT39" s="8"/>
      <c r="AU39" s="23">
        <v>42400.0</v>
      </c>
      <c r="AV39" s="4">
        <f t="shared" si="9"/>
        <v>-0.1937971468</v>
      </c>
      <c r="AW39" s="4">
        <f t="shared" si="10"/>
        <v>1.191538379</v>
      </c>
      <c r="AX39" s="6">
        <f t="array" ref="AX39">SQRT(MMULT(MMULT(AJ39:AS39,MMULT(TRANSPOSE(ER!B519:K554-ER!M554:V554),ER!B519:K554-ER!M554:V554)/3),TRANSPOSE(AJ39:AS39)))</f>
        <v>0.3167389209</v>
      </c>
      <c r="AY39" s="2">
        <v>42400.0</v>
      </c>
      <c r="AZ39" s="6">
        <f t="shared" ref="AZ39:BI39" si="115">AJ39*0.01/$AX39</f>
        <v>0.005213901856</v>
      </c>
      <c r="BA39" s="6">
        <f t="shared" si="115"/>
        <v>0.01564170557</v>
      </c>
      <c r="BB39" s="6">
        <f t="shared" si="115"/>
        <v>-0.03649731299</v>
      </c>
      <c r="BC39" s="6">
        <f t="shared" si="115"/>
        <v>0.03649731299</v>
      </c>
      <c r="BD39" s="6">
        <f t="shared" si="115"/>
        <v>0.04692511671</v>
      </c>
      <c r="BE39" s="6">
        <f t="shared" si="115"/>
        <v>-0.01564170557</v>
      </c>
      <c r="BF39" s="6">
        <f t="shared" si="115"/>
        <v>-0.02606950928</v>
      </c>
      <c r="BG39" s="6">
        <f t="shared" si="115"/>
        <v>0.02606950928</v>
      </c>
      <c r="BH39" s="6">
        <f t="shared" si="115"/>
        <v>-0.005213901856</v>
      </c>
      <c r="BI39" s="6">
        <f t="shared" si="115"/>
        <v>-0.04692511671</v>
      </c>
      <c r="BK39" s="4">
        <f t="shared" si="12"/>
        <v>-0.006786047519</v>
      </c>
      <c r="BL39" s="4">
        <f t="shared" si="13"/>
        <v>1.011095332</v>
      </c>
    </row>
    <row r="40">
      <c r="A40" s="2">
        <v>42429.0</v>
      </c>
      <c r="B40" s="7">
        <v>-0.0189</v>
      </c>
      <c r="C40" s="7">
        <v>-8.0E-4</v>
      </c>
      <c r="D40" s="7">
        <v>-0.0149</v>
      </c>
      <c r="E40" s="7">
        <v>-0.0298</v>
      </c>
      <c r="F40" s="7">
        <v>-0.056</v>
      </c>
      <c r="G40" s="7">
        <v>-0.0932</v>
      </c>
      <c r="H40" s="7">
        <v>-0.0191</v>
      </c>
      <c r="I40" s="7">
        <v>-0.0403</v>
      </c>
      <c r="J40" s="7">
        <v>0.009</v>
      </c>
      <c r="K40" s="7">
        <v>-0.0029</v>
      </c>
      <c r="L40" s="8"/>
      <c r="M40" s="8"/>
      <c r="N40" s="6">
        <f>CDaR!AT196</f>
        <v>0.1116833333</v>
      </c>
      <c r="O40" s="6">
        <f>CDaR!AU196</f>
        <v>0.1205333333</v>
      </c>
      <c r="P40" s="6">
        <f>CDaR!AV196</f>
        <v>0.07593333333</v>
      </c>
      <c r="Q40" s="6">
        <f>CDaR!AW196</f>
        <v>0.13275</v>
      </c>
      <c r="R40" s="6">
        <f>CDaR!AX196</f>
        <v>0.2547833333</v>
      </c>
      <c r="S40" s="6">
        <f>CDaR!AY196</f>
        <v>0.09815</v>
      </c>
      <c r="T40" s="6">
        <f>CDaR!AZ196</f>
        <v>0.08228333333</v>
      </c>
      <c r="U40" s="6">
        <f>CDaR!BA196</f>
        <v>0.1373333333</v>
      </c>
      <c r="V40" s="6">
        <f>CDaR!BB196</f>
        <v>0.09876666667</v>
      </c>
      <c r="W40" s="6">
        <f>CDaR!BC196</f>
        <v>0.04646666667</v>
      </c>
      <c r="X40" s="8"/>
      <c r="Y40" s="4">
        <f t="shared" ref="Y40:AH40" si="116">rank(N40, $N40:$W40, TRUE)</f>
        <v>6</v>
      </c>
      <c r="Z40" s="4">
        <f t="shared" si="116"/>
        <v>7</v>
      </c>
      <c r="AA40" s="4">
        <f t="shared" si="116"/>
        <v>2</v>
      </c>
      <c r="AB40" s="4">
        <f t="shared" si="116"/>
        <v>8</v>
      </c>
      <c r="AC40" s="4">
        <f t="shared" si="116"/>
        <v>10</v>
      </c>
      <c r="AD40" s="4">
        <f t="shared" si="116"/>
        <v>4</v>
      </c>
      <c r="AE40" s="4">
        <f t="shared" si="116"/>
        <v>3</v>
      </c>
      <c r="AF40" s="4">
        <f t="shared" si="116"/>
        <v>9</v>
      </c>
      <c r="AG40" s="4">
        <f t="shared" si="116"/>
        <v>5</v>
      </c>
      <c r="AH40" s="4">
        <f t="shared" si="116"/>
        <v>1</v>
      </c>
      <c r="AI40" s="8"/>
      <c r="AJ40" s="6">
        <f t="shared" ref="AJ40:AS40" si="117">(Y40-AVERAGE($Y40:$AH40))/STDEV($Y40:$AH40)</f>
        <v>0.1651445648</v>
      </c>
      <c r="AK40" s="6">
        <f t="shared" si="117"/>
        <v>0.4954336943</v>
      </c>
      <c r="AL40" s="6">
        <f t="shared" si="117"/>
        <v>-1.156011953</v>
      </c>
      <c r="AM40" s="6">
        <f t="shared" si="117"/>
        <v>0.8257228238</v>
      </c>
      <c r="AN40" s="6">
        <f t="shared" si="117"/>
        <v>1.486301083</v>
      </c>
      <c r="AO40" s="6">
        <f t="shared" si="117"/>
        <v>-0.4954336943</v>
      </c>
      <c r="AP40" s="6">
        <f t="shared" si="117"/>
        <v>-0.8257228238</v>
      </c>
      <c r="AQ40" s="6">
        <f t="shared" si="117"/>
        <v>1.156011953</v>
      </c>
      <c r="AR40" s="6">
        <f t="shared" si="117"/>
        <v>-0.1651445648</v>
      </c>
      <c r="AS40" s="6">
        <f t="shared" si="117"/>
        <v>-1.486301083</v>
      </c>
      <c r="AT40" s="8"/>
      <c r="AU40" s="23">
        <v>42429.0</v>
      </c>
      <c r="AV40" s="4">
        <f t="shared" si="9"/>
        <v>-0.07248194948</v>
      </c>
      <c r="AW40" s="4">
        <f t="shared" si="10"/>
        <v>1.105173354</v>
      </c>
      <c r="AX40" s="6">
        <f t="array" ref="AX40">SQRT(MMULT(MMULT(AJ40:AS40,MMULT(TRANSPOSE(ER!B520:K555-ER!M555:V555),ER!B520:K555-ER!M555:V555)/3),TRANSPOSE(AJ40:AS40)))</f>
        <v>0.324091415</v>
      </c>
      <c r="AY40" s="2">
        <v>42429.0</v>
      </c>
      <c r="AZ40" s="6">
        <f t="shared" ref="AZ40:BI40" si="118">AJ40*0.01/$AX40</f>
        <v>0.005095616765</v>
      </c>
      <c r="BA40" s="6">
        <f t="shared" si="118"/>
        <v>0.0152868503</v>
      </c>
      <c r="BB40" s="6">
        <f t="shared" si="118"/>
        <v>-0.03566931736</v>
      </c>
      <c r="BC40" s="6">
        <f t="shared" si="118"/>
        <v>0.02547808383</v>
      </c>
      <c r="BD40" s="6">
        <f t="shared" si="118"/>
        <v>0.04586055089</v>
      </c>
      <c r="BE40" s="6">
        <f t="shared" si="118"/>
        <v>-0.0152868503</v>
      </c>
      <c r="BF40" s="6">
        <f t="shared" si="118"/>
        <v>-0.02547808383</v>
      </c>
      <c r="BG40" s="6">
        <f t="shared" si="118"/>
        <v>0.03566931736</v>
      </c>
      <c r="BH40" s="6">
        <f t="shared" si="118"/>
        <v>-0.005095616765</v>
      </c>
      <c r="BI40" s="6">
        <f t="shared" si="118"/>
        <v>-0.04586055089</v>
      </c>
      <c r="BK40" s="4">
        <f t="shared" si="12"/>
        <v>-0.002288381525</v>
      </c>
      <c r="BL40" s="4">
        <f t="shared" si="13"/>
        <v>1.00878156</v>
      </c>
    </row>
    <row r="41">
      <c r="A41" s="2">
        <v>42460.0</v>
      </c>
      <c r="B41" s="7">
        <v>0.0461</v>
      </c>
      <c r="C41" s="7">
        <v>0.05</v>
      </c>
      <c r="D41" s="7">
        <v>0.0111</v>
      </c>
      <c r="E41" s="7">
        <v>0.0477</v>
      </c>
      <c r="F41" s="7">
        <v>0.0279</v>
      </c>
      <c r="G41" s="7">
        <v>0.0444</v>
      </c>
      <c r="H41" s="7">
        <v>0.0312</v>
      </c>
      <c r="I41" s="7">
        <v>0.0296</v>
      </c>
      <c r="J41" s="7">
        <v>0.0165</v>
      </c>
      <c r="K41" s="7">
        <v>0.0678</v>
      </c>
      <c r="L41" s="8"/>
      <c r="M41" s="8"/>
      <c r="N41" s="6">
        <f>CDaR!AT197</f>
        <v>0.1247</v>
      </c>
      <c r="O41" s="6">
        <f>CDaR!AU197</f>
        <v>0.1320833333</v>
      </c>
      <c r="P41" s="6">
        <f>CDaR!AV197</f>
        <v>0.09291666667</v>
      </c>
      <c r="Q41" s="6">
        <f>CDaR!AW197</f>
        <v>0.15325</v>
      </c>
      <c r="R41" s="6">
        <f>CDaR!AX197</f>
        <v>0.2888666667</v>
      </c>
      <c r="S41" s="6">
        <f>CDaR!AY197</f>
        <v>0.1299</v>
      </c>
      <c r="T41" s="6">
        <f>CDaR!AZ197</f>
        <v>0.09588333333</v>
      </c>
      <c r="U41" s="6">
        <f>CDaR!BA197</f>
        <v>0.1702833333</v>
      </c>
      <c r="V41" s="6">
        <f>CDaR!BB197</f>
        <v>0.1043166667</v>
      </c>
      <c r="W41" s="6">
        <f>CDaR!BC197</f>
        <v>0.05683333333</v>
      </c>
      <c r="X41" s="8"/>
      <c r="Y41" s="4">
        <f t="shared" ref="Y41:AH41" si="119">rank(N41, $N41:$W41, TRUE)</f>
        <v>5</v>
      </c>
      <c r="Z41" s="4">
        <f t="shared" si="119"/>
        <v>7</v>
      </c>
      <c r="AA41" s="4">
        <f t="shared" si="119"/>
        <v>2</v>
      </c>
      <c r="AB41" s="4">
        <f t="shared" si="119"/>
        <v>8</v>
      </c>
      <c r="AC41" s="4">
        <f t="shared" si="119"/>
        <v>10</v>
      </c>
      <c r="AD41" s="4">
        <f t="shared" si="119"/>
        <v>6</v>
      </c>
      <c r="AE41" s="4">
        <f t="shared" si="119"/>
        <v>3</v>
      </c>
      <c r="AF41" s="4">
        <f t="shared" si="119"/>
        <v>9</v>
      </c>
      <c r="AG41" s="4">
        <f t="shared" si="119"/>
        <v>4</v>
      </c>
      <c r="AH41" s="4">
        <f t="shared" si="119"/>
        <v>1</v>
      </c>
      <c r="AI41" s="8"/>
      <c r="AJ41" s="6">
        <f t="shared" ref="AJ41:AS41" si="120">(Y41-AVERAGE($Y41:$AH41))/STDEV($Y41:$AH41)</f>
        <v>-0.1651445648</v>
      </c>
      <c r="AK41" s="6">
        <f t="shared" si="120"/>
        <v>0.4954336943</v>
      </c>
      <c r="AL41" s="6">
        <f t="shared" si="120"/>
        <v>-1.156011953</v>
      </c>
      <c r="AM41" s="6">
        <f t="shared" si="120"/>
        <v>0.8257228238</v>
      </c>
      <c r="AN41" s="6">
        <f t="shared" si="120"/>
        <v>1.486301083</v>
      </c>
      <c r="AO41" s="6">
        <f t="shared" si="120"/>
        <v>0.1651445648</v>
      </c>
      <c r="AP41" s="6">
        <f t="shared" si="120"/>
        <v>-0.8257228238</v>
      </c>
      <c r="AQ41" s="6">
        <f t="shared" si="120"/>
        <v>1.156011953</v>
      </c>
      <c r="AR41" s="6">
        <f t="shared" si="120"/>
        <v>-0.4954336943</v>
      </c>
      <c r="AS41" s="6">
        <f t="shared" si="120"/>
        <v>-1.486301083</v>
      </c>
      <c r="AT41" s="8"/>
      <c r="AU41" s="23">
        <v>42460.0</v>
      </c>
      <c r="AV41" s="4">
        <f t="shared" si="9"/>
        <v>-0.01663005767</v>
      </c>
      <c r="AW41" s="4">
        <f t="shared" si="10"/>
        <v>1.086794257</v>
      </c>
      <c r="AX41" s="6">
        <f t="array" ref="AX41">SQRT(MMULT(MMULT(AJ41:AS41,MMULT(TRANSPOSE(ER!B521:K556-ER!M556:V556),ER!B521:K556-ER!M556:V556)/3),TRANSPOSE(AJ41:AS41)))</f>
        <v>0.3080795856</v>
      </c>
      <c r="AY41" s="2">
        <v>42460.0</v>
      </c>
      <c r="AZ41" s="6">
        <f t="shared" ref="AZ41:BI41" si="121">AJ41*0.01/$AX41</f>
        <v>-0.005360451405</v>
      </c>
      <c r="BA41" s="6">
        <f t="shared" si="121"/>
        <v>0.01608135421</v>
      </c>
      <c r="BB41" s="6">
        <f t="shared" si="121"/>
        <v>-0.03752315983</v>
      </c>
      <c r="BC41" s="6">
        <f t="shared" si="121"/>
        <v>0.02680225702</v>
      </c>
      <c r="BD41" s="6">
        <f t="shared" si="121"/>
        <v>0.04824406264</v>
      </c>
      <c r="BE41" s="6">
        <f t="shared" si="121"/>
        <v>0.005360451405</v>
      </c>
      <c r="BF41" s="6">
        <f t="shared" si="121"/>
        <v>-0.02680225702</v>
      </c>
      <c r="BG41" s="6">
        <f t="shared" si="121"/>
        <v>0.03752315983</v>
      </c>
      <c r="BH41" s="6">
        <f t="shared" si="121"/>
        <v>-0.01608135421</v>
      </c>
      <c r="BI41" s="6">
        <f t="shared" si="121"/>
        <v>-0.04824406264</v>
      </c>
      <c r="BK41" s="4">
        <f t="shared" si="12"/>
        <v>-0.0005131286083</v>
      </c>
      <c r="BL41" s="4">
        <f t="shared" si="13"/>
        <v>1.008263926</v>
      </c>
    </row>
    <row r="42">
      <c r="A42" s="2">
        <v>42490.0</v>
      </c>
      <c r="B42" s="7">
        <v>0.0368</v>
      </c>
      <c r="C42" s="7">
        <v>0.0332</v>
      </c>
      <c r="D42" s="7">
        <v>0.013</v>
      </c>
      <c r="E42" s="7">
        <v>0.0059</v>
      </c>
      <c r="F42" s="7">
        <v>0.0227</v>
      </c>
      <c r="G42" s="7">
        <v>-0.0038</v>
      </c>
      <c r="H42" s="7">
        <v>-0.0042</v>
      </c>
      <c r="I42" s="7">
        <v>0.0464</v>
      </c>
      <c r="J42" s="7">
        <v>0.0151</v>
      </c>
      <c r="K42" s="7">
        <v>0.0046</v>
      </c>
      <c r="L42" s="8"/>
      <c r="M42" s="8"/>
      <c r="N42" s="6">
        <f>CDaR!AT198</f>
        <v>0.1268666667</v>
      </c>
      <c r="O42" s="6">
        <f>CDaR!AU198</f>
        <v>0.1320833333</v>
      </c>
      <c r="P42" s="6">
        <f>CDaR!AV198</f>
        <v>0.1053166667</v>
      </c>
      <c r="Q42" s="6">
        <f>CDaR!AW198</f>
        <v>0.1646</v>
      </c>
      <c r="R42" s="6">
        <f>CDaR!AX198</f>
        <v>0.3214166667</v>
      </c>
      <c r="S42" s="6">
        <f>CDaR!AY198</f>
        <v>0.15235</v>
      </c>
      <c r="T42" s="6">
        <f>CDaR!AZ198</f>
        <v>0.1023666667</v>
      </c>
      <c r="U42" s="6">
        <f>CDaR!BA198</f>
        <v>0.1969</v>
      </c>
      <c r="V42" s="6">
        <f>CDaR!BB198</f>
        <v>0.1067</v>
      </c>
      <c r="W42" s="6">
        <f>CDaR!BC198</f>
        <v>0.05683333333</v>
      </c>
      <c r="X42" s="8"/>
      <c r="Y42" s="4">
        <f t="shared" ref="Y42:AH42" si="122">rank(N42, $N42:$W42, TRUE)</f>
        <v>5</v>
      </c>
      <c r="Z42" s="4">
        <f t="shared" si="122"/>
        <v>6</v>
      </c>
      <c r="AA42" s="4">
        <f t="shared" si="122"/>
        <v>3</v>
      </c>
      <c r="AB42" s="4">
        <f t="shared" si="122"/>
        <v>8</v>
      </c>
      <c r="AC42" s="4">
        <f t="shared" si="122"/>
        <v>10</v>
      </c>
      <c r="AD42" s="4">
        <f t="shared" si="122"/>
        <v>7</v>
      </c>
      <c r="AE42" s="4">
        <f t="shared" si="122"/>
        <v>2</v>
      </c>
      <c r="AF42" s="4">
        <f t="shared" si="122"/>
        <v>9</v>
      </c>
      <c r="AG42" s="4">
        <f t="shared" si="122"/>
        <v>4</v>
      </c>
      <c r="AH42" s="4">
        <f t="shared" si="122"/>
        <v>1</v>
      </c>
      <c r="AI42" s="8"/>
      <c r="AJ42" s="6">
        <f t="shared" ref="AJ42:AS42" si="123">(Y42-AVERAGE($Y42:$AH42))/STDEV($Y42:$AH42)</f>
        <v>-0.1651445648</v>
      </c>
      <c r="AK42" s="6">
        <f t="shared" si="123"/>
        <v>0.1651445648</v>
      </c>
      <c r="AL42" s="6">
        <f t="shared" si="123"/>
        <v>-0.8257228238</v>
      </c>
      <c r="AM42" s="6">
        <f t="shared" si="123"/>
        <v>0.8257228238</v>
      </c>
      <c r="AN42" s="6">
        <f t="shared" si="123"/>
        <v>1.486301083</v>
      </c>
      <c r="AO42" s="6">
        <f t="shared" si="123"/>
        <v>0.4954336943</v>
      </c>
      <c r="AP42" s="6">
        <f t="shared" si="123"/>
        <v>-1.156011953</v>
      </c>
      <c r="AQ42" s="6">
        <f t="shared" si="123"/>
        <v>1.156011953</v>
      </c>
      <c r="AR42" s="6">
        <f t="shared" si="123"/>
        <v>-0.4954336943</v>
      </c>
      <c r="AS42" s="6">
        <f t="shared" si="123"/>
        <v>-1.486301083</v>
      </c>
      <c r="AT42" s="8"/>
      <c r="AU42" s="23">
        <v>42490.0</v>
      </c>
      <c r="AV42" s="4">
        <f t="shared" si="9"/>
        <v>0.0761151299</v>
      </c>
      <c r="AW42" s="4">
        <f t="shared" si="10"/>
        <v>1.169515744</v>
      </c>
      <c r="AX42" s="6">
        <f t="array" ref="AX42">SQRT(MMULT(MMULT(AJ42:AS42,MMULT(TRANSPOSE(ER!B522:K557-ER!M557:V557),ER!B522:K557-ER!M557:V557)/3),TRANSPOSE(AJ42:AS42)))</f>
        <v>0.3087436811</v>
      </c>
      <c r="AY42" s="2">
        <v>42490.0</v>
      </c>
      <c r="AZ42" s="6">
        <f t="shared" ref="AZ42:BI42" si="124">AJ42*0.01/$AX42</f>
        <v>-0.005348921286</v>
      </c>
      <c r="BA42" s="6">
        <f t="shared" si="124"/>
        <v>0.005348921286</v>
      </c>
      <c r="BB42" s="6">
        <f t="shared" si="124"/>
        <v>-0.02674460643</v>
      </c>
      <c r="BC42" s="6">
        <f t="shared" si="124"/>
        <v>0.02674460643</v>
      </c>
      <c r="BD42" s="6">
        <f t="shared" si="124"/>
        <v>0.04814029157</v>
      </c>
      <c r="BE42" s="6">
        <f t="shared" si="124"/>
        <v>0.01604676386</v>
      </c>
      <c r="BF42" s="6">
        <f t="shared" si="124"/>
        <v>-0.037442449</v>
      </c>
      <c r="BG42" s="6">
        <f t="shared" si="124"/>
        <v>0.037442449</v>
      </c>
      <c r="BH42" s="6">
        <f t="shared" si="124"/>
        <v>-0.01604676386</v>
      </c>
      <c r="BI42" s="6">
        <f t="shared" si="124"/>
        <v>-0.04814029157</v>
      </c>
      <c r="BK42" s="4">
        <f t="shared" si="12"/>
        <v>0.002470632053</v>
      </c>
      <c r="BL42" s="4">
        <f t="shared" si="13"/>
        <v>1.010754975</v>
      </c>
    </row>
    <row r="43">
      <c r="A43" s="2">
        <v>42521.0</v>
      </c>
      <c r="B43" s="7">
        <v>0.0282</v>
      </c>
      <c r="C43" s="7">
        <v>0.0083</v>
      </c>
      <c r="D43" s="7">
        <v>0.027</v>
      </c>
      <c r="E43" s="7">
        <v>0.0189</v>
      </c>
      <c r="F43" s="7">
        <v>-0.013</v>
      </c>
      <c r="G43" s="7">
        <v>0.0258</v>
      </c>
      <c r="H43" s="7">
        <v>0.0399</v>
      </c>
      <c r="I43" s="7">
        <v>0.0026</v>
      </c>
      <c r="J43" s="7">
        <v>0.0016</v>
      </c>
      <c r="K43" s="7">
        <v>0.0176</v>
      </c>
      <c r="L43" s="8"/>
      <c r="M43" s="8"/>
      <c r="N43" s="6">
        <f>CDaR!AT199</f>
        <v>0.1268666667</v>
      </c>
      <c r="O43" s="6">
        <f>CDaR!AU199</f>
        <v>0.1320833333</v>
      </c>
      <c r="P43" s="6">
        <f>CDaR!AV199</f>
        <v>0.11075</v>
      </c>
      <c r="Q43" s="6">
        <f>CDaR!AW199</f>
        <v>0.1749166667</v>
      </c>
      <c r="R43" s="6">
        <f>CDaR!AX199</f>
        <v>0.3474833333</v>
      </c>
      <c r="S43" s="6">
        <f>CDaR!AY199</f>
        <v>0.17385</v>
      </c>
      <c r="T43" s="6">
        <f>CDaR!AZ199</f>
        <v>0.1051</v>
      </c>
      <c r="U43" s="6">
        <f>CDaR!BA199</f>
        <v>0.2140666667</v>
      </c>
      <c r="V43" s="6">
        <f>CDaR!BB199</f>
        <v>0.1067</v>
      </c>
      <c r="W43" s="6">
        <f>CDaR!BC199</f>
        <v>0.05683333333</v>
      </c>
      <c r="X43" s="8"/>
      <c r="Y43" s="4">
        <f t="shared" ref="Y43:AH43" si="125">rank(N43, $N43:$W43, TRUE)</f>
        <v>5</v>
      </c>
      <c r="Z43" s="4">
        <f t="shared" si="125"/>
        <v>6</v>
      </c>
      <c r="AA43" s="4">
        <f t="shared" si="125"/>
        <v>4</v>
      </c>
      <c r="AB43" s="4">
        <f t="shared" si="125"/>
        <v>8</v>
      </c>
      <c r="AC43" s="4">
        <f t="shared" si="125"/>
        <v>10</v>
      </c>
      <c r="AD43" s="4">
        <f t="shared" si="125"/>
        <v>7</v>
      </c>
      <c r="AE43" s="4">
        <f t="shared" si="125"/>
        <v>2</v>
      </c>
      <c r="AF43" s="4">
        <f t="shared" si="125"/>
        <v>9</v>
      </c>
      <c r="AG43" s="4">
        <f t="shared" si="125"/>
        <v>3</v>
      </c>
      <c r="AH43" s="4">
        <f t="shared" si="125"/>
        <v>1</v>
      </c>
      <c r="AI43" s="8"/>
      <c r="AJ43" s="6">
        <f t="shared" ref="AJ43:AS43" si="126">(Y43-AVERAGE($Y43:$AH43))/STDEV($Y43:$AH43)</f>
        <v>-0.1651445648</v>
      </c>
      <c r="AK43" s="6">
        <f t="shared" si="126"/>
        <v>0.1651445648</v>
      </c>
      <c r="AL43" s="6">
        <f t="shared" si="126"/>
        <v>-0.4954336943</v>
      </c>
      <c r="AM43" s="6">
        <f t="shared" si="126"/>
        <v>0.8257228238</v>
      </c>
      <c r="AN43" s="6">
        <f t="shared" si="126"/>
        <v>1.486301083</v>
      </c>
      <c r="AO43" s="6">
        <f t="shared" si="126"/>
        <v>0.4954336943</v>
      </c>
      <c r="AP43" s="6">
        <f t="shared" si="126"/>
        <v>-1.156011953</v>
      </c>
      <c r="AQ43" s="6">
        <f t="shared" si="126"/>
        <v>1.156011953</v>
      </c>
      <c r="AR43" s="6">
        <f t="shared" si="126"/>
        <v>-0.8257228238</v>
      </c>
      <c r="AS43" s="6">
        <f t="shared" si="126"/>
        <v>-1.486301083</v>
      </c>
      <c r="AT43" s="8"/>
      <c r="AU43" s="23">
        <v>42521.0</v>
      </c>
      <c r="AV43" s="4">
        <f t="shared" si="9"/>
        <v>-0.08658529531</v>
      </c>
      <c r="AW43" s="4">
        <f t="shared" si="10"/>
        <v>1.068252878</v>
      </c>
      <c r="AX43" s="6">
        <f t="array" ref="AX43">SQRT(MMULT(MMULT(AJ43:AS43,MMULT(TRANSPOSE(ER!B523:K558-ER!M558:V558),ER!B523:K558-ER!M558:V558)/3),TRANSPOSE(AJ43:AS43)))</f>
        <v>0.3252430321</v>
      </c>
      <c r="AY43" s="2">
        <v>42521.0</v>
      </c>
      <c r="AZ43" s="6">
        <f t="shared" ref="AZ43:BI43" si="127">AJ43*0.01/$AX43</f>
        <v>-0.005077574258</v>
      </c>
      <c r="BA43" s="6">
        <f t="shared" si="127"/>
        <v>0.005077574258</v>
      </c>
      <c r="BB43" s="6">
        <f t="shared" si="127"/>
        <v>-0.01523272277</v>
      </c>
      <c r="BC43" s="6">
        <f t="shared" si="127"/>
        <v>0.02538787129</v>
      </c>
      <c r="BD43" s="6">
        <f t="shared" si="127"/>
        <v>0.04569816832</v>
      </c>
      <c r="BE43" s="6">
        <f t="shared" si="127"/>
        <v>0.01523272277</v>
      </c>
      <c r="BF43" s="6">
        <f t="shared" si="127"/>
        <v>-0.03554301981</v>
      </c>
      <c r="BG43" s="6">
        <f t="shared" si="127"/>
        <v>0.03554301981</v>
      </c>
      <c r="BH43" s="6">
        <f t="shared" si="127"/>
        <v>-0.02538787129</v>
      </c>
      <c r="BI43" s="6">
        <f t="shared" si="127"/>
        <v>-0.04569816832</v>
      </c>
      <c r="BK43" s="4">
        <f t="shared" si="12"/>
        <v>-0.00280443943</v>
      </c>
      <c r="BL43" s="4">
        <f t="shared" si="13"/>
        <v>1.007920374</v>
      </c>
    </row>
    <row r="44">
      <c r="A44" s="2">
        <v>42551.0</v>
      </c>
      <c r="B44" s="7">
        <v>-0.0264</v>
      </c>
      <c r="C44" s="7">
        <v>-0.0035</v>
      </c>
      <c r="D44" s="7">
        <v>-0.0566</v>
      </c>
      <c r="E44" s="7">
        <v>-0.0549</v>
      </c>
      <c r="F44" s="7">
        <v>-0.09</v>
      </c>
      <c r="G44" s="7">
        <v>-0.0975</v>
      </c>
      <c r="H44" s="7">
        <v>-0.0606</v>
      </c>
      <c r="I44" s="7">
        <v>-0.0973</v>
      </c>
      <c r="J44" s="7">
        <v>0.0497</v>
      </c>
      <c r="K44" s="7">
        <v>0.0021</v>
      </c>
      <c r="L44" s="8"/>
      <c r="M44" s="8"/>
      <c r="N44" s="6">
        <f>CDaR!AT200</f>
        <v>0.1268666667</v>
      </c>
      <c r="O44" s="6">
        <f>CDaR!AU200</f>
        <v>0.1320833333</v>
      </c>
      <c r="P44" s="6">
        <f>CDaR!AV200</f>
        <v>0.11075</v>
      </c>
      <c r="Q44" s="6">
        <f>CDaR!AW200</f>
        <v>0.1749166667</v>
      </c>
      <c r="R44" s="6">
        <f>CDaR!AX200</f>
        <v>0.3725833333</v>
      </c>
      <c r="S44" s="6">
        <f>CDaR!AY200</f>
        <v>0.1874</v>
      </c>
      <c r="T44" s="6">
        <f>CDaR!AZ200</f>
        <v>0.1051</v>
      </c>
      <c r="U44" s="6">
        <f>CDaR!BA200</f>
        <v>0.2201166667</v>
      </c>
      <c r="V44" s="6">
        <f>CDaR!BB200</f>
        <v>0.1067</v>
      </c>
      <c r="W44" s="6">
        <f>CDaR!BC200</f>
        <v>0.05683333333</v>
      </c>
      <c r="X44" s="8"/>
      <c r="Y44" s="4">
        <f t="shared" ref="Y44:AH44" si="128">rank(N44, $N44:$W44, TRUE)</f>
        <v>5</v>
      </c>
      <c r="Z44" s="4">
        <f t="shared" si="128"/>
        <v>6</v>
      </c>
      <c r="AA44" s="4">
        <f t="shared" si="128"/>
        <v>4</v>
      </c>
      <c r="AB44" s="4">
        <f t="shared" si="128"/>
        <v>7</v>
      </c>
      <c r="AC44" s="4">
        <f t="shared" si="128"/>
        <v>10</v>
      </c>
      <c r="AD44" s="4">
        <f t="shared" si="128"/>
        <v>8</v>
      </c>
      <c r="AE44" s="4">
        <f t="shared" si="128"/>
        <v>2</v>
      </c>
      <c r="AF44" s="4">
        <f t="shared" si="128"/>
        <v>9</v>
      </c>
      <c r="AG44" s="4">
        <f t="shared" si="128"/>
        <v>3</v>
      </c>
      <c r="AH44" s="4">
        <f t="shared" si="128"/>
        <v>1</v>
      </c>
      <c r="AI44" s="8"/>
      <c r="AJ44" s="6">
        <f t="shared" ref="AJ44:AS44" si="129">(Y44-AVERAGE($Y44:$AH44))/STDEV($Y44:$AH44)</f>
        <v>-0.1651445648</v>
      </c>
      <c r="AK44" s="6">
        <f t="shared" si="129"/>
        <v>0.1651445648</v>
      </c>
      <c r="AL44" s="6">
        <f t="shared" si="129"/>
        <v>-0.4954336943</v>
      </c>
      <c r="AM44" s="6">
        <f t="shared" si="129"/>
        <v>0.4954336943</v>
      </c>
      <c r="AN44" s="6">
        <f t="shared" si="129"/>
        <v>1.486301083</v>
      </c>
      <c r="AO44" s="6">
        <f t="shared" si="129"/>
        <v>0.8257228238</v>
      </c>
      <c r="AP44" s="6">
        <f t="shared" si="129"/>
        <v>-1.156011953</v>
      </c>
      <c r="AQ44" s="6">
        <f t="shared" si="129"/>
        <v>1.156011953</v>
      </c>
      <c r="AR44" s="6">
        <f t="shared" si="129"/>
        <v>-0.8257228238</v>
      </c>
      <c r="AS44" s="6">
        <f t="shared" si="129"/>
        <v>-1.486301083</v>
      </c>
      <c r="AT44" s="8"/>
      <c r="AU44" s="23">
        <v>42551.0</v>
      </c>
      <c r="AV44" s="4">
        <f t="shared" si="9"/>
        <v>-0.2821660034</v>
      </c>
      <c r="AW44" s="4">
        <f t="shared" si="10"/>
        <v>0.7668282325</v>
      </c>
      <c r="AX44" s="6">
        <f t="array" ref="AX44">SQRT(MMULT(MMULT(AJ44:AS44,MMULT(TRANSPOSE(ER!B524:K559-ER!M559:V559),ER!B524:K559-ER!M559:V559)/3),TRANSPOSE(AJ44:AS44)))</f>
        <v>0.3522923647</v>
      </c>
      <c r="AY44" s="2">
        <v>42551.0</v>
      </c>
      <c r="AZ44" s="6">
        <f t="shared" ref="AZ44:BI44" si="130">AJ44*0.01/$AX44</f>
        <v>-0.004687713425</v>
      </c>
      <c r="BA44" s="6">
        <f t="shared" si="130"/>
        <v>0.004687713425</v>
      </c>
      <c r="BB44" s="6">
        <f t="shared" si="130"/>
        <v>-0.01406314028</v>
      </c>
      <c r="BC44" s="6">
        <f t="shared" si="130"/>
        <v>0.01406314028</v>
      </c>
      <c r="BD44" s="6">
        <f t="shared" si="130"/>
        <v>0.04218942083</v>
      </c>
      <c r="BE44" s="6">
        <f t="shared" si="130"/>
        <v>0.02343856713</v>
      </c>
      <c r="BF44" s="6">
        <f t="shared" si="130"/>
        <v>-0.03281399398</v>
      </c>
      <c r="BG44" s="6">
        <f t="shared" si="130"/>
        <v>0.03281399398</v>
      </c>
      <c r="BH44" s="6">
        <f t="shared" si="130"/>
        <v>-0.02343856713</v>
      </c>
      <c r="BI44" s="6">
        <f t="shared" si="130"/>
        <v>-0.04218942083</v>
      </c>
      <c r="BK44" s="4">
        <f t="shared" si="12"/>
        <v>-0.008675543378</v>
      </c>
      <c r="BL44" s="4">
        <f t="shared" si="13"/>
        <v>0.9991761169</v>
      </c>
    </row>
    <row r="45">
      <c r="A45" s="2">
        <v>42582.0</v>
      </c>
      <c r="B45" s="7">
        <v>0.0596</v>
      </c>
      <c r="C45" s="7">
        <v>0.038</v>
      </c>
      <c r="D45" s="7">
        <v>0.0486</v>
      </c>
      <c r="E45" s="7">
        <v>0.0672</v>
      </c>
      <c r="F45" s="7">
        <v>0.0359</v>
      </c>
      <c r="G45" s="7">
        <v>0.0638</v>
      </c>
      <c r="H45" s="7">
        <v>0.0419</v>
      </c>
      <c r="I45" s="7">
        <v>0.0571</v>
      </c>
      <c r="J45" s="7">
        <v>0.0347</v>
      </c>
      <c r="K45" s="7">
        <v>0.0376</v>
      </c>
      <c r="L45" s="8"/>
      <c r="M45" s="8"/>
      <c r="N45" s="6">
        <f>CDaR!AT201</f>
        <v>0.1268666667</v>
      </c>
      <c r="O45" s="6">
        <f>CDaR!AU201</f>
        <v>0.1320833333</v>
      </c>
      <c r="P45" s="6">
        <f>CDaR!AV201</f>
        <v>0.11905</v>
      </c>
      <c r="Q45" s="6">
        <f>CDaR!AW201</f>
        <v>0.18255</v>
      </c>
      <c r="R45" s="6">
        <f>CDaR!AX201</f>
        <v>0.41145</v>
      </c>
      <c r="S45" s="6">
        <f>CDaR!AY201</f>
        <v>0.2081166667</v>
      </c>
      <c r="T45" s="6">
        <f>CDaR!AZ201</f>
        <v>0.10925</v>
      </c>
      <c r="U45" s="6">
        <f>CDaR!BA201</f>
        <v>0.241</v>
      </c>
      <c r="V45" s="6">
        <f>CDaR!BB201</f>
        <v>0.1067</v>
      </c>
      <c r="W45" s="6">
        <f>CDaR!BC201</f>
        <v>0.05515</v>
      </c>
      <c r="X45" s="8"/>
      <c r="Y45" s="4">
        <f t="shared" ref="Y45:AH45" si="131">rank(N45, $N45:$W45, TRUE)</f>
        <v>5</v>
      </c>
      <c r="Z45" s="4">
        <f t="shared" si="131"/>
        <v>6</v>
      </c>
      <c r="AA45" s="4">
        <f t="shared" si="131"/>
        <v>4</v>
      </c>
      <c r="AB45" s="4">
        <f t="shared" si="131"/>
        <v>7</v>
      </c>
      <c r="AC45" s="4">
        <f t="shared" si="131"/>
        <v>10</v>
      </c>
      <c r="AD45" s="4">
        <f t="shared" si="131"/>
        <v>8</v>
      </c>
      <c r="AE45" s="4">
        <f t="shared" si="131"/>
        <v>3</v>
      </c>
      <c r="AF45" s="4">
        <f t="shared" si="131"/>
        <v>9</v>
      </c>
      <c r="AG45" s="4">
        <f t="shared" si="131"/>
        <v>2</v>
      </c>
      <c r="AH45" s="4">
        <f t="shared" si="131"/>
        <v>1</v>
      </c>
      <c r="AI45" s="8"/>
      <c r="AJ45" s="6">
        <f t="shared" ref="AJ45:AS45" si="132">(Y45-AVERAGE($Y45:$AH45))/STDEV($Y45:$AH45)</f>
        <v>-0.1651445648</v>
      </c>
      <c r="AK45" s="6">
        <f t="shared" si="132"/>
        <v>0.1651445648</v>
      </c>
      <c r="AL45" s="6">
        <f t="shared" si="132"/>
        <v>-0.4954336943</v>
      </c>
      <c r="AM45" s="6">
        <f t="shared" si="132"/>
        <v>0.4954336943</v>
      </c>
      <c r="AN45" s="6">
        <f t="shared" si="132"/>
        <v>1.486301083</v>
      </c>
      <c r="AO45" s="6">
        <f t="shared" si="132"/>
        <v>0.8257228238</v>
      </c>
      <c r="AP45" s="6">
        <f t="shared" si="132"/>
        <v>-0.8257228238</v>
      </c>
      <c r="AQ45" s="6">
        <f t="shared" si="132"/>
        <v>1.156011953</v>
      </c>
      <c r="AR45" s="6">
        <f t="shared" si="132"/>
        <v>-1.156011953</v>
      </c>
      <c r="AS45" s="6">
        <f t="shared" si="132"/>
        <v>-1.486301083</v>
      </c>
      <c r="AT45" s="8"/>
      <c r="AU45" s="23">
        <v>42582.0</v>
      </c>
      <c r="AV45" s="4">
        <f t="shared" si="9"/>
        <v>0.04472114814</v>
      </c>
      <c r="AW45" s="4">
        <f t="shared" si="10"/>
        <v>0.8011216715</v>
      </c>
      <c r="AX45" s="6">
        <f t="array" ref="AX45">SQRT(MMULT(MMULT(AJ45:AS45,MMULT(TRANSPOSE(ER!B525:K560-ER!M560:V560),ER!B525:K560-ER!M560:V560)/3),TRANSPOSE(AJ45:AS45)))</f>
        <v>0.3762515773</v>
      </c>
      <c r="AY45" s="2">
        <v>42582.0</v>
      </c>
      <c r="AZ45" s="6">
        <f t="shared" ref="AZ45:BI45" si="133">AJ45*0.01/$AX45</f>
        <v>-0.004389205913</v>
      </c>
      <c r="BA45" s="6">
        <f t="shared" si="133"/>
        <v>0.004389205913</v>
      </c>
      <c r="BB45" s="6">
        <f t="shared" si="133"/>
        <v>-0.01316761774</v>
      </c>
      <c r="BC45" s="6">
        <f t="shared" si="133"/>
        <v>0.01316761774</v>
      </c>
      <c r="BD45" s="6">
        <f t="shared" si="133"/>
        <v>0.03950285321</v>
      </c>
      <c r="BE45" s="6">
        <f t="shared" si="133"/>
        <v>0.02194602956</v>
      </c>
      <c r="BF45" s="6">
        <f t="shared" si="133"/>
        <v>-0.02194602956</v>
      </c>
      <c r="BG45" s="6">
        <f t="shared" si="133"/>
        <v>0.03072444139</v>
      </c>
      <c r="BH45" s="6">
        <f t="shared" si="133"/>
        <v>-0.03072444139</v>
      </c>
      <c r="BI45" s="6">
        <f t="shared" si="133"/>
        <v>-0.03950285321</v>
      </c>
      <c r="BK45" s="4">
        <f t="shared" si="12"/>
        <v>0.001269432796</v>
      </c>
      <c r="BL45" s="4">
        <f t="shared" si="13"/>
        <v>1.000444504</v>
      </c>
    </row>
    <row r="46">
      <c r="A46" s="2">
        <v>42613.0</v>
      </c>
      <c r="B46" s="7">
        <v>-0.0152</v>
      </c>
      <c r="C46" s="7">
        <v>0.0093</v>
      </c>
      <c r="D46" s="7">
        <v>-0.0011</v>
      </c>
      <c r="E46" s="7">
        <v>0.0242</v>
      </c>
      <c r="F46" s="7">
        <v>0.0113</v>
      </c>
      <c r="G46" s="7">
        <v>0.0132</v>
      </c>
      <c r="H46" s="7">
        <v>0.0328</v>
      </c>
      <c r="I46" s="7">
        <v>0.0172</v>
      </c>
      <c r="J46" s="7">
        <v>0.0154</v>
      </c>
      <c r="K46" s="7">
        <v>8.0E-4</v>
      </c>
      <c r="L46" s="8"/>
      <c r="M46" s="8"/>
      <c r="N46" s="6">
        <f>CDaR!AT202</f>
        <v>0.1268666667</v>
      </c>
      <c r="O46" s="6">
        <f>CDaR!AU202</f>
        <v>0.1320833333</v>
      </c>
      <c r="P46" s="6">
        <f>CDaR!AV202</f>
        <v>0.11905</v>
      </c>
      <c r="Q46" s="6">
        <f>CDaR!AW202</f>
        <v>0.18255</v>
      </c>
      <c r="R46" s="6">
        <f>CDaR!AX202</f>
        <v>0.4235333333</v>
      </c>
      <c r="S46" s="6">
        <f>CDaR!AY202</f>
        <v>0.2143</v>
      </c>
      <c r="T46" s="6">
        <f>CDaR!AZ202</f>
        <v>0.10925</v>
      </c>
      <c r="U46" s="6">
        <f>CDaR!BA202</f>
        <v>0.2477</v>
      </c>
      <c r="V46" s="6">
        <f>CDaR!BB202</f>
        <v>0.1067</v>
      </c>
      <c r="W46" s="6">
        <f>CDaR!BC202</f>
        <v>0.05515</v>
      </c>
      <c r="X46" s="8"/>
      <c r="Y46" s="4">
        <f t="shared" ref="Y46:AH46" si="134">rank(N46, $N46:$W46, TRUE)</f>
        <v>5</v>
      </c>
      <c r="Z46" s="4">
        <f t="shared" si="134"/>
        <v>6</v>
      </c>
      <c r="AA46" s="4">
        <f t="shared" si="134"/>
        <v>4</v>
      </c>
      <c r="AB46" s="4">
        <f t="shared" si="134"/>
        <v>7</v>
      </c>
      <c r="AC46" s="4">
        <f t="shared" si="134"/>
        <v>10</v>
      </c>
      <c r="AD46" s="4">
        <f t="shared" si="134"/>
        <v>8</v>
      </c>
      <c r="AE46" s="4">
        <f t="shared" si="134"/>
        <v>3</v>
      </c>
      <c r="AF46" s="4">
        <f t="shared" si="134"/>
        <v>9</v>
      </c>
      <c r="AG46" s="4">
        <f t="shared" si="134"/>
        <v>2</v>
      </c>
      <c r="AH46" s="4">
        <f t="shared" si="134"/>
        <v>1</v>
      </c>
      <c r="AI46" s="8"/>
      <c r="AJ46" s="6">
        <f t="shared" ref="AJ46:AS46" si="135">(Y46-AVERAGE($Y46:$AH46))/STDEV($Y46:$AH46)</f>
        <v>-0.1651445648</v>
      </c>
      <c r="AK46" s="6">
        <f t="shared" si="135"/>
        <v>0.1651445648</v>
      </c>
      <c r="AL46" s="6">
        <f t="shared" si="135"/>
        <v>-0.4954336943</v>
      </c>
      <c r="AM46" s="6">
        <f t="shared" si="135"/>
        <v>0.4954336943</v>
      </c>
      <c r="AN46" s="6">
        <f t="shared" si="135"/>
        <v>1.486301083</v>
      </c>
      <c r="AO46" s="6">
        <f t="shared" si="135"/>
        <v>0.8257228238</v>
      </c>
      <c r="AP46" s="6">
        <f t="shared" si="135"/>
        <v>-0.8257228238</v>
      </c>
      <c r="AQ46" s="6">
        <f t="shared" si="135"/>
        <v>1.156011953</v>
      </c>
      <c r="AR46" s="6">
        <f t="shared" si="135"/>
        <v>-1.156011953</v>
      </c>
      <c r="AS46" s="6">
        <f t="shared" si="135"/>
        <v>-1.486301083</v>
      </c>
      <c r="AT46" s="8"/>
      <c r="AU46" s="23">
        <v>42613.0</v>
      </c>
      <c r="AV46" s="4">
        <f t="shared" si="9"/>
        <v>0.01808332984</v>
      </c>
      <c r="AW46" s="4">
        <f t="shared" si="10"/>
        <v>0.8156086189</v>
      </c>
      <c r="AX46" s="6">
        <f t="array" ref="AX46">SQRT(MMULT(MMULT(AJ46:AS46,MMULT(TRANSPOSE(ER!B526:K561-ER!M561:V561),ER!B526:K561-ER!M561:V561)/3),TRANSPOSE(AJ46:AS46)))</f>
        <v>0.3748275459</v>
      </c>
      <c r="AY46" s="2">
        <v>42613.0</v>
      </c>
      <c r="AZ46" s="6">
        <f t="shared" ref="AZ46:BI46" si="136">AJ46*0.01/$AX46</f>
        <v>-0.004405881226</v>
      </c>
      <c r="BA46" s="6">
        <f t="shared" si="136"/>
        <v>0.004405881226</v>
      </c>
      <c r="BB46" s="6">
        <f t="shared" si="136"/>
        <v>-0.01321764368</v>
      </c>
      <c r="BC46" s="6">
        <f t="shared" si="136"/>
        <v>0.01321764368</v>
      </c>
      <c r="BD46" s="6">
        <f t="shared" si="136"/>
        <v>0.03965293104</v>
      </c>
      <c r="BE46" s="6">
        <f t="shared" si="136"/>
        <v>0.02202940613</v>
      </c>
      <c r="BF46" s="6">
        <f t="shared" si="136"/>
        <v>-0.02202940613</v>
      </c>
      <c r="BG46" s="6">
        <f t="shared" si="136"/>
        <v>0.03084116858</v>
      </c>
      <c r="BH46" s="6">
        <f t="shared" si="136"/>
        <v>-0.03084116858</v>
      </c>
      <c r="BI46" s="6">
        <f t="shared" si="136"/>
        <v>-0.03965293104</v>
      </c>
      <c r="BK46" s="4">
        <f t="shared" si="12"/>
        <v>0.0004806180474</v>
      </c>
      <c r="BL46" s="4">
        <f t="shared" si="13"/>
        <v>1.000925335</v>
      </c>
    </row>
    <row r="47">
      <c r="A47" s="2">
        <v>42643.0</v>
      </c>
      <c r="B47" s="7">
        <v>0.0062</v>
      </c>
      <c r="C47" s="7">
        <v>0.0127</v>
      </c>
      <c r="D47" s="7">
        <v>0.0037</v>
      </c>
      <c r="E47" s="7">
        <v>-0.0051</v>
      </c>
      <c r="F47" s="7">
        <v>-0.0355</v>
      </c>
      <c r="G47" s="7">
        <v>-0.0039</v>
      </c>
      <c r="H47" s="7">
        <v>0.0033</v>
      </c>
      <c r="I47" s="7">
        <v>0.005</v>
      </c>
      <c r="J47" s="7">
        <v>0.0185</v>
      </c>
      <c r="K47" s="7">
        <v>7.0E-4</v>
      </c>
      <c r="L47" s="8"/>
      <c r="M47" s="8"/>
      <c r="N47" s="6">
        <f>CDaR!AT203</f>
        <v>0.1253833333</v>
      </c>
      <c r="O47" s="6">
        <f>CDaR!AU203</f>
        <v>0.1320833333</v>
      </c>
      <c r="P47" s="6">
        <f>CDaR!AV203</f>
        <v>0.11905</v>
      </c>
      <c r="Q47" s="6">
        <f>CDaR!AW203</f>
        <v>0.18255</v>
      </c>
      <c r="R47" s="6">
        <f>CDaR!AX203</f>
        <v>0.4328333333</v>
      </c>
      <c r="S47" s="6">
        <f>CDaR!AY203</f>
        <v>0.2177166667</v>
      </c>
      <c r="T47" s="6">
        <f>CDaR!AZ203</f>
        <v>0.1077833333</v>
      </c>
      <c r="U47" s="6">
        <f>CDaR!BA203</f>
        <v>0.2511</v>
      </c>
      <c r="V47" s="6">
        <f>CDaR!BB203</f>
        <v>0.1029666667</v>
      </c>
      <c r="W47" s="6">
        <f>CDaR!BC203</f>
        <v>0.04596666667</v>
      </c>
      <c r="X47" s="8"/>
      <c r="Y47" s="4">
        <f t="shared" ref="Y47:AH47" si="137">rank(N47, $N47:$W47, TRUE)</f>
        <v>5</v>
      </c>
      <c r="Z47" s="4">
        <f t="shared" si="137"/>
        <v>6</v>
      </c>
      <c r="AA47" s="4">
        <f t="shared" si="137"/>
        <v>4</v>
      </c>
      <c r="AB47" s="4">
        <f t="shared" si="137"/>
        <v>7</v>
      </c>
      <c r="AC47" s="4">
        <f t="shared" si="137"/>
        <v>10</v>
      </c>
      <c r="AD47" s="4">
        <f t="shared" si="137"/>
        <v>8</v>
      </c>
      <c r="AE47" s="4">
        <f t="shared" si="137"/>
        <v>3</v>
      </c>
      <c r="AF47" s="4">
        <f t="shared" si="137"/>
        <v>9</v>
      </c>
      <c r="AG47" s="4">
        <f t="shared" si="137"/>
        <v>2</v>
      </c>
      <c r="AH47" s="4">
        <f t="shared" si="137"/>
        <v>1</v>
      </c>
      <c r="AI47" s="8"/>
      <c r="AJ47" s="6">
        <f t="shared" ref="AJ47:AS47" si="138">(Y47-AVERAGE($Y47:$AH47))/STDEV($Y47:$AH47)</f>
        <v>-0.1651445648</v>
      </c>
      <c r="AK47" s="6">
        <f t="shared" si="138"/>
        <v>0.1651445648</v>
      </c>
      <c r="AL47" s="6">
        <f t="shared" si="138"/>
        <v>-0.4954336943</v>
      </c>
      <c r="AM47" s="6">
        <f t="shared" si="138"/>
        <v>0.4954336943</v>
      </c>
      <c r="AN47" s="6">
        <f t="shared" si="138"/>
        <v>1.486301083</v>
      </c>
      <c r="AO47" s="6">
        <f t="shared" si="138"/>
        <v>0.8257228238</v>
      </c>
      <c r="AP47" s="6">
        <f t="shared" si="138"/>
        <v>-0.8257228238</v>
      </c>
      <c r="AQ47" s="6">
        <f t="shared" si="138"/>
        <v>1.156011953</v>
      </c>
      <c r="AR47" s="6">
        <f t="shared" si="138"/>
        <v>-1.156011953</v>
      </c>
      <c r="AS47" s="6">
        <f t="shared" si="138"/>
        <v>-1.486301083</v>
      </c>
      <c r="AT47" s="8"/>
      <c r="AU47" s="23">
        <v>42643.0</v>
      </c>
      <c r="AV47" s="4">
        <f t="shared" si="9"/>
        <v>-0.07864184174</v>
      </c>
      <c r="AW47" s="4">
        <f t="shared" si="10"/>
        <v>0.751467655</v>
      </c>
      <c r="AX47" s="6">
        <f t="array" ref="AX47">SQRT(MMULT(MMULT(AJ47:AS47,MMULT(TRANSPOSE(ER!B527:K562-ER!M562:V562),ER!B527:K562-ER!M562:V562)/3),TRANSPOSE(AJ47:AS47)))</f>
        <v>0.358207146</v>
      </c>
      <c r="AY47" s="2">
        <v>42643.0</v>
      </c>
      <c r="AZ47" s="6">
        <f t="shared" ref="AZ47:BI47" si="139">AJ47*0.01/$AX47</f>
        <v>-0.004610309052</v>
      </c>
      <c r="BA47" s="6">
        <f t="shared" si="139"/>
        <v>0.004610309052</v>
      </c>
      <c r="BB47" s="6">
        <f t="shared" si="139"/>
        <v>-0.01383092716</v>
      </c>
      <c r="BC47" s="6">
        <f t="shared" si="139"/>
        <v>0.01383092716</v>
      </c>
      <c r="BD47" s="6">
        <f t="shared" si="139"/>
        <v>0.04149278147</v>
      </c>
      <c r="BE47" s="6">
        <f t="shared" si="139"/>
        <v>0.02305154526</v>
      </c>
      <c r="BF47" s="6">
        <f t="shared" si="139"/>
        <v>-0.02305154526</v>
      </c>
      <c r="BG47" s="6">
        <f t="shared" si="139"/>
        <v>0.03227216336</v>
      </c>
      <c r="BH47" s="6">
        <f t="shared" si="139"/>
        <v>-0.03227216336</v>
      </c>
      <c r="BI47" s="6">
        <f t="shared" si="139"/>
        <v>-0.04149278147</v>
      </c>
      <c r="BK47" s="4">
        <f t="shared" si="12"/>
        <v>-0.00209808064</v>
      </c>
      <c r="BL47" s="4">
        <f t="shared" si="13"/>
        <v>0.9988253134</v>
      </c>
    </row>
    <row r="48">
      <c r="A48" s="2">
        <v>42674.0</v>
      </c>
      <c r="B48" s="7">
        <v>-0.0157</v>
      </c>
      <c r="C48" s="7">
        <v>0.0107</v>
      </c>
      <c r="D48" s="7">
        <v>0.0185</v>
      </c>
      <c r="E48" s="7">
        <v>0.0096</v>
      </c>
      <c r="F48" s="7">
        <v>0.0426</v>
      </c>
      <c r="G48" s="7">
        <v>0.0514</v>
      </c>
      <c r="H48" s="7">
        <v>-0.0011</v>
      </c>
      <c r="I48" s="7">
        <v>0.0584</v>
      </c>
      <c r="J48" s="7">
        <v>0.0092</v>
      </c>
      <c r="K48" s="7">
        <v>-0.0193</v>
      </c>
      <c r="L48" s="8"/>
      <c r="M48" s="8"/>
      <c r="N48" s="6">
        <f>CDaR!AT204</f>
        <v>0.11525</v>
      </c>
      <c r="O48" s="6">
        <f>CDaR!AU204</f>
        <v>0.1286666667</v>
      </c>
      <c r="P48" s="6">
        <f>CDaR!AV204</f>
        <v>0.1131666667</v>
      </c>
      <c r="Q48" s="6">
        <f>CDaR!AW204</f>
        <v>0.1713333333</v>
      </c>
      <c r="R48" s="6">
        <f>CDaR!AX204</f>
        <v>0.4458833333</v>
      </c>
      <c r="S48" s="6">
        <f>CDaR!AY204</f>
        <v>0.2183666667</v>
      </c>
      <c r="T48" s="6">
        <f>CDaR!AZ204</f>
        <v>0.09693333333</v>
      </c>
      <c r="U48" s="6">
        <f>CDaR!BA204</f>
        <v>0.2511</v>
      </c>
      <c r="V48" s="6">
        <f>CDaR!BB204</f>
        <v>0.09411666667</v>
      </c>
      <c r="W48" s="6">
        <f>CDaR!BC204</f>
        <v>0.03203333333</v>
      </c>
      <c r="X48" s="8"/>
      <c r="Y48" s="4">
        <f t="shared" ref="Y48:AH48" si="140">rank(N48, $N48:$W48, TRUE)</f>
        <v>5</v>
      </c>
      <c r="Z48" s="4">
        <f t="shared" si="140"/>
        <v>6</v>
      </c>
      <c r="AA48" s="4">
        <f t="shared" si="140"/>
        <v>4</v>
      </c>
      <c r="AB48" s="4">
        <f t="shared" si="140"/>
        <v>7</v>
      </c>
      <c r="AC48" s="4">
        <f t="shared" si="140"/>
        <v>10</v>
      </c>
      <c r="AD48" s="4">
        <f t="shared" si="140"/>
        <v>8</v>
      </c>
      <c r="AE48" s="4">
        <f t="shared" si="140"/>
        <v>3</v>
      </c>
      <c r="AF48" s="4">
        <f t="shared" si="140"/>
        <v>9</v>
      </c>
      <c r="AG48" s="4">
        <f t="shared" si="140"/>
        <v>2</v>
      </c>
      <c r="AH48" s="4">
        <f t="shared" si="140"/>
        <v>1</v>
      </c>
      <c r="AI48" s="8"/>
      <c r="AJ48" s="6">
        <f t="shared" ref="AJ48:AS48" si="141">(Y48-AVERAGE($Y48:$AH48))/STDEV($Y48:$AH48)</f>
        <v>-0.1651445648</v>
      </c>
      <c r="AK48" s="6">
        <f t="shared" si="141"/>
        <v>0.1651445648</v>
      </c>
      <c r="AL48" s="6">
        <f t="shared" si="141"/>
        <v>-0.4954336943</v>
      </c>
      <c r="AM48" s="6">
        <f t="shared" si="141"/>
        <v>0.4954336943</v>
      </c>
      <c r="AN48" s="6">
        <f t="shared" si="141"/>
        <v>1.486301083</v>
      </c>
      <c r="AO48" s="6">
        <f t="shared" si="141"/>
        <v>0.8257228238</v>
      </c>
      <c r="AP48" s="6">
        <f t="shared" si="141"/>
        <v>-0.8257228238</v>
      </c>
      <c r="AQ48" s="6">
        <f t="shared" si="141"/>
        <v>1.156011953</v>
      </c>
      <c r="AR48" s="6">
        <f t="shared" si="141"/>
        <v>-1.156011953</v>
      </c>
      <c r="AS48" s="6">
        <f t="shared" si="141"/>
        <v>-1.486301083</v>
      </c>
      <c r="AT48" s="8"/>
      <c r="AU48" s="23">
        <v>42674.0</v>
      </c>
      <c r="AV48" s="4">
        <f t="shared" si="9"/>
        <v>0.19217873</v>
      </c>
      <c r="AW48" s="4">
        <f t="shared" si="10"/>
        <v>0.8958837546</v>
      </c>
      <c r="AX48" s="6">
        <f t="array" ref="AX48">SQRT(MMULT(MMULT(AJ48:AS48,MMULT(TRANSPOSE(ER!B528:K563-ER!M563:V563),ER!B528:K563-ER!M563:V563)/3),TRANSPOSE(AJ48:AS48)))</f>
        <v>0.3683883148</v>
      </c>
      <c r="AY48" s="2">
        <v>42674.0</v>
      </c>
      <c r="AZ48" s="6">
        <f t="shared" ref="AZ48:BI48" si="142">AJ48*0.01/$AX48</f>
        <v>-0.004482893679</v>
      </c>
      <c r="BA48" s="6">
        <f t="shared" si="142"/>
        <v>0.004482893679</v>
      </c>
      <c r="BB48" s="6">
        <f t="shared" si="142"/>
        <v>-0.01344868104</v>
      </c>
      <c r="BC48" s="6">
        <f t="shared" si="142"/>
        <v>0.01344868104</v>
      </c>
      <c r="BD48" s="6">
        <f t="shared" si="142"/>
        <v>0.04034604311</v>
      </c>
      <c r="BE48" s="6">
        <f t="shared" si="142"/>
        <v>0.02241446839</v>
      </c>
      <c r="BF48" s="6">
        <f t="shared" si="142"/>
        <v>-0.02241446839</v>
      </c>
      <c r="BG48" s="6">
        <f t="shared" si="142"/>
        <v>0.03138025575</v>
      </c>
      <c r="BH48" s="6">
        <f t="shared" si="142"/>
        <v>-0.03138025575</v>
      </c>
      <c r="BI48" s="6">
        <f t="shared" si="142"/>
        <v>-0.04034604311</v>
      </c>
      <c r="BK48" s="4">
        <f t="shared" si="12"/>
        <v>0.005365016644</v>
      </c>
      <c r="BL48" s="4">
        <f t="shared" si="13"/>
        <v>1.004184028</v>
      </c>
    </row>
    <row r="49">
      <c r="A49" s="2">
        <v>42704.0</v>
      </c>
      <c r="B49" s="7">
        <v>0.0336</v>
      </c>
      <c r="C49" s="7">
        <v>0.0271</v>
      </c>
      <c r="D49" s="7">
        <v>0.0148</v>
      </c>
      <c r="E49" s="7">
        <v>-0.0048</v>
      </c>
      <c r="F49" s="7">
        <v>-0.0042</v>
      </c>
      <c r="G49" s="7">
        <v>0.0582</v>
      </c>
      <c r="H49" s="7">
        <v>-0.0044</v>
      </c>
      <c r="I49" s="7">
        <v>-0.0543</v>
      </c>
      <c r="J49" s="7">
        <v>-0.0195</v>
      </c>
      <c r="K49" s="7">
        <v>0.0353</v>
      </c>
      <c r="L49" s="8"/>
      <c r="M49" s="8"/>
      <c r="N49" s="6">
        <f>CDaR!AT205</f>
        <v>0.1112833333</v>
      </c>
      <c r="O49" s="6">
        <f>CDaR!AU205</f>
        <v>0.1225</v>
      </c>
      <c r="P49" s="6">
        <f>CDaR!AV205</f>
        <v>0.1131666667</v>
      </c>
      <c r="Q49" s="6">
        <f>CDaR!AW205</f>
        <v>0.1713333333</v>
      </c>
      <c r="R49" s="6">
        <f>CDaR!AX205</f>
        <v>0.4502166667</v>
      </c>
      <c r="S49" s="6">
        <f>CDaR!AY205</f>
        <v>0.2183666667</v>
      </c>
      <c r="T49" s="6">
        <f>CDaR!AZ205</f>
        <v>0.09693333333</v>
      </c>
      <c r="U49" s="6">
        <f>CDaR!BA205</f>
        <v>0.2511</v>
      </c>
      <c r="V49" s="6">
        <f>CDaR!BB205</f>
        <v>0.09371666667</v>
      </c>
      <c r="W49" s="6">
        <f>CDaR!BC205</f>
        <v>0.03421666667</v>
      </c>
      <c r="X49" s="8"/>
      <c r="Y49" s="4">
        <f t="shared" ref="Y49:AH49" si="143">rank(N49, $N49:$W49, TRUE)</f>
        <v>4</v>
      </c>
      <c r="Z49" s="4">
        <f t="shared" si="143"/>
        <v>6</v>
      </c>
      <c r="AA49" s="4">
        <f t="shared" si="143"/>
        <v>5</v>
      </c>
      <c r="AB49" s="4">
        <f t="shared" si="143"/>
        <v>7</v>
      </c>
      <c r="AC49" s="4">
        <f t="shared" si="143"/>
        <v>10</v>
      </c>
      <c r="AD49" s="4">
        <f t="shared" si="143"/>
        <v>8</v>
      </c>
      <c r="AE49" s="4">
        <f t="shared" si="143"/>
        <v>3</v>
      </c>
      <c r="AF49" s="4">
        <f t="shared" si="143"/>
        <v>9</v>
      </c>
      <c r="AG49" s="4">
        <f t="shared" si="143"/>
        <v>2</v>
      </c>
      <c r="AH49" s="4">
        <f t="shared" si="143"/>
        <v>1</v>
      </c>
      <c r="AI49" s="8"/>
      <c r="AJ49" s="6">
        <f t="shared" ref="AJ49:AS49" si="144">(Y49-AVERAGE($Y49:$AH49))/STDEV($Y49:$AH49)</f>
        <v>-0.4954336943</v>
      </c>
      <c r="AK49" s="6">
        <f t="shared" si="144"/>
        <v>0.1651445648</v>
      </c>
      <c r="AL49" s="6">
        <f t="shared" si="144"/>
        <v>-0.1651445648</v>
      </c>
      <c r="AM49" s="6">
        <f t="shared" si="144"/>
        <v>0.4954336943</v>
      </c>
      <c r="AN49" s="6">
        <f t="shared" si="144"/>
        <v>1.486301083</v>
      </c>
      <c r="AO49" s="6">
        <f t="shared" si="144"/>
        <v>0.8257228238</v>
      </c>
      <c r="AP49" s="6">
        <f t="shared" si="144"/>
        <v>-0.8257228238</v>
      </c>
      <c r="AQ49" s="6">
        <f t="shared" si="144"/>
        <v>1.156011953</v>
      </c>
      <c r="AR49" s="6">
        <f t="shared" si="144"/>
        <v>-1.156011953</v>
      </c>
      <c r="AS49" s="6">
        <f t="shared" si="144"/>
        <v>-1.486301083</v>
      </c>
      <c r="AT49" s="8"/>
      <c r="AU49" s="23">
        <v>42704.0</v>
      </c>
      <c r="AV49" s="4">
        <f t="shared" si="9"/>
        <v>-0.05803180006</v>
      </c>
      <c r="AW49" s="4">
        <f t="shared" si="10"/>
        <v>0.8438940076</v>
      </c>
      <c r="AX49" s="6">
        <f t="array" ref="AX49">SQRT(MMULT(MMULT(AJ49:AS49,MMULT(TRANSPOSE(ER!B529:K564-ER!M564:V564),ER!B529:K564-ER!M564:V564)/3),TRANSPOSE(AJ49:AS49)))</f>
        <v>0.3848821782</v>
      </c>
      <c r="AY49" s="2">
        <v>42704.0</v>
      </c>
      <c r="AZ49" s="6">
        <f t="shared" ref="AZ49:BI49" si="145">AJ49*0.01/$AX49</f>
        <v>-0.01287234698</v>
      </c>
      <c r="BA49" s="6">
        <f t="shared" si="145"/>
        <v>0.004290782326</v>
      </c>
      <c r="BB49" s="6">
        <f t="shared" si="145"/>
        <v>-0.004290782326</v>
      </c>
      <c r="BC49" s="6">
        <f t="shared" si="145"/>
        <v>0.01287234698</v>
      </c>
      <c r="BD49" s="6">
        <f t="shared" si="145"/>
        <v>0.03861704093</v>
      </c>
      <c r="BE49" s="6">
        <f t="shared" si="145"/>
        <v>0.02145391163</v>
      </c>
      <c r="BF49" s="6">
        <f t="shared" si="145"/>
        <v>-0.02145391163</v>
      </c>
      <c r="BG49" s="6">
        <f t="shared" si="145"/>
        <v>0.03003547628</v>
      </c>
      <c r="BH49" s="6">
        <f t="shared" si="145"/>
        <v>-0.03003547628</v>
      </c>
      <c r="BI49" s="6">
        <f t="shared" si="145"/>
        <v>-0.03861704093</v>
      </c>
      <c r="BK49" s="4">
        <f t="shared" si="12"/>
        <v>-0.001575288839</v>
      </c>
      <c r="BL49" s="4">
        <f t="shared" si="13"/>
        <v>1.002602148</v>
      </c>
    </row>
    <row r="50">
      <c r="A50" s="2">
        <v>42735.0</v>
      </c>
      <c r="B50" s="7">
        <v>0.0459</v>
      </c>
      <c r="C50" s="7">
        <v>0.015</v>
      </c>
      <c r="D50" s="7">
        <v>0.0611</v>
      </c>
      <c r="E50" s="7">
        <v>0.0759</v>
      </c>
      <c r="F50" s="7">
        <v>0.1366</v>
      </c>
      <c r="G50" s="7">
        <v>0.0338</v>
      </c>
      <c r="H50" s="7">
        <v>0.0428</v>
      </c>
      <c r="I50" s="7">
        <v>0.0883</v>
      </c>
      <c r="J50" s="7">
        <v>0.053</v>
      </c>
      <c r="K50" s="7">
        <v>0.0182</v>
      </c>
      <c r="L50" s="8"/>
      <c r="M50" s="8"/>
      <c r="N50" s="6">
        <f>CDaR!AT206</f>
        <v>0.1058166667</v>
      </c>
      <c r="O50" s="6">
        <f>CDaR!AU206</f>
        <v>0.1151</v>
      </c>
      <c r="P50" s="6">
        <f>CDaR!AV206</f>
        <v>0.1131666667</v>
      </c>
      <c r="Q50" s="6">
        <f>CDaR!AW206</f>
        <v>0.1713333333</v>
      </c>
      <c r="R50" s="6">
        <f>CDaR!AX206</f>
        <v>0.4509166667</v>
      </c>
      <c r="S50" s="6">
        <f>CDaR!AY206</f>
        <v>0.2183666667</v>
      </c>
      <c r="T50" s="6">
        <f>CDaR!AZ206</f>
        <v>0.09693333333</v>
      </c>
      <c r="U50" s="6">
        <f>CDaR!BA206</f>
        <v>0.2511</v>
      </c>
      <c r="V50" s="6">
        <f>CDaR!BB206</f>
        <v>0.09371666667</v>
      </c>
      <c r="W50" s="6">
        <f>CDaR!BC206</f>
        <v>0.03421666667</v>
      </c>
      <c r="X50" s="8"/>
      <c r="Y50" s="4">
        <f t="shared" ref="Y50:AH50" si="146">rank(N50, $N50:$W50, TRUE)</f>
        <v>4</v>
      </c>
      <c r="Z50" s="4">
        <f t="shared" si="146"/>
        <v>6</v>
      </c>
      <c r="AA50" s="4">
        <f t="shared" si="146"/>
        <v>5</v>
      </c>
      <c r="AB50" s="4">
        <f t="shared" si="146"/>
        <v>7</v>
      </c>
      <c r="AC50" s="4">
        <f t="shared" si="146"/>
        <v>10</v>
      </c>
      <c r="AD50" s="4">
        <f t="shared" si="146"/>
        <v>8</v>
      </c>
      <c r="AE50" s="4">
        <f t="shared" si="146"/>
        <v>3</v>
      </c>
      <c r="AF50" s="4">
        <f t="shared" si="146"/>
        <v>9</v>
      </c>
      <c r="AG50" s="4">
        <f t="shared" si="146"/>
        <v>2</v>
      </c>
      <c r="AH50" s="4">
        <f t="shared" si="146"/>
        <v>1</v>
      </c>
      <c r="AI50" s="8"/>
      <c r="AJ50" s="6">
        <f t="shared" ref="AJ50:AS50" si="147">(Y50-AVERAGE($Y50:$AH50))/STDEV($Y50:$AH50)</f>
        <v>-0.4954336943</v>
      </c>
      <c r="AK50" s="6">
        <f t="shared" si="147"/>
        <v>0.1651445648</v>
      </c>
      <c r="AL50" s="6">
        <f t="shared" si="147"/>
        <v>-0.1651445648</v>
      </c>
      <c r="AM50" s="6">
        <f t="shared" si="147"/>
        <v>0.4954336943</v>
      </c>
      <c r="AN50" s="6">
        <f t="shared" si="147"/>
        <v>1.486301083</v>
      </c>
      <c r="AO50" s="6">
        <f t="shared" si="147"/>
        <v>0.8257228238</v>
      </c>
      <c r="AP50" s="6">
        <f t="shared" si="147"/>
        <v>-0.8257228238</v>
      </c>
      <c r="AQ50" s="6">
        <f t="shared" si="147"/>
        <v>1.156011953</v>
      </c>
      <c r="AR50" s="6">
        <f t="shared" si="147"/>
        <v>-1.156011953</v>
      </c>
      <c r="AS50" s="6">
        <f t="shared" si="147"/>
        <v>-1.486301083</v>
      </c>
      <c r="AT50" s="8"/>
      <c r="AU50" s="23">
        <v>42735.0</v>
      </c>
      <c r="AV50" s="4">
        <f t="shared" si="9"/>
        <v>0.2166036112</v>
      </c>
      <c r="AW50" s="4">
        <f t="shared" si="10"/>
        <v>1.026684497</v>
      </c>
      <c r="AX50" s="6">
        <f t="array" ref="AX50">SQRT(MMULT(MMULT(AJ50:AS50,MMULT(TRANSPOSE(ER!B530:K565-ER!M565:V565),ER!B530:K565-ER!M565:V565)/3),TRANSPOSE(AJ50:AS50)))</f>
        <v>0.4070937785</v>
      </c>
      <c r="AY50" s="2">
        <v>42735.0</v>
      </c>
      <c r="AZ50" s="6">
        <f t="shared" ref="AZ50:BI50" si="148">AJ50*0.01/$AX50</f>
        <v>-0.0121700139</v>
      </c>
      <c r="BA50" s="6">
        <f t="shared" si="148"/>
        <v>0.0040566713</v>
      </c>
      <c r="BB50" s="6">
        <f t="shared" si="148"/>
        <v>-0.0040566713</v>
      </c>
      <c r="BC50" s="6">
        <f t="shared" si="148"/>
        <v>0.0121700139</v>
      </c>
      <c r="BD50" s="6">
        <f t="shared" si="148"/>
        <v>0.0365100417</v>
      </c>
      <c r="BE50" s="6">
        <f t="shared" si="148"/>
        <v>0.0202833565</v>
      </c>
      <c r="BF50" s="6">
        <f t="shared" si="148"/>
        <v>-0.0202833565</v>
      </c>
      <c r="BG50" s="6">
        <f t="shared" si="148"/>
        <v>0.0283966991</v>
      </c>
      <c r="BH50" s="6">
        <f t="shared" si="148"/>
        <v>-0.0283966991</v>
      </c>
      <c r="BI50" s="6">
        <f t="shared" si="148"/>
        <v>-0.0365100417</v>
      </c>
      <c r="BK50" s="4">
        <f t="shared" si="12"/>
        <v>0.005627790099</v>
      </c>
      <c r="BL50" s="4">
        <f t="shared" si="13"/>
        <v>1.008244582</v>
      </c>
    </row>
    <row r="51">
      <c r="A51" s="2">
        <v>42766.0</v>
      </c>
      <c r="B51" s="7">
        <v>-0.0055</v>
      </c>
      <c r="C51" s="7">
        <v>0.0084</v>
      </c>
      <c r="D51" s="7">
        <v>-0.0182</v>
      </c>
      <c r="E51" s="7">
        <v>0.0064</v>
      </c>
      <c r="F51" s="7">
        <v>-0.0489</v>
      </c>
      <c r="G51" s="7">
        <v>0.0011</v>
      </c>
      <c r="H51" s="7">
        <v>-0.0051</v>
      </c>
      <c r="I51" s="7">
        <v>0.0024</v>
      </c>
      <c r="J51" s="7">
        <v>-0.0052</v>
      </c>
      <c r="K51" s="7">
        <v>0.0204</v>
      </c>
      <c r="L51" s="8"/>
      <c r="M51" s="8"/>
      <c r="N51" s="6">
        <f>CDaR!AT207</f>
        <v>0.1003166667</v>
      </c>
      <c r="O51" s="6">
        <f>CDaR!AU207</f>
        <v>0.10205</v>
      </c>
      <c r="P51" s="6">
        <f>CDaR!AV207</f>
        <v>0.1131666667</v>
      </c>
      <c r="Q51" s="6">
        <f>CDaR!AW207</f>
        <v>0.1713333333</v>
      </c>
      <c r="R51" s="6">
        <f>CDaR!AX207</f>
        <v>0.4509166667</v>
      </c>
      <c r="S51" s="6">
        <f>CDaR!AY207</f>
        <v>0.2183666667</v>
      </c>
      <c r="T51" s="6">
        <f>CDaR!AZ207</f>
        <v>0.09613333333</v>
      </c>
      <c r="U51" s="6">
        <f>CDaR!BA207</f>
        <v>0.2511</v>
      </c>
      <c r="V51" s="6">
        <f>CDaR!BB207</f>
        <v>0.08233333333</v>
      </c>
      <c r="W51" s="6">
        <f>CDaR!BC207</f>
        <v>0.03076666667</v>
      </c>
      <c r="X51" s="8"/>
      <c r="Y51" s="4">
        <f t="shared" ref="Y51:AH51" si="149">rank(N51, $N51:$W51, TRUE)</f>
        <v>4</v>
      </c>
      <c r="Z51" s="4">
        <f t="shared" si="149"/>
        <v>5</v>
      </c>
      <c r="AA51" s="4">
        <f t="shared" si="149"/>
        <v>6</v>
      </c>
      <c r="AB51" s="4">
        <f t="shared" si="149"/>
        <v>7</v>
      </c>
      <c r="AC51" s="4">
        <f t="shared" si="149"/>
        <v>10</v>
      </c>
      <c r="AD51" s="4">
        <f t="shared" si="149"/>
        <v>8</v>
      </c>
      <c r="AE51" s="4">
        <f t="shared" si="149"/>
        <v>3</v>
      </c>
      <c r="AF51" s="4">
        <f t="shared" si="149"/>
        <v>9</v>
      </c>
      <c r="AG51" s="4">
        <f t="shared" si="149"/>
        <v>2</v>
      </c>
      <c r="AH51" s="4">
        <f t="shared" si="149"/>
        <v>1</v>
      </c>
      <c r="AI51" s="8"/>
      <c r="AJ51" s="6">
        <f t="shared" ref="AJ51:AS51" si="150">(Y51-AVERAGE($Y51:$AH51))/STDEV($Y51:$AH51)</f>
        <v>-0.4954336943</v>
      </c>
      <c r="AK51" s="6">
        <f t="shared" si="150"/>
        <v>-0.1651445648</v>
      </c>
      <c r="AL51" s="6">
        <f t="shared" si="150"/>
        <v>0.1651445648</v>
      </c>
      <c r="AM51" s="6">
        <f t="shared" si="150"/>
        <v>0.4954336943</v>
      </c>
      <c r="AN51" s="6">
        <f t="shared" si="150"/>
        <v>1.486301083</v>
      </c>
      <c r="AO51" s="6">
        <f t="shared" si="150"/>
        <v>0.8257228238</v>
      </c>
      <c r="AP51" s="6">
        <f t="shared" si="150"/>
        <v>-0.8257228238</v>
      </c>
      <c r="AQ51" s="6">
        <f t="shared" si="150"/>
        <v>1.156011953</v>
      </c>
      <c r="AR51" s="6">
        <f t="shared" si="150"/>
        <v>-1.156011953</v>
      </c>
      <c r="AS51" s="6">
        <f t="shared" si="150"/>
        <v>-1.486301083</v>
      </c>
      <c r="AT51" s="8"/>
      <c r="AU51" s="23">
        <v>42766.0</v>
      </c>
      <c r="AV51" s="4">
        <f t="shared" si="9"/>
        <v>-0.07880698631</v>
      </c>
      <c r="AW51" s="4">
        <f t="shared" si="10"/>
        <v>0.945774586</v>
      </c>
      <c r="AX51" s="6">
        <f t="array" ref="AX51">SQRT(MMULT(MMULT(AJ51:AS51,MMULT(TRANSPOSE(ER!B531:K566-ER!M566:V566),ER!B531:K566-ER!M566:V566)/3),TRANSPOSE(AJ51:AS51)))</f>
        <v>0.423850457</v>
      </c>
      <c r="AY51" s="2">
        <v>42766.0</v>
      </c>
      <c r="AZ51" s="6">
        <f t="shared" ref="AZ51:BI51" si="151">AJ51*0.01/$AX51</f>
        <v>-0.01168887956</v>
      </c>
      <c r="BA51" s="6">
        <f t="shared" si="151"/>
        <v>-0.003896293186</v>
      </c>
      <c r="BB51" s="6">
        <f t="shared" si="151"/>
        <v>0.003896293186</v>
      </c>
      <c r="BC51" s="6">
        <f t="shared" si="151"/>
        <v>0.01168887956</v>
      </c>
      <c r="BD51" s="6">
        <f t="shared" si="151"/>
        <v>0.03506663868</v>
      </c>
      <c r="BE51" s="6">
        <f t="shared" si="151"/>
        <v>0.01948146593</v>
      </c>
      <c r="BF51" s="6">
        <f t="shared" si="151"/>
        <v>-0.01948146593</v>
      </c>
      <c r="BG51" s="6">
        <f t="shared" si="151"/>
        <v>0.0272740523</v>
      </c>
      <c r="BH51" s="6">
        <f t="shared" si="151"/>
        <v>-0.0272740523</v>
      </c>
      <c r="BI51" s="6">
        <f t="shared" si="151"/>
        <v>-0.03506663868</v>
      </c>
      <c r="BK51" s="4">
        <f t="shared" si="12"/>
        <v>-0.001935843544</v>
      </c>
      <c r="BL51" s="4">
        <f t="shared" si="13"/>
        <v>1.006292779</v>
      </c>
    </row>
    <row r="52">
      <c r="A52" s="2">
        <v>42794.0</v>
      </c>
      <c r="B52" s="7">
        <v>0.0244</v>
      </c>
      <c r="C52" s="7">
        <v>-1.0E-4</v>
      </c>
      <c r="D52" s="7">
        <v>0.0207</v>
      </c>
      <c r="E52" s="7">
        <v>0.0236</v>
      </c>
      <c r="F52" s="7">
        <v>0.0138</v>
      </c>
      <c r="G52" s="7">
        <v>0.005</v>
      </c>
      <c r="H52" s="7">
        <v>0.0528</v>
      </c>
      <c r="I52" s="7">
        <v>0.0223</v>
      </c>
      <c r="J52" s="7">
        <v>0.0313</v>
      </c>
      <c r="K52" s="7">
        <v>0.0386</v>
      </c>
      <c r="L52" s="8"/>
      <c r="M52" s="8"/>
      <c r="N52" s="6">
        <f>CDaR!AT208</f>
        <v>0.08353333333</v>
      </c>
      <c r="O52" s="6">
        <f>CDaR!AU208</f>
        <v>0.08118333333</v>
      </c>
      <c r="P52" s="6">
        <f>CDaR!AV208</f>
        <v>0.1084666667</v>
      </c>
      <c r="Q52" s="6">
        <f>CDaR!AW208</f>
        <v>0.1621666667</v>
      </c>
      <c r="R52" s="6">
        <f>CDaR!AX208</f>
        <v>0.4509166667</v>
      </c>
      <c r="S52" s="6">
        <f>CDaR!AY208</f>
        <v>0.2183666667</v>
      </c>
      <c r="T52" s="6">
        <f>CDaR!AZ208</f>
        <v>0.08816666667</v>
      </c>
      <c r="U52" s="6">
        <f>CDaR!BA208</f>
        <v>0.2477166667</v>
      </c>
      <c r="V52" s="6">
        <f>CDaR!BB208</f>
        <v>0.06605</v>
      </c>
      <c r="W52" s="6">
        <f>CDaR!BC208</f>
        <v>0.0184</v>
      </c>
      <c r="X52" s="8"/>
      <c r="Y52" s="4">
        <f t="shared" ref="Y52:AH52" si="152">rank(N52, $N52:$W52, TRUE)</f>
        <v>4</v>
      </c>
      <c r="Z52" s="4">
        <f t="shared" si="152"/>
        <v>3</v>
      </c>
      <c r="AA52" s="4">
        <f t="shared" si="152"/>
        <v>6</v>
      </c>
      <c r="AB52" s="4">
        <f t="shared" si="152"/>
        <v>7</v>
      </c>
      <c r="AC52" s="4">
        <f t="shared" si="152"/>
        <v>10</v>
      </c>
      <c r="AD52" s="4">
        <f t="shared" si="152"/>
        <v>8</v>
      </c>
      <c r="AE52" s="4">
        <f t="shared" si="152"/>
        <v>5</v>
      </c>
      <c r="AF52" s="4">
        <f t="shared" si="152"/>
        <v>9</v>
      </c>
      <c r="AG52" s="4">
        <f t="shared" si="152"/>
        <v>2</v>
      </c>
      <c r="AH52" s="4">
        <f t="shared" si="152"/>
        <v>1</v>
      </c>
      <c r="AI52" s="8"/>
      <c r="AJ52" s="6">
        <f t="shared" ref="AJ52:AS52" si="153">(Y52-AVERAGE($Y52:$AH52))/STDEV($Y52:$AH52)</f>
        <v>-0.4954336943</v>
      </c>
      <c r="AK52" s="6">
        <f t="shared" si="153"/>
        <v>-0.8257228238</v>
      </c>
      <c r="AL52" s="6">
        <f t="shared" si="153"/>
        <v>0.1651445648</v>
      </c>
      <c r="AM52" s="6">
        <f t="shared" si="153"/>
        <v>0.4954336943</v>
      </c>
      <c r="AN52" s="6">
        <f t="shared" si="153"/>
        <v>1.486301083</v>
      </c>
      <c r="AO52" s="6">
        <f t="shared" si="153"/>
        <v>0.8257228238</v>
      </c>
      <c r="AP52" s="6">
        <f t="shared" si="153"/>
        <v>-0.1651445648</v>
      </c>
      <c r="AQ52" s="6">
        <f t="shared" si="153"/>
        <v>1.156011953</v>
      </c>
      <c r="AR52" s="6">
        <f t="shared" si="153"/>
        <v>-1.156011953</v>
      </c>
      <c r="AS52" s="6">
        <f t="shared" si="153"/>
        <v>-1.486301083</v>
      </c>
      <c r="AT52" s="8"/>
      <c r="AU52" s="23">
        <v>42794.0</v>
      </c>
      <c r="AV52" s="4">
        <f t="shared" si="9"/>
        <v>-0.08369526542</v>
      </c>
      <c r="AW52" s="4">
        <f t="shared" si="10"/>
        <v>0.866617731</v>
      </c>
      <c r="AX52" s="6">
        <f t="array" ref="AX52">SQRT(MMULT(MMULT(AJ52:AS52,MMULT(TRANSPOSE(ER!B532:K567-ER!M567:V567),ER!B532:K567-ER!M567:V567)/3),TRANSPOSE(AJ52:AS52)))</f>
        <v>0.4707469285</v>
      </c>
      <c r="AY52" s="2">
        <v>42794.0</v>
      </c>
      <c r="AZ52" s="6">
        <f t="shared" ref="AZ52:BI52" si="154">AJ52*0.01/$AX52</f>
        <v>-0.01052441693</v>
      </c>
      <c r="BA52" s="6">
        <f t="shared" si="154"/>
        <v>-0.01754069488</v>
      </c>
      <c r="BB52" s="6">
        <f t="shared" si="154"/>
        <v>0.003508138976</v>
      </c>
      <c r="BC52" s="6">
        <f t="shared" si="154"/>
        <v>0.01052441693</v>
      </c>
      <c r="BD52" s="6">
        <f t="shared" si="154"/>
        <v>0.03157325078</v>
      </c>
      <c r="BE52" s="6">
        <f t="shared" si="154"/>
        <v>0.01754069488</v>
      </c>
      <c r="BF52" s="6">
        <f t="shared" si="154"/>
        <v>-0.003508138976</v>
      </c>
      <c r="BG52" s="6">
        <f t="shared" si="154"/>
        <v>0.02455697283</v>
      </c>
      <c r="BH52" s="6">
        <f t="shared" si="154"/>
        <v>-0.02455697283</v>
      </c>
      <c r="BI52" s="6">
        <f t="shared" si="154"/>
        <v>-0.03157325078</v>
      </c>
      <c r="BK52" s="4">
        <f t="shared" si="12"/>
        <v>-0.001974641387</v>
      </c>
      <c r="BL52" s="4">
        <f t="shared" si="13"/>
        <v>1.004305711</v>
      </c>
    </row>
    <row r="53">
      <c r="A53" s="2">
        <v>42825.0</v>
      </c>
      <c r="B53" s="7">
        <v>0.0339</v>
      </c>
      <c r="C53" s="7">
        <v>0.0111</v>
      </c>
      <c r="D53" s="7">
        <v>0.0557</v>
      </c>
      <c r="E53" s="7">
        <v>0.0374</v>
      </c>
      <c r="F53" s="7">
        <v>0.0859</v>
      </c>
      <c r="G53" s="7">
        <v>-0.0064</v>
      </c>
      <c r="H53" s="7">
        <v>0.0494</v>
      </c>
      <c r="I53" s="7">
        <v>0.1045</v>
      </c>
      <c r="J53" s="7">
        <v>0.0117</v>
      </c>
      <c r="K53" s="7">
        <v>0.001</v>
      </c>
      <c r="L53" s="8"/>
      <c r="M53" s="8"/>
      <c r="N53" s="6">
        <f>CDaR!AT209</f>
        <v>0.06201666667</v>
      </c>
      <c r="O53" s="6">
        <f>CDaR!AU209</f>
        <v>0.05863333333</v>
      </c>
      <c r="P53" s="6">
        <f>CDaR!AV209</f>
        <v>0.10085</v>
      </c>
      <c r="Q53" s="6">
        <f>CDaR!AW209</f>
        <v>0.14485</v>
      </c>
      <c r="R53" s="6">
        <f>CDaR!AX209</f>
        <v>0.4506</v>
      </c>
      <c r="S53" s="6">
        <f>CDaR!AY209</f>
        <v>0.2107166667</v>
      </c>
      <c r="T53" s="6">
        <f>CDaR!AZ209</f>
        <v>0.07503333333</v>
      </c>
      <c r="U53" s="6">
        <f>CDaR!BA209</f>
        <v>0.2369333333</v>
      </c>
      <c r="V53" s="6">
        <f>CDaR!BB209</f>
        <v>0.04888333333</v>
      </c>
      <c r="W53" s="6">
        <f>CDaR!BC209</f>
        <v>0.00555</v>
      </c>
      <c r="X53" s="8"/>
      <c r="Y53" s="4">
        <f t="shared" ref="Y53:AH53" si="155">rank(N53, $N53:$W53, TRUE)</f>
        <v>4</v>
      </c>
      <c r="Z53" s="4">
        <f t="shared" si="155"/>
        <v>3</v>
      </c>
      <c r="AA53" s="4">
        <f t="shared" si="155"/>
        <v>6</v>
      </c>
      <c r="AB53" s="4">
        <f t="shared" si="155"/>
        <v>7</v>
      </c>
      <c r="AC53" s="4">
        <f t="shared" si="155"/>
        <v>10</v>
      </c>
      <c r="AD53" s="4">
        <f t="shared" si="155"/>
        <v>8</v>
      </c>
      <c r="AE53" s="4">
        <f t="shared" si="155"/>
        <v>5</v>
      </c>
      <c r="AF53" s="4">
        <f t="shared" si="155"/>
        <v>9</v>
      </c>
      <c r="AG53" s="4">
        <f t="shared" si="155"/>
        <v>2</v>
      </c>
      <c r="AH53" s="4">
        <f t="shared" si="155"/>
        <v>1</v>
      </c>
      <c r="AI53" s="8"/>
      <c r="AJ53" s="6">
        <f t="shared" ref="AJ53:AS53" si="156">(Y53-AVERAGE($Y53:$AH53))/STDEV($Y53:$AH53)</f>
        <v>-0.4954336943</v>
      </c>
      <c r="AK53" s="6">
        <f t="shared" si="156"/>
        <v>-0.8257228238</v>
      </c>
      <c r="AL53" s="6">
        <f t="shared" si="156"/>
        <v>0.1651445648</v>
      </c>
      <c r="AM53" s="6">
        <f t="shared" si="156"/>
        <v>0.4954336943</v>
      </c>
      <c r="AN53" s="6">
        <f t="shared" si="156"/>
        <v>1.486301083</v>
      </c>
      <c r="AO53" s="6">
        <f t="shared" si="156"/>
        <v>0.8257228238</v>
      </c>
      <c r="AP53" s="6">
        <f t="shared" si="156"/>
        <v>-0.1651445648</v>
      </c>
      <c r="AQ53" s="6">
        <f t="shared" si="156"/>
        <v>1.156011953</v>
      </c>
      <c r="AR53" s="6">
        <f t="shared" si="156"/>
        <v>-1.156011953</v>
      </c>
      <c r="AS53" s="6">
        <f t="shared" si="156"/>
        <v>-1.486301083</v>
      </c>
      <c r="AT53" s="8"/>
      <c r="AU53" s="23">
        <v>42825.0</v>
      </c>
      <c r="AV53" s="4">
        <f t="shared" si="9"/>
        <v>0.2217891505</v>
      </c>
      <c r="AW53" s="4">
        <f t="shared" si="10"/>
        <v>1.058824141</v>
      </c>
      <c r="AX53" s="6">
        <f t="array" ref="AX53">SQRT(MMULT(MMULT(AJ53:AS53,MMULT(TRANSPOSE(ER!B533:K568-ER!M568:V568),ER!B533:K568-ER!M568:V568)/3),TRANSPOSE(AJ53:AS53)))</f>
        <v>0.4830658957</v>
      </c>
      <c r="AY53" s="2">
        <v>42825.0</v>
      </c>
      <c r="AZ53" s="6">
        <f t="shared" ref="AZ53:BI53" si="157">AJ53*0.01/$AX53</f>
        <v>-0.01025602715</v>
      </c>
      <c r="BA53" s="6">
        <f t="shared" si="157"/>
        <v>-0.01709337859</v>
      </c>
      <c r="BB53" s="6">
        <f t="shared" si="157"/>
        <v>0.003418675718</v>
      </c>
      <c r="BC53" s="6">
        <f t="shared" si="157"/>
        <v>0.01025602715</v>
      </c>
      <c r="BD53" s="6">
        <f t="shared" si="157"/>
        <v>0.03076808146</v>
      </c>
      <c r="BE53" s="6">
        <f t="shared" si="157"/>
        <v>0.01709337859</v>
      </c>
      <c r="BF53" s="6">
        <f t="shared" si="157"/>
        <v>-0.003418675718</v>
      </c>
      <c r="BG53" s="6">
        <f t="shared" si="157"/>
        <v>0.02393073003</v>
      </c>
      <c r="BH53" s="6">
        <f t="shared" si="157"/>
        <v>-0.02393073003</v>
      </c>
      <c r="BI53" s="6">
        <f t="shared" si="157"/>
        <v>-0.03076808146</v>
      </c>
      <c r="BK53" s="4">
        <f t="shared" si="12"/>
        <v>0.004711430645</v>
      </c>
      <c r="BL53" s="4">
        <f t="shared" si="13"/>
        <v>1.009037428</v>
      </c>
    </row>
    <row r="54">
      <c r="A54" s="2">
        <v>42855.0</v>
      </c>
      <c r="B54" s="7">
        <v>0.0129</v>
      </c>
      <c r="C54" s="7">
        <v>0.0035</v>
      </c>
      <c r="D54" s="7">
        <v>0.0347</v>
      </c>
      <c r="E54" s="7">
        <v>0.0116</v>
      </c>
      <c r="F54" s="7">
        <v>0.0039</v>
      </c>
      <c r="G54" s="7">
        <v>0.0109</v>
      </c>
      <c r="H54" s="7">
        <v>0.0247</v>
      </c>
      <c r="I54" s="7">
        <v>0.0268</v>
      </c>
      <c r="J54" s="7">
        <v>-0.0134</v>
      </c>
      <c r="K54" s="7">
        <v>0.0105</v>
      </c>
      <c r="L54" s="8"/>
      <c r="M54" s="8"/>
      <c r="N54" s="6">
        <f>CDaR!AT210</f>
        <v>0.04715</v>
      </c>
      <c r="O54" s="6">
        <f>CDaR!AU210</f>
        <v>0.0423</v>
      </c>
      <c r="P54" s="6">
        <f>CDaR!AV210</f>
        <v>0.09418333333</v>
      </c>
      <c r="Q54" s="6">
        <f>CDaR!AW210</f>
        <v>0.1346833333</v>
      </c>
      <c r="R54" s="6">
        <f>CDaR!AX210</f>
        <v>0.4506</v>
      </c>
      <c r="S54" s="6">
        <f>CDaR!AY210</f>
        <v>0.20705</v>
      </c>
      <c r="T54" s="6">
        <f>CDaR!AZ210</f>
        <v>0.06673333333</v>
      </c>
      <c r="U54" s="6">
        <f>CDaR!BA210</f>
        <v>0.2292</v>
      </c>
      <c r="V54" s="6">
        <f>CDaR!BB210</f>
        <v>0.0336</v>
      </c>
      <c r="W54" s="6">
        <f>CDaR!BC210</f>
        <v>0.004</v>
      </c>
      <c r="X54" s="8"/>
      <c r="Y54" s="4">
        <f t="shared" ref="Y54:AH54" si="158">rank(N54, $N54:$W54, TRUE)</f>
        <v>4</v>
      </c>
      <c r="Z54" s="4">
        <f t="shared" si="158"/>
        <v>3</v>
      </c>
      <c r="AA54" s="4">
        <f t="shared" si="158"/>
        <v>6</v>
      </c>
      <c r="AB54" s="4">
        <f t="shared" si="158"/>
        <v>7</v>
      </c>
      <c r="AC54" s="4">
        <f t="shared" si="158"/>
        <v>10</v>
      </c>
      <c r="AD54" s="4">
        <f t="shared" si="158"/>
        <v>8</v>
      </c>
      <c r="AE54" s="4">
        <f t="shared" si="158"/>
        <v>5</v>
      </c>
      <c r="AF54" s="4">
        <f t="shared" si="158"/>
        <v>9</v>
      </c>
      <c r="AG54" s="4">
        <f t="shared" si="158"/>
        <v>2</v>
      </c>
      <c r="AH54" s="4">
        <f t="shared" si="158"/>
        <v>1</v>
      </c>
      <c r="AI54" s="8"/>
      <c r="AJ54" s="6">
        <f t="shared" ref="AJ54:AS54" si="159">(Y54-AVERAGE($Y54:$AH54))/STDEV($Y54:$AH54)</f>
        <v>-0.4954336943</v>
      </c>
      <c r="AK54" s="6">
        <f t="shared" si="159"/>
        <v>-0.8257228238</v>
      </c>
      <c r="AL54" s="6">
        <f t="shared" si="159"/>
        <v>0.1651445648</v>
      </c>
      <c r="AM54" s="6">
        <f t="shared" si="159"/>
        <v>0.4954336943</v>
      </c>
      <c r="AN54" s="6">
        <f t="shared" si="159"/>
        <v>1.486301083</v>
      </c>
      <c r="AO54" s="6">
        <f t="shared" si="159"/>
        <v>0.8257228238</v>
      </c>
      <c r="AP54" s="6">
        <f t="shared" si="159"/>
        <v>-0.1651445648</v>
      </c>
      <c r="AQ54" s="6">
        <f t="shared" si="159"/>
        <v>1.156011953</v>
      </c>
      <c r="AR54" s="6">
        <f t="shared" si="159"/>
        <v>-1.156011953</v>
      </c>
      <c r="AS54" s="6">
        <f t="shared" si="159"/>
        <v>-1.486301083</v>
      </c>
      <c r="AT54" s="8"/>
      <c r="AU54" s="23">
        <v>42855.0</v>
      </c>
      <c r="AV54" s="4">
        <f t="shared" si="9"/>
        <v>0.04377982412</v>
      </c>
      <c r="AW54" s="4">
        <f t="shared" si="10"/>
        <v>1.105179276</v>
      </c>
      <c r="AX54" s="6">
        <f t="array" ref="AX54">SQRT(MMULT(MMULT(AJ54:AS54,MMULT(TRANSPOSE(ER!B534:K569-ER!M569:V569),ER!B534:K569-ER!M569:V569)/3),TRANSPOSE(AJ54:AS54)))</f>
        <v>0.4833166569</v>
      </c>
      <c r="AY54" s="2">
        <v>42855.0</v>
      </c>
      <c r="AZ54" s="6">
        <f t="shared" ref="AZ54:BI54" si="160">AJ54*0.01/$AX54</f>
        <v>-0.01025070598</v>
      </c>
      <c r="BA54" s="6">
        <f t="shared" si="160"/>
        <v>-0.01708450996</v>
      </c>
      <c r="BB54" s="6">
        <f t="shared" si="160"/>
        <v>0.003416901992</v>
      </c>
      <c r="BC54" s="6">
        <f t="shared" si="160"/>
        <v>0.01025070598</v>
      </c>
      <c r="BD54" s="6">
        <f t="shared" si="160"/>
        <v>0.03075211793</v>
      </c>
      <c r="BE54" s="6">
        <f t="shared" si="160"/>
        <v>0.01708450996</v>
      </c>
      <c r="BF54" s="6">
        <f t="shared" si="160"/>
        <v>-0.003416901992</v>
      </c>
      <c r="BG54" s="6">
        <f t="shared" si="160"/>
        <v>0.02391831395</v>
      </c>
      <c r="BH54" s="6">
        <f t="shared" si="160"/>
        <v>-0.02391831395</v>
      </c>
      <c r="BI54" s="6">
        <f t="shared" si="160"/>
        <v>-0.03075211793</v>
      </c>
      <c r="BK54" s="4">
        <f t="shared" si="12"/>
        <v>0.0009062909329</v>
      </c>
      <c r="BL54" s="4">
        <f t="shared" si="13"/>
        <v>1.009951909</v>
      </c>
    </row>
    <row r="55">
      <c r="A55" s="2">
        <v>42886.0</v>
      </c>
      <c r="B55" s="7">
        <v>-0.0349</v>
      </c>
      <c r="C55" s="7">
        <v>-0.0145</v>
      </c>
      <c r="D55" s="7">
        <v>0.0162</v>
      </c>
      <c r="E55" s="7">
        <v>0.0111</v>
      </c>
      <c r="F55" s="7">
        <v>0.0201</v>
      </c>
      <c r="G55" s="7">
        <v>0.022</v>
      </c>
      <c r="H55" s="7">
        <v>0.0203</v>
      </c>
      <c r="I55" s="7">
        <v>0.0135</v>
      </c>
      <c r="J55" s="7">
        <v>0.0485</v>
      </c>
      <c r="K55" s="7">
        <v>0.0129</v>
      </c>
      <c r="L55" s="8"/>
      <c r="M55" s="8"/>
      <c r="N55" s="6">
        <f>CDaR!AT211</f>
        <v>0.03691666667</v>
      </c>
      <c r="O55" s="6">
        <f>CDaR!AU211</f>
        <v>0.03046666667</v>
      </c>
      <c r="P55" s="6">
        <f>CDaR!AV211</f>
        <v>0.0875</v>
      </c>
      <c r="Q55" s="6">
        <f>CDaR!AW211</f>
        <v>0.12545</v>
      </c>
      <c r="R55" s="6">
        <f>CDaR!AX211</f>
        <v>0.4506</v>
      </c>
      <c r="S55" s="6">
        <f>CDaR!AY211</f>
        <v>0.19825</v>
      </c>
      <c r="T55" s="6">
        <f>CDaR!AZ211</f>
        <v>0.05736666667</v>
      </c>
      <c r="U55" s="6">
        <f>CDaR!BA211</f>
        <v>0.2287666667</v>
      </c>
      <c r="V55" s="6">
        <f>CDaR!BB211</f>
        <v>0.02306666667</v>
      </c>
      <c r="W55" s="6">
        <f>CDaR!BC211</f>
        <v>0.003216666667</v>
      </c>
      <c r="X55" s="8"/>
      <c r="Y55" s="4">
        <f t="shared" ref="Y55:AH55" si="161">rank(N55, $N55:$W55, TRUE)</f>
        <v>4</v>
      </c>
      <c r="Z55" s="4">
        <f t="shared" si="161"/>
        <v>3</v>
      </c>
      <c r="AA55" s="4">
        <f t="shared" si="161"/>
        <v>6</v>
      </c>
      <c r="AB55" s="4">
        <f t="shared" si="161"/>
        <v>7</v>
      </c>
      <c r="AC55" s="4">
        <f t="shared" si="161"/>
        <v>10</v>
      </c>
      <c r="AD55" s="4">
        <f t="shared" si="161"/>
        <v>8</v>
      </c>
      <c r="AE55" s="4">
        <f t="shared" si="161"/>
        <v>5</v>
      </c>
      <c r="AF55" s="4">
        <f t="shared" si="161"/>
        <v>9</v>
      </c>
      <c r="AG55" s="4">
        <f t="shared" si="161"/>
        <v>2</v>
      </c>
      <c r="AH55" s="4">
        <f t="shared" si="161"/>
        <v>1</v>
      </c>
      <c r="AI55" s="8"/>
      <c r="AJ55" s="6">
        <f t="shared" ref="AJ55:AS55" si="162">(Y55-AVERAGE($Y55:$AH55))/STDEV($Y55:$AH55)</f>
        <v>-0.4954336943</v>
      </c>
      <c r="AK55" s="6">
        <f t="shared" si="162"/>
        <v>-0.8257228238</v>
      </c>
      <c r="AL55" s="6">
        <f t="shared" si="162"/>
        <v>0.1651445648</v>
      </c>
      <c r="AM55" s="6">
        <f t="shared" si="162"/>
        <v>0.4954336943</v>
      </c>
      <c r="AN55" s="6">
        <f t="shared" si="162"/>
        <v>1.486301083</v>
      </c>
      <c r="AO55" s="6">
        <f t="shared" si="162"/>
        <v>0.8257228238</v>
      </c>
      <c r="AP55" s="6">
        <f t="shared" si="162"/>
        <v>-0.1651445648</v>
      </c>
      <c r="AQ55" s="6">
        <f t="shared" si="162"/>
        <v>1.156011953</v>
      </c>
      <c r="AR55" s="6">
        <f t="shared" si="162"/>
        <v>-1.156011953</v>
      </c>
      <c r="AS55" s="6">
        <f t="shared" si="162"/>
        <v>-1.486301083</v>
      </c>
      <c r="AT55" s="8"/>
      <c r="AU55" s="23">
        <v>42886.0</v>
      </c>
      <c r="AV55" s="4">
        <f t="shared" si="9"/>
        <v>0.02249268972</v>
      </c>
      <c r="AW55" s="4">
        <f t="shared" si="10"/>
        <v>1.130037731</v>
      </c>
      <c r="AX55" s="6">
        <f t="array" ref="AX55">SQRT(MMULT(MMULT(AJ55:AS55,MMULT(TRANSPOSE(ER!B535:K570-ER!M570:V570),ER!B535:K570-ER!M570:V570)/3),TRANSPOSE(AJ55:AS55)))</f>
        <v>0.482661367</v>
      </c>
      <c r="AY55" s="2">
        <v>42886.0</v>
      </c>
      <c r="AZ55" s="6">
        <f t="shared" ref="AZ55:BI55" si="163">AJ55*0.01/$AX55</f>
        <v>-0.01026462295</v>
      </c>
      <c r="BA55" s="6">
        <f t="shared" si="163"/>
        <v>-0.01710770491</v>
      </c>
      <c r="BB55" s="6">
        <f t="shared" si="163"/>
        <v>0.003421540982</v>
      </c>
      <c r="BC55" s="6">
        <f t="shared" si="163"/>
        <v>0.01026462295</v>
      </c>
      <c r="BD55" s="6">
        <f t="shared" si="163"/>
        <v>0.03079386884</v>
      </c>
      <c r="BE55" s="6">
        <f t="shared" si="163"/>
        <v>0.01710770491</v>
      </c>
      <c r="BF55" s="6">
        <f t="shared" si="163"/>
        <v>-0.003421540982</v>
      </c>
      <c r="BG55" s="6">
        <f t="shared" si="163"/>
        <v>0.02395078687</v>
      </c>
      <c r="BH55" s="6">
        <f t="shared" si="163"/>
        <v>-0.02395078687</v>
      </c>
      <c r="BI55" s="6">
        <f t="shared" si="163"/>
        <v>-0.03079386884</v>
      </c>
      <c r="BK55" s="4">
        <f t="shared" si="12"/>
        <v>0.0004653820513</v>
      </c>
      <c r="BL55" s="4">
        <f t="shared" si="13"/>
        <v>1.010421923</v>
      </c>
    </row>
    <row r="56">
      <c r="A56" s="2">
        <v>42916.0</v>
      </c>
      <c r="B56" s="7">
        <v>-0.0017</v>
      </c>
      <c r="C56" s="7">
        <v>-0.0091</v>
      </c>
      <c r="D56" s="7">
        <v>-0.0269</v>
      </c>
      <c r="E56" s="7">
        <v>-0.0243</v>
      </c>
      <c r="F56" s="7">
        <v>-0.0024</v>
      </c>
      <c r="G56" s="7">
        <v>0.027</v>
      </c>
      <c r="H56" s="7">
        <v>-0.0279</v>
      </c>
      <c r="I56" s="7">
        <v>-0.0279</v>
      </c>
      <c r="J56" s="7">
        <v>-0.0254</v>
      </c>
      <c r="K56" s="7">
        <v>0.0058</v>
      </c>
      <c r="L56" s="8"/>
      <c r="M56" s="8"/>
      <c r="N56" s="6">
        <f>CDaR!AT212</f>
        <v>0.03498333333</v>
      </c>
      <c r="O56" s="6">
        <f>CDaR!AU212</f>
        <v>0.02241666667</v>
      </c>
      <c r="P56" s="6">
        <f>CDaR!AV212</f>
        <v>0.08285</v>
      </c>
      <c r="Q56" s="6">
        <f>CDaR!AW212</f>
        <v>0.1186166667</v>
      </c>
      <c r="R56" s="6">
        <f>CDaR!AX212</f>
        <v>0.4506</v>
      </c>
      <c r="S56" s="6">
        <f>CDaR!AY212</f>
        <v>0.18405</v>
      </c>
      <c r="T56" s="6">
        <f>CDaR!AZ212</f>
        <v>0.05446666667</v>
      </c>
      <c r="U56" s="6">
        <f>CDaR!BA212</f>
        <v>0.2220333333</v>
      </c>
      <c r="V56" s="6">
        <f>CDaR!BB212</f>
        <v>0.01056666667</v>
      </c>
      <c r="W56" s="6">
        <f>CDaR!BC212</f>
        <v>0.003216666667</v>
      </c>
      <c r="X56" s="8"/>
      <c r="Y56" s="4">
        <f t="shared" ref="Y56:AH56" si="164">rank(N56, $N56:$W56, TRUE)</f>
        <v>4</v>
      </c>
      <c r="Z56" s="4">
        <f t="shared" si="164"/>
        <v>3</v>
      </c>
      <c r="AA56" s="4">
        <f t="shared" si="164"/>
        <v>6</v>
      </c>
      <c r="AB56" s="4">
        <f t="shared" si="164"/>
        <v>7</v>
      </c>
      <c r="AC56" s="4">
        <f t="shared" si="164"/>
        <v>10</v>
      </c>
      <c r="AD56" s="4">
        <f t="shared" si="164"/>
        <v>8</v>
      </c>
      <c r="AE56" s="4">
        <f t="shared" si="164"/>
        <v>5</v>
      </c>
      <c r="AF56" s="4">
        <f t="shared" si="164"/>
        <v>9</v>
      </c>
      <c r="AG56" s="4">
        <f t="shared" si="164"/>
        <v>2</v>
      </c>
      <c r="AH56" s="4">
        <f t="shared" si="164"/>
        <v>1</v>
      </c>
      <c r="AI56" s="8"/>
      <c r="AJ56" s="6">
        <f t="shared" ref="AJ56:AS56" si="165">(Y56-AVERAGE($Y56:$AH56))/STDEV($Y56:$AH56)</f>
        <v>-0.4954336943</v>
      </c>
      <c r="AK56" s="6">
        <f t="shared" si="165"/>
        <v>-0.8257228238</v>
      </c>
      <c r="AL56" s="6">
        <f t="shared" si="165"/>
        <v>0.1651445648</v>
      </c>
      <c r="AM56" s="6">
        <f t="shared" si="165"/>
        <v>0.4954336943</v>
      </c>
      <c r="AN56" s="6">
        <f t="shared" si="165"/>
        <v>1.486301083</v>
      </c>
      <c r="AO56" s="6">
        <f t="shared" si="165"/>
        <v>0.8257228238</v>
      </c>
      <c r="AP56" s="6">
        <f t="shared" si="165"/>
        <v>-0.1651445648</v>
      </c>
      <c r="AQ56" s="6">
        <f t="shared" si="165"/>
        <v>1.156011953</v>
      </c>
      <c r="AR56" s="6">
        <f t="shared" si="165"/>
        <v>-1.156011953</v>
      </c>
      <c r="AS56" s="6">
        <f t="shared" si="165"/>
        <v>-1.486301083</v>
      </c>
      <c r="AT56" s="8"/>
      <c r="AU56" s="23">
        <v>42916.0</v>
      </c>
      <c r="AV56" s="4">
        <f t="shared" si="9"/>
        <v>0.003699238251</v>
      </c>
      <c r="AW56" s="4">
        <f t="shared" si="10"/>
        <v>1.134218009</v>
      </c>
      <c r="AX56" s="6">
        <f t="array" ref="AX56">SQRT(MMULT(MMULT(AJ56:AS56,MMULT(TRANSPOSE(ER!B536:K571-ER!M571:V571),ER!B536:K571-ER!M571:V571)/3),TRANSPOSE(AJ56:AS56)))</f>
        <v>0.4826985564</v>
      </c>
      <c r="AY56" s="2">
        <v>42916.0</v>
      </c>
      <c r="AZ56" s="6">
        <f t="shared" ref="AZ56:BI56" si="166">AJ56*0.01/$AX56</f>
        <v>-0.01026383211</v>
      </c>
      <c r="BA56" s="6">
        <f t="shared" si="166"/>
        <v>-0.01710638685</v>
      </c>
      <c r="BB56" s="6">
        <f t="shared" si="166"/>
        <v>0.003421277371</v>
      </c>
      <c r="BC56" s="6">
        <f t="shared" si="166"/>
        <v>0.01026383211</v>
      </c>
      <c r="BD56" s="6">
        <f t="shared" si="166"/>
        <v>0.03079149633</v>
      </c>
      <c r="BE56" s="6">
        <f t="shared" si="166"/>
        <v>0.01710638685</v>
      </c>
      <c r="BF56" s="6">
        <f t="shared" si="166"/>
        <v>-0.003421277371</v>
      </c>
      <c r="BG56" s="6">
        <f t="shared" si="166"/>
        <v>0.02394894159</v>
      </c>
      <c r="BH56" s="6">
        <f t="shared" si="166"/>
        <v>-0.02394894159</v>
      </c>
      <c r="BI56" s="6">
        <f t="shared" si="166"/>
        <v>-0.03079149633</v>
      </c>
      <c r="BK56" s="4">
        <f t="shared" si="12"/>
        <v>0.00007664251799</v>
      </c>
      <c r="BL56" s="4">
        <f t="shared" si="13"/>
        <v>1.010499364</v>
      </c>
    </row>
    <row r="57">
      <c r="A57" s="2">
        <v>42947.0</v>
      </c>
      <c r="B57" s="7">
        <v>0.0035</v>
      </c>
      <c r="C57" s="7">
        <v>9.0E-4</v>
      </c>
      <c r="D57" s="7">
        <v>-0.0054</v>
      </c>
      <c r="E57" s="7">
        <v>-0.015</v>
      </c>
      <c r="F57" s="7">
        <v>0.0403</v>
      </c>
      <c r="G57" s="7">
        <v>0.0033</v>
      </c>
      <c r="H57" s="7">
        <v>0.0366</v>
      </c>
      <c r="I57" s="7">
        <v>0.0126</v>
      </c>
      <c r="J57" s="7">
        <v>0.0107</v>
      </c>
      <c r="K57" s="7">
        <v>0.0199</v>
      </c>
      <c r="L57" s="8"/>
      <c r="M57" s="8"/>
      <c r="N57" s="6">
        <f>CDaR!AT213</f>
        <v>0.02893333333</v>
      </c>
      <c r="O57" s="6">
        <f>CDaR!AU213</f>
        <v>0.0153</v>
      </c>
      <c r="P57" s="6">
        <f>CDaR!AV213</f>
        <v>0.06515</v>
      </c>
      <c r="Q57" s="6">
        <f>CDaR!AW213</f>
        <v>0.0909</v>
      </c>
      <c r="R57" s="6">
        <f>CDaR!AX213</f>
        <v>0.4276333333</v>
      </c>
      <c r="S57" s="6">
        <f>CDaR!AY213</f>
        <v>0.1480166667</v>
      </c>
      <c r="T57" s="6">
        <f>CDaR!AZ213</f>
        <v>0.04048333333</v>
      </c>
      <c r="U57" s="6">
        <f>CDaR!BA213</f>
        <v>0.1934166667</v>
      </c>
      <c r="V57" s="6">
        <f>CDaR!BB213</f>
        <v>0.01058333333</v>
      </c>
      <c r="W57" s="6">
        <f>CDaR!BC213</f>
        <v>0.003216666667</v>
      </c>
      <c r="X57" s="8"/>
      <c r="Y57" s="4">
        <f t="shared" ref="Y57:AH57" si="167">rank(N57, $N57:$W57, TRUE)</f>
        <v>4</v>
      </c>
      <c r="Z57" s="4">
        <f t="shared" si="167"/>
        <v>3</v>
      </c>
      <c r="AA57" s="4">
        <f t="shared" si="167"/>
        <v>6</v>
      </c>
      <c r="AB57" s="4">
        <f t="shared" si="167"/>
        <v>7</v>
      </c>
      <c r="AC57" s="4">
        <f t="shared" si="167"/>
        <v>10</v>
      </c>
      <c r="AD57" s="4">
        <f t="shared" si="167"/>
        <v>8</v>
      </c>
      <c r="AE57" s="4">
        <f t="shared" si="167"/>
        <v>5</v>
      </c>
      <c r="AF57" s="4">
        <f t="shared" si="167"/>
        <v>9</v>
      </c>
      <c r="AG57" s="4">
        <f t="shared" si="167"/>
        <v>2</v>
      </c>
      <c r="AH57" s="4">
        <f t="shared" si="167"/>
        <v>1</v>
      </c>
      <c r="AI57" s="8"/>
      <c r="AJ57" s="6">
        <f t="shared" ref="AJ57:AS57" si="168">(Y57-AVERAGE($Y57:$AH57))/STDEV($Y57:$AH57)</f>
        <v>-0.4954336943</v>
      </c>
      <c r="AK57" s="6">
        <f t="shared" si="168"/>
        <v>-0.8257228238</v>
      </c>
      <c r="AL57" s="6">
        <f t="shared" si="168"/>
        <v>0.1651445648</v>
      </c>
      <c r="AM57" s="6">
        <f t="shared" si="168"/>
        <v>0.4954336943</v>
      </c>
      <c r="AN57" s="6">
        <f t="shared" si="168"/>
        <v>1.486301083</v>
      </c>
      <c r="AO57" s="6">
        <f t="shared" si="168"/>
        <v>0.8257228238</v>
      </c>
      <c r="AP57" s="6">
        <f t="shared" si="168"/>
        <v>-0.1651445648</v>
      </c>
      <c r="AQ57" s="6">
        <f t="shared" si="168"/>
        <v>1.156011953</v>
      </c>
      <c r="AR57" s="6">
        <f t="shared" si="168"/>
        <v>-1.156011953</v>
      </c>
      <c r="AS57" s="6">
        <f t="shared" si="168"/>
        <v>-1.486301083</v>
      </c>
      <c r="AT57" s="8"/>
      <c r="AU57" s="23">
        <v>42947.0</v>
      </c>
      <c r="AV57" s="4">
        <f t="shared" si="9"/>
        <v>0.01839710452</v>
      </c>
      <c r="AW57" s="4">
        <f t="shared" si="10"/>
        <v>1.155084337</v>
      </c>
      <c r="AX57" s="6">
        <f t="array" ref="AX57">SQRT(MMULT(MMULT(AJ57:AS57,MMULT(TRANSPOSE(ER!B537:K572-ER!M572:V572),ER!B537:K572-ER!M572:V572)/3),TRANSPOSE(AJ57:AS57)))</f>
        <v>0.4808995073</v>
      </c>
      <c r="AY57" s="2">
        <v>42947.0</v>
      </c>
      <c r="AZ57" s="6">
        <f t="shared" ref="AZ57:BI57" si="169">AJ57*0.01/$AX57</f>
        <v>-0.01030222919</v>
      </c>
      <c r="BA57" s="6">
        <f t="shared" si="169"/>
        <v>-0.01717038199</v>
      </c>
      <c r="BB57" s="6">
        <f t="shared" si="169"/>
        <v>0.003434076398</v>
      </c>
      <c r="BC57" s="6">
        <f t="shared" si="169"/>
        <v>0.01030222919</v>
      </c>
      <c r="BD57" s="6">
        <f t="shared" si="169"/>
        <v>0.03090668758</v>
      </c>
      <c r="BE57" s="6">
        <f t="shared" si="169"/>
        <v>0.01717038199</v>
      </c>
      <c r="BF57" s="6">
        <f t="shared" si="169"/>
        <v>-0.003434076398</v>
      </c>
      <c r="BG57" s="6">
        <f t="shared" si="169"/>
        <v>0.02403853479</v>
      </c>
      <c r="BH57" s="6">
        <f t="shared" si="169"/>
        <v>-0.02403853479</v>
      </c>
      <c r="BI57" s="6">
        <f t="shared" si="169"/>
        <v>-0.03090668758</v>
      </c>
      <c r="BK57" s="4">
        <f t="shared" si="12"/>
        <v>0.0003811302991</v>
      </c>
      <c r="BL57" s="4">
        <f t="shared" si="13"/>
        <v>1.010884496</v>
      </c>
    </row>
    <row r="58">
      <c r="A58" s="2">
        <v>42978.0</v>
      </c>
      <c r="B58" s="7">
        <v>0.0044</v>
      </c>
      <c r="C58" s="7">
        <v>0.0038</v>
      </c>
      <c r="D58" s="7">
        <v>0.0021</v>
      </c>
      <c r="E58" s="7">
        <v>-0.0059</v>
      </c>
      <c r="F58" s="7">
        <v>0.0098</v>
      </c>
      <c r="G58" s="7">
        <v>-0.0044</v>
      </c>
      <c r="H58" s="7">
        <v>-0.0089</v>
      </c>
      <c r="I58" s="7">
        <v>-0.0203</v>
      </c>
      <c r="J58" s="7">
        <v>0.0152</v>
      </c>
      <c r="K58" s="7">
        <v>0.0025</v>
      </c>
      <c r="L58" s="8"/>
      <c r="M58" s="8"/>
      <c r="N58" s="6">
        <f>CDaR!AT214</f>
        <v>0.03223333333</v>
      </c>
      <c r="O58" s="6">
        <f>CDaR!AU214</f>
        <v>0.01436666667</v>
      </c>
      <c r="P58" s="6">
        <f>CDaR!AV214</f>
        <v>0.05645</v>
      </c>
      <c r="Q58" s="6">
        <f>CDaR!AW214</f>
        <v>0.07688333333</v>
      </c>
      <c r="R58" s="6">
        <f>CDaR!AX214</f>
        <v>0.40835</v>
      </c>
      <c r="S58" s="6">
        <f>CDaR!AY214</f>
        <v>0.1225666667</v>
      </c>
      <c r="T58" s="6">
        <f>CDaR!AZ214</f>
        <v>0.02968333333</v>
      </c>
      <c r="U58" s="6">
        <f>CDaR!BA214</f>
        <v>0.1739166667</v>
      </c>
      <c r="V58" s="6">
        <f>CDaR!BB214</f>
        <v>0.01303333333</v>
      </c>
      <c r="W58" s="6">
        <f>CDaR!BC214</f>
        <v>0.003216666667</v>
      </c>
      <c r="X58" s="8"/>
      <c r="Y58" s="4">
        <f t="shared" ref="Y58:AH58" si="170">rank(N58, $N58:$W58, TRUE)</f>
        <v>5</v>
      </c>
      <c r="Z58" s="4">
        <f t="shared" si="170"/>
        <v>3</v>
      </c>
      <c r="AA58" s="4">
        <f t="shared" si="170"/>
        <v>6</v>
      </c>
      <c r="AB58" s="4">
        <f t="shared" si="170"/>
        <v>7</v>
      </c>
      <c r="AC58" s="4">
        <f t="shared" si="170"/>
        <v>10</v>
      </c>
      <c r="AD58" s="4">
        <f t="shared" si="170"/>
        <v>8</v>
      </c>
      <c r="AE58" s="4">
        <f t="shared" si="170"/>
        <v>4</v>
      </c>
      <c r="AF58" s="4">
        <f t="shared" si="170"/>
        <v>9</v>
      </c>
      <c r="AG58" s="4">
        <f t="shared" si="170"/>
        <v>2</v>
      </c>
      <c r="AH58" s="4">
        <f t="shared" si="170"/>
        <v>1</v>
      </c>
      <c r="AI58" s="8"/>
      <c r="AJ58" s="6">
        <f t="shared" ref="AJ58:AS58" si="171">(Y58-AVERAGE($Y58:$AH58))/STDEV($Y58:$AH58)</f>
        <v>-0.1651445648</v>
      </c>
      <c r="AK58" s="6">
        <f t="shared" si="171"/>
        <v>-0.8257228238</v>
      </c>
      <c r="AL58" s="6">
        <f t="shared" si="171"/>
        <v>0.1651445648</v>
      </c>
      <c r="AM58" s="6">
        <f t="shared" si="171"/>
        <v>0.4954336943</v>
      </c>
      <c r="AN58" s="6">
        <f t="shared" si="171"/>
        <v>1.486301083</v>
      </c>
      <c r="AO58" s="6">
        <f t="shared" si="171"/>
        <v>0.8257228238</v>
      </c>
      <c r="AP58" s="6">
        <f t="shared" si="171"/>
        <v>-0.4954336943</v>
      </c>
      <c r="AQ58" s="6">
        <f t="shared" si="171"/>
        <v>1.156011953</v>
      </c>
      <c r="AR58" s="6">
        <f t="shared" si="171"/>
        <v>-1.156011953</v>
      </c>
      <c r="AS58" s="6">
        <f t="shared" si="171"/>
        <v>-1.486301083</v>
      </c>
      <c r="AT58" s="8"/>
      <c r="AU58" s="23">
        <v>42978.0</v>
      </c>
      <c r="AV58" s="4">
        <f t="shared" si="9"/>
        <v>-0.04024573043</v>
      </c>
      <c r="AW58" s="4">
        <f t="shared" si="10"/>
        <v>1.108597124</v>
      </c>
      <c r="AX58" s="6">
        <f t="array" ref="AX58">SQRT(MMULT(MMULT(AJ58:AS58,MMULT(TRANSPOSE(ER!B538:K573-ER!M573:V573),ER!B538:K573-ER!M573:V573)/3),TRANSPOSE(AJ58:AS58)))</f>
        <v>0.458325216</v>
      </c>
      <c r="AY58" s="2">
        <v>42978.0</v>
      </c>
      <c r="AZ58" s="6">
        <f t="shared" ref="AZ58:BI58" si="172">AJ58*0.01/$AX58</f>
        <v>-0.003603217955</v>
      </c>
      <c r="BA58" s="6">
        <f t="shared" si="172"/>
        <v>-0.01801608978</v>
      </c>
      <c r="BB58" s="6">
        <f t="shared" si="172"/>
        <v>0.003603217955</v>
      </c>
      <c r="BC58" s="6">
        <f t="shared" si="172"/>
        <v>0.01080965387</v>
      </c>
      <c r="BD58" s="6">
        <f t="shared" si="172"/>
        <v>0.0324289616</v>
      </c>
      <c r="BE58" s="6">
        <f t="shared" si="172"/>
        <v>0.01801608978</v>
      </c>
      <c r="BF58" s="6">
        <f t="shared" si="172"/>
        <v>-0.01080965387</v>
      </c>
      <c r="BG58" s="6">
        <f t="shared" si="172"/>
        <v>0.02522252569</v>
      </c>
      <c r="BH58" s="6">
        <f t="shared" si="172"/>
        <v>-0.02522252569</v>
      </c>
      <c r="BI58" s="6">
        <f t="shared" si="172"/>
        <v>-0.0324289616</v>
      </c>
      <c r="BK58" s="4">
        <f t="shared" si="12"/>
        <v>-0.0008368844182</v>
      </c>
      <c r="BL58" s="4">
        <f t="shared" si="13"/>
        <v>1.010038503</v>
      </c>
    </row>
    <row r="59">
      <c r="A59" s="2">
        <v>43008.0</v>
      </c>
      <c r="B59" s="7">
        <v>3.0E-4</v>
      </c>
      <c r="C59" s="7">
        <v>0.0344</v>
      </c>
      <c r="D59" s="7">
        <v>0.0488</v>
      </c>
      <c r="E59" s="7">
        <v>0.0615</v>
      </c>
      <c r="F59" s="7">
        <v>0.044</v>
      </c>
      <c r="G59" s="7">
        <v>0.0441</v>
      </c>
      <c r="H59" s="7">
        <v>0.0294</v>
      </c>
      <c r="I59" s="7">
        <v>0.0141</v>
      </c>
      <c r="J59" s="7">
        <v>-0.0077</v>
      </c>
      <c r="K59" s="7">
        <v>0.02</v>
      </c>
      <c r="L59" s="8"/>
      <c r="M59" s="8"/>
      <c r="N59" s="6">
        <f>CDaR!AT215</f>
        <v>0.03226666667</v>
      </c>
      <c r="O59" s="6">
        <f>CDaR!AU215</f>
        <v>0.01435</v>
      </c>
      <c r="P59" s="6">
        <f>CDaR!AV215</f>
        <v>0.04721666667</v>
      </c>
      <c r="Q59" s="6">
        <f>CDaR!AW215</f>
        <v>0.06788333333</v>
      </c>
      <c r="R59" s="6">
        <f>CDaR!AX215</f>
        <v>0.3851</v>
      </c>
      <c r="S59" s="6">
        <f>CDaR!AY215</f>
        <v>0.09913333333</v>
      </c>
      <c r="T59" s="6">
        <f>CDaR!AZ215</f>
        <v>0.02498333333</v>
      </c>
      <c r="U59" s="6">
        <f>CDaR!BA215</f>
        <v>0.1535666667</v>
      </c>
      <c r="V59" s="6">
        <f>CDaR!BB215</f>
        <v>0.01303333333</v>
      </c>
      <c r="W59" s="6">
        <f>CDaR!BC215</f>
        <v>0.003216666667</v>
      </c>
      <c r="X59" s="8"/>
      <c r="Y59" s="4">
        <f t="shared" ref="Y59:AH59" si="173">rank(N59, $N59:$W59, TRUE)</f>
        <v>5</v>
      </c>
      <c r="Z59" s="4">
        <f t="shared" si="173"/>
        <v>3</v>
      </c>
      <c r="AA59" s="4">
        <f t="shared" si="173"/>
        <v>6</v>
      </c>
      <c r="AB59" s="4">
        <f t="shared" si="173"/>
        <v>7</v>
      </c>
      <c r="AC59" s="4">
        <f t="shared" si="173"/>
        <v>10</v>
      </c>
      <c r="AD59" s="4">
        <f t="shared" si="173"/>
        <v>8</v>
      </c>
      <c r="AE59" s="4">
        <f t="shared" si="173"/>
        <v>4</v>
      </c>
      <c r="AF59" s="4">
        <f t="shared" si="173"/>
        <v>9</v>
      </c>
      <c r="AG59" s="4">
        <f t="shared" si="173"/>
        <v>2</v>
      </c>
      <c r="AH59" s="4">
        <f t="shared" si="173"/>
        <v>1</v>
      </c>
      <c r="AI59" s="8"/>
      <c r="AJ59" s="6">
        <f t="shared" ref="AJ59:AS59" si="174">(Y59-AVERAGE($Y59:$AH59))/STDEV($Y59:$AH59)</f>
        <v>-0.1651445648</v>
      </c>
      <c r="AK59" s="6">
        <f t="shared" si="174"/>
        <v>-0.8257228238</v>
      </c>
      <c r="AL59" s="6">
        <f t="shared" si="174"/>
        <v>0.1651445648</v>
      </c>
      <c r="AM59" s="6">
        <f t="shared" si="174"/>
        <v>0.4954336943</v>
      </c>
      <c r="AN59" s="6">
        <f t="shared" si="174"/>
        <v>1.486301083</v>
      </c>
      <c r="AO59" s="6">
        <f t="shared" si="174"/>
        <v>0.8257228238</v>
      </c>
      <c r="AP59" s="6">
        <f t="shared" si="174"/>
        <v>-0.4954336943</v>
      </c>
      <c r="AQ59" s="6">
        <f t="shared" si="174"/>
        <v>1.156011953</v>
      </c>
      <c r="AR59" s="6">
        <f t="shared" si="174"/>
        <v>-1.156011953</v>
      </c>
      <c r="AS59" s="6">
        <f t="shared" si="174"/>
        <v>-1.486301083</v>
      </c>
      <c r="AT59" s="8"/>
      <c r="AU59" s="23">
        <v>43008.0</v>
      </c>
      <c r="AV59" s="4">
        <f t="shared" si="9"/>
        <v>0.09279473094</v>
      </c>
      <c r="AW59" s="4">
        <f t="shared" si="10"/>
        <v>1.211469096</v>
      </c>
      <c r="AX59" s="6">
        <f t="array" ref="AX59">SQRT(MMULT(MMULT(AJ59:AS59,MMULT(TRANSPOSE(ER!B539:K574-ER!M574:V574),ER!B539:K574-ER!M574:V574)/3),TRANSPOSE(AJ59:AS59)))</f>
        <v>0.4494306447</v>
      </c>
      <c r="AY59" s="2">
        <v>43008.0</v>
      </c>
      <c r="AZ59" s="6">
        <f t="shared" ref="AZ59:BI59" si="175">AJ59*0.01/$AX59</f>
        <v>-0.003674528355</v>
      </c>
      <c r="BA59" s="6">
        <f t="shared" si="175"/>
        <v>-0.01837264177</v>
      </c>
      <c r="BB59" s="6">
        <f t="shared" si="175"/>
        <v>0.003674528355</v>
      </c>
      <c r="BC59" s="6">
        <f t="shared" si="175"/>
        <v>0.01102358506</v>
      </c>
      <c r="BD59" s="6">
        <f t="shared" si="175"/>
        <v>0.03307075519</v>
      </c>
      <c r="BE59" s="6">
        <f t="shared" si="175"/>
        <v>0.01837264177</v>
      </c>
      <c r="BF59" s="6">
        <f t="shared" si="175"/>
        <v>-0.01102358506</v>
      </c>
      <c r="BG59" s="6">
        <f t="shared" si="175"/>
        <v>0.02572169848</v>
      </c>
      <c r="BH59" s="6">
        <f t="shared" si="175"/>
        <v>-0.02572169848</v>
      </c>
      <c r="BI59" s="6">
        <f t="shared" si="175"/>
        <v>-0.03307075519</v>
      </c>
      <c r="BK59" s="4">
        <f t="shared" si="12"/>
        <v>0.002024648169</v>
      </c>
      <c r="BL59" s="4">
        <f t="shared" si="13"/>
        <v>1.012083475</v>
      </c>
    </row>
    <row r="60">
      <c r="A60" s="2">
        <v>43039.0</v>
      </c>
      <c r="B60" s="7">
        <v>0.0379</v>
      </c>
      <c r="C60" s="7">
        <v>0.0285</v>
      </c>
      <c r="D60" s="7">
        <v>0.0299</v>
      </c>
      <c r="E60" s="7">
        <v>0.0303</v>
      </c>
      <c r="F60" s="7">
        <v>6.0E-4</v>
      </c>
      <c r="G60" s="7">
        <v>0.056</v>
      </c>
      <c r="H60" s="7">
        <v>0.0223</v>
      </c>
      <c r="I60" s="7">
        <v>0.0158</v>
      </c>
      <c r="J60" s="7">
        <v>0.0164</v>
      </c>
      <c r="K60" s="7">
        <v>0.0226</v>
      </c>
      <c r="L60" s="8"/>
      <c r="M60" s="8"/>
      <c r="N60" s="6">
        <f>CDaR!AT216</f>
        <v>0.03328333333</v>
      </c>
      <c r="O60" s="6">
        <f>CDaR!AU216</f>
        <v>0.0133</v>
      </c>
      <c r="P60" s="6">
        <f>CDaR!AV216</f>
        <v>0.0366</v>
      </c>
      <c r="Q60" s="6">
        <f>CDaR!AW216</f>
        <v>0.05443333333</v>
      </c>
      <c r="R60" s="6">
        <f>CDaR!AX216</f>
        <v>0.3474666667</v>
      </c>
      <c r="S60" s="6">
        <f>CDaR!AY216</f>
        <v>0.07421666667</v>
      </c>
      <c r="T60" s="6">
        <f>CDaR!AZ216</f>
        <v>0.01935</v>
      </c>
      <c r="U60" s="6">
        <f>CDaR!BA216</f>
        <v>0.1237166667</v>
      </c>
      <c r="V60" s="6">
        <f>CDaR!BB216</f>
        <v>0.01431666667</v>
      </c>
      <c r="W60" s="6">
        <f>CDaR!BC216</f>
        <v>0.003216666667</v>
      </c>
      <c r="X60" s="8"/>
      <c r="Y60" s="4">
        <f t="shared" ref="Y60:AH60" si="176">rank(N60, $N60:$W60, TRUE)</f>
        <v>5</v>
      </c>
      <c r="Z60" s="4">
        <f t="shared" si="176"/>
        <v>2</v>
      </c>
      <c r="AA60" s="4">
        <f t="shared" si="176"/>
        <v>6</v>
      </c>
      <c r="AB60" s="4">
        <f t="shared" si="176"/>
        <v>7</v>
      </c>
      <c r="AC60" s="4">
        <f t="shared" si="176"/>
        <v>10</v>
      </c>
      <c r="AD60" s="4">
        <f t="shared" si="176"/>
        <v>8</v>
      </c>
      <c r="AE60" s="4">
        <f t="shared" si="176"/>
        <v>4</v>
      </c>
      <c r="AF60" s="4">
        <f t="shared" si="176"/>
        <v>9</v>
      </c>
      <c r="AG60" s="4">
        <f t="shared" si="176"/>
        <v>3</v>
      </c>
      <c r="AH60" s="4">
        <f t="shared" si="176"/>
        <v>1</v>
      </c>
      <c r="AI60" s="8"/>
      <c r="AJ60" s="6">
        <f t="shared" ref="AJ60:AS60" si="177">(Y60-AVERAGE($Y60:$AH60))/STDEV($Y60:$AH60)</f>
        <v>-0.1651445648</v>
      </c>
      <c r="AK60" s="6">
        <f t="shared" si="177"/>
        <v>-1.156011953</v>
      </c>
      <c r="AL60" s="6">
        <f t="shared" si="177"/>
        <v>0.1651445648</v>
      </c>
      <c r="AM60" s="6">
        <f t="shared" si="177"/>
        <v>0.4954336943</v>
      </c>
      <c r="AN60" s="6">
        <f t="shared" si="177"/>
        <v>1.486301083</v>
      </c>
      <c r="AO60" s="6">
        <f t="shared" si="177"/>
        <v>0.8257228238</v>
      </c>
      <c r="AP60" s="6">
        <f t="shared" si="177"/>
        <v>-0.4954336943</v>
      </c>
      <c r="AQ60" s="6">
        <f t="shared" si="177"/>
        <v>1.156011953</v>
      </c>
      <c r="AR60" s="6">
        <f t="shared" si="177"/>
        <v>-0.8257228238</v>
      </c>
      <c r="AS60" s="6">
        <f t="shared" si="177"/>
        <v>-1.486301083</v>
      </c>
      <c r="AT60" s="8"/>
      <c r="AU60" s="23">
        <v>43039.0</v>
      </c>
      <c r="AV60" s="4">
        <f t="shared" si="9"/>
        <v>-0.008042540304</v>
      </c>
      <c r="AW60" s="4">
        <f t="shared" si="10"/>
        <v>1.201725807</v>
      </c>
      <c r="AX60" s="6">
        <f t="array" ref="AX60">SQRT(MMULT(MMULT(AJ60:AS60,MMULT(TRANSPOSE(ER!B540:K575-ER!M575:V575),ER!B540:K575-ER!M575:V575)/3),TRANSPOSE(AJ60:AS60)))</f>
        <v>0.4443674979</v>
      </c>
      <c r="AY60" s="2">
        <v>43039.0</v>
      </c>
      <c r="AZ60" s="6">
        <f t="shared" ref="AZ60:BI60" si="178">AJ60*0.01/$AX60</f>
        <v>-0.003716396126</v>
      </c>
      <c r="BA60" s="6">
        <f t="shared" si="178"/>
        <v>-0.02601477288</v>
      </c>
      <c r="BB60" s="6">
        <f t="shared" si="178"/>
        <v>0.003716396126</v>
      </c>
      <c r="BC60" s="6">
        <f t="shared" si="178"/>
        <v>0.01114918838</v>
      </c>
      <c r="BD60" s="6">
        <f t="shared" si="178"/>
        <v>0.03344756513</v>
      </c>
      <c r="BE60" s="6">
        <f t="shared" si="178"/>
        <v>0.01858198063</v>
      </c>
      <c r="BF60" s="6">
        <f t="shared" si="178"/>
        <v>-0.01114918838</v>
      </c>
      <c r="BG60" s="6">
        <f t="shared" si="178"/>
        <v>0.02601477288</v>
      </c>
      <c r="BH60" s="6">
        <f t="shared" si="178"/>
        <v>-0.01858198063</v>
      </c>
      <c r="BI60" s="6">
        <f t="shared" si="178"/>
        <v>-0.03344756513</v>
      </c>
      <c r="BK60" s="4">
        <f t="shared" si="12"/>
        <v>-0.0001789495309</v>
      </c>
      <c r="BL60" s="4">
        <f t="shared" si="13"/>
        <v>1.011902363</v>
      </c>
    </row>
    <row r="61">
      <c r="A61" s="2">
        <v>43069.0</v>
      </c>
      <c r="B61" s="7">
        <v>0.0152</v>
      </c>
      <c r="C61" s="7">
        <v>0.0055</v>
      </c>
      <c r="D61" s="7">
        <v>-0.0206</v>
      </c>
      <c r="E61" s="7">
        <v>-0.0113</v>
      </c>
      <c r="F61" s="7">
        <v>-0.0171</v>
      </c>
      <c r="G61" s="7">
        <v>0.0143</v>
      </c>
      <c r="H61" s="7">
        <v>-0.028</v>
      </c>
      <c r="I61" s="7">
        <v>-0.0289</v>
      </c>
      <c r="J61" s="7">
        <v>-0.0179</v>
      </c>
      <c r="K61" s="7">
        <v>0.0297</v>
      </c>
      <c r="L61" s="8"/>
      <c r="M61" s="8"/>
      <c r="N61" s="6">
        <f>CDaR!AT217</f>
        <v>0.02786666667</v>
      </c>
      <c r="O61" s="6">
        <f>CDaR!AU217</f>
        <v>0.0133</v>
      </c>
      <c r="P61" s="6">
        <f>CDaR!AV217</f>
        <v>0.02603333333</v>
      </c>
      <c r="Q61" s="6">
        <f>CDaR!AW217</f>
        <v>0.04151666667</v>
      </c>
      <c r="R61" s="6">
        <f>CDaR!AX217</f>
        <v>0.3162833333</v>
      </c>
      <c r="S61" s="6">
        <f>CDaR!AY217</f>
        <v>0.05711666667</v>
      </c>
      <c r="T61" s="6">
        <f>CDaR!AZ217</f>
        <v>0.01353333333</v>
      </c>
      <c r="U61" s="6">
        <f>CDaR!BA217</f>
        <v>0.1023166667</v>
      </c>
      <c r="V61" s="6">
        <f>CDaR!BB217</f>
        <v>0.01431666667</v>
      </c>
      <c r="W61" s="6">
        <f>CDaR!BC217</f>
        <v>0</v>
      </c>
      <c r="X61" s="8"/>
      <c r="Y61" s="4">
        <f t="shared" ref="Y61:AH61" si="179">rank(N61, $N61:$W61, TRUE)</f>
        <v>6</v>
      </c>
      <c r="Z61" s="4">
        <f t="shared" si="179"/>
        <v>2</v>
      </c>
      <c r="AA61" s="4">
        <f t="shared" si="179"/>
        <v>5</v>
      </c>
      <c r="AB61" s="4">
        <f t="shared" si="179"/>
        <v>7</v>
      </c>
      <c r="AC61" s="4">
        <f t="shared" si="179"/>
        <v>10</v>
      </c>
      <c r="AD61" s="4">
        <f t="shared" si="179"/>
        <v>8</v>
      </c>
      <c r="AE61" s="4">
        <f t="shared" si="179"/>
        <v>3</v>
      </c>
      <c r="AF61" s="4">
        <f t="shared" si="179"/>
        <v>9</v>
      </c>
      <c r="AG61" s="4">
        <f t="shared" si="179"/>
        <v>4</v>
      </c>
      <c r="AH61" s="4">
        <f t="shared" si="179"/>
        <v>1</v>
      </c>
      <c r="AI61" s="8"/>
      <c r="AJ61" s="6">
        <f t="shared" ref="AJ61:AS61" si="180">(Y61-AVERAGE($Y61:$AH61))/STDEV($Y61:$AH61)</f>
        <v>0.1651445648</v>
      </c>
      <c r="AK61" s="6">
        <f t="shared" si="180"/>
        <v>-1.156011953</v>
      </c>
      <c r="AL61" s="6">
        <f t="shared" si="180"/>
        <v>-0.1651445648</v>
      </c>
      <c r="AM61" s="6">
        <f t="shared" si="180"/>
        <v>0.4954336943</v>
      </c>
      <c r="AN61" s="6">
        <f t="shared" si="180"/>
        <v>1.486301083</v>
      </c>
      <c r="AO61" s="6">
        <f t="shared" si="180"/>
        <v>0.8257228238</v>
      </c>
      <c r="AP61" s="6">
        <f t="shared" si="180"/>
        <v>-0.8257228238</v>
      </c>
      <c r="AQ61" s="6">
        <f t="shared" si="180"/>
        <v>1.156011953</v>
      </c>
      <c r="AR61" s="6">
        <f t="shared" si="180"/>
        <v>-0.4954336943</v>
      </c>
      <c r="AS61" s="6">
        <f t="shared" si="180"/>
        <v>-1.486301083</v>
      </c>
      <c r="AT61" s="8"/>
      <c r="AU61" s="23">
        <v>43069.0</v>
      </c>
      <c r="AV61" s="4">
        <f t="shared" si="9"/>
        <v>-0.08037585967</v>
      </c>
      <c r="AW61" s="4">
        <f t="shared" si="10"/>
        <v>1.105136062</v>
      </c>
      <c r="AX61" s="6">
        <f t="array" ref="AX61">SQRT(MMULT(MMULT(AJ61:AS61,MMULT(TRANSPOSE(ER!B541:K576-ER!M576:V576),ER!B541:K576-ER!M576:V576)/3),TRANSPOSE(AJ61:AS61)))</f>
        <v>0.4086196695</v>
      </c>
      <c r="AY61" s="2">
        <v>43069.0</v>
      </c>
      <c r="AZ61" s="6">
        <f t="shared" ref="AZ61:BI61" si="181">AJ61*0.01/$AX61</f>
        <v>0.004041522645</v>
      </c>
      <c r="BA61" s="6">
        <f t="shared" si="181"/>
        <v>-0.02829065852</v>
      </c>
      <c r="BB61" s="6">
        <f t="shared" si="181"/>
        <v>-0.004041522645</v>
      </c>
      <c r="BC61" s="6">
        <f t="shared" si="181"/>
        <v>0.01212456794</v>
      </c>
      <c r="BD61" s="6">
        <f t="shared" si="181"/>
        <v>0.03637370381</v>
      </c>
      <c r="BE61" s="6">
        <f t="shared" si="181"/>
        <v>0.02020761323</v>
      </c>
      <c r="BF61" s="6">
        <f t="shared" si="181"/>
        <v>-0.02020761323</v>
      </c>
      <c r="BG61" s="6">
        <f t="shared" si="181"/>
        <v>0.02829065852</v>
      </c>
      <c r="BH61" s="6">
        <f t="shared" si="181"/>
        <v>-0.01212456794</v>
      </c>
      <c r="BI61" s="6">
        <f t="shared" si="181"/>
        <v>-0.03637370381</v>
      </c>
      <c r="BK61" s="4">
        <f t="shared" si="12"/>
        <v>-0.001808769995</v>
      </c>
      <c r="BL61" s="4">
        <f t="shared" si="13"/>
        <v>1.010072065</v>
      </c>
    </row>
    <row r="62">
      <c r="A62" s="2">
        <v>43100.0</v>
      </c>
      <c r="B62" s="7">
        <v>0.0167</v>
      </c>
      <c r="C62" s="7">
        <v>0.01</v>
      </c>
      <c r="D62" s="7">
        <v>-0.0093</v>
      </c>
      <c r="E62" s="7">
        <v>-0.0068</v>
      </c>
      <c r="F62" s="7">
        <v>-0.0223</v>
      </c>
      <c r="G62" s="7">
        <v>0.0139</v>
      </c>
      <c r="H62" s="7">
        <v>5.0E-4</v>
      </c>
      <c r="I62" s="7">
        <v>-0.0178</v>
      </c>
      <c r="J62" s="7">
        <v>0.0503</v>
      </c>
      <c r="K62" s="7">
        <v>0.0105</v>
      </c>
      <c r="L62" s="8"/>
      <c r="M62" s="8"/>
      <c r="N62" s="6">
        <f>CDaR!AT218</f>
        <v>0.02786666667</v>
      </c>
      <c r="O62" s="6">
        <f>CDaR!AU218</f>
        <v>0.0133</v>
      </c>
      <c r="P62" s="6">
        <f>CDaR!AV218</f>
        <v>0.02136666667</v>
      </c>
      <c r="Q62" s="6">
        <f>CDaR!AW218</f>
        <v>0.02681666667</v>
      </c>
      <c r="R62" s="6">
        <f>CDaR!AX218</f>
        <v>0.28145</v>
      </c>
      <c r="S62" s="6">
        <f>CDaR!AY218</f>
        <v>0.04605</v>
      </c>
      <c r="T62" s="6">
        <f>CDaR!AZ218</f>
        <v>0.01165</v>
      </c>
      <c r="U62" s="6">
        <f>CDaR!BA218</f>
        <v>0.07298333333</v>
      </c>
      <c r="V62" s="6">
        <f>CDaR!BB218</f>
        <v>0.01405</v>
      </c>
      <c r="W62" s="6">
        <f>CDaR!BC218</f>
        <v>0</v>
      </c>
      <c r="X62" s="8"/>
      <c r="Y62" s="4">
        <f t="shared" ref="Y62:AH62" si="182">rank(N62, $N62:$W62, TRUE)</f>
        <v>7</v>
      </c>
      <c r="Z62" s="4">
        <f t="shared" si="182"/>
        <v>3</v>
      </c>
      <c r="AA62" s="4">
        <f t="shared" si="182"/>
        <v>5</v>
      </c>
      <c r="AB62" s="4">
        <f t="shared" si="182"/>
        <v>6</v>
      </c>
      <c r="AC62" s="4">
        <f t="shared" si="182"/>
        <v>10</v>
      </c>
      <c r="AD62" s="4">
        <f t="shared" si="182"/>
        <v>8</v>
      </c>
      <c r="AE62" s="4">
        <f t="shared" si="182"/>
        <v>2</v>
      </c>
      <c r="AF62" s="4">
        <f t="shared" si="182"/>
        <v>9</v>
      </c>
      <c r="AG62" s="4">
        <f t="shared" si="182"/>
        <v>4</v>
      </c>
      <c r="AH62" s="4">
        <f t="shared" si="182"/>
        <v>1</v>
      </c>
      <c r="AI62" s="8"/>
      <c r="AJ62" s="6">
        <f t="shared" ref="AJ62:AS62" si="183">(Y62-AVERAGE($Y62:$AH62))/STDEV($Y62:$AH62)</f>
        <v>0.4954336943</v>
      </c>
      <c r="AK62" s="6">
        <f t="shared" si="183"/>
        <v>-0.8257228238</v>
      </c>
      <c r="AL62" s="6">
        <f t="shared" si="183"/>
        <v>-0.1651445648</v>
      </c>
      <c r="AM62" s="6">
        <f t="shared" si="183"/>
        <v>0.1651445648</v>
      </c>
      <c r="AN62" s="6">
        <f t="shared" si="183"/>
        <v>1.486301083</v>
      </c>
      <c r="AO62" s="6">
        <f t="shared" si="183"/>
        <v>0.8257228238</v>
      </c>
      <c r="AP62" s="6">
        <f t="shared" si="183"/>
        <v>-1.156011953</v>
      </c>
      <c r="AQ62" s="6">
        <f t="shared" si="183"/>
        <v>1.156011953</v>
      </c>
      <c r="AR62" s="6">
        <f t="shared" si="183"/>
        <v>-0.4954336943</v>
      </c>
      <c r="AS62" s="6">
        <f t="shared" si="183"/>
        <v>-1.486301083</v>
      </c>
      <c r="AT62" s="8"/>
      <c r="AU62" s="23">
        <v>43100.0</v>
      </c>
      <c r="AV62" s="4">
        <f t="shared" si="9"/>
        <v>-0.09381862725</v>
      </c>
      <c r="AW62" s="4">
        <f t="shared" si="10"/>
        <v>1.001453714</v>
      </c>
      <c r="AX62" s="6">
        <f t="array" ref="AX62">SQRT(MMULT(MMULT(AJ62:AS62,MMULT(TRANSPOSE(ER!B542:K577-ER!M577:V577),ER!B542:K577-ER!M577:V577)/3),TRANSPOSE(AJ62:AS62)))</f>
        <v>0.368834256</v>
      </c>
      <c r="AY62" s="2">
        <v>43100.0</v>
      </c>
      <c r="AZ62" s="6">
        <f t="shared" ref="AZ62:BI62" si="184">AJ62*0.01/$AX62</f>
        <v>0.01343242083</v>
      </c>
      <c r="BA62" s="6">
        <f t="shared" si="184"/>
        <v>-0.02238736805</v>
      </c>
      <c r="BB62" s="6">
        <f t="shared" si="184"/>
        <v>-0.00447747361</v>
      </c>
      <c r="BC62" s="6">
        <f t="shared" si="184"/>
        <v>0.00447747361</v>
      </c>
      <c r="BD62" s="6">
        <f t="shared" si="184"/>
        <v>0.04029726249</v>
      </c>
      <c r="BE62" s="6">
        <f t="shared" si="184"/>
        <v>0.02238736805</v>
      </c>
      <c r="BF62" s="6">
        <f t="shared" si="184"/>
        <v>-0.03134231527</v>
      </c>
      <c r="BG62" s="6">
        <f t="shared" si="184"/>
        <v>0.03134231527</v>
      </c>
      <c r="BH62" s="6">
        <f t="shared" si="184"/>
        <v>-0.01343242083</v>
      </c>
      <c r="BI62" s="6">
        <f t="shared" si="184"/>
        <v>-0.04029726249</v>
      </c>
      <c r="BK62" s="4">
        <f t="shared" si="12"/>
        <v>-0.002295989015</v>
      </c>
      <c r="BL62" s="4">
        <f t="shared" si="13"/>
        <v>1.00775295</v>
      </c>
    </row>
    <row r="63">
      <c r="A63" s="2">
        <v>43131.0</v>
      </c>
      <c r="B63" s="7">
        <v>-0.0055</v>
      </c>
      <c r="C63" s="7">
        <v>-0.0118</v>
      </c>
      <c r="D63" s="7">
        <v>0.0316</v>
      </c>
      <c r="E63" s="7">
        <v>0.0211</v>
      </c>
      <c r="F63" s="7">
        <v>0.0762</v>
      </c>
      <c r="G63" s="7">
        <v>0.0134</v>
      </c>
      <c r="H63" s="7">
        <v>0.0289</v>
      </c>
      <c r="I63" s="7">
        <v>0.05</v>
      </c>
      <c r="J63" s="7">
        <v>-0.0198</v>
      </c>
      <c r="K63" s="7">
        <v>0.0571</v>
      </c>
      <c r="L63" s="8"/>
      <c r="M63" s="8"/>
      <c r="N63" s="6">
        <f>CDaR!AT219</f>
        <v>0.02786666667</v>
      </c>
      <c r="O63" s="6">
        <f>CDaR!AU219</f>
        <v>0.0133</v>
      </c>
      <c r="P63" s="6">
        <f>CDaR!AV219</f>
        <v>0.02635</v>
      </c>
      <c r="Q63" s="6">
        <f>CDaR!AW219</f>
        <v>0.0259</v>
      </c>
      <c r="R63" s="6">
        <f>CDaR!AX219</f>
        <v>0.2689833333</v>
      </c>
      <c r="S63" s="6">
        <f>CDaR!AY219</f>
        <v>0.03771666667</v>
      </c>
      <c r="T63" s="6">
        <f>CDaR!AZ219</f>
        <v>0.01623333333</v>
      </c>
      <c r="U63" s="6">
        <f>CDaR!BA219</f>
        <v>0.06133333333</v>
      </c>
      <c r="V63" s="6">
        <f>CDaR!BB219</f>
        <v>0.01405</v>
      </c>
      <c r="W63" s="6">
        <f>CDaR!BC219</f>
        <v>0</v>
      </c>
      <c r="X63" s="8"/>
      <c r="Y63" s="4">
        <f t="shared" ref="Y63:AH63" si="185">rank(N63, $N63:$W63, TRUE)</f>
        <v>7</v>
      </c>
      <c r="Z63" s="4">
        <f t="shared" si="185"/>
        <v>2</v>
      </c>
      <c r="AA63" s="4">
        <f t="shared" si="185"/>
        <v>6</v>
      </c>
      <c r="AB63" s="4">
        <f t="shared" si="185"/>
        <v>5</v>
      </c>
      <c r="AC63" s="4">
        <f t="shared" si="185"/>
        <v>10</v>
      </c>
      <c r="AD63" s="4">
        <f t="shared" si="185"/>
        <v>8</v>
      </c>
      <c r="AE63" s="4">
        <f t="shared" si="185"/>
        <v>4</v>
      </c>
      <c r="AF63" s="4">
        <f t="shared" si="185"/>
        <v>9</v>
      </c>
      <c r="AG63" s="4">
        <f t="shared" si="185"/>
        <v>3</v>
      </c>
      <c r="AH63" s="4">
        <f t="shared" si="185"/>
        <v>1</v>
      </c>
      <c r="AI63" s="8"/>
      <c r="AJ63" s="6">
        <f t="shared" ref="AJ63:AS63" si="186">(Y63-AVERAGE($Y63:$AH63))/STDEV($Y63:$AH63)</f>
        <v>0.4954336943</v>
      </c>
      <c r="AK63" s="6">
        <f t="shared" si="186"/>
        <v>-1.156011953</v>
      </c>
      <c r="AL63" s="6">
        <f t="shared" si="186"/>
        <v>0.1651445648</v>
      </c>
      <c r="AM63" s="6">
        <f t="shared" si="186"/>
        <v>-0.1651445648</v>
      </c>
      <c r="AN63" s="6">
        <f t="shared" si="186"/>
        <v>1.486301083</v>
      </c>
      <c r="AO63" s="6">
        <f t="shared" si="186"/>
        <v>0.8257228238</v>
      </c>
      <c r="AP63" s="6">
        <f t="shared" si="186"/>
        <v>-0.4954336943</v>
      </c>
      <c r="AQ63" s="6">
        <f t="shared" si="186"/>
        <v>1.156011953</v>
      </c>
      <c r="AR63" s="6">
        <f t="shared" si="186"/>
        <v>-0.8257228238</v>
      </c>
      <c r="AS63" s="6">
        <f t="shared" si="186"/>
        <v>-1.486301083</v>
      </c>
      <c r="AT63" s="8"/>
      <c r="AU63" s="23">
        <v>43131.0</v>
      </c>
      <c r="AV63" s="4">
        <f t="shared" si="9"/>
        <v>0.07893910196</v>
      </c>
      <c r="AW63" s="4">
        <f t="shared" si="10"/>
        <v>1.08050757</v>
      </c>
      <c r="AX63" s="6">
        <f t="array" ref="AX63">SQRT(MMULT(MMULT(AJ63:AS63,MMULT(TRANSPOSE(ER!B543:K578-ER!M578:V578),ER!B543:K578-ER!M578:V578)/3),TRANSPOSE(AJ63:AS63)))</f>
        <v>0.4063725931</v>
      </c>
      <c r="AY63" s="2">
        <v>43131.0</v>
      </c>
      <c r="AZ63" s="6">
        <f t="shared" ref="AZ63:BI63" si="187">AJ63*0.01/$AX63</f>
        <v>0.0121916119</v>
      </c>
      <c r="BA63" s="6">
        <f t="shared" si="187"/>
        <v>-0.02844709444</v>
      </c>
      <c r="BB63" s="6">
        <f t="shared" si="187"/>
        <v>0.004063870634</v>
      </c>
      <c r="BC63" s="6">
        <f t="shared" si="187"/>
        <v>-0.004063870634</v>
      </c>
      <c r="BD63" s="6">
        <f t="shared" si="187"/>
        <v>0.03657483571</v>
      </c>
      <c r="BE63" s="6">
        <f t="shared" si="187"/>
        <v>0.02031935317</v>
      </c>
      <c r="BF63" s="6">
        <f t="shared" si="187"/>
        <v>-0.0121916119</v>
      </c>
      <c r="BG63" s="6">
        <f t="shared" si="187"/>
        <v>0.02844709444</v>
      </c>
      <c r="BH63" s="6">
        <f t="shared" si="187"/>
        <v>-0.02031935317</v>
      </c>
      <c r="BI63" s="6">
        <f t="shared" si="187"/>
        <v>-0.03657483571</v>
      </c>
      <c r="BK63" s="4">
        <f t="shared" si="12"/>
        <v>0.002140232386</v>
      </c>
      <c r="BL63" s="4">
        <f t="shared" si="13"/>
        <v>1.009909776</v>
      </c>
    </row>
    <row r="64">
      <c r="A64" s="2">
        <v>43159.0</v>
      </c>
      <c r="B64" s="7">
        <v>0.0031</v>
      </c>
      <c r="C64" s="7">
        <v>-0.0322</v>
      </c>
      <c r="D64" s="7">
        <v>-0.0282</v>
      </c>
      <c r="E64" s="7">
        <v>-0.0524</v>
      </c>
      <c r="F64" s="7">
        <v>-0.039</v>
      </c>
      <c r="G64" s="7">
        <v>-0.0371</v>
      </c>
      <c r="H64" s="7">
        <v>-0.0325</v>
      </c>
      <c r="I64" s="7">
        <v>-0.0604</v>
      </c>
      <c r="J64" s="7">
        <v>-0.0339</v>
      </c>
      <c r="K64" s="7">
        <v>-0.0373</v>
      </c>
      <c r="L64" s="8"/>
      <c r="M64" s="8"/>
      <c r="N64" s="6">
        <f>CDaR!AT220</f>
        <v>0.02786666667</v>
      </c>
      <c r="O64" s="6">
        <f>CDaR!AU220</f>
        <v>0.01526666667</v>
      </c>
      <c r="P64" s="6">
        <f>CDaR!AV220</f>
        <v>0.02331666667</v>
      </c>
      <c r="Q64" s="6">
        <f>CDaR!AW220</f>
        <v>0.02303333333</v>
      </c>
      <c r="R64" s="6">
        <f>CDaR!AX220</f>
        <v>0.24205</v>
      </c>
      <c r="S64" s="6">
        <f>CDaR!AY220</f>
        <v>0.02883333333</v>
      </c>
      <c r="T64" s="6">
        <f>CDaR!AZ220</f>
        <v>0.01538333333</v>
      </c>
      <c r="U64" s="6">
        <f>CDaR!BA220</f>
        <v>0.04493333333</v>
      </c>
      <c r="V64" s="6">
        <f>CDaR!BB220</f>
        <v>0.01648333333</v>
      </c>
      <c r="W64" s="6">
        <f>CDaR!BC220</f>
        <v>0</v>
      </c>
      <c r="X64" s="8"/>
      <c r="Y64" s="4">
        <f t="shared" ref="Y64:AH64" si="188">rank(N64, $N64:$W64, TRUE)</f>
        <v>7</v>
      </c>
      <c r="Z64" s="4">
        <f t="shared" si="188"/>
        <v>2</v>
      </c>
      <c r="AA64" s="4">
        <f t="shared" si="188"/>
        <v>6</v>
      </c>
      <c r="AB64" s="4">
        <f t="shared" si="188"/>
        <v>5</v>
      </c>
      <c r="AC64" s="4">
        <f t="shared" si="188"/>
        <v>10</v>
      </c>
      <c r="AD64" s="4">
        <f t="shared" si="188"/>
        <v>8</v>
      </c>
      <c r="AE64" s="4">
        <f t="shared" si="188"/>
        <v>3</v>
      </c>
      <c r="AF64" s="4">
        <f t="shared" si="188"/>
        <v>9</v>
      </c>
      <c r="AG64" s="4">
        <f t="shared" si="188"/>
        <v>4</v>
      </c>
      <c r="AH64" s="4">
        <f t="shared" si="188"/>
        <v>1</v>
      </c>
      <c r="AI64" s="8"/>
      <c r="AJ64" s="6">
        <f t="shared" ref="AJ64:AS64" si="189">(Y64-AVERAGE($Y64:$AH64))/STDEV($Y64:$AH64)</f>
        <v>0.4954336943</v>
      </c>
      <c r="AK64" s="6">
        <f t="shared" si="189"/>
        <v>-1.156011953</v>
      </c>
      <c r="AL64" s="6">
        <f t="shared" si="189"/>
        <v>0.1651445648</v>
      </c>
      <c r="AM64" s="6">
        <f t="shared" si="189"/>
        <v>-0.1651445648</v>
      </c>
      <c r="AN64" s="6">
        <f t="shared" si="189"/>
        <v>1.486301083</v>
      </c>
      <c r="AO64" s="6">
        <f t="shared" si="189"/>
        <v>0.8257228238</v>
      </c>
      <c r="AP64" s="6">
        <f t="shared" si="189"/>
        <v>-0.8257228238</v>
      </c>
      <c r="AQ64" s="6">
        <f t="shared" si="189"/>
        <v>1.156011953</v>
      </c>
      <c r="AR64" s="6">
        <f t="shared" si="189"/>
        <v>-0.4954336943</v>
      </c>
      <c r="AS64" s="6">
        <f t="shared" si="189"/>
        <v>-1.486301083</v>
      </c>
      <c r="AT64" s="8"/>
      <c r="AU64" s="23">
        <v>43159.0</v>
      </c>
      <c r="AV64" s="4">
        <f t="shared" si="9"/>
        <v>-0.01613462398</v>
      </c>
      <c r="AW64" s="4">
        <f t="shared" si="10"/>
        <v>1.063073987</v>
      </c>
      <c r="AX64" s="6">
        <f t="array" ref="AX64">SQRT(MMULT(MMULT(AJ64:AS64,MMULT(TRANSPOSE(ER!B544:K579-ER!M579:V579),ER!B544:K579-ER!M579:V579)/3),TRANSPOSE(AJ64:AS64)))</f>
        <v>0.3775462858</v>
      </c>
      <c r="AY64" s="2">
        <v>43159.0</v>
      </c>
      <c r="AZ64" s="6">
        <f t="shared" ref="AZ64:BI64" si="190">AJ64*0.01/$AX64</f>
        <v>0.01312246241</v>
      </c>
      <c r="BA64" s="6">
        <f t="shared" si="190"/>
        <v>-0.03061907896</v>
      </c>
      <c r="BB64" s="6">
        <f t="shared" si="190"/>
        <v>0.004374154137</v>
      </c>
      <c r="BC64" s="6">
        <f t="shared" si="190"/>
        <v>-0.004374154137</v>
      </c>
      <c r="BD64" s="6">
        <f t="shared" si="190"/>
        <v>0.03936738723</v>
      </c>
      <c r="BE64" s="6">
        <f t="shared" si="190"/>
        <v>0.02187077068</v>
      </c>
      <c r="BF64" s="6">
        <f t="shared" si="190"/>
        <v>-0.02187077068</v>
      </c>
      <c r="BG64" s="6">
        <f t="shared" si="190"/>
        <v>0.03061907896</v>
      </c>
      <c r="BH64" s="6">
        <f t="shared" si="190"/>
        <v>-0.01312246241</v>
      </c>
      <c r="BI64" s="6">
        <f t="shared" si="190"/>
        <v>-0.03936738723</v>
      </c>
      <c r="BK64" s="4">
        <f t="shared" si="12"/>
        <v>-0.000397040161</v>
      </c>
      <c r="BL64" s="4">
        <f t="shared" si="13"/>
        <v>1.009508801</v>
      </c>
    </row>
    <row r="65">
      <c r="A65" s="2">
        <v>43190.0</v>
      </c>
      <c r="B65" s="7">
        <v>-0.0407</v>
      </c>
      <c r="C65" s="7">
        <v>-0.0032</v>
      </c>
      <c r="D65" s="7">
        <v>-0.0228</v>
      </c>
      <c r="E65" s="7">
        <v>-0.027</v>
      </c>
      <c r="F65" s="7">
        <v>-0.0054</v>
      </c>
      <c r="G65" s="7">
        <v>-0.023</v>
      </c>
      <c r="H65" s="7">
        <v>-0.0073</v>
      </c>
      <c r="I65" s="7">
        <v>-0.0273</v>
      </c>
      <c r="J65" s="7">
        <v>-0.0212</v>
      </c>
      <c r="K65" s="7">
        <v>-0.0248</v>
      </c>
      <c r="L65" s="8"/>
      <c r="M65" s="8"/>
      <c r="N65" s="6">
        <f>CDaR!AT221</f>
        <v>0.02786666667</v>
      </c>
      <c r="O65" s="6">
        <f>CDaR!AU221</f>
        <v>0.02258333333</v>
      </c>
      <c r="P65" s="6">
        <f>CDaR!AV221</f>
        <v>0.02801666667</v>
      </c>
      <c r="Q65" s="6">
        <f>CDaR!AW221</f>
        <v>0.03176666667</v>
      </c>
      <c r="R65" s="6">
        <f>CDaR!AX221</f>
        <v>0.2157833333</v>
      </c>
      <c r="S65" s="6">
        <f>CDaR!AY221</f>
        <v>0.02696666667</v>
      </c>
      <c r="T65" s="6">
        <f>CDaR!AZ221</f>
        <v>0.0208</v>
      </c>
      <c r="U65" s="6">
        <f>CDaR!BA221</f>
        <v>0.03913333333</v>
      </c>
      <c r="V65" s="6">
        <f>CDaR!BB221</f>
        <v>0.02415</v>
      </c>
      <c r="W65" s="6">
        <f>CDaR!BC221</f>
        <v>0.006216666667</v>
      </c>
      <c r="X65" s="8"/>
      <c r="Y65" s="4">
        <f t="shared" ref="Y65:AH65" si="191">rank(N65, $N65:$W65, TRUE)</f>
        <v>6</v>
      </c>
      <c r="Z65" s="4">
        <f t="shared" si="191"/>
        <v>3</v>
      </c>
      <c r="AA65" s="4">
        <f t="shared" si="191"/>
        <v>7</v>
      </c>
      <c r="AB65" s="4">
        <f t="shared" si="191"/>
        <v>8</v>
      </c>
      <c r="AC65" s="4">
        <f t="shared" si="191"/>
        <v>10</v>
      </c>
      <c r="AD65" s="4">
        <f t="shared" si="191"/>
        <v>5</v>
      </c>
      <c r="AE65" s="4">
        <f t="shared" si="191"/>
        <v>2</v>
      </c>
      <c r="AF65" s="4">
        <f t="shared" si="191"/>
        <v>9</v>
      </c>
      <c r="AG65" s="4">
        <f t="shared" si="191"/>
        <v>4</v>
      </c>
      <c r="AH65" s="4">
        <f t="shared" si="191"/>
        <v>1</v>
      </c>
      <c r="AI65" s="8"/>
      <c r="AJ65" s="6">
        <f t="shared" ref="AJ65:AS65" si="192">(Y65-AVERAGE($Y65:$AH65))/STDEV($Y65:$AH65)</f>
        <v>0.1651445648</v>
      </c>
      <c r="AK65" s="6">
        <f t="shared" si="192"/>
        <v>-0.8257228238</v>
      </c>
      <c r="AL65" s="6">
        <f t="shared" si="192"/>
        <v>0.4954336943</v>
      </c>
      <c r="AM65" s="6">
        <f t="shared" si="192"/>
        <v>0.8257228238</v>
      </c>
      <c r="AN65" s="6">
        <f t="shared" si="192"/>
        <v>1.486301083</v>
      </c>
      <c r="AO65" s="6">
        <f t="shared" si="192"/>
        <v>-0.1651445648</v>
      </c>
      <c r="AP65" s="6">
        <f t="shared" si="192"/>
        <v>-1.156011953</v>
      </c>
      <c r="AQ65" s="6">
        <f t="shared" si="192"/>
        <v>1.156011953</v>
      </c>
      <c r="AR65" s="6">
        <f t="shared" si="192"/>
        <v>-0.4954336943</v>
      </c>
      <c r="AS65" s="6">
        <f t="shared" si="192"/>
        <v>-1.486301083</v>
      </c>
      <c r="AT65" s="8"/>
      <c r="AU65" s="23">
        <v>43190.0</v>
      </c>
      <c r="AV65" s="4">
        <f t="shared" si="9"/>
        <v>-0.02095684527</v>
      </c>
      <c r="AW65" s="4">
        <f t="shared" si="10"/>
        <v>1.04079531</v>
      </c>
      <c r="AX65" s="6">
        <f t="array" ref="AX65">SQRT(MMULT(MMULT(AJ65:AS65,MMULT(TRANSPOSE(ER!B545:K580-ER!M580:V580),ER!B545:K580-ER!M580:V580)/3),TRANSPOSE(AJ65:AS65)))</f>
        <v>0.3767917498</v>
      </c>
      <c r="AY65" s="2">
        <v>43190.0</v>
      </c>
      <c r="AZ65" s="6">
        <f t="shared" ref="AZ65:BI65" si="193">AJ65*0.01/$AX65</f>
        <v>0.004382913502</v>
      </c>
      <c r="BA65" s="6">
        <f t="shared" si="193"/>
        <v>-0.02191456751</v>
      </c>
      <c r="BB65" s="6">
        <f t="shared" si="193"/>
        <v>0.01314874051</v>
      </c>
      <c r="BC65" s="6">
        <f t="shared" si="193"/>
        <v>0.02191456751</v>
      </c>
      <c r="BD65" s="6">
        <f t="shared" si="193"/>
        <v>0.03944622152</v>
      </c>
      <c r="BE65" s="6">
        <f t="shared" si="193"/>
        <v>-0.004382913502</v>
      </c>
      <c r="BF65" s="6">
        <f t="shared" si="193"/>
        <v>-0.03068039452</v>
      </c>
      <c r="BG65" s="6">
        <f t="shared" si="193"/>
        <v>0.03068039452</v>
      </c>
      <c r="BH65" s="6">
        <f t="shared" si="193"/>
        <v>-0.01314874051</v>
      </c>
      <c r="BI65" s="6">
        <f t="shared" si="193"/>
        <v>-0.03944622152</v>
      </c>
      <c r="BK65" s="4">
        <f t="shared" si="12"/>
        <v>-0.0005550801599</v>
      </c>
      <c r="BL65" s="4">
        <f t="shared" si="13"/>
        <v>1.008948443</v>
      </c>
    </row>
    <row r="66">
      <c r="A66" s="2">
        <v>43220.0</v>
      </c>
      <c r="B66" s="7">
        <v>0.041</v>
      </c>
      <c r="C66" s="7">
        <v>0.0186</v>
      </c>
      <c r="D66" s="7">
        <v>0.0661</v>
      </c>
      <c r="E66" s="7">
        <v>0.0377</v>
      </c>
      <c r="F66" s="7">
        <v>0.0745</v>
      </c>
      <c r="G66" s="7">
        <v>0.0358</v>
      </c>
      <c r="H66" s="7">
        <v>0.031</v>
      </c>
      <c r="I66" s="7">
        <v>0.0461</v>
      </c>
      <c r="J66" s="7">
        <v>0.0677</v>
      </c>
      <c r="K66" s="7">
        <v>0.0037</v>
      </c>
      <c r="L66" s="8"/>
      <c r="M66" s="8"/>
      <c r="N66" s="6">
        <f>CDaR!AT222</f>
        <v>0.03413333333</v>
      </c>
      <c r="O66" s="6">
        <f>CDaR!AU222</f>
        <v>0.02848333333</v>
      </c>
      <c r="P66" s="6">
        <f>CDaR!AV222</f>
        <v>0.03308333333</v>
      </c>
      <c r="Q66" s="6">
        <f>CDaR!AW222</f>
        <v>0.04311666667</v>
      </c>
      <c r="R66" s="6">
        <f>CDaR!AX222</f>
        <v>0.2029666667</v>
      </c>
      <c r="S66" s="6">
        <f>CDaR!AY222</f>
        <v>0.02786666667</v>
      </c>
      <c r="T66" s="6">
        <f>CDaR!AZ222</f>
        <v>0.02743333333</v>
      </c>
      <c r="U66" s="6">
        <f>CDaR!BA222</f>
        <v>0.05056666667</v>
      </c>
      <c r="V66" s="6">
        <f>CDaR!BB222</f>
        <v>0.0344</v>
      </c>
      <c r="W66" s="6">
        <f>CDaR!BC222</f>
        <v>0.01656666667</v>
      </c>
      <c r="X66" s="8"/>
      <c r="Y66" s="4">
        <f t="shared" ref="Y66:AH66" si="194">rank(N66, $N66:$W66, TRUE)</f>
        <v>6</v>
      </c>
      <c r="Z66" s="4">
        <f t="shared" si="194"/>
        <v>4</v>
      </c>
      <c r="AA66" s="4">
        <f t="shared" si="194"/>
        <v>5</v>
      </c>
      <c r="AB66" s="4">
        <f t="shared" si="194"/>
        <v>8</v>
      </c>
      <c r="AC66" s="4">
        <f t="shared" si="194"/>
        <v>10</v>
      </c>
      <c r="AD66" s="4">
        <f t="shared" si="194"/>
        <v>3</v>
      </c>
      <c r="AE66" s="4">
        <f t="shared" si="194"/>
        <v>2</v>
      </c>
      <c r="AF66" s="4">
        <f t="shared" si="194"/>
        <v>9</v>
      </c>
      <c r="AG66" s="4">
        <f t="shared" si="194"/>
        <v>7</v>
      </c>
      <c r="AH66" s="4">
        <f t="shared" si="194"/>
        <v>1</v>
      </c>
      <c r="AI66" s="8"/>
      <c r="AJ66" s="6">
        <f t="shared" ref="AJ66:AS66" si="195">(Y66-AVERAGE($Y66:$AH66))/STDEV($Y66:$AH66)</f>
        <v>0.1651445648</v>
      </c>
      <c r="AK66" s="6">
        <f t="shared" si="195"/>
        <v>-0.4954336943</v>
      </c>
      <c r="AL66" s="6">
        <f t="shared" si="195"/>
        <v>-0.1651445648</v>
      </c>
      <c r="AM66" s="6">
        <f t="shared" si="195"/>
        <v>0.8257228238</v>
      </c>
      <c r="AN66" s="6">
        <f t="shared" si="195"/>
        <v>1.486301083</v>
      </c>
      <c r="AO66" s="6">
        <f t="shared" si="195"/>
        <v>-0.8257228238</v>
      </c>
      <c r="AP66" s="6">
        <f t="shared" si="195"/>
        <v>-1.156011953</v>
      </c>
      <c r="AQ66" s="6">
        <f t="shared" si="195"/>
        <v>1.156011953</v>
      </c>
      <c r="AR66" s="6">
        <f t="shared" si="195"/>
        <v>0.4954336943</v>
      </c>
      <c r="AS66" s="6">
        <f t="shared" si="195"/>
        <v>-1.486301083</v>
      </c>
      <c r="AT66" s="8"/>
      <c r="AU66" s="23">
        <v>43220.0</v>
      </c>
      <c r="AV66" s="4">
        <f t="shared" si="9"/>
        <v>0.1385232609</v>
      </c>
      <c r="AW66" s="4">
        <f t="shared" si="10"/>
        <v>1.18496967</v>
      </c>
      <c r="AX66" s="6">
        <f t="array" ref="AX66">SQRT(MMULT(MMULT(AJ66:AS66,MMULT(TRANSPOSE(ER!B546:K581-ER!M581:V581),ER!B546:K581-ER!M581:V581)/3),TRANSPOSE(AJ66:AS66)))</f>
        <v>0.3310725743</v>
      </c>
      <c r="AY66" s="2">
        <v>43220.0</v>
      </c>
      <c r="AZ66" s="6">
        <f t="shared" ref="AZ66:BI66" si="196">AJ66*0.01/$AX66</f>
        <v>0.004988168081</v>
      </c>
      <c r="BA66" s="6">
        <f t="shared" si="196"/>
        <v>-0.01496450424</v>
      </c>
      <c r="BB66" s="6">
        <f t="shared" si="196"/>
        <v>-0.004988168081</v>
      </c>
      <c r="BC66" s="6">
        <f t="shared" si="196"/>
        <v>0.0249408404</v>
      </c>
      <c r="BD66" s="6">
        <f t="shared" si="196"/>
        <v>0.04489351273</v>
      </c>
      <c r="BE66" s="6">
        <f t="shared" si="196"/>
        <v>-0.0249408404</v>
      </c>
      <c r="BF66" s="6">
        <f t="shared" si="196"/>
        <v>-0.03491717657</v>
      </c>
      <c r="BG66" s="6">
        <f t="shared" si="196"/>
        <v>0.03491717657</v>
      </c>
      <c r="BH66" s="6">
        <f t="shared" si="196"/>
        <v>0.01496450424</v>
      </c>
      <c r="BI66" s="6">
        <f t="shared" si="196"/>
        <v>-0.04489351273</v>
      </c>
      <c r="BK66" s="4">
        <f t="shared" si="12"/>
        <v>0.003676387846</v>
      </c>
      <c r="BL66" s="4">
        <f t="shared" si="13"/>
        <v>1.012657729</v>
      </c>
    </row>
    <row r="67">
      <c r="A67" s="2">
        <v>43251.0</v>
      </c>
      <c r="B67" s="7">
        <v>0.0119</v>
      </c>
      <c r="C67" s="7">
        <v>0.0319</v>
      </c>
      <c r="D67" s="7">
        <v>-0.0064</v>
      </c>
      <c r="E67" s="7">
        <v>-0.0012</v>
      </c>
      <c r="F67" s="7">
        <v>-0.085</v>
      </c>
      <c r="G67" s="7">
        <v>-0.0168</v>
      </c>
      <c r="H67" s="7">
        <v>-0.0023</v>
      </c>
      <c r="I67" s="7">
        <v>-0.061</v>
      </c>
      <c r="J67" s="7">
        <v>0.0264</v>
      </c>
      <c r="K67" s="7">
        <v>0.0237</v>
      </c>
      <c r="L67" s="8"/>
      <c r="M67" s="8"/>
      <c r="N67" s="6">
        <f>CDaR!AT223</f>
        <v>0.03413333333</v>
      </c>
      <c r="O67" s="6">
        <f>CDaR!AU223</f>
        <v>0.03083333333</v>
      </c>
      <c r="P67" s="6">
        <f>CDaR!AV223</f>
        <v>0.03308333333</v>
      </c>
      <c r="Q67" s="6">
        <f>CDaR!AW223</f>
        <v>0.04705</v>
      </c>
      <c r="R67" s="6">
        <f>CDaR!AX223</f>
        <v>0.1870833333</v>
      </c>
      <c r="S67" s="6">
        <f>CDaR!AY223</f>
        <v>0.02461666667</v>
      </c>
      <c r="T67" s="6">
        <f>CDaR!AZ223</f>
        <v>0.02743333333</v>
      </c>
      <c r="U67" s="6">
        <f>CDaR!BA223</f>
        <v>0.05325</v>
      </c>
      <c r="V67" s="6">
        <f>CDaR!BB223</f>
        <v>0.0344</v>
      </c>
      <c r="W67" s="6">
        <f>CDaR!BC223</f>
        <v>0.0263</v>
      </c>
      <c r="X67" s="8"/>
      <c r="Y67" s="4">
        <f t="shared" ref="Y67:AH67" si="197">rank(N67, $N67:$W67, TRUE)</f>
        <v>6</v>
      </c>
      <c r="Z67" s="4">
        <f t="shared" si="197"/>
        <v>4</v>
      </c>
      <c r="AA67" s="4">
        <f t="shared" si="197"/>
        <v>5</v>
      </c>
      <c r="AB67" s="4">
        <f t="shared" si="197"/>
        <v>8</v>
      </c>
      <c r="AC67" s="4">
        <f t="shared" si="197"/>
        <v>10</v>
      </c>
      <c r="AD67" s="4">
        <f t="shared" si="197"/>
        <v>1</v>
      </c>
      <c r="AE67" s="4">
        <f t="shared" si="197"/>
        <v>3</v>
      </c>
      <c r="AF67" s="4">
        <f t="shared" si="197"/>
        <v>9</v>
      </c>
      <c r="AG67" s="4">
        <f t="shared" si="197"/>
        <v>7</v>
      </c>
      <c r="AH67" s="4">
        <f t="shared" si="197"/>
        <v>2</v>
      </c>
      <c r="AI67" s="8"/>
      <c r="AJ67" s="6">
        <f t="shared" ref="AJ67:AS67" si="198">(Y67-AVERAGE($Y67:$AH67))/STDEV($Y67:$AH67)</f>
        <v>0.1651445648</v>
      </c>
      <c r="AK67" s="6">
        <f t="shared" si="198"/>
        <v>-0.4954336943</v>
      </c>
      <c r="AL67" s="6">
        <f t="shared" si="198"/>
        <v>-0.1651445648</v>
      </c>
      <c r="AM67" s="6">
        <f t="shared" si="198"/>
        <v>0.8257228238</v>
      </c>
      <c r="AN67" s="6">
        <f t="shared" si="198"/>
        <v>1.486301083</v>
      </c>
      <c r="AO67" s="6">
        <f t="shared" si="198"/>
        <v>-1.486301083</v>
      </c>
      <c r="AP67" s="6">
        <f t="shared" si="198"/>
        <v>-0.8257228238</v>
      </c>
      <c r="AQ67" s="6">
        <f t="shared" si="198"/>
        <v>1.156011953</v>
      </c>
      <c r="AR67" s="6">
        <f t="shared" si="198"/>
        <v>0.4954336943</v>
      </c>
      <c r="AS67" s="6">
        <f t="shared" si="198"/>
        <v>-1.156011953</v>
      </c>
      <c r="AT67" s="8"/>
      <c r="AU67" s="23">
        <v>43251.0</v>
      </c>
      <c r="AV67" s="4">
        <f t="shared" si="9"/>
        <v>-0.2162402931</v>
      </c>
      <c r="AW67" s="4">
        <f t="shared" si="10"/>
        <v>0.9287314814</v>
      </c>
      <c r="AX67" s="6">
        <f t="array" ref="AX67">SQRT(MMULT(MMULT(AJ67:AS67,MMULT(TRANSPOSE(ER!B547:K582-ER!M582:V582),ER!B547:K582-ER!M582:V582)/3),TRANSPOSE(AJ67:AS67)))</f>
        <v>0.3491522467</v>
      </c>
      <c r="AY67" s="2">
        <v>43251.0</v>
      </c>
      <c r="AZ67" s="6">
        <f t="shared" ref="AZ67:BI67" si="199">AJ67*0.01/$AX67</f>
        <v>0.004729872609</v>
      </c>
      <c r="BA67" s="6">
        <f t="shared" si="199"/>
        <v>-0.01418961783</v>
      </c>
      <c r="BB67" s="6">
        <f t="shared" si="199"/>
        <v>-0.004729872609</v>
      </c>
      <c r="BC67" s="6">
        <f t="shared" si="199"/>
        <v>0.02364936304</v>
      </c>
      <c r="BD67" s="6">
        <f t="shared" si="199"/>
        <v>0.04256885348</v>
      </c>
      <c r="BE67" s="6">
        <f t="shared" si="199"/>
        <v>-0.04256885348</v>
      </c>
      <c r="BF67" s="6">
        <f t="shared" si="199"/>
        <v>-0.02364936304</v>
      </c>
      <c r="BG67" s="6">
        <f t="shared" si="199"/>
        <v>0.03310910826</v>
      </c>
      <c r="BH67" s="6">
        <f t="shared" si="199"/>
        <v>0.01418961783</v>
      </c>
      <c r="BI67" s="6">
        <f t="shared" si="199"/>
        <v>-0.03310910826</v>
      </c>
      <c r="BK67" s="4">
        <f t="shared" si="12"/>
        <v>-0.006531507285</v>
      </c>
      <c r="BL67" s="4">
        <f t="shared" si="13"/>
        <v>1.006043547</v>
      </c>
    </row>
    <row r="68">
      <c r="A68" s="2">
        <v>43281.0</v>
      </c>
      <c r="B68" s="7">
        <v>0.0368</v>
      </c>
      <c r="C68" s="7">
        <v>0.0161</v>
      </c>
      <c r="D68" s="7">
        <v>-0.0101</v>
      </c>
      <c r="E68" s="7">
        <v>-0.0239</v>
      </c>
      <c r="F68" s="7">
        <v>-0.0072</v>
      </c>
      <c r="G68" s="7">
        <v>-0.006</v>
      </c>
      <c r="H68" s="7">
        <v>7.0E-4</v>
      </c>
      <c r="I68" s="7">
        <v>0.0256</v>
      </c>
      <c r="J68" s="7">
        <v>-0.0018</v>
      </c>
      <c r="K68" s="7">
        <v>0.0064</v>
      </c>
      <c r="L68" s="8"/>
      <c r="M68" s="8"/>
      <c r="N68" s="6">
        <f>CDaR!AT224</f>
        <v>0.02923333333</v>
      </c>
      <c r="O68" s="6">
        <f>CDaR!AU224</f>
        <v>0.03083333333</v>
      </c>
      <c r="P68" s="6">
        <f>CDaR!AV224</f>
        <v>0.03308333333</v>
      </c>
      <c r="Q68" s="6">
        <f>CDaR!AW224</f>
        <v>0.05015</v>
      </c>
      <c r="R68" s="6">
        <f>CDaR!AX224</f>
        <v>0.1747166667</v>
      </c>
      <c r="S68" s="6">
        <f>CDaR!AY224</f>
        <v>0.02783333333</v>
      </c>
      <c r="T68" s="6">
        <f>CDaR!AZ224</f>
        <v>0.0278</v>
      </c>
      <c r="U68" s="6">
        <f>CDaR!BA224</f>
        <v>0.06498333333</v>
      </c>
      <c r="V68" s="6">
        <f>CDaR!BB224</f>
        <v>0.0344</v>
      </c>
      <c r="W68" s="6">
        <f>CDaR!BC224</f>
        <v>0.03208333333</v>
      </c>
      <c r="X68" s="8"/>
      <c r="Y68" s="4">
        <f t="shared" ref="Y68:AH68" si="200">rank(N68, $N68:$W68, TRUE)</f>
        <v>3</v>
      </c>
      <c r="Z68" s="4">
        <f t="shared" si="200"/>
        <v>4</v>
      </c>
      <c r="AA68" s="4">
        <f t="shared" si="200"/>
        <v>6</v>
      </c>
      <c r="AB68" s="4">
        <f t="shared" si="200"/>
        <v>8</v>
      </c>
      <c r="AC68" s="4">
        <f t="shared" si="200"/>
        <v>10</v>
      </c>
      <c r="AD68" s="4">
        <f t="shared" si="200"/>
        <v>2</v>
      </c>
      <c r="AE68" s="4">
        <f t="shared" si="200"/>
        <v>1</v>
      </c>
      <c r="AF68" s="4">
        <f t="shared" si="200"/>
        <v>9</v>
      </c>
      <c r="AG68" s="4">
        <f t="shared" si="200"/>
        <v>7</v>
      </c>
      <c r="AH68" s="4">
        <f t="shared" si="200"/>
        <v>5</v>
      </c>
      <c r="AI68" s="8"/>
      <c r="AJ68" s="6">
        <f t="shared" ref="AJ68:AS68" si="201">(Y68-AVERAGE($Y68:$AH68))/STDEV($Y68:$AH68)</f>
        <v>-0.8257228238</v>
      </c>
      <c r="AK68" s="6">
        <f t="shared" si="201"/>
        <v>-0.4954336943</v>
      </c>
      <c r="AL68" s="6">
        <f t="shared" si="201"/>
        <v>0.1651445648</v>
      </c>
      <c r="AM68" s="6">
        <f t="shared" si="201"/>
        <v>0.8257228238</v>
      </c>
      <c r="AN68" s="6">
        <f t="shared" si="201"/>
        <v>1.486301083</v>
      </c>
      <c r="AO68" s="6">
        <f t="shared" si="201"/>
        <v>-1.156011953</v>
      </c>
      <c r="AP68" s="6">
        <f t="shared" si="201"/>
        <v>-1.486301083</v>
      </c>
      <c r="AQ68" s="6">
        <f t="shared" si="201"/>
        <v>1.156011953</v>
      </c>
      <c r="AR68" s="6">
        <f t="shared" si="201"/>
        <v>0.4954336943</v>
      </c>
      <c r="AS68" s="6">
        <f t="shared" si="201"/>
        <v>-0.1651445648</v>
      </c>
      <c r="AT68" s="8"/>
      <c r="AU68" s="23">
        <v>43281.0</v>
      </c>
      <c r="AV68" s="4">
        <f t="shared" si="9"/>
        <v>-0.001023896302</v>
      </c>
      <c r="AW68" s="4">
        <f t="shared" si="10"/>
        <v>0.9277805567</v>
      </c>
      <c r="AX68" s="6">
        <f t="array" ref="AX68">SQRT(MMULT(MMULT(AJ68:AS68,MMULT(TRANSPOSE(ER!B548:K583-ER!M583:V583),ER!B548:K583-ER!M583:V583)/3),TRANSPOSE(AJ68:AS68)))</f>
        <v>0.3318213847</v>
      </c>
      <c r="AY68" s="2">
        <v>43281.0</v>
      </c>
      <c r="AZ68" s="6">
        <f t="shared" ref="AZ68:BI68" si="202">AJ68*0.01/$AX68</f>
        <v>-0.02488455723</v>
      </c>
      <c r="BA68" s="6">
        <f t="shared" si="202"/>
        <v>-0.01493073434</v>
      </c>
      <c r="BB68" s="6">
        <f t="shared" si="202"/>
        <v>0.004976911446</v>
      </c>
      <c r="BC68" s="6">
        <f t="shared" si="202"/>
        <v>0.02488455723</v>
      </c>
      <c r="BD68" s="6">
        <f t="shared" si="202"/>
        <v>0.04479220302</v>
      </c>
      <c r="BE68" s="6">
        <f t="shared" si="202"/>
        <v>-0.03483838012</v>
      </c>
      <c r="BF68" s="6">
        <f t="shared" si="202"/>
        <v>-0.04479220302</v>
      </c>
      <c r="BG68" s="6">
        <f t="shared" si="202"/>
        <v>0.03483838012</v>
      </c>
      <c r="BH68" s="6">
        <f t="shared" si="202"/>
        <v>0.01493073434</v>
      </c>
      <c r="BI68" s="6">
        <f t="shared" si="202"/>
        <v>-0.004976911446</v>
      </c>
      <c r="BK68" s="4">
        <f t="shared" si="12"/>
        <v>-0.00002932521017</v>
      </c>
      <c r="BL68" s="4">
        <f t="shared" si="13"/>
        <v>1.006014045</v>
      </c>
    </row>
    <row r="69">
      <c r="A69" s="2">
        <v>43312.0</v>
      </c>
      <c r="B69" s="7">
        <v>0.016</v>
      </c>
      <c r="C69" s="7">
        <v>0.0136</v>
      </c>
      <c r="D69" s="7">
        <v>0.0341</v>
      </c>
      <c r="E69" s="7">
        <v>0.0408</v>
      </c>
      <c r="F69" s="7">
        <v>0.0295</v>
      </c>
      <c r="G69" s="7">
        <v>0.0147</v>
      </c>
      <c r="H69" s="7">
        <v>0.0389</v>
      </c>
      <c r="I69" s="7">
        <v>0.0357</v>
      </c>
      <c r="J69" s="7">
        <v>0.0153</v>
      </c>
      <c r="K69" s="7">
        <v>0.0356</v>
      </c>
      <c r="L69" s="8"/>
      <c r="M69" s="8"/>
      <c r="N69" s="6">
        <f>CDaR!AT225</f>
        <v>0.02353333333</v>
      </c>
      <c r="O69" s="6">
        <f>CDaR!AU225</f>
        <v>0.02886666667</v>
      </c>
      <c r="P69" s="6">
        <f>CDaR!AV225</f>
        <v>0.03203333333</v>
      </c>
      <c r="Q69" s="6">
        <f>CDaR!AW225</f>
        <v>0.05473333333</v>
      </c>
      <c r="R69" s="6">
        <f>CDaR!AX225</f>
        <v>0.16315</v>
      </c>
      <c r="S69" s="6">
        <f>CDaR!AY225</f>
        <v>0.03568333333</v>
      </c>
      <c r="T69" s="6">
        <f>CDaR!AZ225</f>
        <v>0.02488333333</v>
      </c>
      <c r="U69" s="6">
        <f>CDaR!BA225</f>
        <v>0.07228333333</v>
      </c>
      <c r="V69" s="6">
        <f>CDaR!BB225</f>
        <v>0.03145</v>
      </c>
      <c r="W69" s="6">
        <f>CDaR!BC225</f>
        <v>0.0368</v>
      </c>
      <c r="X69" s="8"/>
      <c r="Y69" s="4">
        <f t="shared" ref="Y69:AH69" si="203">rank(N69, $N69:$W69, TRUE)</f>
        <v>1</v>
      </c>
      <c r="Z69" s="4">
        <f t="shared" si="203"/>
        <v>3</v>
      </c>
      <c r="AA69" s="4">
        <f t="shared" si="203"/>
        <v>5</v>
      </c>
      <c r="AB69" s="4">
        <f t="shared" si="203"/>
        <v>8</v>
      </c>
      <c r="AC69" s="4">
        <f t="shared" si="203"/>
        <v>10</v>
      </c>
      <c r="AD69" s="4">
        <f t="shared" si="203"/>
        <v>6</v>
      </c>
      <c r="AE69" s="4">
        <f t="shared" si="203"/>
        <v>2</v>
      </c>
      <c r="AF69" s="4">
        <f t="shared" si="203"/>
        <v>9</v>
      </c>
      <c r="AG69" s="4">
        <f t="shared" si="203"/>
        <v>4</v>
      </c>
      <c r="AH69" s="4">
        <f t="shared" si="203"/>
        <v>7</v>
      </c>
      <c r="AI69" s="8"/>
      <c r="AJ69" s="6">
        <f t="shared" ref="AJ69:AS69" si="204">(Y69-AVERAGE($Y69:$AH69))/STDEV($Y69:$AH69)</f>
        <v>-1.486301083</v>
      </c>
      <c r="AK69" s="6">
        <f t="shared" si="204"/>
        <v>-0.8257228238</v>
      </c>
      <c r="AL69" s="6">
        <f t="shared" si="204"/>
        <v>-0.1651445648</v>
      </c>
      <c r="AM69" s="6">
        <f t="shared" si="204"/>
        <v>0.8257228238</v>
      </c>
      <c r="AN69" s="6">
        <f t="shared" si="204"/>
        <v>1.486301083</v>
      </c>
      <c r="AO69" s="6">
        <f t="shared" si="204"/>
        <v>0.1651445648</v>
      </c>
      <c r="AP69" s="6">
        <f t="shared" si="204"/>
        <v>-1.156011953</v>
      </c>
      <c r="AQ69" s="6">
        <f t="shared" si="204"/>
        <v>1.156011953</v>
      </c>
      <c r="AR69" s="6">
        <f t="shared" si="204"/>
        <v>-0.4954336943</v>
      </c>
      <c r="AS69" s="6">
        <f t="shared" si="204"/>
        <v>0.4954336943</v>
      </c>
      <c r="AT69" s="8"/>
      <c r="AU69" s="23">
        <v>43312.0</v>
      </c>
      <c r="AV69" s="4">
        <f t="shared" si="9"/>
        <v>0.03137746731</v>
      </c>
      <c r="AW69" s="4">
        <f t="shared" si="10"/>
        <v>0.9568919608</v>
      </c>
      <c r="AX69" s="6">
        <f t="array" ref="AX69">SQRT(MMULT(MMULT(AJ69:AS69,MMULT(TRANSPOSE(ER!B549:K584-ER!M584:V584),ER!B549:K584-ER!M584:V584)/3),TRANSPOSE(AJ69:AS69)))</f>
        <v>0.3793954909</v>
      </c>
      <c r="AY69" s="2">
        <v>43312.0</v>
      </c>
      <c r="AZ69" s="6">
        <f t="shared" ref="AZ69:BI69" si="205">AJ69*0.01/$AX69</f>
        <v>-0.03917550731</v>
      </c>
      <c r="BA69" s="6">
        <f t="shared" si="205"/>
        <v>-0.02176417073</v>
      </c>
      <c r="BB69" s="6">
        <f t="shared" si="205"/>
        <v>-0.004352834146</v>
      </c>
      <c r="BC69" s="6">
        <f t="shared" si="205"/>
        <v>0.02176417073</v>
      </c>
      <c r="BD69" s="6">
        <f t="shared" si="205"/>
        <v>0.03917550731</v>
      </c>
      <c r="BE69" s="6">
        <f t="shared" si="205"/>
        <v>0.004352834146</v>
      </c>
      <c r="BF69" s="6">
        <f t="shared" si="205"/>
        <v>-0.03046983902</v>
      </c>
      <c r="BG69" s="6">
        <f t="shared" si="205"/>
        <v>0.03046983902</v>
      </c>
      <c r="BH69" s="6">
        <f t="shared" si="205"/>
        <v>-0.01305850244</v>
      </c>
      <c r="BI69" s="6">
        <f t="shared" si="205"/>
        <v>0.01305850244</v>
      </c>
      <c r="BK69" s="4">
        <f t="shared" si="12"/>
        <v>0.0009456131748</v>
      </c>
      <c r="BL69" s="4">
        <f t="shared" si="13"/>
        <v>1.006965345</v>
      </c>
    </row>
    <row r="70">
      <c r="A70" s="2">
        <v>43343.0</v>
      </c>
      <c r="B70" s="7">
        <v>0.0097</v>
      </c>
      <c r="C70" s="7">
        <v>-0.0133</v>
      </c>
      <c r="D70" s="7">
        <v>-0.0143</v>
      </c>
      <c r="E70" s="7">
        <v>-0.0248</v>
      </c>
      <c r="F70" s="7">
        <v>-0.0898</v>
      </c>
      <c r="G70" s="7">
        <v>-0.0072</v>
      </c>
      <c r="H70" s="7">
        <v>-0.0153</v>
      </c>
      <c r="I70" s="7">
        <v>-0.0538</v>
      </c>
      <c r="J70" s="7">
        <v>-0.0331</v>
      </c>
      <c r="K70" s="7">
        <v>0.0324</v>
      </c>
      <c r="L70" s="8"/>
      <c r="M70" s="8"/>
      <c r="N70" s="6">
        <f>CDaR!AT226</f>
        <v>0.01836666667</v>
      </c>
      <c r="O70" s="6">
        <f>CDaR!AU226</f>
        <v>0.02508333333</v>
      </c>
      <c r="P70" s="6">
        <f>CDaR!AV226</f>
        <v>0.0294</v>
      </c>
      <c r="Q70" s="6">
        <f>CDaR!AW226</f>
        <v>0.05473333333</v>
      </c>
      <c r="R70" s="6">
        <f>CDaR!AX226</f>
        <v>0.15535</v>
      </c>
      <c r="S70" s="6">
        <f>CDaR!AY226</f>
        <v>0.04035</v>
      </c>
      <c r="T70" s="6">
        <f>CDaR!AZ226</f>
        <v>0.02488333333</v>
      </c>
      <c r="U70" s="6">
        <f>CDaR!BA226</f>
        <v>0.07228333333</v>
      </c>
      <c r="V70" s="6">
        <f>CDaR!BB226</f>
        <v>0.0302</v>
      </c>
      <c r="W70" s="6">
        <f>CDaR!BC226</f>
        <v>0.0368</v>
      </c>
      <c r="X70" s="8"/>
      <c r="Y70" s="4">
        <f t="shared" ref="Y70:AH70" si="206">rank(N70, $N70:$W70, TRUE)</f>
        <v>1</v>
      </c>
      <c r="Z70" s="4">
        <f t="shared" si="206"/>
        <v>3</v>
      </c>
      <c r="AA70" s="4">
        <f t="shared" si="206"/>
        <v>4</v>
      </c>
      <c r="AB70" s="4">
        <f t="shared" si="206"/>
        <v>8</v>
      </c>
      <c r="AC70" s="4">
        <f t="shared" si="206"/>
        <v>10</v>
      </c>
      <c r="AD70" s="4">
        <f t="shared" si="206"/>
        <v>7</v>
      </c>
      <c r="AE70" s="4">
        <f t="shared" si="206"/>
        <v>2</v>
      </c>
      <c r="AF70" s="4">
        <f t="shared" si="206"/>
        <v>9</v>
      </c>
      <c r="AG70" s="4">
        <f t="shared" si="206"/>
        <v>5</v>
      </c>
      <c r="AH70" s="4">
        <f t="shared" si="206"/>
        <v>6</v>
      </c>
      <c r="AI70" s="8"/>
      <c r="AJ70" s="6">
        <f t="shared" ref="AJ70:AS70" si="207">(Y70-AVERAGE($Y70:$AH70))/STDEV($Y70:$AH70)</f>
        <v>-1.486301083</v>
      </c>
      <c r="AK70" s="6">
        <f t="shared" si="207"/>
        <v>-0.8257228238</v>
      </c>
      <c r="AL70" s="6">
        <f t="shared" si="207"/>
        <v>-0.4954336943</v>
      </c>
      <c r="AM70" s="6">
        <f t="shared" si="207"/>
        <v>0.8257228238</v>
      </c>
      <c r="AN70" s="6">
        <f t="shared" si="207"/>
        <v>1.486301083</v>
      </c>
      <c r="AO70" s="6">
        <f t="shared" si="207"/>
        <v>0.4954336943</v>
      </c>
      <c r="AP70" s="6">
        <f t="shared" si="207"/>
        <v>-1.156011953</v>
      </c>
      <c r="AQ70" s="6">
        <f t="shared" si="207"/>
        <v>1.156011953</v>
      </c>
      <c r="AR70" s="6">
        <f t="shared" si="207"/>
        <v>-0.1651445648</v>
      </c>
      <c r="AS70" s="6">
        <f t="shared" si="207"/>
        <v>0.1651445648</v>
      </c>
      <c r="AT70" s="8"/>
      <c r="AU70" s="23">
        <v>43343.0</v>
      </c>
      <c r="AV70" s="4">
        <f t="shared" si="9"/>
        <v>-0.168265797</v>
      </c>
      <c r="AW70" s="4">
        <f t="shared" si="10"/>
        <v>0.7958797723</v>
      </c>
      <c r="AX70" s="6">
        <f t="array" ref="AX70">SQRT(MMULT(MMULT(AJ70:AS70,MMULT(TRANSPOSE(ER!B550:K585-ER!M585:V585),ER!B550:K585-ER!M585:V585)/3),TRANSPOSE(AJ70:AS70)))</f>
        <v>0.3878286671</v>
      </c>
      <c r="AY70" s="2">
        <v>43343.0</v>
      </c>
      <c r="AZ70" s="6">
        <f t="shared" ref="AZ70:BI70" si="208">AJ70*0.01/$AX70</f>
        <v>-0.03832365188</v>
      </c>
      <c r="BA70" s="6">
        <f t="shared" si="208"/>
        <v>-0.02129091771</v>
      </c>
      <c r="BB70" s="6">
        <f t="shared" si="208"/>
        <v>-0.01277455063</v>
      </c>
      <c r="BC70" s="6">
        <f t="shared" si="208"/>
        <v>0.02129091771</v>
      </c>
      <c r="BD70" s="6">
        <f t="shared" si="208"/>
        <v>0.03832365188</v>
      </c>
      <c r="BE70" s="6">
        <f t="shared" si="208"/>
        <v>0.01277455063</v>
      </c>
      <c r="BF70" s="6">
        <f t="shared" si="208"/>
        <v>-0.0298072848</v>
      </c>
      <c r="BG70" s="6">
        <f t="shared" si="208"/>
        <v>0.0298072848</v>
      </c>
      <c r="BH70" s="6">
        <f t="shared" si="208"/>
        <v>-0.004258183542</v>
      </c>
      <c r="BI70" s="6">
        <f t="shared" si="208"/>
        <v>0.004258183542</v>
      </c>
      <c r="BK70" s="4">
        <f t="shared" si="12"/>
        <v>-0.004435102711</v>
      </c>
      <c r="BL70" s="4">
        <f t="shared" si="13"/>
        <v>1.00249935</v>
      </c>
    </row>
    <row r="71">
      <c r="A71" s="2">
        <v>43373.0</v>
      </c>
      <c r="B71" s="7">
        <v>-0.0138</v>
      </c>
      <c r="C71" s="7">
        <v>-0.0096</v>
      </c>
      <c r="D71" s="7">
        <v>0.014</v>
      </c>
      <c r="E71" s="7">
        <v>-0.0153</v>
      </c>
      <c r="F71" s="7">
        <v>0.025</v>
      </c>
      <c r="G71" s="7">
        <v>0.0568</v>
      </c>
      <c r="H71" s="7">
        <v>-0.0328</v>
      </c>
      <c r="I71" s="7">
        <v>0.0014</v>
      </c>
      <c r="J71" s="7">
        <v>0.0142</v>
      </c>
      <c r="K71" s="7">
        <v>0.0042</v>
      </c>
      <c r="L71" s="8"/>
      <c r="M71" s="8"/>
      <c r="N71" s="6">
        <f>CDaR!AT227</f>
        <v>0.01358333333</v>
      </c>
      <c r="O71" s="6">
        <f>CDaR!AU227</f>
        <v>0.02415</v>
      </c>
      <c r="P71" s="6">
        <f>CDaR!AV227</f>
        <v>0.02675</v>
      </c>
      <c r="Q71" s="6">
        <f>CDaR!AW227</f>
        <v>0.05566666667</v>
      </c>
      <c r="R71" s="6">
        <f>CDaR!AX227</f>
        <v>0.1621833333</v>
      </c>
      <c r="S71" s="6">
        <f>CDaR!AY227</f>
        <v>0.0429</v>
      </c>
      <c r="T71" s="6">
        <f>CDaR!AZ227</f>
        <v>0.0257</v>
      </c>
      <c r="U71" s="6">
        <f>CDaR!BA227</f>
        <v>0.0812</v>
      </c>
      <c r="V71" s="6">
        <f>CDaR!BB227</f>
        <v>0.03451666667</v>
      </c>
      <c r="W71" s="6">
        <f>CDaR!BC227</f>
        <v>0.0368</v>
      </c>
      <c r="X71" s="8"/>
      <c r="Y71" s="4">
        <f t="shared" ref="Y71:AH71" si="209">rank(N71, $N71:$W71, TRUE)</f>
        <v>1</v>
      </c>
      <c r="Z71" s="4">
        <f t="shared" si="209"/>
        <v>2</v>
      </c>
      <c r="AA71" s="4">
        <f t="shared" si="209"/>
        <v>4</v>
      </c>
      <c r="AB71" s="4">
        <f t="shared" si="209"/>
        <v>8</v>
      </c>
      <c r="AC71" s="4">
        <f t="shared" si="209"/>
        <v>10</v>
      </c>
      <c r="AD71" s="4">
        <f t="shared" si="209"/>
        <v>7</v>
      </c>
      <c r="AE71" s="4">
        <f t="shared" si="209"/>
        <v>3</v>
      </c>
      <c r="AF71" s="4">
        <f t="shared" si="209"/>
        <v>9</v>
      </c>
      <c r="AG71" s="4">
        <f t="shared" si="209"/>
        <v>5</v>
      </c>
      <c r="AH71" s="4">
        <f t="shared" si="209"/>
        <v>6</v>
      </c>
      <c r="AI71" s="8"/>
      <c r="AJ71" s="6">
        <f t="shared" ref="AJ71:AS71" si="210">(Y71-AVERAGE($Y71:$AH71))/STDEV($Y71:$AH71)</f>
        <v>-1.486301083</v>
      </c>
      <c r="AK71" s="6">
        <f t="shared" si="210"/>
        <v>-1.156011953</v>
      </c>
      <c r="AL71" s="6">
        <f t="shared" si="210"/>
        <v>-0.4954336943</v>
      </c>
      <c r="AM71" s="6">
        <f t="shared" si="210"/>
        <v>0.8257228238</v>
      </c>
      <c r="AN71" s="6">
        <f t="shared" si="210"/>
        <v>1.486301083</v>
      </c>
      <c r="AO71" s="6">
        <f t="shared" si="210"/>
        <v>0.4954336943</v>
      </c>
      <c r="AP71" s="6">
        <f t="shared" si="210"/>
        <v>-0.8257228238</v>
      </c>
      <c r="AQ71" s="6">
        <f t="shared" si="210"/>
        <v>1.156011953</v>
      </c>
      <c r="AR71" s="6">
        <f t="shared" si="210"/>
        <v>-0.1651445648</v>
      </c>
      <c r="AS71" s="6">
        <f t="shared" si="210"/>
        <v>0.1651445648</v>
      </c>
      <c r="AT71" s="8"/>
      <c r="AU71" s="23">
        <v>43373.0</v>
      </c>
      <c r="AV71" s="4">
        <f t="shared" si="9"/>
        <v>0.1120505872</v>
      </c>
      <c r="AW71" s="4">
        <f t="shared" si="10"/>
        <v>0.8850585681</v>
      </c>
      <c r="AX71" s="6">
        <f t="array" ref="AX71">SQRT(MMULT(MMULT(AJ71:AS71,MMULT(TRANSPOSE(ER!B551:K586-ER!M586:V586),ER!B551:K586-ER!M586:V586)/3),TRANSPOSE(AJ71:AS71)))</f>
        <v>0.4131168587</v>
      </c>
      <c r="AY71" s="2">
        <v>43373.0</v>
      </c>
      <c r="AZ71" s="6">
        <f t="shared" ref="AZ71:BI71" si="211">AJ71*0.01/$AX71</f>
        <v>-0.03597773975</v>
      </c>
      <c r="BA71" s="6">
        <f t="shared" si="211"/>
        <v>-0.02798268647</v>
      </c>
      <c r="BB71" s="6">
        <f t="shared" si="211"/>
        <v>-0.01199257992</v>
      </c>
      <c r="BC71" s="6">
        <f t="shared" si="211"/>
        <v>0.01998763319</v>
      </c>
      <c r="BD71" s="6">
        <f t="shared" si="211"/>
        <v>0.03597773975</v>
      </c>
      <c r="BE71" s="6">
        <f t="shared" si="211"/>
        <v>0.01199257992</v>
      </c>
      <c r="BF71" s="6">
        <f t="shared" si="211"/>
        <v>-0.01998763319</v>
      </c>
      <c r="BG71" s="6">
        <f t="shared" si="211"/>
        <v>0.02798268647</v>
      </c>
      <c r="BH71" s="6">
        <f t="shared" si="211"/>
        <v>-0.003997526639</v>
      </c>
      <c r="BI71" s="6">
        <f t="shared" si="211"/>
        <v>0.003997526639</v>
      </c>
      <c r="BK71" s="4">
        <f t="shared" si="12"/>
        <v>0.002889177533</v>
      </c>
      <c r="BL71" s="4">
        <f t="shared" si="13"/>
        <v>1.005395749</v>
      </c>
    </row>
    <row r="72">
      <c r="A72" s="2">
        <v>43404.0</v>
      </c>
      <c r="B72" s="7">
        <v>-0.0565</v>
      </c>
      <c r="C72" s="7">
        <v>-0.0634</v>
      </c>
      <c r="D72" s="7">
        <v>-0.071</v>
      </c>
      <c r="E72" s="7">
        <v>-0.0614</v>
      </c>
      <c r="F72" s="7">
        <v>-0.071</v>
      </c>
      <c r="G72" s="7">
        <v>-0.0904</v>
      </c>
      <c r="H72" s="7">
        <v>-0.0568</v>
      </c>
      <c r="I72" s="7">
        <v>-0.0446</v>
      </c>
      <c r="J72" s="7">
        <v>-0.0483</v>
      </c>
      <c r="K72" s="7">
        <v>-0.0697</v>
      </c>
      <c r="L72" s="8"/>
      <c r="M72" s="8"/>
      <c r="N72" s="6">
        <f>CDaR!AT228</f>
        <v>0.01115</v>
      </c>
      <c r="O72" s="6">
        <f>CDaR!AU228</f>
        <v>0.02796666667</v>
      </c>
      <c r="P72" s="6">
        <f>CDaR!AV228</f>
        <v>0.02675</v>
      </c>
      <c r="Q72" s="6">
        <f>CDaR!AW228</f>
        <v>0.05973333333</v>
      </c>
      <c r="R72" s="6">
        <f>CDaR!AX228</f>
        <v>0.1710166667</v>
      </c>
      <c r="S72" s="6">
        <f>CDaR!AY228</f>
        <v>0.0429</v>
      </c>
      <c r="T72" s="6">
        <f>CDaR!AZ228</f>
        <v>0.03186666667</v>
      </c>
      <c r="U72" s="6">
        <f>CDaR!BA228</f>
        <v>0.08848333333</v>
      </c>
      <c r="V72" s="6">
        <f>CDaR!BB228</f>
        <v>0.03638333333</v>
      </c>
      <c r="W72" s="6">
        <f>CDaR!BC228</f>
        <v>0.0368</v>
      </c>
      <c r="X72" s="8"/>
      <c r="Y72" s="4">
        <f t="shared" ref="Y72:AH72" si="212">rank(N72, $N72:$W72, TRUE)</f>
        <v>1</v>
      </c>
      <c r="Z72" s="4">
        <f t="shared" si="212"/>
        <v>3</v>
      </c>
      <c r="AA72" s="4">
        <f t="shared" si="212"/>
        <v>2</v>
      </c>
      <c r="AB72" s="4">
        <f t="shared" si="212"/>
        <v>8</v>
      </c>
      <c r="AC72" s="4">
        <f t="shared" si="212"/>
        <v>10</v>
      </c>
      <c r="AD72" s="4">
        <f t="shared" si="212"/>
        <v>7</v>
      </c>
      <c r="AE72" s="4">
        <f t="shared" si="212"/>
        <v>4</v>
      </c>
      <c r="AF72" s="4">
        <f t="shared" si="212"/>
        <v>9</v>
      </c>
      <c r="AG72" s="4">
        <f t="shared" si="212"/>
        <v>5</v>
      </c>
      <c r="AH72" s="4">
        <f t="shared" si="212"/>
        <v>6</v>
      </c>
      <c r="AI72" s="8"/>
      <c r="AJ72" s="6">
        <f t="shared" ref="AJ72:AS72" si="213">(Y72-AVERAGE($Y72:$AH72))/STDEV($Y72:$AH72)</f>
        <v>-1.486301083</v>
      </c>
      <c r="AK72" s="6">
        <f t="shared" si="213"/>
        <v>-0.8257228238</v>
      </c>
      <c r="AL72" s="6">
        <f t="shared" si="213"/>
        <v>-1.156011953</v>
      </c>
      <c r="AM72" s="6">
        <f t="shared" si="213"/>
        <v>0.8257228238</v>
      </c>
      <c r="AN72" s="6">
        <f t="shared" si="213"/>
        <v>1.486301083</v>
      </c>
      <c r="AO72" s="6">
        <f t="shared" si="213"/>
        <v>0.4954336943</v>
      </c>
      <c r="AP72" s="6">
        <f t="shared" si="213"/>
        <v>-0.4954336943</v>
      </c>
      <c r="AQ72" s="6">
        <f t="shared" si="213"/>
        <v>1.156011953</v>
      </c>
      <c r="AR72" s="6">
        <f t="shared" si="213"/>
        <v>-0.1651445648</v>
      </c>
      <c r="AS72" s="6">
        <f t="shared" si="213"/>
        <v>0.1651445648</v>
      </c>
      <c r="AT72" s="8"/>
      <c r="AU72" s="23">
        <v>43404.0</v>
      </c>
      <c r="AV72" s="4">
        <f t="shared" si="9"/>
        <v>-0.01676217332</v>
      </c>
      <c r="AW72" s="4">
        <f t="shared" si="10"/>
        <v>0.870223063</v>
      </c>
      <c r="AX72" s="6">
        <f t="array" ref="AX72">SQRT(MMULT(MMULT(AJ72:AS72,MMULT(TRANSPOSE(ER!B552:K587-ER!M587:V587),ER!B552:K587-ER!M587:V587)/3),TRANSPOSE(AJ72:AS72)))</f>
        <v>0.3785589877</v>
      </c>
      <c r="AY72" s="2">
        <v>43404.0</v>
      </c>
      <c r="AZ72" s="6">
        <f t="shared" ref="AZ72:BI72" si="214">AJ72*0.01/$AX72</f>
        <v>-0.03926207357</v>
      </c>
      <c r="BA72" s="6">
        <f t="shared" si="214"/>
        <v>-0.0218122631</v>
      </c>
      <c r="BB72" s="6">
        <f t="shared" si="214"/>
        <v>-0.03053716834</v>
      </c>
      <c r="BC72" s="6">
        <f t="shared" si="214"/>
        <v>0.0218122631</v>
      </c>
      <c r="BD72" s="6">
        <f t="shared" si="214"/>
        <v>0.03926207357</v>
      </c>
      <c r="BE72" s="6">
        <f t="shared" si="214"/>
        <v>0.01308735786</v>
      </c>
      <c r="BF72" s="6">
        <f t="shared" si="214"/>
        <v>-0.01308735786</v>
      </c>
      <c r="BG72" s="6">
        <f t="shared" si="214"/>
        <v>0.03053716834</v>
      </c>
      <c r="BH72" s="6">
        <f t="shared" si="214"/>
        <v>-0.004362452619</v>
      </c>
      <c r="BI72" s="6">
        <f t="shared" si="214"/>
        <v>0.004362452619</v>
      </c>
      <c r="BK72" s="4">
        <f t="shared" si="12"/>
        <v>-0.0004057489538</v>
      </c>
      <c r="BL72" s="4">
        <f t="shared" si="13"/>
        <v>1.004987811</v>
      </c>
    </row>
    <row r="73">
      <c r="A73" s="2">
        <v>43434.0</v>
      </c>
      <c r="B73" s="7">
        <v>-0.0234</v>
      </c>
      <c r="C73" s="7">
        <v>0.0149</v>
      </c>
      <c r="D73" s="7">
        <v>-0.017</v>
      </c>
      <c r="E73" s="7">
        <v>-0.0197</v>
      </c>
      <c r="F73" s="7">
        <v>0.0083</v>
      </c>
      <c r="G73" s="7">
        <v>0.0102</v>
      </c>
      <c r="H73" s="7">
        <v>0.0286</v>
      </c>
      <c r="I73" s="7">
        <v>0.0193</v>
      </c>
      <c r="J73" s="7">
        <v>-0.0153</v>
      </c>
      <c r="K73" s="7">
        <v>0.0188</v>
      </c>
      <c r="L73" s="8"/>
      <c r="M73" s="8"/>
      <c r="N73" s="6">
        <f>CDaR!AT229</f>
        <v>0.02286666667</v>
      </c>
      <c r="O73" s="6">
        <f>CDaR!AU229</f>
        <v>0.04038333333</v>
      </c>
      <c r="P73" s="6">
        <f>CDaR!AV229</f>
        <v>0.03625</v>
      </c>
      <c r="Q73" s="6">
        <f>CDaR!AW229</f>
        <v>0.07383333333</v>
      </c>
      <c r="R73" s="6">
        <f>CDaR!AX229</f>
        <v>0.1901</v>
      </c>
      <c r="S73" s="6">
        <f>CDaR!AY229</f>
        <v>0.05256666667</v>
      </c>
      <c r="T73" s="6">
        <f>CDaR!AZ229</f>
        <v>0.0468</v>
      </c>
      <c r="U73" s="6">
        <f>CDaR!BA229</f>
        <v>0.1014666667</v>
      </c>
      <c r="V73" s="6">
        <f>CDaR!BB229</f>
        <v>0.0446</v>
      </c>
      <c r="W73" s="6">
        <f>CDaR!BC229</f>
        <v>0.04841666667</v>
      </c>
      <c r="X73" s="8"/>
      <c r="Y73" s="4">
        <f t="shared" ref="Y73:AH73" si="215">rank(N73, $N73:$W73, TRUE)</f>
        <v>1</v>
      </c>
      <c r="Z73" s="4">
        <f t="shared" si="215"/>
        <v>3</v>
      </c>
      <c r="AA73" s="4">
        <f t="shared" si="215"/>
        <v>2</v>
      </c>
      <c r="AB73" s="4">
        <f t="shared" si="215"/>
        <v>8</v>
      </c>
      <c r="AC73" s="4">
        <f t="shared" si="215"/>
        <v>10</v>
      </c>
      <c r="AD73" s="4">
        <f t="shared" si="215"/>
        <v>7</v>
      </c>
      <c r="AE73" s="4">
        <f t="shared" si="215"/>
        <v>5</v>
      </c>
      <c r="AF73" s="4">
        <f t="shared" si="215"/>
        <v>9</v>
      </c>
      <c r="AG73" s="4">
        <f t="shared" si="215"/>
        <v>4</v>
      </c>
      <c r="AH73" s="4">
        <f t="shared" si="215"/>
        <v>6</v>
      </c>
      <c r="AI73" s="8"/>
      <c r="AJ73" s="6">
        <f t="shared" ref="AJ73:AS73" si="216">(Y73-AVERAGE($Y73:$AH73))/STDEV($Y73:$AH73)</f>
        <v>-1.486301083</v>
      </c>
      <c r="AK73" s="6">
        <f t="shared" si="216"/>
        <v>-0.8257228238</v>
      </c>
      <c r="AL73" s="6">
        <f t="shared" si="216"/>
        <v>-1.156011953</v>
      </c>
      <c r="AM73" s="6">
        <f t="shared" si="216"/>
        <v>0.8257228238</v>
      </c>
      <c r="AN73" s="6">
        <f t="shared" si="216"/>
        <v>1.486301083</v>
      </c>
      <c r="AO73" s="6">
        <f t="shared" si="216"/>
        <v>0.4954336943</v>
      </c>
      <c r="AP73" s="6">
        <f t="shared" si="216"/>
        <v>-0.1651445648</v>
      </c>
      <c r="AQ73" s="6">
        <f t="shared" si="216"/>
        <v>1.156011953</v>
      </c>
      <c r="AR73" s="6">
        <f t="shared" si="216"/>
        <v>-0.4954336943</v>
      </c>
      <c r="AS73" s="6">
        <f t="shared" si="216"/>
        <v>0.1651445648</v>
      </c>
      <c r="AT73" s="8"/>
      <c r="AU73" s="23">
        <v>43434.0</v>
      </c>
      <c r="AV73" s="4">
        <f t="shared" si="9"/>
        <v>0.05702441821</v>
      </c>
      <c r="AW73" s="4">
        <f t="shared" si="10"/>
        <v>0.9198470269</v>
      </c>
      <c r="AX73" s="6">
        <f t="array" ref="AX73">SQRT(MMULT(MMULT(AJ73:AS73,MMULT(TRANSPOSE(ER!B553:K588-ER!M588:V588),ER!B553:K588-ER!M588:V588)/3),TRANSPOSE(AJ73:AS73)))</f>
        <v>0.3933417306</v>
      </c>
      <c r="AY73" s="2">
        <v>43434.0</v>
      </c>
      <c r="AZ73" s="6">
        <f t="shared" ref="AZ73:BI73" si="217">AJ73*0.01/$AX73</f>
        <v>-0.03778650897</v>
      </c>
      <c r="BA73" s="6">
        <f t="shared" si="217"/>
        <v>-0.02099250498</v>
      </c>
      <c r="BB73" s="6">
        <f t="shared" si="217"/>
        <v>-0.02938950698</v>
      </c>
      <c r="BC73" s="6">
        <f t="shared" si="217"/>
        <v>0.02099250498</v>
      </c>
      <c r="BD73" s="6">
        <f t="shared" si="217"/>
        <v>0.03778650897</v>
      </c>
      <c r="BE73" s="6">
        <f t="shared" si="217"/>
        <v>0.01259550299</v>
      </c>
      <c r="BF73" s="6">
        <f t="shared" si="217"/>
        <v>-0.004198500996</v>
      </c>
      <c r="BG73" s="6">
        <f t="shared" si="217"/>
        <v>0.02938950698</v>
      </c>
      <c r="BH73" s="6">
        <f t="shared" si="217"/>
        <v>-0.01259550299</v>
      </c>
      <c r="BI73" s="6">
        <f t="shared" si="217"/>
        <v>0.004198500996</v>
      </c>
      <c r="BK73" s="4">
        <f t="shared" si="12"/>
        <v>0.001506354889</v>
      </c>
      <c r="BL73" s="4">
        <f t="shared" si="13"/>
        <v>1.006501679</v>
      </c>
    </row>
    <row r="74">
      <c r="A74" s="2">
        <v>43465.0</v>
      </c>
      <c r="B74" s="7">
        <v>0.0037</v>
      </c>
      <c r="C74" s="7">
        <v>-0.0584</v>
      </c>
      <c r="D74" s="7">
        <v>-0.0548</v>
      </c>
      <c r="E74" s="7">
        <v>-0.0666</v>
      </c>
      <c r="F74" s="7">
        <v>-0.0436</v>
      </c>
      <c r="G74" s="7">
        <v>-0.0981</v>
      </c>
      <c r="H74" s="7">
        <v>-0.0693</v>
      </c>
      <c r="I74" s="7">
        <v>-0.0471</v>
      </c>
      <c r="J74" s="7">
        <v>-0.0361</v>
      </c>
      <c r="K74" s="7">
        <v>-0.0905</v>
      </c>
      <c r="L74" s="8"/>
      <c r="M74" s="8"/>
      <c r="N74" s="6">
        <f>CDaR!AT230</f>
        <v>0.03813333333</v>
      </c>
      <c r="O74" s="6">
        <f>CDaR!AU230</f>
        <v>0.05006666667</v>
      </c>
      <c r="P74" s="6">
        <f>CDaR!AV230</f>
        <v>0.04753333333</v>
      </c>
      <c r="Q74" s="6">
        <f>CDaR!AW230</f>
        <v>0.0899</v>
      </c>
      <c r="R74" s="6">
        <f>CDaR!AX230</f>
        <v>0.2076333333</v>
      </c>
      <c r="S74" s="6">
        <f>CDaR!AY230</f>
        <v>0.05975</v>
      </c>
      <c r="T74" s="6">
        <f>CDaR!AZ230</f>
        <v>0.05485</v>
      </c>
      <c r="U74" s="6">
        <f>CDaR!BA230</f>
        <v>0.1084666667</v>
      </c>
      <c r="V74" s="6">
        <f>CDaR!BB230</f>
        <v>0.0552</v>
      </c>
      <c r="W74" s="6">
        <f>CDaR!BC230</f>
        <v>0.05218333333</v>
      </c>
      <c r="X74" s="8"/>
      <c r="Y74" s="4">
        <f t="shared" ref="Y74:AH74" si="218">rank(N74, $N74:$W74, TRUE)</f>
        <v>1</v>
      </c>
      <c r="Z74" s="4">
        <f t="shared" si="218"/>
        <v>3</v>
      </c>
      <c r="AA74" s="4">
        <f t="shared" si="218"/>
        <v>2</v>
      </c>
      <c r="AB74" s="4">
        <f t="shared" si="218"/>
        <v>8</v>
      </c>
      <c r="AC74" s="4">
        <f t="shared" si="218"/>
        <v>10</v>
      </c>
      <c r="AD74" s="4">
        <f t="shared" si="218"/>
        <v>7</v>
      </c>
      <c r="AE74" s="4">
        <f t="shared" si="218"/>
        <v>5</v>
      </c>
      <c r="AF74" s="4">
        <f t="shared" si="218"/>
        <v>9</v>
      </c>
      <c r="AG74" s="4">
        <f t="shared" si="218"/>
        <v>6</v>
      </c>
      <c r="AH74" s="4">
        <f t="shared" si="218"/>
        <v>4</v>
      </c>
      <c r="AI74" s="8"/>
      <c r="AJ74" s="6">
        <f t="shared" ref="AJ74:AS74" si="219">(Y74-AVERAGE($Y74:$AH74))/STDEV($Y74:$AH74)</f>
        <v>-1.486301083</v>
      </c>
      <c r="AK74" s="6">
        <f t="shared" si="219"/>
        <v>-0.8257228238</v>
      </c>
      <c r="AL74" s="6">
        <f t="shared" si="219"/>
        <v>-1.156011953</v>
      </c>
      <c r="AM74" s="6">
        <f t="shared" si="219"/>
        <v>0.8257228238</v>
      </c>
      <c r="AN74" s="6">
        <f t="shared" si="219"/>
        <v>1.486301083</v>
      </c>
      <c r="AO74" s="6">
        <f t="shared" si="219"/>
        <v>0.4954336943</v>
      </c>
      <c r="AP74" s="6">
        <f t="shared" si="219"/>
        <v>-0.1651445648</v>
      </c>
      <c r="AQ74" s="6">
        <f t="shared" si="219"/>
        <v>1.156011953</v>
      </c>
      <c r="AR74" s="6">
        <f t="shared" si="219"/>
        <v>0.1651445648</v>
      </c>
      <c r="AS74" s="6">
        <f t="shared" si="219"/>
        <v>-0.4954336943</v>
      </c>
      <c r="AT74" s="8"/>
      <c r="AU74" s="23">
        <v>43465.0</v>
      </c>
      <c r="AV74" s="4">
        <f t="shared" si="9"/>
        <v>-0.1023896302</v>
      </c>
      <c r="AW74" s="4">
        <f t="shared" si="10"/>
        <v>0.82566423</v>
      </c>
      <c r="AX74" s="6">
        <f t="array" ref="AX74">SQRT(MMULT(MMULT(AJ74:AS74,MMULT(TRANSPOSE(ER!B554:K589-ER!M589:V589),ER!B554:K589-ER!M589:V589)/3),TRANSPOSE(AJ74:AS74)))</f>
        <v>0.3862312598</v>
      </c>
      <c r="AY74" s="2">
        <v>43465.0</v>
      </c>
      <c r="AZ74" s="6">
        <f t="shared" ref="AZ74:BI74" si="220">AJ74*0.01/$AX74</f>
        <v>-0.03848215402</v>
      </c>
      <c r="BA74" s="6">
        <f t="shared" si="220"/>
        <v>-0.02137897446</v>
      </c>
      <c r="BB74" s="6">
        <f t="shared" si="220"/>
        <v>-0.02993056424</v>
      </c>
      <c r="BC74" s="6">
        <f t="shared" si="220"/>
        <v>0.02137897446</v>
      </c>
      <c r="BD74" s="6">
        <f t="shared" si="220"/>
        <v>0.03848215402</v>
      </c>
      <c r="BE74" s="6">
        <f t="shared" si="220"/>
        <v>0.01282738467</v>
      </c>
      <c r="BF74" s="6">
        <f t="shared" si="220"/>
        <v>-0.004275794891</v>
      </c>
      <c r="BG74" s="6">
        <f t="shared" si="220"/>
        <v>0.02993056424</v>
      </c>
      <c r="BH74" s="6">
        <f t="shared" si="220"/>
        <v>0.004275794891</v>
      </c>
      <c r="BI74" s="6">
        <f t="shared" si="220"/>
        <v>-0.01282738467</v>
      </c>
      <c r="BK74" s="4">
        <f t="shared" si="12"/>
        <v>-0.002603070618</v>
      </c>
      <c r="BL74" s="4">
        <f t="shared" si="13"/>
        <v>1.003881684</v>
      </c>
    </row>
    <row r="75">
      <c r="A75" s="2">
        <v>43496.0</v>
      </c>
      <c r="B75" s="7">
        <v>0.0351</v>
      </c>
      <c r="C75" s="7">
        <v>0.0869</v>
      </c>
      <c r="D75" s="7">
        <v>0.0545</v>
      </c>
      <c r="E75" s="7">
        <v>0.0623</v>
      </c>
      <c r="F75" s="7">
        <v>0.0814</v>
      </c>
      <c r="G75" s="7">
        <v>0.0525</v>
      </c>
      <c r="H75" s="7">
        <v>0.069</v>
      </c>
      <c r="I75" s="7">
        <v>0.0615</v>
      </c>
      <c r="J75" s="7">
        <v>0.0368</v>
      </c>
      <c r="K75" s="7">
        <v>0.0818</v>
      </c>
      <c r="L75" s="8"/>
      <c r="M75" s="8"/>
      <c r="N75" s="6">
        <f>CDaR!AT231</f>
        <v>0.05273333333</v>
      </c>
      <c r="O75" s="6">
        <f>CDaR!AU231</f>
        <v>0.06788333333</v>
      </c>
      <c r="P75" s="6">
        <f>CDaR!AV231</f>
        <v>0.0664</v>
      </c>
      <c r="Q75" s="6">
        <f>CDaR!AW231</f>
        <v>0.1168</v>
      </c>
      <c r="R75" s="6">
        <f>CDaR!AX231</f>
        <v>0.2288833333</v>
      </c>
      <c r="S75" s="6">
        <f>CDaR!AY231</f>
        <v>0.08286666667</v>
      </c>
      <c r="T75" s="6">
        <f>CDaR!AZ231</f>
        <v>0.07453333333</v>
      </c>
      <c r="U75" s="6">
        <f>CDaR!BA231</f>
        <v>0.1215333333</v>
      </c>
      <c r="V75" s="6">
        <f>CDaR!BB231</f>
        <v>0.07166666667</v>
      </c>
      <c r="W75" s="6">
        <f>CDaR!BC231</f>
        <v>0.06996666667</v>
      </c>
      <c r="X75" s="8"/>
      <c r="Y75" s="4">
        <f t="shared" ref="Y75:AH75" si="221">rank(N75, $N75:$W75, TRUE)</f>
        <v>1</v>
      </c>
      <c r="Z75" s="4">
        <f t="shared" si="221"/>
        <v>3</v>
      </c>
      <c r="AA75" s="4">
        <f t="shared" si="221"/>
        <v>2</v>
      </c>
      <c r="AB75" s="4">
        <f t="shared" si="221"/>
        <v>8</v>
      </c>
      <c r="AC75" s="4">
        <f t="shared" si="221"/>
        <v>10</v>
      </c>
      <c r="AD75" s="4">
        <f t="shared" si="221"/>
        <v>7</v>
      </c>
      <c r="AE75" s="4">
        <f t="shared" si="221"/>
        <v>6</v>
      </c>
      <c r="AF75" s="4">
        <f t="shared" si="221"/>
        <v>9</v>
      </c>
      <c r="AG75" s="4">
        <f t="shared" si="221"/>
        <v>5</v>
      </c>
      <c r="AH75" s="4">
        <f t="shared" si="221"/>
        <v>4</v>
      </c>
      <c r="AI75" s="8"/>
      <c r="AJ75" s="6">
        <f t="shared" ref="AJ75:AS75" si="222">(Y75-AVERAGE($Y75:$AH75))/STDEV($Y75:$AH75)</f>
        <v>-1.486301083</v>
      </c>
      <c r="AK75" s="6">
        <f t="shared" si="222"/>
        <v>-0.8257228238</v>
      </c>
      <c r="AL75" s="6">
        <f t="shared" si="222"/>
        <v>-1.156011953</v>
      </c>
      <c r="AM75" s="6">
        <f t="shared" si="222"/>
        <v>0.8257228238</v>
      </c>
      <c r="AN75" s="6">
        <f t="shared" si="222"/>
        <v>1.486301083</v>
      </c>
      <c r="AO75" s="6">
        <f t="shared" si="222"/>
        <v>0.4954336943</v>
      </c>
      <c r="AP75" s="6">
        <f t="shared" si="222"/>
        <v>0.1651445648</v>
      </c>
      <c r="AQ75" s="6">
        <f t="shared" si="222"/>
        <v>1.156011953</v>
      </c>
      <c r="AR75" s="6">
        <f t="shared" si="222"/>
        <v>-0.1651445648</v>
      </c>
      <c r="AS75" s="6">
        <f t="shared" si="222"/>
        <v>-0.4954336943</v>
      </c>
      <c r="AT75" s="8"/>
      <c r="AU75" s="23">
        <v>43496.0</v>
      </c>
      <c r="AV75" s="4">
        <f t="shared" si="9"/>
        <v>0.03676118012</v>
      </c>
      <c r="AW75" s="4">
        <f t="shared" si="10"/>
        <v>0.8560166215</v>
      </c>
      <c r="AX75" s="6">
        <f t="array" ref="AX75">SQRT(MMULT(MMULT(AJ75:AS75,MMULT(TRANSPOSE(ER!B555:K590-ER!M590:V590),ER!B555:K590-ER!M590:V590)/3),TRANSPOSE(AJ75:AS75)))</f>
        <v>0.3832127978</v>
      </c>
      <c r="AY75" s="2">
        <v>43496.0</v>
      </c>
      <c r="AZ75" s="6">
        <f t="shared" ref="AZ75:BI75" si="223">AJ75*0.01/$AX75</f>
        <v>-0.03878526739</v>
      </c>
      <c r="BA75" s="6">
        <f t="shared" si="223"/>
        <v>-0.02154737077</v>
      </c>
      <c r="BB75" s="6">
        <f t="shared" si="223"/>
        <v>-0.03016631908</v>
      </c>
      <c r="BC75" s="6">
        <f t="shared" si="223"/>
        <v>0.02154737077</v>
      </c>
      <c r="BD75" s="6">
        <f t="shared" si="223"/>
        <v>0.03878526739</v>
      </c>
      <c r="BE75" s="6">
        <f t="shared" si="223"/>
        <v>0.01292842246</v>
      </c>
      <c r="BF75" s="6">
        <f t="shared" si="223"/>
        <v>0.004309474154</v>
      </c>
      <c r="BG75" s="6">
        <f t="shared" si="223"/>
        <v>0.03016631908</v>
      </c>
      <c r="BH75" s="6">
        <f t="shared" si="223"/>
        <v>-0.004309474154</v>
      </c>
      <c r="BI75" s="6">
        <f t="shared" si="223"/>
        <v>-0.01292842246</v>
      </c>
      <c r="BK75" s="4">
        <f t="shared" si="12"/>
        <v>0.0009517919428</v>
      </c>
      <c r="BL75" s="4">
        <f t="shared" si="13"/>
        <v>1.00483717</v>
      </c>
    </row>
    <row r="76">
      <c r="A76" s="2">
        <v>43524.0</v>
      </c>
      <c r="B76" s="7">
        <v>0.0593</v>
      </c>
      <c r="C76" s="7">
        <v>0.0306</v>
      </c>
      <c r="D76" s="7">
        <v>0.0494</v>
      </c>
      <c r="E76" s="7">
        <v>0.0252</v>
      </c>
      <c r="F76" s="7">
        <v>0.0422</v>
      </c>
      <c r="G76" s="7">
        <v>0.0226</v>
      </c>
      <c r="H76" s="7">
        <v>0.0542</v>
      </c>
      <c r="I76" s="7">
        <v>0.0285</v>
      </c>
      <c r="J76" s="7">
        <v>0.0225</v>
      </c>
      <c r="K76" s="7">
        <v>0.0328</v>
      </c>
      <c r="L76" s="8"/>
      <c r="M76" s="8"/>
      <c r="N76" s="6">
        <f>CDaR!AT232</f>
        <v>0.06096666667</v>
      </c>
      <c r="O76" s="6">
        <f>CDaR!AU232</f>
        <v>0.07026666667</v>
      </c>
      <c r="P76" s="6">
        <f>CDaR!AV232</f>
        <v>0.07841666667</v>
      </c>
      <c r="Q76" s="6">
        <f>CDaR!AW232</f>
        <v>0.1310333333</v>
      </c>
      <c r="R76" s="6">
        <f>CDaR!AX232</f>
        <v>0.2389166667</v>
      </c>
      <c r="S76" s="6">
        <f>CDaR!AY232</f>
        <v>0.09698333333</v>
      </c>
      <c r="T76" s="6">
        <f>CDaR!AZ232</f>
        <v>0.08188333333</v>
      </c>
      <c r="U76" s="6">
        <f>CDaR!BA232</f>
        <v>0.12335</v>
      </c>
      <c r="V76" s="6">
        <f>CDaR!BB232</f>
        <v>0.07978333333</v>
      </c>
      <c r="W76" s="6">
        <f>CDaR!BC232</f>
        <v>0.07368333333</v>
      </c>
      <c r="X76" s="8"/>
      <c r="Y76" s="4">
        <f t="shared" ref="Y76:AH76" si="224">rank(N76, $N76:$W76, TRUE)</f>
        <v>1</v>
      </c>
      <c r="Z76" s="4">
        <f t="shared" si="224"/>
        <v>2</v>
      </c>
      <c r="AA76" s="4">
        <f t="shared" si="224"/>
        <v>4</v>
      </c>
      <c r="AB76" s="4">
        <f t="shared" si="224"/>
        <v>9</v>
      </c>
      <c r="AC76" s="4">
        <f t="shared" si="224"/>
        <v>10</v>
      </c>
      <c r="AD76" s="4">
        <f t="shared" si="224"/>
        <v>7</v>
      </c>
      <c r="AE76" s="4">
        <f t="shared" si="224"/>
        <v>6</v>
      </c>
      <c r="AF76" s="4">
        <f t="shared" si="224"/>
        <v>8</v>
      </c>
      <c r="AG76" s="4">
        <f t="shared" si="224"/>
        <v>5</v>
      </c>
      <c r="AH76" s="4">
        <f t="shared" si="224"/>
        <v>3</v>
      </c>
      <c r="AI76" s="8"/>
      <c r="AJ76" s="6">
        <f t="shared" ref="AJ76:AS76" si="225">(Y76-AVERAGE($Y76:$AH76))/STDEV($Y76:$AH76)</f>
        <v>-1.486301083</v>
      </c>
      <c r="AK76" s="6">
        <f t="shared" si="225"/>
        <v>-1.156011953</v>
      </c>
      <c r="AL76" s="6">
        <f t="shared" si="225"/>
        <v>-0.4954336943</v>
      </c>
      <c r="AM76" s="6">
        <f t="shared" si="225"/>
        <v>1.156011953</v>
      </c>
      <c r="AN76" s="6">
        <f t="shared" si="225"/>
        <v>1.486301083</v>
      </c>
      <c r="AO76" s="6">
        <f t="shared" si="225"/>
        <v>0.4954336943</v>
      </c>
      <c r="AP76" s="6">
        <f t="shared" si="225"/>
        <v>0.1651445648</v>
      </c>
      <c r="AQ76" s="6">
        <f t="shared" si="225"/>
        <v>0.8257228238</v>
      </c>
      <c r="AR76" s="6">
        <f t="shared" si="225"/>
        <v>-0.1651445648</v>
      </c>
      <c r="AS76" s="6">
        <f t="shared" si="225"/>
        <v>-0.8257228238</v>
      </c>
      <c r="AT76" s="8"/>
      <c r="AU76" s="23">
        <v>43524.0</v>
      </c>
      <c r="AV76" s="4">
        <f t="shared" si="9"/>
        <v>-0.05385364257</v>
      </c>
      <c r="AW76" s="4">
        <f t="shared" si="10"/>
        <v>0.8099170083</v>
      </c>
      <c r="AX76" s="6">
        <f t="array" ref="AX76">SQRT(MMULT(MMULT(AJ76:AS76,MMULT(TRANSPOSE(ER!B556:K591-ER!M591:V591),ER!B556:K591-ER!M591:V591)/3),TRANSPOSE(AJ76:AS76)))</f>
        <v>0.3932117257</v>
      </c>
      <c r="AY76" s="2">
        <v>43524.0</v>
      </c>
      <c r="AZ76" s="6">
        <f t="shared" ref="AZ76:BI76" si="226">AJ76*0.01/$AX76</f>
        <v>-0.03779900205</v>
      </c>
      <c r="BA76" s="6">
        <f t="shared" si="226"/>
        <v>-0.02939922382</v>
      </c>
      <c r="BB76" s="6">
        <f t="shared" si="226"/>
        <v>-0.01259966735</v>
      </c>
      <c r="BC76" s="6">
        <f t="shared" si="226"/>
        <v>0.02939922382</v>
      </c>
      <c r="BD76" s="6">
        <f t="shared" si="226"/>
        <v>0.03779900205</v>
      </c>
      <c r="BE76" s="6">
        <f t="shared" si="226"/>
        <v>0.01259966735</v>
      </c>
      <c r="BF76" s="6">
        <f t="shared" si="226"/>
        <v>0.004199889117</v>
      </c>
      <c r="BG76" s="6">
        <f t="shared" si="226"/>
        <v>0.02099944559</v>
      </c>
      <c r="BH76" s="6">
        <f t="shared" si="226"/>
        <v>-0.004199889117</v>
      </c>
      <c r="BI76" s="6">
        <f t="shared" si="226"/>
        <v>-0.02099944559</v>
      </c>
      <c r="BK76" s="4">
        <f t="shared" si="12"/>
        <v>-0.001405319522</v>
      </c>
      <c r="BL76" s="4">
        <f t="shared" si="13"/>
        <v>1.003425053</v>
      </c>
    </row>
    <row r="77">
      <c r="A77" s="2">
        <v>43555.0</v>
      </c>
      <c r="B77" s="7">
        <v>0.0069</v>
      </c>
      <c r="C77" s="7">
        <v>0.0075</v>
      </c>
      <c r="D77" s="7">
        <v>0.0185</v>
      </c>
      <c r="E77" s="7">
        <v>-5.0E-4</v>
      </c>
      <c r="F77" s="7">
        <v>0.0348</v>
      </c>
      <c r="G77" s="7">
        <v>0.0015</v>
      </c>
      <c r="H77" s="7">
        <v>0.0241</v>
      </c>
      <c r="I77" s="7">
        <v>-0.0023</v>
      </c>
      <c r="J77" s="7">
        <v>0.0315</v>
      </c>
      <c r="K77" s="7">
        <v>0.0181</v>
      </c>
      <c r="L77" s="8"/>
      <c r="M77" s="8"/>
      <c r="N77" s="6">
        <f>CDaR!AT233</f>
        <v>0.06096666667</v>
      </c>
      <c r="O77" s="6">
        <f>CDaR!AU233</f>
        <v>0.0677</v>
      </c>
      <c r="P77" s="6">
        <f>CDaR!AV233</f>
        <v>0.08025</v>
      </c>
      <c r="Q77" s="6">
        <f>CDaR!AW233</f>
        <v>0.14095</v>
      </c>
      <c r="R77" s="6">
        <f>CDaR!AX233</f>
        <v>0.2389166667</v>
      </c>
      <c r="S77" s="6">
        <f>CDaR!AY233</f>
        <v>0.1063333333</v>
      </c>
      <c r="T77" s="6">
        <f>CDaR!AZ233</f>
        <v>0.08188333333</v>
      </c>
      <c r="U77" s="6">
        <f>CDaR!BA233</f>
        <v>0.12335</v>
      </c>
      <c r="V77" s="6">
        <f>CDaR!BB233</f>
        <v>0.08071666667</v>
      </c>
      <c r="W77" s="6">
        <f>CDaR!BC233</f>
        <v>0.07368333333</v>
      </c>
      <c r="X77" s="8"/>
      <c r="Y77" s="4">
        <f t="shared" ref="Y77:AH77" si="227">rank(N77, $N77:$W77, TRUE)</f>
        <v>1</v>
      </c>
      <c r="Z77" s="4">
        <f t="shared" si="227"/>
        <v>2</v>
      </c>
      <c r="AA77" s="4">
        <f t="shared" si="227"/>
        <v>4</v>
      </c>
      <c r="AB77" s="4">
        <f t="shared" si="227"/>
        <v>9</v>
      </c>
      <c r="AC77" s="4">
        <f t="shared" si="227"/>
        <v>10</v>
      </c>
      <c r="AD77" s="4">
        <f t="shared" si="227"/>
        <v>7</v>
      </c>
      <c r="AE77" s="4">
        <f t="shared" si="227"/>
        <v>6</v>
      </c>
      <c r="AF77" s="4">
        <f t="shared" si="227"/>
        <v>8</v>
      </c>
      <c r="AG77" s="4">
        <f t="shared" si="227"/>
        <v>5</v>
      </c>
      <c r="AH77" s="4">
        <f t="shared" si="227"/>
        <v>3</v>
      </c>
      <c r="AI77" s="8"/>
      <c r="AJ77" s="6">
        <f t="shared" ref="AJ77:AS77" si="228">(Y77-AVERAGE($Y77:$AH77))/STDEV($Y77:$AH77)</f>
        <v>-1.486301083</v>
      </c>
      <c r="AK77" s="6">
        <f t="shared" si="228"/>
        <v>-1.156011953</v>
      </c>
      <c r="AL77" s="6">
        <f t="shared" si="228"/>
        <v>-0.4954336943</v>
      </c>
      <c r="AM77" s="6">
        <f t="shared" si="228"/>
        <v>1.156011953</v>
      </c>
      <c r="AN77" s="6">
        <f t="shared" si="228"/>
        <v>1.486301083</v>
      </c>
      <c r="AO77" s="6">
        <f t="shared" si="228"/>
        <v>0.4954336943</v>
      </c>
      <c r="AP77" s="6">
        <f t="shared" si="228"/>
        <v>0.1651445648</v>
      </c>
      <c r="AQ77" s="6">
        <f t="shared" si="228"/>
        <v>0.8257228238</v>
      </c>
      <c r="AR77" s="6">
        <f t="shared" si="228"/>
        <v>-0.1651445648</v>
      </c>
      <c r="AS77" s="6">
        <f t="shared" si="228"/>
        <v>-0.8257228238</v>
      </c>
      <c r="AT77" s="8"/>
      <c r="AU77" s="23">
        <v>43555.0</v>
      </c>
      <c r="AV77" s="4">
        <f t="shared" si="9"/>
        <v>0.005730516397</v>
      </c>
      <c r="AW77" s="4">
        <f t="shared" si="10"/>
        <v>0.814558251</v>
      </c>
      <c r="AX77" s="6">
        <f t="array" ref="AX77">SQRT(MMULT(MMULT(AJ77:AS77,MMULT(TRANSPOSE(ER!B557:K592-ER!M592:V592),ER!B557:K592-ER!M592:V592)/3),TRANSPOSE(AJ77:AS77)))</f>
        <v>0.3929536482</v>
      </c>
      <c r="AY77" s="2">
        <v>43555.0</v>
      </c>
      <c r="AZ77" s="6">
        <f t="shared" ref="AZ77:BI77" si="229">AJ77*0.01/$AX77</f>
        <v>-0.03782382706</v>
      </c>
      <c r="BA77" s="6">
        <f t="shared" si="229"/>
        <v>-0.02941853216</v>
      </c>
      <c r="BB77" s="6">
        <f t="shared" si="229"/>
        <v>-0.01260794235</v>
      </c>
      <c r="BC77" s="6">
        <f t="shared" si="229"/>
        <v>0.02941853216</v>
      </c>
      <c r="BD77" s="6">
        <f t="shared" si="229"/>
        <v>0.03782382706</v>
      </c>
      <c r="BE77" s="6">
        <f t="shared" si="229"/>
        <v>0.01260794235</v>
      </c>
      <c r="BF77" s="6">
        <f t="shared" si="229"/>
        <v>0.004202647451</v>
      </c>
      <c r="BG77" s="6">
        <f t="shared" si="229"/>
        <v>0.02101323725</v>
      </c>
      <c r="BH77" s="6">
        <f t="shared" si="229"/>
        <v>-0.004202647451</v>
      </c>
      <c r="BI77" s="6">
        <f t="shared" si="229"/>
        <v>-0.02101323725</v>
      </c>
      <c r="BK77" s="4">
        <f t="shared" si="12"/>
        <v>0.0001457361524</v>
      </c>
      <c r="BL77" s="4">
        <f t="shared" si="13"/>
        <v>1.003571288</v>
      </c>
    </row>
    <row r="78">
      <c r="A78" s="2">
        <v>43585.0</v>
      </c>
      <c r="B78" s="7">
        <v>0.0214</v>
      </c>
      <c r="C78" s="7">
        <v>0.0375</v>
      </c>
      <c r="D78" s="7">
        <v>0.0481</v>
      </c>
      <c r="E78" s="7">
        <v>0.0705</v>
      </c>
      <c r="F78" s="7">
        <v>0.0228</v>
      </c>
      <c r="G78" s="7">
        <v>0.0202</v>
      </c>
      <c r="H78" s="7">
        <v>0.0593</v>
      </c>
      <c r="I78" s="7">
        <v>0.0442</v>
      </c>
      <c r="J78" s="7">
        <v>0.0221</v>
      </c>
      <c r="K78" s="7">
        <v>0.0398</v>
      </c>
      <c r="L78" s="8"/>
      <c r="M78" s="8"/>
      <c r="N78" s="6">
        <f>CDaR!AT234</f>
        <v>0.05413333333</v>
      </c>
      <c r="O78" s="6">
        <f>CDaR!AU234</f>
        <v>0.06365</v>
      </c>
      <c r="P78" s="6">
        <f>CDaR!AV234</f>
        <v>0.0752</v>
      </c>
      <c r="Q78" s="6">
        <f>CDaR!AW234</f>
        <v>0.14885</v>
      </c>
      <c r="R78" s="6">
        <f>CDaR!AX234</f>
        <v>0.2389166667</v>
      </c>
      <c r="S78" s="6">
        <f>CDaR!AY234</f>
        <v>0.1132666667</v>
      </c>
      <c r="T78" s="6">
        <f>CDaR!AZ234</f>
        <v>0.07898333333</v>
      </c>
      <c r="U78" s="6">
        <f>CDaR!BA234</f>
        <v>0.12335</v>
      </c>
      <c r="V78" s="6">
        <f>CDaR!BB234</f>
        <v>0.07375</v>
      </c>
      <c r="W78" s="6">
        <f>CDaR!BC234</f>
        <v>0.06911666667</v>
      </c>
      <c r="X78" s="8"/>
      <c r="Y78" s="4">
        <f t="shared" ref="Y78:AH78" si="230">rank(N78, $N78:$W78, TRUE)</f>
        <v>1</v>
      </c>
      <c r="Z78" s="4">
        <f t="shared" si="230"/>
        <v>2</v>
      </c>
      <c r="AA78" s="4">
        <f t="shared" si="230"/>
        <v>5</v>
      </c>
      <c r="AB78" s="4">
        <f t="shared" si="230"/>
        <v>9</v>
      </c>
      <c r="AC78" s="4">
        <f t="shared" si="230"/>
        <v>10</v>
      </c>
      <c r="AD78" s="4">
        <f t="shared" si="230"/>
        <v>7</v>
      </c>
      <c r="AE78" s="4">
        <f t="shared" si="230"/>
        <v>6</v>
      </c>
      <c r="AF78" s="4">
        <f t="shared" si="230"/>
        <v>8</v>
      </c>
      <c r="AG78" s="4">
        <f t="shared" si="230"/>
        <v>4</v>
      </c>
      <c r="AH78" s="4">
        <f t="shared" si="230"/>
        <v>3</v>
      </c>
      <c r="AI78" s="8"/>
      <c r="AJ78" s="6">
        <f t="shared" ref="AJ78:AS78" si="231">(Y78-AVERAGE($Y78:$AH78))/STDEV($Y78:$AH78)</f>
        <v>-1.486301083</v>
      </c>
      <c r="AK78" s="6">
        <f t="shared" si="231"/>
        <v>-1.156011953</v>
      </c>
      <c r="AL78" s="6">
        <f t="shared" si="231"/>
        <v>-0.1651445648</v>
      </c>
      <c r="AM78" s="6">
        <f t="shared" si="231"/>
        <v>1.156011953</v>
      </c>
      <c r="AN78" s="6">
        <f t="shared" si="231"/>
        <v>1.486301083</v>
      </c>
      <c r="AO78" s="6">
        <f t="shared" si="231"/>
        <v>0.4954336943</v>
      </c>
      <c r="AP78" s="6">
        <f t="shared" si="231"/>
        <v>0.1651445648</v>
      </c>
      <c r="AQ78" s="6">
        <f t="shared" si="231"/>
        <v>0.8257228238</v>
      </c>
      <c r="AR78" s="6">
        <f t="shared" si="231"/>
        <v>-0.4954336943</v>
      </c>
      <c r="AS78" s="6">
        <f t="shared" si="231"/>
        <v>-0.8257228238</v>
      </c>
      <c r="AT78" s="8"/>
      <c r="AU78" s="23">
        <v>43585.0</v>
      </c>
      <c r="AV78" s="4">
        <f t="shared" si="9"/>
        <v>0.03618317414</v>
      </c>
      <c r="AW78" s="4">
        <f t="shared" si="10"/>
        <v>0.8440315541</v>
      </c>
      <c r="AX78" s="6">
        <f t="array" ref="AX78">SQRT(MMULT(MMULT(AJ78:AS78,MMULT(TRANSPOSE(ER!B558:K593-ER!M593:V593),ER!B558:K593-ER!M593:V593)/3),TRANSPOSE(AJ78:AS78)))</f>
        <v>0.4109573692</v>
      </c>
      <c r="AY78" s="2">
        <v>43585.0</v>
      </c>
      <c r="AZ78" s="6">
        <f t="shared" ref="AZ78:BI78" si="232">AJ78*0.01/$AX78</f>
        <v>-0.03616679477</v>
      </c>
      <c r="BA78" s="6">
        <f t="shared" si="232"/>
        <v>-0.02812972926</v>
      </c>
      <c r="BB78" s="6">
        <f t="shared" si="232"/>
        <v>-0.004018532752</v>
      </c>
      <c r="BC78" s="6">
        <f t="shared" si="232"/>
        <v>0.02812972926</v>
      </c>
      <c r="BD78" s="6">
        <f t="shared" si="232"/>
        <v>0.03616679477</v>
      </c>
      <c r="BE78" s="6">
        <f t="shared" si="232"/>
        <v>0.01205559826</v>
      </c>
      <c r="BF78" s="6">
        <f t="shared" si="232"/>
        <v>0.004018532752</v>
      </c>
      <c r="BG78" s="6">
        <f t="shared" si="232"/>
        <v>0.02009266376</v>
      </c>
      <c r="BH78" s="6">
        <f t="shared" si="232"/>
        <v>-0.01205559826</v>
      </c>
      <c r="BI78" s="6">
        <f t="shared" si="232"/>
        <v>-0.02009266376</v>
      </c>
      <c r="BK78" s="4">
        <f t="shared" si="12"/>
        <v>0.0009208000565</v>
      </c>
      <c r="BL78" s="4">
        <f t="shared" si="13"/>
        <v>1.004495377</v>
      </c>
    </row>
    <row r="79">
      <c r="A79" s="2">
        <v>43616.0</v>
      </c>
      <c r="B79" s="7">
        <v>0.0232</v>
      </c>
      <c r="C79" s="7">
        <v>-0.0353</v>
      </c>
      <c r="D79" s="7">
        <v>-0.0559</v>
      </c>
      <c r="E79" s="7">
        <v>-0.0606</v>
      </c>
      <c r="F79" s="7">
        <v>-0.0767</v>
      </c>
      <c r="G79" s="7">
        <v>-0.0637</v>
      </c>
      <c r="H79" s="7">
        <v>-0.0561</v>
      </c>
      <c r="I79" s="7">
        <v>-0.0552</v>
      </c>
      <c r="J79" s="7">
        <v>-0.0278</v>
      </c>
      <c r="K79" s="7">
        <v>-0.0639</v>
      </c>
      <c r="L79" s="8"/>
      <c r="M79" s="8"/>
      <c r="N79" s="6">
        <f>CDaR!AT235</f>
        <v>0.05378333333</v>
      </c>
      <c r="O79" s="6">
        <f>CDaR!AU235</f>
        <v>0.0611</v>
      </c>
      <c r="P79" s="6">
        <f>CDaR!AV235</f>
        <v>0.0752</v>
      </c>
      <c r="Q79" s="6">
        <f>CDaR!AW235</f>
        <v>0.14885</v>
      </c>
      <c r="R79" s="6">
        <f>CDaR!AX235</f>
        <v>0.2389166667</v>
      </c>
      <c r="S79" s="6">
        <f>CDaR!AY235</f>
        <v>0.1134833333</v>
      </c>
      <c r="T79" s="6">
        <f>CDaR!AZ235</f>
        <v>0.07898333333</v>
      </c>
      <c r="U79" s="6">
        <f>CDaR!BA235</f>
        <v>0.12335</v>
      </c>
      <c r="V79" s="6">
        <f>CDaR!BB235</f>
        <v>0.07375</v>
      </c>
      <c r="W79" s="6">
        <f>CDaR!BC235</f>
        <v>0.0641</v>
      </c>
      <c r="X79" s="8"/>
      <c r="Y79" s="4">
        <f t="shared" ref="Y79:AH79" si="233">rank(N79, $N79:$W79, TRUE)</f>
        <v>1</v>
      </c>
      <c r="Z79" s="4">
        <f t="shared" si="233"/>
        <v>2</v>
      </c>
      <c r="AA79" s="4">
        <f t="shared" si="233"/>
        <v>5</v>
      </c>
      <c r="AB79" s="4">
        <f t="shared" si="233"/>
        <v>9</v>
      </c>
      <c r="AC79" s="4">
        <f t="shared" si="233"/>
        <v>10</v>
      </c>
      <c r="AD79" s="4">
        <f t="shared" si="233"/>
        <v>7</v>
      </c>
      <c r="AE79" s="4">
        <f t="shared" si="233"/>
        <v>6</v>
      </c>
      <c r="AF79" s="4">
        <f t="shared" si="233"/>
        <v>8</v>
      </c>
      <c r="AG79" s="4">
        <f t="shared" si="233"/>
        <v>4</v>
      </c>
      <c r="AH79" s="4">
        <f t="shared" si="233"/>
        <v>3</v>
      </c>
      <c r="AI79" s="8"/>
      <c r="AJ79" s="6">
        <f t="shared" ref="AJ79:AS79" si="234">(Y79-AVERAGE($Y79:$AH79))/STDEV($Y79:$AH79)</f>
        <v>-1.486301083</v>
      </c>
      <c r="AK79" s="6">
        <f t="shared" si="234"/>
        <v>-1.156011953</v>
      </c>
      <c r="AL79" s="6">
        <f t="shared" si="234"/>
        <v>-0.1651445648</v>
      </c>
      <c r="AM79" s="6">
        <f t="shared" si="234"/>
        <v>1.156011953</v>
      </c>
      <c r="AN79" s="6">
        <f t="shared" si="234"/>
        <v>1.486301083</v>
      </c>
      <c r="AO79" s="6">
        <f t="shared" si="234"/>
        <v>0.4954336943</v>
      </c>
      <c r="AP79" s="6">
        <f t="shared" si="234"/>
        <v>0.1651445648</v>
      </c>
      <c r="AQ79" s="6">
        <f t="shared" si="234"/>
        <v>0.8257228238</v>
      </c>
      <c r="AR79" s="6">
        <f t="shared" si="234"/>
        <v>-0.4954336943</v>
      </c>
      <c r="AS79" s="6">
        <f t="shared" si="234"/>
        <v>-0.8257228238</v>
      </c>
      <c r="AT79" s="8"/>
      <c r="AU79" s="23">
        <v>43616.0</v>
      </c>
      <c r="AV79" s="4">
        <f t="shared" si="9"/>
        <v>-0.1883638906</v>
      </c>
      <c r="AW79" s="4">
        <f t="shared" si="10"/>
        <v>0.6850464868</v>
      </c>
      <c r="AX79" s="6">
        <f t="array" ref="AX79">SQRT(MMULT(MMULT(AJ79:AS79,MMULT(TRANSPOSE(ER!B559:K594-ER!M594:V594),ER!B559:K594-ER!M594:V594)/3),TRANSPOSE(AJ79:AS79)))</f>
        <v>0.4229896817</v>
      </c>
      <c r="AY79" s="2">
        <v>43616.0</v>
      </c>
      <c r="AZ79" s="6">
        <f t="shared" ref="AZ79:BI79" si="235">AJ79*0.01/$AX79</f>
        <v>-0.03513799857</v>
      </c>
      <c r="BA79" s="6">
        <f t="shared" si="235"/>
        <v>-0.02732955444</v>
      </c>
      <c r="BB79" s="6">
        <f t="shared" si="235"/>
        <v>-0.003904222063</v>
      </c>
      <c r="BC79" s="6">
        <f t="shared" si="235"/>
        <v>0.02732955444</v>
      </c>
      <c r="BD79" s="6">
        <f t="shared" si="235"/>
        <v>0.03513799857</v>
      </c>
      <c r="BE79" s="6">
        <f t="shared" si="235"/>
        <v>0.01171266619</v>
      </c>
      <c r="BF79" s="6">
        <f t="shared" si="235"/>
        <v>0.003904222063</v>
      </c>
      <c r="BG79" s="6">
        <f t="shared" si="235"/>
        <v>0.01952111032</v>
      </c>
      <c r="BH79" s="6">
        <f t="shared" si="235"/>
        <v>-0.01171266619</v>
      </c>
      <c r="BI79" s="6">
        <f t="shared" si="235"/>
        <v>-0.01952111032</v>
      </c>
      <c r="BK79" s="4">
        <f t="shared" si="12"/>
        <v>-0.004583538457</v>
      </c>
      <c r="BL79" s="4">
        <f t="shared" si="13"/>
        <v>0.9998912338</v>
      </c>
    </row>
    <row r="80">
      <c r="A80" s="2">
        <v>43646.0</v>
      </c>
      <c r="B80" s="7">
        <v>0.0393</v>
      </c>
      <c r="C80" s="7">
        <v>0.025</v>
      </c>
      <c r="D80" s="7">
        <v>0.0611</v>
      </c>
      <c r="E80" s="7">
        <v>0.0503</v>
      </c>
      <c r="F80" s="7">
        <v>0.0745</v>
      </c>
      <c r="G80" s="7">
        <v>0.0297</v>
      </c>
      <c r="H80" s="7">
        <v>0.0448</v>
      </c>
      <c r="I80" s="7">
        <v>0.0257</v>
      </c>
      <c r="J80" s="7">
        <v>0.0398</v>
      </c>
      <c r="K80" s="7">
        <v>0.0698</v>
      </c>
      <c r="L80" s="8"/>
      <c r="M80" s="8"/>
      <c r="N80" s="6">
        <f>CDaR!AT236</f>
        <v>0.05378333333</v>
      </c>
      <c r="O80" s="6">
        <f>CDaR!AU236</f>
        <v>0.06476666667</v>
      </c>
      <c r="P80" s="6">
        <f>CDaR!AV236</f>
        <v>0.08106666667</v>
      </c>
      <c r="Q80" s="6">
        <f>CDaR!AW236</f>
        <v>0.14885</v>
      </c>
      <c r="R80" s="6">
        <f>CDaR!AX236</f>
        <v>0.2392166667</v>
      </c>
      <c r="S80" s="6">
        <f>CDaR!AY236</f>
        <v>0.1241</v>
      </c>
      <c r="T80" s="6">
        <f>CDaR!AZ236</f>
        <v>0.0846</v>
      </c>
      <c r="U80" s="6">
        <f>CDaR!BA236</f>
        <v>0.1218666667</v>
      </c>
      <c r="V80" s="6">
        <f>CDaR!BB236</f>
        <v>0.07381666667</v>
      </c>
      <c r="W80" s="6">
        <f>CDaR!BC236</f>
        <v>0.06896666667</v>
      </c>
      <c r="X80" s="8"/>
      <c r="Y80" s="4">
        <f t="shared" ref="Y80:AH80" si="236">rank(N80, $N80:$W80, TRUE)</f>
        <v>1</v>
      </c>
      <c r="Z80" s="4">
        <f t="shared" si="236"/>
        <v>2</v>
      </c>
      <c r="AA80" s="4">
        <f t="shared" si="236"/>
        <v>5</v>
      </c>
      <c r="AB80" s="4">
        <f t="shared" si="236"/>
        <v>9</v>
      </c>
      <c r="AC80" s="4">
        <f t="shared" si="236"/>
        <v>10</v>
      </c>
      <c r="AD80" s="4">
        <f t="shared" si="236"/>
        <v>8</v>
      </c>
      <c r="AE80" s="4">
        <f t="shared" si="236"/>
        <v>6</v>
      </c>
      <c r="AF80" s="4">
        <f t="shared" si="236"/>
        <v>7</v>
      </c>
      <c r="AG80" s="4">
        <f t="shared" si="236"/>
        <v>4</v>
      </c>
      <c r="AH80" s="4">
        <f t="shared" si="236"/>
        <v>3</v>
      </c>
      <c r="AI80" s="8"/>
      <c r="AJ80" s="6">
        <f t="shared" ref="AJ80:AS80" si="237">(Y80-AVERAGE($Y80:$AH80))/STDEV($Y80:$AH80)</f>
        <v>-1.486301083</v>
      </c>
      <c r="AK80" s="6">
        <f t="shared" si="237"/>
        <v>-1.156011953</v>
      </c>
      <c r="AL80" s="6">
        <f t="shared" si="237"/>
        <v>-0.1651445648</v>
      </c>
      <c r="AM80" s="6">
        <f t="shared" si="237"/>
        <v>1.156011953</v>
      </c>
      <c r="AN80" s="6">
        <f t="shared" si="237"/>
        <v>1.486301083</v>
      </c>
      <c r="AO80" s="6">
        <f t="shared" si="237"/>
        <v>0.8257228238</v>
      </c>
      <c r="AP80" s="6">
        <f t="shared" si="237"/>
        <v>0.1651445648</v>
      </c>
      <c r="AQ80" s="6">
        <f t="shared" si="237"/>
        <v>0.4954336943</v>
      </c>
      <c r="AR80" s="6">
        <f t="shared" si="237"/>
        <v>-0.4954336943</v>
      </c>
      <c r="AS80" s="6">
        <f t="shared" si="237"/>
        <v>-0.8257228238</v>
      </c>
      <c r="AT80" s="8"/>
      <c r="AU80" s="23">
        <v>43646.0</v>
      </c>
      <c r="AV80" s="4">
        <f t="shared" si="9"/>
        <v>0.03745478729</v>
      </c>
      <c r="AW80" s="4">
        <f t="shared" si="10"/>
        <v>0.7107047572</v>
      </c>
      <c r="AX80" s="6">
        <f t="array" ref="AX80">SQRT(MMULT(MMULT(AJ80:AS80,MMULT(TRANSPOSE(ER!B560:K595-ER!M595:V595),ER!B560:K595-ER!M595:V595)/3),TRANSPOSE(AJ80:AS80)))</f>
        <v>0.3662472328</v>
      </c>
      <c r="AY80" s="2">
        <v>43646.0</v>
      </c>
      <c r="AZ80" s="6">
        <f t="shared" ref="AZ80:BI80" si="238">AJ80*0.01/$AX80</f>
        <v>-0.04058190615</v>
      </c>
      <c r="BA80" s="6">
        <f t="shared" si="238"/>
        <v>-0.03156370478</v>
      </c>
      <c r="BB80" s="6">
        <f t="shared" si="238"/>
        <v>-0.004509100684</v>
      </c>
      <c r="BC80" s="6">
        <f t="shared" si="238"/>
        <v>0.03156370478</v>
      </c>
      <c r="BD80" s="6">
        <f t="shared" si="238"/>
        <v>0.04058190615</v>
      </c>
      <c r="BE80" s="6">
        <f t="shared" si="238"/>
        <v>0.02254550342</v>
      </c>
      <c r="BF80" s="6">
        <f t="shared" si="238"/>
        <v>0.004509100684</v>
      </c>
      <c r="BG80" s="6">
        <f t="shared" si="238"/>
        <v>0.01352730205</v>
      </c>
      <c r="BH80" s="6">
        <f t="shared" si="238"/>
        <v>-0.01352730205</v>
      </c>
      <c r="BI80" s="6">
        <f t="shared" si="238"/>
        <v>-0.02254550342</v>
      </c>
      <c r="BK80" s="4">
        <f t="shared" si="12"/>
        <v>0.0008854775639</v>
      </c>
      <c r="BL80" s="4">
        <f t="shared" si="13"/>
        <v>1.000776615</v>
      </c>
    </row>
    <row r="81">
      <c r="A81" s="2">
        <v>43677.0</v>
      </c>
      <c r="B81" s="7">
        <v>0.0245</v>
      </c>
      <c r="C81" s="7">
        <v>-0.001</v>
      </c>
      <c r="D81" s="7">
        <v>-0.0018</v>
      </c>
      <c r="E81" s="7">
        <v>-0.0128</v>
      </c>
      <c r="F81" s="7">
        <v>0.0085</v>
      </c>
      <c r="G81" s="7">
        <v>0.0092</v>
      </c>
      <c r="H81" s="7">
        <v>0.0294</v>
      </c>
      <c r="I81" s="7">
        <v>-0.0204</v>
      </c>
      <c r="J81" s="7">
        <v>0.0207</v>
      </c>
      <c r="K81" s="7">
        <v>0.0151</v>
      </c>
      <c r="L81" s="8"/>
      <c r="M81" s="8"/>
      <c r="N81" s="6">
        <f>CDaR!AT237</f>
        <v>0.05378333333</v>
      </c>
      <c r="O81" s="6">
        <f>CDaR!AU237</f>
        <v>0.06476666667</v>
      </c>
      <c r="P81" s="6">
        <f>CDaR!AV237</f>
        <v>0.08106666667</v>
      </c>
      <c r="Q81" s="6">
        <f>CDaR!AW237</f>
        <v>0.14885</v>
      </c>
      <c r="R81" s="6">
        <f>CDaR!AX237</f>
        <v>0.2392166667</v>
      </c>
      <c r="S81" s="6">
        <f>CDaR!AY237</f>
        <v>0.1282833333</v>
      </c>
      <c r="T81" s="6">
        <f>CDaR!AZ237</f>
        <v>0.0846</v>
      </c>
      <c r="U81" s="6">
        <f>CDaR!BA237</f>
        <v>0.1218666667</v>
      </c>
      <c r="V81" s="6">
        <f>CDaR!BB237</f>
        <v>0.07381666667</v>
      </c>
      <c r="W81" s="6">
        <f>CDaR!BC237</f>
        <v>0.06871666667</v>
      </c>
      <c r="X81" s="8"/>
      <c r="Y81" s="4">
        <f t="shared" ref="Y81:AH81" si="239">rank(N81, $N81:$W81, TRUE)</f>
        <v>1</v>
      </c>
      <c r="Z81" s="4">
        <f t="shared" si="239"/>
        <v>2</v>
      </c>
      <c r="AA81" s="4">
        <f t="shared" si="239"/>
        <v>5</v>
      </c>
      <c r="AB81" s="4">
        <f t="shared" si="239"/>
        <v>9</v>
      </c>
      <c r="AC81" s="4">
        <f t="shared" si="239"/>
        <v>10</v>
      </c>
      <c r="AD81" s="4">
        <f t="shared" si="239"/>
        <v>8</v>
      </c>
      <c r="AE81" s="4">
        <f t="shared" si="239"/>
        <v>6</v>
      </c>
      <c r="AF81" s="4">
        <f t="shared" si="239"/>
        <v>7</v>
      </c>
      <c r="AG81" s="4">
        <f t="shared" si="239"/>
        <v>4</v>
      </c>
      <c r="AH81" s="4">
        <f t="shared" si="239"/>
        <v>3</v>
      </c>
      <c r="AI81" s="8"/>
      <c r="AJ81" s="6">
        <f t="shared" ref="AJ81:AS81" si="240">(Y81-AVERAGE($Y81:$AH81))/STDEV($Y81:$AH81)</f>
        <v>-1.486301083</v>
      </c>
      <c r="AK81" s="6">
        <f t="shared" si="240"/>
        <v>-1.156011953</v>
      </c>
      <c r="AL81" s="6">
        <f t="shared" si="240"/>
        <v>-0.1651445648</v>
      </c>
      <c r="AM81" s="6">
        <f t="shared" si="240"/>
        <v>1.156011953</v>
      </c>
      <c r="AN81" s="6">
        <f t="shared" si="240"/>
        <v>1.486301083</v>
      </c>
      <c r="AO81" s="6">
        <f t="shared" si="240"/>
        <v>0.8257228238</v>
      </c>
      <c r="AP81" s="6">
        <f t="shared" si="240"/>
        <v>0.1651445648</v>
      </c>
      <c r="AQ81" s="6">
        <f t="shared" si="240"/>
        <v>0.4954336943</v>
      </c>
      <c r="AR81" s="6">
        <f t="shared" si="240"/>
        <v>-0.4954336943</v>
      </c>
      <c r="AS81" s="6">
        <f t="shared" si="240"/>
        <v>-0.8257228238</v>
      </c>
      <c r="AT81" s="8"/>
      <c r="AU81" s="23">
        <v>43677.0</v>
      </c>
      <c r="AV81" s="4">
        <f t="shared" si="9"/>
        <v>-0.05750333745</v>
      </c>
      <c r="AW81" s="4">
        <f t="shared" si="10"/>
        <v>0.6698368617</v>
      </c>
      <c r="AX81" s="6">
        <f t="array" ref="AX81">SQRT(MMULT(MMULT(AJ81:AS81,MMULT(TRANSPOSE(ER!B561:K596-ER!M596:V596),ER!B561:K596-ER!M596:V596)/3),TRANSPOSE(AJ81:AS81)))</f>
        <v>0.3669955266</v>
      </c>
      <c r="AY81" s="2">
        <v>43677.0</v>
      </c>
      <c r="AZ81" s="6">
        <f t="shared" ref="AZ81:BI81" si="241">AJ81*0.01/$AX81</f>
        <v>-0.04049916076</v>
      </c>
      <c r="BA81" s="6">
        <f t="shared" si="241"/>
        <v>-0.03149934726</v>
      </c>
      <c r="BB81" s="6">
        <f t="shared" si="241"/>
        <v>-0.004499906751</v>
      </c>
      <c r="BC81" s="6">
        <f t="shared" si="241"/>
        <v>0.03149934726</v>
      </c>
      <c r="BD81" s="6">
        <f t="shared" si="241"/>
        <v>0.04049916076</v>
      </c>
      <c r="BE81" s="6">
        <f t="shared" si="241"/>
        <v>0.02249953376</v>
      </c>
      <c r="BF81" s="6">
        <f t="shared" si="241"/>
        <v>0.004499906751</v>
      </c>
      <c r="BG81" s="6">
        <f t="shared" si="241"/>
        <v>0.01349972025</v>
      </c>
      <c r="BH81" s="6">
        <f t="shared" si="241"/>
        <v>-0.01349972025</v>
      </c>
      <c r="BI81" s="6">
        <f t="shared" si="241"/>
        <v>-0.02249953376</v>
      </c>
      <c r="BK81" s="4">
        <f t="shared" si="12"/>
        <v>-0.001570068858</v>
      </c>
      <c r="BL81" s="4">
        <f t="shared" si="13"/>
        <v>0.9992053268</v>
      </c>
    </row>
    <row r="82">
      <c r="A82" s="2">
        <v>43708.0</v>
      </c>
      <c r="B82" s="7">
        <v>-0.0213</v>
      </c>
      <c r="C82" s="7">
        <v>1.0E-4</v>
      </c>
      <c r="D82" s="7">
        <v>-0.0062</v>
      </c>
      <c r="E82" s="7">
        <v>-0.0188</v>
      </c>
      <c r="F82" s="7">
        <v>-0.0031</v>
      </c>
      <c r="G82" s="7">
        <v>-0.0322</v>
      </c>
      <c r="H82" s="7">
        <v>-9.0E-4</v>
      </c>
      <c r="I82" s="7">
        <v>-0.0241</v>
      </c>
      <c r="J82" s="7">
        <v>-0.0416</v>
      </c>
      <c r="K82" s="7">
        <v>-0.018</v>
      </c>
      <c r="L82" s="8"/>
      <c r="M82" s="8"/>
      <c r="N82" s="6">
        <f>CDaR!AT238</f>
        <v>0.05378333333</v>
      </c>
      <c r="O82" s="6">
        <f>CDaR!AU238</f>
        <v>0.06476666667</v>
      </c>
      <c r="P82" s="6">
        <f>CDaR!AV238</f>
        <v>0.08106666667</v>
      </c>
      <c r="Q82" s="6">
        <f>CDaR!AW238</f>
        <v>0.14885</v>
      </c>
      <c r="R82" s="6">
        <f>CDaR!AX238</f>
        <v>0.2392166667</v>
      </c>
      <c r="S82" s="6">
        <f>CDaR!AY238</f>
        <v>0.12905</v>
      </c>
      <c r="T82" s="6">
        <f>CDaR!AZ238</f>
        <v>0.0846</v>
      </c>
      <c r="U82" s="6">
        <f>CDaR!BA238</f>
        <v>0.1218666667</v>
      </c>
      <c r="V82" s="6">
        <f>CDaR!BB238</f>
        <v>0.07381666667</v>
      </c>
      <c r="W82" s="6">
        <f>CDaR!BC238</f>
        <v>0.06871666667</v>
      </c>
      <c r="X82" s="8"/>
      <c r="Y82" s="4">
        <f t="shared" ref="Y82:AH82" si="242">rank(N82, $N82:$W82, TRUE)</f>
        <v>1</v>
      </c>
      <c r="Z82" s="4">
        <f t="shared" si="242"/>
        <v>2</v>
      </c>
      <c r="AA82" s="4">
        <f t="shared" si="242"/>
        <v>5</v>
      </c>
      <c r="AB82" s="4">
        <f t="shared" si="242"/>
        <v>9</v>
      </c>
      <c r="AC82" s="4">
        <f t="shared" si="242"/>
        <v>10</v>
      </c>
      <c r="AD82" s="4">
        <f t="shared" si="242"/>
        <v>8</v>
      </c>
      <c r="AE82" s="4">
        <f t="shared" si="242"/>
        <v>6</v>
      </c>
      <c r="AF82" s="4">
        <f t="shared" si="242"/>
        <v>7</v>
      </c>
      <c r="AG82" s="4">
        <f t="shared" si="242"/>
        <v>4</v>
      </c>
      <c r="AH82" s="4">
        <f t="shared" si="242"/>
        <v>3</v>
      </c>
      <c r="AI82" s="8"/>
      <c r="AJ82" s="6">
        <f t="shared" ref="AJ82:AS82" si="243">(Y82-AVERAGE($Y82:$AH82))/STDEV($Y82:$AH82)</f>
        <v>-1.486301083</v>
      </c>
      <c r="AK82" s="6">
        <f t="shared" si="243"/>
        <v>-1.156011953</v>
      </c>
      <c r="AL82" s="6">
        <f t="shared" si="243"/>
        <v>-0.1651445648</v>
      </c>
      <c r="AM82" s="6">
        <f t="shared" si="243"/>
        <v>1.156011953</v>
      </c>
      <c r="AN82" s="6">
        <f t="shared" si="243"/>
        <v>1.486301083</v>
      </c>
      <c r="AO82" s="6">
        <f t="shared" si="243"/>
        <v>0.8257228238</v>
      </c>
      <c r="AP82" s="6">
        <f t="shared" si="243"/>
        <v>0.1651445648</v>
      </c>
      <c r="AQ82" s="6">
        <f t="shared" si="243"/>
        <v>0.4954336943</v>
      </c>
      <c r="AR82" s="6">
        <f t="shared" si="243"/>
        <v>-0.4954336943</v>
      </c>
      <c r="AS82" s="6">
        <f t="shared" si="243"/>
        <v>-0.8257228238</v>
      </c>
      <c r="AT82" s="8"/>
      <c r="AU82" s="23">
        <v>43708.0</v>
      </c>
      <c r="AV82" s="4">
        <f t="shared" si="9"/>
        <v>0.003022145535</v>
      </c>
      <c r="AW82" s="4">
        <f t="shared" si="10"/>
        <v>0.6718612062</v>
      </c>
      <c r="AX82" s="6">
        <f t="array" ref="AX82">SQRT(MMULT(MMULT(AJ82:AS82,MMULT(TRANSPOSE(ER!B562:K597-ER!M597:V597),ER!B562:K597-ER!M597:V597)/3),TRANSPOSE(AJ82:AS82)))</f>
        <v>0.3641319415</v>
      </c>
      <c r="AY82" s="2">
        <v>43708.0</v>
      </c>
      <c r="AZ82" s="6">
        <f t="shared" ref="AZ82:BI82" si="244">AJ82*0.01/$AX82</f>
        <v>-0.04081765189</v>
      </c>
      <c r="BA82" s="6">
        <f t="shared" si="244"/>
        <v>-0.03174706258</v>
      </c>
      <c r="BB82" s="6">
        <f t="shared" si="244"/>
        <v>-0.004535294654</v>
      </c>
      <c r="BC82" s="6">
        <f t="shared" si="244"/>
        <v>0.03174706258</v>
      </c>
      <c r="BD82" s="6">
        <f t="shared" si="244"/>
        <v>0.04081765189</v>
      </c>
      <c r="BE82" s="6">
        <f t="shared" si="244"/>
        <v>0.02267647327</v>
      </c>
      <c r="BF82" s="6">
        <f t="shared" si="244"/>
        <v>0.004535294654</v>
      </c>
      <c r="BG82" s="6">
        <f t="shared" si="244"/>
        <v>0.01360588396</v>
      </c>
      <c r="BH82" s="6">
        <f t="shared" si="244"/>
        <v>-0.01360588396</v>
      </c>
      <c r="BI82" s="6">
        <f t="shared" si="244"/>
        <v>-0.02267647327</v>
      </c>
      <c r="BK82" s="4">
        <f t="shared" si="12"/>
        <v>0.00008234829355</v>
      </c>
      <c r="BL82" s="4">
        <f t="shared" si="13"/>
        <v>0.9992876097</v>
      </c>
    </row>
    <row r="83">
      <c r="A83" s="2">
        <v>43738.0</v>
      </c>
      <c r="B83" s="7">
        <v>0.0233</v>
      </c>
      <c r="C83" s="7">
        <v>0.0187</v>
      </c>
      <c r="D83" s="7">
        <v>0.0348</v>
      </c>
      <c r="E83" s="7">
        <v>0.0349</v>
      </c>
      <c r="F83" s="7">
        <v>0.0384</v>
      </c>
      <c r="G83" s="7">
        <v>0.0609</v>
      </c>
      <c r="H83" s="7">
        <v>0.0355</v>
      </c>
      <c r="I83" s="7">
        <v>0.0513</v>
      </c>
      <c r="J83" s="7">
        <v>0.0295</v>
      </c>
      <c r="K83" s="7">
        <v>0.0173</v>
      </c>
      <c r="L83" s="8"/>
      <c r="M83" s="8"/>
      <c r="N83" s="6">
        <f>CDaR!AT239</f>
        <v>0.05733333333</v>
      </c>
      <c r="O83" s="6">
        <f>CDaR!AU239</f>
        <v>0.06476666667</v>
      </c>
      <c r="P83" s="6">
        <f>CDaR!AV239</f>
        <v>0.08106666667</v>
      </c>
      <c r="Q83" s="6">
        <f>CDaR!AW239</f>
        <v>0.14885</v>
      </c>
      <c r="R83" s="6">
        <f>CDaR!AX239</f>
        <v>0.23505</v>
      </c>
      <c r="S83" s="6">
        <f>CDaR!AY239</f>
        <v>0.1349333333</v>
      </c>
      <c r="T83" s="6">
        <f>CDaR!AZ239</f>
        <v>0.0846</v>
      </c>
      <c r="U83" s="6">
        <f>CDaR!BA239</f>
        <v>0.12405</v>
      </c>
      <c r="V83" s="6">
        <f>CDaR!BB239</f>
        <v>0.07516666667</v>
      </c>
      <c r="W83" s="6">
        <f>CDaR!BC239</f>
        <v>0.06871666667</v>
      </c>
      <c r="X83" s="8"/>
      <c r="Y83" s="4">
        <f t="shared" ref="Y83:AH83" si="245">rank(N83, $N83:$W83, TRUE)</f>
        <v>1</v>
      </c>
      <c r="Z83" s="4">
        <f t="shared" si="245"/>
        <v>2</v>
      </c>
      <c r="AA83" s="4">
        <f t="shared" si="245"/>
        <v>5</v>
      </c>
      <c r="AB83" s="4">
        <f t="shared" si="245"/>
        <v>9</v>
      </c>
      <c r="AC83" s="4">
        <f t="shared" si="245"/>
        <v>10</v>
      </c>
      <c r="AD83" s="4">
        <f t="shared" si="245"/>
        <v>8</v>
      </c>
      <c r="AE83" s="4">
        <f t="shared" si="245"/>
        <v>6</v>
      </c>
      <c r="AF83" s="4">
        <f t="shared" si="245"/>
        <v>7</v>
      </c>
      <c r="AG83" s="4">
        <f t="shared" si="245"/>
        <v>4</v>
      </c>
      <c r="AH83" s="4">
        <f t="shared" si="245"/>
        <v>3</v>
      </c>
      <c r="AI83" s="8"/>
      <c r="AJ83" s="6">
        <f t="shared" ref="AJ83:AS83" si="246">(Y83-AVERAGE($Y83:$AH83))/STDEV($Y83:$AH83)</f>
        <v>-1.486301083</v>
      </c>
      <c r="AK83" s="6">
        <f t="shared" si="246"/>
        <v>-1.156011953</v>
      </c>
      <c r="AL83" s="6">
        <f t="shared" si="246"/>
        <v>-0.1651445648</v>
      </c>
      <c r="AM83" s="6">
        <f t="shared" si="246"/>
        <v>1.156011953</v>
      </c>
      <c r="AN83" s="6">
        <f t="shared" si="246"/>
        <v>1.486301083</v>
      </c>
      <c r="AO83" s="6">
        <f t="shared" si="246"/>
        <v>0.8257228238</v>
      </c>
      <c r="AP83" s="6">
        <f t="shared" si="246"/>
        <v>0.1651445648</v>
      </c>
      <c r="AQ83" s="6">
        <f t="shared" si="246"/>
        <v>0.4954336943</v>
      </c>
      <c r="AR83" s="6">
        <f t="shared" si="246"/>
        <v>-0.4954336943</v>
      </c>
      <c r="AS83" s="6">
        <f t="shared" si="246"/>
        <v>-0.8257228238</v>
      </c>
      <c r="AT83" s="8"/>
      <c r="AU83" s="23">
        <v>43738.0</v>
      </c>
      <c r="AV83" s="4">
        <f t="shared" si="9"/>
        <v>0.08808811085</v>
      </c>
      <c r="AW83" s="4">
        <f t="shared" si="10"/>
        <v>0.7310441906</v>
      </c>
      <c r="AX83" s="6">
        <f t="array" ref="AX83">SQRT(MMULT(MMULT(AJ83:AS83,MMULT(TRANSPOSE(ER!B563:K598-ER!M598:V598),ER!B563:K598-ER!M598:V598)/3),TRANSPOSE(AJ83:AS83)))</f>
        <v>0.3645346193</v>
      </c>
      <c r="AY83" s="2">
        <v>43738.0</v>
      </c>
      <c r="AZ83" s="6">
        <f t="shared" ref="AZ83:BI83" si="247">AJ83*0.01/$AX83</f>
        <v>-0.04077256327</v>
      </c>
      <c r="BA83" s="6">
        <f t="shared" si="247"/>
        <v>-0.03171199365</v>
      </c>
      <c r="BB83" s="6">
        <f t="shared" si="247"/>
        <v>-0.004530284807</v>
      </c>
      <c r="BC83" s="6">
        <f t="shared" si="247"/>
        <v>0.03171199365</v>
      </c>
      <c r="BD83" s="6">
        <f t="shared" si="247"/>
        <v>0.04077256327</v>
      </c>
      <c r="BE83" s="6">
        <f t="shared" si="247"/>
        <v>0.02265142404</v>
      </c>
      <c r="BF83" s="6">
        <f t="shared" si="247"/>
        <v>0.004530284807</v>
      </c>
      <c r="BG83" s="6">
        <f t="shared" si="247"/>
        <v>0.01359085442</v>
      </c>
      <c r="BH83" s="6">
        <f t="shared" si="247"/>
        <v>-0.01359085442</v>
      </c>
      <c r="BI83" s="6">
        <f t="shared" si="247"/>
        <v>-0.02265142404</v>
      </c>
      <c r="BK83" s="4">
        <f t="shared" si="12"/>
        <v>0.002419126169</v>
      </c>
      <c r="BL83" s="4">
        <f t="shared" si="13"/>
        <v>1.001705012</v>
      </c>
    </row>
    <row r="84">
      <c r="A84" s="2">
        <v>43769.0</v>
      </c>
      <c r="B84" s="7">
        <v>-0.0039</v>
      </c>
      <c r="C84" s="7">
        <v>-0.0094</v>
      </c>
      <c r="D84" s="7">
        <v>0.0125</v>
      </c>
      <c r="E84" s="7">
        <v>0.035</v>
      </c>
      <c r="F84" s="7">
        <v>0.0219</v>
      </c>
      <c r="G84" s="7">
        <v>0.0488</v>
      </c>
      <c r="H84" s="7">
        <v>-0.0092</v>
      </c>
      <c r="I84" s="7">
        <v>-0.0012</v>
      </c>
      <c r="J84" s="7">
        <v>-0.021</v>
      </c>
      <c r="K84" s="7">
        <v>0.0214</v>
      </c>
      <c r="L84" s="8"/>
      <c r="M84" s="8"/>
      <c r="N84" s="6">
        <f>CDaR!AT240</f>
        <v>0.05503333333</v>
      </c>
      <c r="O84" s="6">
        <f>CDaR!AU240</f>
        <v>0.063</v>
      </c>
      <c r="P84" s="6">
        <f>CDaR!AV240</f>
        <v>0.08106666667</v>
      </c>
      <c r="Q84" s="6">
        <f>CDaR!AW240</f>
        <v>0.14885</v>
      </c>
      <c r="R84" s="6">
        <f>CDaR!AX240</f>
        <v>0.2321666667</v>
      </c>
      <c r="S84" s="6">
        <f>CDaR!AY240</f>
        <v>0.1349333333</v>
      </c>
      <c r="T84" s="6">
        <f>CDaR!AZ240</f>
        <v>0.08031666667</v>
      </c>
      <c r="U84" s="6">
        <f>CDaR!BA240</f>
        <v>0.1233333333</v>
      </c>
      <c r="V84" s="6">
        <f>CDaR!BB240</f>
        <v>0.07516666667</v>
      </c>
      <c r="W84" s="6">
        <f>CDaR!BC240</f>
        <v>0.06871666667</v>
      </c>
      <c r="X84" s="8"/>
      <c r="Y84" s="4">
        <f t="shared" ref="Y84:AH84" si="248">rank(N84, $N84:$W84, TRUE)</f>
        <v>1</v>
      </c>
      <c r="Z84" s="4">
        <f t="shared" si="248"/>
        <v>2</v>
      </c>
      <c r="AA84" s="4">
        <f t="shared" si="248"/>
        <v>6</v>
      </c>
      <c r="AB84" s="4">
        <f t="shared" si="248"/>
        <v>9</v>
      </c>
      <c r="AC84" s="4">
        <f t="shared" si="248"/>
        <v>10</v>
      </c>
      <c r="AD84" s="4">
        <f t="shared" si="248"/>
        <v>8</v>
      </c>
      <c r="AE84" s="4">
        <f t="shared" si="248"/>
        <v>5</v>
      </c>
      <c r="AF84" s="4">
        <f t="shared" si="248"/>
        <v>7</v>
      </c>
      <c r="AG84" s="4">
        <f t="shared" si="248"/>
        <v>4</v>
      </c>
      <c r="AH84" s="4">
        <f t="shared" si="248"/>
        <v>3</v>
      </c>
      <c r="AI84" s="8"/>
      <c r="AJ84" s="6">
        <f t="shared" ref="AJ84:AS84" si="249">(Y84-AVERAGE($Y84:$AH84))/STDEV($Y84:$AH84)</f>
        <v>-1.486301083</v>
      </c>
      <c r="AK84" s="6">
        <f t="shared" si="249"/>
        <v>-1.156011953</v>
      </c>
      <c r="AL84" s="6">
        <f t="shared" si="249"/>
        <v>0.1651445648</v>
      </c>
      <c r="AM84" s="6">
        <f t="shared" si="249"/>
        <v>1.156011953</v>
      </c>
      <c r="AN84" s="6">
        <f t="shared" si="249"/>
        <v>1.486301083</v>
      </c>
      <c r="AO84" s="6">
        <f t="shared" si="249"/>
        <v>0.8257228238</v>
      </c>
      <c r="AP84" s="6">
        <f t="shared" si="249"/>
        <v>-0.1651445648</v>
      </c>
      <c r="AQ84" s="6">
        <f t="shared" si="249"/>
        <v>0.4954336943</v>
      </c>
      <c r="AR84" s="6">
        <f t="shared" si="249"/>
        <v>-0.4954336943</v>
      </c>
      <c r="AS84" s="6">
        <f t="shared" si="249"/>
        <v>-0.8257228238</v>
      </c>
      <c r="AT84" s="8"/>
      <c r="AU84" s="23">
        <v>43769.0</v>
      </c>
      <c r="AV84" s="4">
        <f t="shared" si="9"/>
        <v>0.1185242541</v>
      </c>
      <c r="AW84" s="4">
        <f t="shared" si="10"/>
        <v>0.8176906581</v>
      </c>
      <c r="AX84" s="6">
        <f t="array" ref="AX84">SQRT(MMULT(MMULT(AJ84:AS84,MMULT(TRANSPOSE(ER!B564:K599-ER!M599:V599),ER!B564:K599-ER!M599:V599)/3),TRANSPOSE(AJ84:AS84)))</f>
        <v>0.3637726616</v>
      </c>
      <c r="AY84" s="2">
        <v>43769.0</v>
      </c>
      <c r="AZ84" s="6">
        <f t="shared" ref="AZ84:BI84" si="250">AJ84*0.01/$AX84</f>
        <v>-0.04085796542</v>
      </c>
      <c r="BA84" s="6">
        <f t="shared" si="250"/>
        <v>-0.03177841755</v>
      </c>
      <c r="BB84" s="6">
        <f t="shared" si="250"/>
        <v>0.004539773935</v>
      </c>
      <c r="BC84" s="6">
        <f t="shared" si="250"/>
        <v>0.03177841755</v>
      </c>
      <c r="BD84" s="6">
        <f t="shared" si="250"/>
        <v>0.04085796542</v>
      </c>
      <c r="BE84" s="6">
        <f t="shared" si="250"/>
        <v>0.02269886968</v>
      </c>
      <c r="BF84" s="6">
        <f t="shared" si="250"/>
        <v>-0.004539773935</v>
      </c>
      <c r="BG84" s="6">
        <f t="shared" si="250"/>
        <v>0.01361932181</v>
      </c>
      <c r="BH84" s="6">
        <f t="shared" si="250"/>
        <v>-0.01361932181</v>
      </c>
      <c r="BI84" s="6">
        <f t="shared" si="250"/>
        <v>-0.02269886968</v>
      </c>
      <c r="BK84" s="4">
        <f t="shared" si="12"/>
        <v>0.003251385406</v>
      </c>
      <c r="BL84" s="4">
        <f t="shared" si="13"/>
        <v>1.004961942</v>
      </c>
    </row>
    <row r="85">
      <c r="A85" s="2">
        <v>43799.0</v>
      </c>
      <c r="B85" s="7">
        <v>0.0288</v>
      </c>
      <c r="C85" s="7">
        <v>0.0354</v>
      </c>
      <c r="D85" s="7">
        <v>0.0292</v>
      </c>
      <c r="E85" s="7">
        <v>0.0301</v>
      </c>
      <c r="F85" s="7">
        <v>0.0178</v>
      </c>
      <c r="G85" s="7">
        <v>0.0187</v>
      </c>
      <c r="H85" s="7">
        <v>0.0342</v>
      </c>
      <c r="I85" s="7">
        <v>0.0075</v>
      </c>
      <c r="J85" s="7">
        <v>0.0175</v>
      </c>
      <c r="K85" s="7">
        <v>0.0369</v>
      </c>
      <c r="L85" s="8"/>
      <c r="M85" s="8"/>
      <c r="N85" s="6">
        <f>CDaR!AT241</f>
        <v>0.04396666667</v>
      </c>
      <c r="O85" s="6">
        <f>CDaR!AU241</f>
        <v>0.0505</v>
      </c>
      <c r="P85" s="6">
        <f>CDaR!AV241</f>
        <v>0.07263333333</v>
      </c>
      <c r="Q85" s="6">
        <f>CDaR!AW241</f>
        <v>0.1470833333</v>
      </c>
      <c r="R85" s="6">
        <f>CDaR!AX241</f>
        <v>0.21165</v>
      </c>
      <c r="S85" s="6">
        <f>CDaR!AY241</f>
        <v>0.1349333333</v>
      </c>
      <c r="T85" s="6">
        <f>CDaR!AZ241</f>
        <v>0.06471666667</v>
      </c>
      <c r="U85" s="6">
        <f>CDaR!BA241</f>
        <v>0.1143</v>
      </c>
      <c r="V85" s="6">
        <f>CDaR!BB241</f>
        <v>0.06955</v>
      </c>
      <c r="W85" s="6">
        <f>CDaR!BC241</f>
        <v>0.0601</v>
      </c>
      <c r="X85" s="8"/>
      <c r="Y85" s="4">
        <f t="shared" ref="Y85:AH85" si="251">rank(N85, $N85:$W85, TRUE)</f>
        <v>1</v>
      </c>
      <c r="Z85" s="4">
        <f t="shared" si="251"/>
        <v>2</v>
      </c>
      <c r="AA85" s="4">
        <f t="shared" si="251"/>
        <v>6</v>
      </c>
      <c r="AB85" s="4">
        <f t="shared" si="251"/>
        <v>9</v>
      </c>
      <c r="AC85" s="4">
        <f t="shared" si="251"/>
        <v>10</v>
      </c>
      <c r="AD85" s="4">
        <f t="shared" si="251"/>
        <v>8</v>
      </c>
      <c r="AE85" s="4">
        <f t="shared" si="251"/>
        <v>4</v>
      </c>
      <c r="AF85" s="4">
        <f t="shared" si="251"/>
        <v>7</v>
      </c>
      <c r="AG85" s="4">
        <f t="shared" si="251"/>
        <v>5</v>
      </c>
      <c r="AH85" s="4">
        <f t="shared" si="251"/>
        <v>3</v>
      </c>
      <c r="AI85" s="8"/>
      <c r="AJ85" s="6">
        <f t="shared" ref="AJ85:AS85" si="252">(Y85-AVERAGE($Y85:$AH85))/STDEV($Y85:$AH85)</f>
        <v>-1.486301083</v>
      </c>
      <c r="AK85" s="6">
        <f t="shared" si="252"/>
        <v>-1.156011953</v>
      </c>
      <c r="AL85" s="6">
        <f t="shared" si="252"/>
        <v>0.1651445648</v>
      </c>
      <c r="AM85" s="6">
        <f t="shared" si="252"/>
        <v>1.156011953</v>
      </c>
      <c r="AN85" s="6">
        <f t="shared" si="252"/>
        <v>1.486301083</v>
      </c>
      <c r="AO85" s="6">
        <f t="shared" si="252"/>
        <v>0.8257228238</v>
      </c>
      <c r="AP85" s="6">
        <f t="shared" si="252"/>
        <v>-0.4954336943</v>
      </c>
      <c r="AQ85" s="6">
        <f t="shared" si="252"/>
        <v>0.4954336943</v>
      </c>
      <c r="AR85" s="6">
        <f t="shared" si="252"/>
        <v>-0.1651445648</v>
      </c>
      <c r="AS85" s="6">
        <f t="shared" si="252"/>
        <v>-0.8257228238</v>
      </c>
      <c r="AT85" s="8"/>
      <c r="AU85" s="23">
        <v>43799.0</v>
      </c>
      <c r="AV85" s="4">
        <f t="shared" si="9"/>
        <v>-0.04328439043</v>
      </c>
      <c r="AW85" s="4">
        <f t="shared" si="10"/>
        <v>0.7822974164</v>
      </c>
      <c r="AX85" s="6">
        <f t="array" ref="AX85">SQRT(MMULT(MMULT(AJ85:AS85,MMULT(TRANSPOSE(ER!B565:K600-ER!M600:V600),ER!B565:K600-ER!M600:V600)/3),TRANSPOSE(AJ85:AS85)))</f>
        <v>0.3537476468</v>
      </c>
      <c r="AY85" s="2">
        <v>43799.0</v>
      </c>
      <c r="AZ85" s="6">
        <f t="shared" ref="AZ85:BI85" si="253">AJ85*0.01/$AX85</f>
        <v>-0.04201585781</v>
      </c>
      <c r="BA85" s="6">
        <f t="shared" si="253"/>
        <v>-0.03267900052</v>
      </c>
      <c r="BB85" s="6">
        <f t="shared" si="253"/>
        <v>0.004668428645</v>
      </c>
      <c r="BC85" s="6">
        <f t="shared" si="253"/>
        <v>0.03267900052</v>
      </c>
      <c r="BD85" s="6">
        <f t="shared" si="253"/>
        <v>0.04201585781</v>
      </c>
      <c r="BE85" s="6">
        <f t="shared" si="253"/>
        <v>0.02334214323</v>
      </c>
      <c r="BF85" s="6">
        <f t="shared" si="253"/>
        <v>-0.01400528594</v>
      </c>
      <c r="BG85" s="6">
        <f t="shared" si="253"/>
        <v>0.01400528594</v>
      </c>
      <c r="BH85" s="6">
        <f t="shared" si="253"/>
        <v>-0.004668428645</v>
      </c>
      <c r="BI85" s="6">
        <f t="shared" si="253"/>
        <v>-0.02334214323</v>
      </c>
      <c r="BK85" s="4">
        <f t="shared" si="12"/>
        <v>-0.001189874748</v>
      </c>
      <c r="BL85" s="4">
        <f t="shared" si="13"/>
        <v>1.003766163</v>
      </c>
    </row>
    <row r="86">
      <c r="A86" s="2">
        <v>43830.0</v>
      </c>
      <c r="B86" s="7">
        <v>-0.0235</v>
      </c>
      <c r="C86" s="7">
        <v>0.0016</v>
      </c>
      <c r="D86" s="7">
        <v>0.0113</v>
      </c>
      <c r="E86" s="7">
        <v>0.0011</v>
      </c>
      <c r="F86" s="7">
        <v>0.0091</v>
      </c>
      <c r="G86" s="7">
        <v>0.0133</v>
      </c>
      <c r="H86" s="7">
        <v>0.0207</v>
      </c>
      <c r="I86" s="7">
        <v>0.0231</v>
      </c>
      <c r="J86" s="7">
        <v>0.0267</v>
      </c>
      <c r="K86" s="7">
        <v>0.0288</v>
      </c>
      <c r="L86" s="8"/>
      <c r="M86" s="8"/>
      <c r="N86" s="6">
        <f>CDaR!AT242</f>
        <v>0.02835</v>
      </c>
      <c r="O86" s="6">
        <f>CDaR!AU242</f>
        <v>0.04046666667</v>
      </c>
      <c r="P86" s="6">
        <f>CDaR!AV242</f>
        <v>0.05925</v>
      </c>
      <c r="Q86" s="6">
        <f>CDaR!AW242</f>
        <v>0.1389166667</v>
      </c>
      <c r="R86" s="6">
        <f>CDaR!AX242</f>
        <v>0.1890833333</v>
      </c>
      <c r="S86" s="6">
        <f>CDaR!AY242</f>
        <v>0.1349333333</v>
      </c>
      <c r="T86" s="6">
        <f>CDaR!AZ242</f>
        <v>0.05353333333</v>
      </c>
      <c r="U86" s="6">
        <f>CDaR!BA242</f>
        <v>0.1075333333</v>
      </c>
      <c r="V86" s="6">
        <f>CDaR!BB242</f>
        <v>0.06131666667</v>
      </c>
      <c r="W86" s="6">
        <f>CDaR!BC242</f>
        <v>0.05306666667</v>
      </c>
      <c r="X86" s="8"/>
      <c r="Y86" s="4">
        <f t="shared" ref="Y86:AH86" si="254">rank(N86, $N86:$W86, TRUE)</f>
        <v>1</v>
      </c>
      <c r="Z86" s="4">
        <f t="shared" si="254"/>
        <v>2</v>
      </c>
      <c r="AA86" s="4">
        <f t="shared" si="254"/>
        <v>5</v>
      </c>
      <c r="AB86" s="4">
        <f t="shared" si="254"/>
        <v>9</v>
      </c>
      <c r="AC86" s="4">
        <f t="shared" si="254"/>
        <v>10</v>
      </c>
      <c r="AD86" s="4">
        <f t="shared" si="254"/>
        <v>8</v>
      </c>
      <c r="AE86" s="4">
        <f t="shared" si="254"/>
        <v>4</v>
      </c>
      <c r="AF86" s="4">
        <f t="shared" si="254"/>
        <v>7</v>
      </c>
      <c r="AG86" s="4">
        <f t="shared" si="254"/>
        <v>6</v>
      </c>
      <c r="AH86" s="4">
        <f t="shared" si="254"/>
        <v>3</v>
      </c>
      <c r="AI86" s="8"/>
      <c r="AJ86" s="6">
        <f t="shared" ref="AJ86:AS86" si="255">(Y86-AVERAGE($Y86:$AH86))/STDEV($Y86:$AH86)</f>
        <v>-1.486301083</v>
      </c>
      <c r="AK86" s="6">
        <f t="shared" si="255"/>
        <v>-1.156011953</v>
      </c>
      <c r="AL86" s="6">
        <f t="shared" si="255"/>
        <v>-0.1651445648</v>
      </c>
      <c r="AM86" s="6">
        <f t="shared" si="255"/>
        <v>1.156011953</v>
      </c>
      <c r="AN86" s="6">
        <f t="shared" si="255"/>
        <v>1.486301083</v>
      </c>
      <c r="AO86" s="6">
        <f t="shared" si="255"/>
        <v>0.8257228238</v>
      </c>
      <c r="AP86" s="6">
        <f t="shared" si="255"/>
        <v>-0.4954336943</v>
      </c>
      <c r="AQ86" s="6">
        <f t="shared" si="255"/>
        <v>0.4954336943</v>
      </c>
      <c r="AR86" s="6">
        <f t="shared" si="255"/>
        <v>0.1651445648</v>
      </c>
      <c r="AS86" s="6">
        <f t="shared" si="255"/>
        <v>-0.8257228238</v>
      </c>
      <c r="AT86" s="8"/>
      <c r="AU86" s="23">
        <v>43830.0</v>
      </c>
      <c r="AV86" s="4">
        <f t="shared" si="9"/>
        <v>0.03372252013</v>
      </c>
      <c r="AW86" s="4">
        <f t="shared" si="10"/>
        <v>0.8086784567</v>
      </c>
      <c r="AX86" s="6">
        <f t="array" ref="AX86">SQRT(MMULT(MMULT(AJ86:AS86,MMULT(TRANSPOSE(ER!B566:K601-ER!M601:V601),ER!B566:K601-ER!M601:V601)/3),TRANSPOSE(AJ86:AS86)))</f>
        <v>0.3107499504</v>
      </c>
      <c r="AY86" s="2">
        <v>43830.0</v>
      </c>
      <c r="AZ86" s="6">
        <f t="shared" ref="AZ86:BI86" si="256">AJ86*0.01/$AX86</f>
        <v>-0.04782948738</v>
      </c>
      <c r="BA86" s="6">
        <f t="shared" si="256"/>
        <v>-0.03720071241</v>
      </c>
      <c r="BB86" s="6">
        <f t="shared" si="256"/>
        <v>-0.005314387486</v>
      </c>
      <c r="BC86" s="6">
        <f t="shared" si="256"/>
        <v>0.03720071241</v>
      </c>
      <c r="BD86" s="6">
        <f t="shared" si="256"/>
        <v>0.04782948738</v>
      </c>
      <c r="BE86" s="6">
        <f t="shared" si="256"/>
        <v>0.02657193743</v>
      </c>
      <c r="BF86" s="6">
        <f t="shared" si="256"/>
        <v>-0.01594316246</v>
      </c>
      <c r="BG86" s="6">
        <f t="shared" si="256"/>
        <v>0.01594316246</v>
      </c>
      <c r="BH86" s="6">
        <f t="shared" si="256"/>
        <v>0.005314387486</v>
      </c>
      <c r="BI86" s="6">
        <f t="shared" si="256"/>
        <v>-0.02657193743</v>
      </c>
      <c r="BK86" s="4">
        <f t="shared" si="12"/>
        <v>0.0009532931294</v>
      </c>
      <c r="BL86" s="4">
        <f t="shared" si="13"/>
        <v>1.004723046</v>
      </c>
    </row>
    <row r="87">
      <c r="A87" s="2">
        <v>43861.0</v>
      </c>
      <c r="B87" s="7">
        <v>0.051</v>
      </c>
      <c r="C87" s="7">
        <v>0.0156</v>
      </c>
      <c r="D87" s="7">
        <v>-0.0215</v>
      </c>
      <c r="E87" s="7">
        <v>-0.0182</v>
      </c>
      <c r="F87" s="7">
        <v>-0.0091</v>
      </c>
      <c r="G87" s="7">
        <v>-0.0162</v>
      </c>
      <c r="H87" s="7">
        <v>-0.0184</v>
      </c>
      <c r="I87" s="7">
        <v>-0.0148</v>
      </c>
      <c r="J87" s="7">
        <v>-0.0331</v>
      </c>
      <c r="K87" s="7">
        <v>0.0016</v>
      </c>
      <c r="L87" s="8"/>
      <c r="M87" s="8"/>
      <c r="N87" s="6">
        <f>CDaR!AT243</f>
        <v>0.01726666667</v>
      </c>
      <c r="O87" s="6">
        <f>CDaR!AU243</f>
        <v>0.02055</v>
      </c>
      <c r="P87" s="6">
        <f>CDaR!AV243</f>
        <v>0.0357</v>
      </c>
      <c r="Q87" s="6">
        <f>CDaR!AW243</f>
        <v>0.1165166667</v>
      </c>
      <c r="R87" s="6">
        <f>CDaR!AX243</f>
        <v>0.1588833333</v>
      </c>
      <c r="S87" s="6">
        <f>CDaR!AY243</f>
        <v>0.1224166667</v>
      </c>
      <c r="T87" s="6">
        <f>CDaR!AZ243</f>
        <v>0.02941666667</v>
      </c>
      <c r="U87" s="6">
        <f>CDaR!BA243</f>
        <v>0.09253333333</v>
      </c>
      <c r="V87" s="6">
        <f>CDaR!BB243</f>
        <v>0.04618333333</v>
      </c>
      <c r="W87" s="6">
        <f>CDaR!BC243</f>
        <v>0.02961666667</v>
      </c>
      <c r="X87" s="8"/>
      <c r="Y87" s="4">
        <f t="shared" ref="Y87:AH87" si="257">rank(N87, $N87:$W87, TRUE)</f>
        <v>1</v>
      </c>
      <c r="Z87" s="4">
        <f t="shared" si="257"/>
        <v>2</v>
      </c>
      <c r="AA87" s="4">
        <f t="shared" si="257"/>
        <v>5</v>
      </c>
      <c r="AB87" s="4">
        <f t="shared" si="257"/>
        <v>8</v>
      </c>
      <c r="AC87" s="4">
        <f t="shared" si="257"/>
        <v>10</v>
      </c>
      <c r="AD87" s="4">
        <f t="shared" si="257"/>
        <v>9</v>
      </c>
      <c r="AE87" s="4">
        <f t="shared" si="257"/>
        <v>3</v>
      </c>
      <c r="AF87" s="4">
        <f t="shared" si="257"/>
        <v>7</v>
      </c>
      <c r="AG87" s="4">
        <f t="shared" si="257"/>
        <v>6</v>
      </c>
      <c r="AH87" s="4">
        <f t="shared" si="257"/>
        <v>4</v>
      </c>
      <c r="AI87" s="8"/>
      <c r="AJ87" s="6">
        <f t="shared" ref="AJ87:AS87" si="258">(Y87-AVERAGE($Y87:$AH87))/STDEV($Y87:$AH87)</f>
        <v>-1.486301083</v>
      </c>
      <c r="AK87" s="6">
        <f t="shared" si="258"/>
        <v>-1.156011953</v>
      </c>
      <c r="AL87" s="6">
        <f t="shared" si="258"/>
        <v>-0.1651445648</v>
      </c>
      <c r="AM87" s="6">
        <f t="shared" si="258"/>
        <v>0.8257228238</v>
      </c>
      <c r="AN87" s="6">
        <f t="shared" si="258"/>
        <v>1.486301083</v>
      </c>
      <c r="AO87" s="6">
        <f t="shared" si="258"/>
        <v>1.156011953</v>
      </c>
      <c r="AP87" s="6">
        <f t="shared" si="258"/>
        <v>-0.8257228238</v>
      </c>
      <c r="AQ87" s="6">
        <f t="shared" si="258"/>
        <v>0.4954336943</v>
      </c>
      <c r="AR87" s="6">
        <f t="shared" si="258"/>
        <v>0.1651445648</v>
      </c>
      <c r="AS87" s="6">
        <f t="shared" si="258"/>
        <v>-0.4954336943</v>
      </c>
      <c r="AT87" s="8"/>
      <c r="AU87" s="23">
        <v>43861.0</v>
      </c>
      <c r="AV87" s="4">
        <f t="shared" si="9"/>
        <v>-0.143229881</v>
      </c>
      <c r="AW87" s="4">
        <f t="shared" si="10"/>
        <v>0.6928515376</v>
      </c>
      <c r="AX87" s="6">
        <f t="array" ref="AX87">SQRT(MMULT(MMULT(AJ87:AS87,MMULT(TRANSPOSE(ER!B567:K602-ER!M602:V602),ER!B567:K602-ER!M602:V602)/3),TRANSPOSE(AJ87:AS87)))</f>
        <v>0.3144698658</v>
      </c>
      <c r="AY87" s="2">
        <v>43861.0</v>
      </c>
      <c r="AZ87" s="6">
        <f t="shared" ref="AZ87:BI87" si="259">AJ87*0.01/$AX87</f>
        <v>-0.04726370455</v>
      </c>
      <c r="BA87" s="6">
        <f t="shared" si="259"/>
        <v>-0.0367606591</v>
      </c>
      <c r="BB87" s="6">
        <f t="shared" si="259"/>
        <v>-0.005251522728</v>
      </c>
      <c r="BC87" s="6">
        <f t="shared" si="259"/>
        <v>0.02625761364</v>
      </c>
      <c r="BD87" s="6">
        <f t="shared" si="259"/>
        <v>0.04726370455</v>
      </c>
      <c r="BE87" s="6">
        <f t="shared" si="259"/>
        <v>0.0367606591</v>
      </c>
      <c r="BF87" s="6">
        <f t="shared" si="259"/>
        <v>-0.02625761364</v>
      </c>
      <c r="BG87" s="6">
        <f t="shared" si="259"/>
        <v>0.01575456818</v>
      </c>
      <c r="BH87" s="6">
        <f t="shared" si="259"/>
        <v>0.005251522728</v>
      </c>
      <c r="BI87" s="6">
        <f t="shared" si="259"/>
        <v>-0.01575456818</v>
      </c>
      <c r="BK87" s="4">
        <f t="shared" si="12"/>
        <v>-0.004609168267</v>
      </c>
      <c r="BL87" s="4">
        <f t="shared" si="13"/>
        <v>1.000092109</v>
      </c>
    </row>
    <row r="88">
      <c r="A88" s="2">
        <v>43890.0</v>
      </c>
      <c r="B88" s="7">
        <v>-0.0759</v>
      </c>
      <c r="C88" s="7">
        <v>-0.0591</v>
      </c>
      <c r="D88" s="7">
        <v>-0.0806</v>
      </c>
      <c r="E88" s="7">
        <v>-0.0843</v>
      </c>
      <c r="F88" s="7">
        <v>-0.0588</v>
      </c>
      <c r="G88" s="7">
        <v>-0.0957</v>
      </c>
      <c r="H88" s="7">
        <v>-0.0719</v>
      </c>
      <c r="I88" s="7">
        <v>-0.065</v>
      </c>
      <c r="J88" s="7">
        <v>-0.0912</v>
      </c>
      <c r="K88" s="7">
        <v>-0.0821</v>
      </c>
      <c r="L88" s="8"/>
      <c r="M88" s="8"/>
      <c r="N88" s="6">
        <f>CDaR!AT244</f>
        <v>0.008116666667</v>
      </c>
      <c r="O88" s="6">
        <f>CDaR!AU244</f>
        <v>0.01496666667</v>
      </c>
      <c r="P88" s="6">
        <f>CDaR!AV244</f>
        <v>0.02451666667</v>
      </c>
      <c r="Q88" s="6">
        <f>CDaR!AW244</f>
        <v>0.1023666667</v>
      </c>
      <c r="R88" s="6">
        <f>CDaR!AX244</f>
        <v>0.1417166667</v>
      </c>
      <c r="S88" s="6">
        <f>CDaR!AY244</f>
        <v>0.1184</v>
      </c>
      <c r="T88" s="6">
        <f>CDaR!AZ244</f>
        <v>0.01971666667</v>
      </c>
      <c r="U88" s="6">
        <f>CDaR!BA244</f>
        <v>0.08571666667</v>
      </c>
      <c r="V88" s="6">
        <f>CDaR!BB244</f>
        <v>0.03806666667</v>
      </c>
      <c r="W88" s="6">
        <f>CDaR!BC244</f>
        <v>0.01968333333</v>
      </c>
      <c r="X88" s="8"/>
      <c r="Y88" s="4">
        <f t="shared" ref="Y88:AH88" si="260">rank(N88, $N88:$W88, TRUE)</f>
        <v>1</v>
      </c>
      <c r="Z88" s="4">
        <f t="shared" si="260"/>
        <v>2</v>
      </c>
      <c r="AA88" s="4">
        <f t="shared" si="260"/>
        <v>5</v>
      </c>
      <c r="AB88" s="4">
        <f t="shared" si="260"/>
        <v>8</v>
      </c>
      <c r="AC88" s="4">
        <f t="shared" si="260"/>
        <v>10</v>
      </c>
      <c r="AD88" s="4">
        <f t="shared" si="260"/>
        <v>9</v>
      </c>
      <c r="AE88" s="4">
        <f t="shared" si="260"/>
        <v>4</v>
      </c>
      <c r="AF88" s="4">
        <f t="shared" si="260"/>
        <v>7</v>
      </c>
      <c r="AG88" s="4">
        <f t="shared" si="260"/>
        <v>6</v>
      </c>
      <c r="AH88" s="4">
        <f t="shared" si="260"/>
        <v>3</v>
      </c>
      <c r="AI88" s="8"/>
      <c r="AJ88" s="6">
        <f t="shared" ref="AJ88:AS88" si="261">(Y88-AVERAGE($Y88:$AH88))/STDEV($Y88:$AH88)</f>
        <v>-1.486301083</v>
      </c>
      <c r="AK88" s="6">
        <f t="shared" si="261"/>
        <v>-1.156011953</v>
      </c>
      <c r="AL88" s="6">
        <f t="shared" si="261"/>
        <v>-0.1651445648</v>
      </c>
      <c r="AM88" s="6">
        <f t="shared" si="261"/>
        <v>0.8257228238</v>
      </c>
      <c r="AN88" s="6">
        <f t="shared" si="261"/>
        <v>1.486301083</v>
      </c>
      <c r="AO88" s="6">
        <f t="shared" si="261"/>
        <v>1.156011953</v>
      </c>
      <c r="AP88" s="6">
        <f t="shared" si="261"/>
        <v>-0.4954336943</v>
      </c>
      <c r="AQ88" s="6">
        <f t="shared" si="261"/>
        <v>0.4954336943</v>
      </c>
      <c r="AR88" s="6">
        <f t="shared" si="261"/>
        <v>0.1651445648</v>
      </c>
      <c r="AS88" s="6">
        <f t="shared" si="261"/>
        <v>-0.8257228238</v>
      </c>
      <c r="AT88" s="8"/>
      <c r="AU88" s="23">
        <v>43890.0</v>
      </c>
      <c r="AV88" s="4">
        <f t="shared" si="9"/>
        <v>-0.02041186821</v>
      </c>
      <c r="AW88" s="4">
        <f t="shared" si="10"/>
        <v>0.6787091433</v>
      </c>
      <c r="AX88" s="6">
        <f t="array" ref="AX88">SQRT(MMULT(MMULT(AJ88:AS88,MMULT(TRANSPOSE(ER!B568:K603-ER!M603:V603),ER!B568:K603-ER!M603:V603)/3),TRANSPOSE(AJ88:AS88)))</f>
        <v>0.3185946337</v>
      </c>
      <c r="AY88" s="2">
        <v>43890.0</v>
      </c>
      <c r="AZ88" s="6">
        <f t="shared" ref="AZ88:BI88" si="262">AJ88*0.01/$AX88</f>
        <v>-0.04665179277</v>
      </c>
      <c r="BA88" s="6">
        <f t="shared" si="262"/>
        <v>-0.03628472771</v>
      </c>
      <c r="BB88" s="6">
        <f t="shared" si="262"/>
        <v>-0.00518353253</v>
      </c>
      <c r="BC88" s="6">
        <f t="shared" si="262"/>
        <v>0.02591766265</v>
      </c>
      <c r="BD88" s="6">
        <f t="shared" si="262"/>
        <v>0.04665179277</v>
      </c>
      <c r="BE88" s="6">
        <f t="shared" si="262"/>
        <v>0.03628472771</v>
      </c>
      <c r="BF88" s="6">
        <f t="shared" si="262"/>
        <v>-0.01555059759</v>
      </c>
      <c r="BG88" s="6">
        <f t="shared" si="262"/>
        <v>0.01555059759</v>
      </c>
      <c r="BH88" s="6">
        <f t="shared" si="262"/>
        <v>0.00518353253</v>
      </c>
      <c r="BI88" s="6">
        <f t="shared" si="262"/>
        <v>-0.02591766265</v>
      </c>
      <c r="BK88" s="4">
        <f t="shared" si="12"/>
        <v>-0.0006490882092</v>
      </c>
      <c r="BL88" s="4">
        <f t="shared" si="13"/>
        <v>0.9994429605</v>
      </c>
    </row>
    <row r="89">
      <c r="A89" s="2">
        <v>43921.0</v>
      </c>
      <c r="B89" s="7">
        <v>-0.2106</v>
      </c>
      <c r="C89" s="7">
        <v>-0.1676</v>
      </c>
      <c r="D89" s="7">
        <v>-0.1761</v>
      </c>
      <c r="E89" s="7">
        <v>-0.1694</v>
      </c>
      <c r="F89" s="7">
        <v>-0.2245</v>
      </c>
      <c r="G89" s="7">
        <v>-0.069</v>
      </c>
      <c r="H89" s="7">
        <v>-0.1104</v>
      </c>
      <c r="I89" s="7">
        <v>-0.2199</v>
      </c>
      <c r="J89" s="7">
        <v>-0.1344</v>
      </c>
      <c r="K89" s="7">
        <v>-0.1273</v>
      </c>
      <c r="L89" s="8"/>
      <c r="M89" s="8"/>
      <c r="N89" s="6">
        <f>CDaR!AT245</f>
        <v>0.02076666667</v>
      </c>
      <c r="O89" s="6">
        <f>CDaR!AU245</f>
        <v>0.02276666667</v>
      </c>
      <c r="P89" s="6">
        <f>CDaR!AV245</f>
        <v>0.035</v>
      </c>
      <c r="Q89" s="6">
        <f>CDaR!AW245</f>
        <v>0.0984</v>
      </c>
      <c r="R89" s="6">
        <f>CDaR!AX245</f>
        <v>0.1310666667</v>
      </c>
      <c r="S89" s="6">
        <f>CDaR!AY245</f>
        <v>0.11985</v>
      </c>
      <c r="T89" s="6">
        <f>CDaR!AZ245</f>
        <v>0.03103333333</v>
      </c>
      <c r="U89" s="6">
        <f>CDaR!BA245</f>
        <v>0.09091666667</v>
      </c>
      <c r="V89" s="6">
        <f>CDaR!BB245</f>
        <v>0.0489</v>
      </c>
      <c r="W89" s="6">
        <f>CDaR!BC245</f>
        <v>0.0289</v>
      </c>
      <c r="X89" s="8"/>
      <c r="Y89" s="4">
        <f t="shared" ref="Y89:AH89" si="263">rank(N89, $N89:$W89, TRUE)</f>
        <v>1</v>
      </c>
      <c r="Z89" s="4">
        <f t="shared" si="263"/>
        <v>2</v>
      </c>
      <c r="AA89" s="4">
        <f t="shared" si="263"/>
        <v>5</v>
      </c>
      <c r="AB89" s="4">
        <f t="shared" si="263"/>
        <v>8</v>
      </c>
      <c r="AC89" s="4">
        <f t="shared" si="263"/>
        <v>10</v>
      </c>
      <c r="AD89" s="4">
        <f t="shared" si="263"/>
        <v>9</v>
      </c>
      <c r="AE89" s="4">
        <f t="shared" si="263"/>
        <v>4</v>
      </c>
      <c r="AF89" s="4">
        <f t="shared" si="263"/>
        <v>7</v>
      </c>
      <c r="AG89" s="4">
        <f t="shared" si="263"/>
        <v>6</v>
      </c>
      <c r="AH89" s="4">
        <f t="shared" si="263"/>
        <v>3</v>
      </c>
      <c r="AI89" s="8"/>
      <c r="AJ89" s="6">
        <f t="shared" ref="AJ89:AS89" si="264">(Y89-AVERAGE($Y89:$AH89))/STDEV($Y89:$AH89)</f>
        <v>-1.486301083</v>
      </c>
      <c r="AK89" s="6">
        <f t="shared" si="264"/>
        <v>-1.156011953</v>
      </c>
      <c r="AL89" s="6">
        <f t="shared" si="264"/>
        <v>-0.1651445648</v>
      </c>
      <c r="AM89" s="6">
        <f t="shared" si="264"/>
        <v>0.8257228238</v>
      </c>
      <c r="AN89" s="6">
        <f t="shared" si="264"/>
        <v>1.486301083</v>
      </c>
      <c r="AO89" s="6">
        <f t="shared" si="264"/>
        <v>1.156011953</v>
      </c>
      <c r="AP89" s="6">
        <f t="shared" si="264"/>
        <v>-0.4954336943</v>
      </c>
      <c r="AQ89" s="6">
        <f t="shared" si="264"/>
        <v>0.4954336943</v>
      </c>
      <c r="AR89" s="6">
        <f t="shared" si="264"/>
        <v>0.1651445648</v>
      </c>
      <c r="AS89" s="6">
        <f t="shared" si="264"/>
        <v>-0.8257228238</v>
      </c>
      <c r="AT89" s="8"/>
      <c r="AU89" s="23">
        <v>43921.0</v>
      </c>
      <c r="AV89" s="4">
        <f t="shared" si="9"/>
        <v>0.01119680149</v>
      </c>
      <c r="AW89" s="4">
        <f t="shared" si="10"/>
        <v>0.6863085149</v>
      </c>
      <c r="AX89" s="6">
        <f t="array" ref="AX89">SQRT(MMULT(MMULT(AJ89:AS89,MMULT(TRANSPOSE(ER!B569:K604-ER!M604:V604),ER!B569:K604-ER!M604:V604)/3),TRANSPOSE(AJ89:AS89)))</f>
        <v>0.3112410207</v>
      </c>
      <c r="AY89" s="2">
        <v>43921.0</v>
      </c>
      <c r="AZ89" s="6">
        <f t="shared" ref="AZ89:BI89" si="265">AJ89*0.01/$AX89</f>
        <v>-0.0477540229</v>
      </c>
      <c r="BA89" s="6">
        <f t="shared" si="265"/>
        <v>-0.03714201781</v>
      </c>
      <c r="BB89" s="6">
        <f t="shared" si="265"/>
        <v>-0.005306002545</v>
      </c>
      <c r="BC89" s="6">
        <f t="shared" si="265"/>
        <v>0.02653001272</v>
      </c>
      <c r="BD89" s="6">
        <f t="shared" si="265"/>
        <v>0.0477540229</v>
      </c>
      <c r="BE89" s="6">
        <f t="shared" si="265"/>
        <v>0.03714201781</v>
      </c>
      <c r="BF89" s="6">
        <f t="shared" si="265"/>
        <v>-0.01591800763</v>
      </c>
      <c r="BG89" s="6">
        <f t="shared" si="265"/>
        <v>0.01591800763</v>
      </c>
      <c r="BH89" s="6">
        <f t="shared" si="265"/>
        <v>0.005306002545</v>
      </c>
      <c r="BI89" s="6">
        <f t="shared" si="265"/>
        <v>-0.02653001272</v>
      </c>
      <c r="BK89" s="4">
        <f t="shared" si="12"/>
        <v>0.0003514435056</v>
      </c>
      <c r="BL89" s="4">
        <f t="shared" si="13"/>
        <v>0.9997942083</v>
      </c>
    </row>
    <row r="90">
      <c r="A90" s="2">
        <v>43951.0</v>
      </c>
      <c r="B90" s="7">
        <v>0.0778</v>
      </c>
      <c r="C90" s="7">
        <v>0.0963</v>
      </c>
      <c r="D90" s="7">
        <v>0.0458</v>
      </c>
      <c r="E90" s="7">
        <v>0.0988</v>
      </c>
      <c r="F90" s="7">
        <v>0.0202</v>
      </c>
      <c r="G90" s="7">
        <v>0.0439</v>
      </c>
      <c r="H90" s="7">
        <v>0.0878</v>
      </c>
      <c r="I90" s="7">
        <v>0.016</v>
      </c>
      <c r="J90" s="7">
        <v>0.0336</v>
      </c>
      <c r="K90" s="7">
        <v>0.1311</v>
      </c>
      <c r="L90" s="8"/>
      <c r="M90" s="8"/>
      <c r="N90" s="6">
        <f>CDaR!AT246</f>
        <v>0.06851666667</v>
      </c>
      <c r="O90" s="6">
        <f>CDaR!AU246</f>
        <v>0.05898333333</v>
      </c>
      <c r="P90" s="6">
        <f>CDaR!AV246</f>
        <v>0.07791666667</v>
      </c>
      <c r="Q90" s="6">
        <f>CDaR!AW246</f>
        <v>0.1225833333</v>
      </c>
      <c r="R90" s="6">
        <f>CDaR!AX246</f>
        <v>0.1609333333</v>
      </c>
      <c r="S90" s="6">
        <f>CDaR!AY246</f>
        <v>0.13305</v>
      </c>
      <c r="T90" s="6">
        <f>CDaR!AZ246</f>
        <v>0.06433333333</v>
      </c>
      <c r="U90" s="6">
        <f>CDaR!BA246</f>
        <v>0.1323833333</v>
      </c>
      <c r="V90" s="6">
        <f>CDaR!BB246</f>
        <v>0.08738333333</v>
      </c>
      <c r="W90" s="6">
        <f>CDaR!BC246</f>
        <v>0.06235</v>
      </c>
      <c r="X90" s="8"/>
      <c r="Y90" s="4">
        <f t="shared" ref="Y90:AH90" si="266">rank(N90, $N90:$W90, TRUE)</f>
        <v>4</v>
      </c>
      <c r="Z90" s="4">
        <f t="shared" si="266"/>
        <v>1</v>
      </c>
      <c r="AA90" s="4">
        <f t="shared" si="266"/>
        <v>5</v>
      </c>
      <c r="AB90" s="4">
        <f t="shared" si="266"/>
        <v>7</v>
      </c>
      <c r="AC90" s="4">
        <f t="shared" si="266"/>
        <v>10</v>
      </c>
      <c r="AD90" s="4">
        <f t="shared" si="266"/>
        <v>9</v>
      </c>
      <c r="AE90" s="4">
        <f t="shared" si="266"/>
        <v>3</v>
      </c>
      <c r="AF90" s="4">
        <f t="shared" si="266"/>
        <v>8</v>
      </c>
      <c r="AG90" s="4">
        <f t="shared" si="266"/>
        <v>6</v>
      </c>
      <c r="AH90" s="4">
        <f t="shared" si="266"/>
        <v>2</v>
      </c>
      <c r="AI90" s="8"/>
      <c r="AJ90" s="6">
        <f t="shared" ref="AJ90:AS90" si="267">(Y90-AVERAGE($Y90:$AH90))/STDEV($Y90:$AH90)</f>
        <v>-0.4954336943</v>
      </c>
      <c r="AK90" s="6">
        <f t="shared" si="267"/>
        <v>-1.486301083</v>
      </c>
      <c r="AL90" s="6">
        <f t="shared" si="267"/>
        <v>-0.1651445648</v>
      </c>
      <c r="AM90" s="6">
        <f t="shared" si="267"/>
        <v>0.4954336943</v>
      </c>
      <c r="AN90" s="6">
        <f t="shared" si="267"/>
        <v>1.486301083</v>
      </c>
      <c r="AO90" s="6">
        <f t="shared" si="267"/>
        <v>1.156011953</v>
      </c>
      <c r="AP90" s="6">
        <f t="shared" si="267"/>
        <v>-0.8257228238</v>
      </c>
      <c r="AQ90" s="6">
        <f t="shared" si="267"/>
        <v>0.8257228238</v>
      </c>
      <c r="AR90" s="6">
        <f t="shared" si="267"/>
        <v>0.1651445648</v>
      </c>
      <c r="AS90" s="6">
        <f t="shared" si="267"/>
        <v>-1.156011953</v>
      </c>
      <c r="AT90" s="8"/>
      <c r="AU90" s="23">
        <v>43951.0</v>
      </c>
      <c r="AV90" s="4">
        <f t="shared" si="9"/>
        <v>-0.2104437189</v>
      </c>
      <c r="AW90" s="4">
        <f t="shared" si="10"/>
        <v>0.5418791987</v>
      </c>
      <c r="AX90" s="6">
        <f t="array" ref="AX90">SQRT(MMULT(MMULT(AJ90:AS90,MMULT(TRANSPOSE(ER!B570:K605-ER!M605:V605),ER!B570:K605-ER!M605:V605)/3),TRANSPOSE(AJ90:AS90)))</f>
        <v>0.3154945175</v>
      </c>
      <c r="AY90" s="2">
        <v>43951.0</v>
      </c>
      <c r="AZ90" s="6">
        <f t="shared" ref="AZ90:BI90" si="268">AJ90*0.01/$AX90</f>
        <v>-0.01570340107</v>
      </c>
      <c r="BA90" s="6">
        <f t="shared" si="268"/>
        <v>-0.0471102032</v>
      </c>
      <c r="BB90" s="6">
        <f t="shared" si="268"/>
        <v>-0.005234467023</v>
      </c>
      <c r="BC90" s="6">
        <f t="shared" si="268"/>
        <v>0.01570340107</v>
      </c>
      <c r="BD90" s="6">
        <f t="shared" si="268"/>
        <v>0.0471102032</v>
      </c>
      <c r="BE90" s="6">
        <f t="shared" si="268"/>
        <v>0.03664126916</v>
      </c>
      <c r="BF90" s="6">
        <f t="shared" si="268"/>
        <v>-0.02617233511</v>
      </c>
      <c r="BG90" s="6">
        <f t="shared" si="268"/>
        <v>0.02617233511</v>
      </c>
      <c r="BH90" s="6">
        <f t="shared" si="268"/>
        <v>0.005234467023</v>
      </c>
      <c r="BI90" s="6">
        <f t="shared" si="268"/>
        <v>-0.03664126916</v>
      </c>
      <c r="BK90" s="4">
        <f t="shared" si="12"/>
        <v>-0.006761439043</v>
      </c>
      <c r="BL90" s="4">
        <f t="shared" si="13"/>
        <v>0.9930341607</v>
      </c>
    </row>
    <row r="91">
      <c r="A91" s="2">
        <v>43982.0</v>
      </c>
      <c r="B91" s="7">
        <v>0.0313</v>
      </c>
      <c r="C91" s="7">
        <v>0.0273</v>
      </c>
      <c r="D91" s="7">
        <v>0.0333</v>
      </c>
      <c r="E91" s="7">
        <v>0.0697</v>
      </c>
      <c r="F91" s="7">
        <v>0.0411</v>
      </c>
      <c r="G91" s="7">
        <v>0.0672</v>
      </c>
      <c r="H91" s="7">
        <v>0.0576</v>
      </c>
      <c r="I91" s="7">
        <v>0.0269</v>
      </c>
      <c r="J91" s="7">
        <v>0.031</v>
      </c>
      <c r="K91" s="7">
        <v>0.0513</v>
      </c>
      <c r="L91" s="8"/>
      <c r="M91" s="8"/>
      <c r="N91" s="6">
        <f>CDaR!AT247</f>
        <v>0.1033</v>
      </c>
      <c r="O91" s="6">
        <f>CDaR!AU247</f>
        <v>0.079</v>
      </c>
      <c r="P91" s="6">
        <f>CDaR!AV247</f>
        <v>0.11635</v>
      </c>
      <c r="Q91" s="6">
        <f>CDaR!AW247</f>
        <v>0.1403333333</v>
      </c>
      <c r="R91" s="6">
        <f>CDaR!AX247</f>
        <v>0.1912333333</v>
      </c>
      <c r="S91" s="6">
        <f>CDaR!AY247</f>
        <v>0.1381666667</v>
      </c>
      <c r="T91" s="6">
        <f>CDaR!AZ247</f>
        <v>0.08161666667</v>
      </c>
      <c r="U91" s="6">
        <f>CDaR!BA247</f>
        <v>0.1736333333</v>
      </c>
      <c r="V91" s="6">
        <f>CDaR!BB247</f>
        <v>0.1193833333</v>
      </c>
      <c r="W91" s="6">
        <f>CDaR!BC247</f>
        <v>0.0754</v>
      </c>
      <c r="X91" s="8"/>
      <c r="Y91" s="4">
        <f t="shared" ref="Y91:AH91" si="269">rank(N91, $N91:$W91, TRUE)</f>
        <v>4</v>
      </c>
      <c r="Z91" s="4">
        <f t="shared" si="269"/>
        <v>2</v>
      </c>
      <c r="AA91" s="4">
        <f t="shared" si="269"/>
        <v>5</v>
      </c>
      <c r="AB91" s="4">
        <f t="shared" si="269"/>
        <v>8</v>
      </c>
      <c r="AC91" s="4">
        <f t="shared" si="269"/>
        <v>10</v>
      </c>
      <c r="AD91" s="4">
        <f t="shared" si="269"/>
        <v>7</v>
      </c>
      <c r="AE91" s="4">
        <f t="shared" si="269"/>
        <v>3</v>
      </c>
      <c r="AF91" s="4">
        <f t="shared" si="269"/>
        <v>9</v>
      </c>
      <c r="AG91" s="4">
        <f t="shared" si="269"/>
        <v>6</v>
      </c>
      <c r="AH91" s="4">
        <f t="shared" si="269"/>
        <v>1</v>
      </c>
      <c r="AI91" s="8"/>
      <c r="AJ91" s="6">
        <f t="shared" ref="AJ91:AS91" si="270">(Y91-AVERAGE($Y91:$AH91))/STDEV($Y91:$AH91)</f>
        <v>-0.4954336943</v>
      </c>
      <c r="AK91" s="6">
        <f t="shared" si="270"/>
        <v>-1.156011953</v>
      </c>
      <c r="AL91" s="6">
        <f t="shared" si="270"/>
        <v>-0.1651445648</v>
      </c>
      <c r="AM91" s="6">
        <f t="shared" si="270"/>
        <v>0.8257228238</v>
      </c>
      <c r="AN91" s="6">
        <f t="shared" si="270"/>
        <v>1.486301083</v>
      </c>
      <c r="AO91" s="6">
        <f t="shared" si="270"/>
        <v>0.4954336943</v>
      </c>
      <c r="AP91" s="6">
        <f t="shared" si="270"/>
        <v>-0.8257228238</v>
      </c>
      <c r="AQ91" s="6">
        <f t="shared" si="270"/>
        <v>1.156011953</v>
      </c>
      <c r="AR91" s="6">
        <f t="shared" si="270"/>
        <v>0.1651445648</v>
      </c>
      <c r="AS91" s="6">
        <f t="shared" si="270"/>
        <v>-1.486301083</v>
      </c>
      <c r="AT91" s="8"/>
      <c r="AU91" s="23">
        <v>43982.0</v>
      </c>
      <c r="AV91" s="4">
        <f t="shared" si="9"/>
        <v>0.03218667567</v>
      </c>
      <c r="AW91" s="4">
        <f t="shared" si="10"/>
        <v>0.5593204887</v>
      </c>
      <c r="AX91" s="6">
        <f t="array" ref="AX91">SQRT(MMULT(MMULT(AJ91:AS91,MMULT(TRANSPOSE(ER!B571:K606-ER!M606:V606),ER!B571:K606-ER!M606:V606)/3),TRANSPOSE(AJ91:AS91)))</f>
        <v>0.3208995065</v>
      </c>
      <c r="AY91" s="2">
        <v>43982.0</v>
      </c>
      <c r="AZ91" s="6">
        <f t="shared" ref="AZ91:BI91" si="271">AJ91*0.01/$AX91</f>
        <v>-0.01543890484</v>
      </c>
      <c r="BA91" s="6">
        <f t="shared" si="271"/>
        <v>-0.03602411128</v>
      </c>
      <c r="BB91" s="6">
        <f t="shared" si="271"/>
        <v>-0.005146301612</v>
      </c>
      <c r="BC91" s="6">
        <f t="shared" si="271"/>
        <v>0.02573150806</v>
      </c>
      <c r="BD91" s="6">
        <f t="shared" si="271"/>
        <v>0.04631671451</v>
      </c>
      <c r="BE91" s="6">
        <f t="shared" si="271"/>
        <v>0.01543890484</v>
      </c>
      <c r="BF91" s="6">
        <f t="shared" si="271"/>
        <v>-0.02573150806</v>
      </c>
      <c r="BG91" s="6">
        <f t="shared" si="271"/>
        <v>0.03602411128</v>
      </c>
      <c r="BH91" s="6">
        <f t="shared" si="271"/>
        <v>0.005146301612</v>
      </c>
      <c r="BI91" s="6">
        <f t="shared" si="271"/>
        <v>-0.04631671451</v>
      </c>
      <c r="BK91" s="4">
        <f t="shared" si="12"/>
        <v>0.001020197623</v>
      </c>
      <c r="BL91" s="4">
        <f t="shared" si="13"/>
        <v>0.9940472518</v>
      </c>
    </row>
    <row r="92">
      <c r="A92" s="2">
        <v>44012.0</v>
      </c>
      <c r="B92" s="7">
        <v>0.0309</v>
      </c>
      <c r="C92" s="7">
        <v>0.021</v>
      </c>
      <c r="D92" s="7">
        <v>0.05</v>
      </c>
      <c r="E92" s="7">
        <v>0.0518</v>
      </c>
      <c r="F92" s="7">
        <v>0.0676</v>
      </c>
      <c r="G92" s="7">
        <v>0.0015</v>
      </c>
      <c r="H92" s="7">
        <v>0.061</v>
      </c>
      <c r="I92" s="7">
        <v>0.0327</v>
      </c>
      <c r="J92" s="7">
        <v>0.015</v>
      </c>
      <c r="K92" s="7">
        <v>0.0224</v>
      </c>
      <c r="L92" s="8"/>
      <c r="M92" s="8"/>
      <c r="N92" s="6">
        <f>CDaR!AT248</f>
        <v>0.1322166667</v>
      </c>
      <c r="O92" s="6">
        <f>CDaR!AU248</f>
        <v>0.0903</v>
      </c>
      <c r="P92" s="6">
        <f>CDaR!AV248</f>
        <v>0.1402166667</v>
      </c>
      <c r="Q92" s="6">
        <f>CDaR!AW248</f>
        <v>0.1380833333</v>
      </c>
      <c r="R92" s="6">
        <f>CDaR!AX248</f>
        <v>0.2019</v>
      </c>
      <c r="S92" s="6">
        <f>CDaR!AY248</f>
        <v>0.1316833333</v>
      </c>
      <c r="T92" s="6">
        <f>CDaR!AZ248</f>
        <v>0.08148333333</v>
      </c>
      <c r="U92" s="6">
        <f>CDaR!BA248</f>
        <v>0.2061166667</v>
      </c>
      <c r="V92" s="6">
        <f>CDaR!BB248</f>
        <v>0.14615</v>
      </c>
      <c r="W92" s="6">
        <f>CDaR!BC248</f>
        <v>0.06925</v>
      </c>
      <c r="X92" s="8"/>
      <c r="Y92" s="4">
        <f t="shared" ref="Y92:AH92" si="272">rank(N92, $N92:$W92, TRUE)</f>
        <v>5</v>
      </c>
      <c r="Z92" s="4">
        <f t="shared" si="272"/>
        <v>3</v>
      </c>
      <c r="AA92" s="4">
        <f t="shared" si="272"/>
        <v>7</v>
      </c>
      <c r="AB92" s="4">
        <f t="shared" si="272"/>
        <v>6</v>
      </c>
      <c r="AC92" s="4">
        <f t="shared" si="272"/>
        <v>9</v>
      </c>
      <c r="AD92" s="4">
        <f t="shared" si="272"/>
        <v>4</v>
      </c>
      <c r="AE92" s="4">
        <f t="shared" si="272"/>
        <v>2</v>
      </c>
      <c r="AF92" s="4">
        <f t="shared" si="272"/>
        <v>10</v>
      </c>
      <c r="AG92" s="4">
        <f t="shared" si="272"/>
        <v>8</v>
      </c>
      <c r="AH92" s="4">
        <f t="shared" si="272"/>
        <v>1</v>
      </c>
      <c r="AI92" s="8"/>
      <c r="AJ92" s="6">
        <f t="shared" ref="AJ92:AS92" si="273">(Y92-AVERAGE($Y92:$AH92))/STDEV($Y92:$AH92)</f>
        <v>-0.1651445648</v>
      </c>
      <c r="AK92" s="6">
        <f t="shared" si="273"/>
        <v>-0.8257228238</v>
      </c>
      <c r="AL92" s="6">
        <f t="shared" si="273"/>
        <v>0.4954336943</v>
      </c>
      <c r="AM92" s="6">
        <f t="shared" si="273"/>
        <v>0.1651445648</v>
      </c>
      <c r="AN92" s="6">
        <f t="shared" si="273"/>
        <v>1.156011953</v>
      </c>
      <c r="AO92" s="6">
        <f t="shared" si="273"/>
        <v>-0.4954336943</v>
      </c>
      <c r="AP92" s="6">
        <f t="shared" si="273"/>
        <v>-1.156011953</v>
      </c>
      <c r="AQ92" s="6">
        <f t="shared" si="273"/>
        <v>1.486301083</v>
      </c>
      <c r="AR92" s="6">
        <f t="shared" si="273"/>
        <v>0.8257228238</v>
      </c>
      <c r="AS92" s="6">
        <f t="shared" si="273"/>
        <v>-1.486301083</v>
      </c>
      <c r="AT92" s="8"/>
      <c r="AU92" s="23">
        <v>44012.0</v>
      </c>
      <c r="AV92" s="4">
        <f t="shared" si="9"/>
        <v>0.05276368844</v>
      </c>
      <c r="AW92" s="4">
        <f t="shared" si="10"/>
        <v>0.5888323007</v>
      </c>
      <c r="AX92" s="6">
        <f t="array" ref="AX92">SQRT(MMULT(MMULT(AJ92:AS92,MMULT(TRANSPOSE(ER!B572:K607-ER!M607:V607),ER!B572:K607-ER!M607:V607)/3),TRANSPOSE(AJ92:AS92)))</f>
        <v>0.3362102993</v>
      </c>
      <c r="AY92" s="2">
        <v>44012.0</v>
      </c>
      <c r="AZ92" s="6">
        <f t="shared" ref="AZ92:BI92" si="274">AJ92*0.01/$AX92</f>
        <v>-0.004911942469</v>
      </c>
      <c r="BA92" s="6">
        <f t="shared" si="274"/>
        <v>-0.02455971235</v>
      </c>
      <c r="BB92" s="6">
        <f t="shared" si="274"/>
        <v>0.01473582741</v>
      </c>
      <c r="BC92" s="6">
        <f t="shared" si="274"/>
        <v>0.004911942469</v>
      </c>
      <c r="BD92" s="6">
        <f t="shared" si="274"/>
        <v>0.03438359729</v>
      </c>
      <c r="BE92" s="6">
        <f t="shared" si="274"/>
        <v>-0.01473582741</v>
      </c>
      <c r="BF92" s="6">
        <f t="shared" si="274"/>
        <v>-0.03438359729</v>
      </c>
      <c r="BG92" s="6">
        <f t="shared" si="274"/>
        <v>0.04420748222</v>
      </c>
      <c r="BH92" s="6">
        <f t="shared" si="274"/>
        <v>0.02455971235</v>
      </c>
      <c r="BI92" s="6">
        <f t="shared" si="274"/>
        <v>-0.04420748222</v>
      </c>
      <c r="BK92" s="4">
        <f t="shared" si="12"/>
        <v>0.001644243365</v>
      </c>
      <c r="BL92" s="4">
        <f t="shared" si="13"/>
        <v>0.9956817074</v>
      </c>
    </row>
    <row r="93">
      <c r="A93" s="2">
        <v>44043.0</v>
      </c>
      <c r="B93" s="7">
        <v>0.0031</v>
      </c>
      <c r="C93" s="7">
        <v>0.0423</v>
      </c>
      <c r="D93" s="7">
        <v>-0.024</v>
      </c>
      <c r="E93" s="7">
        <v>-0.0025</v>
      </c>
      <c r="F93" s="7">
        <v>-0.0151</v>
      </c>
      <c r="G93" s="7">
        <v>-0.0355</v>
      </c>
      <c r="H93" s="7">
        <v>-0.0081</v>
      </c>
      <c r="I93" s="7">
        <v>-0.0479</v>
      </c>
      <c r="J93" s="7">
        <v>-0.0453</v>
      </c>
      <c r="K93" s="7">
        <v>0.059</v>
      </c>
      <c r="L93" s="8"/>
      <c r="M93" s="8"/>
      <c r="N93" s="6">
        <f>CDaR!AT249</f>
        <v>0.1530833333</v>
      </c>
      <c r="O93" s="6">
        <f>CDaR!AU249</f>
        <v>0.1021166667</v>
      </c>
      <c r="P93" s="6">
        <f>CDaR!AV249</f>
        <v>0.1637333333</v>
      </c>
      <c r="Q93" s="6">
        <f>CDaR!AW249</f>
        <v>0.1380833333</v>
      </c>
      <c r="R93" s="6">
        <f>CDaR!AX249</f>
        <v>0.2137166667</v>
      </c>
      <c r="S93" s="6">
        <f>CDaR!AY249</f>
        <v>0.1253666667</v>
      </c>
      <c r="T93" s="6">
        <f>CDaR!AZ249</f>
        <v>0.08113333333</v>
      </c>
      <c r="U93" s="6">
        <f>CDaR!BA249</f>
        <v>0.2340333333</v>
      </c>
      <c r="V93" s="6">
        <f>CDaR!BB249</f>
        <v>0.1704833333</v>
      </c>
      <c r="W93" s="6">
        <f>CDaR!BC249</f>
        <v>0.0699</v>
      </c>
      <c r="X93" s="8"/>
      <c r="Y93" s="4">
        <f t="shared" ref="Y93:AH93" si="275">rank(N93, $N93:$W93, TRUE)</f>
        <v>6</v>
      </c>
      <c r="Z93" s="4">
        <f t="shared" si="275"/>
        <v>3</v>
      </c>
      <c r="AA93" s="4">
        <f t="shared" si="275"/>
        <v>7</v>
      </c>
      <c r="AB93" s="4">
        <f t="shared" si="275"/>
        <v>5</v>
      </c>
      <c r="AC93" s="4">
        <f t="shared" si="275"/>
        <v>9</v>
      </c>
      <c r="AD93" s="4">
        <f t="shared" si="275"/>
        <v>4</v>
      </c>
      <c r="AE93" s="4">
        <f t="shared" si="275"/>
        <v>2</v>
      </c>
      <c r="AF93" s="4">
        <f t="shared" si="275"/>
        <v>10</v>
      </c>
      <c r="AG93" s="4">
        <f t="shared" si="275"/>
        <v>8</v>
      </c>
      <c r="AH93" s="4">
        <f t="shared" si="275"/>
        <v>1</v>
      </c>
      <c r="AI93" s="8"/>
      <c r="AJ93" s="6">
        <f t="shared" ref="AJ93:AS93" si="276">(Y93-AVERAGE($Y93:$AH93))/STDEV($Y93:$AH93)</f>
        <v>0.1651445648</v>
      </c>
      <c r="AK93" s="6">
        <f t="shared" si="276"/>
        <v>-0.8257228238</v>
      </c>
      <c r="AL93" s="6">
        <f t="shared" si="276"/>
        <v>0.4954336943</v>
      </c>
      <c r="AM93" s="6">
        <f t="shared" si="276"/>
        <v>-0.1651445648</v>
      </c>
      <c r="AN93" s="6">
        <f t="shared" si="276"/>
        <v>1.156011953</v>
      </c>
      <c r="AO93" s="6">
        <f t="shared" si="276"/>
        <v>-0.4954336943</v>
      </c>
      <c r="AP93" s="6">
        <f t="shared" si="276"/>
        <v>-1.156011953</v>
      </c>
      <c r="AQ93" s="6">
        <f t="shared" si="276"/>
        <v>1.486301083</v>
      </c>
      <c r="AR93" s="6">
        <f t="shared" si="276"/>
        <v>0.8257228238</v>
      </c>
      <c r="AS93" s="6">
        <f t="shared" si="276"/>
        <v>-1.486301083</v>
      </c>
      <c r="AT93" s="8"/>
      <c r="AU93" s="23">
        <v>44043.0</v>
      </c>
      <c r="AV93" s="4">
        <f t="shared" si="9"/>
        <v>-0.2345383109</v>
      </c>
      <c r="AW93" s="4">
        <f t="shared" si="10"/>
        <v>0.4507285675</v>
      </c>
      <c r="AX93" s="6">
        <f t="array" ref="AX93">SQRT(MMULT(MMULT(AJ93:AS93,MMULT(TRANSPOSE(ER!B573:K608-ER!M608:V608),ER!B573:K608-ER!M608:V608)/3),TRANSPOSE(AJ93:AS93)))</f>
        <v>0.3589685548</v>
      </c>
      <c r="AY93" s="2">
        <v>44043.0</v>
      </c>
      <c r="AZ93" s="6">
        <f t="shared" ref="AZ93:BI93" si="277">AJ93*0.01/$AX93</f>
        <v>0.004600530118</v>
      </c>
      <c r="BA93" s="6">
        <f t="shared" si="277"/>
        <v>-0.02300265059</v>
      </c>
      <c r="BB93" s="6">
        <f t="shared" si="277"/>
        <v>0.01380159035</v>
      </c>
      <c r="BC93" s="6">
        <f t="shared" si="277"/>
        <v>-0.004600530118</v>
      </c>
      <c r="BD93" s="6">
        <f t="shared" si="277"/>
        <v>0.03220371082</v>
      </c>
      <c r="BE93" s="6">
        <f t="shared" si="277"/>
        <v>-0.01380159035</v>
      </c>
      <c r="BF93" s="6">
        <f t="shared" si="277"/>
        <v>-0.03220371082</v>
      </c>
      <c r="BG93" s="6">
        <f t="shared" si="277"/>
        <v>0.04140477106</v>
      </c>
      <c r="BH93" s="6">
        <f t="shared" si="277"/>
        <v>0.02300265059</v>
      </c>
      <c r="BI93" s="6">
        <f t="shared" si="277"/>
        <v>-0.04140477106</v>
      </c>
      <c r="BK93" s="4">
        <f t="shared" si="12"/>
        <v>-0.006975940695</v>
      </c>
      <c r="BL93" s="4">
        <f t="shared" si="13"/>
        <v>0.9887358908</v>
      </c>
    </row>
    <row r="94">
      <c r="A94" s="2">
        <v>44074.0</v>
      </c>
      <c r="B94" s="7">
        <v>0.024</v>
      </c>
      <c r="C94" s="7">
        <v>0.0247</v>
      </c>
      <c r="D94" s="7">
        <v>0.036</v>
      </c>
      <c r="E94" s="7">
        <v>0.052</v>
      </c>
      <c r="F94" s="7">
        <v>0.0243</v>
      </c>
      <c r="G94" s="7">
        <v>0.0794</v>
      </c>
      <c r="H94" s="7">
        <v>0.0161</v>
      </c>
      <c r="I94" s="7">
        <v>0.005</v>
      </c>
      <c r="J94" s="7">
        <v>0.015</v>
      </c>
      <c r="K94" s="7">
        <v>0.0746</v>
      </c>
      <c r="L94" s="8"/>
      <c r="M94" s="8"/>
      <c r="N94" s="6">
        <f>CDaR!AT250</f>
        <v>0.1730666667</v>
      </c>
      <c r="O94" s="6">
        <f>CDaR!AU250</f>
        <v>0.1068666667</v>
      </c>
      <c r="P94" s="6">
        <f>CDaR!AV250</f>
        <v>0.189</v>
      </c>
      <c r="Q94" s="6">
        <f>CDaR!AW250</f>
        <v>0.1354</v>
      </c>
      <c r="R94" s="6">
        <f>CDaR!AX250</f>
        <v>0.2294666667</v>
      </c>
      <c r="S94" s="6">
        <f>CDaR!AY250</f>
        <v>0.12495</v>
      </c>
      <c r="T94" s="6">
        <f>CDaR!AZ250</f>
        <v>0.08113333333</v>
      </c>
      <c r="U94" s="6">
        <f>CDaR!BA250</f>
        <v>0.2660666667</v>
      </c>
      <c r="V94" s="6">
        <f>CDaR!BB250</f>
        <v>0.20095</v>
      </c>
      <c r="W94" s="6">
        <f>CDaR!BC250</f>
        <v>0.0699</v>
      </c>
      <c r="X94" s="8"/>
      <c r="Y94" s="4">
        <f t="shared" ref="Y94:AH94" si="278">rank(N94, $N94:$W94, TRUE)</f>
        <v>6</v>
      </c>
      <c r="Z94" s="4">
        <f t="shared" si="278"/>
        <v>3</v>
      </c>
      <c r="AA94" s="4">
        <f t="shared" si="278"/>
        <v>7</v>
      </c>
      <c r="AB94" s="4">
        <f t="shared" si="278"/>
        <v>5</v>
      </c>
      <c r="AC94" s="4">
        <f t="shared" si="278"/>
        <v>9</v>
      </c>
      <c r="AD94" s="4">
        <f t="shared" si="278"/>
        <v>4</v>
      </c>
      <c r="AE94" s="4">
        <f t="shared" si="278"/>
        <v>2</v>
      </c>
      <c r="AF94" s="4">
        <f t="shared" si="278"/>
        <v>10</v>
      </c>
      <c r="AG94" s="4">
        <f t="shared" si="278"/>
        <v>8</v>
      </c>
      <c r="AH94" s="4">
        <f t="shared" si="278"/>
        <v>1</v>
      </c>
      <c r="AI94" s="8"/>
      <c r="AJ94" s="6">
        <f t="shared" ref="AJ94:AS94" si="279">(Y94-AVERAGE($Y94:$AH94))/STDEV($Y94:$AH94)</f>
        <v>0.1651445648</v>
      </c>
      <c r="AK94" s="6">
        <f t="shared" si="279"/>
        <v>-0.8257228238</v>
      </c>
      <c r="AL94" s="6">
        <f t="shared" si="279"/>
        <v>0.4954336943</v>
      </c>
      <c r="AM94" s="6">
        <f t="shared" si="279"/>
        <v>-0.1651445648</v>
      </c>
      <c r="AN94" s="6">
        <f t="shared" si="279"/>
        <v>1.156011953</v>
      </c>
      <c r="AO94" s="6">
        <f t="shared" si="279"/>
        <v>-0.4954336943</v>
      </c>
      <c r="AP94" s="6">
        <f t="shared" si="279"/>
        <v>-1.156011953</v>
      </c>
      <c r="AQ94" s="6">
        <f t="shared" si="279"/>
        <v>1.486301083</v>
      </c>
      <c r="AR94" s="6">
        <f t="shared" si="279"/>
        <v>0.8257228238</v>
      </c>
      <c r="AS94" s="6">
        <f t="shared" si="279"/>
        <v>-1.486301083</v>
      </c>
      <c r="AT94" s="8"/>
      <c r="AU94" s="23">
        <v>44074.0</v>
      </c>
      <c r="AV94" s="4">
        <f t="shared" si="9"/>
        <v>-0.1281026389</v>
      </c>
      <c r="AW94" s="4">
        <f t="shared" si="10"/>
        <v>0.3929890486</v>
      </c>
      <c r="AX94" s="6">
        <f t="array" ref="AX94">SQRT(MMULT(MMULT(AJ94:AS94,MMULT(TRANSPOSE(ER!B574:K609-ER!M609:V609),ER!B574:K609-ER!M609:V609)/3),TRANSPOSE(AJ94:AS94)))</f>
        <v>0.361429545</v>
      </c>
      <c r="AY94" s="2">
        <v>44074.0</v>
      </c>
      <c r="AZ94" s="6">
        <f t="shared" ref="AZ94:BI94" si="280">AJ94*0.01/$AX94</f>
        <v>0.004569204899</v>
      </c>
      <c r="BA94" s="6">
        <f t="shared" si="280"/>
        <v>-0.02284602449</v>
      </c>
      <c r="BB94" s="6">
        <f t="shared" si="280"/>
        <v>0.0137076147</v>
      </c>
      <c r="BC94" s="6">
        <f t="shared" si="280"/>
        <v>-0.004569204899</v>
      </c>
      <c r="BD94" s="6">
        <f t="shared" si="280"/>
        <v>0.03198443429</v>
      </c>
      <c r="BE94" s="6">
        <f t="shared" si="280"/>
        <v>-0.0137076147</v>
      </c>
      <c r="BF94" s="6">
        <f t="shared" si="280"/>
        <v>-0.03198443429</v>
      </c>
      <c r="BG94" s="6">
        <f t="shared" si="280"/>
        <v>0.04112284409</v>
      </c>
      <c r="BH94" s="6">
        <f t="shared" si="280"/>
        <v>0.02284602449</v>
      </c>
      <c r="BI94" s="6">
        <f t="shared" si="280"/>
        <v>-0.04112284409</v>
      </c>
      <c r="BK94" s="4">
        <f t="shared" si="12"/>
        <v>-0.003568631212</v>
      </c>
      <c r="BL94" s="4">
        <f t="shared" si="13"/>
        <v>0.9852074571</v>
      </c>
    </row>
    <row r="95">
      <c r="A95" s="2">
        <v>44104.0</v>
      </c>
      <c r="B95" s="7">
        <v>-0.0384</v>
      </c>
      <c r="C95" s="7">
        <v>-0.0252</v>
      </c>
      <c r="D95" s="7">
        <v>-0.0266</v>
      </c>
      <c r="E95" s="7">
        <v>-0.0113</v>
      </c>
      <c r="F95" s="7">
        <v>-0.0379</v>
      </c>
      <c r="G95" s="7">
        <v>0.0062</v>
      </c>
      <c r="H95" s="7">
        <v>0.0072</v>
      </c>
      <c r="I95" s="7">
        <v>-0.0368</v>
      </c>
      <c r="J95" s="7">
        <v>-0.0159</v>
      </c>
      <c r="K95" s="7">
        <v>-0.0377</v>
      </c>
      <c r="L95" s="8"/>
      <c r="M95" s="8"/>
      <c r="N95" s="6">
        <f>CDaR!AT251</f>
        <v>0.1803166667</v>
      </c>
      <c r="O95" s="6">
        <f>CDaR!AU251</f>
        <v>0.1068666667</v>
      </c>
      <c r="P95" s="6">
        <f>CDaR!AV251</f>
        <v>0.1948333333</v>
      </c>
      <c r="Q95" s="6">
        <f>CDaR!AW251</f>
        <v>0.12805</v>
      </c>
      <c r="R95" s="6">
        <f>CDaR!AX251</f>
        <v>0.24065</v>
      </c>
      <c r="S95" s="6">
        <f>CDaR!AY251</f>
        <v>0.1135</v>
      </c>
      <c r="T95" s="6">
        <f>CDaR!AZ251</f>
        <v>0.08113333333</v>
      </c>
      <c r="U95" s="6">
        <f>CDaR!BA251</f>
        <v>0.2971166667</v>
      </c>
      <c r="V95" s="6">
        <f>CDaR!BB251</f>
        <v>0.2151333333</v>
      </c>
      <c r="W95" s="6">
        <f>CDaR!BC251</f>
        <v>0.06701666667</v>
      </c>
      <c r="X95" s="8"/>
      <c r="Y95" s="4">
        <f t="shared" ref="Y95:AH95" si="281">rank(N95, $N95:$W95, TRUE)</f>
        <v>6</v>
      </c>
      <c r="Z95" s="4">
        <f t="shared" si="281"/>
        <v>3</v>
      </c>
      <c r="AA95" s="4">
        <f t="shared" si="281"/>
        <v>7</v>
      </c>
      <c r="AB95" s="4">
        <f t="shared" si="281"/>
        <v>5</v>
      </c>
      <c r="AC95" s="4">
        <f t="shared" si="281"/>
        <v>9</v>
      </c>
      <c r="AD95" s="4">
        <f t="shared" si="281"/>
        <v>4</v>
      </c>
      <c r="AE95" s="4">
        <f t="shared" si="281"/>
        <v>2</v>
      </c>
      <c r="AF95" s="4">
        <f t="shared" si="281"/>
        <v>10</v>
      </c>
      <c r="AG95" s="4">
        <f t="shared" si="281"/>
        <v>8</v>
      </c>
      <c r="AH95" s="4">
        <f t="shared" si="281"/>
        <v>1</v>
      </c>
      <c r="AI95" s="8"/>
      <c r="AJ95" s="6">
        <f t="shared" ref="AJ95:AS95" si="282">(Y95-AVERAGE($Y95:$AH95))/STDEV($Y95:$AH95)</f>
        <v>0.1651445648</v>
      </c>
      <c r="AK95" s="6">
        <f t="shared" si="282"/>
        <v>-0.8257228238</v>
      </c>
      <c r="AL95" s="6">
        <f t="shared" si="282"/>
        <v>0.4954336943</v>
      </c>
      <c r="AM95" s="6">
        <f t="shared" si="282"/>
        <v>-0.1651445648</v>
      </c>
      <c r="AN95" s="6">
        <f t="shared" si="282"/>
        <v>1.156011953</v>
      </c>
      <c r="AO95" s="6">
        <f t="shared" si="282"/>
        <v>-0.4954336943</v>
      </c>
      <c r="AP95" s="6">
        <f t="shared" si="282"/>
        <v>-1.156011953</v>
      </c>
      <c r="AQ95" s="6">
        <f t="shared" si="282"/>
        <v>1.486301083</v>
      </c>
      <c r="AR95" s="6">
        <f t="shared" si="282"/>
        <v>0.8257228238</v>
      </c>
      <c r="AS95" s="6">
        <f t="shared" si="282"/>
        <v>-1.486301083</v>
      </c>
      <c r="AT95" s="8"/>
      <c r="AU95" s="23">
        <v>44104.0</v>
      </c>
      <c r="AV95" s="4">
        <f t="shared" si="9"/>
        <v>-0.06384488874</v>
      </c>
      <c r="AW95" s="4">
        <f t="shared" si="10"/>
        <v>0.3678987065</v>
      </c>
      <c r="AX95" s="6">
        <f t="array" ref="AX95">SQRT(MMULT(MMULT(AJ95:AS95,MMULT(TRANSPOSE(ER!B575:K610-ER!M610:V610),ER!B575:K610-ER!M610:V610)/3),TRANSPOSE(AJ95:AS95)))</f>
        <v>0.3615470741</v>
      </c>
      <c r="AY95" s="2">
        <v>44104.0</v>
      </c>
      <c r="AZ95" s="6">
        <f t="shared" ref="AZ95:BI95" si="283">AJ95*0.01/$AX95</f>
        <v>0.004567719575</v>
      </c>
      <c r="BA95" s="6">
        <f t="shared" si="283"/>
        <v>-0.02283859787</v>
      </c>
      <c r="BB95" s="6">
        <f t="shared" si="283"/>
        <v>0.01370315872</v>
      </c>
      <c r="BC95" s="6">
        <f t="shared" si="283"/>
        <v>-0.004567719575</v>
      </c>
      <c r="BD95" s="6">
        <f t="shared" si="283"/>
        <v>0.03197403702</v>
      </c>
      <c r="BE95" s="6">
        <f t="shared" si="283"/>
        <v>-0.01370315872</v>
      </c>
      <c r="BF95" s="6">
        <f t="shared" si="283"/>
        <v>-0.03197403702</v>
      </c>
      <c r="BG95" s="6">
        <f t="shared" si="283"/>
        <v>0.04110947617</v>
      </c>
      <c r="BH95" s="6">
        <f t="shared" si="283"/>
        <v>0.02283859787</v>
      </c>
      <c r="BI95" s="6">
        <f t="shared" si="283"/>
        <v>-0.04110947617</v>
      </c>
      <c r="BK95" s="4">
        <f t="shared" si="12"/>
        <v>-0.001766454614</v>
      </c>
      <c r="BL95" s="4">
        <f t="shared" si="13"/>
        <v>0.9834671328</v>
      </c>
    </row>
    <row r="96">
      <c r="A96" s="2">
        <v>44135.0</v>
      </c>
      <c r="B96" s="7">
        <v>0.0209</v>
      </c>
      <c r="C96" s="7">
        <v>-0.035</v>
      </c>
      <c r="D96" s="7">
        <v>-0.0415</v>
      </c>
      <c r="E96" s="7">
        <v>-0.0966</v>
      </c>
      <c r="F96" s="7">
        <v>-0.0627</v>
      </c>
      <c r="G96" s="7">
        <v>-0.0252</v>
      </c>
      <c r="H96" s="7">
        <v>-0.0176</v>
      </c>
      <c r="I96" s="7">
        <v>-0.0339</v>
      </c>
      <c r="J96" s="7">
        <v>-0.0506</v>
      </c>
      <c r="K96" s="7">
        <v>-0.0263</v>
      </c>
      <c r="L96" s="8"/>
      <c r="M96" s="8"/>
      <c r="N96" s="6">
        <f>CDaR!AT252</f>
        <v>0.1867166667</v>
      </c>
      <c r="O96" s="6">
        <f>CDaR!AU252</f>
        <v>0.10695</v>
      </c>
      <c r="P96" s="6">
        <f>CDaR!AV252</f>
        <v>0.1992666667</v>
      </c>
      <c r="Q96" s="6">
        <f>CDaR!AW252</f>
        <v>0.1261</v>
      </c>
      <c r="R96" s="6">
        <f>CDaR!AX252</f>
        <v>0.2469666667</v>
      </c>
      <c r="S96" s="6">
        <f>CDaR!AY252</f>
        <v>0.11195</v>
      </c>
      <c r="T96" s="6">
        <f>CDaR!AZ252</f>
        <v>0.08113333333</v>
      </c>
      <c r="U96" s="6">
        <f>CDaR!BA252</f>
        <v>0.3104</v>
      </c>
      <c r="V96" s="6">
        <f>CDaR!BB252</f>
        <v>0.2228333333</v>
      </c>
      <c r="W96" s="6">
        <f>CDaR!BC252</f>
        <v>0.07318333333</v>
      </c>
      <c r="X96" s="8"/>
      <c r="Y96" s="4">
        <f t="shared" ref="Y96:AH96" si="284">rank(N96, $N96:$W96, TRUE)</f>
        <v>6</v>
      </c>
      <c r="Z96" s="4">
        <f t="shared" si="284"/>
        <v>3</v>
      </c>
      <c r="AA96" s="4">
        <f t="shared" si="284"/>
        <v>7</v>
      </c>
      <c r="AB96" s="4">
        <f t="shared" si="284"/>
        <v>5</v>
      </c>
      <c r="AC96" s="4">
        <f t="shared" si="284"/>
        <v>9</v>
      </c>
      <c r="AD96" s="4">
        <f t="shared" si="284"/>
        <v>4</v>
      </c>
      <c r="AE96" s="4">
        <f t="shared" si="284"/>
        <v>2</v>
      </c>
      <c r="AF96" s="4">
        <f t="shared" si="284"/>
        <v>10</v>
      </c>
      <c r="AG96" s="4">
        <f t="shared" si="284"/>
        <v>8</v>
      </c>
      <c r="AH96" s="4">
        <f t="shared" si="284"/>
        <v>1</v>
      </c>
      <c r="AI96" s="8"/>
      <c r="AJ96" s="6">
        <f t="shared" ref="AJ96:AS96" si="285">(Y96-AVERAGE($Y96:$AH96))/STDEV($Y96:$AH96)</f>
        <v>0.1651445648</v>
      </c>
      <c r="AK96" s="6">
        <f t="shared" si="285"/>
        <v>-0.8257228238</v>
      </c>
      <c r="AL96" s="6">
        <f t="shared" si="285"/>
        <v>0.4954336943</v>
      </c>
      <c r="AM96" s="6">
        <f t="shared" si="285"/>
        <v>-0.1651445648</v>
      </c>
      <c r="AN96" s="6">
        <f t="shared" si="285"/>
        <v>1.156011953</v>
      </c>
      <c r="AO96" s="6">
        <f t="shared" si="285"/>
        <v>-0.4954336943</v>
      </c>
      <c r="AP96" s="6">
        <f t="shared" si="285"/>
        <v>-1.156011953</v>
      </c>
      <c r="AQ96" s="6">
        <f t="shared" si="285"/>
        <v>1.486301083</v>
      </c>
      <c r="AR96" s="6">
        <f t="shared" si="285"/>
        <v>0.8257228238</v>
      </c>
      <c r="AS96" s="6">
        <f t="shared" si="285"/>
        <v>-1.486301083</v>
      </c>
      <c r="AT96" s="8"/>
      <c r="AU96" s="23">
        <v>44135.0</v>
      </c>
      <c r="AV96" s="4">
        <f t="shared" si="9"/>
        <v>-0.06498438624</v>
      </c>
      <c r="AW96" s="4">
        <f t="shared" si="10"/>
        <v>0.3439910349</v>
      </c>
      <c r="AX96" s="6">
        <f t="array" ref="AX96">SQRT(MMULT(MMULT(AJ96:AS96,MMULT(TRANSPOSE(ER!B576:K611-ER!M611:V611),ER!B576:K611-ER!M611:V611)/3),TRANSPOSE(AJ96:AS96)))</f>
        <v>0.3616638795</v>
      </c>
      <c r="AY96" s="2">
        <v>44135.0</v>
      </c>
      <c r="AZ96" s="6">
        <f t="shared" ref="AZ96:BI96" si="286">AJ96*0.01/$AX96</f>
        <v>0.004566244354</v>
      </c>
      <c r="BA96" s="6">
        <f t="shared" si="286"/>
        <v>-0.02283122177</v>
      </c>
      <c r="BB96" s="6">
        <f t="shared" si="286"/>
        <v>0.01369873306</v>
      </c>
      <c r="BC96" s="6">
        <f t="shared" si="286"/>
        <v>-0.004566244354</v>
      </c>
      <c r="BD96" s="6">
        <f t="shared" si="286"/>
        <v>0.03196371048</v>
      </c>
      <c r="BE96" s="6">
        <f t="shared" si="286"/>
        <v>-0.01369873306</v>
      </c>
      <c r="BF96" s="6">
        <f t="shared" si="286"/>
        <v>-0.03196371048</v>
      </c>
      <c r="BG96" s="6">
        <f t="shared" si="286"/>
        <v>0.04109619918</v>
      </c>
      <c r="BH96" s="6">
        <f t="shared" si="286"/>
        <v>0.02283122177</v>
      </c>
      <c r="BI96" s="6">
        <f t="shared" si="286"/>
        <v>-0.04109619918</v>
      </c>
      <c r="BK96" s="4">
        <f t="shared" si="12"/>
        <v>-0.001797397653</v>
      </c>
      <c r="BL96" s="4">
        <f t="shared" si="13"/>
        <v>0.9816994513</v>
      </c>
    </row>
    <row r="97">
      <c r="A97" s="2">
        <v>44165.0</v>
      </c>
      <c r="B97" s="7">
        <v>0.1045</v>
      </c>
      <c r="C97" s="7">
        <v>0.1059</v>
      </c>
      <c r="D97" s="7">
        <v>0.197</v>
      </c>
      <c r="E97" s="7">
        <v>0.1409</v>
      </c>
      <c r="F97" s="7">
        <v>0.2351</v>
      </c>
      <c r="G97" s="7">
        <v>0.1221</v>
      </c>
      <c r="H97" s="7">
        <v>0.1114</v>
      </c>
      <c r="I97" s="7">
        <v>0.2613</v>
      </c>
      <c r="J97" s="7">
        <v>0.131</v>
      </c>
      <c r="K97" s="7">
        <v>0.1152</v>
      </c>
      <c r="L97" s="8"/>
      <c r="M97" s="8"/>
      <c r="N97" s="6">
        <f>CDaR!AT253</f>
        <v>0.1867166667</v>
      </c>
      <c r="O97" s="6">
        <f>CDaR!AU253</f>
        <v>0.1127833333</v>
      </c>
      <c r="P97" s="6">
        <f>CDaR!AV253</f>
        <v>0.2086166667</v>
      </c>
      <c r="Q97" s="6">
        <f>CDaR!AW253</f>
        <v>0.1358333333</v>
      </c>
      <c r="R97" s="6">
        <f>CDaR!AX253</f>
        <v>0.2622</v>
      </c>
      <c r="S97" s="6">
        <f>CDaR!AY253</f>
        <v>0.11195</v>
      </c>
      <c r="T97" s="6">
        <f>CDaR!AZ253</f>
        <v>0.08253333333</v>
      </c>
      <c r="U97" s="6">
        <f>CDaR!BA253</f>
        <v>0.3238833333</v>
      </c>
      <c r="V97" s="6">
        <f>CDaR!BB253</f>
        <v>0.2364666667</v>
      </c>
      <c r="W97" s="6">
        <f>CDaR!BC253</f>
        <v>0.08308333333</v>
      </c>
      <c r="X97" s="8"/>
      <c r="Y97" s="4">
        <f t="shared" ref="Y97:AH97" si="287">rank(N97, $N97:$W97, TRUE)</f>
        <v>6</v>
      </c>
      <c r="Z97" s="4">
        <f t="shared" si="287"/>
        <v>4</v>
      </c>
      <c r="AA97" s="4">
        <f t="shared" si="287"/>
        <v>7</v>
      </c>
      <c r="AB97" s="4">
        <f t="shared" si="287"/>
        <v>5</v>
      </c>
      <c r="AC97" s="4">
        <f t="shared" si="287"/>
        <v>9</v>
      </c>
      <c r="AD97" s="4">
        <f t="shared" si="287"/>
        <v>3</v>
      </c>
      <c r="AE97" s="4">
        <f t="shared" si="287"/>
        <v>1</v>
      </c>
      <c r="AF97" s="4">
        <f t="shared" si="287"/>
        <v>10</v>
      </c>
      <c r="AG97" s="4">
        <f t="shared" si="287"/>
        <v>8</v>
      </c>
      <c r="AH97" s="4">
        <f t="shared" si="287"/>
        <v>2</v>
      </c>
      <c r="AI97" s="8"/>
      <c r="AJ97" s="6">
        <f t="shared" ref="AJ97:AS97" si="288">(Y97-AVERAGE($Y97:$AH97))/STDEV($Y97:$AH97)</f>
        <v>0.1651445648</v>
      </c>
      <c r="AK97" s="6">
        <f t="shared" si="288"/>
        <v>-0.4954336943</v>
      </c>
      <c r="AL97" s="6">
        <f t="shared" si="288"/>
        <v>0.4954336943</v>
      </c>
      <c r="AM97" s="6">
        <f t="shared" si="288"/>
        <v>-0.1651445648</v>
      </c>
      <c r="AN97" s="6">
        <f t="shared" si="288"/>
        <v>1.156011953</v>
      </c>
      <c r="AO97" s="6">
        <f t="shared" si="288"/>
        <v>-0.8257228238</v>
      </c>
      <c r="AP97" s="6">
        <f t="shared" si="288"/>
        <v>-1.486301083</v>
      </c>
      <c r="AQ97" s="6">
        <f t="shared" si="288"/>
        <v>1.486301083</v>
      </c>
      <c r="AR97" s="6">
        <f t="shared" si="288"/>
        <v>0.8257228238</v>
      </c>
      <c r="AS97" s="6">
        <f t="shared" si="288"/>
        <v>-1.156011953</v>
      </c>
      <c r="AT97" s="8"/>
      <c r="AU97" s="23">
        <v>44165.0</v>
      </c>
      <c r="AV97" s="4">
        <f t="shared" si="9"/>
        <v>0.4119696313</v>
      </c>
      <c r="AW97" s="4">
        <f t="shared" si="10"/>
        <v>0.4857048947</v>
      </c>
      <c r="AX97" s="6">
        <f t="array" ref="AX97">SQRT(MMULT(MMULT(AJ97:AS97,MMULT(TRANSPOSE(ER!B577:K612-ER!M612:V612),ER!B577:K612-ER!M612:V612)/3),TRANSPOSE(AJ97:AS97)))</f>
        <v>0.4320016211</v>
      </c>
      <c r="AY97" s="2">
        <v>44165.0</v>
      </c>
      <c r="AZ97" s="6">
        <f t="shared" ref="AZ97:BI97" si="289">AJ97*0.01/$AX97</f>
        <v>0.003822776506</v>
      </c>
      <c r="BA97" s="6">
        <f t="shared" si="289"/>
        <v>-0.01146832952</v>
      </c>
      <c r="BB97" s="6">
        <f t="shared" si="289"/>
        <v>0.01146832952</v>
      </c>
      <c r="BC97" s="6">
        <f t="shared" si="289"/>
        <v>-0.003822776506</v>
      </c>
      <c r="BD97" s="6">
        <f t="shared" si="289"/>
        <v>0.02675943554</v>
      </c>
      <c r="BE97" s="6">
        <f t="shared" si="289"/>
        <v>-0.01911388253</v>
      </c>
      <c r="BF97" s="6">
        <f t="shared" si="289"/>
        <v>-0.03440498856</v>
      </c>
      <c r="BG97" s="6">
        <f t="shared" si="289"/>
        <v>0.03440498856</v>
      </c>
      <c r="BH97" s="6">
        <f t="shared" si="289"/>
        <v>0.01911388253</v>
      </c>
      <c r="BI97" s="6">
        <f t="shared" si="289"/>
        <v>-0.02675943554</v>
      </c>
      <c r="BK97" s="4">
        <f t="shared" si="12"/>
        <v>0.01139095316</v>
      </c>
      <c r="BL97" s="4">
        <f t="shared" si="13"/>
        <v>0.9928819438</v>
      </c>
    </row>
    <row r="98">
      <c r="A98" s="2">
        <v>44196.0</v>
      </c>
      <c r="B98" s="7">
        <v>0.0124</v>
      </c>
      <c r="C98" s="7">
        <v>0.018</v>
      </c>
      <c r="D98" s="7">
        <v>0.0054</v>
      </c>
      <c r="E98" s="7">
        <v>0.0367</v>
      </c>
      <c r="F98" s="7">
        <v>0.0135</v>
      </c>
      <c r="G98" s="7">
        <v>0.0312</v>
      </c>
      <c r="H98" s="7">
        <v>0.0401</v>
      </c>
      <c r="I98" s="7">
        <v>0.0046</v>
      </c>
      <c r="J98" s="7">
        <v>0.03</v>
      </c>
      <c r="K98" s="7">
        <v>0.0408</v>
      </c>
      <c r="L98" s="8"/>
      <c r="M98" s="8"/>
      <c r="N98" s="6">
        <f>CDaR!AT254</f>
        <v>0.1867166667</v>
      </c>
      <c r="O98" s="6">
        <f>CDaR!AU254</f>
        <v>0.1127833333</v>
      </c>
      <c r="P98" s="6">
        <f>CDaR!AV254</f>
        <v>0.2086166667</v>
      </c>
      <c r="Q98" s="6">
        <f>CDaR!AW254</f>
        <v>0.1358333333</v>
      </c>
      <c r="R98" s="6">
        <f>CDaR!AX254</f>
        <v>0.2622</v>
      </c>
      <c r="S98" s="6">
        <f>CDaR!AY254</f>
        <v>0.11195</v>
      </c>
      <c r="T98" s="6">
        <f>CDaR!AZ254</f>
        <v>0.08253333333</v>
      </c>
      <c r="U98" s="6">
        <f>CDaR!BA254</f>
        <v>0.3238833333</v>
      </c>
      <c r="V98" s="6">
        <f>CDaR!BB254</f>
        <v>0.2364666667</v>
      </c>
      <c r="W98" s="6">
        <f>CDaR!BC254</f>
        <v>0.08308333333</v>
      </c>
      <c r="X98" s="8"/>
      <c r="Y98" s="4">
        <f t="shared" ref="Y98:AH98" si="290">rank(N98, $N98:$W98, TRUE)</f>
        <v>6</v>
      </c>
      <c r="Z98" s="4">
        <f t="shared" si="290"/>
        <v>4</v>
      </c>
      <c r="AA98" s="4">
        <f t="shared" si="290"/>
        <v>7</v>
      </c>
      <c r="AB98" s="4">
        <f t="shared" si="290"/>
        <v>5</v>
      </c>
      <c r="AC98" s="4">
        <f t="shared" si="290"/>
        <v>9</v>
      </c>
      <c r="AD98" s="4">
        <f t="shared" si="290"/>
        <v>3</v>
      </c>
      <c r="AE98" s="4">
        <f t="shared" si="290"/>
        <v>1</v>
      </c>
      <c r="AF98" s="4">
        <f t="shared" si="290"/>
        <v>10</v>
      </c>
      <c r="AG98" s="4">
        <f t="shared" si="290"/>
        <v>8</v>
      </c>
      <c r="AH98" s="4">
        <f t="shared" si="290"/>
        <v>2</v>
      </c>
      <c r="AI98" s="8"/>
      <c r="AJ98" s="6">
        <f t="shared" ref="AJ98:AS98" si="291">(Y98-AVERAGE($Y98:$AH98))/STDEV($Y98:$AH98)</f>
        <v>0.1651445648</v>
      </c>
      <c r="AK98" s="6">
        <f t="shared" si="291"/>
        <v>-0.4954336943</v>
      </c>
      <c r="AL98" s="6">
        <f t="shared" si="291"/>
        <v>0.4954336943</v>
      </c>
      <c r="AM98" s="6">
        <f t="shared" si="291"/>
        <v>-0.1651445648</v>
      </c>
      <c r="AN98" s="6">
        <f t="shared" si="291"/>
        <v>1.156011953</v>
      </c>
      <c r="AO98" s="6">
        <f t="shared" si="291"/>
        <v>-0.8257228238</v>
      </c>
      <c r="AP98" s="6">
        <f t="shared" si="291"/>
        <v>-1.486301083</v>
      </c>
      <c r="AQ98" s="6">
        <f t="shared" si="291"/>
        <v>1.486301083</v>
      </c>
      <c r="AR98" s="6">
        <f t="shared" si="291"/>
        <v>0.8257228238</v>
      </c>
      <c r="AS98" s="6">
        <f t="shared" si="291"/>
        <v>-1.156011953</v>
      </c>
      <c r="AT98" s="8"/>
      <c r="AU98" s="23">
        <v>44196.0</v>
      </c>
      <c r="AV98" s="4">
        <f t="shared" si="9"/>
        <v>-0.09556915963</v>
      </c>
      <c r="AW98" s="4">
        <f t="shared" si="10"/>
        <v>0.4392864861</v>
      </c>
      <c r="AX98" s="6">
        <f t="array" ref="AX98">SQRT(MMULT(MMULT(AJ98:AS98,MMULT(TRANSPOSE(ER!B578:K613-ER!M613:V613),ER!B578:K613-ER!M613:V613)/3),TRANSPOSE(AJ98:AS98)))</f>
        <v>0.4335876545</v>
      </c>
      <c r="AY98" s="2">
        <v>44196.0</v>
      </c>
      <c r="AZ98" s="6">
        <f t="shared" ref="AZ98:BI98" si="292">AJ98*0.01/$AX98</f>
        <v>0.003808793056</v>
      </c>
      <c r="BA98" s="6">
        <f t="shared" si="292"/>
        <v>-0.01142637917</v>
      </c>
      <c r="BB98" s="6">
        <f t="shared" si="292"/>
        <v>0.01142637917</v>
      </c>
      <c r="BC98" s="6">
        <f t="shared" si="292"/>
        <v>-0.003808793056</v>
      </c>
      <c r="BD98" s="6">
        <f t="shared" si="292"/>
        <v>0.02666155139</v>
      </c>
      <c r="BE98" s="6">
        <f t="shared" si="292"/>
        <v>-0.01904396528</v>
      </c>
      <c r="BF98" s="6">
        <f t="shared" si="292"/>
        <v>-0.0342791375</v>
      </c>
      <c r="BG98" s="6">
        <f t="shared" si="292"/>
        <v>0.0342791375</v>
      </c>
      <c r="BH98" s="6">
        <f t="shared" si="292"/>
        <v>0.01904396528</v>
      </c>
      <c r="BI98" s="6">
        <f t="shared" si="292"/>
        <v>-0.02666155139</v>
      </c>
      <c r="BK98" s="4">
        <f t="shared" si="12"/>
        <v>-0.002212240764</v>
      </c>
      <c r="BL98" s="4">
        <f t="shared" si="13"/>
        <v>0.9906854498</v>
      </c>
    </row>
    <row r="99">
      <c r="A99" s="2">
        <v>44227.0</v>
      </c>
      <c r="B99" s="7">
        <v>0.0062</v>
      </c>
      <c r="C99" s="7">
        <v>-0.0081</v>
      </c>
      <c r="D99" s="7">
        <v>-0.024</v>
      </c>
      <c r="E99" s="7">
        <v>-0.0113</v>
      </c>
      <c r="F99" s="7">
        <v>-0.033</v>
      </c>
      <c r="G99" s="7">
        <v>0.0039</v>
      </c>
      <c r="H99" s="7">
        <v>0.0317</v>
      </c>
      <c r="I99" s="7">
        <v>-0.0387</v>
      </c>
      <c r="J99" s="7">
        <v>-0.0069</v>
      </c>
      <c r="K99" s="7">
        <v>-0.0096</v>
      </c>
      <c r="L99" s="8"/>
      <c r="M99" s="8"/>
      <c r="N99" s="6">
        <f>CDaR!AT255</f>
        <v>0.1867166667</v>
      </c>
      <c r="O99" s="6">
        <f>CDaR!AU255</f>
        <v>0.1127833333</v>
      </c>
      <c r="P99" s="6">
        <f>CDaR!AV255</f>
        <v>0.2086166667</v>
      </c>
      <c r="Q99" s="6">
        <f>CDaR!AW255</f>
        <v>0.1358333333</v>
      </c>
      <c r="R99" s="6">
        <f>CDaR!AX255</f>
        <v>0.2622</v>
      </c>
      <c r="S99" s="6">
        <f>CDaR!AY255</f>
        <v>0.11195</v>
      </c>
      <c r="T99" s="6">
        <f>CDaR!AZ255</f>
        <v>0.08253333333</v>
      </c>
      <c r="U99" s="6">
        <f>CDaR!BA255</f>
        <v>0.3238833333</v>
      </c>
      <c r="V99" s="6">
        <f>CDaR!BB255</f>
        <v>0.2364666667</v>
      </c>
      <c r="W99" s="6">
        <f>CDaR!BC255</f>
        <v>0.08308333333</v>
      </c>
      <c r="X99" s="8"/>
      <c r="Y99" s="4">
        <f t="shared" ref="Y99:AH99" si="293">rank(N99, $N99:$W99, TRUE)</f>
        <v>6</v>
      </c>
      <c r="Z99" s="4">
        <f t="shared" si="293"/>
        <v>4</v>
      </c>
      <c r="AA99" s="4">
        <f t="shared" si="293"/>
        <v>7</v>
      </c>
      <c r="AB99" s="4">
        <f t="shared" si="293"/>
        <v>5</v>
      </c>
      <c r="AC99" s="4">
        <f t="shared" si="293"/>
        <v>9</v>
      </c>
      <c r="AD99" s="4">
        <f t="shared" si="293"/>
        <v>3</v>
      </c>
      <c r="AE99" s="4">
        <f t="shared" si="293"/>
        <v>1</v>
      </c>
      <c r="AF99" s="4">
        <f t="shared" si="293"/>
        <v>10</v>
      </c>
      <c r="AG99" s="4">
        <f t="shared" si="293"/>
        <v>8</v>
      </c>
      <c r="AH99" s="4">
        <f t="shared" si="293"/>
        <v>2</v>
      </c>
      <c r="AI99" s="8"/>
      <c r="AJ99" s="6">
        <f t="shared" ref="AJ99:AS99" si="294">(Y99-AVERAGE($Y99:$AH99))/STDEV($Y99:$AH99)</f>
        <v>0.1651445648</v>
      </c>
      <c r="AK99" s="6">
        <f t="shared" si="294"/>
        <v>-0.4954336943</v>
      </c>
      <c r="AL99" s="6">
        <f t="shared" si="294"/>
        <v>0.4954336943</v>
      </c>
      <c r="AM99" s="6">
        <f t="shared" si="294"/>
        <v>-0.1651445648</v>
      </c>
      <c r="AN99" s="6">
        <f t="shared" si="294"/>
        <v>1.156011953</v>
      </c>
      <c r="AO99" s="6">
        <f t="shared" si="294"/>
        <v>-0.8257228238</v>
      </c>
      <c r="AP99" s="6">
        <f t="shared" si="294"/>
        <v>-1.486301083</v>
      </c>
      <c r="AQ99" s="6">
        <f t="shared" si="294"/>
        <v>1.486301083</v>
      </c>
      <c r="AR99" s="6">
        <f t="shared" si="294"/>
        <v>0.8257228238</v>
      </c>
      <c r="AS99" s="6">
        <f t="shared" si="294"/>
        <v>-1.156011953</v>
      </c>
      <c r="AT99" s="8"/>
      <c r="AU99" s="23">
        <v>44227.0</v>
      </c>
      <c r="AV99" s="4">
        <f t="shared" si="9"/>
        <v>-0.1455914483</v>
      </c>
      <c r="AW99" s="4">
        <f t="shared" si="10"/>
        <v>0.3753301303</v>
      </c>
      <c r="AX99" s="6">
        <f t="array" ref="AX99">SQRT(MMULT(MMULT(AJ99:AS99,MMULT(TRANSPOSE(ER!B579:K614-ER!M614:V614),ER!B579:K614-ER!M614:V614)/3),TRANSPOSE(AJ99:AS99)))</f>
        <v>0.4360831085</v>
      </c>
      <c r="AY99" s="2">
        <v>44227.0</v>
      </c>
      <c r="AZ99" s="6">
        <f t="shared" ref="AZ99:BI99" si="295">AJ99*0.01/$AX99</f>
        <v>0.003786997514</v>
      </c>
      <c r="BA99" s="6">
        <f t="shared" si="295"/>
        <v>-0.01136099254</v>
      </c>
      <c r="BB99" s="6">
        <f t="shared" si="295"/>
        <v>0.01136099254</v>
      </c>
      <c r="BC99" s="6">
        <f t="shared" si="295"/>
        <v>-0.003786997514</v>
      </c>
      <c r="BD99" s="6">
        <f t="shared" si="295"/>
        <v>0.0265089826</v>
      </c>
      <c r="BE99" s="6">
        <f t="shared" si="295"/>
        <v>-0.01893498757</v>
      </c>
      <c r="BF99" s="6">
        <f t="shared" si="295"/>
        <v>-0.03408297762</v>
      </c>
      <c r="BG99" s="6">
        <f t="shared" si="295"/>
        <v>0.03408297762</v>
      </c>
      <c r="BH99" s="6">
        <f t="shared" si="295"/>
        <v>0.01893498757</v>
      </c>
      <c r="BI99" s="6">
        <f t="shared" si="295"/>
        <v>-0.0265089826</v>
      </c>
      <c r="BK99" s="4">
        <f t="shared" si="12"/>
        <v>-0.003357831958</v>
      </c>
      <c r="BL99" s="4">
        <f t="shared" si="13"/>
        <v>0.9873588946</v>
      </c>
    </row>
    <row r="100">
      <c r="A100" s="2">
        <v>44255.0</v>
      </c>
      <c r="B100" s="7">
        <v>0.0172</v>
      </c>
      <c r="C100" s="7">
        <v>0.0462</v>
      </c>
      <c r="D100" s="7">
        <v>0.0508</v>
      </c>
      <c r="E100" s="7">
        <v>0.021</v>
      </c>
      <c r="F100" s="7">
        <v>0.058</v>
      </c>
      <c r="G100" s="7">
        <v>0.0331</v>
      </c>
      <c r="H100" s="7">
        <v>0.0391</v>
      </c>
      <c r="I100" s="7">
        <v>0.0532</v>
      </c>
      <c r="J100" s="7">
        <v>0.0175</v>
      </c>
      <c r="K100" s="7">
        <v>0.0257</v>
      </c>
      <c r="L100" s="8"/>
      <c r="M100" s="8"/>
      <c r="N100" s="6">
        <f>CDaR!AT256</f>
        <v>0.1867166667</v>
      </c>
      <c r="O100" s="6">
        <f>CDaR!AU256</f>
        <v>0.1127833333</v>
      </c>
      <c r="P100" s="6">
        <f>CDaR!AV256</f>
        <v>0.2086166667</v>
      </c>
      <c r="Q100" s="6">
        <f>CDaR!AW256</f>
        <v>0.1358333333</v>
      </c>
      <c r="R100" s="6">
        <f>CDaR!AX256</f>
        <v>0.2622</v>
      </c>
      <c r="S100" s="6">
        <f>CDaR!AY256</f>
        <v>0.11195</v>
      </c>
      <c r="T100" s="6">
        <f>CDaR!AZ256</f>
        <v>0.08081666667</v>
      </c>
      <c r="U100" s="6">
        <f>CDaR!BA256</f>
        <v>0.3238833333</v>
      </c>
      <c r="V100" s="6">
        <f>CDaR!BB256</f>
        <v>0.2364666667</v>
      </c>
      <c r="W100" s="6">
        <f>CDaR!BC256</f>
        <v>0.08308333333</v>
      </c>
      <c r="X100" s="8"/>
      <c r="Y100" s="4">
        <f t="shared" ref="Y100:AH100" si="296">rank(N100, $N100:$W100, TRUE)</f>
        <v>6</v>
      </c>
      <c r="Z100" s="4">
        <f t="shared" si="296"/>
        <v>4</v>
      </c>
      <c r="AA100" s="4">
        <f t="shared" si="296"/>
        <v>7</v>
      </c>
      <c r="AB100" s="4">
        <f t="shared" si="296"/>
        <v>5</v>
      </c>
      <c r="AC100" s="4">
        <f t="shared" si="296"/>
        <v>9</v>
      </c>
      <c r="AD100" s="4">
        <f t="shared" si="296"/>
        <v>3</v>
      </c>
      <c r="AE100" s="4">
        <f t="shared" si="296"/>
        <v>1</v>
      </c>
      <c r="AF100" s="4">
        <f t="shared" si="296"/>
        <v>10</v>
      </c>
      <c r="AG100" s="4">
        <f t="shared" si="296"/>
        <v>8</v>
      </c>
      <c r="AH100" s="4">
        <f t="shared" si="296"/>
        <v>2</v>
      </c>
      <c r="AI100" s="8"/>
      <c r="AJ100" s="6">
        <f t="shared" ref="AJ100:AS100" si="297">(Y100-AVERAGE($Y100:$AH100))/STDEV($Y100:$AH100)</f>
        <v>0.1651445648</v>
      </c>
      <c r="AK100" s="6">
        <f t="shared" si="297"/>
        <v>-0.4954336943</v>
      </c>
      <c r="AL100" s="6">
        <f t="shared" si="297"/>
        <v>0.4954336943</v>
      </c>
      <c r="AM100" s="6">
        <f t="shared" si="297"/>
        <v>-0.1651445648</v>
      </c>
      <c r="AN100" s="6">
        <f t="shared" si="297"/>
        <v>1.156011953</v>
      </c>
      <c r="AO100" s="6">
        <f t="shared" si="297"/>
        <v>-0.8257228238</v>
      </c>
      <c r="AP100" s="6">
        <f t="shared" si="297"/>
        <v>-1.486301083</v>
      </c>
      <c r="AQ100" s="6">
        <f t="shared" si="297"/>
        <v>1.486301083</v>
      </c>
      <c r="AR100" s="6">
        <f t="shared" si="297"/>
        <v>0.8257228238</v>
      </c>
      <c r="AS100" s="6">
        <f t="shared" si="297"/>
        <v>-1.156011953</v>
      </c>
      <c r="AT100" s="8"/>
      <c r="AU100" s="23">
        <v>44255.0</v>
      </c>
      <c r="AV100" s="4">
        <f t="shared" si="9"/>
        <v>0.04706620096</v>
      </c>
      <c r="AW100" s="4">
        <f t="shared" si="10"/>
        <v>0.3929954937</v>
      </c>
      <c r="AX100" s="6">
        <f t="array" ref="AX100">SQRT(MMULT(MMULT(AJ100:AS100,MMULT(TRANSPOSE(ER!B580:K615-ER!M615:V615),ER!B580:K615-ER!M615:V615)/3),TRANSPOSE(AJ100:AS100)))</f>
        <v>0.4386698237</v>
      </c>
      <c r="AY100" s="2">
        <v>44255.0</v>
      </c>
      <c r="AZ100" s="6">
        <f t="shared" ref="AZ100:BI100" si="298">AJ100*0.01/$AX100</f>
        <v>0.003764666632</v>
      </c>
      <c r="BA100" s="6">
        <f t="shared" si="298"/>
        <v>-0.0112939999</v>
      </c>
      <c r="BB100" s="6">
        <f t="shared" si="298"/>
        <v>0.0112939999</v>
      </c>
      <c r="BC100" s="6">
        <f t="shared" si="298"/>
        <v>-0.003764666632</v>
      </c>
      <c r="BD100" s="6">
        <f t="shared" si="298"/>
        <v>0.02635266642</v>
      </c>
      <c r="BE100" s="6">
        <f t="shared" si="298"/>
        <v>-0.01882333316</v>
      </c>
      <c r="BF100" s="6">
        <f t="shared" si="298"/>
        <v>-0.03388199969</v>
      </c>
      <c r="BG100" s="6">
        <f t="shared" si="298"/>
        <v>0.03388199969</v>
      </c>
      <c r="BH100" s="6">
        <f t="shared" si="298"/>
        <v>0.01882333316</v>
      </c>
      <c r="BI100" s="6">
        <f t="shared" si="298"/>
        <v>-0.02635266642</v>
      </c>
      <c r="BK100" s="4">
        <f t="shared" si="12"/>
        <v>0.001079294291</v>
      </c>
      <c r="BL100" s="4">
        <f t="shared" si="13"/>
        <v>0.9884245454</v>
      </c>
    </row>
    <row r="101">
      <c r="A101" s="2">
        <v>44286.0</v>
      </c>
      <c r="B101" s="7">
        <v>0.0237</v>
      </c>
      <c r="C101" s="7">
        <v>0.0418</v>
      </c>
      <c r="D101" s="7">
        <v>0.06</v>
      </c>
      <c r="E101" s="7">
        <v>0.0749</v>
      </c>
      <c r="F101" s="7">
        <v>0.0815</v>
      </c>
      <c r="G101" s="7">
        <v>0.0495</v>
      </c>
      <c r="H101" s="7">
        <v>0.0791</v>
      </c>
      <c r="I101" s="7">
        <v>0.038</v>
      </c>
      <c r="J101" s="7">
        <v>0.0412</v>
      </c>
      <c r="K101" s="7">
        <v>0.0372</v>
      </c>
      <c r="L101" s="8"/>
      <c r="M101" s="8"/>
      <c r="N101" s="6">
        <f>CDaR!AT257</f>
        <v>0.1867166667</v>
      </c>
      <c r="O101" s="6">
        <f>CDaR!AU257</f>
        <v>0.10965</v>
      </c>
      <c r="P101" s="6">
        <f>CDaR!AV257</f>
        <v>0.2086166667</v>
      </c>
      <c r="Q101" s="6">
        <f>CDaR!AW257</f>
        <v>0.12735</v>
      </c>
      <c r="R101" s="6">
        <f>CDaR!AX257</f>
        <v>0.2622</v>
      </c>
      <c r="S101" s="6">
        <f>CDaR!AY257</f>
        <v>0.1005333333</v>
      </c>
      <c r="T101" s="6">
        <f>CDaR!AZ257</f>
        <v>0.06576666667</v>
      </c>
      <c r="U101" s="6">
        <f>CDaR!BA257</f>
        <v>0.3238833333</v>
      </c>
      <c r="V101" s="6">
        <f>CDaR!BB257</f>
        <v>0.2364666667</v>
      </c>
      <c r="W101" s="6">
        <f>CDaR!BC257</f>
        <v>0.071</v>
      </c>
      <c r="X101" s="8"/>
      <c r="Y101" s="4">
        <f t="shared" ref="Y101:AH101" si="299">rank(N101, $N101:$W101, TRUE)</f>
        <v>6</v>
      </c>
      <c r="Z101" s="4">
        <f t="shared" si="299"/>
        <v>4</v>
      </c>
      <c r="AA101" s="4">
        <f t="shared" si="299"/>
        <v>7</v>
      </c>
      <c r="AB101" s="4">
        <f t="shared" si="299"/>
        <v>5</v>
      </c>
      <c r="AC101" s="4">
        <f t="shared" si="299"/>
        <v>9</v>
      </c>
      <c r="AD101" s="4">
        <f t="shared" si="299"/>
        <v>3</v>
      </c>
      <c r="AE101" s="4">
        <f t="shared" si="299"/>
        <v>1</v>
      </c>
      <c r="AF101" s="4">
        <f t="shared" si="299"/>
        <v>10</v>
      </c>
      <c r="AG101" s="4">
        <f t="shared" si="299"/>
        <v>8</v>
      </c>
      <c r="AH101" s="4">
        <f t="shared" si="299"/>
        <v>2</v>
      </c>
      <c r="AI101" s="8"/>
      <c r="AJ101" s="6">
        <f t="shared" ref="AJ101:AS101" si="300">(Y101-AVERAGE($Y101:$AH101))/STDEV($Y101:$AH101)</f>
        <v>0.1651445648</v>
      </c>
      <c r="AK101" s="6">
        <f t="shared" si="300"/>
        <v>-0.4954336943</v>
      </c>
      <c r="AL101" s="6">
        <f t="shared" si="300"/>
        <v>0.4954336943</v>
      </c>
      <c r="AM101" s="6">
        <f t="shared" si="300"/>
        <v>-0.1651445648</v>
      </c>
      <c r="AN101" s="6">
        <f t="shared" si="300"/>
        <v>1.156011953</v>
      </c>
      <c r="AO101" s="6">
        <f t="shared" si="300"/>
        <v>-0.8257228238</v>
      </c>
      <c r="AP101" s="6">
        <f t="shared" si="300"/>
        <v>-1.486301083</v>
      </c>
      <c r="AQ101" s="6">
        <f t="shared" si="300"/>
        <v>1.486301083</v>
      </c>
      <c r="AR101" s="6">
        <f t="shared" si="300"/>
        <v>0.8257228238</v>
      </c>
      <c r="AS101" s="6">
        <f t="shared" si="300"/>
        <v>-1.156011953</v>
      </c>
      <c r="AT101" s="8"/>
      <c r="AU101" s="23">
        <v>44286.0</v>
      </c>
      <c r="AV101" s="4">
        <f t="shared" si="9"/>
        <v>-0.01616765289</v>
      </c>
      <c r="AW101" s="4">
        <f t="shared" si="10"/>
        <v>0.3866416789</v>
      </c>
      <c r="AX101" s="6">
        <f t="array" ref="AX101">SQRT(MMULT(MMULT(AJ101:AS101,MMULT(TRANSPOSE(ER!B581:K616-ER!M616:V616),ER!B581:K616-ER!M616:V616)/3),TRANSPOSE(AJ101:AS101)))</f>
        <v>0.4386913076</v>
      </c>
      <c r="AY101" s="2">
        <v>44286.0</v>
      </c>
      <c r="AZ101" s="6">
        <f t="shared" ref="AZ101:BI101" si="301">AJ101*0.01/$AX101</f>
        <v>0.003764482266</v>
      </c>
      <c r="BA101" s="6">
        <f t="shared" si="301"/>
        <v>-0.0112934468</v>
      </c>
      <c r="BB101" s="6">
        <f t="shared" si="301"/>
        <v>0.0112934468</v>
      </c>
      <c r="BC101" s="6">
        <f t="shared" si="301"/>
        <v>-0.003764482266</v>
      </c>
      <c r="BD101" s="6">
        <f t="shared" si="301"/>
        <v>0.02635137586</v>
      </c>
      <c r="BE101" s="6">
        <f t="shared" si="301"/>
        <v>-0.01882241133</v>
      </c>
      <c r="BF101" s="6">
        <f t="shared" si="301"/>
        <v>-0.03388034039</v>
      </c>
      <c r="BG101" s="6">
        <f t="shared" si="301"/>
        <v>0.03388034039</v>
      </c>
      <c r="BH101" s="6">
        <f t="shared" si="301"/>
        <v>0.01882241133</v>
      </c>
      <c r="BI101" s="6">
        <f t="shared" si="301"/>
        <v>-0.02635137586</v>
      </c>
      <c r="BK101" s="4">
        <f t="shared" si="12"/>
        <v>-0.0003685608633</v>
      </c>
      <c r="BL101" s="4">
        <f t="shared" si="13"/>
        <v>0.9880602508</v>
      </c>
    </row>
    <row r="102">
      <c r="A102" s="2">
        <v>44316.0</v>
      </c>
      <c r="B102" s="7">
        <v>0.0347</v>
      </c>
      <c r="C102" s="7">
        <v>0.022</v>
      </c>
      <c r="D102" s="7">
        <v>0.0365</v>
      </c>
      <c r="E102" s="7">
        <v>0.0094</v>
      </c>
      <c r="F102" s="7">
        <v>-0.0189</v>
      </c>
      <c r="G102" s="7">
        <v>-0.0259</v>
      </c>
      <c r="H102" s="7">
        <v>0.0276</v>
      </c>
      <c r="I102" s="7">
        <v>0.0294</v>
      </c>
      <c r="J102" s="7">
        <v>0.0402</v>
      </c>
      <c r="K102" s="7">
        <v>0.0542</v>
      </c>
      <c r="L102" s="8"/>
      <c r="M102" s="8"/>
      <c r="N102" s="6">
        <f>CDaR!AT258</f>
        <v>0.1617833333</v>
      </c>
      <c r="O102" s="6">
        <f>CDaR!AU258</f>
        <v>0.0785</v>
      </c>
      <c r="P102" s="6">
        <f>CDaR!AV258</f>
        <v>0.1871</v>
      </c>
      <c r="Q102" s="6">
        <f>CDaR!AW258</f>
        <v>0.08426666667</v>
      </c>
      <c r="R102" s="6">
        <f>CDaR!AX258</f>
        <v>0.2407166667</v>
      </c>
      <c r="S102" s="6">
        <f>CDaR!AY258</f>
        <v>0.07445</v>
      </c>
      <c r="T102" s="6">
        <f>CDaR!AZ258</f>
        <v>0.03231666667</v>
      </c>
      <c r="U102" s="6">
        <f>CDaR!BA258</f>
        <v>0.3167333333</v>
      </c>
      <c r="V102" s="6">
        <f>CDaR!BB258</f>
        <v>0.2257</v>
      </c>
      <c r="W102" s="6">
        <f>CDaR!BC258</f>
        <v>0.03686666667</v>
      </c>
      <c r="X102" s="8"/>
      <c r="Y102" s="4">
        <f t="shared" ref="Y102:AH102" si="302">rank(N102, $N102:$W102, TRUE)</f>
        <v>6</v>
      </c>
      <c r="Z102" s="4">
        <f t="shared" si="302"/>
        <v>4</v>
      </c>
      <c r="AA102" s="4">
        <f t="shared" si="302"/>
        <v>7</v>
      </c>
      <c r="AB102" s="4">
        <f t="shared" si="302"/>
        <v>5</v>
      </c>
      <c r="AC102" s="4">
        <f t="shared" si="302"/>
        <v>9</v>
      </c>
      <c r="AD102" s="4">
        <f t="shared" si="302"/>
        <v>3</v>
      </c>
      <c r="AE102" s="4">
        <f t="shared" si="302"/>
        <v>1</v>
      </c>
      <c r="AF102" s="4">
        <f t="shared" si="302"/>
        <v>10</v>
      </c>
      <c r="AG102" s="4">
        <f t="shared" si="302"/>
        <v>8</v>
      </c>
      <c r="AH102" s="4">
        <f t="shared" si="302"/>
        <v>2</v>
      </c>
      <c r="AI102" s="8"/>
      <c r="AJ102" s="6">
        <f t="shared" ref="AJ102:AS102" si="303">(Y102-AVERAGE($Y102:$AH102))/STDEV($Y102:$AH102)</f>
        <v>0.1651445648</v>
      </c>
      <c r="AK102" s="6">
        <f t="shared" si="303"/>
        <v>-0.4954336943</v>
      </c>
      <c r="AL102" s="6">
        <f t="shared" si="303"/>
        <v>0.4954336943</v>
      </c>
      <c r="AM102" s="6">
        <f t="shared" si="303"/>
        <v>-0.1651445648</v>
      </c>
      <c r="AN102" s="6">
        <f t="shared" si="303"/>
        <v>1.156011953</v>
      </c>
      <c r="AO102" s="6">
        <f t="shared" si="303"/>
        <v>-0.8257228238</v>
      </c>
      <c r="AP102" s="6">
        <f t="shared" si="303"/>
        <v>-1.486301083</v>
      </c>
      <c r="AQ102" s="6">
        <f t="shared" si="303"/>
        <v>1.486301083</v>
      </c>
      <c r="AR102" s="6">
        <f t="shared" si="303"/>
        <v>0.8257228238</v>
      </c>
      <c r="AS102" s="6">
        <f t="shared" si="303"/>
        <v>-1.156011953</v>
      </c>
      <c r="AT102" s="8"/>
      <c r="AU102" s="23">
        <v>44316.0</v>
      </c>
      <c r="AV102" s="4">
        <f t="shared" si="9"/>
        <v>-0.01588690713</v>
      </c>
      <c r="AW102" s="4">
        <f t="shared" si="10"/>
        <v>0.3804991385</v>
      </c>
      <c r="AX102" s="6">
        <f t="array" ref="AX102">SQRT(MMULT(MMULT(AJ102:AS102,MMULT(TRANSPOSE(ER!B582:K617-ER!M617:V617),ER!B582:K617-ER!M617:V617)/3),TRANSPOSE(AJ102:AS102)))</f>
        <v>0.4247016933</v>
      </c>
      <c r="AY102" s="2">
        <v>44316.0</v>
      </c>
      <c r="AZ102" s="6">
        <f t="shared" ref="AZ102:BI102" si="304">AJ102*0.01/$AX102</f>
        <v>0.003888483785</v>
      </c>
      <c r="BA102" s="6">
        <f t="shared" si="304"/>
        <v>-0.01166545135</v>
      </c>
      <c r="BB102" s="6">
        <f t="shared" si="304"/>
        <v>0.01166545135</v>
      </c>
      <c r="BC102" s="6">
        <f t="shared" si="304"/>
        <v>-0.003888483785</v>
      </c>
      <c r="BD102" s="6">
        <f t="shared" si="304"/>
        <v>0.02721938649</v>
      </c>
      <c r="BE102" s="6">
        <f t="shared" si="304"/>
        <v>-0.01944241892</v>
      </c>
      <c r="BF102" s="6">
        <f t="shared" si="304"/>
        <v>-0.03499635406</v>
      </c>
      <c r="BG102" s="6">
        <f t="shared" si="304"/>
        <v>0.03499635406</v>
      </c>
      <c r="BH102" s="6">
        <f t="shared" si="304"/>
        <v>0.01944241892</v>
      </c>
      <c r="BI102" s="6">
        <f t="shared" si="304"/>
        <v>-0.02721938649</v>
      </c>
      <c r="BK102" s="4">
        <f t="shared" si="12"/>
        <v>-0.000362143194</v>
      </c>
      <c r="BL102" s="4">
        <f t="shared" si="13"/>
        <v>0.9877024315</v>
      </c>
    </row>
    <row r="103">
      <c r="A103" s="2">
        <v>44347.0</v>
      </c>
      <c r="B103" s="7">
        <v>0.0303</v>
      </c>
      <c r="C103" s="7">
        <v>0.0354</v>
      </c>
      <c r="D103" s="7">
        <v>0.031</v>
      </c>
      <c r="E103" s="7">
        <v>0.0148</v>
      </c>
      <c r="F103" s="7">
        <v>0.0478</v>
      </c>
      <c r="G103" s="7">
        <v>0.0165</v>
      </c>
      <c r="H103" s="7">
        <v>0.0075</v>
      </c>
      <c r="I103" s="7">
        <v>0.0401</v>
      </c>
      <c r="J103" s="7">
        <v>0.0131</v>
      </c>
      <c r="K103" s="7">
        <v>0.0044</v>
      </c>
      <c r="L103" s="8"/>
      <c r="M103" s="8"/>
      <c r="N103" s="6">
        <f>CDaR!AT259</f>
        <v>0.1469</v>
      </c>
      <c r="O103" s="6">
        <f>CDaR!AU259</f>
        <v>0.05928333333</v>
      </c>
      <c r="P103" s="6">
        <f>CDaR!AV259</f>
        <v>0.1712166667</v>
      </c>
      <c r="Q103" s="6">
        <f>CDaR!AW259</f>
        <v>0.0573</v>
      </c>
      <c r="R103" s="6">
        <f>CDaR!AX259</f>
        <v>0.2210666667</v>
      </c>
      <c r="S103" s="6">
        <f>CDaR!AY259</f>
        <v>0.05593333333</v>
      </c>
      <c r="T103" s="6">
        <f>CDaR!AZ259</f>
        <v>0.0135</v>
      </c>
      <c r="U103" s="6">
        <f>CDaR!BA259</f>
        <v>0.3068</v>
      </c>
      <c r="V103" s="6">
        <f>CDaR!BB259</f>
        <v>0.2180333333</v>
      </c>
      <c r="W103" s="6">
        <f>CDaR!BC259</f>
        <v>0.02381666667</v>
      </c>
      <c r="X103" s="8"/>
      <c r="Y103" s="4">
        <f t="shared" ref="Y103:AH103" si="305">rank(N103, $N103:$W103, TRUE)</f>
        <v>6</v>
      </c>
      <c r="Z103" s="4">
        <f t="shared" si="305"/>
        <v>5</v>
      </c>
      <c r="AA103" s="4">
        <f t="shared" si="305"/>
        <v>7</v>
      </c>
      <c r="AB103" s="4">
        <f t="shared" si="305"/>
        <v>4</v>
      </c>
      <c r="AC103" s="4">
        <f t="shared" si="305"/>
        <v>9</v>
      </c>
      <c r="AD103" s="4">
        <f t="shared" si="305"/>
        <v>3</v>
      </c>
      <c r="AE103" s="4">
        <f t="shared" si="305"/>
        <v>1</v>
      </c>
      <c r="AF103" s="4">
        <f t="shared" si="305"/>
        <v>10</v>
      </c>
      <c r="AG103" s="4">
        <f t="shared" si="305"/>
        <v>8</v>
      </c>
      <c r="AH103" s="4">
        <f t="shared" si="305"/>
        <v>2</v>
      </c>
      <c r="AI103" s="8"/>
      <c r="AJ103" s="6">
        <f t="shared" ref="AJ103:AS103" si="306">(Y103-AVERAGE($Y103:$AH103))/STDEV($Y103:$AH103)</f>
        <v>0.1651445648</v>
      </c>
      <c r="AK103" s="6">
        <f t="shared" si="306"/>
        <v>-0.1651445648</v>
      </c>
      <c r="AL103" s="6">
        <f t="shared" si="306"/>
        <v>0.4954336943</v>
      </c>
      <c r="AM103" s="6">
        <f t="shared" si="306"/>
        <v>-0.4954336943</v>
      </c>
      <c r="AN103" s="6">
        <f t="shared" si="306"/>
        <v>1.156011953</v>
      </c>
      <c r="AO103" s="6">
        <f t="shared" si="306"/>
        <v>-0.8257228238</v>
      </c>
      <c r="AP103" s="6">
        <f t="shared" si="306"/>
        <v>-1.486301083</v>
      </c>
      <c r="AQ103" s="6">
        <f t="shared" si="306"/>
        <v>1.486301083</v>
      </c>
      <c r="AR103" s="6">
        <f t="shared" si="306"/>
        <v>0.8257228238</v>
      </c>
      <c r="AS103" s="6">
        <f t="shared" si="306"/>
        <v>-1.156011953</v>
      </c>
      <c r="AT103" s="8"/>
      <c r="AU103" s="23">
        <v>44347.0</v>
      </c>
      <c r="AV103" s="4">
        <f t="shared" si="9"/>
        <v>0.09619670898</v>
      </c>
      <c r="AW103" s="4">
        <f t="shared" si="10"/>
        <v>0.4171019034</v>
      </c>
      <c r="AX103" s="6">
        <f t="array" ref="AX103">SQRT(MMULT(MMULT(AJ103:AS103,MMULT(TRANSPOSE(ER!B583:K618-ER!M618:V618),ER!B583:K618-ER!M618:V618)/3),TRANSPOSE(AJ103:AS103)))</f>
        <v>0.4189538198</v>
      </c>
      <c r="AY103" s="2">
        <v>44347.0</v>
      </c>
      <c r="AZ103" s="6">
        <f t="shared" ref="AZ103:BI103" si="307">AJ103*0.01/$AX103</f>
        <v>0.003941832177</v>
      </c>
      <c r="BA103" s="6">
        <f t="shared" si="307"/>
        <v>-0.003941832177</v>
      </c>
      <c r="BB103" s="6">
        <f t="shared" si="307"/>
        <v>0.01182549653</v>
      </c>
      <c r="BC103" s="6">
        <f t="shared" si="307"/>
        <v>-0.01182549653</v>
      </c>
      <c r="BD103" s="6">
        <f t="shared" si="307"/>
        <v>0.02759282524</v>
      </c>
      <c r="BE103" s="6">
        <f t="shared" si="307"/>
        <v>-0.01970916088</v>
      </c>
      <c r="BF103" s="6">
        <f t="shared" si="307"/>
        <v>-0.03547648959</v>
      </c>
      <c r="BG103" s="6">
        <f t="shared" si="307"/>
        <v>0.03547648959</v>
      </c>
      <c r="BH103" s="6">
        <f t="shared" si="307"/>
        <v>0.01970916088</v>
      </c>
      <c r="BI103" s="6">
        <f t="shared" si="307"/>
        <v>-0.02759282524</v>
      </c>
      <c r="BK103" s="4">
        <f t="shared" si="12"/>
        <v>0.002265041805</v>
      </c>
      <c r="BL103" s="4">
        <f t="shared" si="13"/>
        <v>0.9899396188</v>
      </c>
    </row>
    <row r="104">
      <c r="A104" s="2">
        <v>44377.0</v>
      </c>
      <c r="B104" s="7">
        <v>0.017</v>
      </c>
      <c r="C104" s="7">
        <v>0.0245</v>
      </c>
      <c r="D104" s="7">
        <v>0.0115</v>
      </c>
      <c r="E104" s="7">
        <v>0.013</v>
      </c>
      <c r="F104" s="7">
        <v>-9.0E-4</v>
      </c>
      <c r="G104" s="7">
        <v>0.0118</v>
      </c>
      <c r="H104" s="7">
        <v>0.0271</v>
      </c>
      <c r="I104" s="7">
        <v>-0.0252</v>
      </c>
      <c r="J104" s="7">
        <v>0.0043</v>
      </c>
      <c r="K104" s="7">
        <v>0.0275</v>
      </c>
      <c r="L104" s="8"/>
      <c r="M104" s="8"/>
      <c r="N104" s="6">
        <f>CDaR!AT260</f>
        <v>0.1227333333</v>
      </c>
      <c r="O104" s="6">
        <f>CDaR!AU260</f>
        <v>0.04345</v>
      </c>
      <c r="P104" s="6">
        <f>CDaR!AV260</f>
        <v>0.1425</v>
      </c>
      <c r="Q104" s="6">
        <f>CDaR!AW260</f>
        <v>0.04041666667</v>
      </c>
      <c r="R104" s="6">
        <f>CDaR!AX260</f>
        <v>0.1891</v>
      </c>
      <c r="S104" s="6">
        <f>CDaR!AY260</f>
        <v>0.04733333333</v>
      </c>
      <c r="T104" s="6">
        <f>CDaR!AZ260</f>
        <v>0.004283333333</v>
      </c>
      <c r="U104" s="6">
        <f>CDaR!BA260</f>
        <v>0.2824166667</v>
      </c>
      <c r="V104" s="6">
        <f>CDaR!BB260</f>
        <v>0.2098333333</v>
      </c>
      <c r="W104" s="6">
        <f>CDaR!BC260</f>
        <v>0.01931666667</v>
      </c>
      <c r="X104" s="8"/>
      <c r="Y104" s="4">
        <f t="shared" ref="Y104:AH104" si="308">rank(N104, $N104:$W104, TRUE)</f>
        <v>6</v>
      </c>
      <c r="Z104" s="4">
        <f t="shared" si="308"/>
        <v>4</v>
      </c>
      <c r="AA104" s="4">
        <f t="shared" si="308"/>
        <v>7</v>
      </c>
      <c r="AB104" s="4">
        <f t="shared" si="308"/>
        <v>3</v>
      </c>
      <c r="AC104" s="4">
        <f t="shared" si="308"/>
        <v>8</v>
      </c>
      <c r="AD104" s="4">
        <f t="shared" si="308"/>
        <v>5</v>
      </c>
      <c r="AE104" s="4">
        <f t="shared" si="308"/>
        <v>1</v>
      </c>
      <c r="AF104" s="4">
        <f t="shared" si="308"/>
        <v>10</v>
      </c>
      <c r="AG104" s="4">
        <f t="shared" si="308"/>
        <v>9</v>
      </c>
      <c r="AH104" s="4">
        <f t="shared" si="308"/>
        <v>2</v>
      </c>
      <c r="AI104" s="8"/>
      <c r="AJ104" s="6">
        <f t="shared" ref="AJ104:AS104" si="309">(Y104-AVERAGE($Y104:$AH104))/STDEV($Y104:$AH104)</f>
        <v>0.1651445648</v>
      </c>
      <c r="AK104" s="6">
        <f t="shared" si="309"/>
        <v>-0.4954336943</v>
      </c>
      <c r="AL104" s="6">
        <f t="shared" si="309"/>
        <v>0.4954336943</v>
      </c>
      <c r="AM104" s="6">
        <f t="shared" si="309"/>
        <v>-0.8257228238</v>
      </c>
      <c r="AN104" s="6">
        <f t="shared" si="309"/>
        <v>0.8257228238</v>
      </c>
      <c r="AO104" s="6">
        <f t="shared" si="309"/>
        <v>-0.1651445648</v>
      </c>
      <c r="AP104" s="6">
        <f t="shared" si="309"/>
        <v>-1.486301083</v>
      </c>
      <c r="AQ104" s="6">
        <f t="shared" si="309"/>
        <v>1.486301083</v>
      </c>
      <c r="AR104" s="6">
        <f t="shared" si="309"/>
        <v>1.156011953</v>
      </c>
      <c r="AS104" s="6">
        <f t="shared" si="309"/>
        <v>-1.156011953</v>
      </c>
      <c r="AT104" s="8"/>
      <c r="AU104" s="23">
        <v>44377.0</v>
      </c>
      <c r="AV104" s="4">
        <f t="shared" si="9"/>
        <v>-0.1187389421</v>
      </c>
      <c r="AW104" s="4">
        <f t="shared" si="10"/>
        <v>0.3675756647</v>
      </c>
      <c r="AX104" s="6">
        <f t="array" ref="AX104">SQRT(MMULT(MMULT(AJ104:AS104,MMULT(TRANSPOSE(ER!B584:K619-ER!M619:V619),ER!B584:K619-ER!M619:V619)/3),TRANSPOSE(AJ104:AS104)))</f>
        <v>0.3883779696</v>
      </c>
      <c r="AY104" s="2">
        <v>44377.0</v>
      </c>
      <c r="AZ104" s="6">
        <f t="shared" ref="AZ104:BI104" si="310">AJ104*0.01/$AX104</f>
        <v>0.004252160979</v>
      </c>
      <c r="BA104" s="6">
        <f t="shared" si="310"/>
        <v>-0.01275648294</v>
      </c>
      <c r="BB104" s="6">
        <f t="shared" si="310"/>
        <v>0.01275648294</v>
      </c>
      <c r="BC104" s="6">
        <f t="shared" si="310"/>
        <v>-0.0212608049</v>
      </c>
      <c r="BD104" s="6">
        <f t="shared" si="310"/>
        <v>0.0212608049</v>
      </c>
      <c r="BE104" s="6">
        <f t="shared" si="310"/>
        <v>-0.004252160979</v>
      </c>
      <c r="BF104" s="6">
        <f t="shared" si="310"/>
        <v>-0.03826944881</v>
      </c>
      <c r="BG104" s="6">
        <f t="shared" si="310"/>
        <v>0.03826944881</v>
      </c>
      <c r="BH104" s="6">
        <f t="shared" si="310"/>
        <v>0.02976512685</v>
      </c>
      <c r="BI104" s="6">
        <f t="shared" si="310"/>
        <v>-0.02976512685</v>
      </c>
      <c r="BK104" s="4">
        <f t="shared" si="12"/>
        <v>-0.002834177335</v>
      </c>
      <c r="BL104" s="4">
        <f t="shared" si="13"/>
        <v>0.9871339544</v>
      </c>
    </row>
    <row r="105">
      <c r="A105" s="2">
        <v>44408.0</v>
      </c>
      <c r="B105" s="7">
        <v>0.0079</v>
      </c>
      <c r="C105" s="7">
        <v>0.0069</v>
      </c>
      <c r="D105" s="7">
        <v>0.017</v>
      </c>
      <c r="E105" s="7">
        <v>0.001</v>
      </c>
      <c r="F105" s="7">
        <v>0.0072</v>
      </c>
      <c r="G105" s="7">
        <v>-0.0237</v>
      </c>
      <c r="H105" s="7">
        <v>0.0458</v>
      </c>
      <c r="I105" s="7">
        <v>-0.018</v>
      </c>
      <c r="J105" s="7">
        <v>0.0026</v>
      </c>
      <c r="K105" s="7">
        <v>0.0234</v>
      </c>
      <c r="L105" s="8"/>
      <c r="M105" s="8"/>
      <c r="N105" s="6">
        <f>CDaR!AT261</f>
        <v>0.10165</v>
      </c>
      <c r="O105" s="6">
        <f>CDaR!AU261</f>
        <v>0.02976666667</v>
      </c>
      <c r="P105" s="6">
        <f>CDaR!AV261</f>
        <v>0.1190166667</v>
      </c>
      <c r="Q105" s="6">
        <f>CDaR!AW261</f>
        <v>0.03181666667</v>
      </c>
      <c r="R105" s="6">
        <f>CDaR!AX261</f>
        <v>0.16515</v>
      </c>
      <c r="S105" s="6">
        <f>CDaR!AY261</f>
        <v>0.03751666667</v>
      </c>
      <c r="T105" s="6">
        <f>CDaR!AZ261</f>
        <v>0.004283333333</v>
      </c>
      <c r="U105" s="6">
        <f>CDaR!BA261</f>
        <v>0.2578</v>
      </c>
      <c r="V105" s="6">
        <f>CDaR!BB261</f>
        <v>0.2002833333</v>
      </c>
      <c r="W105" s="6">
        <f>CDaR!BC261</f>
        <v>0.01855</v>
      </c>
      <c r="X105" s="8"/>
      <c r="Y105" s="4">
        <f t="shared" ref="Y105:AH105" si="311">rank(N105, $N105:$W105, TRUE)</f>
        <v>6</v>
      </c>
      <c r="Z105" s="4">
        <f t="shared" si="311"/>
        <v>3</v>
      </c>
      <c r="AA105" s="4">
        <f t="shared" si="311"/>
        <v>7</v>
      </c>
      <c r="AB105" s="4">
        <f t="shared" si="311"/>
        <v>4</v>
      </c>
      <c r="AC105" s="4">
        <f t="shared" si="311"/>
        <v>8</v>
      </c>
      <c r="AD105" s="4">
        <f t="shared" si="311"/>
        <v>5</v>
      </c>
      <c r="AE105" s="4">
        <f t="shared" si="311"/>
        <v>1</v>
      </c>
      <c r="AF105" s="4">
        <f t="shared" si="311"/>
        <v>10</v>
      </c>
      <c r="AG105" s="4">
        <f t="shared" si="311"/>
        <v>9</v>
      </c>
      <c r="AH105" s="4">
        <f t="shared" si="311"/>
        <v>2</v>
      </c>
      <c r="AI105" s="8"/>
      <c r="AJ105" s="6">
        <f t="shared" ref="AJ105:AS105" si="312">(Y105-AVERAGE($Y105:$AH105))/STDEV($Y105:$AH105)</f>
        <v>0.1651445648</v>
      </c>
      <c r="AK105" s="6">
        <f t="shared" si="312"/>
        <v>-0.8257228238</v>
      </c>
      <c r="AL105" s="6">
        <f t="shared" si="312"/>
        <v>0.4954336943</v>
      </c>
      <c r="AM105" s="6">
        <f t="shared" si="312"/>
        <v>-0.4954336943</v>
      </c>
      <c r="AN105" s="6">
        <f t="shared" si="312"/>
        <v>0.8257228238</v>
      </c>
      <c r="AO105" s="6">
        <f t="shared" si="312"/>
        <v>-0.1651445648</v>
      </c>
      <c r="AP105" s="6">
        <f t="shared" si="312"/>
        <v>-1.486301083</v>
      </c>
      <c r="AQ105" s="6">
        <f t="shared" si="312"/>
        <v>1.486301083</v>
      </c>
      <c r="AR105" s="6">
        <f t="shared" si="312"/>
        <v>1.156011953</v>
      </c>
      <c r="AS105" s="6">
        <f t="shared" si="312"/>
        <v>-1.156011953</v>
      </c>
      <c r="AT105" s="8"/>
      <c r="AU105" s="23">
        <v>44408.0</v>
      </c>
      <c r="AV105" s="4">
        <f t="shared" si="9"/>
        <v>-0.1035291277</v>
      </c>
      <c r="AW105" s="4">
        <f t="shared" si="10"/>
        <v>0.3295208767</v>
      </c>
      <c r="AX105" s="6">
        <f t="array" ref="AX105">SQRT(MMULT(MMULT(AJ105:AS105,MMULT(TRANSPOSE(ER!B585:K620-ER!M620:V620),ER!B585:K620-ER!M620:V620)/3),TRANSPOSE(AJ105:AS105)))</f>
        <v>0.3938351357</v>
      </c>
      <c r="AY105" s="2">
        <v>44408.0</v>
      </c>
      <c r="AZ105" s="6">
        <f t="shared" ref="AZ105:BI105" si="313">AJ105*0.01/$AX105</f>
        <v>0.004193241024</v>
      </c>
      <c r="BA105" s="6">
        <f t="shared" si="313"/>
        <v>-0.02096620512</v>
      </c>
      <c r="BB105" s="6">
        <f t="shared" si="313"/>
        <v>0.01257972307</v>
      </c>
      <c r="BC105" s="6">
        <f t="shared" si="313"/>
        <v>-0.01257972307</v>
      </c>
      <c r="BD105" s="6">
        <f t="shared" si="313"/>
        <v>0.02096620512</v>
      </c>
      <c r="BE105" s="6">
        <f t="shared" si="313"/>
        <v>-0.004193241024</v>
      </c>
      <c r="BF105" s="6">
        <f t="shared" si="313"/>
        <v>-0.03773916922</v>
      </c>
      <c r="BG105" s="6">
        <f t="shared" si="313"/>
        <v>0.03773916922</v>
      </c>
      <c r="BH105" s="6">
        <f t="shared" si="313"/>
        <v>0.02935268717</v>
      </c>
      <c r="BI105" s="6">
        <f t="shared" si="313"/>
        <v>-0.02935268717</v>
      </c>
      <c r="BK105" s="4">
        <f t="shared" si="12"/>
        <v>-0.002665679718</v>
      </c>
      <c r="BL105" s="4">
        <f t="shared" si="13"/>
        <v>0.9845025714</v>
      </c>
    </row>
    <row r="106">
      <c r="A106" s="2">
        <v>44439.0</v>
      </c>
      <c r="B106" s="7">
        <v>0.0203</v>
      </c>
      <c r="C106" s="7">
        <v>0.0142</v>
      </c>
      <c r="D106" s="7">
        <v>0.011</v>
      </c>
      <c r="E106" s="7">
        <v>0.0179</v>
      </c>
      <c r="F106" s="7">
        <v>0.0177</v>
      </c>
      <c r="G106" s="7">
        <v>0.0318</v>
      </c>
      <c r="H106" s="7">
        <v>0.0733</v>
      </c>
      <c r="I106" s="7">
        <v>0.0207</v>
      </c>
      <c r="J106" s="7">
        <v>0.0188</v>
      </c>
      <c r="K106" s="7">
        <v>0.0291</v>
      </c>
      <c r="L106" s="8"/>
      <c r="M106" s="8"/>
      <c r="N106" s="6">
        <f>CDaR!AT262</f>
        <v>0.08005</v>
      </c>
      <c r="O106" s="6">
        <f>CDaR!AU262</f>
        <v>0.02313333333</v>
      </c>
      <c r="P106" s="6">
        <f>CDaR!AV262</f>
        <v>0.09063333333</v>
      </c>
      <c r="Q106" s="6">
        <f>CDaR!AW262</f>
        <v>0.0228</v>
      </c>
      <c r="R106" s="6">
        <f>CDaR!AX262</f>
        <v>0.1364333333</v>
      </c>
      <c r="S106" s="6">
        <f>CDaR!AY262</f>
        <v>0.02416666667</v>
      </c>
      <c r="T106" s="6">
        <f>CDaR!AZ262</f>
        <v>0.002933333333</v>
      </c>
      <c r="U106" s="6">
        <f>CDaR!BA262</f>
        <v>0.2244333333</v>
      </c>
      <c r="V106" s="6">
        <f>CDaR!BB262</f>
        <v>0.1820333333</v>
      </c>
      <c r="W106" s="6">
        <f>CDaR!BC262</f>
        <v>0.01855</v>
      </c>
      <c r="X106" s="8"/>
      <c r="Y106" s="4">
        <f t="shared" ref="Y106:AH106" si="314">rank(N106, $N106:$W106, TRUE)</f>
        <v>6</v>
      </c>
      <c r="Z106" s="4">
        <f t="shared" si="314"/>
        <v>4</v>
      </c>
      <c r="AA106" s="4">
        <f t="shared" si="314"/>
        <v>7</v>
      </c>
      <c r="AB106" s="4">
        <f t="shared" si="314"/>
        <v>3</v>
      </c>
      <c r="AC106" s="4">
        <f t="shared" si="314"/>
        <v>8</v>
      </c>
      <c r="AD106" s="4">
        <f t="shared" si="314"/>
        <v>5</v>
      </c>
      <c r="AE106" s="4">
        <f t="shared" si="314"/>
        <v>1</v>
      </c>
      <c r="AF106" s="4">
        <f t="shared" si="314"/>
        <v>10</v>
      </c>
      <c r="AG106" s="4">
        <f t="shared" si="314"/>
        <v>9</v>
      </c>
      <c r="AH106" s="4">
        <f t="shared" si="314"/>
        <v>2</v>
      </c>
      <c r="AI106" s="8"/>
      <c r="AJ106" s="6">
        <f t="shared" ref="AJ106:AS106" si="315">(Y106-AVERAGE($Y106:$AH106))/STDEV($Y106:$AH106)</f>
        <v>0.1651445648</v>
      </c>
      <c r="AK106" s="6">
        <f t="shared" si="315"/>
        <v>-0.4954336943</v>
      </c>
      <c r="AL106" s="6">
        <f t="shared" si="315"/>
        <v>0.4954336943</v>
      </c>
      <c r="AM106" s="6">
        <f t="shared" si="315"/>
        <v>-0.8257228238</v>
      </c>
      <c r="AN106" s="6">
        <f t="shared" si="315"/>
        <v>0.8257228238</v>
      </c>
      <c r="AO106" s="6">
        <f t="shared" si="315"/>
        <v>-0.1651445648</v>
      </c>
      <c r="AP106" s="6">
        <f t="shared" si="315"/>
        <v>-1.486301083</v>
      </c>
      <c r="AQ106" s="6">
        <f t="shared" si="315"/>
        <v>1.486301083</v>
      </c>
      <c r="AR106" s="6">
        <f t="shared" si="315"/>
        <v>1.156011953</v>
      </c>
      <c r="AS106" s="6">
        <f t="shared" si="315"/>
        <v>-1.156011953</v>
      </c>
      <c r="AT106" s="8"/>
      <c r="AU106" s="23">
        <v>44439.0</v>
      </c>
      <c r="AV106" s="4">
        <f t="shared" si="9"/>
        <v>-0.09251398518</v>
      </c>
      <c r="AW106" s="4">
        <f t="shared" si="10"/>
        <v>0.2990355872</v>
      </c>
      <c r="AX106" s="6">
        <f t="array" ref="AX106">SQRT(MMULT(MMULT(AJ106:AS106,MMULT(TRANSPOSE(ER!B586:K621-ER!M621:V621),ER!B586:K621-ER!M621:V621)/3),TRANSPOSE(AJ106:AS106)))</f>
        <v>0.382252211</v>
      </c>
      <c r="AY106" s="2">
        <v>44439.0</v>
      </c>
      <c r="AZ106" s="6">
        <f t="shared" ref="AZ106:BI106" si="316">AJ106*0.01/$AX106</f>
        <v>0.004320303716</v>
      </c>
      <c r="BA106" s="6">
        <f t="shared" si="316"/>
        <v>-0.01296091115</v>
      </c>
      <c r="BB106" s="6">
        <f t="shared" si="316"/>
        <v>0.01296091115</v>
      </c>
      <c r="BC106" s="6">
        <f t="shared" si="316"/>
        <v>-0.02160151858</v>
      </c>
      <c r="BD106" s="6">
        <f t="shared" si="316"/>
        <v>0.02160151858</v>
      </c>
      <c r="BE106" s="6">
        <f t="shared" si="316"/>
        <v>-0.004320303716</v>
      </c>
      <c r="BF106" s="6">
        <f t="shared" si="316"/>
        <v>-0.03888273345</v>
      </c>
      <c r="BG106" s="6">
        <f t="shared" si="316"/>
        <v>0.03888273345</v>
      </c>
      <c r="BH106" s="6">
        <f t="shared" si="316"/>
        <v>0.03024212602</v>
      </c>
      <c r="BI106" s="6">
        <f t="shared" si="316"/>
        <v>-0.03024212602</v>
      </c>
      <c r="BK106" s="4">
        <f t="shared" si="12"/>
        <v>-0.002349053622</v>
      </c>
      <c r="BL106" s="4">
        <f t="shared" si="13"/>
        <v>0.9821899221</v>
      </c>
    </row>
    <row r="107">
      <c r="A107" s="2">
        <v>44469.0</v>
      </c>
      <c r="B107" s="7">
        <v>-0.02</v>
      </c>
      <c r="C107" s="7">
        <v>-0.0236</v>
      </c>
      <c r="D107" s="7">
        <v>-0.0251</v>
      </c>
      <c r="E107" s="7">
        <v>-0.0385</v>
      </c>
      <c r="F107" s="7">
        <v>-0.0125</v>
      </c>
      <c r="G107" s="7">
        <v>0.0448</v>
      </c>
      <c r="H107" s="7">
        <v>-0.0579</v>
      </c>
      <c r="I107" s="7">
        <v>-0.0124</v>
      </c>
      <c r="J107" s="7">
        <v>0.0</v>
      </c>
      <c r="K107" s="7">
        <v>-0.0475</v>
      </c>
      <c r="L107" s="8"/>
      <c r="M107" s="8"/>
      <c r="N107" s="6">
        <f>CDaR!AT263</f>
        <v>0.06015</v>
      </c>
      <c r="O107" s="6">
        <f>CDaR!AU263</f>
        <v>0.02061666667</v>
      </c>
      <c r="P107" s="6">
        <f>CDaR!AV263</f>
        <v>0.06778333333</v>
      </c>
      <c r="Q107" s="6">
        <f>CDaR!AW263</f>
        <v>0.02245</v>
      </c>
      <c r="R107" s="6">
        <f>CDaR!AX263</f>
        <v>0.10965</v>
      </c>
      <c r="S107" s="6">
        <f>CDaR!AY263</f>
        <v>0.0201</v>
      </c>
      <c r="T107" s="6">
        <f>CDaR!AZ263</f>
        <v>0.002933333333</v>
      </c>
      <c r="U107" s="6">
        <f>CDaR!BA263</f>
        <v>0.1894833333</v>
      </c>
      <c r="V107" s="6">
        <f>CDaR!BB263</f>
        <v>0.1645166667</v>
      </c>
      <c r="W107" s="6">
        <f>CDaR!BC263</f>
        <v>0.01855</v>
      </c>
      <c r="X107" s="8"/>
      <c r="Y107" s="4">
        <f t="shared" ref="Y107:AH107" si="317">rank(N107, $N107:$W107, TRUE)</f>
        <v>6</v>
      </c>
      <c r="Z107" s="4">
        <f t="shared" si="317"/>
        <v>4</v>
      </c>
      <c r="AA107" s="4">
        <f t="shared" si="317"/>
        <v>7</v>
      </c>
      <c r="AB107" s="4">
        <f t="shared" si="317"/>
        <v>5</v>
      </c>
      <c r="AC107" s="4">
        <f t="shared" si="317"/>
        <v>8</v>
      </c>
      <c r="AD107" s="4">
        <f t="shared" si="317"/>
        <v>3</v>
      </c>
      <c r="AE107" s="4">
        <f t="shared" si="317"/>
        <v>1</v>
      </c>
      <c r="AF107" s="4">
        <f t="shared" si="317"/>
        <v>10</v>
      </c>
      <c r="AG107" s="4">
        <f t="shared" si="317"/>
        <v>9</v>
      </c>
      <c r="AH107" s="4">
        <f t="shared" si="317"/>
        <v>2</v>
      </c>
      <c r="AI107" s="8"/>
      <c r="AJ107" s="6">
        <f t="shared" ref="AJ107:AS107" si="318">(Y107-AVERAGE($Y107:$AH107))/STDEV($Y107:$AH107)</f>
        <v>0.1651445648</v>
      </c>
      <c r="AK107" s="6">
        <f t="shared" si="318"/>
        <v>-0.4954336943</v>
      </c>
      <c r="AL107" s="6">
        <f t="shared" si="318"/>
        <v>0.4954336943</v>
      </c>
      <c r="AM107" s="6">
        <f t="shared" si="318"/>
        <v>-0.1651445648</v>
      </c>
      <c r="AN107" s="6">
        <f t="shared" si="318"/>
        <v>0.8257228238</v>
      </c>
      <c r="AO107" s="6">
        <f t="shared" si="318"/>
        <v>-0.8257228238</v>
      </c>
      <c r="AP107" s="6">
        <f t="shared" si="318"/>
        <v>-1.486301083</v>
      </c>
      <c r="AQ107" s="6">
        <f t="shared" si="318"/>
        <v>1.486301083</v>
      </c>
      <c r="AR107" s="6">
        <f t="shared" si="318"/>
        <v>1.156011953</v>
      </c>
      <c r="AS107" s="6">
        <f t="shared" si="318"/>
        <v>-1.156011953</v>
      </c>
      <c r="AT107" s="8"/>
      <c r="AU107" s="23">
        <v>44469.0</v>
      </c>
      <c r="AV107" s="4">
        <f t="shared" si="9"/>
        <v>0.1325615421</v>
      </c>
      <c r="AW107" s="4">
        <f t="shared" si="10"/>
        <v>0.3386762058</v>
      </c>
      <c r="AX107" s="6">
        <f t="array" ref="AX107">SQRT(MMULT(MMULT(AJ107:AS107,MMULT(TRANSPOSE(ER!B587:K622-ER!M622:V622),ER!B587:K622-ER!M622:V622)/3),TRANSPOSE(AJ107:AS107)))</f>
        <v>0.3940939749</v>
      </c>
      <c r="AY107" s="2">
        <v>44469.0</v>
      </c>
      <c r="AZ107" s="6">
        <f t="shared" ref="AZ107:BI107" si="319">AJ107*0.01/$AX107</f>
        <v>0.004190486921</v>
      </c>
      <c r="BA107" s="6">
        <f t="shared" si="319"/>
        <v>-0.01257146076</v>
      </c>
      <c r="BB107" s="6">
        <f t="shared" si="319"/>
        <v>0.01257146076</v>
      </c>
      <c r="BC107" s="6">
        <f t="shared" si="319"/>
        <v>-0.004190486921</v>
      </c>
      <c r="BD107" s="6">
        <f t="shared" si="319"/>
        <v>0.02095243461</v>
      </c>
      <c r="BE107" s="6">
        <f t="shared" si="319"/>
        <v>-0.02095243461</v>
      </c>
      <c r="BF107" s="6">
        <f t="shared" si="319"/>
        <v>-0.03771438229</v>
      </c>
      <c r="BG107" s="6">
        <f t="shared" si="319"/>
        <v>0.03771438229</v>
      </c>
      <c r="BH107" s="6">
        <f t="shared" si="319"/>
        <v>0.02933340845</v>
      </c>
      <c r="BI107" s="6">
        <f t="shared" si="319"/>
        <v>-0.02933340845</v>
      </c>
      <c r="BK107" s="4">
        <f t="shared" si="12"/>
        <v>0.003467907793</v>
      </c>
      <c r="BL107" s="4">
        <f t="shared" si="13"/>
        <v>0.9855960662</v>
      </c>
    </row>
    <row r="108">
      <c r="A108" s="2">
        <v>44500.0</v>
      </c>
      <c r="B108" s="7">
        <v>-6.0E-4</v>
      </c>
      <c r="C108" s="7">
        <v>0.053</v>
      </c>
      <c r="D108" s="7">
        <v>0.0461</v>
      </c>
      <c r="E108" s="7">
        <v>0.0231</v>
      </c>
      <c r="F108" s="7">
        <v>0.0533</v>
      </c>
      <c r="G108" s="7">
        <v>-0.0124</v>
      </c>
      <c r="H108" s="7">
        <v>0.0687</v>
      </c>
      <c r="I108" s="7">
        <v>0.0401</v>
      </c>
      <c r="J108" s="7">
        <v>0.0231</v>
      </c>
      <c r="K108" s="7">
        <v>0.0695</v>
      </c>
      <c r="L108" s="8"/>
      <c r="M108" s="8"/>
      <c r="N108" s="6">
        <f>CDaR!AT264</f>
        <v>0.03718333333</v>
      </c>
      <c r="O108" s="6">
        <f>CDaR!AU264</f>
        <v>0.01783333333</v>
      </c>
      <c r="P108" s="6">
        <f>CDaR!AV264</f>
        <v>0.04468333333</v>
      </c>
      <c r="Q108" s="6">
        <f>CDaR!AW264</f>
        <v>0.02663333333</v>
      </c>
      <c r="R108" s="6">
        <f>CDaR!AX264</f>
        <v>0.07548333333</v>
      </c>
      <c r="S108" s="6">
        <f>CDaR!AY264</f>
        <v>0.01706666667</v>
      </c>
      <c r="T108" s="6">
        <f>CDaR!AZ264</f>
        <v>0.01258333333</v>
      </c>
      <c r="U108" s="6">
        <f>CDaR!BA264</f>
        <v>0.1420666667</v>
      </c>
      <c r="V108" s="6">
        <f>CDaR!BB264</f>
        <v>0.1374833333</v>
      </c>
      <c r="W108" s="6">
        <f>CDaR!BC264</f>
        <v>0.02018333333</v>
      </c>
      <c r="X108" s="8"/>
      <c r="Y108" s="4">
        <f t="shared" ref="Y108:AH108" si="320">rank(N108, $N108:$W108, TRUE)</f>
        <v>6</v>
      </c>
      <c r="Z108" s="4">
        <f t="shared" si="320"/>
        <v>3</v>
      </c>
      <c r="AA108" s="4">
        <f t="shared" si="320"/>
        <v>7</v>
      </c>
      <c r="AB108" s="4">
        <f t="shared" si="320"/>
        <v>5</v>
      </c>
      <c r="AC108" s="4">
        <f t="shared" si="320"/>
        <v>8</v>
      </c>
      <c r="AD108" s="4">
        <f t="shared" si="320"/>
        <v>2</v>
      </c>
      <c r="AE108" s="4">
        <f t="shared" si="320"/>
        <v>1</v>
      </c>
      <c r="AF108" s="4">
        <f t="shared" si="320"/>
        <v>10</v>
      </c>
      <c r="AG108" s="4">
        <f t="shared" si="320"/>
        <v>9</v>
      </c>
      <c r="AH108" s="4">
        <f t="shared" si="320"/>
        <v>4</v>
      </c>
      <c r="AI108" s="8"/>
      <c r="AJ108" s="6">
        <f t="shared" ref="AJ108:AS108" si="321">(Y108-AVERAGE($Y108:$AH108))/STDEV($Y108:$AH108)</f>
        <v>0.1651445648</v>
      </c>
      <c r="AK108" s="6">
        <f t="shared" si="321"/>
        <v>-0.8257228238</v>
      </c>
      <c r="AL108" s="6">
        <f t="shared" si="321"/>
        <v>0.4954336943</v>
      </c>
      <c r="AM108" s="6">
        <f t="shared" si="321"/>
        <v>-0.1651445648</v>
      </c>
      <c r="AN108" s="6">
        <f t="shared" si="321"/>
        <v>0.8257228238</v>
      </c>
      <c r="AO108" s="6">
        <f t="shared" si="321"/>
        <v>-1.156011953</v>
      </c>
      <c r="AP108" s="6">
        <f t="shared" si="321"/>
        <v>-1.486301083</v>
      </c>
      <c r="AQ108" s="6">
        <f t="shared" si="321"/>
        <v>1.486301083</v>
      </c>
      <c r="AR108" s="6">
        <f t="shared" si="321"/>
        <v>1.156011953</v>
      </c>
      <c r="AS108" s="6">
        <f t="shared" si="321"/>
        <v>-0.4954336943</v>
      </c>
      <c r="AT108" s="8"/>
      <c r="AU108" s="23">
        <v>44500.0</v>
      </c>
      <c r="AV108" s="4">
        <f t="shared" si="9"/>
        <v>-0.04922959476</v>
      </c>
      <c r="AW108" s="4">
        <f t="shared" si="10"/>
        <v>0.3220033135</v>
      </c>
      <c r="AX108" s="6">
        <f t="array" ref="AX108">SQRT(MMULT(MMULT(AJ108:AS108,MMULT(TRANSPOSE(ER!B588:K623-ER!M623:V623),ER!B588:K623-ER!M623:V623)/3),TRANSPOSE(AJ108:AS108)))</f>
        <v>0.3743228974</v>
      </c>
      <c r="AY108" s="2">
        <v>44500.0</v>
      </c>
      <c r="AZ108" s="6">
        <f t="shared" ref="AZ108:BI108" si="322">AJ108*0.01/$AX108</f>
        <v>0.004411821075</v>
      </c>
      <c r="BA108" s="6">
        <f t="shared" si="322"/>
        <v>-0.02205910537</v>
      </c>
      <c r="BB108" s="6">
        <f t="shared" si="322"/>
        <v>0.01323546322</v>
      </c>
      <c r="BC108" s="6">
        <f t="shared" si="322"/>
        <v>-0.004411821075</v>
      </c>
      <c r="BD108" s="6">
        <f t="shared" si="322"/>
        <v>0.02205910537</v>
      </c>
      <c r="BE108" s="6">
        <f t="shared" si="322"/>
        <v>-0.03088274752</v>
      </c>
      <c r="BF108" s="6">
        <f t="shared" si="322"/>
        <v>-0.03970638967</v>
      </c>
      <c r="BG108" s="6">
        <f t="shared" si="322"/>
        <v>0.03970638967</v>
      </c>
      <c r="BH108" s="6">
        <f t="shared" si="322"/>
        <v>0.03088274752</v>
      </c>
      <c r="BI108" s="6">
        <f t="shared" si="322"/>
        <v>-0.01323546322</v>
      </c>
      <c r="BK108" s="4">
        <f t="shared" si="12"/>
        <v>-0.001249184151</v>
      </c>
      <c r="BL108" s="4">
        <f t="shared" si="13"/>
        <v>0.9843648752</v>
      </c>
    </row>
    <row r="109">
      <c r="A109" s="2">
        <v>44530.0</v>
      </c>
      <c r="B109" s="7">
        <v>-0.0098</v>
      </c>
      <c r="C109" s="7">
        <v>-0.0158</v>
      </c>
      <c r="D109" s="7">
        <v>-0.0154</v>
      </c>
      <c r="E109" s="7">
        <v>-0.039</v>
      </c>
      <c r="F109" s="7">
        <v>-0.0385</v>
      </c>
      <c r="G109" s="7">
        <v>-0.0287</v>
      </c>
      <c r="H109" s="7">
        <v>-0.0322</v>
      </c>
      <c r="I109" s="7">
        <v>-0.0823</v>
      </c>
      <c r="J109" s="7">
        <v>-0.0195</v>
      </c>
      <c r="K109" s="7">
        <v>-0.0105</v>
      </c>
      <c r="L109" s="8"/>
      <c r="M109" s="8"/>
      <c r="N109" s="6">
        <f>CDaR!AT265</f>
        <v>0.0178</v>
      </c>
      <c r="O109" s="6">
        <f>CDaR!AU265</f>
        <v>0.005283333333</v>
      </c>
      <c r="P109" s="6">
        <f>CDaR!AV265</f>
        <v>0.01048333333</v>
      </c>
      <c r="Q109" s="6">
        <f>CDaR!AW265</f>
        <v>0.01086666667</v>
      </c>
      <c r="R109" s="6">
        <f>CDaR!AX265</f>
        <v>0.02988333333</v>
      </c>
      <c r="S109" s="6">
        <f>CDaR!AY265</f>
        <v>0.0119</v>
      </c>
      <c r="T109" s="6">
        <f>CDaR!AZ265</f>
        <v>0.00965</v>
      </c>
      <c r="U109" s="6">
        <f>CDaR!BA265</f>
        <v>0.088</v>
      </c>
      <c r="V109" s="6">
        <f>CDaR!BB265</f>
        <v>0.09531666667</v>
      </c>
      <c r="W109" s="6">
        <f>CDaR!BC265</f>
        <v>0.009516666667</v>
      </c>
      <c r="X109" s="8"/>
      <c r="Y109" s="4">
        <f t="shared" ref="Y109:AH109" si="323">rank(N109, $N109:$W109, TRUE)</f>
        <v>7</v>
      </c>
      <c r="Z109" s="4">
        <f t="shared" si="323"/>
        <v>1</v>
      </c>
      <c r="AA109" s="4">
        <f t="shared" si="323"/>
        <v>4</v>
      </c>
      <c r="AB109" s="4">
        <f t="shared" si="323"/>
        <v>5</v>
      </c>
      <c r="AC109" s="4">
        <f t="shared" si="323"/>
        <v>8</v>
      </c>
      <c r="AD109" s="4">
        <f t="shared" si="323"/>
        <v>6</v>
      </c>
      <c r="AE109" s="4">
        <f t="shared" si="323"/>
        <v>3</v>
      </c>
      <c r="AF109" s="4">
        <f t="shared" si="323"/>
        <v>9</v>
      </c>
      <c r="AG109" s="4">
        <f t="shared" si="323"/>
        <v>10</v>
      </c>
      <c r="AH109" s="4">
        <f t="shared" si="323"/>
        <v>2</v>
      </c>
      <c r="AI109" s="8"/>
      <c r="AJ109" s="6">
        <f t="shared" ref="AJ109:AS109" si="324">(Y109-AVERAGE($Y109:$AH109))/STDEV($Y109:$AH109)</f>
        <v>0.4954336943</v>
      </c>
      <c r="AK109" s="6">
        <f t="shared" si="324"/>
        <v>-1.486301083</v>
      </c>
      <c r="AL109" s="6">
        <f t="shared" si="324"/>
        <v>-0.4954336943</v>
      </c>
      <c r="AM109" s="6">
        <f t="shared" si="324"/>
        <v>-0.1651445648</v>
      </c>
      <c r="AN109" s="6">
        <f t="shared" si="324"/>
        <v>0.8257228238</v>
      </c>
      <c r="AO109" s="6">
        <f t="shared" si="324"/>
        <v>0.1651445648</v>
      </c>
      <c r="AP109" s="6">
        <f t="shared" si="324"/>
        <v>-0.8257228238</v>
      </c>
      <c r="AQ109" s="6">
        <f t="shared" si="324"/>
        <v>1.156011953</v>
      </c>
      <c r="AR109" s="6">
        <f t="shared" si="324"/>
        <v>1.486301083</v>
      </c>
      <c r="AS109" s="6">
        <f t="shared" si="324"/>
        <v>-1.156011953</v>
      </c>
      <c r="AT109" s="8"/>
      <c r="AU109" s="23">
        <v>44530.0</v>
      </c>
      <c r="AV109" s="4">
        <f t="shared" si="9"/>
        <v>-0.0801776862</v>
      </c>
      <c r="AW109" s="4">
        <f t="shared" si="10"/>
        <v>0.2961858328</v>
      </c>
      <c r="AX109" s="6">
        <f t="array" ref="AX109">SQRT(MMULT(MMULT(AJ109:AS109,MMULT(TRANSPOSE(ER!B589:K624-ER!M624:V624),ER!B589:K624-ER!M624:V624)/3),TRANSPOSE(AJ109:AS109)))</f>
        <v>0.3263876246</v>
      </c>
      <c r="AY109" s="2">
        <v>44530.0</v>
      </c>
      <c r="AZ109" s="6">
        <f t="shared" ref="AZ109:BI109" si="325">AJ109*0.01/$AX109</f>
        <v>0.0151793039</v>
      </c>
      <c r="BA109" s="6">
        <f t="shared" si="325"/>
        <v>-0.04553791169</v>
      </c>
      <c r="BB109" s="6">
        <f t="shared" si="325"/>
        <v>-0.0151793039</v>
      </c>
      <c r="BC109" s="6">
        <f t="shared" si="325"/>
        <v>-0.005059767966</v>
      </c>
      <c r="BD109" s="6">
        <f t="shared" si="325"/>
        <v>0.02529883983</v>
      </c>
      <c r="BE109" s="6">
        <f t="shared" si="325"/>
        <v>0.005059767966</v>
      </c>
      <c r="BF109" s="6">
        <f t="shared" si="325"/>
        <v>-0.02529883983</v>
      </c>
      <c r="BG109" s="6">
        <f t="shared" si="325"/>
        <v>0.03541837576</v>
      </c>
      <c r="BH109" s="6">
        <f t="shared" si="325"/>
        <v>0.04553791169</v>
      </c>
      <c r="BI109" s="6">
        <f t="shared" si="325"/>
        <v>-0.03541837576</v>
      </c>
      <c r="BK109" s="4">
        <f t="shared" si="12"/>
        <v>-0.002141939132</v>
      </c>
      <c r="BL109" s="4">
        <f t="shared" si="13"/>
        <v>0.9822564255</v>
      </c>
    </row>
    <row r="110">
      <c r="A110" s="2">
        <v>44561.0</v>
      </c>
      <c r="B110" s="7">
        <v>0.025</v>
      </c>
      <c r="C110" s="7">
        <v>0.0312</v>
      </c>
      <c r="D110" s="7">
        <v>0.0598</v>
      </c>
      <c r="E110" s="7">
        <v>0.045</v>
      </c>
      <c r="F110" s="7">
        <v>0.0623</v>
      </c>
      <c r="G110" s="7">
        <v>0.0336</v>
      </c>
      <c r="H110" s="7">
        <v>0.0194</v>
      </c>
      <c r="I110" s="7">
        <v>0.0526</v>
      </c>
      <c r="J110" s="7">
        <v>0.0481</v>
      </c>
      <c r="K110" s="7">
        <v>0.0392</v>
      </c>
      <c r="L110" s="8"/>
      <c r="M110" s="8"/>
      <c r="N110" s="6">
        <f>CDaR!AT266</f>
        <v>0.01746666667</v>
      </c>
      <c r="O110" s="6">
        <f>CDaR!AU266</f>
        <v>0.007916666667</v>
      </c>
      <c r="P110" s="6">
        <f>CDaR!AV266</f>
        <v>0.01168333333</v>
      </c>
      <c r="Q110" s="6">
        <f>CDaR!AW266</f>
        <v>0.01993333333</v>
      </c>
      <c r="R110" s="6">
        <f>CDaR!AX266</f>
        <v>0.02878333333</v>
      </c>
      <c r="S110" s="6">
        <f>CDaR!AY266</f>
        <v>0.01875</v>
      </c>
      <c r="T110" s="6">
        <f>CDaR!AZ266</f>
        <v>0.01501666667</v>
      </c>
      <c r="U110" s="6">
        <f>CDaR!BA266</f>
        <v>0.084</v>
      </c>
      <c r="V110" s="6">
        <f>CDaR!BB266</f>
        <v>0.07441666667</v>
      </c>
      <c r="W110" s="6">
        <f>CDaR!BC266</f>
        <v>0.01126666667</v>
      </c>
      <c r="X110" s="8"/>
      <c r="Y110" s="4">
        <f t="shared" ref="Y110:AH110" si="326">rank(N110, $N110:$W110, TRUE)</f>
        <v>5</v>
      </c>
      <c r="Z110" s="4">
        <f t="shared" si="326"/>
        <v>1</v>
      </c>
      <c r="AA110" s="4">
        <f t="shared" si="326"/>
        <v>3</v>
      </c>
      <c r="AB110" s="4">
        <f t="shared" si="326"/>
        <v>7</v>
      </c>
      <c r="AC110" s="4">
        <f t="shared" si="326"/>
        <v>8</v>
      </c>
      <c r="AD110" s="4">
        <f t="shared" si="326"/>
        <v>6</v>
      </c>
      <c r="AE110" s="4">
        <f t="shared" si="326"/>
        <v>4</v>
      </c>
      <c r="AF110" s="4">
        <f t="shared" si="326"/>
        <v>10</v>
      </c>
      <c r="AG110" s="4">
        <f t="shared" si="326"/>
        <v>9</v>
      </c>
      <c r="AH110" s="4">
        <f t="shared" si="326"/>
        <v>2</v>
      </c>
      <c r="AI110" s="8"/>
      <c r="AJ110" s="6">
        <f t="shared" ref="AJ110:AS110" si="327">(Y110-AVERAGE($Y110:$AH110))/STDEV($Y110:$AH110)</f>
        <v>-0.1651445648</v>
      </c>
      <c r="AK110" s="6">
        <f t="shared" si="327"/>
        <v>-1.486301083</v>
      </c>
      <c r="AL110" s="6">
        <f t="shared" si="327"/>
        <v>-0.8257228238</v>
      </c>
      <c r="AM110" s="6">
        <f t="shared" si="327"/>
        <v>0.4954336943</v>
      </c>
      <c r="AN110" s="6">
        <f t="shared" si="327"/>
        <v>0.8257228238</v>
      </c>
      <c r="AO110" s="6">
        <f t="shared" si="327"/>
        <v>0.1651445648</v>
      </c>
      <c r="AP110" s="6">
        <f t="shared" si="327"/>
        <v>-0.4954336943</v>
      </c>
      <c r="AQ110" s="6">
        <f t="shared" si="327"/>
        <v>1.486301083</v>
      </c>
      <c r="AR110" s="6">
        <f t="shared" si="327"/>
        <v>1.156011953</v>
      </c>
      <c r="AS110" s="6">
        <f t="shared" si="327"/>
        <v>-1.156011953</v>
      </c>
      <c r="AT110" s="8"/>
      <c r="AU110" s="23">
        <v>44561.0</v>
      </c>
      <c r="AV110" s="4">
        <f t="shared" si="9"/>
        <v>0.05690881702</v>
      </c>
      <c r="AW110" s="4">
        <f t="shared" si="10"/>
        <v>0.3130414182</v>
      </c>
      <c r="AX110" s="6">
        <f t="array" ref="AX110">SQRT(MMULT(MMULT(AJ110:AS110,MMULT(TRANSPOSE(ER!B590:K625-ER!M625:V625),ER!B590:K625-ER!M625:V625)/3),TRANSPOSE(AJ110:AS110)))</f>
        <v>0.322744278</v>
      </c>
      <c r="AY110" s="2">
        <v>44561.0</v>
      </c>
      <c r="AZ110" s="6">
        <f t="shared" ref="AZ110:BI110" si="328">AJ110*0.01/$AX110</f>
        <v>-0.005116885907</v>
      </c>
      <c r="BA110" s="6">
        <f t="shared" si="328"/>
        <v>-0.04605197316</v>
      </c>
      <c r="BB110" s="6">
        <f t="shared" si="328"/>
        <v>-0.02558442953</v>
      </c>
      <c r="BC110" s="6">
        <f t="shared" si="328"/>
        <v>0.01535065772</v>
      </c>
      <c r="BD110" s="6">
        <f t="shared" si="328"/>
        <v>0.02558442953</v>
      </c>
      <c r="BE110" s="6">
        <f t="shared" si="328"/>
        <v>0.005116885907</v>
      </c>
      <c r="BF110" s="6">
        <f t="shared" si="328"/>
        <v>-0.01535065772</v>
      </c>
      <c r="BG110" s="6">
        <f t="shared" si="328"/>
        <v>0.04605197316</v>
      </c>
      <c r="BH110" s="6">
        <f t="shared" si="328"/>
        <v>0.03581820135</v>
      </c>
      <c r="BI110" s="6">
        <f t="shared" si="328"/>
        <v>-0.03581820135</v>
      </c>
      <c r="BK110" s="4">
        <f t="shared" si="12"/>
        <v>0.001743596041</v>
      </c>
      <c r="BL110" s="4">
        <f t="shared" si="13"/>
        <v>0.9839690839</v>
      </c>
    </row>
    <row r="111">
      <c r="A111" s="2">
        <v>44592.0</v>
      </c>
      <c r="B111" s="7">
        <v>-0.0585</v>
      </c>
      <c r="C111" s="7">
        <v>-0.0018</v>
      </c>
      <c r="D111" s="7">
        <v>-0.0242</v>
      </c>
      <c r="E111" s="7">
        <v>-0.023</v>
      </c>
      <c r="F111" s="7">
        <v>-0.0117</v>
      </c>
      <c r="G111" s="7">
        <v>-0.0501</v>
      </c>
      <c r="H111" s="7">
        <v>-0.1037</v>
      </c>
      <c r="I111" s="7">
        <v>-0.0015</v>
      </c>
      <c r="J111" s="7">
        <v>0.0186</v>
      </c>
      <c r="K111" s="7">
        <v>-0.0569</v>
      </c>
      <c r="L111" s="8"/>
      <c r="M111" s="8"/>
      <c r="N111" s="6">
        <f>CDaR!AT267</f>
        <v>0.01503333333</v>
      </c>
      <c r="O111" s="6">
        <f>CDaR!AU267</f>
        <v>0.007916666667</v>
      </c>
      <c r="P111" s="6">
        <f>CDaR!AV267</f>
        <v>0.01121666667</v>
      </c>
      <c r="Q111" s="6">
        <f>CDaR!AW267</f>
        <v>0.0215</v>
      </c>
      <c r="R111" s="6">
        <f>CDaR!AX267</f>
        <v>0.02366666667</v>
      </c>
      <c r="S111" s="6">
        <f>CDaR!AY267</f>
        <v>0.02</v>
      </c>
      <c r="T111" s="6">
        <f>CDaR!AZ267</f>
        <v>0.01715</v>
      </c>
      <c r="U111" s="6">
        <f>CDaR!BA267</f>
        <v>0.07286666667</v>
      </c>
      <c r="V111" s="6">
        <f>CDaR!BB267</f>
        <v>0.0569</v>
      </c>
      <c r="W111" s="6">
        <f>CDaR!BC267</f>
        <v>0.01126666667</v>
      </c>
      <c r="X111" s="8"/>
      <c r="Y111" s="4">
        <f t="shared" ref="Y111:AH111" si="329">rank(N111, $N111:$W111, TRUE)</f>
        <v>4</v>
      </c>
      <c r="Z111" s="4">
        <f t="shared" si="329"/>
        <v>1</v>
      </c>
      <c r="AA111" s="4">
        <f t="shared" si="329"/>
        <v>2</v>
      </c>
      <c r="AB111" s="4">
        <f t="shared" si="329"/>
        <v>7</v>
      </c>
      <c r="AC111" s="4">
        <f t="shared" si="329"/>
        <v>8</v>
      </c>
      <c r="AD111" s="4">
        <f t="shared" si="329"/>
        <v>6</v>
      </c>
      <c r="AE111" s="4">
        <f t="shared" si="329"/>
        <v>5</v>
      </c>
      <c r="AF111" s="4">
        <f t="shared" si="329"/>
        <v>10</v>
      </c>
      <c r="AG111" s="4">
        <f t="shared" si="329"/>
        <v>9</v>
      </c>
      <c r="AH111" s="4">
        <f t="shared" si="329"/>
        <v>3</v>
      </c>
      <c r="AI111" s="8"/>
      <c r="AJ111" s="6">
        <f t="shared" ref="AJ111:AS111" si="330">(Y111-AVERAGE($Y111:$AH111))/STDEV($Y111:$AH111)</f>
        <v>-0.4954336943</v>
      </c>
      <c r="AK111" s="6">
        <f t="shared" si="330"/>
        <v>-1.486301083</v>
      </c>
      <c r="AL111" s="6">
        <f t="shared" si="330"/>
        <v>-1.156011953</v>
      </c>
      <c r="AM111" s="6">
        <f t="shared" si="330"/>
        <v>0.4954336943</v>
      </c>
      <c r="AN111" s="6">
        <f t="shared" si="330"/>
        <v>0.8257228238</v>
      </c>
      <c r="AO111" s="6">
        <f t="shared" si="330"/>
        <v>0.1651445648</v>
      </c>
      <c r="AP111" s="6">
        <f t="shared" si="330"/>
        <v>-0.1651445648</v>
      </c>
      <c r="AQ111" s="6">
        <f t="shared" si="330"/>
        <v>1.486301083</v>
      </c>
      <c r="AR111" s="6">
        <f t="shared" si="330"/>
        <v>1.156011953</v>
      </c>
      <c r="AS111" s="6">
        <f t="shared" si="330"/>
        <v>-0.8257228238</v>
      </c>
      <c r="AT111" s="8"/>
      <c r="AU111" s="23">
        <v>44592.0</v>
      </c>
      <c r="AV111" s="4">
        <f t="shared" si="9"/>
        <v>0.1394150416</v>
      </c>
      <c r="AW111" s="4">
        <f t="shared" si="10"/>
        <v>0.3566841005</v>
      </c>
      <c r="AX111" s="6">
        <f t="array" ref="AX111">SQRT(MMULT(MMULT(AJ111:AS111,MMULT(TRANSPOSE(ER!B591:K626-ER!M626:V626),ER!B591:K626-ER!M626:V626)/3),TRANSPOSE(AJ111:AS111)))</f>
        <v>0.3061705833</v>
      </c>
      <c r="AY111" s="2">
        <v>44592.0</v>
      </c>
      <c r="AZ111" s="6">
        <f t="shared" ref="AZ111:BI111" si="331">AJ111*0.01/$AX111</f>
        <v>-0.01618162297</v>
      </c>
      <c r="BA111" s="6">
        <f t="shared" si="331"/>
        <v>-0.0485448689</v>
      </c>
      <c r="BB111" s="6">
        <f t="shared" si="331"/>
        <v>-0.03775712026</v>
      </c>
      <c r="BC111" s="6">
        <f t="shared" si="331"/>
        <v>0.01618162297</v>
      </c>
      <c r="BD111" s="6">
        <f t="shared" si="331"/>
        <v>0.02696937161</v>
      </c>
      <c r="BE111" s="6">
        <f t="shared" si="331"/>
        <v>0.005393874323</v>
      </c>
      <c r="BF111" s="6">
        <f t="shared" si="331"/>
        <v>-0.005393874323</v>
      </c>
      <c r="BG111" s="6">
        <f t="shared" si="331"/>
        <v>0.0485448689</v>
      </c>
      <c r="BH111" s="6">
        <f t="shared" si="331"/>
        <v>0.03775712026</v>
      </c>
      <c r="BI111" s="6">
        <f t="shared" si="331"/>
        <v>-0.02696937161</v>
      </c>
      <c r="BK111" s="4">
        <f t="shared" si="12"/>
        <v>0.004319675082</v>
      </c>
      <c r="BL111" s="4">
        <f t="shared" si="13"/>
        <v>0.9882195107</v>
      </c>
    </row>
    <row r="112">
      <c r="A112" s="2">
        <v>44620.0</v>
      </c>
      <c r="B112" s="7">
        <v>0.0276</v>
      </c>
      <c r="C112" s="7">
        <v>-0.001</v>
      </c>
      <c r="D112" s="7">
        <v>-0.0465</v>
      </c>
      <c r="E112" s="7">
        <v>-0.0709</v>
      </c>
      <c r="F112" s="7">
        <v>-0.0503</v>
      </c>
      <c r="G112" s="7">
        <v>-0.0115</v>
      </c>
      <c r="H112" s="7">
        <v>-0.0512</v>
      </c>
      <c r="I112" s="7">
        <v>-0.0175</v>
      </c>
      <c r="J112" s="7">
        <v>0.0078</v>
      </c>
      <c r="K112" s="7">
        <v>-0.0297</v>
      </c>
      <c r="L112" s="8"/>
      <c r="M112" s="8"/>
      <c r="N112" s="6">
        <f>CDaR!AT268</f>
        <v>0.02338333333</v>
      </c>
      <c r="O112" s="6">
        <f>CDaR!AU268</f>
        <v>0.006866666667</v>
      </c>
      <c r="P112" s="6">
        <f>CDaR!AV268</f>
        <v>0.01078333333</v>
      </c>
      <c r="Q112" s="6">
        <f>CDaR!AW268</f>
        <v>0.02501666667</v>
      </c>
      <c r="R112" s="6">
        <f>CDaR!AX268</f>
        <v>0.01485</v>
      </c>
      <c r="S112" s="6">
        <f>CDaR!AY268</f>
        <v>0.02835</v>
      </c>
      <c r="T112" s="6">
        <f>CDaR!AZ268</f>
        <v>0.03656666667</v>
      </c>
      <c r="U112" s="6">
        <f>CDaR!BA268</f>
        <v>0.05466666667</v>
      </c>
      <c r="V112" s="6">
        <f>CDaR!BB268</f>
        <v>0.03751666667</v>
      </c>
      <c r="W112" s="6">
        <f>CDaR!BC268</f>
        <v>0.01915</v>
      </c>
      <c r="X112" s="8"/>
      <c r="Y112" s="4">
        <f t="shared" ref="Y112:AH112" si="332">rank(N112, $N112:$W112, TRUE)</f>
        <v>5</v>
      </c>
      <c r="Z112" s="4">
        <f t="shared" si="332"/>
        <v>1</v>
      </c>
      <c r="AA112" s="4">
        <f t="shared" si="332"/>
        <v>2</v>
      </c>
      <c r="AB112" s="4">
        <f t="shared" si="332"/>
        <v>6</v>
      </c>
      <c r="AC112" s="4">
        <f t="shared" si="332"/>
        <v>3</v>
      </c>
      <c r="AD112" s="4">
        <f t="shared" si="332"/>
        <v>7</v>
      </c>
      <c r="AE112" s="4">
        <f t="shared" si="332"/>
        <v>8</v>
      </c>
      <c r="AF112" s="4">
        <f t="shared" si="332"/>
        <v>10</v>
      </c>
      <c r="AG112" s="4">
        <f t="shared" si="332"/>
        <v>9</v>
      </c>
      <c r="AH112" s="4">
        <f t="shared" si="332"/>
        <v>4</v>
      </c>
      <c r="AI112" s="8"/>
      <c r="AJ112" s="6">
        <f t="shared" ref="AJ112:AS112" si="333">(Y112-AVERAGE($Y112:$AH112))/STDEV($Y112:$AH112)</f>
        <v>-0.1651445648</v>
      </c>
      <c r="AK112" s="6">
        <f t="shared" si="333"/>
        <v>-1.486301083</v>
      </c>
      <c r="AL112" s="6">
        <f t="shared" si="333"/>
        <v>-1.156011953</v>
      </c>
      <c r="AM112" s="6">
        <f t="shared" si="333"/>
        <v>0.1651445648</v>
      </c>
      <c r="AN112" s="6">
        <f t="shared" si="333"/>
        <v>-0.8257228238</v>
      </c>
      <c r="AO112" s="6">
        <f t="shared" si="333"/>
        <v>0.4954336943</v>
      </c>
      <c r="AP112" s="6">
        <f t="shared" si="333"/>
        <v>0.8257228238</v>
      </c>
      <c r="AQ112" s="6">
        <f t="shared" si="333"/>
        <v>1.486301083</v>
      </c>
      <c r="AR112" s="6">
        <f t="shared" si="333"/>
        <v>1.156011953</v>
      </c>
      <c r="AS112" s="6">
        <f t="shared" si="333"/>
        <v>-0.4954336943</v>
      </c>
      <c r="AT112" s="8"/>
      <c r="AU112" s="23">
        <v>44620.0</v>
      </c>
      <c r="AV112" s="4">
        <f t="shared" si="9"/>
        <v>-0.02100638864</v>
      </c>
      <c r="AW112" s="4">
        <f t="shared" si="10"/>
        <v>0.3491914557</v>
      </c>
      <c r="AX112" s="6">
        <f t="array" ref="AX112">SQRT(MMULT(MMULT(AJ112:AS112,MMULT(TRANSPOSE(ER!B592:K627-ER!M627:V627),ER!B592:K627-ER!M627:V627)/3),TRANSPOSE(AJ112:AS112)))</f>
        <v>0.2126996782</v>
      </c>
      <c r="AY112" s="2">
        <v>44620.0</v>
      </c>
      <c r="AZ112" s="6">
        <f t="shared" ref="AZ112:BI112" si="334">AJ112*0.01/$AX112</f>
        <v>-0.007764213193</v>
      </c>
      <c r="BA112" s="6">
        <f t="shared" si="334"/>
        <v>-0.06987791874</v>
      </c>
      <c r="BB112" s="6">
        <f t="shared" si="334"/>
        <v>-0.05434949235</v>
      </c>
      <c r="BC112" s="6">
        <f t="shared" si="334"/>
        <v>0.007764213193</v>
      </c>
      <c r="BD112" s="6">
        <f t="shared" si="334"/>
        <v>-0.03882106596</v>
      </c>
      <c r="BE112" s="6">
        <f t="shared" si="334"/>
        <v>0.02329263958</v>
      </c>
      <c r="BF112" s="6">
        <f t="shared" si="334"/>
        <v>0.03882106596</v>
      </c>
      <c r="BG112" s="6">
        <f t="shared" si="334"/>
        <v>0.06987791874</v>
      </c>
      <c r="BH112" s="6">
        <f t="shared" si="334"/>
        <v>0.05434949235</v>
      </c>
      <c r="BI112" s="6">
        <f t="shared" si="334"/>
        <v>-0.02329263958</v>
      </c>
      <c r="BK112" s="4">
        <f t="shared" si="12"/>
        <v>-0.0006861008138</v>
      </c>
      <c r="BL112" s="4">
        <f t="shared" si="13"/>
        <v>0.9875414925</v>
      </c>
    </row>
    <row r="113">
      <c r="A113" s="2">
        <v>44651.0</v>
      </c>
      <c r="B113" s="7">
        <v>0.0731</v>
      </c>
      <c r="C113" s="7">
        <v>0.037</v>
      </c>
      <c r="D113" s="7">
        <v>0.003</v>
      </c>
      <c r="E113" s="7">
        <v>-0.0192</v>
      </c>
      <c r="F113" s="7">
        <v>-0.0205</v>
      </c>
      <c r="G113" s="7">
        <v>0.0503</v>
      </c>
      <c r="H113" s="7">
        <v>-0.0074</v>
      </c>
      <c r="I113" s="7">
        <v>-0.0013</v>
      </c>
      <c r="J113" s="7">
        <v>0.0204</v>
      </c>
      <c r="K113" s="7">
        <v>0.0348</v>
      </c>
      <c r="L113" s="8"/>
      <c r="M113" s="8"/>
      <c r="N113" s="6">
        <f>CDaR!AT269</f>
        <v>0.02943333333</v>
      </c>
      <c r="O113" s="6">
        <f>CDaR!AU269</f>
        <v>0.007333333333</v>
      </c>
      <c r="P113" s="6">
        <f>CDaR!AV269</f>
        <v>0.02256666667</v>
      </c>
      <c r="Q113" s="6">
        <f>CDaR!AW269</f>
        <v>0.04223333333</v>
      </c>
      <c r="R113" s="6">
        <f>CDaR!AX269</f>
        <v>0.02408333333</v>
      </c>
      <c r="S113" s="6">
        <f>CDaR!AY269</f>
        <v>0.0383</v>
      </c>
      <c r="T113" s="6">
        <f>CDaR!AZ269</f>
        <v>0.06451666667</v>
      </c>
      <c r="U113" s="6">
        <f>CDaR!BA269</f>
        <v>0.04825</v>
      </c>
      <c r="V113" s="6">
        <f>CDaR!BB269</f>
        <v>0.02061666667</v>
      </c>
      <c r="W113" s="6">
        <f>CDaR!BC269</f>
        <v>0.03358333333</v>
      </c>
      <c r="X113" s="8"/>
      <c r="Y113" s="4">
        <f t="shared" ref="Y113:AH113" si="335">rank(N113, $N113:$W113, TRUE)</f>
        <v>5</v>
      </c>
      <c r="Z113" s="4">
        <f t="shared" si="335"/>
        <v>1</v>
      </c>
      <c r="AA113" s="4">
        <f t="shared" si="335"/>
        <v>3</v>
      </c>
      <c r="AB113" s="4">
        <f t="shared" si="335"/>
        <v>8</v>
      </c>
      <c r="AC113" s="4">
        <f t="shared" si="335"/>
        <v>4</v>
      </c>
      <c r="AD113" s="4">
        <f t="shared" si="335"/>
        <v>7</v>
      </c>
      <c r="AE113" s="4">
        <f t="shared" si="335"/>
        <v>10</v>
      </c>
      <c r="AF113" s="4">
        <f t="shared" si="335"/>
        <v>9</v>
      </c>
      <c r="AG113" s="4">
        <f t="shared" si="335"/>
        <v>2</v>
      </c>
      <c r="AH113" s="4">
        <f t="shared" si="335"/>
        <v>6</v>
      </c>
      <c r="AI113" s="8"/>
      <c r="AJ113" s="6">
        <f t="shared" ref="AJ113:AS113" si="336">(Y113-AVERAGE($Y113:$AH113))/STDEV($Y113:$AH113)</f>
        <v>-0.1651445648</v>
      </c>
      <c r="AK113" s="6">
        <f t="shared" si="336"/>
        <v>-1.486301083</v>
      </c>
      <c r="AL113" s="6">
        <f t="shared" si="336"/>
        <v>-0.8257228238</v>
      </c>
      <c r="AM113" s="6">
        <f t="shared" si="336"/>
        <v>0.8257228238</v>
      </c>
      <c r="AN113" s="6">
        <f t="shared" si="336"/>
        <v>-0.4954336943</v>
      </c>
      <c r="AO113" s="6">
        <f t="shared" si="336"/>
        <v>0.4954336943</v>
      </c>
      <c r="AP113" s="6">
        <f t="shared" si="336"/>
        <v>1.486301083</v>
      </c>
      <c r="AQ113" s="6">
        <f t="shared" si="336"/>
        <v>1.156011953</v>
      </c>
      <c r="AR113" s="6">
        <f t="shared" si="336"/>
        <v>-1.156011953</v>
      </c>
      <c r="AS113" s="6">
        <f t="shared" si="336"/>
        <v>0.1651445648</v>
      </c>
      <c r="AT113" s="8"/>
      <c r="AU113" s="23">
        <v>44651.0</v>
      </c>
      <c r="AV113" s="4">
        <f t="shared" si="9"/>
        <v>-0.03355737556</v>
      </c>
      <c r="AW113" s="4">
        <f t="shared" si="10"/>
        <v>0.3374735069</v>
      </c>
      <c r="AX113" s="6">
        <f t="array" ref="AX113">SQRT(MMULT(MMULT(AJ113:AS113,MMULT(TRANSPOSE(ER!B593:K628-ER!M628:V628),ER!B593:K628-ER!M628:V628)/3),TRANSPOSE(AJ113:AS113)))</f>
        <v>0.2192642524</v>
      </c>
      <c r="AY113" s="2">
        <v>44651.0</v>
      </c>
      <c r="AZ113" s="6">
        <f t="shared" ref="AZ113:BI113" si="337">AJ113*0.01/$AX113</f>
        <v>-0.007531759644</v>
      </c>
      <c r="BA113" s="6">
        <f t="shared" si="337"/>
        <v>-0.06778583679</v>
      </c>
      <c r="BB113" s="6">
        <f t="shared" si="337"/>
        <v>-0.03765879822</v>
      </c>
      <c r="BC113" s="6">
        <f t="shared" si="337"/>
        <v>0.03765879822</v>
      </c>
      <c r="BD113" s="6">
        <f t="shared" si="337"/>
        <v>-0.02259527893</v>
      </c>
      <c r="BE113" s="6">
        <f t="shared" si="337"/>
        <v>0.02259527893</v>
      </c>
      <c r="BF113" s="6">
        <f t="shared" si="337"/>
        <v>0.06778583679</v>
      </c>
      <c r="BG113" s="6">
        <f t="shared" si="337"/>
        <v>0.0527223175</v>
      </c>
      <c r="BH113" s="6">
        <f t="shared" si="337"/>
        <v>-0.0527223175</v>
      </c>
      <c r="BI113" s="6">
        <f t="shared" si="337"/>
        <v>0.007531759644</v>
      </c>
      <c r="BK113" s="4">
        <f t="shared" si="12"/>
        <v>-0.001577688121</v>
      </c>
      <c r="BL113" s="4">
        <f t="shared" si="13"/>
        <v>0.98598346</v>
      </c>
    </row>
    <row r="114">
      <c r="A114" s="2">
        <v>44681.0</v>
      </c>
      <c r="B114" s="7">
        <v>-0.0053</v>
      </c>
      <c r="C114" s="7">
        <v>-0.0515</v>
      </c>
      <c r="D114" s="7">
        <v>-0.0129</v>
      </c>
      <c r="E114" s="7">
        <v>-0.0316</v>
      </c>
      <c r="F114" s="7">
        <v>-0.0188</v>
      </c>
      <c r="G114" s="7">
        <v>-0.0265</v>
      </c>
      <c r="H114" s="7">
        <v>-0.0535</v>
      </c>
      <c r="I114" s="7">
        <v>0.027</v>
      </c>
      <c r="J114" s="7">
        <v>0.01</v>
      </c>
      <c r="K114" s="7">
        <v>-0.0909</v>
      </c>
      <c r="L114" s="8"/>
      <c r="M114" s="8"/>
      <c r="N114" s="6">
        <f>CDaR!AT270</f>
        <v>0.02943333333</v>
      </c>
      <c r="O114" s="6">
        <f>CDaR!AU270</f>
        <v>0.007333333333</v>
      </c>
      <c r="P114" s="6">
        <f>CDaR!AV270</f>
        <v>0.03385</v>
      </c>
      <c r="Q114" s="6">
        <f>CDaR!AW270</f>
        <v>0.06108333333</v>
      </c>
      <c r="R114" s="6">
        <f>CDaR!AX270</f>
        <v>0.03768333333</v>
      </c>
      <c r="S114" s="6">
        <f>CDaR!AY270</f>
        <v>0.03936666667</v>
      </c>
      <c r="T114" s="6">
        <f>CDaR!AZ270</f>
        <v>0.0937</v>
      </c>
      <c r="U114" s="6">
        <f>CDaR!BA270</f>
        <v>0.04838333333</v>
      </c>
      <c r="V114" s="6">
        <f>CDaR!BB270</f>
        <v>0.0101</v>
      </c>
      <c r="W114" s="6">
        <f>CDaR!BC270</f>
        <v>0.04221666667</v>
      </c>
      <c r="X114" s="8"/>
      <c r="Y114" s="4">
        <f t="shared" ref="Y114:AH114" si="338">rank(N114, $N114:$W114, TRUE)</f>
        <v>3</v>
      </c>
      <c r="Z114" s="4">
        <f t="shared" si="338"/>
        <v>1</v>
      </c>
      <c r="AA114" s="4">
        <f t="shared" si="338"/>
        <v>4</v>
      </c>
      <c r="AB114" s="4">
        <f t="shared" si="338"/>
        <v>9</v>
      </c>
      <c r="AC114" s="4">
        <f t="shared" si="338"/>
        <v>5</v>
      </c>
      <c r="AD114" s="4">
        <f t="shared" si="338"/>
        <v>6</v>
      </c>
      <c r="AE114" s="4">
        <f t="shared" si="338"/>
        <v>10</v>
      </c>
      <c r="AF114" s="4">
        <f t="shared" si="338"/>
        <v>8</v>
      </c>
      <c r="AG114" s="4">
        <f t="shared" si="338"/>
        <v>2</v>
      </c>
      <c r="AH114" s="4">
        <f t="shared" si="338"/>
        <v>7</v>
      </c>
      <c r="AI114" s="8"/>
      <c r="AJ114" s="6">
        <f t="shared" ref="AJ114:AS114" si="339">(Y114-AVERAGE($Y114:$AH114))/STDEV($Y114:$AH114)</f>
        <v>-0.8257228238</v>
      </c>
      <c r="AK114" s="6">
        <f t="shared" si="339"/>
        <v>-1.486301083</v>
      </c>
      <c r="AL114" s="6">
        <f t="shared" si="339"/>
        <v>-0.4954336943</v>
      </c>
      <c r="AM114" s="6">
        <f t="shared" si="339"/>
        <v>1.156011953</v>
      </c>
      <c r="AN114" s="6">
        <f t="shared" si="339"/>
        <v>-0.1651445648</v>
      </c>
      <c r="AO114" s="6">
        <f t="shared" si="339"/>
        <v>0.1651445648</v>
      </c>
      <c r="AP114" s="6">
        <f t="shared" si="339"/>
        <v>1.486301083</v>
      </c>
      <c r="AQ114" s="6">
        <f t="shared" si="339"/>
        <v>0.8257228238</v>
      </c>
      <c r="AR114" s="6">
        <f t="shared" si="339"/>
        <v>-1.156011953</v>
      </c>
      <c r="AS114" s="6">
        <f t="shared" si="339"/>
        <v>0.4954336943</v>
      </c>
      <c r="AT114" s="8"/>
      <c r="AU114" s="23">
        <v>44681.0</v>
      </c>
      <c r="AV114" s="4">
        <f t="shared" si="9"/>
        <v>-0.01671262995</v>
      </c>
      <c r="AW114" s="4">
        <f t="shared" si="10"/>
        <v>0.331833437</v>
      </c>
      <c r="AX114" s="6">
        <f t="array" ref="AX114">SQRT(MMULT(MMULT(AJ114:AS114,MMULT(TRANSPOSE(ER!B594:K629-ER!M629:V629),ER!B594:K629-ER!M629:V629)/3),TRANSPOSE(AJ114:AS114)))</f>
        <v>0.2707321909</v>
      </c>
      <c r="AY114" s="2">
        <v>44681.0</v>
      </c>
      <c r="AZ114" s="6">
        <f t="shared" ref="AZ114:BI114" si="340">AJ114*0.01/$AX114</f>
        <v>-0.03049961739</v>
      </c>
      <c r="BA114" s="6">
        <f t="shared" si="340"/>
        <v>-0.05489931131</v>
      </c>
      <c r="BB114" s="6">
        <f t="shared" si="340"/>
        <v>-0.01829977044</v>
      </c>
      <c r="BC114" s="6">
        <f t="shared" si="340"/>
        <v>0.04269946435</v>
      </c>
      <c r="BD114" s="6">
        <f t="shared" si="340"/>
        <v>-0.006099923479</v>
      </c>
      <c r="BE114" s="6">
        <f t="shared" si="340"/>
        <v>0.006099923479</v>
      </c>
      <c r="BF114" s="6">
        <f t="shared" si="340"/>
        <v>0.05489931131</v>
      </c>
      <c r="BG114" s="6">
        <f t="shared" si="340"/>
        <v>0.03049961739</v>
      </c>
      <c r="BH114" s="6">
        <f t="shared" si="340"/>
        <v>-0.04269946435</v>
      </c>
      <c r="BI114" s="6">
        <f t="shared" si="340"/>
        <v>0.01829977044</v>
      </c>
      <c r="BK114" s="4">
        <f t="shared" si="12"/>
        <v>-0.0007622140759</v>
      </c>
      <c r="BL114" s="4">
        <f t="shared" si="13"/>
        <v>0.9852319295</v>
      </c>
    </row>
    <row r="115">
      <c r="A115" s="2">
        <v>44712.0</v>
      </c>
      <c r="B115" s="7">
        <v>-0.0201</v>
      </c>
      <c r="C115" s="7">
        <v>0.004</v>
      </c>
      <c r="D115" s="7">
        <v>9.0E-4</v>
      </c>
      <c r="E115" s="7">
        <v>0.0149</v>
      </c>
      <c r="F115" s="7">
        <v>0.0181</v>
      </c>
      <c r="G115" s="7">
        <v>0.0093</v>
      </c>
      <c r="H115" s="7">
        <v>-0.0079</v>
      </c>
      <c r="I115" s="7">
        <v>0.0325</v>
      </c>
      <c r="J115" s="7">
        <v>0.0133</v>
      </c>
      <c r="K115" s="7">
        <v>-0.0027</v>
      </c>
      <c r="L115" s="8"/>
      <c r="M115" s="8"/>
      <c r="N115" s="6">
        <f>CDaR!AT271</f>
        <v>0.02943333333</v>
      </c>
      <c r="O115" s="6">
        <f>CDaR!AU271</f>
        <v>0.01591666667</v>
      </c>
      <c r="P115" s="6">
        <f>CDaR!AV271</f>
        <v>0.04728333333</v>
      </c>
      <c r="Q115" s="6">
        <f>CDaR!AW271</f>
        <v>0.0842</v>
      </c>
      <c r="R115" s="6">
        <f>CDaR!AX271</f>
        <v>0.05141666667</v>
      </c>
      <c r="S115" s="6">
        <f>CDaR!AY271</f>
        <v>0.0426</v>
      </c>
      <c r="T115" s="6">
        <f>CDaR!AZ271</f>
        <v>0.1296666667</v>
      </c>
      <c r="U115" s="6">
        <f>CDaR!BA271</f>
        <v>0.04838333333</v>
      </c>
      <c r="V115" s="6">
        <f>CDaR!BB271</f>
        <v>0.006283333333</v>
      </c>
      <c r="W115" s="6">
        <f>CDaR!BC271</f>
        <v>0.066</v>
      </c>
      <c r="X115" s="8"/>
      <c r="Y115" s="4">
        <f t="shared" ref="Y115:AH115" si="341">rank(N115, $N115:$W115, TRUE)</f>
        <v>3</v>
      </c>
      <c r="Z115" s="4">
        <f t="shared" si="341"/>
        <v>2</v>
      </c>
      <c r="AA115" s="4">
        <f t="shared" si="341"/>
        <v>5</v>
      </c>
      <c r="AB115" s="4">
        <f t="shared" si="341"/>
        <v>9</v>
      </c>
      <c r="AC115" s="4">
        <f t="shared" si="341"/>
        <v>7</v>
      </c>
      <c r="AD115" s="4">
        <f t="shared" si="341"/>
        <v>4</v>
      </c>
      <c r="AE115" s="4">
        <f t="shared" si="341"/>
        <v>10</v>
      </c>
      <c r="AF115" s="4">
        <f t="shared" si="341"/>
        <v>6</v>
      </c>
      <c r="AG115" s="4">
        <f t="shared" si="341"/>
        <v>1</v>
      </c>
      <c r="AH115" s="4">
        <f t="shared" si="341"/>
        <v>8</v>
      </c>
      <c r="AI115" s="8"/>
      <c r="AJ115" s="6">
        <f t="shared" ref="AJ115:AS115" si="342">(Y115-AVERAGE($Y115:$AH115))/STDEV($Y115:$AH115)</f>
        <v>-0.8257228238</v>
      </c>
      <c r="AK115" s="6">
        <f t="shared" si="342"/>
        <v>-1.156011953</v>
      </c>
      <c r="AL115" s="6">
        <f t="shared" si="342"/>
        <v>-0.1651445648</v>
      </c>
      <c r="AM115" s="6">
        <f t="shared" si="342"/>
        <v>1.156011953</v>
      </c>
      <c r="AN115" s="6">
        <f t="shared" si="342"/>
        <v>0.4954336943</v>
      </c>
      <c r="AO115" s="6">
        <f t="shared" si="342"/>
        <v>-0.4954336943</v>
      </c>
      <c r="AP115" s="6">
        <f t="shared" si="342"/>
        <v>1.486301083</v>
      </c>
      <c r="AQ115" s="6">
        <f t="shared" si="342"/>
        <v>0.1651445648</v>
      </c>
      <c r="AR115" s="6">
        <f t="shared" si="342"/>
        <v>-1.486301083</v>
      </c>
      <c r="AS115" s="6">
        <f t="shared" si="342"/>
        <v>0.8257228238</v>
      </c>
      <c r="AT115" s="8"/>
      <c r="AU115" s="23">
        <v>44712.0</v>
      </c>
      <c r="AV115" s="4">
        <f t="shared" si="9"/>
        <v>0.0243588233</v>
      </c>
      <c r="AW115" s="4">
        <f t="shared" si="10"/>
        <v>0.3399165091</v>
      </c>
      <c r="AX115" s="6">
        <f t="array" ref="AX115">SQRT(MMULT(MMULT(AJ115:AS115,MMULT(TRANSPOSE(ER!B595:K630-ER!M630:V630),ER!B595:K630-ER!M630:V630)/3),TRANSPOSE(AJ115:AS115)))</f>
        <v>0.3072515914</v>
      </c>
      <c r="AY115" s="2">
        <v>44712.0</v>
      </c>
      <c r="AZ115" s="6">
        <f t="shared" ref="AZ115:BI115" si="343">AJ115*0.01/$AX115</f>
        <v>-0.02687448485</v>
      </c>
      <c r="BA115" s="6">
        <f t="shared" si="343"/>
        <v>-0.03762427879</v>
      </c>
      <c r="BB115" s="6">
        <f t="shared" si="343"/>
        <v>-0.00537489697</v>
      </c>
      <c r="BC115" s="6">
        <f t="shared" si="343"/>
        <v>0.03762427879</v>
      </c>
      <c r="BD115" s="6">
        <f t="shared" si="343"/>
        <v>0.01612469091</v>
      </c>
      <c r="BE115" s="6">
        <f t="shared" si="343"/>
        <v>-0.01612469091</v>
      </c>
      <c r="BF115" s="6">
        <f t="shared" si="343"/>
        <v>0.04837407273</v>
      </c>
      <c r="BG115" s="6">
        <f t="shared" si="343"/>
        <v>0.00537489697</v>
      </c>
      <c r="BH115" s="6">
        <f t="shared" si="343"/>
        <v>-0.04837407273</v>
      </c>
      <c r="BI115" s="6">
        <f t="shared" si="343"/>
        <v>0.02687448485</v>
      </c>
      <c r="BK115" s="4">
        <f t="shared" si="12"/>
        <v>0.0008997387131</v>
      </c>
      <c r="BL115" s="4">
        <f t="shared" si="13"/>
        <v>0.9861183808</v>
      </c>
    </row>
    <row r="116">
      <c r="A116" s="2">
        <v>44742.0</v>
      </c>
      <c r="B116" s="7">
        <v>-0.0825</v>
      </c>
      <c r="C116" s="7">
        <v>-0.0862</v>
      </c>
      <c r="D116" s="7">
        <v>-0.0818</v>
      </c>
      <c r="E116" s="7">
        <v>-0.1134</v>
      </c>
      <c r="F116" s="7">
        <v>-0.1227</v>
      </c>
      <c r="G116" s="7">
        <v>-0.0271</v>
      </c>
      <c r="H116" s="7">
        <v>-0.0838</v>
      </c>
      <c r="I116" s="7">
        <v>-0.0809</v>
      </c>
      <c r="J116" s="7">
        <v>-0.0517</v>
      </c>
      <c r="K116" s="7">
        <v>-0.0832</v>
      </c>
      <c r="L116" s="8"/>
      <c r="M116" s="8"/>
      <c r="N116" s="6">
        <f>CDaR!AT272</f>
        <v>0.03276666667</v>
      </c>
      <c r="O116" s="6">
        <f>CDaR!AU272</f>
        <v>0.02383333333</v>
      </c>
      <c r="P116" s="6">
        <f>CDaR!AV272</f>
        <v>0.058</v>
      </c>
      <c r="Q116" s="6">
        <f>CDaR!AW272</f>
        <v>0.102</v>
      </c>
      <c r="R116" s="6">
        <f>CDaR!AX272</f>
        <v>0.06333333333</v>
      </c>
      <c r="S116" s="6">
        <f>CDaR!AY272</f>
        <v>0.04546666667</v>
      </c>
      <c r="T116" s="6">
        <f>CDaR!AZ272</f>
        <v>0.1637166667</v>
      </c>
      <c r="U116" s="6">
        <f>CDaR!BA272</f>
        <v>0.04838333333</v>
      </c>
      <c r="V116" s="6">
        <f>CDaR!BB272</f>
        <v>0.00465</v>
      </c>
      <c r="W116" s="6">
        <f>CDaR!BC272</f>
        <v>0.08848333333</v>
      </c>
      <c r="X116" s="8"/>
      <c r="Y116" s="4">
        <f t="shared" ref="Y116:AH116" si="344">rank(N116, $N116:$W116, TRUE)</f>
        <v>3</v>
      </c>
      <c r="Z116" s="4">
        <f t="shared" si="344"/>
        <v>2</v>
      </c>
      <c r="AA116" s="4">
        <f t="shared" si="344"/>
        <v>6</v>
      </c>
      <c r="AB116" s="4">
        <f t="shared" si="344"/>
        <v>9</v>
      </c>
      <c r="AC116" s="4">
        <f t="shared" si="344"/>
        <v>7</v>
      </c>
      <c r="AD116" s="4">
        <f t="shared" si="344"/>
        <v>4</v>
      </c>
      <c r="AE116" s="4">
        <f t="shared" si="344"/>
        <v>10</v>
      </c>
      <c r="AF116" s="4">
        <f t="shared" si="344"/>
        <v>5</v>
      </c>
      <c r="AG116" s="4">
        <f t="shared" si="344"/>
        <v>1</v>
      </c>
      <c r="AH116" s="4">
        <f t="shared" si="344"/>
        <v>8</v>
      </c>
      <c r="AI116" s="8"/>
      <c r="AJ116" s="6">
        <f t="shared" ref="AJ116:AS116" si="345">(Y116-AVERAGE($Y116:$AH116))/STDEV($Y116:$AH116)</f>
        <v>-0.8257228238</v>
      </c>
      <c r="AK116" s="6">
        <f t="shared" si="345"/>
        <v>-1.156011953</v>
      </c>
      <c r="AL116" s="6">
        <f t="shared" si="345"/>
        <v>0.1651445648</v>
      </c>
      <c r="AM116" s="6">
        <f t="shared" si="345"/>
        <v>1.156011953</v>
      </c>
      <c r="AN116" s="6">
        <f t="shared" si="345"/>
        <v>0.4954336943</v>
      </c>
      <c r="AO116" s="6">
        <f t="shared" si="345"/>
        <v>-0.4954336943</v>
      </c>
      <c r="AP116" s="6">
        <f t="shared" si="345"/>
        <v>1.486301083</v>
      </c>
      <c r="AQ116" s="6">
        <f t="shared" si="345"/>
        <v>-0.1651445648</v>
      </c>
      <c r="AR116" s="6">
        <f t="shared" si="345"/>
        <v>-1.486301083</v>
      </c>
      <c r="AS116" s="6">
        <f t="shared" si="345"/>
        <v>0.8257228238</v>
      </c>
      <c r="AT116" s="8"/>
      <c r="AU116" s="23">
        <v>44742.0</v>
      </c>
      <c r="AV116" s="4">
        <f t="shared" si="9"/>
        <v>-0.1269466269</v>
      </c>
      <c r="AW116" s="4">
        <f t="shared" si="10"/>
        <v>0.2967652548</v>
      </c>
      <c r="AX116" s="6">
        <f t="array" ref="AX116">SQRT(MMULT(MMULT(AJ116:AS116,MMULT(TRANSPOSE(ER!B596:K631-ER!M631:V631),ER!B596:K631-ER!M631:V631)/3),TRANSPOSE(AJ116:AS116)))</f>
        <v>0.3236780664</v>
      </c>
      <c r="AY116" s="2">
        <v>44742.0</v>
      </c>
      <c r="AZ116" s="6">
        <f t="shared" ref="AZ116:BI116" si="346">AJ116*0.01/$AX116</f>
        <v>-0.02551062026</v>
      </c>
      <c r="BA116" s="6">
        <f t="shared" si="346"/>
        <v>-0.03571486837</v>
      </c>
      <c r="BB116" s="6">
        <f t="shared" si="346"/>
        <v>0.005102124053</v>
      </c>
      <c r="BC116" s="6">
        <f t="shared" si="346"/>
        <v>0.03571486837</v>
      </c>
      <c r="BD116" s="6">
        <f t="shared" si="346"/>
        <v>0.01530637216</v>
      </c>
      <c r="BE116" s="6">
        <f t="shared" si="346"/>
        <v>-0.01530637216</v>
      </c>
      <c r="BF116" s="6">
        <f t="shared" si="346"/>
        <v>0.04591911648</v>
      </c>
      <c r="BG116" s="6">
        <f t="shared" si="346"/>
        <v>-0.005102124053</v>
      </c>
      <c r="BH116" s="6">
        <f t="shared" si="346"/>
        <v>-0.04591911648</v>
      </c>
      <c r="BI116" s="6">
        <f t="shared" si="346"/>
        <v>0.02551062026</v>
      </c>
      <c r="BK116" s="4">
        <f t="shared" si="12"/>
        <v>-0.004131683301</v>
      </c>
      <c r="BL116" s="4">
        <f t="shared" si="13"/>
        <v>0.982044052</v>
      </c>
    </row>
    <row r="117">
      <c r="A117" s="2">
        <v>44773.0</v>
      </c>
      <c r="B117" s="7">
        <v>0.05</v>
      </c>
      <c r="C117" s="7">
        <v>0.0419</v>
      </c>
      <c r="D117" s="7">
        <v>0.0911</v>
      </c>
      <c r="E117" s="7">
        <v>0.0494</v>
      </c>
      <c r="F117" s="7">
        <v>0.051</v>
      </c>
      <c r="G117" s="7">
        <v>0.0398</v>
      </c>
      <c r="H117" s="7">
        <v>0.1315</v>
      </c>
      <c r="I117" s="7">
        <v>0.0095</v>
      </c>
      <c r="J117" s="7">
        <v>0.0353</v>
      </c>
      <c r="K117" s="7">
        <v>0.0929</v>
      </c>
      <c r="L117" s="8"/>
      <c r="M117" s="8"/>
      <c r="N117" s="6">
        <f>CDaR!AT273</f>
        <v>0.04741666667</v>
      </c>
      <c r="O117" s="6">
        <f>CDaR!AU273</f>
        <v>0.04581666667</v>
      </c>
      <c r="P117" s="6">
        <f>CDaR!AV273</f>
        <v>0.08088333333</v>
      </c>
      <c r="Q117" s="6">
        <f>CDaR!AW273</f>
        <v>0.1376833333</v>
      </c>
      <c r="R117" s="6">
        <f>CDaR!AX273</f>
        <v>0.09556666667</v>
      </c>
      <c r="S117" s="6">
        <f>CDaR!AY273</f>
        <v>0.05203333333</v>
      </c>
      <c r="T117" s="6">
        <f>CDaR!AZ273</f>
        <v>0.20745</v>
      </c>
      <c r="U117" s="6">
        <f>CDaR!BA273</f>
        <v>0.05666666667</v>
      </c>
      <c r="V117" s="6">
        <f>CDaR!BB273</f>
        <v>0.01235</v>
      </c>
      <c r="W117" s="6">
        <f>CDaR!BC273</f>
        <v>0.1186666667</v>
      </c>
      <c r="X117" s="8"/>
      <c r="Y117" s="4">
        <f t="shared" ref="Y117:AH117" si="347">rank(N117, $N117:$W117, TRUE)</f>
        <v>3</v>
      </c>
      <c r="Z117" s="4">
        <f t="shared" si="347"/>
        <v>2</v>
      </c>
      <c r="AA117" s="4">
        <f t="shared" si="347"/>
        <v>6</v>
      </c>
      <c r="AB117" s="4">
        <f t="shared" si="347"/>
        <v>9</v>
      </c>
      <c r="AC117" s="4">
        <f t="shared" si="347"/>
        <v>7</v>
      </c>
      <c r="AD117" s="4">
        <f t="shared" si="347"/>
        <v>4</v>
      </c>
      <c r="AE117" s="4">
        <f t="shared" si="347"/>
        <v>10</v>
      </c>
      <c r="AF117" s="4">
        <f t="shared" si="347"/>
        <v>5</v>
      </c>
      <c r="AG117" s="4">
        <f t="shared" si="347"/>
        <v>1</v>
      </c>
      <c r="AH117" s="4">
        <f t="shared" si="347"/>
        <v>8</v>
      </c>
      <c r="AI117" s="8"/>
      <c r="AJ117" s="6">
        <f t="shared" ref="AJ117:AS117" si="348">(Y117-AVERAGE($Y117:$AH117))/STDEV($Y117:$AH117)</f>
        <v>-0.8257228238</v>
      </c>
      <c r="AK117" s="6">
        <f t="shared" si="348"/>
        <v>-1.156011953</v>
      </c>
      <c r="AL117" s="6">
        <f t="shared" si="348"/>
        <v>0.1651445648</v>
      </c>
      <c r="AM117" s="6">
        <f t="shared" si="348"/>
        <v>1.156011953</v>
      </c>
      <c r="AN117" s="6">
        <f t="shared" si="348"/>
        <v>0.4954336943</v>
      </c>
      <c r="AO117" s="6">
        <f t="shared" si="348"/>
        <v>-0.4954336943</v>
      </c>
      <c r="AP117" s="6">
        <f t="shared" si="348"/>
        <v>1.486301083</v>
      </c>
      <c r="AQ117" s="6">
        <f t="shared" si="348"/>
        <v>-0.1651445648</v>
      </c>
      <c r="AR117" s="6">
        <f t="shared" si="348"/>
        <v>-1.486301083</v>
      </c>
      <c r="AS117" s="6">
        <f t="shared" si="348"/>
        <v>0.8257228238</v>
      </c>
      <c r="AT117" s="8"/>
      <c r="AU117" s="23">
        <v>44773.0</v>
      </c>
      <c r="AV117" s="4">
        <f t="shared" si="9"/>
        <v>0.2061004168</v>
      </c>
      <c r="AW117" s="4">
        <f t="shared" si="10"/>
        <v>0.3579286976</v>
      </c>
      <c r="AX117" s="6">
        <f t="array" ref="AX117">SQRT(MMULT(MMULT(AJ117:AS117,MMULT(TRANSPOSE(ER!B597:K632-ER!M632:V632),ER!B597:K632-ER!M632:V632)/3),TRANSPOSE(AJ117:AS117)))</f>
        <v>0.3437315386</v>
      </c>
      <c r="AY117" s="2">
        <v>44773.0</v>
      </c>
      <c r="AZ117" s="6">
        <f t="shared" ref="AZ117:BI117" si="349">AJ117*0.01/$AX117</f>
        <v>-0.02402231774</v>
      </c>
      <c r="BA117" s="6">
        <f t="shared" si="349"/>
        <v>-0.03363124484</v>
      </c>
      <c r="BB117" s="6">
        <f t="shared" si="349"/>
        <v>0.004804463548</v>
      </c>
      <c r="BC117" s="6">
        <f t="shared" si="349"/>
        <v>0.03363124484</v>
      </c>
      <c r="BD117" s="6">
        <f t="shared" si="349"/>
        <v>0.01441339065</v>
      </c>
      <c r="BE117" s="6">
        <f t="shared" si="349"/>
        <v>-0.01441339065</v>
      </c>
      <c r="BF117" s="6">
        <f t="shared" si="349"/>
        <v>0.04324017194</v>
      </c>
      <c r="BG117" s="6">
        <f t="shared" si="349"/>
        <v>-0.004804463548</v>
      </c>
      <c r="BH117" s="6">
        <f t="shared" si="349"/>
        <v>-0.04324017194</v>
      </c>
      <c r="BI117" s="6">
        <f t="shared" si="349"/>
        <v>0.02402231774</v>
      </c>
      <c r="BK117" s="4">
        <f t="shared" si="12"/>
        <v>0.006367450818</v>
      </c>
      <c r="BL117" s="4">
        <f t="shared" si="13"/>
        <v>0.9882971692</v>
      </c>
    </row>
    <row r="118">
      <c r="A118" s="2">
        <v>44804.0</v>
      </c>
      <c r="B118" s="7">
        <v>0.0073</v>
      </c>
      <c r="C118" s="7">
        <v>-0.0196</v>
      </c>
      <c r="D118" s="7">
        <v>-0.0503</v>
      </c>
      <c r="E118" s="7">
        <v>-0.0506</v>
      </c>
      <c r="F118" s="7">
        <v>-0.0331</v>
      </c>
      <c r="G118" s="7">
        <v>0.0108</v>
      </c>
      <c r="H118" s="7">
        <v>-0.0894</v>
      </c>
      <c r="I118" s="7">
        <v>-0.0287</v>
      </c>
      <c r="J118" s="7">
        <v>-0.0132</v>
      </c>
      <c r="K118" s="7">
        <v>-0.0397</v>
      </c>
      <c r="L118" s="8"/>
      <c r="M118" s="8"/>
      <c r="N118" s="6">
        <f>CDaR!AT274</f>
        <v>0.05363333333</v>
      </c>
      <c r="O118" s="6">
        <f>CDaR!AU274</f>
        <v>0.06065</v>
      </c>
      <c r="P118" s="6">
        <f>CDaR!AV274</f>
        <v>0.08843333333</v>
      </c>
      <c r="Q118" s="6">
        <f>CDaR!AW274</f>
        <v>0.1624833333</v>
      </c>
      <c r="R118" s="6">
        <f>CDaR!AX274</f>
        <v>0.1149666667</v>
      </c>
      <c r="S118" s="6">
        <f>CDaR!AY274</f>
        <v>0.05203333333</v>
      </c>
      <c r="T118" s="6">
        <f>CDaR!AZ274</f>
        <v>0.2195</v>
      </c>
      <c r="U118" s="6">
        <f>CDaR!BA274</f>
        <v>0.06136666667</v>
      </c>
      <c r="V118" s="6">
        <f>CDaR!BB274</f>
        <v>0.0146</v>
      </c>
      <c r="W118" s="6">
        <f>CDaR!BC274</f>
        <v>0.13265</v>
      </c>
      <c r="X118" s="8"/>
      <c r="Y118" s="4">
        <f t="shared" ref="Y118:AH118" si="350">rank(N118, $N118:$W118, TRUE)</f>
        <v>3</v>
      </c>
      <c r="Z118" s="4">
        <f t="shared" si="350"/>
        <v>4</v>
      </c>
      <c r="AA118" s="4">
        <f t="shared" si="350"/>
        <v>6</v>
      </c>
      <c r="AB118" s="4">
        <f t="shared" si="350"/>
        <v>9</v>
      </c>
      <c r="AC118" s="4">
        <f t="shared" si="350"/>
        <v>7</v>
      </c>
      <c r="AD118" s="4">
        <f t="shared" si="350"/>
        <v>2</v>
      </c>
      <c r="AE118" s="4">
        <f t="shared" si="350"/>
        <v>10</v>
      </c>
      <c r="AF118" s="4">
        <f t="shared" si="350"/>
        <v>5</v>
      </c>
      <c r="AG118" s="4">
        <f t="shared" si="350"/>
        <v>1</v>
      </c>
      <c r="AH118" s="4">
        <f t="shared" si="350"/>
        <v>8</v>
      </c>
      <c r="AI118" s="8"/>
      <c r="AJ118" s="6">
        <f t="shared" ref="AJ118:AS118" si="351">(Y118-AVERAGE($Y118:$AH118))/STDEV($Y118:$AH118)</f>
        <v>-0.8257228238</v>
      </c>
      <c r="AK118" s="6">
        <f t="shared" si="351"/>
        <v>-0.4954336943</v>
      </c>
      <c r="AL118" s="6">
        <f t="shared" si="351"/>
        <v>0.1651445648</v>
      </c>
      <c r="AM118" s="6">
        <f t="shared" si="351"/>
        <v>1.156011953</v>
      </c>
      <c r="AN118" s="6">
        <f t="shared" si="351"/>
        <v>0.4954336943</v>
      </c>
      <c r="AO118" s="6">
        <f t="shared" si="351"/>
        <v>-1.156011953</v>
      </c>
      <c r="AP118" s="6">
        <f t="shared" si="351"/>
        <v>1.486301083</v>
      </c>
      <c r="AQ118" s="6">
        <f t="shared" si="351"/>
        <v>-0.1651445648</v>
      </c>
      <c r="AR118" s="6">
        <f t="shared" si="351"/>
        <v>-1.486301083</v>
      </c>
      <c r="AS118" s="6">
        <f t="shared" si="351"/>
        <v>0.8257228238</v>
      </c>
      <c r="AT118" s="8"/>
      <c r="AU118" s="23">
        <v>44804.0</v>
      </c>
      <c r="AV118" s="4">
        <f t="shared" si="9"/>
        <v>-0.2132181476</v>
      </c>
      <c r="AW118" s="4">
        <f t="shared" si="10"/>
        <v>0.2816118037</v>
      </c>
      <c r="AX118" s="6">
        <f t="array" ref="AX118">SQRT(MMULT(MMULT(AJ118:AS118,MMULT(TRANSPOSE(ER!B598:K633-ER!M633:V633),ER!B598:K633-ER!M633:V633)/3),TRANSPOSE(AJ118:AS118)))</f>
        <v>0.3881680242</v>
      </c>
      <c r="AY118" s="2">
        <v>44804.0</v>
      </c>
      <c r="AZ118" s="6">
        <f t="shared" ref="AZ118:BI118" si="352">AJ118*0.01/$AX118</f>
        <v>-0.02127230406</v>
      </c>
      <c r="BA118" s="6">
        <f t="shared" si="352"/>
        <v>-0.01276338244</v>
      </c>
      <c r="BB118" s="6">
        <f t="shared" si="352"/>
        <v>0.004254460813</v>
      </c>
      <c r="BC118" s="6">
        <f t="shared" si="352"/>
        <v>0.02978122569</v>
      </c>
      <c r="BD118" s="6">
        <f t="shared" si="352"/>
        <v>0.01276338244</v>
      </c>
      <c r="BE118" s="6">
        <f t="shared" si="352"/>
        <v>-0.02978122569</v>
      </c>
      <c r="BF118" s="6">
        <f t="shared" si="352"/>
        <v>0.03829014732</v>
      </c>
      <c r="BG118" s="6">
        <f t="shared" si="352"/>
        <v>-0.004254460813</v>
      </c>
      <c r="BH118" s="6">
        <f t="shared" si="352"/>
        <v>-0.03829014732</v>
      </c>
      <c r="BI118" s="6">
        <f t="shared" si="352"/>
        <v>0.02127230406</v>
      </c>
      <c r="BK118" s="4">
        <f t="shared" si="12"/>
        <v>-0.006203042887</v>
      </c>
      <c r="BL118" s="4">
        <f t="shared" si="13"/>
        <v>0.9821667194</v>
      </c>
    </row>
    <row r="119">
      <c r="A119" s="2">
        <v>44834.0</v>
      </c>
      <c r="B119" s="7">
        <v>-0.0571</v>
      </c>
      <c r="C119" s="7">
        <v>-0.0401</v>
      </c>
      <c r="D119" s="7">
        <v>-0.0615</v>
      </c>
      <c r="E119" s="7">
        <v>-0.0637</v>
      </c>
      <c r="F119" s="7">
        <v>-0.0396</v>
      </c>
      <c r="G119" s="7">
        <v>-0.0625</v>
      </c>
      <c r="H119" s="7">
        <v>-0.0772</v>
      </c>
      <c r="I119" s="7">
        <v>-0.0647</v>
      </c>
      <c r="J119" s="7">
        <v>-0.0498</v>
      </c>
      <c r="K119" s="7">
        <v>-0.0931</v>
      </c>
      <c r="L119" s="8"/>
      <c r="M119" s="8"/>
      <c r="N119" s="6">
        <f>CDaR!AT275</f>
        <v>0.05783333333</v>
      </c>
      <c r="O119" s="6">
        <f>CDaR!AU275</f>
        <v>0.07658333333</v>
      </c>
      <c r="P119" s="6">
        <f>CDaR!AV275</f>
        <v>0.09726666667</v>
      </c>
      <c r="Q119" s="6">
        <f>CDaR!AW275</f>
        <v>0.1875666667</v>
      </c>
      <c r="R119" s="6">
        <f>CDaR!AX275</f>
        <v>0.1359666667</v>
      </c>
      <c r="S119" s="6">
        <f>CDaR!AY275</f>
        <v>0.05203333333</v>
      </c>
      <c r="T119" s="6">
        <f>CDaR!AZ275</f>
        <v>0.2379166667</v>
      </c>
      <c r="U119" s="6">
        <f>CDaR!BA275</f>
        <v>0.07223333333</v>
      </c>
      <c r="V119" s="6">
        <f>CDaR!BB275</f>
        <v>0.01953333333</v>
      </c>
      <c r="W119" s="6">
        <f>CDaR!BC275</f>
        <v>0.1524</v>
      </c>
      <c r="X119" s="8"/>
      <c r="Y119" s="4">
        <f t="shared" ref="Y119:AH119" si="353">rank(N119, $N119:$W119, TRUE)</f>
        <v>3</v>
      </c>
      <c r="Z119" s="4">
        <f t="shared" si="353"/>
        <v>5</v>
      </c>
      <c r="AA119" s="4">
        <f t="shared" si="353"/>
        <v>6</v>
      </c>
      <c r="AB119" s="4">
        <f t="shared" si="353"/>
        <v>9</v>
      </c>
      <c r="AC119" s="4">
        <f t="shared" si="353"/>
        <v>7</v>
      </c>
      <c r="AD119" s="4">
        <f t="shared" si="353"/>
        <v>2</v>
      </c>
      <c r="AE119" s="4">
        <f t="shared" si="353"/>
        <v>10</v>
      </c>
      <c r="AF119" s="4">
        <f t="shared" si="353"/>
        <v>4</v>
      </c>
      <c r="AG119" s="4">
        <f t="shared" si="353"/>
        <v>1</v>
      </c>
      <c r="AH119" s="4">
        <f t="shared" si="353"/>
        <v>8</v>
      </c>
      <c r="AI119" s="8"/>
      <c r="AJ119" s="6">
        <f t="shared" ref="AJ119:AS119" si="354">(Y119-AVERAGE($Y119:$AH119))/STDEV($Y119:$AH119)</f>
        <v>-0.8257228238</v>
      </c>
      <c r="AK119" s="6">
        <f t="shared" si="354"/>
        <v>-0.1651445648</v>
      </c>
      <c r="AL119" s="6">
        <f t="shared" si="354"/>
        <v>0.1651445648</v>
      </c>
      <c r="AM119" s="6">
        <f t="shared" si="354"/>
        <v>1.156011953</v>
      </c>
      <c r="AN119" s="6">
        <f t="shared" si="354"/>
        <v>0.4954336943</v>
      </c>
      <c r="AO119" s="6">
        <f t="shared" si="354"/>
        <v>-1.156011953</v>
      </c>
      <c r="AP119" s="6">
        <f t="shared" si="354"/>
        <v>1.486301083</v>
      </c>
      <c r="AQ119" s="6">
        <f t="shared" si="354"/>
        <v>-0.4954336943</v>
      </c>
      <c r="AR119" s="6">
        <f t="shared" si="354"/>
        <v>-1.486301083</v>
      </c>
      <c r="AS119" s="6">
        <f t="shared" si="354"/>
        <v>0.8257228238</v>
      </c>
      <c r="AT119" s="8"/>
      <c r="AU119" s="23">
        <v>44834.0</v>
      </c>
      <c r="AV119" s="4">
        <f t="shared" si="9"/>
        <v>-0.07106170622</v>
      </c>
      <c r="AW119" s="4">
        <f t="shared" si="10"/>
        <v>0.2615999884</v>
      </c>
      <c r="AX119" s="6">
        <f t="array" ref="AX119">SQRT(MMULT(MMULT(AJ119:AS119,MMULT(TRANSPOSE(ER!B599:K634-ER!M634:V634),ER!B599:K634-ER!M634:V634)/3),TRANSPOSE(AJ119:AS119)))</f>
        <v>0.4000504104</v>
      </c>
      <c r="AY119" s="2">
        <v>44834.0</v>
      </c>
      <c r="AZ119" s="6">
        <f t="shared" ref="AZ119:BI119" si="355">AJ119*0.01/$AX119</f>
        <v>-0.02064046936</v>
      </c>
      <c r="BA119" s="6">
        <f t="shared" si="355"/>
        <v>-0.004128093872</v>
      </c>
      <c r="BB119" s="6">
        <f t="shared" si="355"/>
        <v>0.004128093872</v>
      </c>
      <c r="BC119" s="6">
        <f t="shared" si="355"/>
        <v>0.0288966571</v>
      </c>
      <c r="BD119" s="6">
        <f t="shared" si="355"/>
        <v>0.01238428162</v>
      </c>
      <c r="BE119" s="6">
        <f t="shared" si="355"/>
        <v>-0.0288966571</v>
      </c>
      <c r="BF119" s="6">
        <f t="shared" si="355"/>
        <v>0.03715284485</v>
      </c>
      <c r="BG119" s="6">
        <f t="shared" si="355"/>
        <v>-0.01238428162</v>
      </c>
      <c r="BH119" s="6">
        <f t="shared" si="355"/>
        <v>-0.03715284485</v>
      </c>
      <c r="BI119" s="6">
        <f t="shared" si="355"/>
        <v>0.02064046936</v>
      </c>
      <c r="BK119" s="4">
        <f t="shared" si="12"/>
        <v>-0.001830694488</v>
      </c>
      <c r="BL119" s="4">
        <f t="shared" si="13"/>
        <v>0.9803686723</v>
      </c>
    </row>
    <row r="120">
      <c r="A120" s="2">
        <v>44865.0</v>
      </c>
      <c r="B120" s="7">
        <v>0.0583</v>
      </c>
      <c r="C120" s="7">
        <v>0.0576</v>
      </c>
      <c r="D120" s="7">
        <v>0.0851</v>
      </c>
      <c r="E120" s="7">
        <v>0.0839</v>
      </c>
      <c r="F120" s="7">
        <v>0.1033</v>
      </c>
      <c r="G120" s="7">
        <v>0.0573</v>
      </c>
      <c r="H120" s="7">
        <v>0.0494</v>
      </c>
      <c r="I120" s="7">
        <v>0.0862</v>
      </c>
      <c r="J120" s="7">
        <v>0.028</v>
      </c>
      <c r="K120" s="7">
        <v>0.0791</v>
      </c>
      <c r="L120" s="8"/>
      <c r="M120" s="8"/>
      <c r="N120" s="6">
        <f>CDaR!AT276</f>
        <v>0.07071666667</v>
      </c>
      <c r="O120" s="6">
        <f>CDaR!AU276</f>
        <v>0.0979</v>
      </c>
      <c r="P120" s="6">
        <f>CDaR!AV276</f>
        <v>0.1159</v>
      </c>
      <c r="Q120" s="6">
        <f>CDaR!AW276</f>
        <v>0.2200666667</v>
      </c>
      <c r="R120" s="6">
        <f>CDaR!AX276</f>
        <v>0.16015</v>
      </c>
      <c r="S120" s="6">
        <f>CDaR!AY276</f>
        <v>0.05853333333</v>
      </c>
      <c r="T120" s="6">
        <f>CDaR!AZ276</f>
        <v>0.2679666667</v>
      </c>
      <c r="U120" s="6">
        <f>CDaR!BA276</f>
        <v>0.09158333333</v>
      </c>
      <c r="V120" s="6">
        <f>CDaR!BB276</f>
        <v>0.03276666667</v>
      </c>
      <c r="W120" s="6">
        <f>CDaR!BC276</f>
        <v>0.1827166667</v>
      </c>
      <c r="X120" s="8"/>
      <c r="Y120" s="4">
        <f t="shared" ref="Y120:AH120" si="356">rank(N120, $N120:$W120, TRUE)</f>
        <v>3</v>
      </c>
      <c r="Z120" s="4">
        <f t="shared" si="356"/>
        <v>5</v>
      </c>
      <c r="AA120" s="4">
        <f t="shared" si="356"/>
        <v>6</v>
      </c>
      <c r="AB120" s="4">
        <f t="shared" si="356"/>
        <v>9</v>
      </c>
      <c r="AC120" s="4">
        <f t="shared" si="356"/>
        <v>7</v>
      </c>
      <c r="AD120" s="4">
        <f t="shared" si="356"/>
        <v>2</v>
      </c>
      <c r="AE120" s="4">
        <f t="shared" si="356"/>
        <v>10</v>
      </c>
      <c r="AF120" s="4">
        <f t="shared" si="356"/>
        <v>4</v>
      </c>
      <c r="AG120" s="4">
        <f t="shared" si="356"/>
        <v>1</v>
      </c>
      <c r="AH120" s="4">
        <f t="shared" si="356"/>
        <v>8</v>
      </c>
      <c r="AI120" s="8"/>
      <c r="AJ120" s="6">
        <f t="shared" ref="AJ120:AS120" si="357">(Y120-AVERAGE($Y120:$AH120))/STDEV($Y120:$AH120)</f>
        <v>-0.8257228238</v>
      </c>
      <c r="AK120" s="6">
        <f t="shared" si="357"/>
        <v>-0.1651445648</v>
      </c>
      <c r="AL120" s="6">
        <f t="shared" si="357"/>
        <v>0.1651445648</v>
      </c>
      <c r="AM120" s="6">
        <f t="shared" si="357"/>
        <v>1.156011953</v>
      </c>
      <c r="AN120" s="6">
        <f t="shared" si="357"/>
        <v>0.4954336943</v>
      </c>
      <c r="AO120" s="6">
        <f t="shared" si="357"/>
        <v>-1.156011953</v>
      </c>
      <c r="AP120" s="6">
        <f t="shared" si="357"/>
        <v>1.486301083</v>
      </c>
      <c r="AQ120" s="6">
        <f t="shared" si="357"/>
        <v>-0.4954336943</v>
      </c>
      <c r="AR120" s="6">
        <f t="shared" si="357"/>
        <v>-1.486301083</v>
      </c>
      <c r="AS120" s="6">
        <f t="shared" si="357"/>
        <v>0.8257228238</v>
      </c>
      <c r="AT120" s="8"/>
      <c r="AU120" s="23">
        <v>44865.0</v>
      </c>
      <c r="AV120" s="4">
        <f t="shared" si="9"/>
        <v>0.09274518757</v>
      </c>
      <c r="AW120" s="4">
        <f t="shared" si="10"/>
        <v>0.2858621284</v>
      </c>
      <c r="AX120" s="6">
        <f t="array" ref="AX120">SQRT(MMULT(MMULT(AJ120:AS120,MMULT(TRANSPOSE(ER!B600:K635-ER!M635:V635),ER!B600:K635-ER!M635:V635)/3),TRANSPOSE(AJ120:AS120)))</f>
        <v>0.4030164939</v>
      </c>
      <c r="AY120" s="2">
        <v>44865.0</v>
      </c>
      <c r="AZ120" s="6">
        <f t="shared" ref="AZ120:BI120" si="358">AJ120*0.01/$AX120</f>
        <v>-0.02048856154</v>
      </c>
      <c r="BA120" s="6">
        <f t="shared" si="358"/>
        <v>-0.004097712309</v>
      </c>
      <c r="BB120" s="6">
        <f t="shared" si="358"/>
        <v>0.004097712309</v>
      </c>
      <c r="BC120" s="6">
        <f t="shared" si="358"/>
        <v>0.02868398616</v>
      </c>
      <c r="BD120" s="6">
        <f t="shared" si="358"/>
        <v>0.01229313693</v>
      </c>
      <c r="BE120" s="6">
        <f t="shared" si="358"/>
        <v>-0.02868398616</v>
      </c>
      <c r="BF120" s="6">
        <f t="shared" si="358"/>
        <v>0.03687941078</v>
      </c>
      <c r="BG120" s="6">
        <f t="shared" si="358"/>
        <v>-0.01229313693</v>
      </c>
      <c r="BH120" s="6">
        <f t="shared" si="358"/>
        <v>-0.03687941078</v>
      </c>
      <c r="BI120" s="6">
        <f t="shared" si="358"/>
        <v>0.02048856154</v>
      </c>
      <c r="BK120" s="4">
        <f t="shared" si="12"/>
        <v>0.002318337518</v>
      </c>
      <c r="BL120" s="4">
        <f t="shared" si="13"/>
        <v>0.9826414977</v>
      </c>
    </row>
    <row r="121">
      <c r="A121" s="2">
        <v>44895.0</v>
      </c>
      <c r="B121" s="7">
        <v>0.0711</v>
      </c>
      <c r="C121" s="7">
        <v>0.0541</v>
      </c>
      <c r="D121" s="7">
        <v>0.0732</v>
      </c>
      <c r="E121" s="7">
        <v>0.094</v>
      </c>
      <c r="F121" s="7">
        <v>0.09</v>
      </c>
      <c r="G121" s="7">
        <v>0.0297</v>
      </c>
      <c r="H121" s="7">
        <v>0.1278</v>
      </c>
      <c r="I121" s="7">
        <v>0.0514</v>
      </c>
      <c r="J121" s="7">
        <v>0.0709</v>
      </c>
      <c r="K121" s="7">
        <v>0.0538</v>
      </c>
      <c r="L121" s="8"/>
      <c r="M121" s="8"/>
      <c r="N121" s="6">
        <f>CDaR!AT277</f>
        <v>0.0729</v>
      </c>
      <c r="O121" s="6">
        <f>CDaR!AU277</f>
        <v>0.1056333333</v>
      </c>
      <c r="P121" s="6">
        <f>CDaR!AV277</f>
        <v>0.1203</v>
      </c>
      <c r="Q121" s="6">
        <f>CDaR!AW277</f>
        <v>0.2358</v>
      </c>
      <c r="R121" s="6">
        <f>CDaR!AX277</f>
        <v>0.167</v>
      </c>
      <c r="S121" s="6">
        <f>CDaR!AY277</f>
        <v>0.05853333333</v>
      </c>
      <c r="T121" s="6">
        <f>CDaR!AZ277</f>
        <v>0.2875</v>
      </c>
      <c r="U121" s="6">
        <f>CDaR!BA277</f>
        <v>0.09635</v>
      </c>
      <c r="V121" s="6">
        <f>CDaR!BB277</f>
        <v>0.04133333333</v>
      </c>
      <c r="W121" s="6">
        <f>CDaR!BC277</f>
        <v>0.1916666667</v>
      </c>
      <c r="X121" s="8"/>
      <c r="Y121" s="4">
        <f t="shared" ref="Y121:AH121" si="359">rank(N121, $N121:$W121, TRUE)</f>
        <v>3</v>
      </c>
      <c r="Z121" s="4">
        <f t="shared" si="359"/>
        <v>5</v>
      </c>
      <c r="AA121" s="4">
        <f t="shared" si="359"/>
        <v>6</v>
      </c>
      <c r="AB121" s="4">
        <f t="shared" si="359"/>
        <v>9</v>
      </c>
      <c r="AC121" s="4">
        <f t="shared" si="359"/>
        <v>7</v>
      </c>
      <c r="AD121" s="4">
        <f t="shared" si="359"/>
        <v>2</v>
      </c>
      <c r="AE121" s="4">
        <f t="shared" si="359"/>
        <v>10</v>
      </c>
      <c r="AF121" s="4">
        <f t="shared" si="359"/>
        <v>4</v>
      </c>
      <c r="AG121" s="4">
        <f t="shared" si="359"/>
        <v>1</v>
      </c>
      <c r="AH121" s="4">
        <f t="shared" si="359"/>
        <v>8</v>
      </c>
      <c r="AI121" s="8"/>
      <c r="AJ121" s="6">
        <f t="shared" ref="AJ121:AS121" si="360">(Y121-AVERAGE($Y121:$AH121))/STDEV($Y121:$AH121)</f>
        <v>-0.8257228238</v>
      </c>
      <c r="AK121" s="6">
        <f t="shared" si="360"/>
        <v>-0.1651445648</v>
      </c>
      <c r="AL121" s="6">
        <f t="shared" si="360"/>
        <v>0.1651445648</v>
      </c>
      <c r="AM121" s="6">
        <f t="shared" si="360"/>
        <v>1.156011953</v>
      </c>
      <c r="AN121" s="6">
        <f t="shared" si="360"/>
        <v>0.4954336943</v>
      </c>
      <c r="AO121" s="6">
        <f t="shared" si="360"/>
        <v>-1.156011953</v>
      </c>
      <c r="AP121" s="6">
        <f t="shared" si="360"/>
        <v>1.486301083</v>
      </c>
      <c r="AQ121" s="6">
        <f t="shared" si="360"/>
        <v>-0.4954336943</v>
      </c>
      <c r="AR121" s="6">
        <f t="shared" si="360"/>
        <v>-1.486301083</v>
      </c>
      <c r="AS121" s="6">
        <f t="shared" si="360"/>
        <v>0.8257228238</v>
      </c>
      <c r="AT121" s="8"/>
      <c r="AU121" s="23">
        <v>44895.0</v>
      </c>
      <c r="AV121" s="4">
        <f t="shared" si="9"/>
        <v>0.1668950972</v>
      </c>
      <c r="AW121" s="4">
        <f t="shared" si="10"/>
        <v>0.3335711161</v>
      </c>
      <c r="AX121" s="6">
        <f t="array" ref="AX121">SQRT(MMULT(MMULT(AJ121:AS121,MMULT(TRANSPOSE(ER!B601:K636-ER!M636:V636),ER!B601:K636-ER!M636:V636)/3),TRANSPOSE(AJ121:AS121)))</f>
        <v>0.4131480229</v>
      </c>
      <c r="AY121" s="2">
        <v>44895.0</v>
      </c>
      <c r="AZ121" s="6">
        <f t="shared" ref="AZ121:BI121" si="361">AJ121*0.01/$AX121</f>
        <v>-0.01998612551</v>
      </c>
      <c r="BA121" s="6">
        <f t="shared" si="361"/>
        <v>-0.003997225102</v>
      </c>
      <c r="BB121" s="6">
        <f t="shared" si="361"/>
        <v>0.003997225102</v>
      </c>
      <c r="BC121" s="6">
        <f t="shared" si="361"/>
        <v>0.02798057571</v>
      </c>
      <c r="BD121" s="6">
        <f t="shared" si="361"/>
        <v>0.0119916753</v>
      </c>
      <c r="BE121" s="6">
        <f t="shared" si="361"/>
        <v>-0.02798057571</v>
      </c>
      <c r="BF121" s="6">
        <f t="shared" si="361"/>
        <v>0.03597502591</v>
      </c>
      <c r="BG121" s="6">
        <f t="shared" si="361"/>
        <v>-0.0119916753</v>
      </c>
      <c r="BH121" s="6">
        <f t="shared" si="361"/>
        <v>-0.03597502591</v>
      </c>
      <c r="BI121" s="6">
        <f t="shared" si="361"/>
        <v>0.01998612551</v>
      </c>
      <c r="BK121" s="4">
        <f t="shared" si="12"/>
        <v>0.004141148059</v>
      </c>
      <c r="BL121" s="4">
        <f t="shared" si="13"/>
        <v>0.9867107617</v>
      </c>
    </row>
    <row r="122">
      <c r="A122" s="2">
        <v>44926.0</v>
      </c>
      <c r="B122" s="7">
        <v>-0.0324</v>
      </c>
      <c r="C122" s="7">
        <v>-0.0498</v>
      </c>
      <c r="D122" s="7">
        <v>-0.0369</v>
      </c>
      <c r="E122" s="7">
        <v>-0.0357</v>
      </c>
      <c r="F122" s="7">
        <v>-0.0355</v>
      </c>
      <c r="G122" s="7">
        <v>0.0027</v>
      </c>
      <c r="H122" s="7">
        <v>-0.059</v>
      </c>
      <c r="I122" s="7">
        <v>-0.0121</v>
      </c>
      <c r="J122" s="7">
        <v>-0.0139</v>
      </c>
      <c r="K122" s="7">
        <v>-0.0592</v>
      </c>
      <c r="L122" s="8"/>
      <c r="M122" s="8"/>
      <c r="N122" s="6">
        <f>CDaR!AT278</f>
        <v>0.0729</v>
      </c>
      <c r="O122" s="6">
        <f>CDaR!AU278</f>
        <v>0.1056333333</v>
      </c>
      <c r="P122" s="6">
        <f>CDaR!AV278</f>
        <v>0.1203</v>
      </c>
      <c r="Q122" s="6">
        <f>CDaR!AW278</f>
        <v>0.2358</v>
      </c>
      <c r="R122" s="6">
        <f>CDaR!AX278</f>
        <v>0.167</v>
      </c>
      <c r="S122" s="6">
        <f>CDaR!AY278</f>
        <v>0.05768333333</v>
      </c>
      <c r="T122" s="6">
        <f>CDaR!AZ278</f>
        <v>0.2875</v>
      </c>
      <c r="U122" s="6">
        <f>CDaR!BA278</f>
        <v>0.09096666667</v>
      </c>
      <c r="V122" s="6">
        <f>CDaR!BB278</f>
        <v>0.03808333333</v>
      </c>
      <c r="W122" s="6">
        <f>CDaR!BC278</f>
        <v>0.1916666667</v>
      </c>
      <c r="X122" s="8"/>
      <c r="Y122" s="4">
        <f t="shared" ref="Y122:AH122" si="362">rank(N122, $N122:$W122, TRUE)</f>
        <v>3</v>
      </c>
      <c r="Z122" s="4">
        <f t="shared" si="362"/>
        <v>5</v>
      </c>
      <c r="AA122" s="4">
        <f t="shared" si="362"/>
        <v>6</v>
      </c>
      <c r="AB122" s="4">
        <f t="shared" si="362"/>
        <v>9</v>
      </c>
      <c r="AC122" s="4">
        <f t="shared" si="362"/>
        <v>7</v>
      </c>
      <c r="AD122" s="4">
        <f t="shared" si="362"/>
        <v>2</v>
      </c>
      <c r="AE122" s="4">
        <f t="shared" si="362"/>
        <v>10</v>
      </c>
      <c r="AF122" s="4">
        <f t="shared" si="362"/>
        <v>4</v>
      </c>
      <c r="AG122" s="4">
        <f t="shared" si="362"/>
        <v>1</v>
      </c>
      <c r="AH122" s="4">
        <f t="shared" si="362"/>
        <v>8</v>
      </c>
      <c r="AI122" s="8"/>
      <c r="AJ122" s="6">
        <f t="shared" ref="AJ122:AS122" si="363">(Y122-AVERAGE($Y122:$AH122))/STDEV($Y122:$AH122)</f>
        <v>-0.8257228238</v>
      </c>
      <c r="AK122" s="6">
        <f t="shared" si="363"/>
        <v>-0.1651445648</v>
      </c>
      <c r="AL122" s="6">
        <f t="shared" si="363"/>
        <v>0.1651445648</v>
      </c>
      <c r="AM122" s="6">
        <f t="shared" si="363"/>
        <v>1.156011953</v>
      </c>
      <c r="AN122" s="6">
        <f t="shared" si="363"/>
        <v>0.4954336943</v>
      </c>
      <c r="AO122" s="6">
        <f t="shared" si="363"/>
        <v>-1.156011953</v>
      </c>
      <c r="AP122" s="6">
        <f t="shared" si="363"/>
        <v>1.486301083</v>
      </c>
      <c r="AQ122" s="6">
        <f t="shared" si="363"/>
        <v>-0.4954336943</v>
      </c>
      <c r="AR122" s="6">
        <f t="shared" si="363"/>
        <v>-1.486301083</v>
      </c>
      <c r="AS122" s="6">
        <f t="shared" si="363"/>
        <v>0.8257228238</v>
      </c>
      <c r="AT122" s="8"/>
      <c r="AU122" s="23">
        <v>44926.0</v>
      </c>
      <c r="AV122" s="4">
        <f t="shared" si="9"/>
        <v>-0.1430151931</v>
      </c>
      <c r="AW122" s="4">
        <f t="shared" si="10"/>
        <v>0.2858653785</v>
      </c>
      <c r="AX122" s="6">
        <f t="array" ref="AX122">SQRT(MMULT(MMULT(AJ122:AS122,MMULT(TRANSPOSE(ER!B602:K637-ER!M637:V637),ER!B602:K637-ER!M637:V637)/3),TRANSPOSE(AJ122:AS122)))</f>
        <v>0.4215158124</v>
      </c>
      <c r="AY122" s="2">
        <v>44926.0</v>
      </c>
      <c r="AZ122" s="6">
        <f t="shared" ref="AZ122:BI122" si="364">AJ122*0.01/$AX122</f>
        <v>-0.0195893677</v>
      </c>
      <c r="BA122" s="6">
        <f t="shared" si="364"/>
        <v>-0.003917873539</v>
      </c>
      <c r="BB122" s="6">
        <f t="shared" si="364"/>
        <v>0.003917873539</v>
      </c>
      <c r="BC122" s="6">
        <f t="shared" si="364"/>
        <v>0.02742511478</v>
      </c>
      <c r="BD122" s="6">
        <f t="shared" si="364"/>
        <v>0.01175362062</v>
      </c>
      <c r="BE122" s="6">
        <f t="shared" si="364"/>
        <v>-0.02742511478</v>
      </c>
      <c r="BF122" s="6">
        <f t="shared" si="364"/>
        <v>0.03526086185</v>
      </c>
      <c r="BG122" s="6">
        <f t="shared" si="364"/>
        <v>-0.01175362062</v>
      </c>
      <c r="BH122" s="6">
        <f t="shared" si="364"/>
        <v>-0.03526086185</v>
      </c>
      <c r="BI122" s="6">
        <f t="shared" si="364"/>
        <v>0.0195893677</v>
      </c>
      <c r="BK122" s="4">
        <f t="shared" si="12"/>
        <v>-0.003461596938</v>
      </c>
      <c r="BL122" s="4">
        <f t="shared" si="13"/>
        <v>0.9832951667</v>
      </c>
    </row>
    <row r="123">
      <c r="A123" s="2">
        <v>44957.0</v>
      </c>
      <c r="B123" s="7">
        <v>0.0654</v>
      </c>
      <c r="C123" s="7">
        <v>0.0735</v>
      </c>
      <c r="D123" s="7">
        <v>0.0932</v>
      </c>
      <c r="E123" s="7">
        <v>0.1046</v>
      </c>
      <c r="F123" s="7">
        <v>0.1114</v>
      </c>
      <c r="G123" s="7">
        <v>0.0621</v>
      </c>
      <c r="H123" s="7">
        <v>0.1276</v>
      </c>
      <c r="I123" s="7">
        <v>0.0929</v>
      </c>
      <c r="J123" s="7">
        <v>0.0407</v>
      </c>
      <c r="K123" s="7">
        <v>0.0655</v>
      </c>
      <c r="L123" s="8"/>
      <c r="M123" s="8"/>
      <c r="N123" s="6">
        <f>CDaR!AT279</f>
        <v>0.0729</v>
      </c>
      <c r="O123" s="6">
        <f>CDaR!AU279</f>
        <v>0.1119833333</v>
      </c>
      <c r="P123" s="6">
        <f>CDaR!AV279</f>
        <v>0.1203</v>
      </c>
      <c r="Q123" s="6">
        <f>CDaR!AW279</f>
        <v>0.2393333333</v>
      </c>
      <c r="R123" s="6">
        <f>CDaR!AX279</f>
        <v>0.167</v>
      </c>
      <c r="S123" s="6">
        <f>CDaR!AY279</f>
        <v>0.05768333333</v>
      </c>
      <c r="T123" s="6">
        <f>CDaR!AZ279</f>
        <v>0.2889333333</v>
      </c>
      <c r="U123" s="6">
        <f>CDaR!BA279</f>
        <v>0.09096666667</v>
      </c>
      <c r="V123" s="6">
        <f>CDaR!BB279</f>
        <v>0.0404</v>
      </c>
      <c r="W123" s="6">
        <f>CDaR!BC279</f>
        <v>0.20035</v>
      </c>
      <c r="X123" s="8"/>
      <c r="Y123" s="4">
        <f t="shared" ref="Y123:AH123" si="365">rank(N123, $N123:$W123, TRUE)</f>
        <v>3</v>
      </c>
      <c r="Z123" s="4">
        <f t="shared" si="365"/>
        <v>5</v>
      </c>
      <c r="AA123" s="4">
        <f t="shared" si="365"/>
        <v>6</v>
      </c>
      <c r="AB123" s="4">
        <f t="shared" si="365"/>
        <v>9</v>
      </c>
      <c r="AC123" s="4">
        <f t="shared" si="365"/>
        <v>7</v>
      </c>
      <c r="AD123" s="4">
        <f t="shared" si="365"/>
        <v>2</v>
      </c>
      <c r="AE123" s="4">
        <f t="shared" si="365"/>
        <v>10</v>
      </c>
      <c r="AF123" s="4">
        <f t="shared" si="365"/>
        <v>4</v>
      </c>
      <c r="AG123" s="4">
        <f t="shared" si="365"/>
        <v>1</v>
      </c>
      <c r="AH123" s="4">
        <f t="shared" si="365"/>
        <v>8</v>
      </c>
      <c r="AI123" s="8"/>
      <c r="AJ123" s="6">
        <f t="shared" ref="AJ123:AS123" si="366">(Y123-AVERAGE($Y123:$AH123))/STDEV($Y123:$AH123)</f>
        <v>-0.8257228238</v>
      </c>
      <c r="AK123" s="6">
        <f t="shared" si="366"/>
        <v>-0.1651445648</v>
      </c>
      <c r="AL123" s="6">
        <f t="shared" si="366"/>
        <v>0.1651445648</v>
      </c>
      <c r="AM123" s="6">
        <f t="shared" si="366"/>
        <v>1.156011953</v>
      </c>
      <c r="AN123" s="6">
        <f t="shared" si="366"/>
        <v>0.4954336943</v>
      </c>
      <c r="AO123" s="6">
        <f t="shared" si="366"/>
        <v>-1.156011953</v>
      </c>
      <c r="AP123" s="6">
        <f t="shared" si="366"/>
        <v>1.486301083</v>
      </c>
      <c r="AQ123" s="6">
        <f t="shared" si="366"/>
        <v>-0.4954336943</v>
      </c>
      <c r="AR123" s="6">
        <f t="shared" si="366"/>
        <v>-1.486301083</v>
      </c>
      <c r="AS123" s="6">
        <f t="shared" si="366"/>
        <v>0.8257228238</v>
      </c>
      <c r="AT123" s="8"/>
      <c r="AU123" s="23">
        <v>44957.0</v>
      </c>
      <c r="AV123" s="4">
        <f t="shared" si="9"/>
        <v>0.1907915157</v>
      </c>
      <c r="AW123" s="4">
        <f t="shared" si="10"/>
        <v>0.3404060674</v>
      </c>
      <c r="AX123" s="6">
        <f t="array" ref="AX123">SQRT(MMULT(MMULT(AJ123:AS123,MMULT(TRANSPOSE(ER!B603:K638-ER!M638:V638),ER!B603:K638-ER!M638:V638)/3),TRANSPOSE(AJ123:AS123)))</f>
        <v>0.4349327767</v>
      </c>
      <c r="AY123" s="2">
        <v>44957.0</v>
      </c>
      <c r="AZ123" s="6">
        <f t="shared" ref="AZ123:BI123" si="367">AJ123*0.01/$AX123</f>
        <v>-0.01898506776</v>
      </c>
      <c r="BA123" s="6">
        <f t="shared" si="367"/>
        <v>-0.003797013553</v>
      </c>
      <c r="BB123" s="6">
        <f t="shared" si="367"/>
        <v>0.003797013553</v>
      </c>
      <c r="BC123" s="6">
        <f t="shared" si="367"/>
        <v>0.02657909487</v>
      </c>
      <c r="BD123" s="6">
        <f t="shared" si="367"/>
        <v>0.01139104066</v>
      </c>
      <c r="BE123" s="6">
        <f t="shared" si="367"/>
        <v>-0.02657909487</v>
      </c>
      <c r="BF123" s="6">
        <f t="shared" si="367"/>
        <v>0.03417312197</v>
      </c>
      <c r="BG123" s="6">
        <f t="shared" si="367"/>
        <v>-0.01139104066</v>
      </c>
      <c r="BH123" s="6">
        <f t="shared" si="367"/>
        <v>-0.03417312197</v>
      </c>
      <c r="BI123" s="6">
        <f t="shared" si="367"/>
        <v>0.01898506776</v>
      </c>
      <c r="BK123" s="4">
        <f t="shared" si="12"/>
        <v>0.0045263193</v>
      </c>
      <c r="BL123" s="4">
        <f t="shared" si="13"/>
        <v>0.9877458746</v>
      </c>
    </row>
    <row r="124">
      <c r="A124" s="2">
        <v>44985.0</v>
      </c>
      <c r="B124" s="7">
        <v>-0.0237</v>
      </c>
      <c r="C124" s="7">
        <v>-0.0243</v>
      </c>
      <c r="D124" s="7">
        <v>0.0229</v>
      </c>
      <c r="E124" s="7">
        <v>0.0047</v>
      </c>
      <c r="F124" s="7">
        <v>0.0302</v>
      </c>
      <c r="G124" s="7">
        <v>-0.0384</v>
      </c>
      <c r="H124" s="7">
        <v>-0.009</v>
      </c>
      <c r="I124" s="7">
        <v>0.0515</v>
      </c>
      <c r="J124" s="7">
        <v>0.0194</v>
      </c>
      <c r="K124" s="7">
        <v>-0.0244</v>
      </c>
      <c r="L124" s="8"/>
      <c r="M124" s="8"/>
      <c r="N124" s="6">
        <f>CDaR!AT280</f>
        <v>0.0683</v>
      </c>
      <c r="O124" s="6">
        <f>CDaR!AU280</f>
        <v>0.1119833333</v>
      </c>
      <c r="P124" s="6">
        <f>CDaR!AV280</f>
        <v>0.1203</v>
      </c>
      <c r="Q124" s="6">
        <f>CDaR!AW280</f>
        <v>0.2393333333</v>
      </c>
      <c r="R124" s="6">
        <f>CDaR!AX280</f>
        <v>0.167</v>
      </c>
      <c r="S124" s="6">
        <f>CDaR!AY280</f>
        <v>0.05196666667</v>
      </c>
      <c r="T124" s="6">
        <f>CDaR!AZ280</f>
        <v>0.2889333333</v>
      </c>
      <c r="U124" s="6">
        <f>CDaR!BA280</f>
        <v>0.09096666667</v>
      </c>
      <c r="V124" s="6">
        <f>CDaR!BB280</f>
        <v>0.0404</v>
      </c>
      <c r="W124" s="6">
        <f>CDaR!BC280</f>
        <v>0.20035</v>
      </c>
      <c r="X124" s="8"/>
      <c r="Y124" s="4">
        <f t="shared" ref="Y124:AH124" si="368">rank(N124, $N124:$W124, TRUE)</f>
        <v>3</v>
      </c>
      <c r="Z124" s="4">
        <f t="shared" si="368"/>
        <v>5</v>
      </c>
      <c r="AA124" s="4">
        <f t="shared" si="368"/>
        <v>6</v>
      </c>
      <c r="AB124" s="4">
        <f t="shared" si="368"/>
        <v>9</v>
      </c>
      <c r="AC124" s="4">
        <f t="shared" si="368"/>
        <v>7</v>
      </c>
      <c r="AD124" s="4">
        <f t="shared" si="368"/>
        <v>2</v>
      </c>
      <c r="AE124" s="4">
        <f t="shared" si="368"/>
        <v>10</v>
      </c>
      <c r="AF124" s="4">
        <f t="shared" si="368"/>
        <v>4</v>
      </c>
      <c r="AG124" s="4">
        <f t="shared" si="368"/>
        <v>1</v>
      </c>
      <c r="AH124" s="4">
        <f t="shared" si="368"/>
        <v>8</v>
      </c>
      <c r="AI124" s="8"/>
      <c r="AJ124" s="6">
        <f t="shared" ref="AJ124:AS124" si="369">(Y124-AVERAGE($Y124:$AH124))/STDEV($Y124:$AH124)</f>
        <v>-0.8257228238</v>
      </c>
      <c r="AK124" s="6">
        <f t="shared" si="369"/>
        <v>-0.1651445648</v>
      </c>
      <c r="AL124" s="6">
        <f t="shared" si="369"/>
        <v>0.1651445648</v>
      </c>
      <c r="AM124" s="6">
        <f t="shared" si="369"/>
        <v>1.156011953</v>
      </c>
      <c r="AN124" s="6">
        <f t="shared" si="369"/>
        <v>0.4954336943</v>
      </c>
      <c r="AO124" s="6">
        <f t="shared" si="369"/>
        <v>-1.156011953</v>
      </c>
      <c r="AP124" s="6">
        <f t="shared" si="369"/>
        <v>1.486301083</v>
      </c>
      <c r="AQ124" s="6">
        <f t="shared" si="369"/>
        <v>-0.4954336943</v>
      </c>
      <c r="AR124" s="6">
        <f t="shared" si="369"/>
        <v>-1.486301083</v>
      </c>
      <c r="AS124" s="6">
        <f t="shared" si="369"/>
        <v>0.8257228238</v>
      </c>
      <c r="AT124" s="8"/>
      <c r="AU124" s="23">
        <v>44985.0</v>
      </c>
      <c r="AV124" s="4">
        <f t="shared" si="9"/>
        <v>0.004277244228</v>
      </c>
      <c r="AW124" s="4">
        <f t="shared" si="10"/>
        <v>0.3418620673</v>
      </c>
      <c r="AX124" s="6">
        <f t="array" ref="AX124">SQRT(MMULT(MMULT(AJ124:AS124,MMULT(TRANSPOSE(ER!B604:K639-ER!M639:V639),ER!B604:K639-ER!M639:V639)/3),TRANSPOSE(AJ124:AS124)))</f>
        <v>0.4345735375</v>
      </c>
      <c r="AY124" s="2">
        <v>44985.0</v>
      </c>
      <c r="AZ124" s="6">
        <f t="shared" ref="AZ124:BI124" si="370">AJ124*0.01/$AX124</f>
        <v>-0.01900076173</v>
      </c>
      <c r="BA124" s="6">
        <f t="shared" si="370"/>
        <v>-0.003800152346</v>
      </c>
      <c r="BB124" s="6">
        <f t="shared" si="370"/>
        <v>0.003800152346</v>
      </c>
      <c r="BC124" s="6">
        <f t="shared" si="370"/>
        <v>0.02660106642</v>
      </c>
      <c r="BD124" s="6">
        <f t="shared" si="370"/>
        <v>0.01140045704</v>
      </c>
      <c r="BE124" s="6">
        <f t="shared" si="370"/>
        <v>-0.02660106642</v>
      </c>
      <c r="BF124" s="6">
        <f t="shared" si="370"/>
        <v>0.03420137111</v>
      </c>
      <c r="BG124" s="6">
        <f t="shared" si="370"/>
        <v>-0.01140045704</v>
      </c>
      <c r="BH124" s="6">
        <f t="shared" si="370"/>
        <v>-0.03420137111</v>
      </c>
      <c r="BI124" s="6">
        <f t="shared" si="370"/>
        <v>0.01900076173</v>
      </c>
      <c r="BK124" s="4">
        <f t="shared" si="12"/>
        <v>0.00009834265101</v>
      </c>
      <c r="BL124" s="4">
        <f t="shared" si="13"/>
        <v>0.9878430121</v>
      </c>
    </row>
    <row r="125">
      <c r="A125" s="2">
        <v>45016.0</v>
      </c>
      <c r="B125" s="7">
        <v>7.0E-4</v>
      </c>
      <c r="C125" s="7">
        <v>-0.0053</v>
      </c>
      <c r="D125" s="7">
        <v>0.0068</v>
      </c>
      <c r="E125" s="7">
        <v>0.0151</v>
      </c>
      <c r="F125" s="7">
        <v>-0.0163</v>
      </c>
      <c r="G125" s="7">
        <v>0.0396</v>
      </c>
      <c r="H125" s="7">
        <v>0.0259</v>
      </c>
      <c r="I125" s="7">
        <v>-0.0113</v>
      </c>
      <c r="J125" s="7">
        <v>-0.027</v>
      </c>
      <c r="K125" s="7">
        <v>0.035</v>
      </c>
      <c r="L125" s="8"/>
      <c r="M125" s="8"/>
      <c r="N125" s="6">
        <f>CDaR!AT281</f>
        <v>0.06765</v>
      </c>
      <c r="O125" s="6">
        <f>CDaR!AU281</f>
        <v>0.1119833333</v>
      </c>
      <c r="P125" s="6">
        <f>CDaR!AV281</f>
        <v>0.1203</v>
      </c>
      <c r="Q125" s="6">
        <f>CDaR!AW281</f>
        <v>0.2393333333</v>
      </c>
      <c r="R125" s="6">
        <f>CDaR!AX281</f>
        <v>0.167</v>
      </c>
      <c r="S125" s="6">
        <f>CDaR!AY281</f>
        <v>0.04685</v>
      </c>
      <c r="T125" s="6">
        <f>CDaR!AZ281</f>
        <v>0.2889333333</v>
      </c>
      <c r="U125" s="6">
        <f>CDaR!BA281</f>
        <v>0.09096666667</v>
      </c>
      <c r="V125" s="6">
        <f>CDaR!BB281</f>
        <v>0.0404</v>
      </c>
      <c r="W125" s="6">
        <f>CDaR!BC281</f>
        <v>0.2017333333</v>
      </c>
      <c r="X125" s="8"/>
      <c r="Y125" s="4">
        <f t="shared" ref="Y125:AH125" si="371">rank(N125, $N125:$W125, TRUE)</f>
        <v>3</v>
      </c>
      <c r="Z125" s="4">
        <f t="shared" si="371"/>
        <v>5</v>
      </c>
      <c r="AA125" s="4">
        <f t="shared" si="371"/>
        <v>6</v>
      </c>
      <c r="AB125" s="4">
        <f t="shared" si="371"/>
        <v>9</v>
      </c>
      <c r="AC125" s="4">
        <f t="shared" si="371"/>
        <v>7</v>
      </c>
      <c r="AD125" s="4">
        <f t="shared" si="371"/>
        <v>2</v>
      </c>
      <c r="AE125" s="4">
        <f t="shared" si="371"/>
        <v>10</v>
      </c>
      <c r="AF125" s="4">
        <f t="shared" si="371"/>
        <v>4</v>
      </c>
      <c r="AG125" s="4">
        <f t="shared" si="371"/>
        <v>1</v>
      </c>
      <c r="AH125" s="4">
        <f t="shared" si="371"/>
        <v>8</v>
      </c>
      <c r="AI125" s="8"/>
      <c r="AJ125" s="6">
        <f t="shared" ref="AJ125:AS125" si="372">(Y125-AVERAGE($Y125:$AH125))/STDEV($Y125:$AH125)</f>
        <v>-0.8257228238</v>
      </c>
      <c r="AK125" s="6">
        <f t="shared" si="372"/>
        <v>-0.1651445648</v>
      </c>
      <c r="AL125" s="6">
        <f t="shared" si="372"/>
        <v>0.1651445648</v>
      </c>
      <c r="AM125" s="6">
        <f t="shared" si="372"/>
        <v>1.156011953</v>
      </c>
      <c r="AN125" s="6">
        <f t="shared" si="372"/>
        <v>0.4954336943</v>
      </c>
      <c r="AO125" s="6">
        <f t="shared" si="372"/>
        <v>-1.156011953</v>
      </c>
      <c r="AP125" s="6">
        <f t="shared" si="372"/>
        <v>1.486301083</v>
      </c>
      <c r="AQ125" s="6">
        <f t="shared" si="372"/>
        <v>-0.4954336943</v>
      </c>
      <c r="AR125" s="6">
        <f t="shared" si="372"/>
        <v>-1.486301083</v>
      </c>
      <c r="AS125" s="6">
        <f t="shared" si="372"/>
        <v>0.8257228238</v>
      </c>
      <c r="AT125" s="8"/>
      <c r="AU125" s="23">
        <v>45016.0</v>
      </c>
      <c r="AV125" s="4">
        <f t="shared" si="9"/>
        <v>0.07814640805</v>
      </c>
      <c r="AW125" s="4">
        <f t="shared" si="10"/>
        <v>0.3685773599</v>
      </c>
      <c r="AX125" s="6">
        <f t="array" ref="AX125">SQRT(MMULT(MMULT(AJ125:AS125,MMULT(TRANSPOSE(ER!B605:K640-ER!M640:V640),ER!B605:K640-ER!M640:V640)/3),TRANSPOSE(AJ125:AS125)))</f>
        <v>0.4363580057</v>
      </c>
      <c r="AY125" s="2">
        <v>45016.0</v>
      </c>
      <c r="AZ125" s="6">
        <f t="shared" ref="AZ125:BI125" si="373">AJ125*0.01/$AX125</f>
        <v>-0.01892305889</v>
      </c>
      <c r="BA125" s="6">
        <f t="shared" si="373"/>
        <v>-0.003784611777</v>
      </c>
      <c r="BB125" s="6">
        <f t="shared" si="373"/>
        <v>0.003784611777</v>
      </c>
      <c r="BC125" s="6">
        <f t="shared" si="373"/>
        <v>0.02649228244</v>
      </c>
      <c r="BD125" s="6">
        <f t="shared" si="373"/>
        <v>0.01135383533</v>
      </c>
      <c r="BE125" s="6">
        <f t="shared" si="373"/>
        <v>-0.02649228244</v>
      </c>
      <c r="BF125" s="6">
        <f t="shared" si="373"/>
        <v>0.034061506</v>
      </c>
      <c r="BG125" s="6">
        <f t="shared" si="373"/>
        <v>-0.01135383533</v>
      </c>
      <c r="BH125" s="6">
        <f t="shared" si="373"/>
        <v>-0.034061506</v>
      </c>
      <c r="BI125" s="6">
        <f t="shared" si="373"/>
        <v>0.01892305889</v>
      </c>
      <c r="BK125" s="4">
        <f t="shared" si="12"/>
        <v>0.00179823209</v>
      </c>
      <c r="BL125" s="4">
        <f t="shared" si="13"/>
        <v>0.9896193831</v>
      </c>
    </row>
    <row r="126">
      <c r="A126" s="2">
        <v>45046.0</v>
      </c>
      <c r="B126" s="7">
        <v>0.0155</v>
      </c>
      <c r="C126" s="7">
        <v>0.032</v>
      </c>
      <c r="D126" s="7">
        <v>0.0299</v>
      </c>
      <c r="E126" s="7">
        <v>0.0177</v>
      </c>
      <c r="F126" s="7">
        <v>0.0283</v>
      </c>
      <c r="G126" s="7">
        <v>0.0037</v>
      </c>
      <c r="H126" s="7">
        <v>-0.0285</v>
      </c>
      <c r="I126" s="7">
        <v>0.012</v>
      </c>
      <c r="J126" s="7">
        <v>0.036</v>
      </c>
      <c r="K126" s="7">
        <v>0.0124</v>
      </c>
      <c r="L126" s="8"/>
      <c r="M126" s="8"/>
      <c r="N126" s="6">
        <f>CDaR!AT282</f>
        <v>0.06765</v>
      </c>
      <c r="O126" s="6">
        <f>CDaR!AU282</f>
        <v>0.1119833333</v>
      </c>
      <c r="P126" s="6">
        <f>CDaR!AV282</f>
        <v>0.1203</v>
      </c>
      <c r="Q126" s="6">
        <f>CDaR!AW282</f>
        <v>0.2393333333</v>
      </c>
      <c r="R126" s="6">
        <f>CDaR!AX282</f>
        <v>0.167</v>
      </c>
      <c r="S126" s="6">
        <f>CDaR!AY282</f>
        <v>0.04685</v>
      </c>
      <c r="T126" s="6">
        <f>CDaR!AZ282</f>
        <v>0.2889333333</v>
      </c>
      <c r="U126" s="6">
        <f>CDaR!BA282</f>
        <v>0.08918333333</v>
      </c>
      <c r="V126" s="6">
        <f>CDaR!BB282</f>
        <v>0.04258333333</v>
      </c>
      <c r="W126" s="6">
        <f>CDaR!BC282</f>
        <v>0.2017333333</v>
      </c>
      <c r="X126" s="8"/>
      <c r="Y126" s="4">
        <f t="shared" ref="Y126:AH126" si="374">rank(N126, $N126:$W126, TRUE)</f>
        <v>3</v>
      </c>
      <c r="Z126" s="4">
        <f t="shared" si="374"/>
        <v>5</v>
      </c>
      <c r="AA126" s="4">
        <f t="shared" si="374"/>
        <v>6</v>
      </c>
      <c r="AB126" s="4">
        <f t="shared" si="374"/>
        <v>9</v>
      </c>
      <c r="AC126" s="4">
        <f t="shared" si="374"/>
        <v>7</v>
      </c>
      <c r="AD126" s="4">
        <f t="shared" si="374"/>
        <v>2</v>
      </c>
      <c r="AE126" s="4">
        <f t="shared" si="374"/>
        <v>10</v>
      </c>
      <c r="AF126" s="4">
        <f t="shared" si="374"/>
        <v>4</v>
      </c>
      <c r="AG126" s="4">
        <f t="shared" si="374"/>
        <v>1</v>
      </c>
      <c r="AH126" s="4">
        <f t="shared" si="374"/>
        <v>8</v>
      </c>
      <c r="AI126" s="8"/>
      <c r="AJ126" s="6">
        <f t="shared" ref="AJ126:AS126" si="375">(Y126-AVERAGE($Y126:$AH126))/STDEV($Y126:$AH126)</f>
        <v>-0.8257228238</v>
      </c>
      <c r="AK126" s="6">
        <f t="shared" si="375"/>
        <v>-0.1651445648</v>
      </c>
      <c r="AL126" s="6">
        <f t="shared" si="375"/>
        <v>0.1651445648</v>
      </c>
      <c r="AM126" s="6">
        <f t="shared" si="375"/>
        <v>1.156011953</v>
      </c>
      <c r="AN126" s="6">
        <f t="shared" si="375"/>
        <v>0.4954336943</v>
      </c>
      <c r="AO126" s="6">
        <f t="shared" si="375"/>
        <v>-1.156011953</v>
      </c>
      <c r="AP126" s="6">
        <f t="shared" si="375"/>
        <v>1.486301083</v>
      </c>
      <c r="AQ126" s="6">
        <f t="shared" si="375"/>
        <v>-0.4954336943</v>
      </c>
      <c r="AR126" s="6">
        <f t="shared" si="375"/>
        <v>-1.486301083</v>
      </c>
      <c r="AS126" s="6">
        <f t="shared" si="375"/>
        <v>0.8257228238</v>
      </c>
      <c r="AT126" s="8"/>
      <c r="AU126" s="23">
        <v>45046.0</v>
      </c>
      <c r="AV126" s="4">
        <f t="shared" si="9"/>
        <v>-0.07451322762</v>
      </c>
      <c r="AW126" s="4">
        <f t="shared" si="10"/>
        <v>0.3411134712</v>
      </c>
      <c r="AX126" s="6">
        <f t="array" ref="AX126">SQRT(MMULT(MMULT(AJ126:AS126,MMULT(TRANSPOSE(ER!B606:K641-ER!M641:V641),ER!B606:K641-ER!M641:V641)/3),TRANSPOSE(AJ126:AS126)))</f>
        <v>0.4265740092</v>
      </c>
      <c r="AY126" s="2">
        <v>45046.0</v>
      </c>
      <c r="AZ126" s="6">
        <f t="shared" ref="AZ126:BI126" si="376">AJ126*0.01/$AX126</f>
        <v>-0.01935708238</v>
      </c>
      <c r="BA126" s="6">
        <f t="shared" si="376"/>
        <v>-0.003871416476</v>
      </c>
      <c r="BB126" s="6">
        <f t="shared" si="376"/>
        <v>0.003871416476</v>
      </c>
      <c r="BC126" s="6">
        <f t="shared" si="376"/>
        <v>0.02709991533</v>
      </c>
      <c r="BD126" s="6">
        <f t="shared" si="376"/>
        <v>0.01161424943</v>
      </c>
      <c r="BE126" s="6">
        <f t="shared" si="376"/>
        <v>-0.02709991533</v>
      </c>
      <c r="BF126" s="6">
        <f t="shared" si="376"/>
        <v>0.03484274829</v>
      </c>
      <c r="BG126" s="6">
        <f t="shared" si="376"/>
        <v>-0.01161424943</v>
      </c>
      <c r="BH126" s="6">
        <f t="shared" si="376"/>
        <v>-0.03484274829</v>
      </c>
      <c r="BI126" s="6">
        <f t="shared" si="376"/>
        <v>0.01935708238</v>
      </c>
      <c r="BK126" s="4">
        <f t="shared" si="12"/>
        <v>-0.001707616834</v>
      </c>
      <c r="BL126" s="4">
        <f t="shared" si="13"/>
        <v>0.9879294924</v>
      </c>
    </row>
    <row r="127">
      <c r="A127" s="2">
        <v>45077.0</v>
      </c>
      <c r="B127" s="7">
        <v>-0.0275</v>
      </c>
      <c r="C127" s="7">
        <v>-0.0526</v>
      </c>
      <c r="D127" s="7">
        <v>-0.0418</v>
      </c>
      <c r="E127" s="7">
        <v>-0.0225</v>
      </c>
      <c r="F127" s="7">
        <v>-0.0343</v>
      </c>
      <c r="G127" s="7">
        <v>0.0186</v>
      </c>
      <c r="H127" s="7">
        <v>0.043</v>
      </c>
      <c r="I127" s="7">
        <v>-0.0232</v>
      </c>
      <c r="J127" s="7">
        <v>-0.0525</v>
      </c>
      <c r="K127" s="7">
        <v>0.006</v>
      </c>
      <c r="L127" s="8"/>
      <c r="M127" s="8"/>
      <c r="N127" s="6">
        <f>CDaR!AT283</f>
        <v>0.06765</v>
      </c>
      <c r="O127" s="6">
        <f>CDaR!AU283</f>
        <v>0.1119833333</v>
      </c>
      <c r="P127" s="6">
        <f>CDaR!AV283</f>
        <v>0.1186</v>
      </c>
      <c r="Q127" s="6">
        <f>CDaR!AW283</f>
        <v>0.2393333333</v>
      </c>
      <c r="R127" s="6">
        <f>CDaR!AX283</f>
        <v>0.1639833333</v>
      </c>
      <c r="S127" s="6">
        <f>CDaR!AY283</f>
        <v>0.04225</v>
      </c>
      <c r="T127" s="6">
        <f>CDaR!AZ283</f>
        <v>0.2889333333</v>
      </c>
      <c r="U127" s="6">
        <f>CDaR!BA283</f>
        <v>0.08918333333</v>
      </c>
      <c r="V127" s="6">
        <f>CDaR!BB283</f>
        <v>0.04258333333</v>
      </c>
      <c r="W127" s="6">
        <f>CDaR!BC283</f>
        <v>0.2017333333</v>
      </c>
      <c r="X127" s="8"/>
      <c r="Y127" s="4">
        <f t="shared" ref="Y127:AH127" si="377">rank(N127, $N127:$W127, TRUE)</f>
        <v>3</v>
      </c>
      <c r="Z127" s="4">
        <f t="shared" si="377"/>
        <v>5</v>
      </c>
      <c r="AA127" s="4">
        <f t="shared" si="377"/>
        <v>6</v>
      </c>
      <c r="AB127" s="4">
        <f t="shared" si="377"/>
        <v>9</v>
      </c>
      <c r="AC127" s="4">
        <f t="shared" si="377"/>
        <v>7</v>
      </c>
      <c r="AD127" s="4">
        <f t="shared" si="377"/>
        <v>1</v>
      </c>
      <c r="AE127" s="4">
        <f t="shared" si="377"/>
        <v>10</v>
      </c>
      <c r="AF127" s="4">
        <f t="shared" si="377"/>
        <v>4</v>
      </c>
      <c r="AG127" s="4">
        <f t="shared" si="377"/>
        <v>2</v>
      </c>
      <c r="AH127" s="4">
        <f t="shared" si="377"/>
        <v>8</v>
      </c>
      <c r="AI127" s="8"/>
      <c r="AJ127" s="6">
        <f t="shared" ref="AJ127:AS127" si="378">(Y127-AVERAGE($Y127:$AH127))/STDEV($Y127:$AH127)</f>
        <v>-0.8257228238</v>
      </c>
      <c r="AK127" s="6">
        <f t="shared" si="378"/>
        <v>-0.1651445648</v>
      </c>
      <c r="AL127" s="6">
        <f t="shared" si="378"/>
        <v>0.1651445648</v>
      </c>
      <c r="AM127" s="6">
        <f t="shared" si="378"/>
        <v>1.156011953</v>
      </c>
      <c r="AN127" s="6">
        <f t="shared" si="378"/>
        <v>0.4954336943</v>
      </c>
      <c r="AO127" s="6">
        <f t="shared" si="378"/>
        <v>-1.486301083</v>
      </c>
      <c r="AP127" s="6">
        <f t="shared" si="378"/>
        <v>1.486301083</v>
      </c>
      <c r="AQ127" s="6">
        <f t="shared" si="378"/>
        <v>-0.4954336943</v>
      </c>
      <c r="AR127" s="6">
        <f t="shared" si="378"/>
        <v>-1.156011953</v>
      </c>
      <c r="AS127" s="6">
        <f t="shared" si="378"/>
        <v>0.8257228238</v>
      </c>
      <c r="AT127" s="8"/>
      <c r="AU127" s="23">
        <v>45077.0</v>
      </c>
      <c r="AV127" s="4">
        <f t="shared" si="9"/>
        <v>0.118375624</v>
      </c>
      <c r="AW127" s="4">
        <f t="shared" si="10"/>
        <v>0.3814929912</v>
      </c>
      <c r="AX127" s="6">
        <f t="array" ref="AX127">SQRT(MMULT(MMULT(AJ127:AS127,MMULT(TRANSPOSE(ER!B607:K642-ER!M642:V642),ER!B607:K642-ER!M642:V642)/3),TRANSPOSE(AJ127:AS127)))</f>
        <v>0.4306315566</v>
      </c>
      <c r="AY127" s="2">
        <v>45077.0</v>
      </c>
      <c r="AZ127" s="6">
        <f t="shared" ref="AZ127:BI127" si="379">AJ127*0.01/$AX127</f>
        <v>-0.0191746938</v>
      </c>
      <c r="BA127" s="6">
        <f t="shared" si="379"/>
        <v>-0.00383493876</v>
      </c>
      <c r="BB127" s="6">
        <f t="shared" si="379"/>
        <v>0.00383493876</v>
      </c>
      <c r="BC127" s="6">
        <f t="shared" si="379"/>
        <v>0.02684457132</v>
      </c>
      <c r="BD127" s="6">
        <f t="shared" si="379"/>
        <v>0.01150481628</v>
      </c>
      <c r="BE127" s="6">
        <f t="shared" si="379"/>
        <v>-0.03451444884</v>
      </c>
      <c r="BF127" s="6">
        <f t="shared" si="379"/>
        <v>0.03451444884</v>
      </c>
      <c r="BG127" s="6">
        <f t="shared" si="379"/>
        <v>-0.01150481628</v>
      </c>
      <c r="BH127" s="6">
        <f t="shared" si="379"/>
        <v>-0.02684457132</v>
      </c>
      <c r="BI127" s="6">
        <f t="shared" si="379"/>
        <v>0.0191746938</v>
      </c>
      <c r="BK127" s="4">
        <f t="shared" si="12"/>
        <v>0.00277503133</v>
      </c>
      <c r="BL127" s="4">
        <f t="shared" si="13"/>
        <v>0.9906710277</v>
      </c>
    </row>
    <row r="128">
      <c r="A128" s="2">
        <v>45107.0</v>
      </c>
      <c r="B128" s="7">
        <v>0.0216</v>
      </c>
      <c r="C128" s="7">
        <v>0.0369</v>
      </c>
      <c r="D128" s="7">
        <v>0.0416</v>
      </c>
      <c r="E128" s="7">
        <v>0.029</v>
      </c>
      <c r="F128" s="7">
        <v>0.0852</v>
      </c>
      <c r="G128" s="7">
        <v>0.041</v>
      </c>
      <c r="H128" s="7">
        <v>0.0235</v>
      </c>
      <c r="I128" s="7">
        <v>0.0635</v>
      </c>
      <c r="J128" s="7">
        <v>0.0125</v>
      </c>
      <c r="K128" s="7">
        <v>0.0663</v>
      </c>
      <c r="L128" s="8"/>
      <c r="M128" s="8"/>
      <c r="N128" s="6">
        <f>CDaR!AT284</f>
        <v>0.06808333333</v>
      </c>
      <c r="O128" s="6">
        <f>CDaR!AU284</f>
        <v>0.1119833333</v>
      </c>
      <c r="P128" s="6">
        <f>CDaR!AV284</f>
        <v>0.11545</v>
      </c>
      <c r="Q128" s="6">
        <f>CDaR!AW284</f>
        <v>0.2393333333</v>
      </c>
      <c r="R128" s="6">
        <f>CDaR!AX284</f>
        <v>0.16175</v>
      </c>
      <c r="S128" s="6">
        <f>CDaR!AY284</f>
        <v>0.03833333333</v>
      </c>
      <c r="T128" s="6">
        <f>CDaR!AZ284</f>
        <v>0.2809833333</v>
      </c>
      <c r="U128" s="6">
        <f>CDaR!BA284</f>
        <v>0.08918333333</v>
      </c>
      <c r="V128" s="6">
        <f>CDaR!BB284</f>
        <v>0.0486</v>
      </c>
      <c r="W128" s="6">
        <f>CDaR!BC284</f>
        <v>0.2017333333</v>
      </c>
      <c r="X128" s="8"/>
      <c r="Y128" s="4">
        <f t="shared" ref="Y128:AH128" si="380">rank(N128, $N128:$W128, TRUE)</f>
        <v>3</v>
      </c>
      <c r="Z128" s="4">
        <f t="shared" si="380"/>
        <v>5</v>
      </c>
      <c r="AA128" s="4">
        <f t="shared" si="380"/>
        <v>6</v>
      </c>
      <c r="AB128" s="4">
        <f t="shared" si="380"/>
        <v>9</v>
      </c>
      <c r="AC128" s="4">
        <f t="shared" si="380"/>
        <v>7</v>
      </c>
      <c r="AD128" s="4">
        <f t="shared" si="380"/>
        <v>1</v>
      </c>
      <c r="AE128" s="4">
        <f t="shared" si="380"/>
        <v>10</v>
      </c>
      <c r="AF128" s="4">
        <f t="shared" si="380"/>
        <v>4</v>
      </c>
      <c r="AG128" s="4">
        <f t="shared" si="380"/>
        <v>2</v>
      </c>
      <c r="AH128" s="4">
        <f t="shared" si="380"/>
        <v>8</v>
      </c>
      <c r="AI128" s="8"/>
      <c r="AJ128" s="6">
        <f t="shared" ref="AJ128:AS128" si="381">(Y128-AVERAGE($Y128:$AH128))/STDEV($Y128:$AH128)</f>
        <v>-0.8257228238</v>
      </c>
      <c r="AK128" s="6">
        <f t="shared" si="381"/>
        <v>-0.1651445648</v>
      </c>
      <c r="AL128" s="6">
        <f t="shared" si="381"/>
        <v>0.1651445648</v>
      </c>
      <c r="AM128" s="6">
        <f t="shared" si="381"/>
        <v>1.156011953</v>
      </c>
      <c r="AN128" s="6">
        <f t="shared" si="381"/>
        <v>0.4954336943</v>
      </c>
      <c r="AO128" s="6">
        <f t="shared" si="381"/>
        <v>-1.486301083</v>
      </c>
      <c r="AP128" s="6">
        <f t="shared" si="381"/>
        <v>1.486301083</v>
      </c>
      <c r="AQ128" s="6">
        <f t="shared" si="381"/>
        <v>-0.4954336943</v>
      </c>
      <c r="AR128" s="6">
        <f t="shared" si="381"/>
        <v>-1.156011953</v>
      </c>
      <c r="AS128" s="6">
        <f t="shared" si="381"/>
        <v>0.8257228238</v>
      </c>
      <c r="AT128" s="8"/>
      <c r="AU128" s="23">
        <v>45107.0</v>
      </c>
      <c r="AV128" s="4">
        <f t="shared" si="9"/>
        <v>0.04150082913</v>
      </c>
      <c r="AW128" s="4">
        <f t="shared" si="10"/>
        <v>0.3973252666</v>
      </c>
      <c r="AX128" s="6">
        <f t="array" ref="AX128">SQRT(MMULT(MMULT(AJ128:AS128,MMULT(TRANSPOSE(ER!B608:K643-ER!M643:V643),ER!B608:K643-ER!M643:V643)/3),TRANSPOSE(AJ128:AS128)))</f>
        <v>0.4229768445</v>
      </c>
      <c r="AY128" s="2">
        <v>45107.0</v>
      </c>
      <c r="AZ128" s="6">
        <f t="shared" ref="AZ128:BI128" si="382">AJ128*0.01/$AX128</f>
        <v>-0.01952170277</v>
      </c>
      <c r="BA128" s="6">
        <f t="shared" si="382"/>
        <v>-0.003904340554</v>
      </c>
      <c r="BB128" s="6">
        <f t="shared" si="382"/>
        <v>0.003904340554</v>
      </c>
      <c r="BC128" s="6">
        <f t="shared" si="382"/>
        <v>0.02733038388</v>
      </c>
      <c r="BD128" s="6">
        <f t="shared" si="382"/>
        <v>0.01171302166</v>
      </c>
      <c r="BE128" s="6">
        <f t="shared" si="382"/>
        <v>-0.03513906499</v>
      </c>
      <c r="BF128" s="6">
        <f t="shared" si="382"/>
        <v>0.03513906499</v>
      </c>
      <c r="BG128" s="6">
        <f t="shared" si="382"/>
        <v>-0.01171302166</v>
      </c>
      <c r="BH128" s="6">
        <f t="shared" si="382"/>
        <v>-0.02733038388</v>
      </c>
      <c r="BI128" s="6">
        <f t="shared" si="382"/>
        <v>0.01952170277</v>
      </c>
      <c r="BK128" s="4">
        <f t="shared" si="12"/>
        <v>0.0009637201104</v>
      </c>
      <c r="BL128" s="4">
        <f t="shared" si="13"/>
        <v>0.9916257573</v>
      </c>
    </row>
    <row r="129">
      <c r="A129" s="2">
        <v>45138.0</v>
      </c>
      <c r="B129" s="7">
        <v>0.0273</v>
      </c>
      <c r="C129" s="7">
        <v>0.0269</v>
      </c>
      <c r="D129" s="7">
        <v>0.0111</v>
      </c>
      <c r="E129" s="7">
        <v>0.0198</v>
      </c>
      <c r="F129" s="7">
        <v>0.0513</v>
      </c>
      <c r="G129" s="7">
        <v>0.0302</v>
      </c>
      <c r="H129" s="7">
        <v>0.0171</v>
      </c>
      <c r="I129" s="7">
        <v>0.0103</v>
      </c>
      <c r="J129" s="7">
        <v>0.0221</v>
      </c>
      <c r="K129" s="7">
        <v>0.0341</v>
      </c>
      <c r="L129" s="8"/>
      <c r="M129" s="8"/>
      <c r="N129" s="6">
        <f>CDaR!AT285</f>
        <v>0.0555</v>
      </c>
      <c r="O129" s="6">
        <f>CDaR!AU285</f>
        <v>0.10075</v>
      </c>
      <c r="P129" s="6">
        <f>CDaR!AV285</f>
        <v>0.0955</v>
      </c>
      <c r="Q129" s="6">
        <f>CDaR!AW285</f>
        <v>0.2205</v>
      </c>
      <c r="R129" s="6">
        <f>CDaR!AX285</f>
        <v>0.13315</v>
      </c>
      <c r="S129" s="6">
        <f>CDaR!AY285</f>
        <v>0.02781666667</v>
      </c>
      <c r="T129" s="6">
        <f>CDaR!AZ285</f>
        <v>0.2573</v>
      </c>
      <c r="U129" s="6">
        <f>CDaR!BA285</f>
        <v>0.08023333333</v>
      </c>
      <c r="V129" s="6">
        <f>CDaR!BB285</f>
        <v>0.04665</v>
      </c>
      <c r="W129" s="6">
        <f>CDaR!BC285</f>
        <v>0.18625</v>
      </c>
      <c r="X129" s="8"/>
      <c r="Y129" s="4">
        <f t="shared" ref="Y129:AH129" si="383">rank(N129, $N129:$W129, TRUE)</f>
        <v>3</v>
      </c>
      <c r="Z129" s="4">
        <f t="shared" si="383"/>
        <v>6</v>
      </c>
      <c r="AA129" s="4">
        <f t="shared" si="383"/>
        <v>5</v>
      </c>
      <c r="AB129" s="4">
        <f t="shared" si="383"/>
        <v>9</v>
      </c>
      <c r="AC129" s="4">
        <f t="shared" si="383"/>
        <v>7</v>
      </c>
      <c r="AD129" s="4">
        <f t="shared" si="383"/>
        <v>1</v>
      </c>
      <c r="AE129" s="4">
        <f t="shared" si="383"/>
        <v>10</v>
      </c>
      <c r="AF129" s="4">
        <f t="shared" si="383"/>
        <v>4</v>
      </c>
      <c r="AG129" s="4">
        <f t="shared" si="383"/>
        <v>2</v>
      </c>
      <c r="AH129" s="4">
        <f t="shared" si="383"/>
        <v>8</v>
      </c>
      <c r="AI129" s="8"/>
      <c r="AJ129" s="6">
        <f t="shared" ref="AJ129:AS129" si="384">(Y129-AVERAGE($Y129:$AH129))/STDEV($Y129:$AH129)</f>
        <v>-0.8257228238</v>
      </c>
      <c r="AK129" s="6">
        <f t="shared" si="384"/>
        <v>0.1651445648</v>
      </c>
      <c r="AL129" s="6">
        <f t="shared" si="384"/>
        <v>-0.1651445648</v>
      </c>
      <c r="AM129" s="6">
        <f t="shared" si="384"/>
        <v>1.156011953</v>
      </c>
      <c r="AN129" s="6">
        <f t="shared" si="384"/>
        <v>0.4954336943</v>
      </c>
      <c r="AO129" s="6">
        <f t="shared" si="384"/>
        <v>-1.486301083</v>
      </c>
      <c r="AP129" s="6">
        <f t="shared" si="384"/>
        <v>1.486301083</v>
      </c>
      <c r="AQ129" s="6">
        <f t="shared" si="384"/>
        <v>-0.4954336943</v>
      </c>
      <c r="AR129" s="6">
        <f t="shared" si="384"/>
        <v>-1.156011953</v>
      </c>
      <c r="AS129" s="6">
        <f t="shared" si="384"/>
        <v>0.8257228238</v>
      </c>
      <c r="AT129" s="8"/>
      <c r="AU129" s="23">
        <v>45138.0</v>
      </c>
      <c r="AV129" s="4">
        <f t="shared" si="9"/>
        <v>0.001189040866</v>
      </c>
      <c r="AW129" s="4">
        <f t="shared" si="10"/>
        <v>0.3977977026</v>
      </c>
      <c r="AX129" s="6">
        <f t="array" ref="AX129">SQRT(MMULT(MMULT(AJ129:AS129,MMULT(TRANSPOSE(ER!B609:K644-ER!M644:V644),ER!B609:K644-ER!M644:V644)/3),TRANSPOSE(AJ129:AS129)))</f>
        <v>0.403522139</v>
      </c>
      <c r="AY129" s="2">
        <v>45138.0</v>
      </c>
      <c r="AZ129" s="6">
        <f t="shared" ref="AZ129:BI129" si="385">AJ129*0.01/$AX129</f>
        <v>-0.02046288776</v>
      </c>
      <c r="BA129" s="6">
        <f t="shared" si="385"/>
        <v>0.004092577551</v>
      </c>
      <c r="BB129" s="6">
        <f t="shared" si="385"/>
        <v>-0.004092577551</v>
      </c>
      <c r="BC129" s="6">
        <f t="shared" si="385"/>
        <v>0.02864804286</v>
      </c>
      <c r="BD129" s="6">
        <f t="shared" si="385"/>
        <v>0.01227773265</v>
      </c>
      <c r="BE129" s="6">
        <f t="shared" si="385"/>
        <v>-0.03683319796</v>
      </c>
      <c r="BF129" s="6">
        <f t="shared" si="385"/>
        <v>0.03683319796</v>
      </c>
      <c r="BG129" s="6">
        <f t="shared" si="385"/>
        <v>-0.01227773265</v>
      </c>
      <c r="BH129" s="6">
        <f t="shared" si="385"/>
        <v>-0.02864804286</v>
      </c>
      <c r="BI129" s="6">
        <f t="shared" si="385"/>
        <v>0.02046288776</v>
      </c>
      <c r="BK129" s="4">
        <f t="shared" si="12"/>
        <v>0.00002811125199</v>
      </c>
      <c r="BL129" s="4">
        <f t="shared" si="13"/>
        <v>0.9916536332</v>
      </c>
    </row>
    <row r="130">
      <c r="A130" s="2">
        <v>45169.0</v>
      </c>
      <c r="B130" s="7">
        <v>-0.0045</v>
      </c>
      <c r="C130" s="7">
        <v>-0.0151</v>
      </c>
      <c r="D130" s="7">
        <v>-0.0235</v>
      </c>
      <c r="E130" s="7">
        <v>-0.0333</v>
      </c>
      <c r="F130" s="7">
        <v>-0.0237</v>
      </c>
      <c r="G130" s="7">
        <v>-0.0242</v>
      </c>
      <c r="H130" s="7">
        <v>-0.0721</v>
      </c>
      <c r="I130" s="7">
        <v>-0.0142</v>
      </c>
      <c r="J130" s="7">
        <v>-0.0253</v>
      </c>
      <c r="K130" s="7">
        <v>-0.0174</v>
      </c>
      <c r="L130" s="8"/>
      <c r="M130" s="8"/>
      <c r="N130" s="6">
        <f>CDaR!AT286</f>
        <v>0.0498</v>
      </c>
      <c r="O130" s="6">
        <f>CDaR!AU286</f>
        <v>0.09306666667</v>
      </c>
      <c r="P130" s="6">
        <f>CDaR!AV286</f>
        <v>0.08775</v>
      </c>
      <c r="Q130" s="6">
        <f>CDaR!AW286</f>
        <v>0.1984166667</v>
      </c>
      <c r="R130" s="6">
        <f>CDaR!AX286</f>
        <v>0.11305</v>
      </c>
      <c r="S130" s="6">
        <f>CDaR!AY286</f>
        <v>0.02393333333</v>
      </c>
      <c r="T130" s="6">
        <f>CDaR!AZ286</f>
        <v>0.2460333333</v>
      </c>
      <c r="U130" s="6">
        <f>CDaR!BA286</f>
        <v>0.0722</v>
      </c>
      <c r="V130" s="6">
        <f>CDaR!BB286</f>
        <v>0.04665</v>
      </c>
      <c r="W130" s="6">
        <f>CDaR!BC286</f>
        <v>0.1862333333</v>
      </c>
      <c r="X130" s="8"/>
      <c r="Y130" s="4">
        <f t="shared" ref="Y130:AH130" si="386">rank(N130, $N130:$W130, TRUE)</f>
        <v>3</v>
      </c>
      <c r="Z130" s="4">
        <f t="shared" si="386"/>
        <v>6</v>
      </c>
      <c r="AA130" s="4">
        <f t="shared" si="386"/>
        <v>5</v>
      </c>
      <c r="AB130" s="4">
        <f t="shared" si="386"/>
        <v>9</v>
      </c>
      <c r="AC130" s="4">
        <f t="shared" si="386"/>
        <v>7</v>
      </c>
      <c r="AD130" s="4">
        <f t="shared" si="386"/>
        <v>1</v>
      </c>
      <c r="AE130" s="4">
        <f t="shared" si="386"/>
        <v>10</v>
      </c>
      <c r="AF130" s="4">
        <f t="shared" si="386"/>
        <v>4</v>
      </c>
      <c r="AG130" s="4">
        <f t="shared" si="386"/>
        <v>2</v>
      </c>
      <c r="AH130" s="4">
        <f t="shared" si="386"/>
        <v>8</v>
      </c>
      <c r="AI130" s="8"/>
      <c r="AJ130" s="6">
        <f t="shared" ref="AJ130:AS130" si="387">(Y130-AVERAGE($Y130:$AH130))/STDEV($Y130:$AH130)</f>
        <v>-0.8257228238</v>
      </c>
      <c r="AK130" s="6">
        <f t="shared" si="387"/>
        <v>0.1651445648</v>
      </c>
      <c r="AL130" s="6">
        <f t="shared" si="387"/>
        <v>-0.1651445648</v>
      </c>
      <c r="AM130" s="6">
        <f t="shared" si="387"/>
        <v>1.156011953</v>
      </c>
      <c r="AN130" s="6">
        <f t="shared" si="387"/>
        <v>0.4954336943</v>
      </c>
      <c r="AO130" s="6">
        <f t="shared" si="387"/>
        <v>-1.486301083</v>
      </c>
      <c r="AP130" s="6">
        <f t="shared" si="387"/>
        <v>1.486301083</v>
      </c>
      <c r="AQ130" s="6">
        <f t="shared" si="387"/>
        <v>-0.4954336943</v>
      </c>
      <c r="AR130" s="6">
        <f t="shared" si="387"/>
        <v>-1.156011953</v>
      </c>
      <c r="AS130" s="6">
        <f t="shared" si="387"/>
        <v>0.8257228238</v>
      </c>
      <c r="AT130" s="8"/>
      <c r="AU130" s="23">
        <v>45169.0</v>
      </c>
      <c r="AV130" s="4">
        <f t="shared" si="9"/>
        <v>-0.09441314768</v>
      </c>
      <c r="AW130" s="4">
        <f t="shared" si="10"/>
        <v>0.3602403694</v>
      </c>
      <c r="AX130" s="6">
        <f t="array" ref="AX130">SQRT(MMULT(MMULT(AJ130:AS130,MMULT(TRANSPOSE(ER!B610:K645-ER!M645:V645),ER!B610:K645-ER!M645:V645)/3),TRANSPOSE(AJ130:AS130)))</f>
        <v>0.4065545379</v>
      </c>
      <c r="AY130" s="2">
        <v>45169.0</v>
      </c>
      <c r="AZ130" s="6">
        <f t="shared" ref="AZ130:BI130" si="388">AJ130*0.01/$AX130</f>
        <v>-0.02031025968</v>
      </c>
      <c r="BA130" s="6">
        <f t="shared" si="388"/>
        <v>0.004062051936</v>
      </c>
      <c r="BB130" s="6">
        <f t="shared" si="388"/>
        <v>-0.004062051936</v>
      </c>
      <c r="BC130" s="6">
        <f t="shared" si="388"/>
        <v>0.02843436355</v>
      </c>
      <c r="BD130" s="6">
        <f t="shared" si="388"/>
        <v>0.01218615581</v>
      </c>
      <c r="BE130" s="6">
        <f t="shared" si="388"/>
        <v>-0.03655846742</v>
      </c>
      <c r="BF130" s="6">
        <f t="shared" si="388"/>
        <v>0.03655846742</v>
      </c>
      <c r="BG130" s="6">
        <f t="shared" si="388"/>
        <v>-0.01218615581</v>
      </c>
      <c r="BH130" s="6">
        <f t="shared" si="388"/>
        <v>-0.02843436355</v>
      </c>
      <c r="BI130" s="6">
        <f t="shared" si="388"/>
        <v>0.02031025968</v>
      </c>
      <c r="BK130" s="4">
        <f t="shared" si="12"/>
        <v>-0.002339726586</v>
      </c>
      <c r="BL130" s="4">
        <f t="shared" si="13"/>
        <v>0.9893334348</v>
      </c>
    </row>
    <row r="131">
      <c r="A131" s="2">
        <v>45199.0</v>
      </c>
      <c r="B131" s="7">
        <v>-0.0252</v>
      </c>
      <c r="C131" s="7">
        <v>-0.0306</v>
      </c>
      <c r="D131" s="7">
        <v>-0.0291</v>
      </c>
      <c r="E131" s="7">
        <v>-0.0354</v>
      </c>
      <c r="F131" s="7">
        <v>-0.0161</v>
      </c>
      <c r="G131" s="7">
        <v>-0.021</v>
      </c>
      <c r="H131" s="7">
        <v>-0.0573</v>
      </c>
      <c r="I131" s="7">
        <v>-0.0052</v>
      </c>
      <c r="J131" s="7">
        <v>0.0295</v>
      </c>
      <c r="K131" s="7">
        <v>-0.0472</v>
      </c>
      <c r="L131" s="8"/>
      <c r="M131" s="8"/>
      <c r="N131" s="6">
        <f>CDaR!AT287</f>
        <v>0.0452</v>
      </c>
      <c r="O131" s="6">
        <f>CDaR!AU287</f>
        <v>0.08123333333</v>
      </c>
      <c r="P131" s="6">
        <f>CDaR!AV287</f>
        <v>0.07155</v>
      </c>
      <c r="Q131" s="6">
        <f>CDaR!AW287</f>
        <v>0.1671166667</v>
      </c>
      <c r="R131" s="6">
        <f>CDaR!AX287</f>
        <v>0.08566666667</v>
      </c>
      <c r="S131" s="6">
        <f>CDaR!AY287</f>
        <v>0.02588333333</v>
      </c>
      <c r="T131" s="6">
        <f>CDaR!AZ287</f>
        <v>0.2194333333</v>
      </c>
      <c r="U131" s="6">
        <f>CDaR!BA287</f>
        <v>0.05788333333</v>
      </c>
      <c r="V131" s="6">
        <f>CDaR!BB287</f>
        <v>0.04891666667</v>
      </c>
      <c r="W131" s="6">
        <f>CDaR!BC287</f>
        <v>0.17855</v>
      </c>
      <c r="X131" s="8"/>
      <c r="Y131" s="4">
        <f t="shared" ref="Y131:AH131" si="389">rank(N131, $N131:$W131, TRUE)</f>
        <v>2</v>
      </c>
      <c r="Z131" s="4">
        <f t="shared" si="389"/>
        <v>6</v>
      </c>
      <c r="AA131" s="4">
        <f t="shared" si="389"/>
        <v>5</v>
      </c>
      <c r="AB131" s="4">
        <f t="shared" si="389"/>
        <v>8</v>
      </c>
      <c r="AC131" s="4">
        <f t="shared" si="389"/>
        <v>7</v>
      </c>
      <c r="AD131" s="4">
        <f t="shared" si="389"/>
        <v>1</v>
      </c>
      <c r="AE131" s="4">
        <f t="shared" si="389"/>
        <v>10</v>
      </c>
      <c r="AF131" s="4">
        <f t="shared" si="389"/>
        <v>4</v>
      </c>
      <c r="AG131" s="4">
        <f t="shared" si="389"/>
        <v>3</v>
      </c>
      <c r="AH131" s="4">
        <f t="shared" si="389"/>
        <v>9</v>
      </c>
      <c r="AI131" s="8"/>
      <c r="AJ131" s="6">
        <f t="shared" ref="AJ131:AS131" si="390">(Y131-AVERAGE($Y131:$AH131))/STDEV($Y131:$AH131)</f>
        <v>-1.156011953</v>
      </c>
      <c r="AK131" s="6">
        <f t="shared" si="390"/>
        <v>0.1651445648</v>
      </c>
      <c r="AL131" s="6">
        <f t="shared" si="390"/>
        <v>-0.1651445648</v>
      </c>
      <c r="AM131" s="6">
        <f t="shared" si="390"/>
        <v>0.8257228238</v>
      </c>
      <c r="AN131" s="6">
        <f t="shared" si="390"/>
        <v>0.4954336943</v>
      </c>
      <c r="AO131" s="6">
        <f t="shared" si="390"/>
        <v>-1.486301083</v>
      </c>
      <c r="AP131" s="6">
        <f t="shared" si="390"/>
        <v>1.486301083</v>
      </c>
      <c r="AQ131" s="6">
        <f t="shared" si="390"/>
        <v>-0.4954336943</v>
      </c>
      <c r="AR131" s="6">
        <f t="shared" si="390"/>
        <v>-0.8257228238</v>
      </c>
      <c r="AS131" s="6">
        <f t="shared" si="390"/>
        <v>1.156011953</v>
      </c>
      <c r="AT131" s="8"/>
      <c r="AU131" s="23">
        <v>45199.0</v>
      </c>
      <c r="AV131" s="4">
        <f t="shared" si="9"/>
        <v>-0.1527917513</v>
      </c>
      <c r="AW131" s="4">
        <f t="shared" si="10"/>
        <v>0.3051986124</v>
      </c>
      <c r="AX131" s="6">
        <f t="array" ref="AX131">SQRT(MMULT(MMULT(AJ131:AS131,MMULT(TRANSPOSE(ER!B611:K646-ER!M646:V646),ER!B611:K646-ER!M646:V646)/3),TRANSPOSE(AJ131:AS131)))</f>
        <v>0.4124186157</v>
      </c>
      <c r="AY131" s="2">
        <v>45199.0</v>
      </c>
      <c r="AZ131" s="6">
        <f t="shared" ref="AZ131:BI131" si="391">AJ131*0.01/$AX131</f>
        <v>-0.0280300624</v>
      </c>
      <c r="BA131" s="6">
        <f t="shared" si="391"/>
        <v>0.004004294629</v>
      </c>
      <c r="BB131" s="6">
        <f t="shared" si="391"/>
        <v>-0.004004294629</v>
      </c>
      <c r="BC131" s="6">
        <f t="shared" si="391"/>
        <v>0.02002147315</v>
      </c>
      <c r="BD131" s="6">
        <f t="shared" si="391"/>
        <v>0.01201288389</v>
      </c>
      <c r="BE131" s="6">
        <f t="shared" si="391"/>
        <v>-0.03603865166</v>
      </c>
      <c r="BF131" s="6">
        <f t="shared" si="391"/>
        <v>0.03603865166</v>
      </c>
      <c r="BG131" s="6">
        <f t="shared" si="391"/>
        <v>-0.01201288389</v>
      </c>
      <c r="BH131" s="6">
        <f t="shared" si="391"/>
        <v>-0.02002147315</v>
      </c>
      <c r="BI131" s="6">
        <f t="shared" si="391"/>
        <v>0.0280300624</v>
      </c>
      <c r="BK131" s="4">
        <f t="shared" si="12"/>
        <v>-0.003758210451</v>
      </c>
      <c r="BL131" s="4">
        <f t="shared" si="13"/>
        <v>0.9856153115</v>
      </c>
    </row>
    <row r="132">
      <c r="A132" s="2">
        <v>45230.0</v>
      </c>
      <c r="B132" s="7">
        <v>-0.0331</v>
      </c>
      <c r="C132" s="7">
        <v>-0.031</v>
      </c>
      <c r="D132" s="7">
        <v>-0.0363</v>
      </c>
      <c r="E132" s="7">
        <v>-0.0429</v>
      </c>
      <c r="F132" s="7">
        <v>-0.0107</v>
      </c>
      <c r="G132" s="7">
        <v>-0.045</v>
      </c>
      <c r="H132" s="7">
        <v>-0.0105</v>
      </c>
      <c r="I132" s="7">
        <v>-0.0394</v>
      </c>
      <c r="J132" s="7">
        <v>-0.0361</v>
      </c>
      <c r="K132" s="7">
        <v>-0.0233</v>
      </c>
      <c r="L132" s="8"/>
      <c r="M132" s="8"/>
      <c r="N132" s="6">
        <f>CDaR!AT288</f>
        <v>0.0322</v>
      </c>
      <c r="O132" s="6">
        <f>CDaR!AU288</f>
        <v>0.06401666667</v>
      </c>
      <c r="P132" s="6">
        <f>CDaR!AV288</f>
        <v>0.04995</v>
      </c>
      <c r="Q132" s="6">
        <f>CDaR!AW288</f>
        <v>0.1268</v>
      </c>
      <c r="R132" s="6">
        <f>CDaR!AX288</f>
        <v>0.05436666667</v>
      </c>
      <c r="S132" s="6">
        <f>CDaR!AY288</f>
        <v>0.02091666667</v>
      </c>
      <c r="T132" s="6">
        <f>CDaR!AZ288</f>
        <v>0.1880333333</v>
      </c>
      <c r="U132" s="6">
        <f>CDaR!BA288</f>
        <v>0.03365</v>
      </c>
      <c r="V132" s="6">
        <f>CDaR!BB288</f>
        <v>0.03866666667</v>
      </c>
      <c r="W132" s="6">
        <f>CDaR!BC288</f>
        <v>0.1535833333</v>
      </c>
      <c r="X132" s="8"/>
      <c r="Y132" s="4">
        <f t="shared" ref="Y132:AH132" si="392">rank(N132, $N132:$W132, TRUE)</f>
        <v>2</v>
      </c>
      <c r="Z132" s="4">
        <f t="shared" si="392"/>
        <v>7</v>
      </c>
      <c r="AA132" s="4">
        <f t="shared" si="392"/>
        <v>5</v>
      </c>
      <c r="AB132" s="4">
        <f t="shared" si="392"/>
        <v>8</v>
      </c>
      <c r="AC132" s="4">
        <f t="shared" si="392"/>
        <v>6</v>
      </c>
      <c r="AD132" s="4">
        <f t="shared" si="392"/>
        <v>1</v>
      </c>
      <c r="AE132" s="4">
        <f t="shared" si="392"/>
        <v>10</v>
      </c>
      <c r="AF132" s="4">
        <f t="shared" si="392"/>
        <v>3</v>
      </c>
      <c r="AG132" s="4">
        <f t="shared" si="392"/>
        <v>4</v>
      </c>
      <c r="AH132" s="4">
        <f t="shared" si="392"/>
        <v>9</v>
      </c>
      <c r="AI132" s="8"/>
      <c r="AJ132" s="6">
        <f t="shared" ref="AJ132:AS132" si="393">(Y132-AVERAGE($Y132:$AH132))/STDEV($Y132:$AH132)</f>
        <v>-1.156011953</v>
      </c>
      <c r="AK132" s="6">
        <f t="shared" si="393"/>
        <v>0.4954336943</v>
      </c>
      <c r="AL132" s="6">
        <f t="shared" si="393"/>
        <v>-0.1651445648</v>
      </c>
      <c r="AM132" s="6">
        <f t="shared" si="393"/>
        <v>0.8257228238</v>
      </c>
      <c r="AN132" s="6">
        <f t="shared" si="393"/>
        <v>0.1651445648</v>
      </c>
      <c r="AO132" s="6">
        <f t="shared" si="393"/>
        <v>-1.486301083</v>
      </c>
      <c r="AP132" s="6">
        <f t="shared" si="393"/>
        <v>1.486301083</v>
      </c>
      <c r="AQ132" s="6">
        <f t="shared" si="393"/>
        <v>-0.8257228238</v>
      </c>
      <c r="AR132" s="6">
        <f t="shared" si="393"/>
        <v>-0.4954336943</v>
      </c>
      <c r="AS132" s="6">
        <f t="shared" si="393"/>
        <v>1.156011953</v>
      </c>
      <c r="AT132" s="8"/>
      <c r="AU132" s="23">
        <v>45230.0</v>
      </c>
      <c r="AV132" s="4">
        <f t="shared" si="9"/>
        <v>0.07208560252</v>
      </c>
      <c r="AW132" s="4">
        <f t="shared" si="10"/>
        <v>0.3271990383</v>
      </c>
      <c r="AX132" s="6">
        <f t="array" ref="AX132">SQRT(MMULT(MMULT(AJ132:AS132,MMULT(TRANSPOSE(ER!B612:K647-ER!M647:V647),ER!B612:K647-ER!M647:V647)/3),TRANSPOSE(AJ132:AS132)))</f>
        <v>0.401381319</v>
      </c>
      <c r="AY132" s="2">
        <v>45230.0</v>
      </c>
      <c r="AZ132" s="6">
        <f t="shared" ref="AZ132:BI132" si="394">AJ132*0.01/$AX132</f>
        <v>-0.02880084096</v>
      </c>
      <c r="BA132" s="6">
        <f t="shared" si="394"/>
        <v>0.01234321755</v>
      </c>
      <c r="BB132" s="6">
        <f t="shared" si="394"/>
        <v>-0.004114405851</v>
      </c>
      <c r="BC132" s="6">
        <f t="shared" si="394"/>
        <v>0.02057202926</v>
      </c>
      <c r="BD132" s="6">
        <f t="shared" si="394"/>
        <v>0.004114405851</v>
      </c>
      <c r="BE132" s="6">
        <f t="shared" si="394"/>
        <v>-0.03702965266</v>
      </c>
      <c r="BF132" s="6">
        <f t="shared" si="394"/>
        <v>0.03702965266</v>
      </c>
      <c r="BG132" s="6">
        <f t="shared" si="394"/>
        <v>-0.02057202926</v>
      </c>
      <c r="BH132" s="6">
        <f t="shared" si="394"/>
        <v>-0.01234321755</v>
      </c>
      <c r="BI132" s="6">
        <f t="shared" si="394"/>
        <v>0.02880084096</v>
      </c>
      <c r="BK132" s="4">
        <f t="shared" si="12"/>
        <v>0.001747874606</v>
      </c>
      <c r="BL132" s="4">
        <f t="shared" si="13"/>
        <v>0.9873380435</v>
      </c>
    </row>
    <row r="133">
      <c r="A133" s="2">
        <v>45260.0</v>
      </c>
      <c r="B133" s="7">
        <v>0.0491</v>
      </c>
      <c r="C133" s="7">
        <v>0.0782</v>
      </c>
      <c r="D133" s="7">
        <v>0.0613</v>
      </c>
      <c r="E133" s="7">
        <v>0.0977</v>
      </c>
      <c r="F133" s="7">
        <v>0.0724</v>
      </c>
      <c r="G133" s="7">
        <v>0.0856</v>
      </c>
      <c r="H133" s="7">
        <v>0.0997</v>
      </c>
      <c r="I133" s="7">
        <v>0.1143</v>
      </c>
      <c r="J133" s="7">
        <v>0.0226</v>
      </c>
      <c r="K133" s="7">
        <v>0.0937</v>
      </c>
      <c r="L133" s="8"/>
      <c r="M133" s="8"/>
      <c r="N133" s="6">
        <f>CDaR!AT289</f>
        <v>0.03443333333</v>
      </c>
      <c r="O133" s="6">
        <f>CDaR!AU289</f>
        <v>0.06156666667</v>
      </c>
      <c r="P133" s="6">
        <f>CDaR!AV289</f>
        <v>0.04858333333</v>
      </c>
      <c r="Q133" s="6">
        <f>CDaR!AW289</f>
        <v>0.1076166667</v>
      </c>
      <c r="R133" s="6">
        <f>CDaR!AX289</f>
        <v>0.04206666667</v>
      </c>
      <c r="S133" s="6">
        <f>CDaR!AY289</f>
        <v>0.033</v>
      </c>
      <c r="T133" s="6">
        <f>CDaR!AZ289</f>
        <v>0.1666166667</v>
      </c>
      <c r="U133" s="6">
        <f>CDaR!BA289</f>
        <v>0.03035</v>
      </c>
      <c r="V133" s="6">
        <f>CDaR!BB289</f>
        <v>0.0384</v>
      </c>
      <c r="W133" s="6">
        <f>CDaR!BC289</f>
        <v>0.1397333333</v>
      </c>
      <c r="X133" s="8"/>
      <c r="Y133" s="4">
        <f t="shared" ref="Y133:AH133" si="395">rank(N133, $N133:$W133, TRUE)</f>
        <v>3</v>
      </c>
      <c r="Z133" s="4">
        <f t="shared" si="395"/>
        <v>7</v>
      </c>
      <c r="AA133" s="4">
        <f t="shared" si="395"/>
        <v>6</v>
      </c>
      <c r="AB133" s="4">
        <f t="shared" si="395"/>
        <v>8</v>
      </c>
      <c r="AC133" s="4">
        <f t="shared" si="395"/>
        <v>5</v>
      </c>
      <c r="AD133" s="4">
        <f t="shared" si="395"/>
        <v>2</v>
      </c>
      <c r="AE133" s="4">
        <f t="shared" si="395"/>
        <v>10</v>
      </c>
      <c r="AF133" s="4">
        <f t="shared" si="395"/>
        <v>1</v>
      </c>
      <c r="AG133" s="4">
        <f t="shared" si="395"/>
        <v>4</v>
      </c>
      <c r="AH133" s="4">
        <f t="shared" si="395"/>
        <v>9</v>
      </c>
      <c r="AI133" s="8"/>
      <c r="AJ133" s="6">
        <f t="shared" ref="AJ133:AS133" si="396">(Y133-AVERAGE($Y133:$AH133))/STDEV($Y133:$AH133)</f>
        <v>-0.8257228238</v>
      </c>
      <c r="AK133" s="6">
        <f t="shared" si="396"/>
        <v>0.4954336943</v>
      </c>
      <c r="AL133" s="6">
        <f t="shared" si="396"/>
        <v>0.1651445648</v>
      </c>
      <c r="AM133" s="6">
        <f t="shared" si="396"/>
        <v>0.8257228238</v>
      </c>
      <c r="AN133" s="6">
        <f t="shared" si="396"/>
        <v>-0.1651445648</v>
      </c>
      <c r="AO133" s="6">
        <f t="shared" si="396"/>
        <v>-1.156011953</v>
      </c>
      <c r="AP133" s="6">
        <f t="shared" si="396"/>
        <v>1.486301083</v>
      </c>
      <c r="AQ133" s="6">
        <f t="shared" si="396"/>
        <v>-1.486301083</v>
      </c>
      <c r="AR133" s="6">
        <f t="shared" si="396"/>
        <v>-0.4954336943</v>
      </c>
      <c r="AS133" s="6">
        <f t="shared" si="396"/>
        <v>1.156011953</v>
      </c>
      <c r="AT133" s="8"/>
      <c r="AU133" s="23">
        <v>45260.0</v>
      </c>
      <c r="AV133" s="4">
        <f t="shared" si="9"/>
        <v>0.08818719759</v>
      </c>
      <c r="AW133" s="4">
        <f t="shared" si="10"/>
        <v>0.3560538045</v>
      </c>
      <c r="AX133" s="6">
        <f t="array" ref="AX133">SQRT(MMULT(MMULT(AJ133:AS133,MMULT(TRANSPOSE(ER!B613:K648-ER!M648:V648),ER!B613:K648-ER!M648:V648)/3),TRANSPOSE(AJ133:AS133)))</f>
        <v>0.4059563016</v>
      </c>
      <c r="AY133" s="2">
        <v>45260.0</v>
      </c>
      <c r="AZ133" s="6">
        <f t="shared" ref="AZ133:BI133" si="397">AJ133*0.01/$AX133</f>
        <v>-0.02034018983</v>
      </c>
      <c r="BA133" s="6">
        <f t="shared" si="397"/>
        <v>0.0122041139</v>
      </c>
      <c r="BB133" s="6">
        <f t="shared" si="397"/>
        <v>0.004068037966</v>
      </c>
      <c r="BC133" s="6">
        <f t="shared" si="397"/>
        <v>0.02034018983</v>
      </c>
      <c r="BD133" s="6">
        <f t="shared" si="397"/>
        <v>-0.004068037966</v>
      </c>
      <c r="BE133" s="6">
        <f t="shared" si="397"/>
        <v>-0.02847626577</v>
      </c>
      <c r="BF133" s="6">
        <f t="shared" si="397"/>
        <v>0.0366123417</v>
      </c>
      <c r="BG133" s="6">
        <f t="shared" si="397"/>
        <v>-0.0366123417</v>
      </c>
      <c r="BH133" s="6">
        <f t="shared" si="397"/>
        <v>-0.0122041139</v>
      </c>
      <c r="BI133" s="6">
        <f t="shared" si="397"/>
        <v>0.02847626577</v>
      </c>
      <c r="BK133" s="4">
        <f t="shared" si="12"/>
        <v>0.002197092725</v>
      </c>
      <c r="BL133" s="4">
        <f t="shared" si="13"/>
        <v>0.9895073167</v>
      </c>
    </row>
    <row r="134">
      <c r="A134" s="2">
        <v>45291.0</v>
      </c>
      <c r="B134" s="7">
        <v>0.0745</v>
      </c>
      <c r="C134" s="7">
        <v>0.0384</v>
      </c>
      <c r="D134" s="7">
        <v>0.0336</v>
      </c>
      <c r="E134" s="7">
        <v>0.0312</v>
      </c>
      <c r="F134" s="7">
        <v>0.0184</v>
      </c>
      <c r="G134" s="7">
        <v>0.0437</v>
      </c>
      <c r="H134" s="7">
        <v>0.0575</v>
      </c>
      <c r="I134" s="7">
        <v>0.0063</v>
      </c>
      <c r="J134" s="7">
        <v>0.0379</v>
      </c>
      <c r="K134" s="7">
        <v>0.0467</v>
      </c>
      <c r="L134" s="8"/>
      <c r="M134" s="8"/>
      <c r="N134" s="6">
        <f>CDaR!AT290</f>
        <v>0.03443333333</v>
      </c>
      <c r="O134" s="6">
        <f>CDaR!AU290</f>
        <v>0.06156666667</v>
      </c>
      <c r="P134" s="6">
        <f>CDaR!AV290</f>
        <v>0.0492</v>
      </c>
      <c r="Q134" s="6">
        <f>CDaR!AW290</f>
        <v>0.09363333333</v>
      </c>
      <c r="R134" s="6">
        <f>CDaR!AX290</f>
        <v>0.03906666667</v>
      </c>
      <c r="S134" s="6">
        <f>CDaR!AY290</f>
        <v>0.03376666667</v>
      </c>
      <c r="T134" s="6">
        <f>CDaR!AZ290</f>
        <v>0.1552</v>
      </c>
      <c r="U134" s="6">
        <f>CDaR!BA290</f>
        <v>0.0277</v>
      </c>
      <c r="V134" s="6">
        <f>CDaR!BB290</f>
        <v>0.03995</v>
      </c>
      <c r="W134" s="6">
        <f>CDaR!BC290</f>
        <v>0.13385</v>
      </c>
      <c r="X134" s="8"/>
      <c r="Y134" s="4">
        <f t="shared" ref="Y134:AH134" si="398">rank(N134, $N134:$W134, TRUE)</f>
        <v>3</v>
      </c>
      <c r="Z134" s="4">
        <f t="shared" si="398"/>
        <v>7</v>
      </c>
      <c r="AA134" s="4">
        <f t="shared" si="398"/>
        <v>6</v>
      </c>
      <c r="AB134" s="4">
        <f t="shared" si="398"/>
        <v>8</v>
      </c>
      <c r="AC134" s="4">
        <f t="shared" si="398"/>
        <v>4</v>
      </c>
      <c r="AD134" s="4">
        <f t="shared" si="398"/>
        <v>2</v>
      </c>
      <c r="AE134" s="4">
        <f t="shared" si="398"/>
        <v>10</v>
      </c>
      <c r="AF134" s="4">
        <f t="shared" si="398"/>
        <v>1</v>
      </c>
      <c r="AG134" s="4">
        <f t="shared" si="398"/>
        <v>5</v>
      </c>
      <c r="AH134" s="4">
        <f t="shared" si="398"/>
        <v>9</v>
      </c>
      <c r="AI134" s="8"/>
      <c r="AJ134" s="6">
        <f t="shared" ref="AJ134:AS134" si="399">(Y134-AVERAGE($Y134:$AH134))/STDEV($Y134:$AH134)</f>
        <v>-0.8257228238</v>
      </c>
      <c r="AK134" s="6">
        <f t="shared" si="399"/>
        <v>0.4954336943</v>
      </c>
      <c r="AL134" s="6">
        <f t="shared" si="399"/>
        <v>0.1651445648</v>
      </c>
      <c r="AM134" s="6">
        <f t="shared" si="399"/>
        <v>0.8257228238</v>
      </c>
      <c r="AN134" s="6">
        <f t="shared" si="399"/>
        <v>-0.4954336943</v>
      </c>
      <c r="AO134" s="6">
        <f t="shared" si="399"/>
        <v>-1.156011953</v>
      </c>
      <c r="AP134" s="6">
        <f t="shared" si="399"/>
        <v>1.486301083</v>
      </c>
      <c r="AQ134" s="6">
        <f t="shared" si="399"/>
        <v>-1.486301083</v>
      </c>
      <c r="AR134" s="6">
        <f t="shared" si="399"/>
        <v>-0.1651445648</v>
      </c>
      <c r="AS134" s="6">
        <f t="shared" si="399"/>
        <v>1.156011953</v>
      </c>
      <c r="AT134" s="8"/>
      <c r="AU134" s="23">
        <v>45291.0</v>
      </c>
      <c r="AV134" s="4">
        <f t="shared" si="9"/>
        <v>0.04657076726</v>
      </c>
      <c r="AW134" s="4">
        <f t="shared" si="10"/>
        <v>0.3726355034</v>
      </c>
      <c r="AX134" s="6">
        <f t="array" ref="AX134">SQRT(MMULT(MMULT(AJ134:AS134,MMULT(TRANSPOSE(ER!B614:K649-ER!M649:V649),ER!B614:K649-ER!M649:V649)/3),TRANSPOSE(AJ134:AS134)))</f>
        <v>0.3885100926</v>
      </c>
      <c r="AY134" s="2">
        <v>45291.0</v>
      </c>
      <c r="AZ134" s="6">
        <f t="shared" ref="AZ134:BI134" si="400">AJ134*0.01/$AX134</f>
        <v>-0.02125357461</v>
      </c>
      <c r="BA134" s="6">
        <f t="shared" si="400"/>
        <v>0.01275214476</v>
      </c>
      <c r="BB134" s="6">
        <f t="shared" si="400"/>
        <v>0.004250714922</v>
      </c>
      <c r="BC134" s="6">
        <f t="shared" si="400"/>
        <v>0.02125357461</v>
      </c>
      <c r="BD134" s="6">
        <f t="shared" si="400"/>
        <v>-0.01275214476</v>
      </c>
      <c r="BE134" s="6">
        <f t="shared" si="400"/>
        <v>-0.02975500445</v>
      </c>
      <c r="BF134" s="6">
        <f t="shared" si="400"/>
        <v>0.03825643429</v>
      </c>
      <c r="BG134" s="6">
        <f t="shared" si="400"/>
        <v>-0.03825643429</v>
      </c>
      <c r="BH134" s="6">
        <f t="shared" si="400"/>
        <v>-0.004250714922</v>
      </c>
      <c r="BI134" s="6">
        <f t="shared" si="400"/>
        <v>0.02975500445</v>
      </c>
      <c r="BK134" s="4">
        <f t="shared" si="12"/>
        <v>0.001147186707</v>
      </c>
      <c r="BL134" s="4">
        <f t="shared" si="13"/>
        <v>0.9906424664</v>
      </c>
    </row>
    <row r="135">
      <c r="A135" s="2">
        <v>45322.0</v>
      </c>
      <c r="B135" s="7">
        <v>0.016</v>
      </c>
      <c r="C135" s="7">
        <v>0.0053</v>
      </c>
      <c r="D135" s="7">
        <v>0.0175</v>
      </c>
      <c r="E135" s="7">
        <v>0.0072</v>
      </c>
      <c r="F135" s="7">
        <v>0.0193</v>
      </c>
      <c r="G135" s="7">
        <v>0.0462</v>
      </c>
      <c r="H135" s="7">
        <v>0.078</v>
      </c>
      <c r="I135" s="7">
        <v>0.0021</v>
      </c>
      <c r="J135" s="7">
        <v>-0.0123</v>
      </c>
      <c r="K135" s="7">
        <v>0.0153</v>
      </c>
      <c r="L135" s="8"/>
      <c r="M135" s="8"/>
      <c r="N135" s="6">
        <f>CDaR!AT291</f>
        <v>0.03131666667</v>
      </c>
      <c r="O135" s="6">
        <f>CDaR!AU291</f>
        <v>0.05153333333</v>
      </c>
      <c r="P135" s="6">
        <f>CDaR!AV291</f>
        <v>0.0391</v>
      </c>
      <c r="Q135" s="6">
        <f>CDaR!AW291</f>
        <v>0.0729</v>
      </c>
      <c r="R135" s="6">
        <f>CDaR!AX291</f>
        <v>0.02743333333</v>
      </c>
      <c r="S135" s="6">
        <f>CDaR!AY291</f>
        <v>0.03376666667</v>
      </c>
      <c r="T135" s="6">
        <f>CDaR!AZ291</f>
        <v>0.1339333333</v>
      </c>
      <c r="U135" s="6">
        <f>CDaR!BA291</f>
        <v>0.02115</v>
      </c>
      <c r="V135" s="6">
        <f>CDaR!BB291</f>
        <v>0.03995</v>
      </c>
      <c r="W135" s="6">
        <f>CDaR!BC291</f>
        <v>0.1160333333</v>
      </c>
      <c r="X135" s="8"/>
      <c r="Y135" s="4">
        <f t="shared" ref="Y135:AH135" si="401">rank(N135, $N135:$W135, TRUE)</f>
        <v>3</v>
      </c>
      <c r="Z135" s="4">
        <f t="shared" si="401"/>
        <v>7</v>
      </c>
      <c r="AA135" s="4">
        <f t="shared" si="401"/>
        <v>5</v>
      </c>
      <c r="AB135" s="4">
        <f t="shared" si="401"/>
        <v>8</v>
      </c>
      <c r="AC135" s="4">
        <f t="shared" si="401"/>
        <v>2</v>
      </c>
      <c r="AD135" s="4">
        <f t="shared" si="401"/>
        <v>4</v>
      </c>
      <c r="AE135" s="4">
        <f t="shared" si="401"/>
        <v>10</v>
      </c>
      <c r="AF135" s="4">
        <f t="shared" si="401"/>
        <v>1</v>
      </c>
      <c r="AG135" s="4">
        <f t="shared" si="401"/>
        <v>6</v>
      </c>
      <c r="AH135" s="4">
        <f t="shared" si="401"/>
        <v>9</v>
      </c>
      <c r="AI135" s="8"/>
      <c r="AJ135" s="6">
        <f t="shared" ref="AJ135:AS135" si="402">(Y135-AVERAGE($Y135:$AH135))/STDEV($Y135:$AH135)</f>
        <v>-0.8257228238</v>
      </c>
      <c r="AK135" s="6">
        <f t="shared" si="402"/>
        <v>0.4954336943</v>
      </c>
      <c r="AL135" s="6">
        <f t="shared" si="402"/>
        <v>-0.1651445648</v>
      </c>
      <c r="AM135" s="6">
        <f t="shared" si="402"/>
        <v>0.8257228238</v>
      </c>
      <c r="AN135" s="6">
        <f t="shared" si="402"/>
        <v>-1.156011953</v>
      </c>
      <c r="AO135" s="6">
        <f t="shared" si="402"/>
        <v>-0.4954336943</v>
      </c>
      <c r="AP135" s="6">
        <f t="shared" si="402"/>
        <v>1.486301083</v>
      </c>
      <c r="AQ135" s="6">
        <f t="shared" si="402"/>
        <v>-1.486301083</v>
      </c>
      <c r="AR135" s="6">
        <f t="shared" si="402"/>
        <v>0.1651445648</v>
      </c>
      <c r="AS135" s="6">
        <f t="shared" si="402"/>
        <v>1.156011953</v>
      </c>
      <c r="AT135" s="8"/>
      <c r="AU135" s="23">
        <v>45322.0</v>
      </c>
      <c r="AV135" s="4">
        <f t="shared" si="9"/>
        <v>0.06780835829</v>
      </c>
      <c r="AW135" s="4">
        <f t="shared" si="10"/>
        <v>0.3979033051</v>
      </c>
      <c r="AX135" s="6">
        <f t="array" ref="AX135">SQRT(MMULT(MMULT(AJ135:AS135,MMULT(TRANSPOSE(ER!B615:K650-ER!M650:V650),ER!B615:K650-ER!M650:V650)/3),TRANSPOSE(AJ135:AS135)))</f>
        <v>0.3584518468</v>
      </c>
      <c r="AY135" s="2">
        <v>45322.0</v>
      </c>
      <c r="AZ135" s="6">
        <f t="shared" ref="AZ135:BI135" si="403">AJ135*0.01/$AX135</f>
        <v>-0.02303580889</v>
      </c>
      <c r="BA135" s="6">
        <f t="shared" si="403"/>
        <v>0.01382148533</v>
      </c>
      <c r="BB135" s="6">
        <f t="shared" si="403"/>
        <v>-0.004607161778</v>
      </c>
      <c r="BC135" s="6">
        <f t="shared" si="403"/>
        <v>0.02303580889</v>
      </c>
      <c r="BD135" s="6">
        <f t="shared" si="403"/>
        <v>-0.03225013245</v>
      </c>
      <c r="BE135" s="6">
        <f t="shared" si="403"/>
        <v>-0.01382148533</v>
      </c>
      <c r="BF135" s="6">
        <f t="shared" si="403"/>
        <v>0.041464456</v>
      </c>
      <c r="BG135" s="6">
        <f t="shared" si="403"/>
        <v>-0.041464456</v>
      </c>
      <c r="BH135" s="6">
        <f t="shared" si="403"/>
        <v>0.004607161778</v>
      </c>
      <c r="BI135" s="6">
        <f t="shared" si="403"/>
        <v>0.03225013245</v>
      </c>
      <c r="BK135" s="4">
        <f t="shared" si="12"/>
        <v>0.001745343547</v>
      </c>
      <c r="BL135" s="4">
        <f t="shared" si="13"/>
        <v>0.9923714778</v>
      </c>
    </row>
    <row r="136">
      <c r="A136" s="2">
        <v>45351.0</v>
      </c>
      <c r="B136" s="7">
        <v>0.0094</v>
      </c>
      <c r="C136" s="7">
        <v>0.0219</v>
      </c>
      <c r="D136" s="7">
        <v>0.0303</v>
      </c>
      <c r="E136" s="7">
        <v>0.045</v>
      </c>
      <c r="F136" s="7">
        <v>0.0621</v>
      </c>
      <c r="G136" s="7">
        <v>0.03</v>
      </c>
      <c r="H136" s="7">
        <v>0.0543</v>
      </c>
      <c r="I136" s="7">
        <v>-0.0092</v>
      </c>
      <c r="J136" s="7">
        <v>0.007</v>
      </c>
      <c r="K136" s="7">
        <v>0.0532</v>
      </c>
      <c r="L136" s="8"/>
      <c r="M136" s="8"/>
      <c r="N136" s="6">
        <f>CDaR!AT292</f>
        <v>0.03131666667</v>
      </c>
      <c r="O136" s="6">
        <f>CDaR!AU292</f>
        <v>0.05153333333</v>
      </c>
      <c r="P136" s="6">
        <f>CDaR!AV292</f>
        <v>0.0391</v>
      </c>
      <c r="Q136" s="6">
        <f>CDaR!AW292</f>
        <v>0.06781666667</v>
      </c>
      <c r="R136" s="6">
        <f>CDaR!AX292</f>
        <v>0.02743333333</v>
      </c>
      <c r="S136" s="6">
        <f>CDaR!AY292</f>
        <v>0.03376666667</v>
      </c>
      <c r="T136" s="6">
        <f>CDaR!AZ292</f>
        <v>0.1311166667</v>
      </c>
      <c r="U136" s="6">
        <f>CDaR!BA292</f>
        <v>0.02115</v>
      </c>
      <c r="V136" s="6">
        <f>CDaR!BB292</f>
        <v>0.03995</v>
      </c>
      <c r="W136" s="6">
        <f>CDaR!BC292</f>
        <v>0.10525</v>
      </c>
      <c r="X136" s="8"/>
      <c r="Y136" s="4">
        <f t="shared" ref="Y136:AH136" si="404">rank(N136, $N136:$W136, TRUE)</f>
        <v>3</v>
      </c>
      <c r="Z136" s="4">
        <f t="shared" si="404"/>
        <v>7</v>
      </c>
      <c r="AA136" s="4">
        <f t="shared" si="404"/>
        <v>5</v>
      </c>
      <c r="AB136" s="4">
        <f t="shared" si="404"/>
        <v>8</v>
      </c>
      <c r="AC136" s="4">
        <f t="shared" si="404"/>
        <v>2</v>
      </c>
      <c r="AD136" s="4">
        <f t="shared" si="404"/>
        <v>4</v>
      </c>
      <c r="AE136" s="4">
        <f t="shared" si="404"/>
        <v>10</v>
      </c>
      <c r="AF136" s="4">
        <f t="shared" si="404"/>
        <v>1</v>
      </c>
      <c r="AG136" s="4">
        <f t="shared" si="404"/>
        <v>6</v>
      </c>
      <c r="AH136" s="4">
        <f t="shared" si="404"/>
        <v>9</v>
      </c>
      <c r="AI136" s="8"/>
      <c r="AJ136" s="6">
        <f t="shared" ref="AJ136:AS136" si="405">(Y136-AVERAGE($Y136:$AH136))/STDEV($Y136:$AH136)</f>
        <v>-0.8257228238</v>
      </c>
      <c r="AK136" s="6">
        <f t="shared" si="405"/>
        <v>0.4954336943</v>
      </c>
      <c r="AL136" s="6">
        <f t="shared" si="405"/>
        <v>-0.1651445648</v>
      </c>
      <c r="AM136" s="6">
        <f t="shared" si="405"/>
        <v>0.8257228238</v>
      </c>
      <c r="AN136" s="6">
        <f t="shared" si="405"/>
        <v>-1.156011953</v>
      </c>
      <c r="AO136" s="6">
        <f t="shared" si="405"/>
        <v>-0.4954336943</v>
      </c>
      <c r="AP136" s="6">
        <f t="shared" si="405"/>
        <v>1.486301083</v>
      </c>
      <c r="AQ136" s="6">
        <f t="shared" si="405"/>
        <v>-1.486301083</v>
      </c>
      <c r="AR136" s="6">
        <f t="shared" si="405"/>
        <v>0.1651445648</v>
      </c>
      <c r="AS136" s="6">
        <f t="shared" si="405"/>
        <v>1.156011953</v>
      </c>
      <c r="AT136" s="8"/>
      <c r="AX136" s="6"/>
      <c r="AY136" s="2">
        <v>45351.0</v>
      </c>
    </row>
    <row r="137">
      <c r="A137" s="2">
        <v>45382.0</v>
      </c>
      <c r="B137" s="7">
        <v>0.0279</v>
      </c>
      <c r="C137" s="7">
        <v>0.0387</v>
      </c>
      <c r="D137" s="7">
        <v>0.0331</v>
      </c>
      <c r="E137" s="7">
        <v>0.0404</v>
      </c>
      <c r="F137" s="7">
        <v>0.074</v>
      </c>
      <c r="G137" s="7">
        <v>0.0302</v>
      </c>
      <c r="H137" s="7">
        <v>0.0382</v>
      </c>
      <c r="I137" s="7">
        <v>0.1144</v>
      </c>
      <c r="J137" s="7">
        <v>0.0461</v>
      </c>
      <c r="K137" s="7">
        <v>0.0315</v>
      </c>
      <c r="L137" s="8"/>
      <c r="M137" s="8"/>
      <c r="N137" s="6">
        <f>CDaR!AT293</f>
        <v>0.0296</v>
      </c>
      <c r="O137" s="6">
        <f>CDaR!AU293</f>
        <v>0.04773333333</v>
      </c>
      <c r="P137" s="6">
        <f>CDaR!AV293</f>
        <v>0.0391</v>
      </c>
      <c r="Q137" s="6">
        <f>CDaR!AW293</f>
        <v>0.06235</v>
      </c>
      <c r="R137" s="6">
        <f>CDaR!AX293</f>
        <v>0.02743333333</v>
      </c>
      <c r="S137" s="6">
        <f>CDaR!AY293</f>
        <v>0.02736666667</v>
      </c>
      <c r="T137" s="6">
        <f>CDaR!AZ293</f>
        <v>0.1243833333</v>
      </c>
      <c r="U137" s="6">
        <f>CDaR!BA293</f>
        <v>0.02268333333</v>
      </c>
      <c r="V137" s="6">
        <f>CDaR!BB293</f>
        <v>0.03995</v>
      </c>
      <c r="W137" s="6">
        <f>CDaR!BC293</f>
        <v>0.0853</v>
      </c>
      <c r="X137" s="8"/>
      <c r="Y137" s="4">
        <f t="shared" ref="Y137:AH137" si="406">rank(N137, $N137:$W137, TRUE)</f>
        <v>4</v>
      </c>
      <c r="Z137" s="4">
        <f t="shared" si="406"/>
        <v>7</v>
      </c>
      <c r="AA137" s="4">
        <f t="shared" si="406"/>
        <v>5</v>
      </c>
      <c r="AB137" s="4">
        <f t="shared" si="406"/>
        <v>8</v>
      </c>
      <c r="AC137" s="4">
        <f t="shared" si="406"/>
        <v>3</v>
      </c>
      <c r="AD137" s="4">
        <f t="shared" si="406"/>
        <v>2</v>
      </c>
      <c r="AE137" s="4">
        <f t="shared" si="406"/>
        <v>10</v>
      </c>
      <c r="AF137" s="4">
        <f t="shared" si="406"/>
        <v>1</v>
      </c>
      <c r="AG137" s="4">
        <f t="shared" si="406"/>
        <v>6</v>
      </c>
      <c r="AH137" s="4">
        <f t="shared" si="406"/>
        <v>9</v>
      </c>
      <c r="AI137" s="8"/>
      <c r="AJ137" s="6">
        <f t="shared" ref="AJ137:AS137" si="407">(Y137-AVERAGE($Y137:$AH137))/STDEV($Y137:$AH137)</f>
        <v>-0.4954336943</v>
      </c>
      <c r="AK137" s="6">
        <f t="shared" si="407"/>
        <v>0.4954336943</v>
      </c>
      <c r="AL137" s="6">
        <f t="shared" si="407"/>
        <v>-0.1651445648</v>
      </c>
      <c r="AM137" s="6">
        <f t="shared" si="407"/>
        <v>0.8257228238</v>
      </c>
      <c r="AN137" s="6">
        <f t="shared" si="407"/>
        <v>-0.8257228238</v>
      </c>
      <c r="AO137" s="6">
        <f t="shared" si="407"/>
        <v>-1.156011953</v>
      </c>
      <c r="AP137" s="6">
        <f t="shared" si="407"/>
        <v>1.486301083</v>
      </c>
      <c r="AQ137" s="6">
        <f t="shared" si="407"/>
        <v>-1.486301083</v>
      </c>
      <c r="AR137" s="6">
        <f t="shared" si="407"/>
        <v>0.1651445648</v>
      </c>
      <c r="AS137" s="6">
        <f t="shared" si="407"/>
        <v>1.156011953</v>
      </c>
      <c r="AT137" s="8"/>
      <c r="AX137" s="6"/>
      <c r="AY137" s="2">
        <v>45382.0</v>
      </c>
    </row>
    <row r="138">
      <c r="A138" s="2">
        <v>45412.0</v>
      </c>
      <c r="B138" s="7">
        <v>-0.0331</v>
      </c>
      <c r="C138" s="7">
        <v>-0.0194</v>
      </c>
      <c r="D138" s="7">
        <v>-0.0187</v>
      </c>
      <c r="E138" s="7">
        <v>-0.0275</v>
      </c>
      <c r="F138" s="7">
        <v>-0.0201</v>
      </c>
      <c r="G138" s="7">
        <v>-0.0486</v>
      </c>
      <c r="H138" s="7">
        <v>-0.0297</v>
      </c>
      <c r="I138" s="7">
        <v>-0.0154</v>
      </c>
      <c r="J138" s="7">
        <v>0.0279</v>
      </c>
      <c r="K138" s="7">
        <v>-0.0415</v>
      </c>
      <c r="L138" s="8"/>
      <c r="M138" s="8"/>
      <c r="N138" s="6">
        <f>CDaR!AT294</f>
        <v>0.02701666667</v>
      </c>
      <c r="O138" s="6">
        <f>CDaR!AU294</f>
        <v>0.0424</v>
      </c>
      <c r="P138" s="6">
        <f>CDaR!AV294</f>
        <v>0.0391</v>
      </c>
      <c r="Q138" s="6">
        <f>CDaR!AW294</f>
        <v>0.05831666667</v>
      </c>
      <c r="R138" s="6">
        <f>CDaR!AX294</f>
        <v>0.02471666667</v>
      </c>
      <c r="S138" s="6">
        <f>CDaR!AY294</f>
        <v>0.02736666667</v>
      </c>
      <c r="T138" s="6">
        <f>CDaR!AZ294</f>
        <v>0.1219</v>
      </c>
      <c r="U138" s="6">
        <f>CDaR!BA294</f>
        <v>0.0208</v>
      </c>
      <c r="V138" s="6">
        <f>CDaR!BB294</f>
        <v>0.03843333333</v>
      </c>
      <c r="W138" s="6">
        <f>CDaR!BC294</f>
        <v>0.06841666667</v>
      </c>
      <c r="X138" s="8"/>
      <c r="Y138" s="4">
        <f t="shared" ref="Y138:AH138" si="408">rank(N138, $N138:$W138, TRUE)</f>
        <v>3</v>
      </c>
      <c r="Z138" s="4">
        <f t="shared" si="408"/>
        <v>7</v>
      </c>
      <c r="AA138" s="4">
        <f t="shared" si="408"/>
        <v>6</v>
      </c>
      <c r="AB138" s="4">
        <f t="shared" si="408"/>
        <v>8</v>
      </c>
      <c r="AC138" s="4">
        <f t="shared" si="408"/>
        <v>2</v>
      </c>
      <c r="AD138" s="4">
        <f t="shared" si="408"/>
        <v>4</v>
      </c>
      <c r="AE138" s="4">
        <f t="shared" si="408"/>
        <v>10</v>
      </c>
      <c r="AF138" s="4">
        <f t="shared" si="408"/>
        <v>1</v>
      </c>
      <c r="AG138" s="4">
        <f t="shared" si="408"/>
        <v>5</v>
      </c>
      <c r="AH138" s="4">
        <f t="shared" si="408"/>
        <v>9</v>
      </c>
      <c r="AI138" s="8"/>
      <c r="AJ138" s="6">
        <f t="shared" ref="AJ138:AS138" si="409">(Y138-AVERAGE($Y138:$AH138))/STDEV($Y138:$AH138)</f>
        <v>-0.8257228238</v>
      </c>
      <c r="AK138" s="6">
        <f t="shared" si="409"/>
        <v>0.4954336943</v>
      </c>
      <c r="AL138" s="6">
        <f t="shared" si="409"/>
        <v>0.1651445648</v>
      </c>
      <c r="AM138" s="6">
        <f t="shared" si="409"/>
        <v>0.8257228238</v>
      </c>
      <c r="AN138" s="6">
        <f t="shared" si="409"/>
        <v>-1.156011953</v>
      </c>
      <c r="AO138" s="6">
        <f t="shared" si="409"/>
        <v>-0.4954336943</v>
      </c>
      <c r="AP138" s="6">
        <f t="shared" si="409"/>
        <v>1.486301083</v>
      </c>
      <c r="AQ138" s="6">
        <f t="shared" si="409"/>
        <v>-1.486301083</v>
      </c>
      <c r="AR138" s="6">
        <f t="shared" si="409"/>
        <v>-0.1651445648</v>
      </c>
      <c r="AS138" s="6">
        <f t="shared" si="409"/>
        <v>1.156011953</v>
      </c>
      <c r="AT138" s="8"/>
      <c r="AX138" s="6"/>
      <c r="AY138" s="2">
        <v>45412.0</v>
      </c>
    </row>
    <row r="139">
      <c r="A139" s="2">
        <v>45443.0</v>
      </c>
      <c r="B139" s="7">
        <v>0.0111</v>
      </c>
      <c r="C139" s="7">
        <v>0.026</v>
      </c>
      <c r="D139" s="7">
        <v>0.0141</v>
      </c>
      <c r="E139" s="7">
        <v>0.0269</v>
      </c>
      <c r="F139" s="7">
        <v>0.0313</v>
      </c>
      <c r="G139" s="7">
        <v>0.0134</v>
      </c>
      <c r="H139" s="7">
        <v>0.0441</v>
      </c>
      <c r="I139" s="7">
        <v>0.0426</v>
      </c>
      <c r="J139" s="7">
        <v>0.0187</v>
      </c>
      <c r="K139" s="7">
        <v>0.0473</v>
      </c>
      <c r="L139" s="8"/>
      <c r="M139" s="8"/>
      <c r="N139" s="6">
        <f>CDaR!AT295</f>
        <v>0.03128333333</v>
      </c>
      <c r="O139" s="6">
        <f>CDaR!AU295</f>
        <v>0.04335</v>
      </c>
      <c r="P139" s="6">
        <f>CDaR!AV295</f>
        <v>0.04218333333</v>
      </c>
      <c r="Q139" s="6">
        <f>CDaR!AW295</f>
        <v>0.05736666667</v>
      </c>
      <c r="R139" s="6">
        <f>CDaR!AX295</f>
        <v>0.02806666667</v>
      </c>
      <c r="S139" s="6">
        <f>CDaR!AY295</f>
        <v>0.03546666667</v>
      </c>
      <c r="T139" s="6">
        <f>CDaR!AZ295</f>
        <v>0.1108166667</v>
      </c>
      <c r="U139" s="6">
        <f>CDaR!BA295</f>
        <v>0.02336666667</v>
      </c>
      <c r="V139" s="6">
        <f>CDaR!BB295</f>
        <v>0.03843333333</v>
      </c>
      <c r="W139" s="6">
        <f>CDaR!BC295</f>
        <v>0.05761666667</v>
      </c>
      <c r="X139" s="8"/>
      <c r="Y139" s="4">
        <f t="shared" ref="Y139:AH139" si="410">rank(N139, $N139:$W139, TRUE)</f>
        <v>3</v>
      </c>
      <c r="Z139" s="4">
        <f t="shared" si="410"/>
        <v>7</v>
      </c>
      <c r="AA139" s="4">
        <f t="shared" si="410"/>
        <v>6</v>
      </c>
      <c r="AB139" s="4">
        <f t="shared" si="410"/>
        <v>8</v>
      </c>
      <c r="AC139" s="4">
        <f t="shared" si="410"/>
        <v>2</v>
      </c>
      <c r="AD139" s="4">
        <f t="shared" si="410"/>
        <v>4</v>
      </c>
      <c r="AE139" s="4">
        <f t="shared" si="410"/>
        <v>10</v>
      </c>
      <c r="AF139" s="4">
        <f t="shared" si="410"/>
        <v>1</v>
      </c>
      <c r="AG139" s="4">
        <f t="shared" si="410"/>
        <v>5</v>
      </c>
      <c r="AH139" s="4">
        <f t="shared" si="410"/>
        <v>9</v>
      </c>
      <c r="AI139" s="8"/>
      <c r="AJ139" s="6">
        <f t="shared" ref="AJ139:AS139" si="411">(Y139-AVERAGE($Y139:$AH139))/STDEV($Y139:$AH139)</f>
        <v>-0.8257228238</v>
      </c>
      <c r="AK139" s="6">
        <f t="shared" si="411"/>
        <v>0.4954336943</v>
      </c>
      <c r="AL139" s="6">
        <f t="shared" si="411"/>
        <v>0.1651445648</v>
      </c>
      <c r="AM139" s="6">
        <f t="shared" si="411"/>
        <v>0.8257228238</v>
      </c>
      <c r="AN139" s="6">
        <f t="shared" si="411"/>
        <v>-1.156011953</v>
      </c>
      <c r="AO139" s="6">
        <f t="shared" si="411"/>
        <v>-0.4954336943</v>
      </c>
      <c r="AP139" s="6">
        <f t="shared" si="411"/>
        <v>1.486301083</v>
      </c>
      <c r="AQ139" s="6">
        <f t="shared" si="411"/>
        <v>-1.486301083</v>
      </c>
      <c r="AR139" s="6">
        <f t="shared" si="411"/>
        <v>-0.1651445648</v>
      </c>
      <c r="AS139" s="6">
        <f t="shared" si="411"/>
        <v>1.156011953</v>
      </c>
      <c r="AT139" s="8"/>
      <c r="AX139" s="6"/>
      <c r="AY139" s="2">
        <v>45443.0</v>
      </c>
    </row>
    <row r="140">
      <c r="A140" s="2">
        <v>45473.0</v>
      </c>
      <c r="B140" s="7">
        <v>0.0154</v>
      </c>
      <c r="C140" s="7">
        <v>-0.0165</v>
      </c>
      <c r="D140" s="7">
        <v>-0.0631</v>
      </c>
      <c r="E140" s="7">
        <v>-0.005</v>
      </c>
      <c r="F140" s="7">
        <v>-0.0371</v>
      </c>
      <c r="G140" s="7">
        <v>-0.0071</v>
      </c>
      <c r="H140" s="7">
        <v>0.0441</v>
      </c>
      <c r="I140" s="7">
        <v>-0.0345</v>
      </c>
      <c r="J140" s="7">
        <v>-0.0104</v>
      </c>
      <c r="K140" s="7">
        <v>0.0354</v>
      </c>
      <c r="L140" s="8"/>
      <c r="M140" s="8"/>
      <c r="N140" s="6">
        <f>CDaR!AT296</f>
        <v>0.02911666667</v>
      </c>
      <c r="O140" s="6">
        <f>CDaR!AU296</f>
        <v>0.03271666667</v>
      </c>
      <c r="P140" s="6">
        <f>CDaR!AV296</f>
        <v>0.03598333333</v>
      </c>
      <c r="Q140" s="6">
        <f>CDaR!AW296</f>
        <v>0.05155</v>
      </c>
      <c r="R140" s="6">
        <f>CDaR!AX296</f>
        <v>0.02235</v>
      </c>
      <c r="S140" s="6">
        <f>CDaR!AY296</f>
        <v>0.04133333333</v>
      </c>
      <c r="T140" s="6">
        <f>CDaR!AZ296</f>
        <v>0.10405</v>
      </c>
      <c r="U140" s="6">
        <f>CDaR!BA296</f>
        <v>0.0195</v>
      </c>
      <c r="V140" s="6">
        <f>CDaR!BB296</f>
        <v>0.03196666667</v>
      </c>
      <c r="W140" s="6">
        <f>CDaR!BC296</f>
        <v>0.0409</v>
      </c>
      <c r="X140" s="8"/>
      <c r="Y140" s="4">
        <f t="shared" ref="Y140:AH140" si="412">rank(N140, $N140:$W140, TRUE)</f>
        <v>3</v>
      </c>
      <c r="Z140" s="4">
        <f t="shared" si="412"/>
        <v>5</v>
      </c>
      <c r="AA140" s="4">
        <f t="shared" si="412"/>
        <v>6</v>
      </c>
      <c r="AB140" s="4">
        <f t="shared" si="412"/>
        <v>9</v>
      </c>
      <c r="AC140" s="4">
        <f t="shared" si="412"/>
        <v>2</v>
      </c>
      <c r="AD140" s="4">
        <f t="shared" si="412"/>
        <v>8</v>
      </c>
      <c r="AE140" s="4">
        <f t="shared" si="412"/>
        <v>10</v>
      </c>
      <c r="AF140" s="4">
        <f t="shared" si="412"/>
        <v>1</v>
      </c>
      <c r="AG140" s="4">
        <f t="shared" si="412"/>
        <v>4</v>
      </c>
      <c r="AH140" s="4">
        <f t="shared" si="412"/>
        <v>7</v>
      </c>
      <c r="AI140" s="8"/>
      <c r="AJ140" s="6">
        <f t="shared" ref="AJ140:AS140" si="413">(Y140-AVERAGE($Y140:$AH140))/STDEV($Y140:$AH140)</f>
        <v>-0.8257228238</v>
      </c>
      <c r="AK140" s="6">
        <f t="shared" si="413"/>
        <v>-0.1651445648</v>
      </c>
      <c r="AL140" s="6">
        <f t="shared" si="413"/>
        <v>0.1651445648</v>
      </c>
      <c r="AM140" s="6">
        <f t="shared" si="413"/>
        <v>1.156011953</v>
      </c>
      <c r="AN140" s="6">
        <f t="shared" si="413"/>
        <v>-1.156011953</v>
      </c>
      <c r="AO140" s="6">
        <f t="shared" si="413"/>
        <v>0.8257228238</v>
      </c>
      <c r="AP140" s="6">
        <f t="shared" si="413"/>
        <v>1.486301083</v>
      </c>
      <c r="AQ140" s="6">
        <f t="shared" si="413"/>
        <v>-1.486301083</v>
      </c>
      <c r="AR140" s="6">
        <f t="shared" si="413"/>
        <v>-0.4954336943</v>
      </c>
      <c r="AS140" s="6">
        <f t="shared" si="413"/>
        <v>0.4954336943</v>
      </c>
      <c r="AT140" s="8"/>
      <c r="AX140" s="6"/>
      <c r="AY140" s="2">
        <v>45473.0</v>
      </c>
    </row>
    <row r="141">
      <c r="A141" s="2">
        <v>45504.0</v>
      </c>
      <c r="B141" s="7">
        <v>0.0398</v>
      </c>
      <c r="C141" s="7">
        <v>0.0588</v>
      </c>
      <c r="D141" s="7">
        <v>0.0139</v>
      </c>
      <c r="E141" s="7">
        <v>0.0095</v>
      </c>
      <c r="F141" s="7">
        <v>0.0262</v>
      </c>
      <c r="G141" s="7">
        <v>0.058</v>
      </c>
      <c r="H141" s="7">
        <v>-0.0581</v>
      </c>
      <c r="I141" s="7">
        <v>0.02</v>
      </c>
      <c r="J141" s="7">
        <v>0.0255</v>
      </c>
      <c r="K141" s="7">
        <v>0.0123</v>
      </c>
      <c r="L141" s="8"/>
      <c r="M141" s="8"/>
      <c r="N141" s="6">
        <f>CDaR!AT297</f>
        <v>0.02798333333</v>
      </c>
      <c r="O141" s="6">
        <f>CDaR!AU297</f>
        <v>0.03056666667</v>
      </c>
      <c r="P141" s="6">
        <f>CDaR!AV297</f>
        <v>0.0465</v>
      </c>
      <c r="Q141" s="6">
        <f>CDaR!AW297</f>
        <v>0.04825</v>
      </c>
      <c r="R141" s="6">
        <f>CDaR!AX297</f>
        <v>0.02853333333</v>
      </c>
      <c r="S141" s="6">
        <f>CDaR!AY297</f>
        <v>0.04761666667</v>
      </c>
      <c r="T141" s="6">
        <f>CDaR!AZ297</f>
        <v>0.09988333333</v>
      </c>
      <c r="U141" s="6">
        <f>CDaR!BA297</f>
        <v>0.02525</v>
      </c>
      <c r="V141" s="6">
        <f>CDaR!BB297</f>
        <v>0.02735</v>
      </c>
      <c r="W141" s="6">
        <f>CDaR!BC297</f>
        <v>0.03523333333</v>
      </c>
      <c r="X141" s="8"/>
      <c r="Y141" s="4">
        <f t="shared" ref="Y141:AH141" si="414">rank(N141, $N141:$W141, TRUE)</f>
        <v>3</v>
      </c>
      <c r="Z141" s="4">
        <f t="shared" si="414"/>
        <v>5</v>
      </c>
      <c r="AA141" s="4">
        <f t="shared" si="414"/>
        <v>7</v>
      </c>
      <c r="AB141" s="4">
        <f t="shared" si="414"/>
        <v>9</v>
      </c>
      <c r="AC141" s="4">
        <f t="shared" si="414"/>
        <v>4</v>
      </c>
      <c r="AD141" s="4">
        <f t="shared" si="414"/>
        <v>8</v>
      </c>
      <c r="AE141" s="4">
        <f t="shared" si="414"/>
        <v>10</v>
      </c>
      <c r="AF141" s="4">
        <f t="shared" si="414"/>
        <v>1</v>
      </c>
      <c r="AG141" s="4">
        <f t="shared" si="414"/>
        <v>2</v>
      </c>
      <c r="AH141" s="4">
        <f t="shared" si="414"/>
        <v>6</v>
      </c>
      <c r="AI141" s="8"/>
      <c r="AJ141" s="6">
        <f t="shared" ref="AJ141:AS141" si="415">(Y141-AVERAGE($Y141:$AH141))/STDEV($Y141:$AH141)</f>
        <v>-0.8257228238</v>
      </c>
      <c r="AK141" s="6">
        <f t="shared" si="415"/>
        <v>-0.1651445648</v>
      </c>
      <c r="AL141" s="6">
        <f t="shared" si="415"/>
        <v>0.4954336943</v>
      </c>
      <c r="AM141" s="6">
        <f t="shared" si="415"/>
        <v>1.156011953</v>
      </c>
      <c r="AN141" s="6">
        <f t="shared" si="415"/>
        <v>-0.4954336943</v>
      </c>
      <c r="AO141" s="6">
        <f t="shared" si="415"/>
        <v>0.8257228238</v>
      </c>
      <c r="AP141" s="6">
        <f t="shared" si="415"/>
        <v>1.486301083</v>
      </c>
      <c r="AQ141" s="6">
        <f t="shared" si="415"/>
        <v>-1.486301083</v>
      </c>
      <c r="AR141" s="6">
        <f t="shared" si="415"/>
        <v>-1.156011953</v>
      </c>
      <c r="AS141" s="6">
        <f t="shared" si="415"/>
        <v>0.1651445648</v>
      </c>
      <c r="AT141" s="8"/>
      <c r="AX141" s="6"/>
      <c r="AY141" s="2">
        <v>45504.0</v>
      </c>
    </row>
    <row r="142">
      <c r="A142" s="2">
        <v>45535.0</v>
      </c>
      <c r="B142" s="7">
        <v>0.0037</v>
      </c>
      <c r="C142" s="7">
        <v>0.0151</v>
      </c>
      <c r="D142" s="7">
        <v>0.0146</v>
      </c>
      <c r="E142" s="7">
        <v>0.0239</v>
      </c>
      <c r="F142" s="7">
        <v>0.0255</v>
      </c>
      <c r="G142" s="7">
        <v>0.0051</v>
      </c>
      <c r="H142" s="7">
        <v>-0.0031</v>
      </c>
      <c r="I142" s="7">
        <v>0.0258</v>
      </c>
      <c r="J142" s="7">
        <v>0.0098</v>
      </c>
      <c r="K142" s="7">
        <v>0.0237</v>
      </c>
      <c r="L142" s="8"/>
      <c r="M142" s="8"/>
      <c r="N142" s="6">
        <f>CDaR!AT298</f>
        <v>0.02798333333</v>
      </c>
      <c r="O142" s="6">
        <f>CDaR!AU298</f>
        <v>0.03031666667</v>
      </c>
      <c r="P142" s="6">
        <f>CDaR!AV298</f>
        <v>0.05235</v>
      </c>
      <c r="Q142" s="6">
        <f>CDaR!AW298</f>
        <v>0.04803333333</v>
      </c>
      <c r="R142" s="6">
        <f>CDaR!AX298</f>
        <v>0.03035</v>
      </c>
      <c r="S142" s="6">
        <f>CDaR!AY298</f>
        <v>0.04761666667</v>
      </c>
      <c r="T142" s="6">
        <f>CDaR!AZ298</f>
        <v>0.1033</v>
      </c>
      <c r="U142" s="6">
        <f>CDaR!BA298</f>
        <v>0.02613333333</v>
      </c>
      <c r="V142" s="6">
        <f>CDaR!BB298</f>
        <v>0.0261</v>
      </c>
      <c r="W142" s="6">
        <f>CDaR!BC298</f>
        <v>0.03523333333</v>
      </c>
      <c r="X142" s="8"/>
      <c r="Y142" s="4">
        <f t="shared" ref="Y142:AH142" si="416">rank(N142, $N142:$W142, TRUE)</f>
        <v>3</v>
      </c>
      <c r="Z142" s="4">
        <f t="shared" si="416"/>
        <v>4</v>
      </c>
      <c r="AA142" s="4">
        <f t="shared" si="416"/>
        <v>9</v>
      </c>
      <c r="AB142" s="4">
        <f t="shared" si="416"/>
        <v>8</v>
      </c>
      <c r="AC142" s="4">
        <f t="shared" si="416"/>
        <v>5</v>
      </c>
      <c r="AD142" s="4">
        <f t="shared" si="416"/>
        <v>7</v>
      </c>
      <c r="AE142" s="4">
        <f t="shared" si="416"/>
        <v>10</v>
      </c>
      <c r="AF142" s="4">
        <f t="shared" si="416"/>
        <v>2</v>
      </c>
      <c r="AG142" s="4">
        <f t="shared" si="416"/>
        <v>1</v>
      </c>
      <c r="AH142" s="4">
        <f t="shared" si="416"/>
        <v>6</v>
      </c>
      <c r="AI142" s="8"/>
      <c r="AJ142" s="6">
        <f t="shared" ref="AJ142:AS142" si="417">(Y142-AVERAGE($Y142:$AH142))/STDEV($Y142:$AH142)</f>
        <v>-0.8257228238</v>
      </c>
      <c r="AK142" s="6">
        <f t="shared" si="417"/>
        <v>-0.4954336943</v>
      </c>
      <c r="AL142" s="6">
        <f t="shared" si="417"/>
        <v>1.156011953</v>
      </c>
      <c r="AM142" s="6">
        <f t="shared" si="417"/>
        <v>0.8257228238</v>
      </c>
      <c r="AN142" s="6">
        <f t="shared" si="417"/>
        <v>-0.1651445648</v>
      </c>
      <c r="AO142" s="6">
        <f t="shared" si="417"/>
        <v>0.4954336943</v>
      </c>
      <c r="AP142" s="6">
        <f t="shared" si="417"/>
        <v>1.486301083</v>
      </c>
      <c r="AQ142" s="6">
        <f t="shared" si="417"/>
        <v>-1.156011953</v>
      </c>
      <c r="AR142" s="6">
        <f t="shared" si="417"/>
        <v>-1.486301083</v>
      </c>
      <c r="AS142" s="6">
        <f t="shared" si="417"/>
        <v>0.1651445648</v>
      </c>
      <c r="AT142" s="8"/>
      <c r="AX142" s="6"/>
      <c r="AY142" s="2">
        <v>45535.0</v>
      </c>
    </row>
    <row r="143">
      <c r="A143" s="2">
        <v>45565.0</v>
      </c>
      <c r="B143" s="7">
        <v>0.0287</v>
      </c>
      <c r="C143" s="7">
        <v>0.0288</v>
      </c>
      <c r="D143" s="7">
        <v>0.0052</v>
      </c>
      <c r="E143" s="7">
        <v>0.0288</v>
      </c>
      <c r="F143" s="7">
        <v>-0.0093</v>
      </c>
      <c r="G143" s="7">
        <v>-0.0058</v>
      </c>
      <c r="H143" s="7">
        <v>-0.0222</v>
      </c>
      <c r="I143" s="7">
        <v>0.0432</v>
      </c>
      <c r="J143" s="7">
        <v>-0.0177</v>
      </c>
      <c r="K143" s="7">
        <v>0.0212</v>
      </c>
      <c r="L143" s="8"/>
      <c r="M143" s="8"/>
      <c r="N143" s="6">
        <f>CDaR!AT299</f>
        <v>0.02798333333</v>
      </c>
      <c r="O143" s="6">
        <f>CDaR!AU299</f>
        <v>0.02738333333</v>
      </c>
      <c r="P143" s="6">
        <f>CDaR!AV299</f>
        <v>0.05496666667</v>
      </c>
      <c r="Q143" s="6">
        <f>CDaR!AW299</f>
        <v>0.04143333333</v>
      </c>
      <c r="R143" s="6">
        <f>CDaR!AX299</f>
        <v>0.0264</v>
      </c>
      <c r="S143" s="6">
        <f>CDaR!AY299</f>
        <v>0.04435</v>
      </c>
      <c r="T143" s="6">
        <f>CDaR!AZ299</f>
        <v>0.09521666667</v>
      </c>
      <c r="U143" s="6">
        <f>CDaR!BA299</f>
        <v>0.0253</v>
      </c>
      <c r="V143" s="6">
        <f>CDaR!BB299</f>
        <v>0.01978333333</v>
      </c>
      <c r="W143" s="6">
        <f>CDaR!BC299</f>
        <v>0.03233333333</v>
      </c>
      <c r="X143" s="8"/>
      <c r="Y143" s="4">
        <f t="shared" ref="Y143:AH143" si="418">rank(N143, $N143:$W143, TRUE)</f>
        <v>5</v>
      </c>
      <c r="Z143" s="4">
        <f t="shared" si="418"/>
        <v>4</v>
      </c>
      <c r="AA143" s="4">
        <f t="shared" si="418"/>
        <v>9</v>
      </c>
      <c r="AB143" s="4">
        <f t="shared" si="418"/>
        <v>7</v>
      </c>
      <c r="AC143" s="4">
        <f t="shared" si="418"/>
        <v>3</v>
      </c>
      <c r="AD143" s="4">
        <f t="shared" si="418"/>
        <v>8</v>
      </c>
      <c r="AE143" s="4">
        <f t="shared" si="418"/>
        <v>10</v>
      </c>
      <c r="AF143" s="4">
        <f t="shared" si="418"/>
        <v>2</v>
      </c>
      <c r="AG143" s="4">
        <f t="shared" si="418"/>
        <v>1</v>
      </c>
      <c r="AH143" s="4">
        <f t="shared" si="418"/>
        <v>6</v>
      </c>
      <c r="AI143" s="8"/>
      <c r="AJ143" s="6">
        <f t="shared" ref="AJ143:AS143" si="419">(Y143-AVERAGE($Y143:$AH143))/STDEV($Y143:$AH143)</f>
        <v>-0.1651445648</v>
      </c>
      <c r="AK143" s="6">
        <f t="shared" si="419"/>
        <v>-0.4954336943</v>
      </c>
      <c r="AL143" s="6">
        <f t="shared" si="419"/>
        <v>1.156011953</v>
      </c>
      <c r="AM143" s="6">
        <f t="shared" si="419"/>
        <v>0.4954336943</v>
      </c>
      <c r="AN143" s="6">
        <f t="shared" si="419"/>
        <v>-0.8257228238</v>
      </c>
      <c r="AO143" s="6">
        <f t="shared" si="419"/>
        <v>0.8257228238</v>
      </c>
      <c r="AP143" s="6">
        <f t="shared" si="419"/>
        <v>1.486301083</v>
      </c>
      <c r="AQ143" s="6">
        <f t="shared" si="419"/>
        <v>-1.156011953</v>
      </c>
      <c r="AR143" s="6">
        <f t="shared" si="419"/>
        <v>-1.486301083</v>
      </c>
      <c r="AS143" s="6">
        <f t="shared" si="419"/>
        <v>0.1651445648</v>
      </c>
      <c r="AT143" s="8"/>
      <c r="AX143" s="6"/>
      <c r="AY143" s="2">
        <v>45565.0</v>
      </c>
    </row>
    <row r="144">
      <c r="A144" s="2">
        <v>45596.0</v>
      </c>
      <c r="B144" s="7">
        <v>-0.0147</v>
      </c>
      <c r="C144" s="7">
        <v>0.0078</v>
      </c>
      <c r="D144" s="7">
        <v>-0.0376</v>
      </c>
      <c r="E144" s="7">
        <v>-0.0184</v>
      </c>
      <c r="F144" s="7">
        <v>0.0064</v>
      </c>
      <c r="G144" s="7">
        <v>-0.039</v>
      </c>
      <c r="H144" s="7">
        <v>-0.0889</v>
      </c>
      <c r="I144" s="7">
        <v>-0.013</v>
      </c>
      <c r="J144" s="7">
        <v>-0.0139</v>
      </c>
      <c r="K144" s="7">
        <v>-0.0076</v>
      </c>
      <c r="L144" s="8"/>
      <c r="M144" s="8"/>
      <c r="N144" s="6">
        <f>CDaR!AT300</f>
        <v>0.02303333333</v>
      </c>
      <c r="O144" s="6">
        <f>CDaR!AU300</f>
        <v>0.01935</v>
      </c>
      <c r="P144" s="6">
        <f>CDaR!AV300</f>
        <v>0.05186666667</v>
      </c>
      <c r="Q144" s="6">
        <f>CDaR!AW300</f>
        <v>0.02883333333</v>
      </c>
      <c r="R144" s="6">
        <f>CDaR!AX300</f>
        <v>0.02131666667</v>
      </c>
      <c r="S144" s="6">
        <f>CDaR!AY300</f>
        <v>0.03778333333</v>
      </c>
      <c r="T144" s="6">
        <f>CDaR!AZ300</f>
        <v>0.08128333333</v>
      </c>
      <c r="U144" s="6">
        <f>CDaR!BA300</f>
        <v>0.02206666667</v>
      </c>
      <c r="V144" s="6">
        <f>CDaR!BB300</f>
        <v>0.02045</v>
      </c>
      <c r="W144" s="6">
        <f>CDaR!BC300</f>
        <v>0.02156666667</v>
      </c>
      <c r="X144" s="8"/>
      <c r="Y144" s="4">
        <f t="shared" ref="Y144:AH144" si="420">rank(N144, $N144:$W144, TRUE)</f>
        <v>6</v>
      </c>
      <c r="Z144" s="4">
        <f t="shared" si="420"/>
        <v>1</v>
      </c>
      <c r="AA144" s="4">
        <f t="shared" si="420"/>
        <v>9</v>
      </c>
      <c r="AB144" s="4">
        <f t="shared" si="420"/>
        <v>7</v>
      </c>
      <c r="AC144" s="4">
        <f t="shared" si="420"/>
        <v>3</v>
      </c>
      <c r="AD144" s="4">
        <f t="shared" si="420"/>
        <v>8</v>
      </c>
      <c r="AE144" s="4">
        <f t="shared" si="420"/>
        <v>10</v>
      </c>
      <c r="AF144" s="4">
        <f t="shared" si="420"/>
        <v>5</v>
      </c>
      <c r="AG144" s="4">
        <f t="shared" si="420"/>
        <v>2</v>
      </c>
      <c r="AH144" s="4">
        <f t="shared" si="420"/>
        <v>4</v>
      </c>
      <c r="AI144" s="8"/>
      <c r="AJ144" s="6">
        <f t="shared" ref="AJ144:AS144" si="421">(Y144-AVERAGE($Y144:$AH144))/STDEV($Y144:$AH144)</f>
        <v>0.1651445648</v>
      </c>
      <c r="AK144" s="6">
        <f t="shared" si="421"/>
        <v>-1.486301083</v>
      </c>
      <c r="AL144" s="6">
        <f t="shared" si="421"/>
        <v>1.156011953</v>
      </c>
      <c r="AM144" s="6">
        <f t="shared" si="421"/>
        <v>0.4954336943</v>
      </c>
      <c r="AN144" s="6">
        <f t="shared" si="421"/>
        <v>-0.8257228238</v>
      </c>
      <c r="AO144" s="6">
        <f t="shared" si="421"/>
        <v>0.8257228238</v>
      </c>
      <c r="AP144" s="6">
        <f t="shared" si="421"/>
        <v>1.486301083</v>
      </c>
      <c r="AQ144" s="6">
        <f t="shared" si="421"/>
        <v>-0.1651445648</v>
      </c>
      <c r="AR144" s="6">
        <f t="shared" si="421"/>
        <v>-1.156011953</v>
      </c>
      <c r="AS144" s="6">
        <f t="shared" si="421"/>
        <v>-0.4954336943</v>
      </c>
      <c r="AT144" s="8"/>
      <c r="AX144" s="6"/>
      <c r="AY144" s="2">
        <v>45596.0</v>
      </c>
    </row>
    <row r="145">
      <c r="A145" s="2">
        <v>45626.0</v>
      </c>
      <c r="B145" s="7">
        <v>0.0402</v>
      </c>
      <c r="C145" s="7">
        <v>0.0711</v>
      </c>
      <c r="D145" s="7">
        <v>-0.0156</v>
      </c>
      <c r="E145" s="7">
        <v>0.0255</v>
      </c>
      <c r="F145" s="7">
        <v>-0.023</v>
      </c>
      <c r="G145" s="7">
        <v>0.0066</v>
      </c>
      <c r="H145" s="7">
        <v>0.0193</v>
      </c>
      <c r="I145" s="7">
        <v>-0.0083</v>
      </c>
      <c r="J145" s="7">
        <v>0.0255</v>
      </c>
      <c r="K145" s="7">
        <v>0.0622</v>
      </c>
      <c r="L145" s="8"/>
      <c r="M145" s="8"/>
      <c r="N145" s="6">
        <f>CDaR!AT301</f>
        <v>0.01501666667</v>
      </c>
      <c r="O145" s="6">
        <f>CDaR!AU301</f>
        <v>0.00615</v>
      </c>
      <c r="P145" s="6">
        <f>CDaR!AV301</f>
        <v>0.04898333333</v>
      </c>
      <c r="Q145" s="6">
        <f>CDaR!AW301</f>
        <v>0.01215</v>
      </c>
      <c r="R145" s="6">
        <f>CDaR!AX301</f>
        <v>0.01338333333</v>
      </c>
      <c r="S145" s="6">
        <f>CDaR!AY301</f>
        <v>0.03021666667</v>
      </c>
      <c r="T145" s="6">
        <f>CDaR!AZ301</f>
        <v>0.08041666667</v>
      </c>
      <c r="U145" s="6">
        <f>CDaR!BA301</f>
        <v>0.01443333333</v>
      </c>
      <c r="V145" s="6">
        <f>CDaR!BB301</f>
        <v>0.01741666667</v>
      </c>
      <c r="W145" s="6">
        <f>CDaR!BC301</f>
        <v>0.008183333333</v>
      </c>
      <c r="X145" s="8"/>
      <c r="Y145" s="4">
        <f t="shared" ref="Y145:AH145" si="422">rank(N145, $N145:$W145, TRUE)</f>
        <v>6</v>
      </c>
      <c r="Z145" s="4">
        <f t="shared" si="422"/>
        <v>1</v>
      </c>
      <c r="AA145" s="4">
        <f t="shared" si="422"/>
        <v>9</v>
      </c>
      <c r="AB145" s="4">
        <f t="shared" si="422"/>
        <v>3</v>
      </c>
      <c r="AC145" s="4">
        <f t="shared" si="422"/>
        <v>4</v>
      </c>
      <c r="AD145" s="4">
        <f t="shared" si="422"/>
        <v>8</v>
      </c>
      <c r="AE145" s="4">
        <f t="shared" si="422"/>
        <v>10</v>
      </c>
      <c r="AF145" s="4">
        <f t="shared" si="422"/>
        <v>5</v>
      </c>
      <c r="AG145" s="4">
        <f t="shared" si="422"/>
        <v>7</v>
      </c>
      <c r="AH145" s="4">
        <f t="shared" si="422"/>
        <v>2</v>
      </c>
      <c r="AI145" s="8"/>
      <c r="AJ145" s="6">
        <f t="shared" ref="AJ145:AS145" si="423">(Y145-AVERAGE($Y145:$AH145))/STDEV($Y145:$AH145)</f>
        <v>0.1651445648</v>
      </c>
      <c r="AK145" s="6">
        <f t="shared" si="423"/>
        <v>-1.486301083</v>
      </c>
      <c r="AL145" s="6">
        <f t="shared" si="423"/>
        <v>1.156011953</v>
      </c>
      <c r="AM145" s="6">
        <f t="shared" si="423"/>
        <v>-0.8257228238</v>
      </c>
      <c r="AN145" s="6">
        <f t="shared" si="423"/>
        <v>-0.4954336943</v>
      </c>
      <c r="AO145" s="6">
        <f t="shared" si="423"/>
        <v>0.8257228238</v>
      </c>
      <c r="AP145" s="6">
        <f t="shared" si="423"/>
        <v>1.486301083</v>
      </c>
      <c r="AQ145" s="6">
        <f t="shared" si="423"/>
        <v>-0.1651445648</v>
      </c>
      <c r="AR145" s="6">
        <f t="shared" si="423"/>
        <v>0.4954336943</v>
      </c>
      <c r="AS145" s="6">
        <f t="shared" si="423"/>
        <v>-1.156011953</v>
      </c>
      <c r="AT145" s="8"/>
      <c r="AX145" s="6"/>
      <c r="AY145" s="2">
        <v>45626.0</v>
      </c>
    </row>
    <row r="146">
      <c r="A146" s="2">
        <v>45657.0</v>
      </c>
      <c r="B146" s="7">
        <v>-0.0312</v>
      </c>
      <c r="C146" s="7">
        <v>-0.0317</v>
      </c>
      <c r="D146" s="7">
        <v>0.0209</v>
      </c>
      <c r="E146" s="7">
        <v>0.0097</v>
      </c>
      <c r="F146" s="7">
        <v>0.0232</v>
      </c>
      <c r="G146" s="7">
        <v>-0.0034</v>
      </c>
      <c r="H146" s="7">
        <v>0.0134</v>
      </c>
      <c r="I146" s="7">
        <v>-2.0E-4</v>
      </c>
      <c r="J146" s="7">
        <v>-0.0131</v>
      </c>
      <c r="K146" s="7">
        <v>-0.0258</v>
      </c>
      <c r="L146" s="8"/>
      <c r="M146" s="8"/>
      <c r="N146" s="6">
        <f>CDaR!AT302</f>
        <v>0.01273333333</v>
      </c>
      <c r="O146" s="6">
        <f>CDaR!AU302</f>
        <v>0.005983333333</v>
      </c>
      <c r="P146" s="6">
        <f>CDaR!AV302</f>
        <v>0.05891666667</v>
      </c>
      <c r="Q146" s="6">
        <f>CDaR!AW302</f>
        <v>0.008683333333</v>
      </c>
      <c r="R146" s="6">
        <f>CDaR!AX302</f>
        <v>0.0177</v>
      </c>
      <c r="S146" s="6">
        <f>CDaR!AY302</f>
        <v>0.03581666667</v>
      </c>
      <c r="T146" s="6">
        <f>CDaR!AZ302</f>
        <v>0.09295</v>
      </c>
      <c r="U146" s="6">
        <f>CDaR!BA302</f>
        <v>0.01798333333</v>
      </c>
      <c r="V146" s="6">
        <f>CDaR!BB302</f>
        <v>0.0139</v>
      </c>
      <c r="W146" s="6">
        <f>CDaR!BC302</f>
        <v>0.008183333333</v>
      </c>
      <c r="X146" s="8"/>
      <c r="Y146" s="4">
        <f t="shared" ref="Y146:AH146" si="424">rank(N146, $N146:$W146, TRUE)</f>
        <v>4</v>
      </c>
      <c r="Z146" s="4">
        <f t="shared" si="424"/>
        <v>1</v>
      </c>
      <c r="AA146" s="4">
        <f t="shared" si="424"/>
        <v>9</v>
      </c>
      <c r="AB146" s="4">
        <f t="shared" si="424"/>
        <v>3</v>
      </c>
      <c r="AC146" s="4">
        <f t="shared" si="424"/>
        <v>6</v>
      </c>
      <c r="AD146" s="4">
        <f t="shared" si="424"/>
        <v>8</v>
      </c>
      <c r="AE146" s="4">
        <f t="shared" si="424"/>
        <v>10</v>
      </c>
      <c r="AF146" s="4">
        <f t="shared" si="424"/>
        <v>7</v>
      </c>
      <c r="AG146" s="4">
        <f t="shared" si="424"/>
        <v>5</v>
      </c>
      <c r="AH146" s="4">
        <f t="shared" si="424"/>
        <v>2</v>
      </c>
      <c r="AI146" s="8"/>
      <c r="AJ146" s="6">
        <f t="shared" ref="AJ146:AS146" si="425">(Y146-AVERAGE($Y146:$AH146))/STDEV($Y146:$AH146)</f>
        <v>-0.4954336943</v>
      </c>
      <c r="AK146" s="6">
        <f t="shared" si="425"/>
        <v>-1.486301083</v>
      </c>
      <c r="AL146" s="6">
        <f t="shared" si="425"/>
        <v>1.156011953</v>
      </c>
      <c r="AM146" s="6">
        <f t="shared" si="425"/>
        <v>-0.8257228238</v>
      </c>
      <c r="AN146" s="6">
        <f t="shared" si="425"/>
        <v>0.1651445648</v>
      </c>
      <c r="AO146" s="6">
        <f t="shared" si="425"/>
        <v>0.8257228238</v>
      </c>
      <c r="AP146" s="6">
        <f t="shared" si="425"/>
        <v>1.486301083</v>
      </c>
      <c r="AQ146" s="6">
        <f t="shared" si="425"/>
        <v>0.4954336943</v>
      </c>
      <c r="AR146" s="6">
        <f t="shared" si="425"/>
        <v>-0.1651445648</v>
      </c>
      <c r="AS146" s="6">
        <f t="shared" si="425"/>
        <v>-1.156011953</v>
      </c>
      <c r="AT146" s="8"/>
      <c r="AX146" s="6"/>
      <c r="AY146" s="2">
        <v>45657.0</v>
      </c>
    </row>
    <row r="147">
      <c r="L147" s="8"/>
      <c r="M147" s="8"/>
      <c r="X147" s="8"/>
      <c r="AI147" s="8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8"/>
      <c r="AX147" s="6"/>
    </row>
    <row r="148">
      <c r="L148" s="8"/>
      <c r="M148" s="8"/>
      <c r="X148" s="8"/>
      <c r="AI148" s="8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8"/>
      <c r="AX148" s="6"/>
    </row>
    <row r="149">
      <c r="L149" s="8"/>
      <c r="M149" s="8"/>
      <c r="X149" s="8"/>
      <c r="AI149" s="8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8"/>
      <c r="AX149" s="6"/>
    </row>
    <row r="150">
      <c r="L150" s="8"/>
      <c r="M150" s="8"/>
      <c r="X150" s="8"/>
      <c r="AI150" s="8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8"/>
      <c r="AX150" s="6"/>
    </row>
    <row r="151">
      <c r="L151" s="8"/>
      <c r="M151" s="8"/>
      <c r="X151" s="8"/>
      <c r="AI151" s="8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8"/>
      <c r="AX151" s="6"/>
    </row>
    <row r="152">
      <c r="L152" s="8"/>
      <c r="M152" s="8"/>
      <c r="X152" s="8"/>
      <c r="AI152" s="8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8"/>
      <c r="AX152" s="6"/>
    </row>
    <row r="153">
      <c r="L153" s="8"/>
      <c r="M153" s="8"/>
      <c r="X153" s="8"/>
      <c r="AI153" s="8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8"/>
      <c r="AX153" s="6"/>
    </row>
    <row r="154">
      <c r="L154" s="8"/>
      <c r="M154" s="8"/>
      <c r="X154" s="8"/>
      <c r="AI154" s="8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8"/>
      <c r="AX154" s="6"/>
    </row>
    <row r="155">
      <c r="L155" s="8"/>
      <c r="M155" s="8"/>
      <c r="X155" s="8"/>
      <c r="AI155" s="8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8"/>
      <c r="AX155" s="6"/>
    </row>
    <row r="156">
      <c r="L156" s="8"/>
      <c r="M156" s="8"/>
      <c r="X156" s="8"/>
      <c r="AI156" s="8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8"/>
      <c r="AX156" s="6"/>
    </row>
    <row r="157">
      <c r="L157" s="8"/>
      <c r="M157" s="8"/>
      <c r="X157" s="8"/>
      <c r="AI157" s="8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8"/>
      <c r="AX157" s="6"/>
    </row>
    <row r="158">
      <c r="L158" s="8"/>
      <c r="M158" s="8"/>
      <c r="X158" s="8"/>
      <c r="AI158" s="8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8"/>
      <c r="AX158" s="6"/>
    </row>
    <row r="159">
      <c r="L159" s="8"/>
      <c r="M159" s="8"/>
      <c r="X159" s="8"/>
      <c r="AI159" s="8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8"/>
      <c r="AX159" s="6"/>
    </row>
    <row r="160">
      <c r="L160" s="8"/>
      <c r="M160" s="8"/>
      <c r="X160" s="8"/>
      <c r="AI160" s="8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8"/>
      <c r="AX160" s="6"/>
    </row>
    <row r="161">
      <c r="L161" s="8"/>
      <c r="M161" s="8"/>
      <c r="X161" s="8"/>
      <c r="AI161" s="8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8"/>
      <c r="AX161" s="6"/>
    </row>
    <row r="162">
      <c r="L162" s="8"/>
      <c r="M162" s="8"/>
      <c r="X162" s="8"/>
      <c r="AI162" s="8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8"/>
      <c r="AX162" s="6"/>
    </row>
    <row r="163">
      <c r="L163" s="8"/>
      <c r="M163" s="8"/>
      <c r="X163" s="8"/>
      <c r="AI163" s="8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8"/>
      <c r="AX163" s="6"/>
    </row>
    <row r="164">
      <c r="L164" s="8"/>
      <c r="M164" s="8"/>
      <c r="X164" s="8"/>
      <c r="AI164" s="8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8"/>
      <c r="AX164" s="6"/>
    </row>
    <row r="165">
      <c r="L165" s="8"/>
      <c r="M165" s="8"/>
      <c r="X165" s="8"/>
      <c r="AI165" s="8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8"/>
      <c r="AX165" s="6"/>
    </row>
    <row r="166">
      <c r="L166" s="8"/>
      <c r="M166" s="8"/>
      <c r="X166" s="8"/>
      <c r="AI166" s="8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8"/>
      <c r="AX166" s="6"/>
    </row>
    <row r="167">
      <c r="L167" s="8"/>
      <c r="M167" s="8"/>
      <c r="X167" s="8"/>
      <c r="AI167" s="8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8"/>
      <c r="AX167" s="6"/>
    </row>
    <row r="168">
      <c r="L168" s="8"/>
      <c r="M168" s="8"/>
      <c r="X168" s="8"/>
      <c r="AI168" s="8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8"/>
      <c r="AX168" s="6"/>
    </row>
    <row r="169">
      <c r="L169" s="8"/>
      <c r="M169" s="8"/>
      <c r="X169" s="8"/>
      <c r="AI169" s="8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8"/>
      <c r="AX169" s="6"/>
    </row>
    <row r="170">
      <c r="L170" s="8"/>
      <c r="M170" s="8"/>
      <c r="X170" s="8"/>
      <c r="AI170" s="8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8"/>
      <c r="AX170" s="6"/>
    </row>
    <row r="171">
      <c r="L171" s="8"/>
      <c r="M171" s="8"/>
      <c r="X171" s="8"/>
      <c r="AI171" s="8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8"/>
      <c r="AX171" s="6"/>
    </row>
    <row r="172">
      <c r="L172" s="8"/>
      <c r="M172" s="8"/>
      <c r="X172" s="8"/>
      <c r="AI172" s="8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8"/>
      <c r="AX172" s="6"/>
    </row>
    <row r="173">
      <c r="L173" s="8"/>
      <c r="M173" s="8"/>
      <c r="X173" s="8"/>
      <c r="AI173" s="8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8"/>
      <c r="AX173" s="6"/>
    </row>
    <row r="174">
      <c r="L174" s="8"/>
      <c r="M174" s="8"/>
      <c r="X174" s="8"/>
      <c r="AI174" s="8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8"/>
      <c r="AX174" s="6"/>
    </row>
    <row r="175">
      <c r="L175" s="8"/>
      <c r="M175" s="8"/>
      <c r="X175" s="8"/>
      <c r="AI175" s="8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8"/>
      <c r="AX175" s="6"/>
    </row>
    <row r="176">
      <c r="L176" s="8"/>
      <c r="M176" s="8"/>
      <c r="X176" s="8"/>
      <c r="AI176" s="8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8"/>
      <c r="AX176" s="6"/>
    </row>
    <row r="177">
      <c r="L177" s="8"/>
      <c r="M177" s="8"/>
      <c r="X177" s="8"/>
      <c r="AI177" s="8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8"/>
      <c r="AX177" s="6"/>
    </row>
    <row r="178">
      <c r="L178" s="8"/>
      <c r="M178" s="8"/>
      <c r="X178" s="8"/>
      <c r="AI178" s="8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8"/>
      <c r="AX178" s="6"/>
    </row>
    <row r="179">
      <c r="L179" s="8"/>
      <c r="M179" s="8"/>
      <c r="X179" s="8"/>
      <c r="AI179" s="8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8"/>
      <c r="AX179" s="6"/>
    </row>
    <row r="180">
      <c r="L180" s="8"/>
      <c r="M180" s="8"/>
      <c r="X180" s="8"/>
      <c r="AI180" s="8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8"/>
      <c r="AX180" s="6"/>
    </row>
    <row r="181">
      <c r="L181" s="8"/>
      <c r="M181" s="8"/>
      <c r="X181" s="8"/>
      <c r="AI181" s="8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8"/>
      <c r="AX181" s="6"/>
    </row>
    <row r="182">
      <c r="L182" s="8"/>
      <c r="M182" s="8"/>
      <c r="X182" s="8"/>
      <c r="AI182" s="8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8"/>
      <c r="AX182" s="6"/>
    </row>
    <row r="183">
      <c r="L183" s="8"/>
      <c r="M183" s="8"/>
      <c r="X183" s="8"/>
      <c r="AI183" s="8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8"/>
      <c r="AX183" s="6"/>
    </row>
    <row r="184">
      <c r="L184" s="8"/>
      <c r="M184" s="8"/>
      <c r="X184" s="8"/>
      <c r="AI184" s="8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8"/>
      <c r="AX184" s="6"/>
    </row>
    <row r="185">
      <c r="L185" s="8"/>
      <c r="M185" s="8"/>
      <c r="X185" s="8"/>
      <c r="AI185" s="8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8"/>
      <c r="AX185" s="6"/>
    </row>
    <row r="186">
      <c r="L186" s="8"/>
      <c r="M186" s="8"/>
      <c r="X186" s="8"/>
      <c r="AI186" s="8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8"/>
      <c r="AX186" s="6"/>
    </row>
    <row r="187">
      <c r="L187" s="8"/>
      <c r="M187" s="8"/>
      <c r="X187" s="8"/>
      <c r="AI187" s="8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8"/>
      <c r="AX187" s="6"/>
    </row>
    <row r="188">
      <c r="L188" s="8"/>
      <c r="M188" s="8"/>
      <c r="X188" s="8"/>
      <c r="AI188" s="8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8"/>
      <c r="AX188" s="6"/>
    </row>
    <row r="189">
      <c r="L189" s="8"/>
      <c r="M189" s="8"/>
      <c r="X189" s="8"/>
      <c r="AI189" s="8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8"/>
      <c r="AX189" s="6"/>
    </row>
    <row r="190">
      <c r="L190" s="8"/>
      <c r="M190" s="8"/>
      <c r="X190" s="8"/>
      <c r="AI190" s="8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8"/>
      <c r="AX190" s="6"/>
    </row>
    <row r="191">
      <c r="L191" s="8"/>
      <c r="M191" s="8"/>
      <c r="X191" s="8"/>
      <c r="AI191" s="8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8"/>
      <c r="AX191" s="6"/>
    </row>
    <row r="192">
      <c r="L192" s="8"/>
      <c r="M192" s="8"/>
      <c r="X192" s="8"/>
      <c r="AI192" s="8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8"/>
      <c r="AX192" s="6"/>
    </row>
    <row r="193">
      <c r="L193" s="8"/>
      <c r="M193" s="8"/>
      <c r="X193" s="8"/>
      <c r="AI193" s="8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8"/>
      <c r="AX193" s="6"/>
    </row>
    <row r="194">
      <c r="L194" s="8"/>
      <c r="M194" s="8"/>
      <c r="X194" s="8"/>
      <c r="AI194" s="8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8"/>
      <c r="AX194" s="6"/>
    </row>
    <row r="195">
      <c r="L195" s="8"/>
      <c r="M195" s="8"/>
      <c r="X195" s="8"/>
      <c r="AI195" s="8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8"/>
      <c r="AX195" s="6"/>
    </row>
    <row r="196">
      <c r="L196" s="8"/>
      <c r="M196" s="8"/>
      <c r="X196" s="8"/>
      <c r="AI196" s="8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8"/>
      <c r="AX196" s="6"/>
    </row>
    <row r="197">
      <c r="L197" s="8"/>
      <c r="M197" s="8"/>
      <c r="X197" s="8"/>
      <c r="AI197" s="8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8"/>
      <c r="AX197" s="6"/>
    </row>
    <row r="198">
      <c r="L198" s="8"/>
      <c r="M198" s="8"/>
      <c r="X198" s="8"/>
      <c r="AI198" s="8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8"/>
      <c r="AX198" s="6"/>
    </row>
    <row r="199">
      <c r="L199" s="8"/>
      <c r="M199" s="8"/>
      <c r="X199" s="8"/>
      <c r="AI199" s="8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8"/>
      <c r="AX199" s="6"/>
    </row>
    <row r="200">
      <c r="L200" s="8"/>
      <c r="M200" s="8"/>
      <c r="X200" s="8"/>
      <c r="AI200" s="8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8"/>
      <c r="AX200" s="6"/>
    </row>
    <row r="201">
      <c r="L201" s="8"/>
      <c r="M201" s="8"/>
      <c r="X201" s="8"/>
      <c r="AI201" s="8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8"/>
      <c r="AX201" s="6"/>
    </row>
    <row r="202">
      <c r="L202" s="8"/>
      <c r="M202" s="8"/>
      <c r="X202" s="8"/>
      <c r="AI202" s="8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8"/>
      <c r="AX202" s="6"/>
    </row>
    <row r="203">
      <c r="L203" s="8"/>
      <c r="M203" s="8"/>
      <c r="X203" s="8"/>
      <c r="AI203" s="8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8"/>
      <c r="AX203" s="6"/>
    </row>
    <row r="204">
      <c r="L204" s="8"/>
      <c r="M204" s="8"/>
      <c r="X204" s="8"/>
      <c r="AI204" s="8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8"/>
      <c r="AX204" s="6"/>
    </row>
    <row r="205">
      <c r="L205" s="8"/>
      <c r="M205" s="8"/>
      <c r="X205" s="8"/>
      <c r="AI205" s="8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8"/>
      <c r="AX205" s="6"/>
    </row>
    <row r="206">
      <c r="L206" s="8"/>
      <c r="M206" s="8"/>
      <c r="X206" s="8"/>
      <c r="AI206" s="8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8"/>
      <c r="AX206" s="6"/>
    </row>
    <row r="207">
      <c r="L207" s="8"/>
      <c r="M207" s="8"/>
      <c r="X207" s="8"/>
      <c r="AI207" s="8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8"/>
      <c r="AX207" s="6"/>
    </row>
    <row r="208">
      <c r="L208" s="8"/>
      <c r="M208" s="8"/>
      <c r="X208" s="8"/>
      <c r="AI208" s="8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8"/>
      <c r="AX208" s="6"/>
    </row>
    <row r="209">
      <c r="L209" s="8"/>
      <c r="M209" s="8"/>
      <c r="X209" s="8"/>
      <c r="AI209" s="8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8"/>
      <c r="AX209" s="6"/>
    </row>
    <row r="210">
      <c r="L210" s="8"/>
      <c r="M210" s="8"/>
      <c r="X210" s="8"/>
      <c r="AI210" s="8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8"/>
      <c r="AX210" s="6"/>
    </row>
    <row r="211">
      <c r="L211" s="8"/>
      <c r="M211" s="8"/>
      <c r="X211" s="8"/>
      <c r="AI211" s="8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8"/>
      <c r="AX211" s="6"/>
    </row>
    <row r="212">
      <c r="L212" s="8"/>
      <c r="M212" s="8"/>
      <c r="X212" s="8"/>
      <c r="AI212" s="8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8"/>
      <c r="AX212" s="6"/>
    </row>
    <row r="213">
      <c r="L213" s="8"/>
      <c r="M213" s="8"/>
      <c r="X213" s="8"/>
      <c r="AI213" s="8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8"/>
      <c r="AX213" s="6"/>
    </row>
    <row r="214">
      <c r="L214" s="8"/>
      <c r="M214" s="8"/>
      <c r="X214" s="8"/>
      <c r="AI214" s="8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8"/>
      <c r="AX214" s="6"/>
    </row>
    <row r="215">
      <c r="L215" s="8"/>
      <c r="M215" s="8"/>
      <c r="X215" s="8"/>
      <c r="AI215" s="8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8"/>
      <c r="AX215" s="6"/>
    </row>
    <row r="216">
      <c r="L216" s="8"/>
      <c r="M216" s="8"/>
      <c r="X216" s="8"/>
      <c r="AI216" s="8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8"/>
      <c r="AX216" s="6"/>
    </row>
    <row r="217">
      <c r="L217" s="8"/>
      <c r="M217" s="8"/>
      <c r="X217" s="8"/>
      <c r="AI217" s="8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8"/>
      <c r="AX217" s="6"/>
    </row>
    <row r="218">
      <c r="L218" s="8"/>
      <c r="M218" s="8"/>
      <c r="X218" s="8"/>
      <c r="AI218" s="8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8"/>
      <c r="AX218" s="6"/>
    </row>
    <row r="219">
      <c r="L219" s="8"/>
      <c r="M219" s="8"/>
      <c r="X219" s="8"/>
      <c r="AI219" s="8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8"/>
      <c r="AX219" s="6"/>
    </row>
    <row r="220">
      <c r="L220" s="8"/>
      <c r="M220" s="8"/>
      <c r="X220" s="8"/>
      <c r="AI220" s="8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8"/>
      <c r="AX220" s="6"/>
    </row>
    <row r="221">
      <c r="L221" s="8"/>
      <c r="M221" s="8"/>
      <c r="X221" s="8"/>
      <c r="AI221" s="8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8"/>
      <c r="AX221" s="6"/>
    </row>
    <row r="222">
      <c r="L222" s="8"/>
      <c r="M222" s="8"/>
      <c r="X222" s="8"/>
      <c r="AI222" s="8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8"/>
      <c r="AX222" s="6"/>
    </row>
    <row r="223">
      <c r="L223" s="8"/>
      <c r="M223" s="8"/>
      <c r="X223" s="8"/>
      <c r="AI223" s="8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8"/>
      <c r="AX223" s="6"/>
    </row>
    <row r="224">
      <c r="L224" s="8"/>
      <c r="M224" s="8"/>
      <c r="X224" s="8"/>
      <c r="AI224" s="8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8"/>
      <c r="AX224" s="6"/>
    </row>
    <row r="225">
      <c r="L225" s="8"/>
      <c r="M225" s="8"/>
      <c r="X225" s="8"/>
      <c r="AI225" s="8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8"/>
      <c r="AX225" s="6"/>
    </row>
    <row r="226">
      <c r="L226" s="8"/>
      <c r="M226" s="8"/>
      <c r="X226" s="8"/>
      <c r="AI226" s="8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8"/>
      <c r="AX226" s="6"/>
    </row>
    <row r="227">
      <c r="L227" s="8"/>
      <c r="M227" s="8"/>
      <c r="X227" s="8"/>
      <c r="AI227" s="8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8"/>
      <c r="AX227" s="6"/>
    </row>
    <row r="228">
      <c r="L228" s="8"/>
      <c r="M228" s="8"/>
      <c r="X228" s="8"/>
      <c r="AI228" s="8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8"/>
      <c r="AX228" s="6"/>
    </row>
    <row r="229">
      <c r="L229" s="8"/>
      <c r="M229" s="8"/>
      <c r="X229" s="8"/>
      <c r="AI229" s="8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8"/>
      <c r="AX229" s="6"/>
    </row>
    <row r="230">
      <c r="L230" s="8"/>
      <c r="M230" s="8"/>
      <c r="X230" s="8"/>
      <c r="AI230" s="8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8"/>
      <c r="AX230" s="6"/>
    </row>
    <row r="231">
      <c r="L231" s="8"/>
      <c r="M231" s="8"/>
      <c r="X231" s="8"/>
      <c r="AI231" s="8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8"/>
      <c r="AX231" s="6"/>
    </row>
    <row r="232">
      <c r="L232" s="8"/>
      <c r="M232" s="8"/>
      <c r="X232" s="8"/>
      <c r="AI232" s="8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8"/>
      <c r="AX232" s="6"/>
    </row>
    <row r="233">
      <c r="L233" s="8"/>
      <c r="M233" s="8"/>
      <c r="X233" s="8"/>
      <c r="AI233" s="8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8"/>
      <c r="AX233" s="6"/>
    </row>
    <row r="234">
      <c r="L234" s="8"/>
      <c r="M234" s="8"/>
      <c r="X234" s="8"/>
      <c r="AI234" s="8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8"/>
      <c r="AX234" s="6"/>
    </row>
    <row r="235">
      <c r="L235" s="8"/>
      <c r="M235" s="8"/>
      <c r="X235" s="8"/>
      <c r="AI235" s="8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8"/>
      <c r="AX235" s="6"/>
    </row>
    <row r="236">
      <c r="L236" s="8"/>
      <c r="M236" s="8"/>
      <c r="X236" s="8"/>
      <c r="AI236" s="8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8"/>
      <c r="AX236" s="6"/>
    </row>
    <row r="237">
      <c r="L237" s="8"/>
      <c r="M237" s="8"/>
      <c r="X237" s="8"/>
      <c r="AI237" s="8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8"/>
      <c r="AX237" s="6"/>
    </row>
    <row r="238">
      <c r="L238" s="8"/>
      <c r="M238" s="8"/>
      <c r="X238" s="8"/>
      <c r="AI238" s="8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8"/>
      <c r="AX238" s="6"/>
    </row>
    <row r="239">
      <c r="L239" s="8"/>
      <c r="M239" s="8"/>
      <c r="X239" s="8"/>
      <c r="AI239" s="8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8"/>
      <c r="AX239" s="6"/>
    </row>
    <row r="240">
      <c r="L240" s="8"/>
      <c r="M240" s="8"/>
      <c r="X240" s="8"/>
      <c r="AI240" s="8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8"/>
      <c r="AX240" s="6"/>
    </row>
    <row r="241">
      <c r="L241" s="8"/>
      <c r="M241" s="8"/>
      <c r="X241" s="8"/>
      <c r="AI241" s="8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8"/>
      <c r="AX241" s="6"/>
    </row>
    <row r="242">
      <c r="L242" s="8"/>
      <c r="M242" s="8"/>
      <c r="X242" s="8"/>
      <c r="AI242" s="8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8"/>
      <c r="AX242" s="6"/>
    </row>
    <row r="243">
      <c r="L243" s="8"/>
      <c r="M243" s="8"/>
      <c r="X243" s="8"/>
      <c r="AI243" s="8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8"/>
      <c r="AX243" s="6"/>
    </row>
    <row r="244">
      <c r="L244" s="8"/>
      <c r="M244" s="8"/>
      <c r="X244" s="8"/>
      <c r="AI244" s="8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8"/>
      <c r="AX244" s="6"/>
    </row>
    <row r="245">
      <c r="L245" s="8"/>
      <c r="M245" s="8"/>
      <c r="X245" s="8"/>
      <c r="AI245" s="8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8"/>
      <c r="AX245" s="6"/>
    </row>
    <row r="246">
      <c r="L246" s="8"/>
      <c r="M246" s="8"/>
      <c r="X246" s="8"/>
      <c r="AI246" s="8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8"/>
      <c r="AX246" s="6"/>
    </row>
    <row r="247">
      <c r="L247" s="8"/>
      <c r="M247" s="8"/>
      <c r="X247" s="8"/>
      <c r="AI247" s="8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8"/>
      <c r="AX247" s="6"/>
    </row>
    <row r="248">
      <c r="L248" s="8"/>
      <c r="M248" s="8"/>
      <c r="X248" s="8"/>
      <c r="AI248" s="8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8"/>
      <c r="AX248" s="6"/>
    </row>
    <row r="249">
      <c r="L249" s="8"/>
      <c r="M249" s="8"/>
      <c r="X249" s="8"/>
      <c r="AI249" s="8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8"/>
      <c r="AX249" s="6"/>
    </row>
    <row r="250">
      <c r="L250" s="8"/>
      <c r="M250" s="8"/>
      <c r="X250" s="8"/>
      <c r="AI250" s="8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8"/>
      <c r="AX250" s="6"/>
    </row>
    <row r="251">
      <c r="L251" s="8"/>
      <c r="M251" s="8"/>
      <c r="X251" s="8"/>
      <c r="AI251" s="8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8"/>
      <c r="AX251" s="6"/>
    </row>
    <row r="252">
      <c r="L252" s="8"/>
      <c r="M252" s="8"/>
      <c r="X252" s="8"/>
      <c r="AI252" s="8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8"/>
      <c r="AX252" s="6"/>
    </row>
    <row r="253">
      <c r="L253" s="8"/>
      <c r="M253" s="8"/>
      <c r="X253" s="8"/>
      <c r="AI253" s="8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8"/>
      <c r="AX253" s="6"/>
    </row>
    <row r="254">
      <c r="L254" s="8"/>
      <c r="M254" s="8"/>
      <c r="X254" s="8"/>
      <c r="AI254" s="8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8"/>
      <c r="AX254" s="6"/>
    </row>
    <row r="255">
      <c r="L255" s="8"/>
      <c r="M255" s="8"/>
      <c r="X255" s="8"/>
      <c r="AI255" s="8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8"/>
      <c r="AX255" s="6"/>
    </row>
    <row r="256">
      <c r="L256" s="8"/>
      <c r="M256" s="8"/>
      <c r="X256" s="8"/>
      <c r="AI256" s="8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8"/>
      <c r="AX256" s="6"/>
    </row>
    <row r="257">
      <c r="L257" s="8"/>
      <c r="M257" s="8"/>
      <c r="X257" s="8"/>
      <c r="AI257" s="8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8"/>
      <c r="AX257" s="6"/>
    </row>
    <row r="258">
      <c r="L258" s="8"/>
      <c r="M258" s="8"/>
      <c r="X258" s="8"/>
      <c r="AI258" s="8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8"/>
      <c r="AX258" s="6"/>
    </row>
    <row r="259">
      <c r="L259" s="8"/>
      <c r="M259" s="8"/>
      <c r="X259" s="8"/>
      <c r="AI259" s="8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8"/>
      <c r="AX259" s="6"/>
    </row>
    <row r="260">
      <c r="L260" s="8"/>
      <c r="M260" s="8"/>
      <c r="X260" s="8"/>
      <c r="AI260" s="8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8"/>
      <c r="AX260" s="6"/>
    </row>
    <row r="261">
      <c r="L261" s="8"/>
      <c r="M261" s="8"/>
      <c r="X261" s="8"/>
      <c r="AI261" s="8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8"/>
      <c r="AX261" s="6"/>
    </row>
    <row r="262">
      <c r="L262" s="8"/>
      <c r="M262" s="8"/>
      <c r="X262" s="8"/>
      <c r="AI262" s="8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8"/>
      <c r="AX262" s="6"/>
    </row>
    <row r="263">
      <c r="L263" s="8"/>
      <c r="M263" s="8"/>
      <c r="X263" s="8"/>
      <c r="AI263" s="8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8"/>
      <c r="AX263" s="6"/>
    </row>
    <row r="264">
      <c r="L264" s="8"/>
      <c r="M264" s="8"/>
      <c r="X264" s="8"/>
      <c r="AI264" s="8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8"/>
      <c r="AX264" s="6"/>
    </row>
    <row r="265">
      <c r="L265" s="8"/>
      <c r="M265" s="8"/>
      <c r="X265" s="8"/>
      <c r="AI265" s="8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8"/>
      <c r="AX265" s="6"/>
    </row>
    <row r="266">
      <c r="L266" s="8"/>
      <c r="M266" s="8"/>
      <c r="X266" s="8"/>
      <c r="AI266" s="8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8"/>
      <c r="AX266" s="6"/>
    </row>
    <row r="267">
      <c r="L267" s="8"/>
      <c r="M267" s="8"/>
      <c r="X267" s="8"/>
      <c r="AI267" s="8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8"/>
      <c r="AX267" s="6"/>
    </row>
    <row r="268">
      <c r="L268" s="8"/>
      <c r="M268" s="8"/>
      <c r="X268" s="8"/>
      <c r="AI268" s="8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8"/>
      <c r="AX268" s="6"/>
    </row>
    <row r="269">
      <c r="L269" s="8"/>
      <c r="M269" s="8"/>
      <c r="X269" s="8"/>
      <c r="AI269" s="8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8"/>
      <c r="AX269" s="6"/>
    </row>
    <row r="270">
      <c r="L270" s="8"/>
      <c r="M270" s="8"/>
      <c r="X270" s="8"/>
      <c r="AI270" s="8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8"/>
      <c r="AX270" s="6"/>
    </row>
    <row r="271">
      <c r="L271" s="8"/>
      <c r="M271" s="8"/>
      <c r="X271" s="8"/>
      <c r="AI271" s="8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8"/>
      <c r="AX271" s="6"/>
    </row>
    <row r="272">
      <c r="L272" s="8"/>
      <c r="M272" s="8"/>
      <c r="X272" s="8"/>
      <c r="AI272" s="8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8"/>
      <c r="AX272" s="6"/>
    </row>
    <row r="273">
      <c r="L273" s="8"/>
      <c r="M273" s="8"/>
      <c r="X273" s="8"/>
      <c r="AI273" s="8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8"/>
      <c r="AX273" s="6"/>
    </row>
    <row r="274">
      <c r="L274" s="8"/>
      <c r="M274" s="8"/>
      <c r="X274" s="8"/>
      <c r="AI274" s="8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8"/>
      <c r="AX274" s="6"/>
    </row>
    <row r="275">
      <c r="L275" s="8"/>
      <c r="M275" s="8"/>
      <c r="X275" s="8"/>
      <c r="AI275" s="8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8"/>
      <c r="AX275" s="6"/>
    </row>
    <row r="276">
      <c r="L276" s="8"/>
      <c r="M276" s="8"/>
      <c r="X276" s="8"/>
      <c r="AI276" s="8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8"/>
      <c r="AX276" s="6"/>
    </row>
    <row r="277">
      <c r="L277" s="8"/>
      <c r="M277" s="8"/>
      <c r="X277" s="8"/>
      <c r="AI277" s="8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8"/>
      <c r="AX277" s="6"/>
    </row>
    <row r="278">
      <c r="L278" s="8"/>
      <c r="M278" s="8"/>
      <c r="X278" s="8"/>
      <c r="AI278" s="8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8"/>
      <c r="AX278" s="6"/>
    </row>
    <row r="279">
      <c r="L279" s="8"/>
      <c r="M279" s="8"/>
      <c r="X279" s="8"/>
      <c r="AI279" s="8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8"/>
      <c r="AX279" s="6"/>
    </row>
    <row r="280">
      <c r="L280" s="8"/>
      <c r="M280" s="8"/>
      <c r="X280" s="8"/>
      <c r="AI280" s="8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8"/>
      <c r="AX280" s="6"/>
    </row>
    <row r="281">
      <c r="L281" s="8"/>
      <c r="M281" s="8"/>
      <c r="X281" s="8"/>
      <c r="AI281" s="8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8"/>
      <c r="AX281" s="6"/>
    </row>
    <row r="282">
      <c r="L282" s="8"/>
      <c r="M282" s="8"/>
      <c r="X282" s="8"/>
      <c r="AI282" s="8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8"/>
      <c r="AX282" s="6"/>
    </row>
    <row r="283">
      <c r="L283" s="8"/>
      <c r="M283" s="8"/>
      <c r="X283" s="8"/>
      <c r="AI283" s="8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8"/>
      <c r="AX283" s="6"/>
    </row>
    <row r="284">
      <c r="L284" s="8"/>
      <c r="M284" s="8"/>
      <c r="X284" s="8"/>
      <c r="AI284" s="8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8"/>
      <c r="AX284" s="6"/>
    </row>
    <row r="285">
      <c r="L285" s="8"/>
      <c r="M285" s="8"/>
      <c r="X285" s="8"/>
      <c r="AI285" s="8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8"/>
      <c r="AX285" s="6"/>
    </row>
    <row r="286">
      <c r="L286" s="8"/>
      <c r="M286" s="8"/>
      <c r="X286" s="8"/>
      <c r="AI286" s="8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8"/>
      <c r="AX286" s="6"/>
    </row>
    <row r="287">
      <c r="L287" s="8"/>
      <c r="M287" s="8"/>
      <c r="X287" s="8"/>
      <c r="AI287" s="8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8"/>
      <c r="AX287" s="6"/>
    </row>
    <row r="288">
      <c r="L288" s="8"/>
      <c r="M288" s="8"/>
      <c r="X288" s="8"/>
      <c r="AI288" s="8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8"/>
      <c r="AX288" s="6"/>
    </row>
    <row r="289">
      <c r="L289" s="8"/>
      <c r="M289" s="8"/>
      <c r="X289" s="8"/>
      <c r="AI289" s="8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8"/>
      <c r="AX289" s="6"/>
    </row>
    <row r="290">
      <c r="L290" s="8"/>
      <c r="M290" s="8"/>
      <c r="X290" s="8"/>
      <c r="AI290" s="8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8"/>
      <c r="AX290" s="6"/>
    </row>
    <row r="291">
      <c r="L291" s="8"/>
      <c r="M291" s="8"/>
      <c r="X291" s="8"/>
      <c r="AI291" s="8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8"/>
      <c r="AX291" s="6"/>
    </row>
    <row r="292">
      <c r="L292" s="8"/>
      <c r="M292" s="8"/>
      <c r="X292" s="8"/>
      <c r="AI292" s="8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8"/>
      <c r="AX292" s="6"/>
    </row>
    <row r="293">
      <c r="L293" s="8"/>
      <c r="M293" s="8"/>
      <c r="X293" s="8"/>
      <c r="AI293" s="8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8"/>
      <c r="AX293" s="6"/>
    </row>
    <row r="294">
      <c r="L294" s="8"/>
      <c r="M294" s="8"/>
      <c r="X294" s="8"/>
      <c r="AI294" s="8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8"/>
      <c r="AX294" s="6"/>
    </row>
    <row r="295">
      <c r="L295" s="8"/>
      <c r="M295" s="8"/>
      <c r="X295" s="8"/>
      <c r="AI295" s="8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8"/>
      <c r="AX295" s="6"/>
    </row>
    <row r="296">
      <c r="L296" s="8"/>
      <c r="M296" s="8"/>
      <c r="X296" s="8"/>
      <c r="AI296" s="8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8"/>
      <c r="AX296" s="6"/>
    </row>
    <row r="297">
      <c r="L297" s="8"/>
      <c r="M297" s="8"/>
      <c r="X297" s="8"/>
      <c r="AI297" s="8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8"/>
      <c r="AX297" s="6"/>
    </row>
    <row r="298">
      <c r="L298" s="8"/>
      <c r="M298" s="8"/>
      <c r="X298" s="8"/>
      <c r="AI298" s="8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8"/>
      <c r="AX298" s="6"/>
    </row>
    <row r="299">
      <c r="L299" s="8"/>
      <c r="M299" s="8"/>
      <c r="X299" s="8"/>
      <c r="AI299" s="8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8"/>
      <c r="AX299" s="6"/>
    </row>
    <row r="300">
      <c r="L300" s="8"/>
      <c r="M300" s="8"/>
      <c r="X300" s="8"/>
      <c r="AI300" s="8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8"/>
      <c r="AX300" s="6"/>
    </row>
    <row r="301">
      <c r="L301" s="8"/>
      <c r="M301" s="8"/>
      <c r="X301" s="8"/>
      <c r="AI301" s="8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8"/>
      <c r="AX301" s="6"/>
    </row>
    <row r="302">
      <c r="L302" s="8"/>
      <c r="M302" s="8"/>
      <c r="X302" s="8"/>
      <c r="AI302" s="8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8"/>
      <c r="AX302" s="6"/>
    </row>
    <row r="303">
      <c r="L303" s="8"/>
      <c r="M303" s="8"/>
      <c r="X303" s="8"/>
      <c r="AI303" s="8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8"/>
      <c r="AX303" s="6"/>
    </row>
    <row r="304">
      <c r="L304" s="8"/>
      <c r="M304" s="8"/>
      <c r="X304" s="8"/>
      <c r="AI304" s="8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8"/>
      <c r="AX304" s="6"/>
    </row>
    <row r="305">
      <c r="L305" s="8"/>
      <c r="M305" s="8"/>
      <c r="X305" s="8"/>
      <c r="AI305" s="8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8"/>
      <c r="AX305" s="6"/>
    </row>
    <row r="306">
      <c r="L306" s="8"/>
      <c r="M306" s="8"/>
      <c r="X306" s="8"/>
      <c r="AI306" s="8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8"/>
      <c r="AX306" s="6"/>
    </row>
    <row r="307">
      <c r="L307" s="8"/>
      <c r="M307" s="8"/>
      <c r="X307" s="8"/>
      <c r="AI307" s="8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8"/>
      <c r="AX307" s="6"/>
    </row>
    <row r="308">
      <c r="L308" s="8"/>
      <c r="M308" s="8"/>
      <c r="X308" s="8"/>
      <c r="AI308" s="8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8"/>
      <c r="AX308" s="6"/>
    </row>
    <row r="309">
      <c r="L309" s="8"/>
      <c r="M309" s="8"/>
      <c r="X309" s="8"/>
      <c r="AI309" s="8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8"/>
      <c r="AX309" s="6"/>
    </row>
    <row r="310">
      <c r="L310" s="8"/>
      <c r="M310" s="8"/>
      <c r="X310" s="8"/>
      <c r="AI310" s="8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8"/>
      <c r="AX310" s="6"/>
    </row>
    <row r="311">
      <c r="L311" s="8"/>
      <c r="M311" s="8"/>
      <c r="X311" s="8"/>
      <c r="AI311" s="8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8"/>
      <c r="AX311" s="6"/>
    </row>
    <row r="312">
      <c r="L312" s="8"/>
      <c r="M312" s="8"/>
      <c r="X312" s="8"/>
      <c r="AI312" s="8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8"/>
      <c r="AX312" s="6"/>
    </row>
    <row r="313">
      <c r="L313" s="8"/>
      <c r="M313" s="8"/>
      <c r="X313" s="8"/>
      <c r="AI313" s="8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8"/>
      <c r="AX313" s="6"/>
    </row>
    <row r="314">
      <c r="L314" s="8"/>
      <c r="M314" s="8"/>
      <c r="X314" s="8"/>
      <c r="AI314" s="8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8"/>
      <c r="AX314" s="6"/>
    </row>
    <row r="315">
      <c r="L315" s="8"/>
      <c r="M315" s="8"/>
      <c r="X315" s="8"/>
      <c r="AI315" s="8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8"/>
      <c r="AX315" s="6"/>
    </row>
    <row r="316">
      <c r="L316" s="8"/>
      <c r="M316" s="8"/>
      <c r="X316" s="8"/>
      <c r="AI316" s="8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8"/>
      <c r="AX316" s="6"/>
    </row>
    <row r="317">
      <c r="L317" s="8"/>
      <c r="M317" s="8"/>
      <c r="X317" s="8"/>
      <c r="AI317" s="8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8"/>
      <c r="AX317" s="6"/>
    </row>
    <row r="318">
      <c r="L318" s="8"/>
      <c r="M318" s="8"/>
      <c r="X318" s="8"/>
      <c r="AI318" s="8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8"/>
      <c r="AX318" s="6"/>
    </row>
    <row r="319">
      <c r="L319" s="8"/>
      <c r="M319" s="8"/>
      <c r="X319" s="8"/>
      <c r="AI319" s="8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8"/>
      <c r="AX319" s="6"/>
    </row>
    <row r="320">
      <c r="L320" s="8"/>
      <c r="M320" s="8"/>
      <c r="X320" s="8"/>
      <c r="AI320" s="8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8"/>
      <c r="AX320" s="6"/>
    </row>
    <row r="321">
      <c r="L321" s="8"/>
      <c r="M321" s="8"/>
      <c r="X321" s="8"/>
      <c r="AI321" s="8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8"/>
      <c r="AX321" s="6"/>
    </row>
    <row r="322">
      <c r="L322" s="8"/>
      <c r="M322" s="8"/>
      <c r="X322" s="8"/>
      <c r="AI322" s="8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8"/>
      <c r="AX322" s="6"/>
    </row>
    <row r="323">
      <c r="L323" s="8"/>
      <c r="M323" s="8"/>
      <c r="X323" s="8"/>
      <c r="AI323" s="8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8"/>
      <c r="AX323" s="6"/>
    </row>
    <row r="324">
      <c r="L324" s="8"/>
      <c r="M324" s="8"/>
      <c r="X324" s="8"/>
      <c r="AI324" s="8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8"/>
      <c r="AX324" s="6"/>
    </row>
    <row r="325">
      <c r="L325" s="8"/>
      <c r="M325" s="8"/>
      <c r="X325" s="8"/>
      <c r="AI325" s="8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8"/>
      <c r="AX325" s="6"/>
    </row>
    <row r="326">
      <c r="L326" s="8"/>
      <c r="M326" s="8"/>
      <c r="X326" s="8"/>
      <c r="AI326" s="8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8"/>
      <c r="AX326" s="6"/>
    </row>
    <row r="327">
      <c r="L327" s="8"/>
      <c r="M327" s="8"/>
      <c r="X327" s="8"/>
      <c r="AI327" s="8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8"/>
      <c r="AX327" s="6"/>
    </row>
    <row r="328">
      <c r="L328" s="8"/>
      <c r="M328" s="8"/>
      <c r="X328" s="8"/>
      <c r="AI328" s="8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8"/>
      <c r="AX328" s="6"/>
    </row>
    <row r="329">
      <c r="L329" s="8"/>
      <c r="M329" s="8"/>
      <c r="X329" s="8"/>
      <c r="AI329" s="8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8"/>
      <c r="AX329" s="6"/>
    </row>
    <row r="330">
      <c r="L330" s="8"/>
      <c r="M330" s="8"/>
      <c r="X330" s="8"/>
      <c r="AI330" s="8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8"/>
      <c r="AX330" s="6"/>
    </row>
    <row r="331">
      <c r="L331" s="8"/>
      <c r="M331" s="8"/>
      <c r="X331" s="8"/>
      <c r="AI331" s="8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8"/>
      <c r="AX331" s="6"/>
    </row>
    <row r="332">
      <c r="L332" s="8"/>
      <c r="M332" s="8"/>
      <c r="X332" s="8"/>
      <c r="AI332" s="8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8"/>
      <c r="AX332" s="6"/>
    </row>
    <row r="333">
      <c r="L333" s="8"/>
      <c r="M333" s="8"/>
      <c r="X333" s="8"/>
      <c r="AI333" s="8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8"/>
      <c r="AX333" s="6"/>
    </row>
    <row r="334">
      <c r="L334" s="8"/>
      <c r="M334" s="8"/>
      <c r="X334" s="8"/>
      <c r="AI334" s="8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8"/>
      <c r="AX334" s="6"/>
    </row>
    <row r="335">
      <c r="L335" s="8"/>
      <c r="M335" s="8"/>
      <c r="X335" s="8"/>
      <c r="AI335" s="8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8"/>
      <c r="AX335" s="6"/>
    </row>
    <row r="336">
      <c r="L336" s="8"/>
      <c r="M336" s="8"/>
      <c r="X336" s="8"/>
      <c r="AI336" s="8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8"/>
      <c r="AX336" s="6"/>
    </row>
    <row r="337">
      <c r="L337" s="8"/>
      <c r="M337" s="8"/>
      <c r="X337" s="8"/>
      <c r="AI337" s="8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8"/>
      <c r="AX337" s="6"/>
    </row>
    <row r="338">
      <c r="L338" s="8"/>
      <c r="M338" s="8"/>
      <c r="X338" s="8"/>
      <c r="AI338" s="8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8"/>
      <c r="AX338" s="6"/>
    </row>
    <row r="339">
      <c r="L339" s="8"/>
      <c r="M339" s="8"/>
      <c r="X339" s="8"/>
      <c r="AI339" s="8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8"/>
      <c r="AX339" s="6"/>
    </row>
    <row r="340">
      <c r="L340" s="8"/>
      <c r="M340" s="8"/>
      <c r="X340" s="8"/>
      <c r="AI340" s="8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8"/>
      <c r="AX340" s="6"/>
    </row>
    <row r="341">
      <c r="L341" s="8"/>
      <c r="M341" s="8"/>
      <c r="X341" s="8"/>
      <c r="AI341" s="8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8"/>
      <c r="AX341" s="6"/>
    </row>
    <row r="342">
      <c r="L342" s="8"/>
      <c r="M342" s="8"/>
      <c r="X342" s="8"/>
      <c r="AI342" s="8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8"/>
      <c r="AX342" s="6"/>
    </row>
    <row r="343">
      <c r="L343" s="8"/>
      <c r="M343" s="8"/>
      <c r="X343" s="8"/>
      <c r="AI343" s="8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8"/>
      <c r="AX343" s="6"/>
    </row>
    <row r="344">
      <c r="L344" s="8"/>
      <c r="M344" s="8"/>
      <c r="X344" s="8"/>
      <c r="AI344" s="8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8"/>
      <c r="AX344" s="6"/>
    </row>
    <row r="345">
      <c r="L345" s="8"/>
      <c r="M345" s="8"/>
      <c r="X345" s="8"/>
      <c r="AI345" s="8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8"/>
      <c r="AX345" s="6"/>
    </row>
    <row r="346">
      <c r="L346" s="8"/>
      <c r="M346" s="8"/>
      <c r="X346" s="8"/>
      <c r="AI346" s="8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8"/>
      <c r="AX346" s="6"/>
    </row>
    <row r="347">
      <c r="L347" s="8"/>
      <c r="M347" s="8"/>
      <c r="X347" s="8"/>
      <c r="AI347" s="8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8"/>
      <c r="AX347" s="6"/>
    </row>
    <row r="348">
      <c r="L348" s="8"/>
      <c r="M348" s="8"/>
      <c r="X348" s="8"/>
      <c r="AI348" s="8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8"/>
      <c r="AX348" s="6"/>
    </row>
    <row r="349">
      <c r="L349" s="8"/>
      <c r="M349" s="8"/>
      <c r="X349" s="8"/>
      <c r="AI349" s="8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8"/>
      <c r="AX349" s="6"/>
    </row>
    <row r="350">
      <c r="L350" s="8"/>
      <c r="M350" s="8"/>
      <c r="X350" s="8"/>
      <c r="AI350" s="8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8"/>
      <c r="AX350" s="6"/>
    </row>
    <row r="351">
      <c r="L351" s="8"/>
      <c r="M351" s="8"/>
      <c r="X351" s="8"/>
      <c r="AI351" s="8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8"/>
      <c r="AX351" s="6"/>
    </row>
    <row r="352">
      <c r="L352" s="8"/>
      <c r="M352" s="8"/>
      <c r="X352" s="8"/>
      <c r="AI352" s="8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8"/>
      <c r="AX352" s="6"/>
    </row>
    <row r="353">
      <c r="L353" s="8"/>
      <c r="M353" s="8"/>
      <c r="X353" s="8"/>
      <c r="AI353" s="8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8"/>
      <c r="AX353" s="6"/>
    </row>
    <row r="354">
      <c r="L354" s="8"/>
      <c r="M354" s="8"/>
      <c r="X354" s="8"/>
      <c r="AI354" s="8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8"/>
      <c r="AX354" s="6"/>
    </row>
    <row r="355">
      <c r="L355" s="8"/>
      <c r="M355" s="8"/>
      <c r="X355" s="8"/>
      <c r="AI355" s="8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8"/>
      <c r="AX355" s="6"/>
    </row>
    <row r="356">
      <c r="L356" s="8"/>
      <c r="M356" s="8"/>
      <c r="X356" s="8"/>
      <c r="AI356" s="8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8"/>
      <c r="AX356" s="6"/>
    </row>
    <row r="357">
      <c r="L357" s="8"/>
      <c r="M357" s="8"/>
      <c r="X357" s="8"/>
      <c r="AI357" s="8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8"/>
      <c r="AX357" s="6"/>
    </row>
    <row r="358">
      <c r="L358" s="8"/>
      <c r="M358" s="8"/>
      <c r="X358" s="8"/>
      <c r="AI358" s="8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8"/>
      <c r="AX358" s="6"/>
    </row>
    <row r="359">
      <c r="L359" s="8"/>
      <c r="M359" s="8"/>
      <c r="X359" s="8"/>
      <c r="AI359" s="8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8"/>
      <c r="AX359" s="6"/>
    </row>
    <row r="360">
      <c r="L360" s="8"/>
      <c r="M360" s="8"/>
      <c r="X360" s="8"/>
      <c r="AI360" s="8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8"/>
      <c r="AX360" s="6"/>
    </row>
    <row r="361">
      <c r="L361" s="8"/>
      <c r="M361" s="8"/>
      <c r="X361" s="8"/>
      <c r="AI361" s="8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8"/>
      <c r="AX361" s="6"/>
    </row>
    <row r="362">
      <c r="L362" s="8"/>
      <c r="M362" s="8"/>
      <c r="X362" s="8"/>
      <c r="AI362" s="8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8"/>
      <c r="AX362" s="6"/>
    </row>
    <row r="363">
      <c r="L363" s="8"/>
      <c r="M363" s="8"/>
      <c r="X363" s="8"/>
      <c r="AI363" s="8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8"/>
      <c r="AX363" s="6"/>
    </row>
    <row r="364">
      <c r="L364" s="8"/>
      <c r="M364" s="8"/>
      <c r="X364" s="8"/>
      <c r="AI364" s="8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8"/>
      <c r="AX364" s="6"/>
    </row>
    <row r="365">
      <c r="L365" s="8"/>
      <c r="M365" s="8"/>
      <c r="X365" s="8"/>
      <c r="AI365" s="8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8"/>
      <c r="AX365" s="6"/>
    </row>
    <row r="366">
      <c r="L366" s="8"/>
      <c r="M366" s="8"/>
      <c r="X366" s="8"/>
      <c r="AI366" s="8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8"/>
      <c r="AX366" s="6"/>
    </row>
    <row r="367">
      <c r="L367" s="8"/>
      <c r="M367" s="8"/>
      <c r="X367" s="8"/>
      <c r="AI367" s="8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8"/>
      <c r="AX367" s="6"/>
    </row>
    <row r="368">
      <c r="L368" s="8"/>
      <c r="M368" s="8"/>
      <c r="X368" s="8"/>
      <c r="AI368" s="8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8"/>
      <c r="AX368" s="6"/>
    </row>
    <row r="369">
      <c r="L369" s="8"/>
      <c r="M369" s="8"/>
      <c r="X369" s="8"/>
      <c r="AI369" s="8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8"/>
      <c r="AX369" s="6"/>
    </row>
    <row r="370">
      <c r="L370" s="8"/>
      <c r="M370" s="8"/>
      <c r="X370" s="8"/>
      <c r="AI370" s="8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8"/>
      <c r="AX370" s="6"/>
    </row>
    <row r="371">
      <c r="L371" s="8"/>
      <c r="M371" s="8"/>
      <c r="X371" s="8"/>
      <c r="AI371" s="8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8"/>
      <c r="AX371" s="6"/>
    </row>
    <row r="372">
      <c r="L372" s="8"/>
      <c r="M372" s="8"/>
      <c r="X372" s="8"/>
      <c r="AI372" s="8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8"/>
      <c r="AX372" s="6"/>
    </row>
    <row r="373">
      <c r="L373" s="8"/>
      <c r="M373" s="8"/>
      <c r="X373" s="8"/>
      <c r="AI373" s="8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8"/>
      <c r="AX373" s="6"/>
    </row>
    <row r="374">
      <c r="L374" s="8"/>
      <c r="M374" s="8"/>
      <c r="X374" s="8"/>
      <c r="AI374" s="8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8"/>
      <c r="AX374" s="6"/>
    </row>
    <row r="375">
      <c r="L375" s="8"/>
      <c r="M375" s="8"/>
      <c r="X375" s="8"/>
      <c r="AI375" s="8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8"/>
      <c r="AX375" s="6"/>
    </row>
    <row r="376">
      <c r="L376" s="8"/>
      <c r="M376" s="8"/>
      <c r="X376" s="8"/>
      <c r="AI376" s="8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8"/>
      <c r="AX376" s="6"/>
    </row>
    <row r="377">
      <c r="L377" s="8"/>
      <c r="M377" s="8"/>
      <c r="X377" s="8"/>
      <c r="AI377" s="8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8"/>
      <c r="AX377" s="6"/>
    </row>
    <row r="378">
      <c r="L378" s="8"/>
      <c r="M378" s="8"/>
      <c r="X378" s="8"/>
      <c r="AI378" s="8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8"/>
      <c r="AX378" s="6"/>
    </row>
    <row r="379">
      <c r="L379" s="8"/>
      <c r="M379" s="8"/>
      <c r="X379" s="8"/>
      <c r="AI379" s="8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8"/>
      <c r="AX379" s="6"/>
    </row>
    <row r="380">
      <c r="L380" s="8"/>
      <c r="M380" s="8"/>
      <c r="X380" s="8"/>
      <c r="AI380" s="8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8"/>
      <c r="AX380" s="6"/>
    </row>
    <row r="381">
      <c r="L381" s="8"/>
      <c r="M381" s="8"/>
      <c r="X381" s="8"/>
      <c r="AI381" s="8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8"/>
      <c r="AX381" s="6"/>
    </row>
    <row r="382">
      <c r="L382" s="8"/>
      <c r="M382" s="8"/>
      <c r="X382" s="8"/>
      <c r="AI382" s="8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8"/>
      <c r="AX382" s="6"/>
    </row>
    <row r="383">
      <c r="L383" s="8"/>
      <c r="M383" s="8"/>
      <c r="X383" s="8"/>
      <c r="AI383" s="8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8"/>
      <c r="AX383" s="6"/>
    </row>
    <row r="384">
      <c r="L384" s="8"/>
      <c r="M384" s="8"/>
      <c r="X384" s="8"/>
      <c r="AI384" s="8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8"/>
      <c r="AX384" s="6"/>
    </row>
    <row r="385">
      <c r="L385" s="8"/>
      <c r="M385" s="8"/>
      <c r="X385" s="8"/>
      <c r="AI385" s="8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8"/>
      <c r="AX385" s="6"/>
    </row>
    <row r="386">
      <c r="L386" s="8"/>
      <c r="M386" s="8"/>
      <c r="X386" s="8"/>
      <c r="AI386" s="8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8"/>
      <c r="AX386" s="6"/>
    </row>
    <row r="387">
      <c r="L387" s="8"/>
      <c r="M387" s="8"/>
      <c r="X387" s="8"/>
      <c r="AI387" s="8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8"/>
      <c r="AX387" s="6"/>
    </row>
    <row r="388">
      <c r="L388" s="8"/>
      <c r="M388" s="8"/>
      <c r="X388" s="8"/>
      <c r="AI388" s="8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8"/>
      <c r="AX388" s="6"/>
    </row>
    <row r="389">
      <c r="L389" s="8"/>
      <c r="M389" s="8"/>
      <c r="X389" s="8"/>
      <c r="AI389" s="8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8"/>
      <c r="AX389" s="6"/>
    </row>
    <row r="390">
      <c r="L390" s="8"/>
      <c r="M390" s="8"/>
      <c r="X390" s="8"/>
      <c r="AI390" s="8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8"/>
      <c r="AX390" s="6"/>
    </row>
    <row r="391">
      <c r="L391" s="8"/>
      <c r="M391" s="8"/>
      <c r="X391" s="8"/>
      <c r="AI391" s="8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8"/>
      <c r="AX391" s="6"/>
    </row>
    <row r="392">
      <c r="L392" s="8"/>
      <c r="M392" s="8"/>
      <c r="X392" s="8"/>
      <c r="AI392" s="8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8"/>
      <c r="AX392" s="6"/>
    </row>
    <row r="393">
      <c r="L393" s="8"/>
      <c r="M393" s="8"/>
      <c r="X393" s="8"/>
      <c r="AI393" s="8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8"/>
      <c r="AX393" s="6"/>
    </row>
    <row r="394">
      <c r="L394" s="8"/>
      <c r="M394" s="8"/>
      <c r="X394" s="8"/>
      <c r="AI394" s="8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8"/>
      <c r="AX394" s="6"/>
    </row>
    <row r="395">
      <c r="L395" s="8"/>
      <c r="M395" s="8"/>
      <c r="X395" s="8"/>
      <c r="AI395" s="8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8"/>
      <c r="AX395" s="6"/>
    </row>
    <row r="396">
      <c r="L396" s="8"/>
      <c r="M396" s="8"/>
      <c r="X396" s="8"/>
      <c r="AI396" s="8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8"/>
      <c r="AX396" s="6"/>
    </row>
    <row r="397">
      <c r="L397" s="8"/>
      <c r="M397" s="8"/>
      <c r="X397" s="8"/>
      <c r="AI397" s="8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8"/>
      <c r="AX397" s="6"/>
    </row>
    <row r="398">
      <c r="L398" s="8"/>
      <c r="M398" s="8"/>
      <c r="X398" s="8"/>
      <c r="AI398" s="8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8"/>
      <c r="AX398" s="6"/>
    </row>
    <row r="399">
      <c r="L399" s="8"/>
      <c r="M399" s="8"/>
      <c r="X399" s="8"/>
      <c r="AI399" s="8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8"/>
      <c r="AX399" s="6"/>
    </row>
    <row r="400">
      <c r="L400" s="8"/>
      <c r="M400" s="8"/>
      <c r="X400" s="8"/>
      <c r="AI400" s="8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8"/>
      <c r="AX400" s="6"/>
    </row>
    <row r="401">
      <c r="L401" s="8"/>
      <c r="M401" s="8"/>
      <c r="X401" s="8"/>
      <c r="AI401" s="8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8"/>
      <c r="AX401" s="6"/>
    </row>
    <row r="402">
      <c r="L402" s="8"/>
      <c r="M402" s="8"/>
      <c r="X402" s="8"/>
      <c r="AI402" s="8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8"/>
      <c r="AX402" s="6"/>
    </row>
    <row r="403">
      <c r="L403" s="8"/>
      <c r="M403" s="8"/>
      <c r="X403" s="8"/>
      <c r="AI403" s="8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8"/>
      <c r="AX403" s="6"/>
    </row>
    <row r="404">
      <c r="L404" s="8"/>
      <c r="M404" s="8"/>
      <c r="X404" s="8"/>
      <c r="AI404" s="8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8"/>
      <c r="AX404" s="6"/>
    </row>
    <row r="405">
      <c r="L405" s="8"/>
      <c r="M405" s="8"/>
      <c r="X405" s="8"/>
      <c r="AI405" s="8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8"/>
      <c r="AX405" s="6"/>
    </row>
    <row r="406">
      <c r="L406" s="8"/>
      <c r="M406" s="8"/>
      <c r="X406" s="8"/>
      <c r="AI406" s="8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8"/>
      <c r="AX406" s="6"/>
    </row>
    <row r="407">
      <c r="L407" s="8"/>
      <c r="M407" s="8"/>
      <c r="X407" s="8"/>
      <c r="AI407" s="8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8"/>
      <c r="AX407" s="6"/>
    </row>
    <row r="408">
      <c r="L408" s="8"/>
      <c r="M408" s="8"/>
      <c r="X408" s="8"/>
      <c r="AI408" s="8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8"/>
      <c r="AX408" s="6"/>
    </row>
    <row r="409">
      <c r="L409" s="8"/>
      <c r="M409" s="8"/>
      <c r="X409" s="8"/>
      <c r="AI409" s="8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8"/>
      <c r="AX409" s="6"/>
    </row>
    <row r="410">
      <c r="L410" s="8"/>
      <c r="M410" s="8"/>
      <c r="X410" s="8"/>
      <c r="AI410" s="8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8"/>
      <c r="AX410" s="6"/>
    </row>
    <row r="411">
      <c r="L411" s="8"/>
      <c r="M411" s="8"/>
      <c r="X411" s="8"/>
      <c r="AI411" s="8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8"/>
      <c r="AX411" s="6"/>
    </row>
    <row r="412">
      <c r="L412" s="8"/>
      <c r="M412" s="8"/>
      <c r="X412" s="8"/>
      <c r="AI412" s="8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8"/>
      <c r="AX412" s="6"/>
    </row>
    <row r="413">
      <c r="L413" s="8"/>
      <c r="M413" s="8"/>
      <c r="X413" s="8"/>
      <c r="AI413" s="8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8"/>
      <c r="AX413" s="6"/>
    </row>
    <row r="414">
      <c r="L414" s="8"/>
      <c r="M414" s="8"/>
      <c r="X414" s="8"/>
      <c r="AI414" s="8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8"/>
      <c r="AX414" s="6"/>
    </row>
    <row r="415">
      <c r="L415" s="8"/>
      <c r="M415" s="8"/>
      <c r="X415" s="8"/>
      <c r="AI415" s="8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8"/>
      <c r="AX415" s="6"/>
    </row>
    <row r="416">
      <c r="L416" s="8"/>
      <c r="M416" s="8"/>
      <c r="X416" s="8"/>
      <c r="AI416" s="8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8"/>
      <c r="AX416" s="6"/>
    </row>
    <row r="417">
      <c r="L417" s="8"/>
      <c r="M417" s="8"/>
      <c r="X417" s="8"/>
      <c r="AI417" s="8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8"/>
      <c r="AX417" s="6"/>
    </row>
    <row r="418">
      <c r="L418" s="8"/>
      <c r="M418" s="8"/>
      <c r="X418" s="8"/>
      <c r="AI418" s="8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8"/>
      <c r="AX418" s="6"/>
    </row>
    <row r="419">
      <c r="L419" s="8"/>
      <c r="M419" s="8"/>
      <c r="X419" s="8"/>
      <c r="AI419" s="8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8"/>
      <c r="AX419" s="6"/>
    </row>
    <row r="420">
      <c r="L420" s="8"/>
      <c r="M420" s="8"/>
      <c r="X420" s="8"/>
      <c r="AI420" s="8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8"/>
      <c r="AX420" s="6"/>
    </row>
    <row r="421">
      <c r="L421" s="8"/>
      <c r="M421" s="8"/>
      <c r="X421" s="8"/>
      <c r="AI421" s="8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8"/>
      <c r="AX421" s="6"/>
    </row>
    <row r="422">
      <c r="L422" s="8"/>
      <c r="M422" s="8"/>
      <c r="X422" s="8"/>
      <c r="AI422" s="8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8"/>
      <c r="AX422" s="6"/>
    </row>
    <row r="423">
      <c r="L423" s="8"/>
      <c r="M423" s="8"/>
      <c r="X423" s="8"/>
      <c r="AI423" s="8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8"/>
      <c r="AX423" s="6"/>
    </row>
    <row r="424">
      <c r="L424" s="8"/>
      <c r="M424" s="8"/>
      <c r="X424" s="8"/>
      <c r="AI424" s="8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8"/>
      <c r="AX424" s="6"/>
    </row>
    <row r="425">
      <c r="L425" s="8"/>
      <c r="M425" s="8"/>
      <c r="X425" s="8"/>
      <c r="AI425" s="8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8"/>
      <c r="AX425" s="6"/>
    </row>
    <row r="426">
      <c r="L426" s="8"/>
      <c r="M426" s="8"/>
      <c r="X426" s="8"/>
      <c r="AI426" s="8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8"/>
      <c r="AX426" s="6"/>
    </row>
    <row r="427">
      <c r="L427" s="8"/>
      <c r="M427" s="8"/>
      <c r="X427" s="8"/>
      <c r="AI427" s="8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8"/>
      <c r="AX427" s="6"/>
    </row>
    <row r="428">
      <c r="L428" s="8"/>
      <c r="M428" s="8"/>
      <c r="X428" s="8"/>
      <c r="AI428" s="8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8"/>
      <c r="AX428" s="6"/>
    </row>
    <row r="429">
      <c r="L429" s="8"/>
      <c r="M429" s="8"/>
      <c r="X429" s="8"/>
      <c r="AI429" s="8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8"/>
      <c r="AX429" s="6"/>
    </row>
    <row r="430">
      <c r="L430" s="8"/>
      <c r="M430" s="8"/>
      <c r="X430" s="8"/>
      <c r="AI430" s="8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8"/>
      <c r="AX430" s="6"/>
    </row>
    <row r="431">
      <c r="L431" s="8"/>
      <c r="M431" s="8"/>
      <c r="X431" s="8"/>
      <c r="AI431" s="8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8"/>
      <c r="AX431" s="6"/>
    </row>
    <row r="432">
      <c r="L432" s="8"/>
      <c r="M432" s="8"/>
      <c r="X432" s="8"/>
      <c r="AI432" s="8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8"/>
      <c r="AX432" s="6"/>
    </row>
    <row r="433">
      <c r="L433" s="8"/>
      <c r="M433" s="8"/>
      <c r="X433" s="8"/>
      <c r="AI433" s="8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8"/>
      <c r="AX433" s="6"/>
    </row>
    <row r="434">
      <c r="L434" s="8"/>
      <c r="M434" s="8"/>
      <c r="X434" s="8"/>
      <c r="AI434" s="8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8"/>
      <c r="AX434" s="6"/>
    </row>
    <row r="435">
      <c r="L435" s="8"/>
      <c r="M435" s="8"/>
      <c r="X435" s="8"/>
      <c r="AI435" s="8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8"/>
      <c r="AX435" s="6"/>
    </row>
    <row r="436">
      <c r="L436" s="8"/>
      <c r="M436" s="8"/>
      <c r="X436" s="8"/>
      <c r="AI436" s="8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8"/>
      <c r="AX436" s="6"/>
    </row>
    <row r="437">
      <c r="L437" s="8"/>
      <c r="M437" s="8"/>
      <c r="X437" s="8"/>
      <c r="AI437" s="8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8"/>
      <c r="AX437" s="6"/>
    </row>
    <row r="438">
      <c r="L438" s="8"/>
      <c r="M438" s="8"/>
      <c r="X438" s="8"/>
      <c r="AI438" s="8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8"/>
      <c r="AX438" s="6"/>
    </row>
    <row r="439">
      <c r="L439" s="8"/>
      <c r="M439" s="8"/>
      <c r="X439" s="8"/>
      <c r="AI439" s="8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8"/>
      <c r="AX439" s="6"/>
    </row>
    <row r="440">
      <c r="L440" s="8"/>
      <c r="M440" s="8"/>
      <c r="X440" s="8"/>
      <c r="AI440" s="8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8"/>
      <c r="AX440" s="6"/>
    </row>
    <row r="441">
      <c r="L441" s="8"/>
      <c r="M441" s="8"/>
      <c r="X441" s="8"/>
      <c r="AI441" s="8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8"/>
      <c r="AX441" s="6"/>
    </row>
    <row r="442">
      <c r="L442" s="8"/>
      <c r="M442" s="8"/>
      <c r="X442" s="8"/>
      <c r="AI442" s="8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8"/>
      <c r="AX442" s="6"/>
    </row>
    <row r="443">
      <c r="L443" s="8"/>
      <c r="M443" s="8"/>
      <c r="X443" s="8"/>
      <c r="AI443" s="8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8"/>
      <c r="AX443" s="6"/>
    </row>
    <row r="444">
      <c r="L444" s="8"/>
      <c r="M444" s="8"/>
      <c r="X444" s="8"/>
      <c r="AI444" s="8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8"/>
      <c r="AX444" s="6"/>
    </row>
    <row r="445">
      <c r="L445" s="8"/>
      <c r="M445" s="8"/>
      <c r="X445" s="8"/>
      <c r="AI445" s="8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8"/>
      <c r="AX445" s="6"/>
    </row>
    <row r="446">
      <c r="L446" s="8"/>
      <c r="M446" s="8"/>
      <c r="X446" s="8"/>
      <c r="AI446" s="8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8"/>
      <c r="AX446" s="6"/>
    </row>
    <row r="447">
      <c r="L447" s="8"/>
      <c r="M447" s="8"/>
      <c r="X447" s="8"/>
      <c r="AI447" s="8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8"/>
      <c r="AX447" s="6"/>
    </row>
    <row r="448">
      <c r="L448" s="8"/>
      <c r="M448" s="8"/>
      <c r="X448" s="8"/>
      <c r="AI448" s="8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8"/>
      <c r="AX448" s="6"/>
    </row>
    <row r="449">
      <c r="L449" s="8"/>
      <c r="M449" s="8"/>
      <c r="X449" s="8"/>
      <c r="AI449" s="8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8"/>
      <c r="AX449" s="6"/>
    </row>
    <row r="450">
      <c r="L450" s="8"/>
      <c r="M450" s="8"/>
      <c r="X450" s="8"/>
      <c r="AI450" s="8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8"/>
      <c r="AX450" s="6"/>
    </row>
    <row r="451">
      <c r="L451" s="8"/>
      <c r="M451" s="8"/>
      <c r="X451" s="8"/>
      <c r="AI451" s="8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8"/>
      <c r="AX451" s="6"/>
    </row>
    <row r="452">
      <c r="L452" s="8"/>
      <c r="M452" s="8"/>
      <c r="X452" s="8"/>
      <c r="AI452" s="8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8"/>
      <c r="AX452" s="6"/>
    </row>
    <row r="453">
      <c r="L453" s="8"/>
      <c r="M453" s="8"/>
      <c r="X453" s="8"/>
      <c r="AI453" s="8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8"/>
      <c r="AX453" s="6"/>
    </row>
    <row r="454">
      <c r="L454" s="8"/>
      <c r="M454" s="8"/>
      <c r="X454" s="8"/>
      <c r="AI454" s="8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8"/>
      <c r="AX454" s="6"/>
    </row>
    <row r="455">
      <c r="L455" s="8"/>
      <c r="M455" s="8"/>
      <c r="X455" s="8"/>
      <c r="AI455" s="8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8"/>
      <c r="AX455" s="6"/>
    </row>
    <row r="456">
      <c r="L456" s="8"/>
      <c r="M456" s="8"/>
      <c r="X456" s="8"/>
      <c r="AI456" s="8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8"/>
      <c r="AX456" s="6"/>
    </row>
    <row r="457">
      <c r="L457" s="8"/>
      <c r="M457" s="8"/>
      <c r="X457" s="8"/>
      <c r="AI457" s="8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8"/>
      <c r="AX457" s="6"/>
    </row>
    <row r="458">
      <c r="L458" s="8"/>
      <c r="M458" s="8"/>
      <c r="X458" s="8"/>
      <c r="AI458" s="8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8"/>
      <c r="AX458" s="6"/>
    </row>
    <row r="459">
      <c r="L459" s="8"/>
      <c r="M459" s="8"/>
      <c r="X459" s="8"/>
      <c r="AI459" s="8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8"/>
      <c r="AX459" s="6"/>
    </row>
    <row r="460">
      <c r="L460" s="8"/>
      <c r="M460" s="8"/>
      <c r="X460" s="8"/>
      <c r="AI460" s="8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8"/>
      <c r="AX460" s="6"/>
    </row>
    <row r="461">
      <c r="L461" s="8"/>
      <c r="M461" s="8"/>
      <c r="X461" s="8"/>
      <c r="AI461" s="8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8"/>
      <c r="AX461" s="6"/>
    </row>
    <row r="462">
      <c r="L462" s="8"/>
      <c r="M462" s="8"/>
      <c r="X462" s="8"/>
      <c r="AI462" s="8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8"/>
      <c r="AX462" s="6"/>
    </row>
    <row r="463">
      <c r="L463" s="8"/>
      <c r="M463" s="8"/>
      <c r="X463" s="8"/>
      <c r="AI463" s="8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8"/>
      <c r="AX463" s="6"/>
    </row>
    <row r="464">
      <c r="L464" s="8"/>
      <c r="M464" s="8"/>
      <c r="X464" s="8"/>
      <c r="AI464" s="8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8"/>
      <c r="AX464" s="6"/>
    </row>
    <row r="465">
      <c r="L465" s="8"/>
      <c r="M465" s="8"/>
      <c r="X465" s="8"/>
      <c r="AI465" s="8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8"/>
      <c r="AX465" s="6"/>
    </row>
    <row r="466">
      <c r="L466" s="8"/>
      <c r="M466" s="8"/>
      <c r="X466" s="8"/>
      <c r="AI466" s="8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8"/>
      <c r="AX466" s="6"/>
    </row>
    <row r="467">
      <c r="L467" s="8"/>
      <c r="M467" s="8"/>
      <c r="X467" s="8"/>
      <c r="AI467" s="8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8"/>
      <c r="AX467" s="6"/>
    </row>
    <row r="468">
      <c r="L468" s="8"/>
      <c r="M468" s="8"/>
      <c r="X468" s="8"/>
      <c r="AI468" s="8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8"/>
      <c r="AX468" s="6"/>
    </row>
    <row r="469">
      <c r="L469" s="8"/>
      <c r="M469" s="8"/>
      <c r="X469" s="8"/>
      <c r="AI469" s="8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8"/>
      <c r="AX469" s="6"/>
    </row>
    <row r="470">
      <c r="L470" s="8"/>
      <c r="M470" s="8"/>
      <c r="X470" s="8"/>
      <c r="AI470" s="8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8"/>
      <c r="AX470" s="6"/>
    </row>
    <row r="471">
      <c r="L471" s="8"/>
      <c r="M471" s="8"/>
      <c r="X471" s="8"/>
      <c r="AI471" s="8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8"/>
      <c r="AX471" s="6"/>
    </row>
    <row r="472">
      <c r="L472" s="8"/>
      <c r="M472" s="8"/>
      <c r="X472" s="8"/>
      <c r="AI472" s="8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8"/>
      <c r="AX472" s="6"/>
    </row>
    <row r="473">
      <c r="L473" s="8"/>
      <c r="M473" s="8"/>
      <c r="X473" s="8"/>
      <c r="AI473" s="8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8"/>
      <c r="AX473" s="6"/>
    </row>
    <row r="474">
      <c r="L474" s="8"/>
      <c r="M474" s="8"/>
      <c r="X474" s="8"/>
      <c r="AI474" s="8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8"/>
      <c r="AX474" s="6"/>
    </row>
    <row r="475">
      <c r="L475" s="8"/>
      <c r="M475" s="8"/>
      <c r="X475" s="8"/>
      <c r="AI475" s="8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8"/>
      <c r="AX475" s="6"/>
    </row>
    <row r="476">
      <c r="L476" s="8"/>
      <c r="M476" s="8"/>
      <c r="X476" s="8"/>
      <c r="AI476" s="8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8"/>
      <c r="AX476" s="6"/>
    </row>
    <row r="477">
      <c r="L477" s="8"/>
      <c r="M477" s="8"/>
      <c r="X477" s="8"/>
      <c r="AI477" s="8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8"/>
      <c r="AX477" s="6"/>
    </row>
    <row r="478">
      <c r="L478" s="8"/>
      <c r="M478" s="8"/>
      <c r="X478" s="8"/>
      <c r="AI478" s="8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8"/>
      <c r="AX478" s="6"/>
    </row>
    <row r="479">
      <c r="L479" s="8"/>
      <c r="M479" s="8"/>
      <c r="X479" s="8"/>
      <c r="AI479" s="8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8"/>
      <c r="AX479" s="6"/>
    </row>
    <row r="480">
      <c r="L480" s="8"/>
      <c r="M480" s="8"/>
      <c r="X480" s="8"/>
      <c r="AI480" s="8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8"/>
      <c r="AX480" s="6"/>
    </row>
    <row r="481">
      <c r="L481" s="8"/>
      <c r="M481" s="8"/>
      <c r="X481" s="8"/>
      <c r="AI481" s="8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8"/>
      <c r="AX481" s="6"/>
    </row>
    <row r="482">
      <c r="L482" s="8"/>
      <c r="M482" s="8"/>
      <c r="X482" s="8"/>
      <c r="AI482" s="8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8"/>
      <c r="AX482" s="6"/>
    </row>
    <row r="483">
      <c r="L483" s="8"/>
      <c r="M483" s="8"/>
      <c r="X483" s="8"/>
      <c r="AI483" s="8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8"/>
      <c r="AX483" s="6"/>
    </row>
    <row r="484">
      <c r="L484" s="8"/>
      <c r="M484" s="8"/>
      <c r="X484" s="8"/>
      <c r="AI484" s="8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8"/>
      <c r="AX484" s="6"/>
    </row>
    <row r="485">
      <c r="L485" s="8"/>
      <c r="M485" s="8"/>
      <c r="X485" s="8"/>
      <c r="AI485" s="8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8"/>
      <c r="AX485" s="6"/>
    </row>
    <row r="486">
      <c r="L486" s="8"/>
      <c r="M486" s="8"/>
      <c r="X486" s="8"/>
      <c r="AI486" s="8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8"/>
      <c r="AX486" s="6"/>
    </row>
    <row r="487">
      <c r="L487" s="8"/>
      <c r="M487" s="8"/>
      <c r="X487" s="8"/>
      <c r="AI487" s="8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8"/>
      <c r="AX487" s="6"/>
    </row>
    <row r="488">
      <c r="L488" s="8"/>
      <c r="M488" s="8"/>
      <c r="X488" s="8"/>
      <c r="AI488" s="8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8"/>
      <c r="AX488" s="6"/>
    </row>
    <row r="489">
      <c r="L489" s="8"/>
      <c r="M489" s="8"/>
      <c r="X489" s="8"/>
      <c r="AI489" s="8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8"/>
      <c r="AX489" s="6"/>
    </row>
    <row r="490">
      <c r="L490" s="8"/>
      <c r="M490" s="8"/>
      <c r="X490" s="8"/>
      <c r="AI490" s="8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8"/>
      <c r="AX490" s="6"/>
    </row>
    <row r="491">
      <c r="L491" s="8"/>
      <c r="M491" s="8"/>
      <c r="X491" s="8"/>
      <c r="AI491" s="8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8"/>
      <c r="AX491" s="6"/>
    </row>
    <row r="492">
      <c r="L492" s="8"/>
      <c r="M492" s="8"/>
      <c r="X492" s="8"/>
      <c r="AI492" s="8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8"/>
      <c r="AX492" s="6"/>
    </row>
    <row r="493">
      <c r="L493" s="8"/>
      <c r="M493" s="8"/>
      <c r="X493" s="8"/>
      <c r="AI493" s="8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8"/>
      <c r="AX493" s="6"/>
    </row>
    <row r="494">
      <c r="L494" s="8"/>
      <c r="M494" s="8"/>
      <c r="X494" s="8"/>
      <c r="AI494" s="8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8"/>
      <c r="AX494" s="6"/>
    </row>
    <row r="495">
      <c r="L495" s="8"/>
      <c r="M495" s="8"/>
      <c r="X495" s="8"/>
      <c r="AI495" s="8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8"/>
      <c r="AX495" s="6"/>
    </row>
    <row r="496">
      <c r="L496" s="8"/>
      <c r="M496" s="8"/>
      <c r="X496" s="8"/>
      <c r="AI496" s="8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8"/>
      <c r="AX496" s="6"/>
    </row>
    <row r="497">
      <c r="L497" s="8"/>
      <c r="M497" s="8"/>
      <c r="X497" s="8"/>
      <c r="AI497" s="8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8"/>
      <c r="AX497" s="6"/>
    </row>
    <row r="498">
      <c r="L498" s="8"/>
      <c r="M498" s="8"/>
      <c r="X498" s="8"/>
      <c r="AI498" s="8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8"/>
      <c r="AX498" s="6"/>
    </row>
    <row r="499">
      <c r="L499" s="8"/>
      <c r="M499" s="8"/>
      <c r="X499" s="8"/>
      <c r="AI499" s="8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8"/>
      <c r="AX499" s="6"/>
    </row>
    <row r="500">
      <c r="L500" s="8"/>
      <c r="M500" s="8"/>
      <c r="X500" s="8"/>
      <c r="AI500" s="8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8"/>
      <c r="AX500" s="6"/>
    </row>
    <row r="501">
      <c r="L501" s="8"/>
      <c r="M501" s="8"/>
      <c r="X501" s="8"/>
      <c r="AI501" s="8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8"/>
      <c r="AX501" s="6"/>
    </row>
    <row r="502">
      <c r="L502" s="8"/>
      <c r="M502" s="8"/>
      <c r="X502" s="8"/>
      <c r="AI502" s="8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8"/>
      <c r="AX502" s="6"/>
    </row>
    <row r="503">
      <c r="L503" s="8"/>
      <c r="M503" s="8"/>
      <c r="X503" s="8"/>
      <c r="AI503" s="8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8"/>
      <c r="AX503" s="6"/>
    </row>
    <row r="504">
      <c r="L504" s="8"/>
      <c r="M504" s="8"/>
      <c r="X504" s="8"/>
      <c r="AI504" s="8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8"/>
      <c r="AX504" s="6"/>
    </row>
    <row r="505">
      <c r="L505" s="8"/>
      <c r="M505" s="8"/>
      <c r="X505" s="8"/>
      <c r="AI505" s="8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8"/>
      <c r="AX505" s="6"/>
    </row>
    <row r="506">
      <c r="L506" s="8"/>
      <c r="M506" s="8"/>
      <c r="X506" s="8"/>
      <c r="AI506" s="8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8"/>
      <c r="AX506" s="6"/>
    </row>
    <row r="507">
      <c r="L507" s="8"/>
      <c r="M507" s="8"/>
      <c r="X507" s="8"/>
      <c r="AI507" s="8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8"/>
      <c r="AX507" s="6"/>
    </row>
    <row r="508">
      <c r="L508" s="8"/>
      <c r="M508" s="8"/>
      <c r="X508" s="8"/>
      <c r="AI508" s="8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8"/>
      <c r="AX508" s="6"/>
    </row>
    <row r="509">
      <c r="L509" s="8"/>
      <c r="M509" s="8"/>
      <c r="X509" s="8"/>
      <c r="AI509" s="8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8"/>
      <c r="AX509" s="6"/>
    </row>
    <row r="510">
      <c r="L510" s="8"/>
      <c r="M510" s="8"/>
      <c r="X510" s="8"/>
      <c r="AI510" s="8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8"/>
      <c r="AX510" s="6"/>
    </row>
    <row r="511">
      <c r="L511" s="8"/>
      <c r="M511" s="8"/>
      <c r="X511" s="8"/>
      <c r="AI511" s="8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8"/>
      <c r="AX511" s="6"/>
    </row>
    <row r="512">
      <c r="L512" s="8"/>
      <c r="M512" s="8"/>
      <c r="X512" s="8"/>
      <c r="AI512" s="8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8"/>
      <c r="AX512" s="6"/>
    </row>
    <row r="513">
      <c r="L513" s="8"/>
      <c r="M513" s="8"/>
      <c r="X513" s="8"/>
      <c r="AI513" s="8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8"/>
      <c r="AX513" s="6"/>
    </row>
    <row r="514">
      <c r="L514" s="8"/>
      <c r="M514" s="8"/>
      <c r="X514" s="8"/>
      <c r="AI514" s="8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8"/>
      <c r="AX514" s="6"/>
    </row>
    <row r="515">
      <c r="L515" s="8"/>
      <c r="M515" s="8"/>
      <c r="X515" s="8"/>
      <c r="AI515" s="8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8"/>
      <c r="AX515" s="6"/>
    </row>
    <row r="516">
      <c r="L516" s="8"/>
      <c r="M516" s="8"/>
      <c r="X516" s="8"/>
      <c r="AI516" s="8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8"/>
      <c r="AX516" s="6"/>
    </row>
    <row r="517">
      <c r="L517" s="8"/>
      <c r="M517" s="8"/>
      <c r="X517" s="8"/>
      <c r="AI517" s="8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8"/>
      <c r="AX517" s="6"/>
    </row>
    <row r="518">
      <c r="L518" s="8"/>
      <c r="M518" s="8"/>
      <c r="X518" s="8"/>
      <c r="AI518" s="8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8"/>
      <c r="AX518" s="6"/>
    </row>
    <row r="519">
      <c r="L519" s="8"/>
      <c r="M519" s="8"/>
      <c r="X519" s="8"/>
      <c r="AI519" s="8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8"/>
      <c r="AX519" s="6"/>
    </row>
    <row r="520">
      <c r="L520" s="8"/>
      <c r="M520" s="8"/>
      <c r="X520" s="8"/>
      <c r="AI520" s="8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8"/>
      <c r="AX520" s="6"/>
    </row>
    <row r="521">
      <c r="L521" s="8"/>
      <c r="M521" s="8"/>
      <c r="X521" s="8"/>
      <c r="AI521" s="8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8"/>
      <c r="AX521" s="6"/>
    </row>
    <row r="522">
      <c r="L522" s="8"/>
      <c r="M522" s="8"/>
      <c r="X522" s="8"/>
      <c r="AI522" s="8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8"/>
      <c r="AX522" s="6"/>
    </row>
    <row r="523">
      <c r="L523" s="8"/>
      <c r="M523" s="8"/>
      <c r="X523" s="8"/>
      <c r="AI523" s="8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8"/>
      <c r="AX523" s="6"/>
    </row>
    <row r="524">
      <c r="L524" s="8"/>
      <c r="M524" s="8"/>
      <c r="X524" s="8"/>
      <c r="AI524" s="8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8"/>
      <c r="AX524" s="6"/>
    </row>
    <row r="525">
      <c r="L525" s="8"/>
      <c r="M525" s="8"/>
      <c r="X525" s="8"/>
      <c r="AI525" s="8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8"/>
      <c r="AX525" s="6"/>
    </row>
    <row r="526">
      <c r="L526" s="8"/>
      <c r="M526" s="8"/>
      <c r="X526" s="8"/>
      <c r="AI526" s="8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8"/>
      <c r="AX526" s="6"/>
    </row>
    <row r="527">
      <c r="L527" s="8"/>
      <c r="M527" s="8"/>
      <c r="X527" s="8"/>
      <c r="AI527" s="8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8"/>
      <c r="AX527" s="6"/>
    </row>
    <row r="528">
      <c r="L528" s="8"/>
      <c r="M528" s="8"/>
      <c r="X528" s="8"/>
      <c r="AI528" s="8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8"/>
      <c r="AX528" s="6"/>
    </row>
    <row r="529">
      <c r="L529" s="8"/>
      <c r="M529" s="8"/>
      <c r="X529" s="8"/>
      <c r="AI529" s="8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8"/>
      <c r="AX529" s="6"/>
    </row>
    <row r="530">
      <c r="L530" s="8"/>
      <c r="M530" s="8"/>
      <c r="X530" s="8"/>
      <c r="AI530" s="8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8"/>
      <c r="AX530" s="6"/>
    </row>
    <row r="531">
      <c r="L531" s="8"/>
      <c r="M531" s="8"/>
      <c r="X531" s="8"/>
      <c r="AI531" s="8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8"/>
      <c r="AX531" s="6"/>
    </row>
    <row r="532">
      <c r="L532" s="8"/>
      <c r="M532" s="8"/>
      <c r="X532" s="8"/>
      <c r="AI532" s="8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8"/>
      <c r="AX532" s="6"/>
    </row>
    <row r="533">
      <c r="L533" s="8"/>
      <c r="M533" s="8"/>
      <c r="X533" s="8"/>
      <c r="AI533" s="8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8"/>
      <c r="AX533" s="6"/>
    </row>
    <row r="534">
      <c r="L534" s="8"/>
      <c r="M534" s="8"/>
      <c r="X534" s="8"/>
      <c r="AI534" s="8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8"/>
      <c r="AX534" s="6"/>
    </row>
    <row r="535">
      <c r="L535" s="8"/>
      <c r="M535" s="8"/>
      <c r="X535" s="8"/>
      <c r="AI535" s="8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8"/>
      <c r="AX535" s="6"/>
    </row>
    <row r="536">
      <c r="L536" s="8"/>
      <c r="M536" s="8"/>
      <c r="X536" s="8"/>
      <c r="AI536" s="8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8"/>
      <c r="AX536" s="6"/>
    </row>
    <row r="537">
      <c r="L537" s="8"/>
      <c r="M537" s="8"/>
      <c r="X537" s="8"/>
      <c r="AI537" s="8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8"/>
      <c r="AX537" s="6"/>
    </row>
    <row r="538">
      <c r="L538" s="8"/>
      <c r="M538" s="8"/>
      <c r="X538" s="8"/>
      <c r="AI538" s="8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8"/>
      <c r="AX538" s="6"/>
    </row>
    <row r="539">
      <c r="L539" s="8"/>
      <c r="M539" s="8"/>
      <c r="X539" s="8"/>
      <c r="AI539" s="8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8"/>
      <c r="AX539" s="6"/>
    </row>
    <row r="540">
      <c r="L540" s="8"/>
      <c r="M540" s="8"/>
      <c r="X540" s="8"/>
      <c r="AI540" s="8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8"/>
      <c r="AX540" s="6"/>
    </row>
    <row r="541">
      <c r="L541" s="8"/>
      <c r="M541" s="8"/>
      <c r="X541" s="8"/>
      <c r="AI541" s="8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8"/>
      <c r="AX541" s="6"/>
    </row>
    <row r="542">
      <c r="L542" s="8"/>
      <c r="M542" s="8"/>
      <c r="X542" s="8"/>
      <c r="AI542" s="8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8"/>
      <c r="AX542" s="6"/>
    </row>
    <row r="543">
      <c r="L543" s="8"/>
      <c r="M543" s="8"/>
      <c r="X543" s="8"/>
      <c r="AI543" s="8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8"/>
      <c r="AX543" s="6"/>
    </row>
    <row r="544">
      <c r="L544" s="8"/>
      <c r="M544" s="8"/>
      <c r="X544" s="8"/>
      <c r="AI544" s="8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8"/>
      <c r="AX544" s="6"/>
    </row>
    <row r="545">
      <c r="L545" s="8"/>
      <c r="M545" s="8"/>
      <c r="X545" s="8"/>
      <c r="AI545" s="8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8"/>
      <c r="AX545" s="6"/>
    </row>
    <row r="546">
      <c r="L546" s="8"/>
      <c r="M546" s="8"/>
      <c r="X546" s="8"/>
      <c r="AI546" s="8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8"/>
      <c r="AX546" s="6"/>
    </row>
    <row r="547">
      <c r="L547" s="8"/>
      <c r="M547" s="8"/>
      <c r="X547" s="8"/>
      <c r="AI547" s="8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8"/>
      <c r="AX547" s="6"/>
    </row>
    <row r="548">
      <c r="L548" s="8"/>
      <c r="M548" s="8"/>
      <c r="X548" s="8"/>
      <c r="AI548" s="8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8"/>
      <c r="AX548" s="6"/>
    </row>
    <row r="549">
      <c r="L549" s="8"/>
      <c r="M549" s="8"/>
      <c r="X549" s="8"/>
      <c r="AI549" s="8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8"/>
      <c r="AX549" s="6"/>
    </row>
    <row r="550">
      <c r="L550" s="8"/>
      <c r="M550" s="8"/>
      <c r="X550" s="8"/>
      <c r="AI550" s="8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8"/>
      <c r="AX550" s="6"/>
    </row>
    <row r="551">
      <c r="L551" s="8"/>
      <c r="M551" s="8"/>
      <c r="X551" s="8"/>
      <c r="AI551" s="8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8"/>
      <c r="AX551" s="6"/>
    </row>
    <row r="552">
      <c r="L552" s="8"/>
      <c r="M552" s="8"/>
      <c r="X552" s="8"/>
      <c r="AI552" s="8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8"/>
      <c r="AX552" s="6"/>
    </row>
    <row r="553">
      <c r="L553" s="8"/>
      <c r="M553" s="8"/>
      <c r="X553" s="8"/>
      <c r="AI553" s="8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8"/>
      <c r="AX553" s="6"/>
    </row>
    <row r="554">
      <c r="L554" s="8"/>
      <c r="M554" s="8"/>
      <c r="X554" s="8"/>
      <c r="AI554" s="8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8"/>
      <c r="AX554" s="6"/>
    </row>
    <row r="555">
      <c r="L555" s="8"/>
      <c r="M555" s="8"/>
      <c r="X555" s="8"/>
      <c r="AI555" s="8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8"/>
      <c r="AX555" s="6"/>
    </row>
    <row r="556">
      <c r="L556" s="8"/>
      <c r="M556" s="8"/>
      <c r="X556" s="8"/>
      <c r="AI556" s="8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8"/>
      <c r="AX556" s="6"/>
    </row>
    <row r="557">
      <c r="L557" s="8"/>
      <c r="M557" s="8"/>
      <c r="X557" s="8"/>
      <c r="AI557" s="8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8"/>
      <c r="AX557" s="6"/>
    </row>
    <row r="558">
      <c r="L558" s="8"/>
      <c r="M558" s="8"/>
      <c r="X558" s="8"/>
      <c r="AI558" s="8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8"/>
      <c r="AX558" s="6"/>
    </row>
    <row r="559">
      <c r="L559" s="8"/>
      <c r="M559" s="8"/>
      <c r="X559" s="8"/>
      <c r="AI559" s="8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8"/>
      <c r="AX559" s="6"/>
    </row>
    <row r="560">
      <c r="L560" s="8"/>
      <c r="M560" s="8"/>
      <c r="X560" s="8"/>
      <c r="AI560" s="8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8"/>
      <c r="AX560" s="6"/>
    </row>
    <row r="561">
      <c r="L561" s="8"/>
      <c r="M561" s="8"/>
      <c r="X561" s="8"/>
      <c r="AI561" s="8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8"/>
      <c r="AX561" s="6"/>
    </row>
    <row r="562">
      <c r="L562" s="8"/>
      <c r="M562" s="8"/>
      <c r="X562" s="8"/>
      <c r="AI562" s="8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8"/>
      <c r="AX562" s="6"/>
    </row>
    <row r="563">
      <c r="L563" s="8"/>
      <c r="M563" s="8"/>
      <c r="X563" s="8"/>
      <c r="AI563" s="8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8"/>
      <c r="AX563" s="6"/>
    </row>
    <row r="564">
      <c r="L564" s="8"/>
      <c r="M564" s="8"/>
      <c r="X564" s="8"/>
      <c r="AI564" s="8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8"/>
      <c r="AX564" s="6"/>
    </row>
    <row r="565">
      <c r="L565" s="8"/>
      <c r="M565" s="8"/>
      <c r="X565" s="8"/>
      <c r="AI565" s="8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8"/>
      <c r="AX565" s="6"/>
    </row>
    <row r="566">
      <c r="L566" s="8"/>
      <c r="M566" s="8"/>
      <c r="X566" s="8"/>
      <c r="AI566" s="8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8"/>
      <c r="AX566" s="6"/>
    </row>
    <row r="567">
      <c r="L567" s="8"/>
      <c r="M567" s="8"/>
      <c r="X567" s="8"/>
      <c r="AI567" s="8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8"/>
      <c r="AX567" s="6"/>
    </row>
    <row r="568">
      <c r="L568" s="8"/>
      <c r="M568" s="8"/>
      <c r="X568" s="8"/>
      <c r="AI568" s="8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8"/>
      <c r="AX568" s="6"/>
    </row>
    <row r="569">
      <c r="L569" s="8"/>
      <c r="M569" s="8"/>
      <c r="X569" s="8"/>
      <c r="AI569" s="8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8"/>
      <c r="AX569" s="6"/>
    </row>
    <row r="570">
      <c r="L570" s="8"/>
      <c r="M570" s="8"/>
      <c r="X570" s="8"/>
      <c r="AI570" s="8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8"/>
      <c r="AX570" s="6"/>
    </row>
    <row r="571">
      <c r="L571" s="8"/>
      <c r="M571" s="8"/>
      <c r="X571" s="8"/>
      <c r="AI571" s="8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8"/>
      <c r="AX571" s="6"/>
    </row>
    <row r="572">
      <c r="L572" s="8"/>
      <c r="M572" s="8"/>
      <c r="X572" s="8"/>
      <c r="AI572" s="8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8"/>
      <c r="AX572" s="6"/>
    </row>
    <row r="573">
      <c r="L573" s="8"/>
      <c r="M573" s="8"/>
      <c r="X573" s="8"/>
      <c r="AI573" s="8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8"/>
      <c r="AX573" s="6"/>
    </row>
    <row r="574">
      <c r="L574" s="8"/>
      <c r="M574" s="8"/>
      <c r="X574" s="8"/>
      <c r="AI574" s="8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8"/>
      <c r="AX574" s="6"/>
    </row>
    <row r="575">
      <c r="L575" s="8"/>
      <c r="M575" s="8"/>
      <c r="X575" s="8"/>
      <c r="AI575" s="8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8"/>
      <c r="AX575" s="6"/>
    </row>
    <row r="576">
      <c r="L576" s="8"/>
      <c r="M576" s="8"/>
      <c r="X576" s="8"/>
      <c r="AI576" s="8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8"/>
      <c r="AX576" s="6"/>
    </row>
    <row r="577">
      <c r="L577" s="8"/>
      <c r="M577" s="8"/>
      <c r="X577" s="8"/>
      <c r="AI577" s="8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8"/>
      <c r="AX577" s="6"/>
    </row>
    <row r="578">
      <c r="L578" s="8"/>
      <c r="M578" s="8"/>
      <c r="X578" s="8"/>
      <c r="AI578" s="8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8"/>
      <c r="AX578" s="6"/>
    </row>
    <row r="579">
      <c r="L579" s="8"/>
      <c r="M579" s="8"/>
      <c r="X579" s="8"/>
      <c r="AI579" s="8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8"/>
      <c r="AX579" s="6"/>
    </row>
    <row r="580">
      <c r="L580" s="8"/>
      <c r="M580" s="8"/>
      <c r="X580" s="8"/>
      <c r="AI580" s="8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8"/>
      <c r="AX580" s="6"/>
    </row>
    <row r="581">
      <c r="L581" s="8"/>
      <c r="M581" s="8"/>
      <c r="X581" s="8"/>
      <c r="AI581" s="8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8"/>
      <c r="AX581" s="6"/>
    </row>
    <row r="582">
      <c r="L582" s="8"/>
      <c r="M582" s="8"/>
      <c r="X582" s="8"/>
      <c r="AI582" s="8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8"/>
      <c r="AX582" s="6"/>
    </row>
    <row r="583">
      <c r="L583" s="8"/>
      <c r="M583" s="8"/>
      <c r="X583" s="8"/>
      <c r="AI583" s="8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8"/>
      <c r="AX583" s="6"/>
    </row>
    <row r="584">
      <c r="L584" s="8"/>
      <c r="M584" s="8"/>
      <c r="X584" s="8"/>
      <c r="AI584" s="8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8"/>
      <c r="AX584" s="6"/>
    </row>
    <row r="585">
      <c r="L585" s="8"/>
      <c r="M585" s="8"/>
      <c r="X585" s="8"/>
      <c r="AI585" s="8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8"/>
      <c r="AX585" s="6"/>
    </row>
    <row r="586">
      <c r="L586" s="8"/>
      <c r="M586" s="8"/>
      <c r="X586" s="8"/>
      <c r="AI586" s="8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8"/>
      <c r="AX586" s="6"/>
    </row>
    <row r="587">
      <c r="L587" s="8"/>
      <c r="M587" s="8"/>
      <c r="X587" s="8"/>
      <c r="AI587" s="8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8"/>
      <c r="AX587" s="6"/>
    </row>
    <row r="588">
      <c r="L588" s="8"/>
      <c r="M588" s="8"/>
      <c r="X588" s="8"/>
      <c r="AI588" s="8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8"/>
      <c r="AX588" s="6"/>
    </row>
    <row r="589">
      <c r="L589" s="8"/>
      <c r="M589" s="8"/>
      <c r="X589" s="8"/>
      <c r="AI589" s="8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8"/>
      <c r="AX589" s="6"/>
    </row>
    <row r="590">
      <c r="L590" s="8"/>
      <c r="M590" s="8"/>
      <c r="X590" s="8"/>
      <c r="AI590" s="8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8"/>
      <c r="AX590" s="6"/>
    </row>
    <row r="591">
      <c r="L591" s="8"/>
      <c r="M591" s="8"/>
      <c r="X591" s="8"/>
      <c r="AI591" s="8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8"/>
      <c r="AX591" s="6"/>
    </row>
    <row r="592">
      <c r="L592" s="8"/>
      <c r="M592" s="8"/>
      <c r="X592" s="8"/>
      <c r="AI592" s="8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8"/>
      <c r="AX592" s="6"/>
    </row>
    <row r="593">
      <c r="L593" s="8"/>
      <c r="M593" s="8"/>
      <c r="X593" s="8"/>
      <c r="AI593" s="8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8"/>
      <c r="AX593" s="6"/>
    </row>
    <row r="594">
      <c r="L594" s="8"/>
      <c r="M594" s="8"/>
      <c r="X594" s="8"/>
      <c r="AI594" s="8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8"/>
      <c r="AX594" s="6"/>
    </row>
    <row r="595">
      <c r="L595" s="8"/>
      <c r="M595" s="8"/>
      <c r="X595" s="8"/>
      <c r="AI595" s="8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8"/>
      <c r="AX595" s="6"/>
    </row>
    <row r="596">
      <c r="L596" s="8"/>
      <c r="M596" s="8"/>
      <c r="X596" s="8"/>
      <c r="AI596" s="8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8"/>
      <c r="AX596" s="6"/>
    </row>
    <row r="597">
      <c r="L597" s="8"/>
      <c r="M597" s="8"/>
      <c r="X597" s="8"/>
      <c r="AI597" s="8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8"/>
      <c r="AX597" s="6"/>
    </row>
    <row r="598">
      <c r="L598" s="8"/>
      <c r="M598" s="8"/>
      <c r="X598" s="8"/>
      <c r="AI598" s="8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8"/>
      <c r="AX598" s="6"/>
    </row>
    <row r="599">
      <c r="L599" s="8"/>
      <c r="M599" s="8"/>
      <c r="X599" s="8"/>
      <c r="AI599" s="8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8"/>
      <c r="AX599" s="6"/>
    </row>
    <row r="600">
      <c r="L600" s="8"/>
      <c r="M600" s="8"/>
      <c r="X600" s="8"/>
      <c r="AI600" s="8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8"/>
      <c r="AX600" s="6"/>
    </row>
    <row r="601">
      <c r="L601" s="8"/>
      <c r="M601" s="8"/>
      <c r="X601" s="8"/>
      <c r="AI601" s="8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8"/>
      <c r="AX601" s="6"/>
    </row>
    <row r="602">
      <c r="L602" s="8"/>
      <c r="M602" s="8"/>
      <c r="X602" s="8"/>
      <c r="AI602" s="8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8"/>
      <c r="AX602" s="6"/>
    </row>
    <row r="603">
      <c r="L603" s="8"/>
      <c r="M603" s="8"/>
      <c r="X603" s="8"/>
      <c r="AI603" s="8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8"/>
      <c r="AX603" s="6"/>
    </row>
    <row r="604">
      <c r="L604" s="8"/>
      <c r="M604" s="8"/>
      <c r="X604" s="8"/>
      <c r="AI604" s="8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8"/>
      <c r="AX604" s="6"/>
    </row>
    <row r="605">
      <c r="L605" s="8"/>
      <c r="M605" s="8"/>
      <c r="X605" s="8"/>
      <c r="AI605" s="8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8"/>
      <c r="AX605" s="6"/>
    </row>
    <row r="606">
      <c r="L606" s="8"/>
      <c r="M606" s="8"/>
      <c r="X606" s="8"/>
      <c r="AI606" s="8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8"/>
      <c r="AX606" s="6"/>
    </row>
    <row r="607">
      <c r="L607" s="8"/>
      <c r="M607" s="8"/>
      <c r="X607" s="8"/>
      <c r="AI607" s="8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8"/>
      <c r="AX607" s="6"/>
    </row>
    <row r="608">
      <c r="L608" s="8"/>
      <c r="M608" s="8"/>
      <c r="X608" s="8"/>
      <c r="AI608" s="8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8"/>
      <c r="AX608" s="6"/>
    </row>
    <row r="609">
      <c r="L609" s="8"/>
      <c r="M609" s="8"/>
      <c r="X609" s="8"/>
      <c r="AI609" s="8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8"/>
      <c r="AX609" s="6"/>
    </row>
    <row r="610">
      <c r="L610" s="8"/>
      <c r="M610" s="8"/>
      <c r="X610" s="8"/>
      <c r="AI610" s="8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8"/>
      <c r="AX610" s="6"/>
    </row>
    <row r="611">
      <c r="L611" s="8"/>
      <c r="M611" s="8"/>
      <c r="X611" s="8"/>
      <c r="AI611" s="8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8"/>
      <c r="AX611" s="6"/>
    </row>
    <row r="612">
      <c r="L612" s="8"/>
      <c r="M612" s="8"/>
      <c r="X612" s="8"/>
      <c r="AI612" s="8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8"/>
      <c r="AX612" s="6"/>
    </row>
    <row r="613">
      <c r="L613" s="8"/>
      <c r="M613" s="8"/>
      <c r="X613" s="8"/>
      <c r="AI613" s="8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8"/>
      <c r="AX613" s="6"/>
    </row>
    <row r="614">
      <c r="L614" s="8"/>
      <c r="M614" s="8"/>
      <c r="X614" s="8"/>
      <c r="AI614" s="8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8"/>
      <c r="AX614" s="6"/>
    </row>
    <row r="615">
      <c r="L615" s="8"/>
      <c r="M615" s="8"/>
      <c r="X615" s="8"/>
      <c r="AI615" s="8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8"/>
      <c r="AX615" s="6"/>
    </row>
    <row r="616">
      <c r="L616" s="8"/>
      <c r="M616" s="8"/>
      <c r="X616" s="8"/>
      <c r="AI616" s="8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8"/>
      <c r="AX616" s="6"/>
    </row>
    <row r="617">
      <c r="L617" s="8"/>
      <c r="M617" s="8"/>
      <c r="X617" s="8"/>
      <c r="AI617" s="8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8"/>
      <c r="AX617" s="6"/>
    </row>
    <row r="618">
      <c r="L618" s="8"/>
      <c r="M618" s="8"/>
      <c r="X618" s="8"/>
      <c r="AI618" s="8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8"/>
      <c r="AX618" s="6"/>
    </row>
    <row r="619">
      <c r="L619" s="8"/>
      <c r="M619" s="8"/>
      <c r="X619" s="8"/>
      <c r="AI619" s="8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8"/>
      <c r="AX619" s="6"/>
    </row>
    <row r="620">
      <c r="L620" s="8"/>
      <c r="M620" s="8"/>
      <c r="X620" s="8"/>
      <c r="AI620" s="8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8"/>
      <c r="AX620" s="6"/>
    </row>
    <row r="621">
      <c r="L621" s="8"/>
      <c r="M621" s="8"/>
      <c r="X621" s="8"/>
      <c r="AI621" s="8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8"/>
      <c r="AX621" s="6"/>
    </row>
    <row r="622">
      <c r="L622" s="8"/>
      <c r="M622" s="8"/>
      <c r="X622" s="8"/>
      <c r="AI622" s="8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8"/>
      <c r="AX622" s="6"/>
    </row>
    <row r="623">
      <c r="L623" s="8"/>
      <c r="M623" s="8"/>
      <c r="X623" s="8"/>
      <c r="AI623" s="8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8"/>
      <c r="AX623" s="6"/>
    </row>
    <row r="624">
      <c r="L624" s="8"/>
      <c r="M624" s="8"/>
      <c r="X624" s="8"/>
      <c r="AI624" s="8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8"/>
      <c r="AX624" s="6"/>
    </row>
    <row r="625">
      <c r="L625" s="8"/>
      <c r="M625" s="8"/>
      <c r="X625" s="8"/>
      <c r="AI625" s="8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8"/>
      <c r="AX625" s="6"/>
    </row>
    <row r="626">
      <c r="L626" s="8"/>
      <c r="M626" s="8"/>
      <c r="X626" s="8"/>
      <c r="AI626" s="8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8"/>
      <c r="AX626" s="6"/>
    </row>
    <row r="627">
      <c r="L627" s="8"/>
      <c r="M627" s="8"/>
      <c r="X627" s="8"/>
      <c r="AI627" s="8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8"/>
      <c r="AX627" s="6"/>
    </row>
    <row r="628">
      <c r="L628" s="8"/>
      <c r="M628" s="8"/>
      <c r="X628" s="8"/>
      <c r="AI628" s="8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8"/>
      <c r="AX628" s="6"/>
    </row>
    <row r="629">
      <c r="L629" s="8"/>
      <c r="M629" s="8"/>
      <c r="X629" s="8"/>
      <c r="AI629" s="8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8"/>
      <c r="AX629" s="6"/>
    </row>
    <row r="630">
      <c r="L630" s="8"/>
      <c r="M630" s="8"/>
      <c r="X630" s="8"/>
      <c r="AI630" s="8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8"/>
      <c r="AX630" s="6"/>
    </row>
    <row r="631">
      <c r="L631" s="8"/>
      <c r="M631" s="8"/>
      <c r="X631" s="8"/>
      <c r="AI631" s="8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8"/>
      <c r="AX631" s="6"/>
    </row>
    <row r="632">
      <c r="L632" s="8"/>
      <c r="M632" s="8"/>
      <c r="X632" s="8"/>
      <c r="AI632" s="8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8"/>
      <c r="AX632" s="6"/>
    </row>
    <row r="633">
      <c r="L633" s="8"/>
      <c r="M633" s="8"/>
      <c r="X633" s="8"/>
      <c r="AI633" s="8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8"/>
      <c r="AX633" s="6"/>
    </row>
    <row r="634">
      <c r="L634" s="8"/>
      <c r="M634" s="8"/>
      <c r="X634" s="8"/>
      <c r="AI634" s="8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8"/>
      <c r="AX634" s="6"/>
    </row>
    <row r="635">
      <c r="L635" s="8"/>
      <c r="M635" s="8"/>
      <c r="X635" s="8"/>
      <c r="AI635" s="8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8"/>
      <c r="AX635" s="6"/>
    </row>
    <row r="636">
      <c r="L636" s="8"/>
      <c r="M636" s="8"/>
      <c r="X636" s="8"/>
      <c r="AI636" s="8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8"/>
      <c r="AX636" s="6"/>
    </row>
    <row r="637">
      <c r="L637" s="8"/>
      <c r="M637" s="8"/>
      <c r="X637" s="8"/>
      <c r="AI637" s="8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8"/>
      <c r="AX637" s="6"/>
    </row>
    <row r="638">
      <c r="L638" s="8"/>
      <c r="M638" s="8"/>
      <c r="X638" s="8"/>
      <c r="AI638" s="8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8"/>
      <c r="AX638" s="6"/>
    </row>
    <row r="639">
      <c r="L639" s="8"/>
      <c r="M639" s="8"/>
      <c r="X639" s="8"/>
      <c r="AI639" s="8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8"/>
      <c r="AX639" s="6"/>
    </row>
    <row r="640">
      <c r="L640" s="8"/>
      <c r="M640" s="8"/>
      <c r="X640" s="8"/>
      <c r="AI640" s="8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8"/>
      <c r="AX640" s="6"/>
    </row>
    <row r="641">
      <c r="L641" s="8"/>
      <c r="M641" s="8"/>
      <c r="X641" s="8"/>
      <c r="AI641" s="8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8"/>
      <c r="AX641" s="6"/>
    </row>
    <row r="642">
      <c r="L642" s="8"/>
      <c r="M642" s="8"/>
      <c r="X642" s="8"/>
      <c r="AI642" s="8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8"/>
      <c r="AX642" s="6"/>
    </row>
    <row r="643">
      <c r="L643" s="8"/>
      <c r="M643" s="8"/>
      <c r="X643" s="8"/>
      <c r="AI643" s="8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8"/>
      <c r="AX643" s="6"/>
    </row>
    <row r="644">
      <c r="L644" s="8"/>
      <c r="M644" s="8"/>
      <c r="X644" s="8"/>
      <c r="AI644" s="8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8"/>
      <c r="AX644" s="6"/>
    </row>
    <row r="645">
      <c r="L645" s="8"/>
      <c r="M645" s="8"/>
      <c r="X645" s="8"/>
      <c r="AI645" s="8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8"/>
      <c r="AX645" s="6"/>
    </row>
    <row r="646">
      <c r="L646" s="8"/>
      <c r="M646" s="8"/>
      <c r="X646" s="8"/>
      <c r="AI646" s="8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8"/>
      <c r="AX646" s="6"/>
    </row>
    <row r="647">
      <c r="L647" s="8"/>
      <c r="M647" s="8"/>
      <c r="X647" s="8"/>
      <c r="AI647" s="8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8"/>
      <c r="AX647" s="6"/>
    </row>
    <row r="648">
      <c r="L648" s="8"/>
      <c r="M648" s="8"/>
      <c r="X648" s="8"/>
      <c r="AI648" s="8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8"/>
      <c r="AX648" s="6"/>
    </row>
    <row r="649">
      <c r="L649" s="8"/>
      <c r="M649" s="8"/>
      <c r="X649" s="8"/>
      <c r="AI649" s="8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8"/>
      <c r="AX649" s="6"/>
    </row>
    <row r="650">
      <c r="L650" s="8"/>
      <c r="M650" s="8"/>
      <c r="X650" s="8"/>
      <c r="AI650" s="8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8"/>
      <c r="AX650" s="6"/>
    </row>
    <row r="651">
      <c r="L651" s="8"/>
      <c r="M651" s="8"/>
      <c r="X651" s="8"/>
      <c r="AI651" s="8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8"/>
      <c r="AX651" s="6"/>
    </row>
    <row r="652">
      <c r="L652" s="8"/>
      <c r="M652" s="8"/>
      <c r="X652" s="8"/>
      <c r="AI652" s="8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8"/>
      <c r="AX652" s="6"/>
    </row>
    <row r="653">
      <c r="L653" s="8"/>
      <c r="M653" s="8"/>
      <c r="X653" s="8"/>
      <c r="AI653" s="8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8"/>
      <c r="AX653" s="6"/>
    </row>
    <row r="654">
      <c r="L654" s="8"/>
      <c r="M654" s="8"/>
      <c r="X654" s="8"/>
      <c r="AI654" s="8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8"/>
      <c r="AX654" s="6"/>
    </row>
    <row r="655">
      <c r="L655" s="8"/>
      <c r="M655" s="8"/>
      <c r="X655" s="8"/>
      <c r="AI655" s="8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8"/>
      <c r="AX655" s="6"/>
    </row>
    <row r="656">
      <c r="L656" s="8"/>
      <c r="M656" s="8"/>
      <c r="X656" s="8"/>
      <c r="AI656" s="8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8"/>
      <c r="AX656" s="6"/>
    </row>
    <row r="657">
      <c r="L657" s="8"/>
      <c r="M657" s="8"/>
      <c r="X657" s="8"/>
      <c r="AI657" s="8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8"/>
      <c r="AX657" s="6"/>
    </row>
    <row r="658">
      <c r="L658" s="8"/>
      <c r="M658" s="8"/>
      <c r="X658" s="8"/>
      <c r="AI658" s="8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8"/>
      <c r="AX658" s="6"/>
    </row>
    <row r="659">
      <c r="L659" s="8"/>
      <c r="M659" s="8"/>
      <c r="X659" s="8"/>
      <c r="AI659" s="8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8"/>
      <c r="AX659" s="6"/>
    </row>
    <row r="660">
      <c r="L660" s="8"/>
      <c r="M660" s="8"/>
      <c r="X660" s="8"/>
      <c r="AI660" s="8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8"/>
      <c r="AX660" s="6"/>
    </row>
    <row r="661">
      <c r="L661" s="8"/>
      <c r="M661" s="8"/>
      <c r="X661" s="8"/>
      <c r="AI661" s="8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8"/>
      <c r="AX661" s="6"/>
    </row>
    <row r="662">
      <c r="L662" s="8"/>
      <c r="M662" s="8"/>
      <c r="X662" s="8"/>
      <c r="AI662" s="8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8"/>
      <c r="AX662" s="6"/>
    </row>
    <row r="663">
      <c r="L663" s="8"/>
      <c r="M663" s="8"/>
      <c r="X663" s="8"/>
      <c r="AI663" s="8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8"/>
      <c r="AX663" s="6"/>
    </row>
    <row r="664">
      <c r="L664" s="8"/>
      <c r="M664" s="8"/>
      <c r="X664" s="8"/>
      <c r="AI664" s="8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8"/>
      <c r="AX664" s="6"/>
    </row>
    <row r="665">
      <c r="L665" s="8"/>
      <c r="M665" s="8"/>
      <c r="X665" s="8"/>
      <c r="AI665" s="8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8"/>
      <c r="AX665" s="6"/>
    </row>
    <row r="666">
      <c r="L666" s="8"/>
      <c r="M666" s="8"/>
      <c r="X666" s="8"/>
      <c r="AI666" s="8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8"/>
      <c r="AX666" s="6"/>
    </row>
    <row r="667">
      <c r="L667" s="8"/>
      <c r="M667" s="8"/>
      <c r="X667" s="8"/>
      <c r="AI667" s="8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8"/>
      <c r="AX667" s="6"/>
    </row>
    <row r="668">
      <c r="L668" s="8"/>
      <c r="M668" s="8"/>
      <c r="X668" s="8"/>
      <c r="AI668" s="8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8"/>
      <c r="AX668" s="6"/>
    </row>
    <row r="669">
      <c r="L669" s="8"/>
      <c r="M669" s="8"/>
      <c r="X669" s="8"/>
      <c r="AI669" s="8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8"/>
      <c r="AX669" s="6"/>
    </row>
    <row r="670">
      <c r="L670" s="8"/>
      <c r="M670" s="8"/>
      <c r="X670" s="8"/>
      <c r="AI670" s="8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8"/>
      <c r="AX670" s="6"/>
    </row>
    <row r="671">
      <c r="L671" s="8"/>
      <c r="M671" s="8"/>
      <c r="X671" s="8"/>
      <c r="AI671" s="8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8"/>
      <c r="AX671" s="6"/>
    </row>
    <row r="672">
      <c r="L672" s="8"/>
      <c r="M672" s="8"/>
      <c r="X672" s="8"/>
      <c r="AI672" s="8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8"/>
      <c r="AX672" s="6"/>
    </row>
    <row r="673">
      <c r="L673" s="8"/>
      <c r="M673" s="8"/>
      <c r="X673" s="8"/>
      <c r="AI673" s="8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8"/>
      <c r="AX673" s="6"/>
    </row>
    <row r="674">
      <c r="L674" s="8"/>
      <c r="M674" s="8"/>
      <c r="X674" s="8"/>
      <c r="AI674" s="8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8"/>
      <c r="AX674" s="6"/>
    </row>
    <row r="675">
      <c r="L675" s="8"/>
      <c r="M675" s="8"/>
      <c r="X675" s="8"/>
      <c r="AI675" s="8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8"/>
      <c r="AX675" s="6"/>
    </row>
    <row r="676">
      <c r="L676" s="8"/>
      <c r="M676" s="8"/>
      <c r="X676" s="8"/>
      <c r="AI676" s="8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8"/>
      <c r="AX676" s="6"/>
    </row>
    <row r="677">
      <c r="L677" s="8"/>
      <c r="M677" s="8"/>
      <c r="X677" s="8"/>
      <c r="AI677" s="8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8"/>
      <c r="AX677" s="6"/>
    </row>
    <row r="678">
      <c r="L678" s="8"/>
      <c r="M678" s="8"/>
      <c r="X678" s="8"/>
      <c r="AI678" s="8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8"/>
      <c r="AX678" s="6"/>
    </row>
    <row r="679">
      <c r="L679" s="8"/>
      <c r="M679" s="8"/>
      <c r="X679" s="8"/>
      <c r="AI679" s="8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8"/>
      <c r="AX679" s="6"/>
    </row>
    <row r="680">
      <c r="L680" s="8"/>
      <c r="M680" s="8"/>
      <c r="X680" s="8"/>
      <c r="AI680" s="8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8"/>
      <c r="AX680" s="6"/>
    </row>
    <row r="681">
      <c r="L681" s="8"/>
      <c r="M681" s="8"/>
      <c r="X681" s="8"/>
      <c r="AI681" s="8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8"/>
      <c r="AX681" s="6"/>
    </row>
    <row r="682">
      <c r="L682" s="8"/>
      <c r="M682" s="8"/>
      <c r="X682" s="8"/>
      <c r="AI682" s="8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8"/>
      <c r="AX682" s="6"/>
    </row>
    <row r="683">
      <c r="L683" s="8"/>
      <c r="M683" s="8"/>
      <c r="X683" s="8"/>
      <c r="AI683" s="8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8"/>
      <c r="AX683" s="6"/>
    </row>
    <row r="684">
      <c r="L684" s="8"/>
      <c r="M684" s="8"/>
      <c r="X684" s="8"/>
      <c r="AI684" s="8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8"/>
      <c r="AX684" s="6"/>
    </row>
    <row r="685">
      <c r="L685" s="8"/>
      <c r="M685" s="8"/>
      <c r="X685" s="8"/>
      <c r="AI685" s="8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8"/>
      <c r="AX685" s="6"/>
    </row>
    <row r="686">
      <c r="L686" s="8"/>
      <c r="M686" s="8"/>
      <c r="X686" s="8"/>
      <c r="AI686" s="8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8"/>
      <c r="AX686" s="6"/>
    </row>
    <row r="687">
      <c r="L687" s="8"/>
      <c r="M687" s="8"/>
      <c r="X687" s="8"/>
      <c r="AI687" s="8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8"/>
      <c r="AX687" s="6"/>
    </row>
    <row r="688">
      <c r="L688" s="8"/>
      <c r="M688" s="8"/>
      <c r="X688" s="8"/>
      <c r="AI688" s="8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8"/>
      <c r="AX688" s="6"/>
    </row>
    <row r="689">
      <c r="L689" s="8"/>
      <c r="M689" s="8"/>
      <c r="X689" s="8"/>
      <c r="AI689" s="8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8"/>
      <c r="AX689" s="6"/>
    </row>
    <row r="690">
      <c r="L690" s="8"/>
      <c r="M690" s="8"/>
      <c r="X690" s="8"/>
      <c r="AI690" s="8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8"/>
      <c r="AX690" s="6"/>
    </row>
    <row r="691">
      <c r="L691" s="8"/>
      <c r="M691" s="8"/>
      <c r="X691" s="8"/>
      <c r="AI691" s="8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8"/>
      <c r="AX691" s="6"/>
    </row>
    <row r="692">
      <c r="L692" s="8"/>
      <c r="M692" s="8"/>
      <c r="X692" s="8"/>
      <c r="AI692" s="8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8"/>
      <c r="AX692" s="6"/>
    </row>
    <row r="693">
      <c r="L693" s="8"/>
      <c r="M693" s="8"/>
      <c r="X693" s="8"/>
      <c r="AI693" s="8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8"/>
      <c r="AX693" s="6"/>
    </row>
    <row r="694">
      <c r="L694" s="8"/>
      <c r="M694" s="8"/>
      <c r="X694" s="8"/>
      <c r="AI694" s="8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8"/>
      <c r="AX694" s="6"/>
    </row>
    <row r="695">
      <c r="L695" s="8"/>
      <c r="M695" s="8"/>
      <c r="X695" s="8"/>
      <c r="AI695" s="8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8"/>
      <c r="AX695" s="6"/>
    </row>
    <row r="696">
      <c r="L696" s="8"/>
      <c r="M696" s="8"/>
      <c r="X696" s="8"/>
      <c r="AI696" s="8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8"/>
      <c r="AX696" s="6"/>
    </row>
    <row r="697">
      <c r="L697" s="8"/>
      <c r="M697" s="8"/>
      <c r="X697" s="8"/>
      <c r="AI697" s="8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8"/>
      <c r="AX697" s="6"/>
    </row>
    <row r="698">
      <c r="L698" s="8"/>
      <c r="M698" s="8"/>
      <c r="X698" s="8"/>
      <c r="AI698" s="8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8"/>
      <c r="AX698" s="6"/>
    </row>
    <row r="699">
      <c r="L699" s="8"/>
      <c r="M699" s="8"/>
      <c r="X699" s="8"/>
      <c r="AI699" s="8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8"/>
      <c r="AX699" s="6"/>
    </row>
    <row r="700">
      <c r="L700" s="8"/>
      <c r="M700" s="8"/>
      <c r="X700" s="8"/>
      <c r="AI700" s="8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8"/>
      <c r="AX700" s="6"/>
    </row>
    <row r="701">
      <c r="L701" s="8"/>
      <c r="M701" s="8"/>
      <c r="X701" s="8"/>
      <c r="AI701" s="8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8"/>
      <c r="AX701" s="6"/>
    </row>
    <row r="702">
      <c r="L702" s="8"/>
      <c r="M702" s="8"/>
      <c r="X702" s="8"/>
      <c r="AI702" s="8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8"/>
      <c r="AX702" s="6"/>
    </row>
    <row r="703">
      <c r="L703" s="8"/>
      <c r="M703" s="8"/>
      <c r="X703" s="8"/>
      <c r="AI703" s="8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8"/>
      <c r="AX703" s="6"/>
    </row>
    <row r="704">
      <c r="L704" s="8"/>
      <c r="M704" s="8"/>
      <c r="X704" s="8"/>
      <c r="AI704" s="8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8"/>
      <c r="AX704" s="6"/>
    </row>
    <row r="705">
      <c r="L705" s="8"/>
      <c r="M705" s="8"/>
      <c r="X705" s="8"/>
      <c r="AI705" s="8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8"/>
      <c r="AX705" s="6"/>
    </row>
    <row r="706">
      <c r="L706" s="8"/>
      <c r="M706" s="8"/>
      <c r="X706" s="8"/>
      <c r="AI706" s="8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8"/>
      <c r="AX706" s="6"/>
    </row>
    <row r="707">
      <c r="L707" s="8"/>
      <c r="M707" s="8"/>
      <c r="X707" s="8"/>
      <c r="AI707" s="8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8"/>
      <c r="AX707" s="6"/>
    </row>
    <row r="708">
      <c r="L708" s="8"/>
      <c r="M708" s="8"/>
      <c r="X708" s="8"/>
      <c r="AI708" s="8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8"/>
      <c r="AX708" s="6"/>
    </row>
    <row r="709">
      <c r="L709" s="8"/>
      <c r="M709" s="8"/>
      <c r="X709" s="8"/>
      <c r="AI709" s="8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8"/>
      <c r="AX709" s="6"/>
    </row>
    <row r="710">
      <c r="L710" s="8"/>
      <c r="M710" s="8"/>
      <c r="X710" s="8"/>
      <c r="AI710" s="8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8"/>
      <c r="AX710" s="6"/>
    </row>
    <row r="711">
      <c r="L711" s="8"/>
      <c r="M711" s="8"/>
      <c r="X711" s="8"/>
      <c r="AI711" s="8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8"/>
      <c r="AX711" s="6"/>
    </row>
    <row r="712">
      <c r="L712" s="8"/>
      <c r="M712" s="8"/>
      <c r="X712" s="8"/>
      <c r="AI712" s="8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8"/>
      <c r="AX712" s="6"/>
    </row>
    <row r="713">
      <c r="L713" s="8"/>
      <c r="M713" s="8"/>
      <c r="X713" s="8"/>
      <c r="AI713" s="8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8"/>
      <c r="AX713" s="6"/>
    </row>
    <row r="714">
      <c r="L714" s="8"/>
      <c r="M714" s="8"/>
      <c r="X714" s="8"/>
      <c r="AI714" s="8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8"/>
      <c r="AX714" s="6"/>
    </row>
    <row r="715">
      <c r="L715" s="8"/>
      <c r="M715" s="8"/>
      <c r="X715" s="8"/>
      <c r="AI715" s="8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8"/>
      <c r="AX715" s="6"/>
    </row>
    <row r="716">
      <c r="L716" s="8"/>
      <c r="M716" s="8"/>
      <c r="X716" s="8"/>
      <c r="AI716" s="8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8"/>
      <c r="AX716" s="6"/>
    </row>
    <row r="717">
      <c r="L717" s="8"/>
      <c r="M717" s="8"/>
      <c r="X717" s="8"/>
      <c r="AI717" s="8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8"/>
      <c r="AX717" s="6"/>
    </row>
    <row r="718">
      <c r="L718" s="8"/>
      <c r="M718" s="8"/>
      <c r="X718" s="8"/>
      <c r="AI718" s="8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8"/>
      <c r="AX718" s="6"/>
    </row>
    <row r="719">
      <c r="L719" s="8"/>
      <c r="M719" s="8"/>
      <c r="X719" s="8"/>
      <c r="AI719" s="8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8"/>
      <c r="AX719" s="6"/>
    </row>
    <row r="720">
      <c r="L720" s="8"/>
      <c r="M720" s="8"/>
      <c r="X720" s="8"/>
      <c r="AI720" s="8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8"/>
      <c r="AX720" s="6"/>
    </row>
    <row r="721">
      <c r="L721" s="8"/>
      <c r="M721" s="8"/>
      <c r="X721" s="8"/>
      <c r="AI721" s="8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8"/>
      <c r="AX721" s="6"/>
    </row>
    <row r="722">
      <c r="L722" s="8"/>
      <c r="M722" s="8"/>
      <c r="X722" s="8"/>
      <c r="AI722" s="8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8"/>
      <c r="AX722" s="6"/>
    </row>
    <row r="723">
      <c r="L723" s="8"/>
      <c r="M723" s="8"/>
      <c r="X723" s="8"/>
      <c r="AI723" s="8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8"/>
      <c r="AX723" s="6"/>
    </row>
    <row r="724">
      <c r="L724" s="8"/>
      <c r="M724" s="8"/>
      <c r="X724" s="8"/>
      <c r="AI724" s="8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8"/>
      <c r="AX724" s="6"/>
    </row>
    <row r="725">
      <c r="L725" s="8"/>
      <c r="M725" s="8"/>
      <c r="X725" s="8"/>
      <c r="AI725" s="8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8"/>
      <c r="AX725" s="6"/>
    </row>
    <row r="726">
      <c r="L726" s="8"/>
      <c r="M726" s="8"/>
      <c r="X726" s="8"/>
      <c r="AI726" s="8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8"/>
      <c r="AX726" s="6"/>
    </row>
    <row r="727">
      <c r="L727" s="8"/>
      <c r="M727" s="8"/>
      <c r="X727" s="8"/>
      <c r="AI727" s="8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8"/>
      <c r="AX727" s="6"/>
    </row>
    <row r="728">
      <c r="L728" s="8"/>
      <c r="M728" s="8"/>
      <c r="X728" s="8"/>
      <c r="AI728" s="8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8"/>
      <c r="AX728" s="6"/>
    </row>
    <row r="729">
      <c r="L729" s="8"/>
      <c r="M729" s="8"/>
      <c r="X729" s="8"/>
      <c r="AI729" s="8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8"/>
      <c r="AX729" s="6"/>
    </row>
    <row r="730">
      <c r="L730" s="8"/>
      <c r="M730" s="8"/>
      <c r="X730" s="8"/>
      <c r="AI730" s="8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8"/>
      <c r="AX730" s="6"/>
    </row>
    <row r="731">
      <c r="L731" s="8"/>
      <c r="M731" s="8"/>
      <c r="X731" s="8"/>
      <c r="AI731" s="8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8"/>
      <c r="AX731" s="6"/>
    </row>
    <row r="732">
      <c r="L732" s="8"/>
      <c r="M732" s="8"/>
      <c r="X732" s="8"/>
      <c r="AI732" s="8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8"/>
      <c r="AX732" s="6"/>
    </row>
    <row r="733">
      <c r="L733" s="8"/>
      <c r="M733" s="8"/>
      <c r="X733" s="8"/>
      <c r="AI733" s="8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8"/>
      <c r="AX733" s="6"/>
    </row>
    <row r="734">
      <c r="L734" s="8"/>
      <c r="M734" s="8"/>
      <c r="X734" s="8"/>
      <c r="AI734" s="8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8"/>
      <c r="AX734" s="6"/>
    </row>
    <row r="735">
      <c r="L735" s="8"/>
      <c r="M735" s="8"/>
      <c r="X735" s="8"/>
      <c r="AI735" s="8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8"/>
      <c r="AX735" s="6"/>
    </row>
    <row r="736">
      <c r="L736" s="8"/>
      <c r="M736" s="8"/>
      <c r="X736" s="8"/>
      <c r="AI736" s="8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8"/>
      <c r="AX736" s="6"/>
    </row>
    <row r="737">
      <c r="L737" s="8"/>
      <c r="M737" s="8"/>
      <c r="X737" s="8"/>
      <c r="AI737" s="8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8"/>
      <c r="AX737" s="6"/>
    </row>
    <row r="738">
      <c r="L738" s="8"/>
      <c r="M738" s="8"/>
      <c r="X738" s="8"/>
      <c r="AI738" s="8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8"/>
      <c r="AX738" s="6"/>
    </row>
    <row r="739">
      <c r="L739" s="8"/>
      <c r="M739" s="8"/>
      <c r="X739" s="8"/>
      <c r="AI739" s="8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8"/>
      <c r="AX739" s="6"/>
    </row>
    <row r="740">
      <c r="L740" s="8"/>
      <c r="M740" s="8"/>
      <c r="X740" s="8"/>
      <c r="AI740" s="8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8"/>
      <c r="AX740" s="6"/>
    </row>
    <row r="741">
      <c r="L741" s="8"/>
      <c r="M741" s="8"/>
      <c r="X741" s="8"/>
      <c r="AI741" s="8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8"/>
      <c r="AX741" s="6"/>
    </row>
    <row r="742">
      <c r="L742" s="8"/>
      <c r="M742" s="8"/>
      <c r="X742" s="8"/>
      <c r="AI742" s="8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8"/>
      <c r="AX742" s="6"/>
    </row>
    <row r="743">
      <c r="L743" s="8"/>
      <c r="M743" s="8"/>
      <c r="X743" s="8"/>
      <c r="AI743" s="8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8"/>
      <c r="AX743" s="6"/>
    </row>
    <row r="744">
      <c r="L744" s="8"/>
      <c r="M744" s="8"/>
      <c r="X744" s="8"/>
      <c r="AI744" s="8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8"/>
      <c r="AX744" s="6"/>
    </row>
    <row r="745">
      <c r="L745" s="8"/>
      <c r="M745" s="8"/>
      <c r="X745" s="8"/>
      <c r="AI745" s="8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8"/>
      <c r="AX745" s="6"/>
    </row>
    <row r="746">
      <c r="L746" s="8"/>
      <c r="M746" s="8"/>
      <c r="X746" s="8"/>
      <c r="AI746" s="8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8"/>
      <c r="AX746" s="6"/>
    </row>
    <row r="747">
      <c r="L747" s="8"/>
      <c r="M747" s="8"/>
      <c r="X747" s="8"/>
      <c r="AI747" s="8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8"/>
      <c r="AX747" s="6"/>
    </row>
    <row r="748">
      <c r="L748" s="8"/>
      <c r="M748" s="8"/>
      <c r="X748" s="8"/>
      <c r="AI748" s="8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8"/>
      <c r="AX748" s="6"/>
    </row>
    <row r="749">
      <c r="L749" s="8"/>
      <c r="M749" s="8"/>
      <c r="X749" s="8"/>
      <c r="AI749" s="8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8"/>
      <c r="AX749" s="6"/>
    </row>
    <row r="750">
      <c r="L750" s="8"/>
      <c r="M750" s="8"/>
      <c r="X750" s="8"/>
      <c r="AI750" s="8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8"/>
      <c r="AX750" s="6"/>
    </row>
    <row r="751">
      <c r="L751" s="8"/>
      <c r="M751" s="8"/>
      <c r="X751" s="8"/>
      <c r="AI751" s="8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8"/>
      <c r="AX751" s="6"/>
    </row>
    <row r="752">
      <c r="L752" s="8"/>
      <c r="M752" s="8"/>
      <c r="X752" s="8"/>
      <c r="AI752" s="8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8"/>
      <c r="AX752" s="6"/>
    </row>
    <row r="753">
      <c r="L753" s="8"/>
      <c r="M753" s="8"/>
      <c r="X753" s="8"/>
      <c r="AI753" s="8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8"/>
      <c r="AX753" s="6"/>
    </row>
    <row r="754">
      <c r="L754" s="8"/>
      <c r="M754" s="8"/>
      <c r="X754" s="8"/>
      <c r="AI754" s="8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8"/>
      <c r="AX754" s="6"/>
    </row>
    <row r="755">
      <c r="L755" s="8"/>
      <c r="M755" s="8"/>
      <c r="X755" s="8"/>
      <c r="AI755" s="8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8"/>
      <c r="AX755" s="6"/>
    </row>
    <row r="756">
      <c r="L756" s="8"/>
      <c r="M756" s="8"/>
      <c r="X756" s="8"/>
      <c r="AI756" s="8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8"/>
      <c r="AX756" s="6"/>
    </row>
    <row r="757">
      <c r="L757" s="8"/>
      <c r="M757" s="8"/>
      <c r="X757" s="8"/>
      <c r="AI757" s="8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8"/>
      <c r="AX757" s="6"/>
    </row>
    <row r="758">
      <c r="L758" s="8"/>
      <c r="M758" s="8"/>
      <c r="X758" s="8"/>
      <c r="AI758" s="8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8"/>
      <c r="AX758" s="6"/>
    </row>
    <row r="759">
      <c r="L759" s="8"/>
      <c r="M759" s="8"/>
      <c r="X759" s="8"/>
      <c r="AI759" s="8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8"/>
      <c r="AX759" s="6"/>
    </row>
    <row r="760">
      <c r="L760" s="8"/>
      <c r="M760" s="8"/>
      <c r="X760" s="8"/>
      <c r="AI760" s="8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8"/>
      <c r="AX760" s="6"/>
    </row>
    <row r="761">
      <c r="L761" s="8"/>
      <c r="M761" s="8"/>
      <c r="X761" s="8"/>
      <c r="AI761" s="8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8"/>
      <c r="AX761" s="6"/>
    </row>
    <row r="762">
      <c r="L762" s="8"/>
      <c r="M762" s="8"/>
      <c r="X762" s="8"/>
      <c r="AI762" s="8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8"/>
      <c r="AX762" s="6"/>
    </row>
    <row r="763">
      <c r="L763" s="8"/>
      <c r="M763" s="8"/>
      <c r="X763" s="8"/>
      <c r="AI763" s="8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8"/>
      <c r="AX763" s="6"/>
    </row>
    <row r="764">
      <c r="L764" s="8"/>
      <c r="M764" s="8"/>
      <c r="X764" s="8"/>
      <c r="AI764" s="8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8"/>
      <c r="AX764" s="6"/>
    </row>
    <row r="765">
      <c r="L765" s="8"/>
      <c r="M765" s="8"/>
      <c r="X765" s="8"/>
      <c r="AI765" s="8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8"/>
      <c r="AX765" s="6"/>
    </row>
    <row r="766">
      <c r="L766" s="8"/>
      <c r="M766" s="8"/>
      <c r="X766" s="8"/>
      <c r="AI766" s="8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8"/>
      <c r="AX766" s="6"/>
    </row>
    <row r="767">
      <c r="L767" s="8"/>
      <c r="M767" s="8"/>
      <c r="X767" s="8"/>
      <c r="AI767" s="8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8"/>
      <c r="AX767" s="6"/>
    </row>
    <row r="768">
      <c r="L768" s="8"/>
      <c r="M768" s="8"/>
      <c r="X768" s="8"/>
      <c r="AI768" s="8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8"/>
      <c r="AX768" s="6"/>
    </row>
    <row r="769">
      <c r="L769" s="8"/>
      <c r="M769" s="8"/>
      <c r="X769" s="8"/>
      <c r="AI769" s="8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8"/>
      <c r="AX769" s="6"/>
    </row>
    <row r="770">
      <c r="L770" s="8"/>
      <c r="M770" s="8"/>
      <c r="X770" s="8"/>
      <c r="AI770" s="8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8"/>
      <c r="AX770" s="6"/>
    </row>
    <row r="771">
      <c r="L771" s="8"/>
      <c r="M771" s="8"/>
      <c r="X771" s="8"/>
      <c r="AI771" s="8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8"/>
      <c r="AX771" s="6"/>
    </row>
    <row r="772">
      <c r="L772" s="8"/>
      <c r="M772" s="8"/>
      <c r="X772" s="8"/>
      <c r="AI772" s="8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8"/>
      <c r="AX772" s="6"/>
    </row>
    <row r="773">
      <c r="L773" s="8"/>
      <c r="M773" s="8"/>
      <c r="X773" s="8"/>
      <c r="AI773" s="8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8"/>
      <c r="AX773" s="6"/>
    </row>
    <row r="774">
      <c r="L774" s="8"/>
      <c r="M774" s="8"/>
      <c r="X774" s="8"/>
      <c r="AI774" s="8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8"/>
      <c r="AX774" s="6"/>
    </row>
    <row r="775">
      <c r="L775" s="8"/>
      <c r="M775" s="8"/>
      <c r="X775" s="8"/>
      <c r="AI775" s="8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8"/>
      <c r="AX775" s="6"/>
    </row>
    <row r="776">
      <c r="L776" s="8"/>
      <c r="M776" s="8"/>
      <c r="X776" s="8"/>
      <c r="AI776" s="8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8"/>
      <c r="AX776" s="6"/>
    </row>
    <row r="777">
      <c r="L777" s="8"/>
      <c r="M777" s="8"/>
      <c r="X777" s="8"/>
      <c r="AI777" s="8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8"/>
      <c r="AX777" s="6"/>
    </row>
    <row r="778">
      <c r="L778" s="8"/>
      <c r="M778" s="8"/>
      <c r="X778" s="8"/>
      <c r="AI778" s="8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8"/>
      <c r="AX778" s="6"/>
    </row>
    <row r="779">
      <c r="L779" s="8"/>
      <c r="M779" s="8"/>
      <c r="X779" s="8"/>
      <c r="AI779" s="8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8"/>
      <c r="AX779" s="6"/>
    </row>
    <row r="780">
      <c r="L780" s="8"/>
      <c r="M780" s="8"/>
      <c r="X780" s="8"/>
      <c r="AI780" s="8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8"/>
      <c r="AX780" s="6"/>
    </row>
    <row r="781">
      <c r="L781" s="8"/>
      <c r="M781" s="8"/>
      <c r="X781" s="8"/>
      <c r="AI781" s="8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8"/>
      <c r="AX781" s="6"/>
    </row>
    <row r="782">
      <c r="L782" s="8"/>
      <c r="M782" s="8"/>
      <c r="X782" s="8"/>
      <c r="AI782" s="8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8"/>
      <c r="AX782" s="6"/>
    </row>
    <row r="783">
      <c r="L783" s="8"/>
      <c r="M783" s="8"/>
      <c r="X783" s="8"/>
      <c r="AI783" s="8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8"/>
      <c r="AX783" s="6"/>
    </row>
    <row r="784">
      <c r="L784" s="8"/>
      <c r="M784" s="8"/>
      <c r="X784" s="8"/>
      <c r="AI784" s="8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8"/>
      <c r="AX784" s="6"/>
    </row>
    <row r="785">
      <c r="L785" s="8"/>
      <c r="M785" s="8"/>
      <c r="X785" s="8"/>
      <c r="AI785" s="8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8"/>
      <c r="AX785" s="6"/>
    </row>
    <row r="786">
      <c r="L786" s="8"/>
      <c r="M786" s="8"/>
      <c r="X786" s="8"/>
      <c r="AI786" s="8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8"/>
      <c r="AX786" s="6"/>
    </row>
    <row r="787">
      <c r="L787" s="8"/>
      <c r="M787" s="8"/>
      <c r="X787" s="8"/>
      <c r="AI787" s="8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8"/>
      <c r="AX787" s="6"/>
    </row>
    <row r="788">
      <c r="L788" s="8"/>
      <c r="M788" s="8"/>
      <c r="X788" s="8"/>
      <c r="AI788" s="8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8"/>
      <c r="AX788" s="6"/>
    </row>
    <row r="789">
      <c r="L789" s="8"/>
      <c r="M789" s="8"/>
      <c r="X789" s="8"/>
      <c r="AI789" s="8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8"/>
      <c r="AX789" s="6"/>
    </row>
    <row r="790">
      <c r="L790" s="8"/>
      <c r="M790" s="8"/>
      <c r="X790" s="8"/>
      <c r="AI790" s="8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8"/>
      <c r="AX790" s="6"/>
    </row>
    <row r="791">
      <c r="L791" s="8"/>
      <c r="M791" s="8"/>
      <c r="X791" s="8"/>
      <c r="AI791" s="8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8"/>
      <c r="AX791" s="6"/>
    </row>
    <row r="792">
      <c r="L792" s="8"/>
      <c r="M792" s="8"/>
      <c r="X792" s="8"/>
      <c r="AI792" s="8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8"/>
      <c r="AX792" s="6"/>
    </row>
    <row r="793">
      <c r="L793" s="8"/>
      <c r="M793" s="8"/>
      <c r="X793" s="8"/>
      <c r="AI793" s="8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8"/>
      <c r="AX793" s="6"/>
    </row>
    <row r="794">
      <c r="L794" s="8"/>
      <c r="M794" s="8"/>
      <c r="X794" s="8"/>
      <c r="AI794" s="8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8"/>
      <c r="AX794" s="6"/>
    </row>
    <row r="795">
      <c r="L795" s="8"/>
      <c r="M795" s="8"/>
      <c r="X795" s="8"/>
      <c r="AI795" s="8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8"/>
      <c r="AX795" s="6"/>
    </row>
    <row r="796">
      <c r="L796" s="8"/>
      <c r="M796" s="8"/>
      <c r="X796" s="8"/>
      <c r="AI796" s="8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8"/>
      <c r="AX796" s="6"/>
    </row>
    <row r="797">
      <c r="L797" s="8"/>
      <c r="M797" s="8"/>
      <c r="X797" s="8"/>
      <c r="AI797" s="8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8"/>
      <c r="AX797" s="6"/>
    </row>
    <row r="798">
      <c r="L798" s="8"/>
      <c r="M798" s="8"/>
      <c r="X798" s="8"/>
      <c r="AI798" s="8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8"/>
      <c r="AX798" s="6"/>
    </row>
    <row r="799">
      <c r="L799" s="8"/>
      <c r="M799" s="8"/>
      <c r="X799" s="8"/>
      <c r="AI799" s="8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8"/>
      <c r="AX799" s="6"/>
    </row>
    <row r="800">
      <c r="L800" s="8"/>
      <c r="M800" s="8"/>
      <c r="X800" s="8"/>
      <c r="AI800" s="8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8"/>
      <c r="AX800" s="6"/>
    </row>
    <row r="801">
      <c r="L801" s="8"/>
      <c r="M801" s="8"/>
      <c r="X801" s="8"/>
      <c r="AI801" s="8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8"/>
      <c r="AX801" s="6"/>
    </row>
    <row r="802">
      <c r="L802" s="8"/>
      <c r="M802" s="8"/>
      <c r="X802" s="8"/>
      <c r="AI802" s="8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8"/>
      <c r="AX802" s="6"/>
    </row>
    <row r="803">
      <c r="L803" s="8"/>
      <c r="M803" s="8"/>
      <c r="X803" s="8"/>
      <c r="AI803" s="8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8"/>
      <c r="AX803" s="6"/>
    </row>
    <row r="804">
      <c r="L804" s="8"/>
      <c r="M804" s="8"/>
      <c r="X804" s="8"/>
      <c r="AI804" s="8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8"/>
      <c r="AX804" s="6"/>
    </row>
    <row r="805">
      <c r="L805" s="8"/>
      <c r="M805" s="8"/>
      <c r="X805" s="8"/>
      <c r="AI805" s="8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8"/>
      <c r="AX805" s="6"/>
    </row>
    <row r="806">
      <c r="L806" s="8"/>
      <c r="M806" s="8"/>
      <c r="X806" s="8"/>
      <c r="AI806" s="8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8"/>
      <c r="AX806" s="6"/>
    </row>
    <row r="807">
      <c r="L807" s="8"/>
      <c r="M807" s="8"/>
      <c r="X807" s="8"/>
      <c r="AI807" s="8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8"/>
      <c r="AX807" s="6"/>
    </row>
    <row r="808">
      <c r="L808" s="8"/>
      <c r="M808" s="8"/>
      <c r="X808" s="8"/>
      <c r="AI808" s="8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8"/>
      <c r="AX808" s="6"/>
    </row>
    <row r="809">
      <c r="L809" s="8"/>
      <c r="M809" s="8"/>
      <c r="X809" s="8"/>
      <c r="AI809" s="8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8"/>
      <c r="AX809" s="6"/>
    </row>
    <row r="810">
      <c r="L810" s="8"/>
      <c r="M810" s="8"/>
      <c r="X810" s="8"/>
      <c r="AI810" s="8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8"/>
      <c r="AX810" s="6"/>
    </row>
    <row r="811">
      <c r="L811" s="8"/>
      <c r="M811" s="8"/>
      <c r="X811" s="8"/>
      <c r="AI811" s="8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8"/>
      <c r="AX811" s="6"/>
    </row>
    <row r="812">
      <c r="L812" s="8"/>
      <c r="M812" s="8"/>
      <c r="X812" s="8"/>
      <c r="AI812" s="8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8"/>
      <c r="AX812" s="6"/>
    </row>
    <row r="813">
      <c r="L813" s="8"/>
      <c r="M813" s="8"/>
      <c r="X813" s="8"/>
      <c r="AI813" s="8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8"/>
      <c r="AX813" s="6"/>
    </row>
    <row r="814">
      <c r="L814" s="8"/>
      <c r="M814" s="8"/>
      <c r="X814" s="8"/>
      <c r="AI814" s="8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8"/>
      <c r="AX814" s="6"/>
    </row>
    <row r="815">
      <c r="L815" s="8"/>
      <c r="M815" s="8"/>
      <c r="X815" s="8"/>
      <c r="AI815" s="8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8"/>
      <c r="AX815" s="6"/>
    </row>
    <row r="816">
      <c r="L816" s="8"/>
      <c r="M816" s="8"/>
      <c r="X816" s="8"/>
      <c r="AI816" s="8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8"/>
      <c r="AX816" s="6"/>
    </row>
    <row r="817">
      <c r="L817" s="8"/>
      <c r="M817" s="8"/>
      <c r="X817" s="8"/>
      <c r="AI817" s="8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8"/>
      <c r="AX817" s="6"/>
    </row>
    <row r="818">
      <c r="L818" s="8"/>
      <c r="M818" s="8"/>
      <c r="X818" s="8"/>
      <c r="AI818" s="8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8"/>
      <c r="AX818" s="6"/>
    </row>
    <row r="819">
      <c r="L819" s="8"/>
      <c r="M819" s="8"/>
      <c r="X819" s="8"/>
      <c r="AI819" s="8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8"/>
      <c r="AX819" s="6"/>
    </row>
    <row r="820">
      <c r="L820" s="8"/>
      <c r="M820" s="8"/>
      <c r="X820" s="8"/>
      <c r="AI820" s="8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8"/>
      <c r="AX820" s="6"/>
    </row>
    <row r="821">
      <c r="L821" s="8"/>
      <c r="M821" s="8"/>
      <c r="X821" s="8"/>
      <c r="AI821" s="8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8"/>
      <c r="AX821" s="6"/>
    </row>
    <row r="822">
      <c r="L822" s="8"/>
      <c r="M822" s="8"/>
      <c r="X822" s="8"/>
      <c r="AI822" s="8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8"/>
      <c r="AX822" s="6"/>
    </row>
    <row r="823">
      <c r="L823" s="8"/>
      <c r="M823" s="8"/>
      <c r="X823" s="8"/>
      <c r="AI823" s="8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8"/>
      <c r="AX823" s="6"/>
    </row>
    <row r="824">
      <c r="L824" s="8"/>
      <c r="M824" s="8"/>
      <c r="X824" s="8"/>
      <c r="AI824" s="8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8"/>
      <c r="AX824" s="6"/>
    </row>
    <row r="825">
      <c r="L825" s="8"/>
      <c r="M825" s="8"/>
      <c r="X825" s="8"/>
      <c r="AI825" s="8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8"/>
      <c r="AX825" s="6"/>
    </row>
    <row r="826">
      <c r="L826" s="8"/>
      <c r="M826" s="8"/>
      <c r="X826" s="8"/>
      <c r="AI826" s="8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8"/>
      <c r="AX826" s="6"/>
    </row>
    <row r="827">
      <c r="L827" s="8"/>
      <c r="M827" s="8"/>
      <c r="X827" s="8"/>
      <c r="AI827" s="8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8"/>
      <c r="AX827" s="6"/>
    </row>
    <row r="828">
      <c r="L828" s="8"/>
      <c r="M828" s="8"/>
      <c r="X828" s="8"/>
      <c r="AI828" s="8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8"/>
      <c r="AX828" s="6"/>
    </row>
    <row r="829">
      <c r="L829" s="8"/>
      <c r="M829" s="8"/>
      <c r="X829" s="8"/>
      <c r="AI829" s="8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8"/>
      <c r="AX829" s="6"/>
    </row>
    <row r="830">
      <c r="L830" s="8"/>
      <c r="M830" s="8"/>
      <c r="X830" s="8"/>
      <c r="AI830" s="8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8"/>
      <c r="AX830" s="6"/>
    </row>
    <row r="831">
      <c r="L831" s="8"/>
      <c r="M831" s="8"/>
      <c r="X831" s="8"/>
      <c r="AI831" s="8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8"/>
      <c r="AX831" s="6"/>
    </row>
    <row r="832">
      <c r="L832" s="8"/>
      <c r="M832" s="8"/>
      <c r="X832" s="8"/>
      <c r="AI832" s="8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8"/>
      <c r="AX832" s="6"/>
    </row>
    <row r="833">
      <c r="L833" s="8"/>
      <c r="M833" s="8"/>
      <c r="X833" s="8"/>
      <c r="AI833" s="8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8"/>
      <c r="AX833" s="6"/>
    </row>
    <row r="834">
      <c r="L834" s="8"/>
      <c r="M834" s="8"/>
      <c r="X834" s="8"/>
      <c r="AI834" s="8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8"/>
      <c r="AX834" s="6"/>
    </row>
    <row r="835">
      <c r="L835" s="8"/>
      <c r="M835" s="8"/>
      <c r="X835" s="8"/>
      <c r="AI835" s="8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8"/>
      <c r="AX835" s="6"/>
    </row>
    <row r="836">
      <c r="L836" s="8"/>
      <c r="M836" s="8"/>
      <c r="X836" s="8"/>
      <c r="AI836" s="8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8"/>
      <c r="AX836" s="6"/>
    </row>
    <row r="837">
      <c r="L837" s="8"/>
      <c r="M837" s="8"/>
      <c r="X837" s="8"/>
      <c r="AI837" s="8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8"/>
      <c r="AX837" s="6"/>
    </row>
    <row r="838">
      <c r="L838" s="8"/>
      <c r="M838" s="8"/>
      <c r="X838" s="8"/>
      <c r="AI838" s="8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8"/>
      <c r="AX838" s="6"/>
    </row>
    <row r="839">
      <c r="L839" s="8"/>
      <c r="M839" s="8"/>
      <c r="X839" s="8"/>
      <c r="AI839" s="8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8"/>
      <c r="AX839" s="6"/>
    </row>
    <row r="840">
      <c r="L840" s="8"/>
      <c r="M840" s="8"/>
      <c r="X840" s="8"/>
      <c r="AI840" s="8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8"/>
      <c r="AX840" s="6"/>
    </row>
    <row r="841">
      <c r="L841" s="8"/>
      <c r="M841" s="8"/>
      <c r="X841" s="8"/>
      <c r="AI841" s="8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8"/>
      <c r="AX841" s="6"/>
    </row>
    <row r="842">
      <c r="L842" s="8"/>
      <c r="M842" s="8"/>
      <c r="X842" s="8"/>
      <c r="AI842" s="8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8"/>
      <c r="AX842" s="6"/>
    </row>
    <row r="843">
      <c r="L843" s="8"/>
      <c r="M843" s="8"/>
      <c r="X843" s="8"/>
      <c r="AI843" s="8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8"/>
      <c r="AX843" s="6"/>
    </row>
    <row r="844">
      <c r="L844" s="8"/>
      <c r="M844" s="8"/>
      <c r="X844" s="8"/>
      <c r="AI844" s="8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8"/>
      <c r="AX844" s="6"/>
    </row>
    <row r="845">
      <c r="L845" s="8"/>
      <c r="M845" s="8"/>
      <c r="X845" s="8"/>
      <c r="AI845" s="8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8"/>
      <c r="AX845" s="6"/>
    </row>
    <row r="846">
      <c r="L846" s="8"/>
      <c r="M846" s="8"/>
      <c r="X846" s="8"/>
      <c r="AI846" s="8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8"/>
      <c r="AX846" s="6"/>
    </row>
    <row r="847">
      <c r="L847" s="8"/>
      <c r="M847" s="8"/>
      <c r="X847" s="8"/>
      <c r="AI847" s="8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8"/>
      <c r="AX847" s="6"/>
    </row>
    <row r="848">
      <c r="L848" s="8"/>
      <c r="M848" s="8"/>
      <c r="X848" s="8"/>
      <c r="AI848" s="8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8"/>
      <c r="AX848" s="6"/>
    </row>
    <row r="849">
      <c r="L849" s="8"/>
      <c r="M849" s="8"/>
      <c r="X849" s="8"/>
      <c r="AI849" s="8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8"/>
      <c r="AX849" s="6"/>
    </row>
    <row r="850">
      <c r="L850" s="8"/>
      <c r="M850" s="8"/>
      <c r="X850" s="8"/>
      <c r="AI850" s="8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8"/>
      <c r="AX850" s="6"/>
    </row>
    <row r="851">
      <c r="L851" s="8"/>
      <c r="M851" s="8"/>
      <c r="X851" s="8"/>
      <c r="AI851" s="8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8"/>
      <c r="AX851" s="6"/>
    </row>
    <row r="852">
      <c r="L852" s="8"/>
      <c r="M852" s="8"/>
      <c r="X852" s="8"/>
      <c r="AI852" s="8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8"/>
      <c r="AX852" s="6"/>
    </row>
    <row r="853">
      <c r="L853" s="8"/>
      <c r="M853" s="8"/>
      <c r="X853" s="8"/>
      <c r="AI853" s="8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8"/>
      <c r="AX853" s="6"/>
    </row>
    <row r="854">
      <c r="L854" s="8"/>
      <c r="M854" s="8"/>
      <c r="X854" s="8"/>
      <c r="AI854" s="8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8"/>
      <c r="AX854" s="6"/>
    </row>
    <row r="855">
      <c r="L855" s="8"/>
      <c r="M855" s="8"/>
      <c r="X855" s="8"/>
      <c r="AI855" s="8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8"/>
      <c r="AX855" s="6"/>
    </row>
    <row r="856">
      <c r="L856" s="8"/>
      <c r="M856" s="8"/>
      <c r="X856" s="8"/>
      <c r="AI856" s="8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8"/>
      <c r="AX856" s="6"/>
    </row>
    <row r="857">
      <c r="L857" s="8"/>
      <c r="M857" s="8"/>
      <c r="X857" s="8"/>
      <c r="AI857" s="8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8"/>
      <c r="AX857" s="6"/>
    </row>
    <row r="858">
      <c r="L858" s="8"/>
      <c r="M858" s="8"/>
      <c r="X858" s="8"/>
      <c r="AI858" s="8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8"/>
      <c r="AX858" s="6"/>
    </row>
    <row r="859">
      <c r="L859" s="8"/>
      <c r="M859" s="8"/>
      <c r="X859" s="8"/>
      <c r="AI859" s="8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8"/>
      <c r="AX859" s="6"/>
    </row>
    <row r="860">
      <c r="L860" s="8"/>
      <c r="M860" s="8"/>
      <c r="X860" s="8"/>
      <c r="AI860" s="8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8"/>
      <c r="AX860" s="6"/>
    </row>
    <row r="861">
      <c r="L861" s="8"/>
      <c r="M861" s="8"/>
      <c r="X861" s="8"/>
      <c r="AI861" s="8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8"/>
      <c r="AX861" s="6"/>
    </row>
    <row r="862">
      <c r="L862" s="8"/>
      <c r="M862" s="8"/>
      <c r="X862" s="8"/>
      <c r="AI862" s="8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8"/>
      <c r="AX862" s="6"/>
    </row>
    <row r="863">
      <c r="L863" s="8"/>
      <c r="M863" s="8"/>
      <c r="X863" s="8"/>
      <c r="AI863" s="8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8"/>
      <c r="AX863" s="6"/>
    </row>
    <row r="864">
      <c r="L864" s="8"/>
      <c r="M864" s="8"/>
      <c r="X864" s="8"/>
      <c r="AI864" s="8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8"/>
      <c r="AX864" s="6"/>
    </row>
    <row r="865">
      <c r="L865" s="8"/>
      <c r="M865" s="8"/>
      <c r="X865" s="8"/>
      <c r="AI865" s="8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8"/>
      <c r="AX865" s="6"/>
    </row>
    <row r="866">
      <c r="L866" s="8"/>
      <c r="M866" s="8"/>
      <c r="X866" s="8"/>
      <c r="AI866" s="8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8"/>
      <c r="AX866" s="6"/>
    </row>
    <row r="867">
      <c r="L867" s="8"/>
      <c r="M867" s="8"/>
      <c r="X867" s="8"/>
      <c r="AI867" s="8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8"/>
      <c r="AX867" s="6"/>
    </row>
    <row r="868">
      <c r="L868" s="8"/>
      <c r="M868" s="8"/>
      <c r="X868" s="8"/>
      <c r="AI868" s="8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8"/>
      <c r="AX868" s="6"/>
    </row>
    <row r="869">
      <c r="L869" s="8"/>
      <c r="M869" s="8"/>
      <c r="X869" s="8"/>
      <c r="AI869" s="8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8"/>
      <c r="AX869" s="6"/>
    </row>
    <row r="870">
      <c r="L870" s="8"/>
      <c r="M870" s="8"/>
      <c r="X870" s="8"/>
      <c r="AI870" s="8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8"/>
      <c r="AX870" s="6"/>
    </row>
    <row r="871">
      <c r="L871" s="8"/>
      <c r="M871" s="8"/>
      <c r="X871" s="8"/>
      <c r="AI871" s="8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8"/>
      <c r="AX871" s="6"/>
    </row>
    <row r="872">
      <c r="L872" s="8"/>
      <c r="M872" s="8"/>
      <c r="X872" s="8"/>
      <c r="AI872" s="8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8"/>
      <c r="AX872" s="6"/>
    </row>
    <row r="873">
      <c r="L873" s="8"/>
      <c r="M873" s="8"/>
      <c r="X873" s="8"/>
      <c r="AI873" s="8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8"/>
      <c r="AX873" s="6"/>
    </row>
    <row r="874">
      <c r="L874" s="8"/>
      <c r="M874" s="8"/>
      <c r="X874" s="8"/>
      <c r="AI874" s="8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8"/>
      <c r="AX874" s="6"/>
    </row>
    <row r="875">
      <c r="L875" s="8"/>
      <c r="M875" s="8"/>
      <c r="X875" s="8"/>
      <c r="AI875" s="8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8"/>
      <c r="AX875" s="6"/>
    </row>
    <row r="876">
      <c r="L876" s="8"/>
      <c r="M876" s="8"/>
      <c r="X876" s="8"/>
      <c r="AI876" s="8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8"/>
      <c r="AX876" s="6"/>
    </row>
    <row r="877">
      <c r="L877" s="8"/>
      <c r="M877" s="8"/>
      <c r="X877" s="8"/>
      <c r="AI877" s="8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8"/>
      <c r="AX877" s="6"/>
    </row>
    <row r="878">
      <c r="L878" s="8"/>
      <c r="M878" s="8"/>
      <c r="X878" s="8"/>
      <c r="AI878" s="8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8"/>
      <c r="AX878" s="6"/>
    </row>
    <row r="879">
      <c r="L879" s="8"/>
      <c r="M879" s="8"/>
      <c r="X879" s="8"/>
      <c r="AI879" s="8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8"/>
      <c r="AX879" s="6"/>
    </row>
    <row r="880">
      <c r="L880" s="8"/>
      <c r="M880" s="8"/>
      <c r="X880" s="8"/>
      <c r="AI880" s="8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8"/>
      <c r="AX880" s="6"/>
    </row>
    <row r="881">
      <c r="L881" s="8"/>
      <c r="M881" s="8"/>
      <c r="X881" s="8"/>
      <c r="AI881" s="8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8"/>
      <c r="AX881" s="6"/>
    </row>
    <row r="882">
      <c r="L882" s="8"/>
      <c r="M882" s="8"/>
      <c r="X882" s="8"/>
      <c r="AI882" s="8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8"/>
      <c r="AX882" s="6"/>
    </row>
    <row r="883">
      <c r="L883" s="8"/>
      <c r="M883" s="8"/>
      <c r="X883" s="8"/>
      <c r="AI883" s="8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8"/>
      <c r="AX883" s="6"/>
    </row>
    <row r="884">
      <c r="L884" s="8"/>
      <c r="M884" s="8"/>
      <c r="X884" s="8"/>
      <c r="AI884" s="8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8"/>
      <c r="AX884" s="6"/>
    </row>
    <row r="885">
      <c r="L885" s="8"/>
      <c r="M885" s="8"/>
      <c r="X885" s="8"/>
      <c r="AI885" s="8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8"/>
      <c r="AX885" s="6"/>
    </row>
    <row r="886">
      <c r="L886" s="8"/>
      <c r="M886" s="8"/>
      <c r="X886" s="8"/>
      <c r="AI886" s="8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8"/>
      <c r="AX886" s="6"/>
    </row>
    <row r="887">
      <c r="L887" s="8"/>
      <c r="M887" s="8"/>
      <c r="X887" s="8"/>
      <c r="AI887" s="8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8"/>
      <c r="AX887" s="6"/>
    </row>
    <row r="888">
      <c r="L888" s="8"/>
      <c r="M888" s="8"/>
      <c r="X888" s="8"/>
      <c r="AI888" s="8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8"/>
      <c r="AX888" s="6"/>
    </row>
    <row r="889">
      <c r="L889" s="8"/>
      <c r="M889" s="8"/>
      <c r="X889" s="8"/>
      <c r="AI889" s="8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8"/>
      <c r="AX889" s="6"/>
    </row>
    <row r="890">
      <c r="L890" s="8"/>
      <c r="M890" s="8"/>
      <c r="X890" s="8"/>
      <c r="AI890" s="8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8"/>
      <c r="AX890" s="6"/>
    </row>
    <row r="891">
      <c r="L891" s="8"/>
      <c r="M891" s="8"/>
      <c r="X891" s="8"/>
      <c r="AI891" s="8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8"/>
      <c r="AX891" s="6"/>
    </row>
    <row r="892">
      <c r="L892" s="8"/>
      <c r="M892" s="8"/>
      <c r="X892" s="8"/>
      <c r="AI892" s="8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8"/>
      <c r="AX892" s="6"/>
    </row>
    <row r="893">
      <c r="L893" s="8"/>
      <c r="M893" s="8"/>
      <c r="X893" s="8"/>
      <c r="AI893" s="8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8"/>
      <c r="AX893" s="6"/>
    </row>
    <row r="894">
      <c r="L894" s="8"/>
      <c r="M894" s="8"/>
      <c r="X894" s="8"/>
      <c r="AI894" s="8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8"/>
      <c r="AX894" s="6"/>
    </row>
    <row r="895">
      <c r="L895" s="8"/>
      <c r="M895" s="8"/>
      <c r="X895" s="8"/>
      <c r="AI895" s="8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8"/>
      <c r="AX895" s="6"/>
    </row>
    <row r="896">
      <c r="L896" s="8"/>
      <c r="M896" s="8"/>
      <c r="X896" s="8"/>
      <c r="AI896" s="8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8"/>
      <c r="AX896" s="6"/>
    </row>
    <row r="897">
      <c r="L897" s="8"/>
      <c r="M897" s="8"/>
      <c r="X897" s="8"/>
      <c r="AI897" s="8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8"/>
      <c r="AX897" s="6"/>
    </row>
    <row r="898">
      <c r="L898" s="8"/>
      <c r="M898" s="8"/>
      <c r="X898" s="8"/>
      <c r="AI898" s="8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8"/>
      <c r="AX898" s="6"/>
    </row>
    <row r="899">
      <c r="L899" s="8"/>
      <c r="M899" s="8"/>
      <c r="X899" s="8"/>
      <c r="AI899" s="8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8"/>
      <c r="AX899" s="6"/>
    </row>
    <row r="900">
      <c r="L900" s="8"/>
      <c r="M900" s="8"/>
      <c r="X900" s="8"/>
      <c r="AI900" s="8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8"/>
      <c r="AX900" s="6"/>
    </row>
    <row r="901">
      <c r="L901" s="8"/>
      <c r="M901" s="8"/>
      <c r="X901" s="8"/>
      <c r="AI901" s="8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8"/>
      <c r="AX901" s="6"/>
    </row>
    <row r="902">
      <c r="L902" s="8"/>
      <c r="M902" s="8"/>
      <c r="X902" s="8"/>
      <c r="AI902" s="8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8"/>
      <c r="AX902" s="6"/>
    </row>
    <row r="903">
      <c r="L903" s="8"/>
      <c r="M903" s="8"/>
      <c r="X903" s="8"/>
      <c r="AI903" s="8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8"/>
      <c r="AX903" s="6"/>
    </row>
    <row r="904">
      <c r="L904" s="8"/>
      <c r="M904" s="8"/>
      <c r="X904" s="8"/>
      <c r="AI904" s="8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8"/>
      <c r="AX904" s="6"/>
    </row>
    <row r="905">
      <c r="L905" s="8"/>
      <c r="M905" s="8"/>
      <c r="X905" s="8"/>
      <c r="AI905" s="8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8"/>
      <c r="AX905" s="6"/>
    </row>
    <row r="906">
      <c r="L906" s="8"/>
      <c r="M906" s="8"/>
      <c r="X906" s="8"/>
      <c r="AI906" s="8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8"/>
      <c r="AX906" s="6"/>
    </row>
    <row r="907">
      <c r="L907" s="8"/>
      <c r="M907" s="8"/>
      <c r="X907" s="8"/>
      <c r="AI907" s="8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8"/>
      <c r="AX907" s="6"/>
    </row>
    <row r="908">
      <c r="L908" s="8"/>
      <c r="M908" s="8"/>
      <c r="X908" s="8"/>
      <c r="AI908" s="8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8"/>
      <c r="AX908" s="6"/>
    </row>
    <row r="909">
      <c r="L909" s="8"/>
      <c r="M909" s="8"/>
      <c r="X909" s="8"/>
      <c r="AI909" s="8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8"/>
      <c r="AX909" s="6"/>
    </row>
    <row r="910">
      <c r="L910" s="8"/>
      <c r="M910" s="8"/>
      <c r="X910" s="8"/>
      <c r="AI910" s="8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8"/>
      <c r="AX910" s="6"/>
    </row>
    <row r="911">
      <c r="L911" s="8"/>
      <c r="M911" s="8"/>
      <c r="X911" s="8"/>
      <c r="AI911" s="8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8"/>
      <c r="AX911" s="6"/>
    </row>
    <row r="912">
      <c r="L912" s="8"/>
      <c r="M912" s="8"/>
      <c r="X912" s="8"/>
      <c r="AI912" s="8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8"/>
      <c r="AX912" s="6"/>
    </row>
    <row r="913">
      <c r="L913" s="8"/>
      <c r="M913" s="8"/>
      <c r="X913" s="8"/>
      <c r="AI913" s="8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8"/>
      <c r="AX913" s="6"/>
    </row>
    <row r="914">
      <c r="L914" s="8"/>
      <c r="M914" s="8"/>
      <c r="X914" s="8"/>
      <c r="AI914" s="8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8"/>
      <c r="AX914" s="6"/>
    </row>
    <row r="915">
      <c r="L915" s="8"/>
      <c r="M915" s="8"/>
      <c r="X915" s="8"/>
      <c r="AI915" s="8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8"/>
      <c r="AX915" s="6"/>
    </row>
    <row r="916">
      <c r="L916" s="8"/>
      <c r="M916" s="8"/>
      <c r="X916" s="8"/>
      <c r="AI916" s="8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8"/>
      <c r="AX916" s="6"/>
    </row>
    <row r="917">
      <c r="L917" s="8"/>
      <c r="M917" s="8"/>
      <c r="X917" s="8"/>
      <c r="AI917" s="8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8"/>
      <c r="AX917" s="6"/>
    </row>
    <row r="918">
      <c r="L918" s="8"/>
      <c r="M918" s="8"/>
      <c r="X918" s="8"/>
      <c r="AI918" s="8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8"/>
      <c r="AX918" s="6"/>
    </row>
    <row r="919">
      <c r="L919" s="8"/>
      <c r="M919" s="8"/>
      <c r="X919" s="8"/>
      <c r="AI919" s="8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8"/>
      <c r="AX919" s="6"/>
    </row>
    <row r="920">
      <c r="L920" s="8"/>
      <c r="M920" s="8"/>
      <c r="X920" s="8"/>
      <c r="AI920" s="8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8"/>
      <c r="AX920" s="6"/>
    </row>
    <row r="921">
      <c r="L921" s="8"/>
      <c r="M921" s="8"/>
      <c r="X921" s="8"/>
      <c r="AI921" s="8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8"/>
      <c r="AX921" s="6"/>
    </row>
    <row r="922">
      <c r="L922" s="8"/>
      <c r="M922" s="8"/>
      <c r="X922" s="8"/>
      <c r="AI922" s="8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8"/>
      <c r="AX922" s="6"/>
    </row>
    <row r="923">
      <c r="L923" s="8"/>
      <c r="M923" s="8"/>
      <c r="X923" s="8"/>
      <c r="AI923" s="8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8"/>
      <c r="AX923" s="6"/>
    </row>
    <row r="924">
      <c r="L924" s="8"/>
      <c r="M924" s="8"/>
      <c r="X924" s="8"/>
      <c r="AI924" s="8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8"/>
      <c r="AX924" s="6"/>
    </row>
    <row r="925">
      <c r="L925" s="8"/>
      <c r="M925" s="8"/>
      <c r="X925" s="8"/>
      <c r="AI925" s="8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8"/>
      <c r="AX925" s="6"/>
    </row>
    <row r="926">
      <c r="L926" s="8"/>
      <c r="M926" s="8"/>
      <c r="X926" s="8"/>
      <c r="AI926" s="8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8"/>
      <c r="AX926" s="6"/>
    </row>
    <row r="927">
      <c r="L927" s="8"/>
      <c r="M927" s="8"/>
      <c r="X927" s="8"/>
      <c r="AI927" s="8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8"/>
      <c r="AX927" s="6"/>
    </row>
    <row r="928">
      <c r="L928" s="8"/>
      <c r="M928" s="8"/>
      <c r="X928" s="8"/>
      <c r="AI928" s="8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8"/>
      <c r="AX928" s="6"/>
    </row>
    <row r="929">
      <c r="L929" s="8"/>
      <c r="M929" s="8"/>
      <c r="X929" s="8"/>
      <c r="AI929" s="8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8"/>
      <c r="AX929" s="6"/>
    </row>
    <row r="930">
      <c r="L930" s="8"/>
      <c r="M930" s="8"/>
      <c r="X930" s="8"/>
      <c r="AI930" s="8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8"/>
      <c r="AX930" s="6"/>
    </row>
    <row r="931">
      <c r="L931" s="8"/>
      <c r="M931" s="8"/>
      <c r="X931" s="8"/>
      <c r="AI931" s="8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8"/>
      <c r="AX931" s="6"/>
    </row>
    <row r="932">
      <c r="L932" s="8"/>
      <c r="M932" s="8"/>
      <c r="X932" s="8"/>
      <c r="AI932" s="8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8"/>
      <c r="AX932" s="6"/>
    </row>
    <row r="933">
      <c r="L933" s="8"/>
      <c r="M933" s="8"/>
      <c r="X933" s="8"/>
      <c r="AI933" s="8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8"/>
      <c r="AX933" s="6"/>
    </row>
    <row r="934">
      <c r="L934" s="8"/>
      <c r="M934" s="8"/>
      <c r="X934" s="8"/>
      <c r="AI934" s="8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8"/>
      <c r="AX934" s="6"/>
    </row>
    <row r="935">
      <c r="L935" s="8"/>
      <c r="M935" s="8"/>
      <c r="X935" s="8"/>
      <c r="AI935" s="8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8"/>
      <c r="AX935" s="6"/>
    </row>
    <row r="936">
      <c r="L936" s="8"/>
      <c r="M936" s="8"/>
      <c r="X936" s="8"/>
      <c r="AI936" s="8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8"/>
      <c r="AX936" s="6"/>
    </row>
    <row r="937">
      <c r="L937" s="8"/>
      <c r="M937" s="8"/>
      <c r="X937" s="8"/>
      <c r="AI937" s="8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8"/>
      <c r="AX937" s="6"/>
    </row>
    <row r="938">
      <c r="L938" s="8"/>
      <c r="M938" s="8"/>
      <c r="X938" s="8"/>
      <c r="AI938" s="8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8"/>
      <c r="AX938" s="6"/>
    </row>
    <row r="939">
      <c r="L939" s="8"/>
      <c r="M939" s="8"/>
      <c r="X939" s="8"/>
      <c r="AI939" s="8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8"/>
      <c r="AX939" s="6"/>
    </row>
    <row r="940">
      <c r="L940" s="8"/>
      <c r="M940" s="8"/>
      <c r="X940" s="8"/>
      <c r="AI940" s="8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8"/>
      <c r="AX940" s="6"/>
    </row>
    <row r="941">
      <c r="L941" s="8"/>
      <c r="M941" s="8"/>
      <c r="X941" s="8"/>
      <c r="AI941" s="8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8"/>
      <c r="AX941" s="6"/>
    </row>
    <row r="942">
      <c r="L942" s="8"/>
      <c r="M942" s="8"/>
      <c r="X942" s="8"/>
      <c r="AI942" s="8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8"/>
      <c r="AX942" s="6"/>
    </row>
    <row r="943">
      <c r="L943" s="8"/>
      <c r="M943" s="8"/>
      <c r="X943" s="8"/>
      <c r="AI943" s="8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8"/>
      <c r="AX943" s="6"/>
    </row>
    <row r="944">
      <c r="L944" s="8"/>
      <c r="M944" s="8"/>
      <c r="X944" s="8"/>
      <c r="AI944" s="8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8"/>
      <c r="AX944" s="6"/>
    </row>
    <row r="945">
      <c r="L945" s="8"/>
      <c r="M945" s="8"/>
      <c r="X945" s="8"/>
      <c r="AI945" s="8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8"/>
      <c r="AX945" s="6"/>
    </row>
    <row r="946">
      <c r="L946" s="8"/>
      <c r="M946" s="8"/>
      <c r="X946" s="8"/>
      <c r="AI946" s="8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8"/>
      <c r="AX946" s="6"/>
    </row>
    <row r="947">
      <c r="L947" s="8"/>
      <c r="M947" s="8"/>
      <c r="X947" s="8"/>
      <c r="AI947" s="8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8"/>
      <c r="AX947" s="6"/>
    </row>
    <row r="948">
      <c r="L948" s="8"/>
      <c r="M948" s="8"/>
      <c r="X948" s="8"/>
      <c r="AI948" s="8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8"/>
      <c r="AX948" s="6"/>
    </row>
    <row r="949">
      <c r="L949" s="8"/>
      <c r="M949" s="8"/>
      <c r="X949" s="8"/>
      <c r="AI949" s="8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8"/>
      <c r="AX949" s="6"/>
    </row>
    <row r="950">
      <c r="L950" s="8"/>
      <c r="M950" s="8"/>
      <c r="X950" s="8"/>
      <c r="AI950" s="8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8"/>
      <c r="AX950" s="6"/>
    </row>
    <row r="951">
      <c r="L951" s="8"/>
      <c r="M951" s="8"/>
      <c r="X951" s="8"/>
      <c r="AI951" s="8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8"/>
      <c r="AX951" s="6"/>
    </row>
    <row r="952">
      <c r="L952" s="8"/>
      <c r="M952" s="8"/>
      <c r="X952" s="8"/>
      <c r="AI952" s="8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8"/>
      <c r="AX952" s="6"/>
    </row>
    <row r="953">
      <c r="L953" s="8"/>
      <c r="M953" s="8"/>
      <c r="X953" s="8"/>
      <c r="AI953" s="8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8"/>
      <c r="AX953" s="6"/>
    </row>
    <row r="954">
      <c r="L954" s="8"/>
      <c r="M954" s="8"/>
      <c r="X954" s="8"/>
      <c r="AI954" s="8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8"/>
      <c r="AX954" s="6"/>
    </row>
    <row r="955">
      <c r="L955" s="8"/>
      <c r="M955" s="8"/>
      <c r="X955" s="8"/>
      <c r="AI955" s="8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8"/>
      <c r="AX955" s="6"/>
    </row>
    <row r="956">
      <c r="L956" s="8"/>
      <c r="M956" s="8"/>
      <c r="X956" s="8"/>
      <c r="AI956" s="8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8"/>
      <c r="AX956" s="6"/>
    </row>
    <row r="957">
      <c r="L957" s="8"/>
      <c r="M957" s="8"/>
      <c r="X957" s="8"/>
      <c r="AI957" s="8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8"/>
      <c r="AX957" s="6"/>
    </row>
    <row r="958">
      <c r="L958" s="8"/>
      <c r="M958" s="8"/>
      <c r="X958" s="8"/>
      <c r="AI958" s="8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8"/>
      <c r="AX958" s="6"/>
    </row>
    <row r="959">
      <c r="L959" s="8"/>
      <c r="M959" s="8"/>
      <c r="X959" s="8"/>
      <c r="AI959" s="8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8"/>
      <c r="AX959" s="6"/>
    </row>
    <row r="960">
      <c r="L960" s="8"/>
      <c r="M960" s="8"/>
      <c r="X960" s="8"/>
      <c r="AI960" s="8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8"/>
      <c r="AX960" s="6"/>
    </row>
    <row r="961">
      <c r="L961" s="8"/>
      <c r="M961" s="8"/>
      <c r="X961" s="8"/>
      <c r="AI961" s="8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8"/>
      <c r="AX961" s="6"/>
    </row>
    <row r="962">
      <c r="L962" s="8"/>
      <c r="M962" s="8"/>
      <c r="X962" s="8"/>
      <c r="AI962" s="8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8"/>
      <c r="AX962" s="6"/>
    </row>
    <row r="963">
      <c r="L963" s="8"/>
      <c r="M963" s="8"/>
      <c r="X963" s="8"/>
      <c r="AI963" s="8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8"/>
      <c r="AX963" s="6"/>
    </row>
    <row r="964">
      <c r="L964" s="8"/>
      <c r="M964" s="8"/>
      <c r="X964" s="8"/>
      <c r="AI964" s="8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8"/>
      <c r="AX964" s="6"/>
    </row>
    <row r="965">
      <c r="L965" s="8"/>
      <c r="M965" s="8"/>
      <c r="X965" s="8"/>
      <c r="AI965" s="8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8"/>
      <c r="AX965" s="6"/>
    </row>
    <row r="966">
      <c r="L966" s="8"/>
      <c r="M966" s="8"/>
      <c r="X966" s="8"/>
      <c r="AI966" s="8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8"/>
      <c r="AX966" s="6"/>
    </row>
    <row r="967">
      <c r="L967" s="8"/>
      <c r="M967" s="8"/>
      <c r="X967" s="8"/>
      <c r="AI967" s="8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8"/>
      <c r="AX967" s="6"/>
    </row>
    <row r="968">
      <c r="L968" s="8"/>
      <c r="M968" s="8"/>
      <c r="X968" s="8"/>
      <c r="AI968" s="8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8"/>
      <c r="AX968" s="6"/>
    </row>
    <row r="969">
      <c r="L969" s="8"/>
      <c r="M969" s="8"/>
      <c r="X969" s="8"/>
      <c r="AI969" s="8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8"/>
      <c r="AX969" s="6"/>
    </row>
    <row r="970">
      <c r="L970" s="8"/>
      <c r="M970" s="8"/>
      <c r="X970" s="8"/>
      <c r="AI970" s="8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8"/>
      <c r="AX970" s="6"/>
    </row>
    <row r="971">
      <c r="L971" s="8"/>
      <c r="M971" s="8"/>
      <c r="X971" s="8"/>
      <c r="AI971" s="8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8"/>
      <c r="AX971" s="6"/>
    </row>
    <row r="972">
      <c r="L972" s="8"/>
      <c r="M972" s="8"/>
      <c r="X972" s="8"/>
      <c r="AI972" s="8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8"/>
      <c r="AX972" s="6"/>
    </row>
    <row r="973">
      <c r="L973" s="8"/>
      <c r="M973" s="8"/>
      <c r="X973" s="8"/>
      <c r="AI973" s="8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8"/>
      <c r="AX973" s="6"/>
    </row>
    <row r="974">
      <c r="L974" s="8"/>
      <c r="M974" s="8"/>
      <c r="X974" s="8"/>
      <c r="AI974" s="8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8"/>
      <c r="AX974" s="6"/>
    </row>
    <row r="975">
      <c r="L975" s="8"/>
      <c r="M975" s="8"/>
      <c r="X975" s="8"/>
      <c r="AI975" s="8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8"/>
      <c r="AX975" s="6"/>
    </row>
    <row r="976">
      <c r="L976" s="8"/>
      <c r="M976" s="8"/>
      <c r="X976" s="8"/>
      <c r="AI976" s="8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8"/>
      <c r="AX976" s="6"/>
    </row>
    <row r="977">
      <c r="L977" s="8"/>
      <c r="M977" s="8"/>
      <c r="X977" s="8"/>
      <c r="AI977" s="8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8"/>
      <c r="AX977" s="6"/>
    </row>
    <row r="978">
      <c r="L978" s="8"/>
      <c r="M978" s="8"/>
      <c r="X978" s="8"/>
      <c r="AI978" s="8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8"/>
      <c r="AX978" s="6"/>
    </row>
    <row r="979">
      <c r="L979" s="8"/>
      <c r="M979" s="8"/>
      <c r="X979" s="8"/>
      <c r="AI979" s="8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8"/>
      <c r="AX979" s="6"/>
    </row>
    <row r="980">
      <c r="L980" s="8"/>
      <c r="M980" s="8"/>
      <c r="X980" s="8"/>
      <c r="AI980" s="8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8"/>
      <c r="AX980" s="6"/>
    </row>
    <row r="981">
      <c r="L981" s="8"/>
      <c r="M981" s="8"/>
      <c r="X981" s="8"/>
      <c r="AI981" s="8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8"/>
      <c r="AX981" s="6"/>
    </row>
    <row r="982">
      <c r="L982" s="8"/>
      <c r="M982" s="8"/>
      <c r="X982" s="8"/>
      <c r="AI982" s="8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8"/>
      <c r="AX982" s="6"/>
    </row>
    <row r="983">
      <c r="L983" s="8"/>
      <c r="M983" s="8"/>
      <c r="X983" s="8"/>
      <c r="AI983" s="8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8"/>
      <c r="AX983" s="6"/>
    </row>
    <row r="984">
      <c r="L984" s="8"/>
      <c r="M984" s="8"/>
      <c r="X984" s="8"/>
      <c r="AI984" s="8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8"/>
      <c r="AX984" s="6"/>
    </row>
    <row r="985">
      <c r="L985" s="8"/>
      <c r="M985" s="8"/>
      <c r="X985" s="8"/>
      <c r="AI985" s="8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8"/>
      <c r="AX985" s="6"/>
    </row>
    <row r="986">
      <c r="L986" s="8"/>
      <c r="M986" s="8"/>
      <c r="X986" s="8"/>
      <c r="AI986" s="8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8"/>
      <c r="AX986" s="6"/>
    </row>
    <row r="987">
      <c r="L987" s="8"/>
      <c r="M987" s="8"/>
      <c r="X987" s="8"/>
      <c r="AI987" s="8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8"/>
      <c r="AX987" s="6"/>
    </row>
    <row r="988">
      <c r="L988" s="8"/>
      <c r="M988" s="8"/>
      <c r="X988" s="8"/>
      <c r="AI988" s="8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8"/>
      <c r="AX988" s="6"/>
    </row>
    <row r="989">
      <c r="L989" s="8"/>
      <c r="M989" s="8"/>
      <c r="X989" s="8"/>
      <c r="AI989" s="8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8"/>
      <c r="AX989" s="6"/>
    </row>
    <row r="990">
      <c r="L990" s="8"/>
      <c r="M990" s="8"/>
      <c r="X990" s="8"/>
      <c r="AI990" s="8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8"/>
      <c r="AX990" s="6"/>
    </row>
    <row r="991">
      <c r="L991" s="8"/>
      <c r="M991" s="8"/>
      <c r="X991" s="8"/>
      <c r="AI991" s="8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8"/>
      <c r="AX991" s="6"/>
    </row>
    <row r="992">
      <c r="L992" s="8"/>
      <c r="M992" s="8"/>
      <c r="X992" s="8"/>
      <c r="AI992" s="8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8"/>
      <c r="AX992" s="6"/>
    </row>
    <row r="993">
      <c r="L993" s="8"/>
      <c r="M993" s="8"/>
      <c r="X993" s="8"/>
      <c r="AI993" s="8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8"/>
      <c r="AX993" s="6"/>
    </row>
    <row r="994">
      <c r="L994" s="8"/>
      <c r="M994" s="8"/>
      <c r="X994" s="8"/>
      <c r="AI994" s="8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8"/>
      <c r="AX994" s="6"/>
    </row>
    <row r="995">
      <c r="L995" s="8"/>
      <c r="M995" s="8"/>
      <c r="X995" s="8"/>
      <c r="AI995" s="8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8"/>
      <c r="AX995" s="6"/>
    </row>
    <row r="996">
      <c r="L996" s="8"/>
      <c r="M996" s="8"/>
      <c r="X996" s="8"/>
      <c r="AI996" s="8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8"/>
      <c r="AX996" s="6"/>
    </row>
    <row r="997">
      <c r="L997" s="8"/>
      <c r="M997" s="8"/>
      <c r="X997" s="8"/>
      <c r="AI997" s="8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8"/>
      <c r="AX997" s="6"/>
    </row>
    <row r="998">
      <c r="L998" s="8"/>
      <c r="M998" s="8"/>
      <c r="X998" s="8"/>
      <c r="AI998" s="8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8"/>
      <c r="AX998" s="6"/>
    </row>
    <row r="999">
      <c r="L999" s="8"/>
      <c r="M999" s="8"/>
      <c r="X999" s="8"/>
      <c r="AI999" s="8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8"/>
      <c r="AX999" s="6"/>
    </row>
    <row r="1000">
      <c r="L1000" s="8"/>
      <c r="M1000" s="8"/>
      <c r="X1000" s="8"/>
      <c r="AI1000" s="8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8"/>
      <c r="AX1000" s="6"/>
    </row>
    <row r="1001">
      <c r="L1001" s="8"/>
      <c r="M1001" s="8"/>
      <c r="X1001" s="8"/>
      <c r="AI1001" s="8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8"/>
      <c r="AX1001" s="6"/>
    </row>
  </sheetData>
  <drawing r:id="rId1"/>
</worksheet>
</file>